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
    </mc:Choice>
  </mc:AlternateContent>
  <xr:revisionPtr revIDLastSave="0" documentId="13_ncr:1_{901D178B-D4F9-4013-BA86-EBAC9BD7FDFB}" xr6:coauthVersionLast="47" xr6:coauthVersionMax="47" xr10:uidLastSave="{00000000-0000-0000-0000-000000000000}"/>
  <bookViews>
    <workbookView xWindow="-108" yWindow="-108" windowWidth="23256" windowHeight="12456" firstSheet="3" activeTab="6" xr2:uid="{00000000-000D-0000-FFFF-FFFF00000000}"/>
  </bookViews>
  <sheets>
    <sheet name="__FDSCACHE__" sheetId="1" state="veryHidden" r:id="rId1"/>
    <sheet name="GS Spread_values" sheetId="2" r:id="rId2"/>
    <sheet name="Allianz Actions spread value" sheetId="3" r:id="rId3"/>
    <sheet name="JPMorgan Spreads Value" sheetId="4" r:id="rId4"/>
    <sheet name="FundsData" sheetId="8" r:id="rId5"/>
    <sheet name="Berenberg Spreads Value" sheetId="5" r:id="rId6"/>
    <sheet name="Feuil1" sheetId="10" r:id="rId7"/>
    <sheet name="NAVss" sheetId="7" r:id="rId8"/>
    <sheet name="Feuil2" sheetId="11" r:id="rId9"/>
    <sheet name="FundsNames(ATV)" sheetId="9" r:id="rId10"/>
    <sheet name="Fidelity Spreads Value" sheetId="6"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4" i="7" l="1" a="1"/>
  <c r="BB4" i="7" a="1"/>
  <c r="BA4" i="7" a="1"/>
  <c r="AZ4" i="7" a="1"/>
  <c r="AY4" i="7" a="1"/>
  <c r="AX4" i="7" a="1"/>
  <c r="AW4" i="7" a="1"/>
  <c r="AV4" i="7" a="1"/>
  <c r="AU4" i="7" a="1"/>
  <c r="AT4" i="7" a="1"/>
  <c r="AS4" i="7" a="1"/>
  <c r="AR4" i="7" a="1"/>
  <c r="AQ4" i="7" a="1"/>
  <c r="AP4" i="7" a="1"/>
  <c r="AO4" i="7" a="1"/>
  <c r="AN4" i="7" a="1"/>
  <c r="AM4" i="7" a="1"/>
  <c r="AL4" i="7" a="1"/>
  <c r="AK4" i="7" a="1"/>
  <c r="AJ4" i="7" a="1"/>
  <c r="AI4" i="7" a="1"/>
  <c r="AH4" i="7" a="1"/>
  <c r="AG4" i="7" a="1"/>
  <c r="AF4" i="7" a="1"/>
  <c r="AE4" i="7" a="1"/>
  <c r="AD4" i="7" a="1"/>
  <c r="AC4" i="7" a="1"/>
  <c r="AB4" i="7" a="1"/>
  <c r="AA4" i="7" a="1"/>
  <c r="Z4" i="7" a="1"/>
  <c r="Y4" i="7" a="1"/>
  <c r="X4" i="7" a="1"/>
  <c r="W4" i="7" a="1"/>
  <c r="V4" i="7" a="1"/>
  <c r="U4" i="7" a="1"/>
  <c r="T4" i="7" a="1"/>
  <c r="S4" i="7" a="1"/>
  <c r="R4" i="7" a="1"/>
  <c r="Q4" i="7" a="1"/>
  <c r="P4" i="7" a="1"/>
  <c r="O4" i="7" a="1"/>
  <c r="N4" i="7" a="1"/>
  <c r="M4" i="7" a="1"/>
  <c r="L4" i="7" a="1"/>
  <c r="K4" i="7" a="1"/>
  <c r="J4" i="7" a="1"/>
  <c r="I4" i="7" a="1"/>
  <c r="H4" i="7" a="1"/>
  <c r="G4" i="7" a="1"/>
  <c r="F4" i="7" a="1"/>
  <c r="E4" i="7" a="1"/>
  <c r="D4" i="7" a="1"/>
  <c r="BQ4" i="7" a="1"/>
  <c r="BP4" i="7" a="1"/>
  <c r="BO4" i="7" a="1"/>
  <c r="BN4" i="7" a="1"/>
  <c r="BM4" i="7" a="1"/>
  <c r="BL4" i="7" a="1"/>
  <c r="BK4" i="7" a="1"/>
  <c r="BJ4" i="7" a="1"/>
  <c r="BI4" i="7" a="1"/>
  <c r="BH4" i="7" a="1"/>
  <c r="BG4" i="7" a="1"/>
  <c r="BF4" i="7" a="1"/>
  <c r="BE4" i="7" a="1"/>
  <c r="BD4" i="7" a="1"/>
  <c r="CH6" i="7" a="1"/>
  <c r="CH5" i="7" a="1"/>
  <c r="CH4" i="7" a="1"/>
  <c r="CG6" i="7" a="1"/>
  <c r="CG5" i="7" a="1"/>
  <c r="CG4" i="7" a="1"/>
  <c r="CF6" i="7" a="1"/>
  <c r="CF5" i="7" a="1"/>
  <c r="CF4" i="7" a="1"/>
  <c r="CE6" i="7" a="1"/>
  <c r="CE5" i="7" a="1"/>
  <c r="CE4" i="7" a="1"/>
  <c r="CD6" i="7" a="1"/>
  <c r="CD5" i="7" a="1"/>
  <c r="CD4" i="7" a="1"/>
  <c r="CC6" i="7" a="1"/>
  <c r="CC5" i="7" a="1"/>
  <c r="CC4" i="7" a="1"/>
  <c r="CB6" i="7" a="1"/>
  <c r="CB5" i="7" a="1"/>
  <c r="CB4" i="7" a="1"/>
  <c r="CA6" i="7" a="1"/>
  <c r="CA5" i="7" a="1"/>
  <c r="CA4" i="7" a="1"/>
  <c r="BZ6" i="7" a="1"/>
  <c r="BZ5" i="7" a="1"/>
  <c r="BZ4" i="7" a="1"/>
  <c r="BY6" i="7" a="1"/>
  <c r="BY5" i="7" a="1"/>
  <c r="BY4" i="7" a="1"/>
  <c r="BX6" i="7" a="1"/>
  <c r="BX5" i="7" a="1"/>
  <c r="BX4" i="7" a="1"/>
  <c r="BW6" i="7" a="1"/>
  <c r="BW5" i="7" a="1"/>
  <c r="BW4" i="7" a="1"/>
  <c r="BV6" i="7" a="1"/>
  <c r="BV5" i="7" a="1"/>
  <c r="BV4" i="7" a="1"/>
  <c r="BU6" i="7" a="1"/>
  <c r="BU5" i="7" a="1"/>
  <c r="BU4" i="7" a="1"/>
  <c r="BQ7" i="7" a="1"/>
  <c r="BQ6" i="7" a="1"/>
  <c r="BQ5" i="7" a="1"/>
  <c r="BP7" i="7" a="1"/>
  <c r="BP6" i="7" a="1"/>
  <c r="BP5" i="7" a="1"/>
  <c r="BO7" i="7" a="1"/>
  <c r="BO6" i="7" a="1"/>
  <c r="BO5" i="7" a="1"/>
  <c r="BN7" i="7" a="1"/>
  <c r="BN6" i="7" a="1"/>
  <c r="BN5" i="7" a="1"/>
  <c r="BM7" i="7" a="1"/>
  <c r="BM6" i="7" a="1"/>
  <c r="BM5" i="7" a="1"/>
  <c r="BL7" i="7" a="1"/>
  <c r="BL6" i="7" a="1"/>
  <c r="BL5" i="7" a="1"/>
  <c r="BK7" i="7" a="1"/>
  <c r="BK6" i="7" a="1"/>
  <c r="BK5" i="7" a="1"/>
  <c r="BJ7" i="7" a="1"/>
  <c r="BJ6" i="7" a="1"/>
  <c r="BJ5" i="7" a="1"/>
  <c r="BI7" i="7" a="1"/>
  <c r="BI6" i="7" a="1"/>
  <c r="BI5" i="7" a="1"/>
  <c r="BH7" i="7" a="1"/>
  <c r="BH6" i="7" a="1"/>
  <c r="BH5" i="7" a="1"/>
  <c r="BG7" i="7" a="1"/>
  <c r="BG6" i="7" a="1"/>
  <c r="BG5" i="7" a="1"/>
  <c r="BF7" i="7" a="1"/>
  <c r="BF6" i="7" a="1"/>
  <c r="BF5" i="7" a="1"/>
  <c r="BE7" i="7" a="1"/>
  <c r="BE6" i="7" a="1"/>
  <c r="BE5" i="7" a="1"/>
  <c r="BD7" i="7" a="1"/>
  <c r="BD6" i="7" a="1"/>
  <c r="BD5" i="7" a="1"/>
  <c r="BC7" i="7" a="1"/>
  <c r="BC6" i="7" a="1"/>
  <c r="BC5" i="7" a="1"/>
  <c r="BB7" i="7" a="1"/>
  <c r="BB6" i="7" a="1"/>
  <c r="BB5" i="7" a="1"/>
  <c r="BA7" i="7" a="1"/>
  <c r="BA6" i="7" a="1"/>
  <c r="BA5" i="7" a="1"/>
  <c r="AZ7" i="7" a="1"/>
  <c r="AZ6" i="7" a="1"/>
  <c r="AZ5" i="7" a="1"/>
  <c r="AY7" i="7" a="1"/>
  <c r="AY6" i="7" a="1"/>
  <c r="AY5" i="7" a="1"/>
  <c r="AX7" i="7" a="1"/>
  <c r="AX6" i="7" a="1"/>
  <c r="AX5" i="7" a="1"/>
  <c r="AW7" i="7" a="1"/>
  <c r="AW6" i="7" a="1"/>
  <c r="AW5" i="7" a="1"/>
  <c r="AV7" i="7" a="1"/>
  <c r="AV6" i="7" a="1"/>
  <c r="AV5" i="7" a="1"/>
  <c r="AU7" i="7" a="1"/>
  <c r="AU6" i="7" a="1"/>
  <c r="AU5" i="7" a="1"/>
  <c r="AT7" i="7" a="1"/>
  <c r="AT6" i="7" a="1"/>
  <c r="AT5" i="7" a="1"/>
  <c r="AS7" i="7" a="1"/>
  <c r="AS6" i="7" a="1"/>
  <c r="AS5" i="7" a="1"/>
  <c r="AR7" i="7" a="1"/>
  <c r="AR6" i="7" a="1"/>
  <c r="AR5" i="7" a="1"/>
  <c r="AQ7" i="7" a="1"/>
  <c r="AQ6" i="7" a="1"/>
  <c r="AQ5" i="7" a="1"/>
  <c r="AP7" i="7" a="1"/>
  <c r="AP6" i="7" a="1"/>
  <c r="AP5" i="7" a="1"/>
  <c r="AO7" i="7" a="1"/>
  <c r="AO6" i="7" a="1"/>
  <c r="AO5" i="7" a="1"/>
  <c r="AN7" i="7" a="1"/>
  <c r="AN6" i="7" a="1"/>
  <c r="AN5" i="7" a="1"/>
  <c r="AM7" i="7" a="1"/>
  <c r="AM6" i="7" a="1"/>
  <c r="AM5" i="7" a="1"/>
  <c r="AL7" i="7" a="1"/>
  <c r="AL6" i="7" a="1"/>
  <c r="AL5" i="7" a="1"/>
  <c r="AK7" i="7" a="1"/>
  <c r="AK6" i="7" a="1"/>
  <c r="AK5" i="7" a="1"/>
  <c r="AJ7" i="7" a="1"/>
  <c r="AJ6" i="7" a="1"/>
  <c r="AJ5" i="7" a="1"/>
  <c r="AI7" i="7" a="1"/>
  <c r="AI6" i="7" a="1"/>
  <c r="AI5" i="7" a="1"/>
  <c r="AH7" i="7" a="1"/>
  <c r="AH6" i="7" a="1"/>
  <c r="AH5" i="7" a="1"/>
  <c r="AG7" i="7" a="1"/>
  <c r="AG6" i="7" a="1"/>
  <c r="AG5" i="7" a="1"/>
  <c r="AF7" i="7" a="1"/>
  <c r="AF6" i="7" a="1"/>
  <c r="AF5" i="7" a="1"/>
  <c r="AE7" i="7" a="1"/>
  <c r="AE6" i="7" a="1"/>
  <c r="AE5" i="7" a="1"/>
  <c r="AD7" i="7" a="1"/>
  <c r="AD6" i="7" a="1"/>
  <c r="AD5" i="7" a="1"/>
  <c r="AC7" i="7" a="1"/>
  <c r="AC6" i="7" a="1"/>
  <c r="AC5" i="7" a="1"/>
  <c r="AB7" i="7" a="1"/>
  <c r="AB6" i="7" a="1"/>
  <c r="AB5" i="7" a="1"/>
  <c r="AA7" i="7" a="1"/>
  <c r="AA6" i="7" a="1"/>
  <c r="AA5" i="7" a="1"/>
  <c r="Z7" i="7" a="1"/>
  <c r="Z6" i="7" a="1"/>
  <c r="Z5" i="7" a="1"/>
  <c r="Y7" i="7" a="1"/>
  <c r="Y6" i="7" a="1"/>
  <c r="Y5" i="7" a="1"/>
  <c r="X7" i="7" a="1"/>
  <c r="X6" i="7" a="1"/>
  <c r="X5" i="7" a="1"/>
  <c r="W7" i="7" a="1"/>
  <c r="W6" i="7" a="1"/>
  <c r="W5" i="7" a="1"/>
  <c r="V7" i="7" a="1"/>
  <c r="V6" i="7" a="1"/>
  <c r="V5" i="7" a="1"/>
  <c r="U7" i="7" a="1"/>
  <c r="U6" i="7" a="1"/>
  <c r="U5" i="7" a="1"/>
  <c r="T7" i="7" a="1"/>
  <c r="T6" i="7" a="1"/>
  <c r="T5" i="7" a="1"/>
  <c r="S7" i="7" a="1"/>
  <c r="S6" i="7" a="1"/>
  <c r="S5" i="7" a="1"/>
  <c r="R7" i="7" a="1"/>
  <c r="R6" i="7" a="1"/>
  <c r="R5" i="7" a="1"/>
  <c r="Q7" i="7" a="1"/>
  <c r="Q6" i="7" a="1"/>
  <c r="Q5" i="7" a="1"/>
  <c r="P7" i="7" a="1"/>
  <c r="P6" i="7" a="1"/>
  <c r="P5" i="7" a="1"/>
  <c r="O7" i="7" a="1"/>
  <c r="N7" i="7" a="1"/>
  <c r="N6" i="7" a="1"/>
  <c r="N5" i="7" a="1"/>
  <c r="M7" i="7" a="1"/>
  <c r="L7" i="7" a="1"/>
  <c r="L6" i="7" a="1"/>
  <c r="L5" i="7" a="1"/>
  <c r="K7" i="7" a="1"/>
  <c r="K6" i="7" a="1"/>
  <c r="K5" i="7" a="1"/>
  <c r="J7" i="7" a="1"/>
  <c r="J6" i="7" a="1"/>
  <c r="J5" i="7" a="1"/>
  <c r="I7" i="7" a="1"/>
  <c r="I6" i="7" a="1"/>
  <c r="I5" i="7" a="1"/>
  <c r="H7" i="7" a="1"/>
  <c r="H6" i="7" a="1"/>
  <c r="H5" i="7" a="1"/>
  <c r="G7" i="7" a="1"/>
  <c r="G6" i="7" a="1"/>
  <c r="G5" i="7" a="1"/>
  <c r="F7" i="7" a="1"/>
  <c r="F6" i="7" a="1"/>
  <c r="F5" i="7" a="1"/>
  <c r="E7" i="7" a="1"/>
  <c r="E6" i="7" a="1"/>
  <c r="E5" i="7" a="1"/>
  <c r="D7" i="7" a="1"/>
  <c r="D6" i="7" a="1"/>
  <c r="D5" i="7" a="1"/>
  <c r="C7" i="7" a="1"/>
  <c r="H2158" i="8" a="1"/>
  <c r="H2157" i="8" a="1"/>
  <c r="H2156" i="8" a="1"/>
  <c r="I2158" i="8" a="1"/>
  <c r="I2157" i="8" a="1"/>
  <c r="I2156" i="8" a="1"/>
  <c r="J2155" i="8" a="1"/>
  <c r="I2155" i="8" a="1"/>
  <c r="H2155" i="8" a="1"/>
  <c r="J2158" i="8" a="1"/>
  <c r="J2157" i="8" a="1"/>
  <c r="J2156" i="8" a="1"/>
  <c r="H1404" i="8" a="1"/>
  <c r="H1403" i="8" a="1"/>
  <c r="H1402" i="8" a="1"/>
  <c r="I1404" i="8" a="1"/>
  <c r="I1403" i="8" a="1"/>
  <c r="I1402" i="8" a="1"/>
  <c r="J1401" i="8" a="1"/>
  <c r="I1401" i="8" a="1"/>
  <c r="H1401" i="8" a="1"/>
  <c r="J1404" i="8" a="1"/>
  <c r="J1403" i="8" a="1"/>
  <c r="J1402" i="8" a="1"/>
  <c r="H477" i="8" a="1"/>
  <c r="H476" i="8" a="1"/>
  <c r="H475" i="8" a="1"/>
  <c r="I477" i="8" a="1"/>
  <c r="I476" i="8" a="1"/>
  <c r="I475" i="8" a="1"/>
  <c r="J474" i="8" a="1"/>
  <c r="I474" i="8" a="1"/>
  <c r="H474" i="8" a="1"/>
  <c r="J477" i="8" a="1"/>
  <c r="J476" i="8" a="1"/>
  <c r="J475" i="8" a="1"/>
  <c r="H201" i="8" a="1"/>
  <c r="H200" i="8" a="1"/>
  <c r="H199" i="8" a="1"/>
  <c r="I201" i="8" a="1"/>
  <c r="I200" i="8" a="1"/>
  <c r="I199" i="8" a="1"/>
  <c r="J198" i="8" a="1"/>
  <c r="I198" i="8" a="1"/>
  <c r="H198" i="8" a="1"/>
  <c r="J201" i="8" a="1"/>
  <c r="J200" i="8" a="1"/>
  <c r="J199" i="8" a="1"/>
  <c r="H105" i="8" a="1"/>
  <c r="H104" i="8" a="1"/>
  <c r="H103" i="8" a="1"/>
  <c r="I105" i="8" a="1"/>
  <c r="I104" i="8" a="1"/>
  <c r="I103" i="8" a="1"/>
  <c r="J102" i="8" a="1"/>
  <c r="I102" i="8" a="1"/>
  <c r="H102" i="8" a="1"/>
  <c r="J105" i="8" a="1"/>
  <c r="J104" i="8" a="1"/>
  <c r="J103" i="8" a="1"/>
  <c r="BC4" i="7" l="1"/>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BQ4" i="7"/>
  <c r="BP4" i="7"/>
  <c r="BO4" i="7"/>
  <c r="BN4" i="7"/>
  <c r="BM4" i="7"/>
  <c r="BL4" i="7"/>
  <c r="BK4" i="7"/>
  <c r="BJ4" i="7"/>
  <c r="BI4" i="7"/>
  <c r="BH4" i="7"/>
  <c r="BG4" i="7"/>
  <c r="BF4" i="7"/>
  <c r="BE4" i="7"/>
  <c r="BD4" i="7"/>
  <c r="CH6" i="7"/>
  <c r="CH5" i="7"/>
  <c r="CH4" i="7"/>
  <c r="CG6" i="7"/>
  <c r="CG5" i="7"/>
  <c r="CG4" i="7"/>
  <c r="CF6" i="7"/>
  <c r="CF5" i="7"/>
  <c r="CF4" i="7"/>
  <c r="CE6" i="7"/>
  <c r="CE5" i="7"/>
  <c r="CE4" i="7"/>
  <c r="CD6" i="7"/>
  <c r="CD5" i="7"/>
  <c r="CD4" i="7"/>
  <c r="CC6" i="7"/>
  <c r="CC5" i="7"/>
  <c r="CC4" i="7"/>
  <c r="CB6" i="7"/>
  <c r="CB5" i="7"/>
  <c r="CB4" i="7"/>
  <c r="CA6" i="7"/>
  <c r="CA5" i="7"/>
  <c r="CA4" i="7"/>
  <c r="BZ6" i="7"/>
  <c r="BZ5" i="7"/>
  <c r="BZ4" i="7"/>
  <c r="BY6" i="7"/>
  <c r="BY5" i="7"/>
  <c r="BY4" i="7"/>
  <c r="BX6" i="7"/>
  <c r="BX5" i="7"/>
  <c r="BX4" i="7"/>
  <c r="BW6" i="7"/>
  <c r="BW5" i="7"/>
  <c r="BW4" i="7"/>
  <c r="BV6" i="7"/>
  <c r="BV5" i="7"/>
  <c r="BV4" i="7"/>
  <c r="BU6" i="7"/>
  <c r="BU5" i="7"/>
  <c r="BU4" i="7"/>
  <c r="BQ7" i="7"/>
  <c r="BQ6" i="7"/>
  <c r="BQ5" i="7"/>
  <c r="BP7" i="7"/>
  <c r="BP6" i="7"/>
  <c r="BP5" i="7"/>
  <c r="BO7" i="7"/>
  <c r="BO6" i="7"/>
  <c r="BO5" i="7"/>
  <c r="BN7" i="7"/>
  <c r="BN6" i="7"/>
  <c r="BN5" i="7"/>
  <c r="BM7" i="7"/>
  <c r="BM6" i="7"/>
  <c r="BM5" i="7"/>
  <c r="BL7" i="7"/>
  <c r="BL6" i="7"/>
  <c r="BL5" i="7"/>
  <c r="BK7" i="7"/>
  <c r="BK6" i="7"/>
  <c r="BK5" i="7"/>
  <c r="BJ7" i="7"/>
  <c r="BJ6" i="7"/>
  <c r="BJ5" i="7"/>
  <c r="BI7" i="7"/>
  <c r="BI6" i="7"/>
  <c r="BI5" i="7"/>
  <c r="BH7" i="7"/>
  <c r="BH6" i="7"/>
  <c r="BH5" i="7"/>
  <c r="BG7" i="7"/>
  <c r="BG6" i="7"/>
  <c r="BG5" i="7"/>
  <c r="BF7" i="7"/>
  <c r="BF6" i="7"/>
  <c r="BF5" i="7"/>
  <c r="BE7" i="7"/>
  <c r="BE6" i="7"/>
  <c r="BE5" i="7"/>
  <c r="BD7" i="7"/>
  <c r="BD6" i="7"/>
  <c r="BD5" i="7"/>
  <c r="BC7" i="7"/>
  <c r="BC6" i="7"/>
  <c r="BC5" i="7"/>
  <c r="BB7" i="7"/>
  <c r="BB6" i="7"/>
  <c r="BB5" i="7"/>
  <c r="BA7" i="7"/>
  <c r="BA6" i="7"/>
  <c r="BA5" i="7"/>
  <c r="AZ7" i="7"/>
  <c r="AZ6" i="7"/>
  <c r="AZ5" i="7"/>
  <c r="AY7" i="7"/>
  <c r="AY6" i="7"/>
  <c r="AY5" i="7"/>
  <c r="AX7" i="7"/>
  <c r="AX6" i="7"/>
  <c r="AX5" i="7"/>
  <c r="AW7" i="7"/>
  <c r="AW6" i="7"/>
  <c r="AW5" i="7"/>
  <c r="AV7" i="7"/>
  <c r="AV6" i="7"/>
  <c r="AV5" i="7"/>
  <c r="AU7" i="7"/>
  <c r="AU6" i="7"/>
  <c r="AU5" i="7"/>
  <c r="AT7" i="7"/>
  <c r="AT6" i="7"/>
  <c r="AT5" i="7"/>
  <c r="AS7" i="7"/>
  <c r="AS6" i="7"/>
  <c r="AS5" i="7"/>
  <c r="AR7" i="7"/>
  <c r="AR6" i="7"/>
  <c r="AR5" i="7"/>
  <c r="AQ7" i="7"/>
  <c r="AQ6" i="7"/>
  <c r="AQ5" i="7"/>
  <c r="AP7" i="7"/>
  <c r="AP6" i="7"/>
  <c r="AP5" i="7"/>
  <c r="AO7" i="7"/>
  <c r="AO6" i="7"/>
  <c r="AO5" i="7"/>
  <c r="AN7" i="7"/>
  <c r="AN6" i="7"/>
  <c r="AN5" i="7"/>
  <c r="AM7" i="7"/>
  <c r="AM6" i="7"/>
  <c r="AM5" i="7"/>
  <c r="AL7" i="7"/>
  <c r="AL6" i="7"/>
  <c r="AL5" i="7"/>
  <c r="AK7" i="7"/>
  <c r="AK6" i="7"/>
  <c r="AK5" i="7"/>
  <c r="AJ7" i="7"/>
  <c r="AJ6" i="7"/>
  <c r="AJ5" i="7"/>
  <c r="AI7" i="7"/>
  <c r="AI6" i="7"/>
  <c r="AI5" i="7"/>
  <c r="AH7" i="7"/>
  <c r="AH6" i="7"/>
  <c r="AH5" i="7"/>
  <c r="AG7" i="7"/>
  <c r="AG6" i="7"/>
  <c r="AG5" i="7"/>
  <c r="AF7" i="7"/>
  <c r="AF6" i="7"/>
  <c r="AF5" i="7"/>
  <c r="AE7" i="7"/>
  <c r="AE6" i="7"/>
  <c r="AE5" i="7"/>
  <c r="AD7" i="7"/>
  <c r="AD6" i="7"/>
  <c r="AD5" i="7"/>
  <c r="AC7" i="7"/>
  <c r="AC6" i="7"/>
  <c r="AC5" i="7"/>
  <c r="AB7" i="7"/>
  <c r="AB6" i="7"/>
  <c r="AB5" i="7"/>
  <c r="AA7" i="7"/>
  <c r="AA6" i="7"/>
  <c r="AA5" i="7"/>
  <c r="Z7" i="7"/>
  <c r="Z6" i="7"/>
  <c r="Z5" i="7"/>
  <c r="Y7" i="7"/>
  <c r="Y6" i="7"/>
  <c r="Y5" i="7"/>
  <c r="X7" i="7"/>
  <c r="X6" i="7"/>
  <c r="X5" i="7"/>
  <c r="W7" i="7"/>
  <c r="W6" i="7"/>
  <c r="W5" i="7"/>
  <c r="V7" i="7"/>
  <c r="V6" i="7"/>
  <c r="V5" i="7"/>
  <c r="U7" i="7"/>
  <c r="U6" i="7"/>
  <c r="U5" i="7"/>
  <c r="T7" i="7"/>
  <c r="T6" i="7"/>
  <c r="T5" i="7"/>
  <c r="S7" i="7"/>
  <c r="S6" i="7"/>
  <c r="S5" i="7"/>
  <c r="R7" i="7"/>
  <c r="R6" i="7"/>
  <c r="R5" i="7"/>
  <c r="Q7" i="7"/>
  <c r="Q6" i="7"/>
  <c r="Q5" i="7"/>
  <c r="P7" i="7"/>
  <c r="P6" i="7"/>
  <c r="P5" i="7"/>
  <c r="O7" i="7"/>
  <c r="N7" i="7"/>
  <c r="N6" i="7"/>
  <c r="N5" i="7"/>
  <c r="M7" i="7"/>
  <c r="L7" i="7"/>
  <c r="L6" i="7"/>
  <c r="L5" i="7"/>
  <c r="K7" i="7"/>
  <c r="K6" i="7"/>
  <c r="K5" i="7"/>
  <c r="J7" i="7"/>
  <c r="J6" i="7"/>
  <c r="J5" i="7"/>
  <c r="I7" i="7"/>
  <c r="I6" i="7"/>
  <c r="I5" i="7"/>
  <c r="H7" i="7"/>
  <c r="H6" i="7"/>
  <c r="H5" i="7"/>
  <c r="G7" i="7"/>
  <c r="G6" i="7"/>
  <c r="G5" i="7"/>
  <c r="F7" i="7"/>
  <c r="F6" i="7"/>
  <c r="F5" i="7"/>
  <c r="E7" i="7"/>
  <c r="E6" i="7"/>
  <c r="E5" i="7"/>
  <c r="D7" i="7"/>
  <c r="D6" i="7"/>
  <c r="D5" i="7"/>
  <c r="C7" i="7"/>
  <c r="H2158" i="8"/>
  <c r="H2157" i="8"/>
  <c r="H2156" i="8"/>
  <c r="I2158" i="8"/>
  <c r="I2157" i="8"/>
  <c r="I2156" i="8"/>
  <c r="J2155" i="8"/>
  <c r="I2155" i="8"/>
  <c r="H2155" i="8"/>
  <c r="J2158" i="8"/>
  <c r="J2157" i="8"/>
  <c r="J2156" i="8"/>
  <c r="H1404" i="8"/>
  <c r="H1403" i="8"/>
  <c r="H1402" i="8"/>
  <c r="I1404" i="8"/>
  <c r="I1403" i="8"/>
  <c r="I1402" i="8"/>
  <c r="J1401" i="8"/>
  <c r="I1401" i="8"/>
  <c r="H1401" i="8"/>
  <c r="J1404" i="8"/>
  <c r="J1403" i="8"/>
  <c r="J1402" i="8"/>
  <c r="H477" i="8"/>
  <c r="H476" i="8"/>
  <c r="H475" i="8"/>
  <c r="I477" i="8"/>
  <c r="I476" i="8"/>
  <c r="I475" i="8"/>
  <c r="J474" i="8"/>
  <c r="I474" i="8"/>
  <c r="H474" i="8"/>
  <c r="J477" i="8"/>
  <c r="J476" i="8"/>
  <c r="J475" i="8"/>
  <c r="H201" i="8"/>
  <c r="H200" i="8"/>
  <c r="H199" i="8"/>
  <c r="I201" i="8"/>
  <c r="I200" i="8"/>
  <c r="I199" i="8"/>
  <c r="J198" i="8"/>
  <c r="I198" i="8"/>
  <c r="H198" i="8"/>
  <c r="J201" i="8"/>
  <c r="J200" i="8"/>
  <c r="J199" i="8"/>
  <c r="H105" i="8"/>
  <c r="H104" i="8"/>
  <c r="H103" i="8"/>
  <c r="I105" i="8"/>
  <c r="I104" i="8"/>
  <c r="I103" i="8"/>
  <c r="J102" i="8"/>
  <c r="I102" i="8"/>
  <c r="H102" i="8"/>
  <c r="J105" i="8"/>
  <c r="J104" i="8"/>
  <c r="J103" i="8"/>
  <c r="U98" i="8"/>
  <c r="C68"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Razafitombo</author>
  </authors>
  <commentList>
    <comment ref="A1" authorId="0" shapeId="0" xr:uid="{252EE363-8D6A-4089-8C8F-9381FD09E123}">
      <text>
        <r>
          <rPr>
            <b/>
            <sz val="9"/>
            <color indexed="81"/>
            <rFont val="Tahoma"/>
            <family val="2"/>
          </rPr>
          <t>&lt;?xml version="1.0" encoding="utf-8"?&gt;&lt;Schema xmlns:xsd="http://www.w3.org/2001/XMLSchema" xmlns:xsi="http://www.w3.org/2001/XMLSchema-instance" Version="2" Timestamp="1741946637"&gt;&lt;FQL&gt;&lt;Q&gt;VXNFMH.F-LU^OS_GRP_HLDG_TOTPCPRT(ALL,0D,,MTD,"ULTPARENT",,,,EQ)&lt;/Q&gt;&lt;R&gt;70&lt;/R&gt;&lt;C&gt;1&lt;/C&gt;&lt;D xsi:type="xsd:double"&gt;3.297&lt;/D&gt;&lt;D xsi:type="xsd:double"&gt;2.9189&lt;/D&gt;&lt;D xsi:type="xsd:double"&gt;2.7039&lt;/D&gt;&lt;D xsi:type="xsd:double"&gt;2.5486&lt;/D&gt;&lt;D xsi:type="xsd:double"&gt;2.4983&lt;/D&gt;&lt;D xsi:type="xsd:double"&gt;2.4878999999999998&lt;/D&gt;&lt;D xsi:type="xsd:double"&gt;2.4716&lt;/D&gt;&lt;D xsi:type="xsd:double"&gt;2.4714&lt;/D&gt;&lt;D xsi:type="xsd:double"&gt;2.3816&lt;/D&gt;&lt;D xsi:type="xsd:double"&gt;2.3332&lt;/D&gt;&lt;D xsi:type="xsd:double"&gt;2.3073&lt;/D&gt;&lt;D xsi:type="xsd:double"&gt;2.2422&lt;/D&gt;&lt;D xsi:type="xsd:double"&gt;2.1785&lt;/D&gt;&lt;D xsi:type="xsd:double"&gt;2.1655&lt;/D&gt;&lt;D xsi:type="xsd:double"&gt;2.1556&lt;/D&gt;&lt;D xsi:type="xsd:double"&gt;2.0928&lt;/D&gt;&lt;D xsi:type="xsd:double"&gt;2.0833&lt;/D&gt;&lt;D xsi:type="xsd:double"&gt;2.0575&lt;/D&gt;&lt;D xsi:type="xsd:double"&gt;1.9638&lt;/D&gt;&lt;D xsi:type="xsd:double"&gt;1.9186&lt;/D&gt;&lt;D xsi:type="xsd:double"&gt;1.9086&lt;/D&gt;&lt;D xsi:type="xsd:double"&gt;1.8979&lt;/D&gt;&lt;D xsi:type="xsd:double"&gt;1.8436&lt;/D&gt;&lt;D xsi:type="xsd:double"&gt;1.7663&lt;/D&gt;&lt;D xsi:type="xsd:double"&gt;1.74&lt;/D&gt;&lt;D xsi:type="xsd:double"&gt;1.6542&lt;/D&gt;&lt;D xsi:type="xsd:double"&gt;1.6332&lt;/D&gt;&lt;D xsi:type="xsd:double"&gt;1.6158&lt;/D&gt;&lt;D xsi:type="xsd:double"&gt;1.612&lt;/D&gt;&lt;D xsi:type="xsd:double"&gt;1.5806&lt;/D&gt;&lt;D xsi:type="xsd:double"&gt;1.5236&lt;/D&gt;&lt;D xsi:type="xsd:double"&gt;1.4878&lt;/D&gt;&lt;D xsi:type="xsd:double"&gt;1.423&lt;/D&gt;&lt;D xsi:type="xsd:double"&gt;1.3998&lt;/D&gt;&lt;D xsi:type="xsd:double"&gt;1.3545&lt;/D&gt;&lt;D xsi:type="xsd:double"&gt;1.3491&lt;/D&gt;&lt;D xsi:type="xsd:double"&gt;1.3322&lt;/D&gt;&lt;D xsi:type="xsd:double"&gt;1.3071&lt;/D&gt;&lt;D xsi:type="xsd:double"&gt;1.2917&lt;/D&gt;&lt;D xsi:type="xsd:double"&gt;1.2669&lt;/D&gt;&lt;D xsi:type="xsd:double"&gt;1.2387&lt;/D&gt;&lt;D xsi:type="xsd:double"&gt;1.2342&lt;/D&gt;&lt;D xsi:type="xsd:double"&gt;1.2004&lt;/D&gt;&lt;D xsi:type="xsd:double"&gt;1.1308&lt;/D&gt;&lt;D xsi:type="xsd:double"&gt;1.1064&lt;/D&gt;&lt;D xsi:type="xsd:double"&gt;1.0999&lt;/D&gt;&lt;D xsi:type="xsd:double"&gt;1.0385&lt;/D&gt;&lt;D xsi:type="xsd:double"&gt;1.0287&lt;/D&gt;&lt;D xsi:type="xsd:double"&gt;1.0184&lt;/D&gt;&lt;D xsi:type="xsd:double"&gt;0.9732&lt;/D&gt;&lt;D xsi:type="xsd:double"&gt;0.8743&lt;/D&gt;&lt;D xsi:type="xsd:double"&gt;0.8227&lt;/D&gt;&lt;D xsi:type="xsd:double"&gt;0.8116&lt;/D&gt;&lt;D xsi:type="xsd:double"&gt;0.7997&lt;/D&gt;&lt;D xsi:type="xsd:double"&gt;0.7626&lt;/D&gt;&lt;D xsi:type="xsd:double"&gt;0.756&lt;/D&gt;&lt;D xsi:type="xsd:double"&gt;0.7424&lt;/D&gt;&lt;D xsi:type="xsd:double"&gt;0.7378&lt;/D&gt;&lt;D xsi:type="xsd:double"&gt;0.6374&lt;/D&gt;&lt;D xsi:type="xsd:double"&gt;0.5865&lt;/D&gt;&lt;D xsi:type="xsd:double"&gt;0.5209&lt;/D&gt;&lt;D xsi:type="xsd:double"&gt;0.5078&lt;/D&gt;&lt;D xsi:type="xsd:double"&gt;0.452&lt;/D&gt;&lt;D xsi:type="xsd:double"&gt;0.4029&lt;/D&gt;&lt;D xsi:type="xsd:double"&gt;0.3855&lt;/D&gt;&lt;D xsi:type="xsd:double"&gt;0.2909&lt;/D&gt;&lt;D xsi:type="xsd:double"&gt;0.2577&lt;/D&gt;&lt;D xsi:type="xsd:double"&gt;0.2141&lt;/D&gt;&lt;D xsi:type="xsd:double"&gt;0.0617&lt;/D&gt;&lt;D xsi:type="xsd:double"&gt;0.041&lt;/D&gt;&lt;/FQL&gt;&lt;FQL&gt;&lt;Q&gt;VXNFMH.F-LU^JULIAN(OS_GRP_HLDG_TOTPCPRT(ALL,0D,,MTD,"ULTPARENT",,,,EQ).DATES)&lt;/Q&gt;&lt;R&gt;1&lt;/R&gt;&lt;C&gt;1&lt;/C&gt;&lt;D xsi:type="xsd:string"&gt;#NUM&lt;/D&gt;&lt;/FQL&gt;&lt;FQL&gt;&lt;Q&gt;VXNFMH.F-LU^FG_COMPANY_NAME()&lt;/Q&gt;&lt;R&gt;1&lt;/R&gt;&lt;C&gt;1&lt;/C&gt;&lt;D xsi:type="xsd:string"&gt;Goldman Sachs Europe Sustainable Small Cap Equity - I Cap EUR&lt;/D&gt;&lt;/FQL&gt;&lt;FQL&gt;&lt;Q&gt;VXNFMH.F-LU^FORMULA_DESCRIPTION("OS_GRP_HLDG_TOTPCPRT")&lt;/Q&gt;&lt;R&gt;1&lt;/R&gt;&lt;C&gt;1&lt;/C&gt;&lt;D xsi:type="xsd:string"&gt;Percentage of Total Portfolio - Holding Grouped Analysis&lt;/D&gt;&lt;/FQL&gt;&lt;FQL&gt;&lt;Q&gt;VXNFMH.F-LU^OS_TOP_HLDG_TOTPCPRTCHG(ALL,0D,,MTD,,ALL,6M,EQ)&lt;/Q&gt;&lt;R&gt;70&lt;/R&gt;&lt;C&gt;1&lt;/C&gt;&lt;D xsi:type="xsd:double"&gt;1.2429&lt;/D&gt;&lt;D xsi:type="xsd:double"&gt;0.8131&lt;/D&gt;&lt;D xsi:type="xsd:double"&gt;0.4598&lt;/D&gt;&lt;D xsi:type="xsd:double"&gt;0.2724&lt;/D&gt;&lt;D xsi:type="xsd:double"&gt;0.4757&lt;/D&gt;&lt;D xsi:type="xsd:double"&gt;0.695&lt;/D&gt;&lt;D xsi:type="xsd:double"&gt;-0.1753&lt;/D&gt;&lt;D xsi:type="xsd:double"&gt;-0.2435&lt;/D&gt;&lt;D xsi:type="xsd:double"&gt;0.337&lt;/D&gt;&lt;D xsi:type="xsd:double"&gt;-0.1939&lt;/D&gt;&lt;D xsi:type="xsd:double"&gt;-0.3421&lt;/D&gt;&lt;D xsi:type="xsd:double"&gt;0.6263&lt;/D&gt;&lt;D xsi:type="xsd:double"&gt;0.2224&lt;/D&gt;&lt;D xsi:type="xsd:double"&gt;0.6262&lt;/D&gt;&lt;D xsi:type="xsd:double"&gt;0.5551&lt;/D&gt;&lt;D xsi:type="xsd:double"&gt;2.0928&lt;/D&gt;&lt;D xsi:type="xsd:double"&gt;0.2982&lt;/D&gt;&lt;D xsi:type="xsd:double"&gt;0.9379&lt;/D&gt;&lt;D xsi:type="xsd:double"&gt;0.9332&lt;/D&gt;&lt;D xsi:type="xsd:double"&gt;-0.0714&lt;/D&gt;&lt;D xsi:type="xsd:double"&gt;0.1409&lt;/D&gt;&lt;D xsi:type="xsd:double"&gt;1.8979&lt;/D&gt;&lt;D xsi:type="xsd:double"&gt;-0.2483&lt;/D&gt;&lt;D xsi:type="xsd:double"&gt;0.1251&lt;/D&gt;&lt;D xsi:type="xsd:double"&gt;0.0296&lt;/D&gt;&lt;D xsi:type="xsd:double"&gt;-0.234&lt;/D&gt;&lt;D xsi:type="xsd:double"&gt;-0.9206&lt;/D&gt;&lt;D xsi:type="xsd:double"&gt;0.3219&lt;/D&gt;&lt;D xsi:type="xsd:double"&gt;0.1059&lt;/D&gt;&lt;D xsi:type="xsd:double"&gt;0.301&lt;/D&gt;&lt;D xsi:type="xsd:double"&gt;-0.6257&lt;/D&gt;&lt;D xsi:type="xsd:double"&gt;1.4878&lt;/D&gt;&lt;D xsi:type="xsd:double"&gt;-0.0676&lt;/D&gt;&lt;D xsi:type="xsd:double"&gt;-0.2322&lt;/D&gt;&lt;D xsi:type="xsd:double"&gt;0.677&lt;/D&gt;&lt;D xsi:type="xsd:double"&gt;0.1615&lt;/D&gt;&lt;D xsi:type="xsd:double"&gt;-0.5522&lt;/D&gt;&lt;D xsi:type="xsd:double"&gt;-0.5765&lt;/D&gt;&lt;D xsi:type="xsd:double"&gt;0.2568&lt;/D&gt;&lt;D xsi:type="xsd:double"&gt;-0.2847&lt;/D&gt;&lt;D xsi:type="xsd:double"&gt;-0.016&lt;/D&gt;&lt;D xsi:type="xsd:double"&gt;-0.2272&lt;/D&gt;&lt;D xsi:type="xsd:double"&gt;-0.3942&lt;/D&gt;&lt;D xsi:type="xsd:double"&gt;0.3778&lt;/D&gt;&lt;D xsi:type="xsd:double"&gt;-0.5863&lt;/D&gt;&lt;D xsi:type="xsd:double"&gt;-0.1395&lt;/D&gt;&lt;D xsi:type="xsd:double"&gt;-0.0822&lt;/D&gt;&lt;D xsi:type="xsd:double"&gt;-0.5565&lt;/D&gt;&lt;D xsi:type="xsd:double"&gt;0.1233&lt;/D&gt;&lt;D xsi:type="xsd:double"&gt;-0.2739&lt;/D&gt;&lt;D xsi:type="xsd:double"&gt;0.8743&lt;/D&gt;&lt;D xsi:type="xsd:double"&gt;-1.3493&lt;/D&gt;&lt;D xsi:type="xsd:double"&gt;0.0952&lt;/D&gt;&lt;D xsi:type="xsd:double"&gt;0.7997&lt;/D&gt;&lt;D xsi:type="xsd:double"&gt;-0.4611&lt;/D&gt;&lt;D xsi:type="xsd:double"&gt;-0.3684&lt;/D&gt;&lt;D xsi:type="xsd:double"&gt;-0.5823&lt;/D&gt;&lt;D xsi:type="xsd:double"&gt;-0.0788&lt;/D&gt;&lt;D xsi:type="xsd:double"&gt;-0.5828&lt;/D&gt;&lt;D xsi:type="xsd:double"&gt;-0.0205&lt;/D&gt;&lt;D xsi:type="xsd:double"&gt;-0.7051&lt;/D&gt;&lt;D xsi:type="xsd:double"&gt;0.5078&lt;/D&gt;&lt;D xsi:type="xsd:double"&gt;-0.1411&lt;/D&gt;&lt;D xsi:type="xsd:double"&gt;-0.4325&lt;/D&gt;&lt;D xsi:type="xsd:double"&gt;-0.114&lt;/D&gt;&lt;D xsi:type="xsd:double"&gt;-0.1905&lt;/D&gt;&lt;D xsi:type="xsd:double"&gt;-0.2585&lt;/D&gt;&lt;D xsi:type="xsd:double"&gt;-1.1414&lt;/D&gt;&lt;D xsi:type="xsd:double"&gt;0.0617&lt;/D&gt;&lt;D xsi:type="xsd:double"&gt;-0.1975&lt;/D&gt;&lt;/FQL&gt;&lt;FQL&gt;&lt;Q&gt;VXNFMH.F-LU^JULIAN(OS_TOP_HLDG_TOTPCPRTCHG(ALL,0D,,MTD,,ALL,6M,EQ).DATES)&lt;/Q&gt;&lt;R&gt;1&lt;/R&gt;&lt;C&gt;1&lt;/C&gt;&lt;D xsi:type="xsd:string"&gt;#NUM&lt;/D&gt;&lt;/FQL&gt;&lt;FQL&gt;&lt;Q&gt;VXNFMH.F-LU^FORMULA_DESCRIPTION("OS_TOP_HLDG_TOTPCPRTCHG")&lt;/Q&gt;&lt;R&gt;1&lt;/R&gt;&lt;C&gt;1&lt;/C&gt;&lt;D xsi:type="xsd:string"&gt;Percentage of Total Portfolio Change - Top Holdings&lt;/D&gt;&lt;/FQL&gt;&lt;FQL&gt;&lt;Q&gt;VXNFMH.F-LU^OS_TOP_HLDG_TOTPCPRTCHG(ALL,-120M,,MTD,,ALL,6M,EQ)&lt;/Q&gt;&lt;R&gt;1&lt;/R&gt;&lt;C&gt;1&lt;/C&gt;&lt;D xsi:type="xsd:double"&gt;0&lt;/D&gt;&lt;/FQL&gt;&lt;FQL&gt;&lt;Q&gt;VXNFMH.F-LU^JULIAN(OS_TOP_HLDG_TOTPCPRTCHG(ALL,-120M,,MTD,,ALL,6M,EQ).DATES)&lt;/Q&gt;&lt;R&gt;1&lt;/R&gt;&lt;C&gt;1&lt;/C&gt;&lt;D xsi:type="xsd:string"&gt;#NUM&lt;/D&gt;&lt;/FQL&gt;&lt;FQL&gt;&lt;Q&gt;VXNFMH.F-LU^OS_TOP_HLDG_TOTPCPRTCHG(ALL,-120M,0CQ,MTD,,ALL,6M,EQ)&lt;/Q&gt;&lt;R&gt;90&lt;/R&gt;&lt;C&gt;119&lt;/C&gt;&lt;D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xsi:type="xsd:double"&gt;1.4408&lt;/D&gt;&lt;D xsi:type="xsd:double"&gt;1.4259&lt;/D&gt;&lt;D xsi:type="xsd:double"&gt;1.5309&lt;/D&gt;&lt;D xsi:type="xsd:double"&gt;1.5982&lt;/D&gt;&lt;D xsi:type="xsd:double"&gt;1.603&lt;/D&gt;&lt;D xsi:type="xsd:double"&gt;1.5901&lt;/D&gt;&lt;D xsi:type="xsd:double"&gt;-0.0314&lt;/D&gt;&lt;D xsi:type="xsd:double"&gt;-0.0194&lt;/D&gt;&lt;D xsi:type="xsd:double"&gt;-0.2665&lt;/D&gt;&lt;D xsi:type="xsd:double"&gt;-0.2905&lt;/D&gt;&lt;D xsi:type="xsd:double"&gt;-0.2993&lt;/D&gt;&lt;D xsi:type="xsd:double"&gt;-0.1299&lt;/D&gt;&lt;D xsi:type="xsd:double"&gt;0.2637&lt;/D&gt;&lt;D xsi:type="xsd:double"&gt;0.3244&lt;/D&gt;&lt;D xsi:type="xsd:double"&gt;0.3187&lt;/D&gt;&lt;D xsi:type="xsd:double"&gt;0.2354&lt;/D&gt;&lt;D xsi:type="xsd:double"&gt;0.3202&lt;/D&gt;&lt;D xsi:type="xsd:double"&gt;0.1803&lt;/D&gt;&lt;D xsi:type="xsd:double"&gt;0.0959&lt;/D&gt;&lt;D xsi:type="xsd:double"&gt;0.0715&lt;/D&gt;&lt;D xsi:type="xsd:double"&gt;0.352&lt;/D&gt;&lt;D xsi:type="xsd:double"&gt;0.3994&lt;/D&gt;&lt;D xsi:type="xsd:double"&gt;0.3394&lt;/D&gt;&lt;D xsi:type="xsd:double"&gt;0.4136&lt;/D&gt;&lt;D xsi:type="xsd:double"&gt;0.7111&lt;/D&gt;&lt;D xsi:type="xsd:double"&gt;0.9302&lt;/D&gt;&lt;D xsi:type="xsd:double"&gt;1.0959&lt;/D&gt;&lt;D xsi:type="xsd:double"&gt;1.3235&lt;/D&gt;&lt;D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xsi:type="xsd:double"&gt;1.4739&lt;/D&gt;&lt;D xsi:type="xsd:double"&gt;1.3882&lt;/D&gt;&lt;D xsi:type="xsd:double"&gt;1.5314&lt;/D&gt;&lt;D xsi:type="xsd:double"&gt;1.656&lt;/D&gt;&lt;D xsi:type="xsd:double"&gt;1.487&lt;/D&gt;&lt;D xsi:type="xsd:double"&gt;1.4399&lt;/D&gt;&lt;D xsi:type="xsd:double"&gt;0.1756&lt;/D&gt;&lt;D xsi:type="xsd:double"&gt;0.4277&lt;/D&gt;&lt;D xsi:type="xsd:double"&gt;0.4235&lt;/D&gt;&lt;D xsi:type="xsd:double"&gt;0.146&lt;/D&gt;&lt;D xsi:type="xsd:double"&gt;0.3173&lt;/D&gt;&lt;D xsi:type="xsd:double"&gt;0.3509&lt;/D&gt;&lt;D xsi:type="xsd:double"&gt;0.5845&lt;/D&gt;&lt;D xsi:type="xsd:double"&gt;0.4653&lt;/D&gt;&lt;D xsi:type="xsd:double"&gt;0.3505&lt;/D&gt;&lt;D xsi:type="xsd:double"&gt;0.3599&lt;/D&gt;&lt;D xsi:type="xsd:double"&gt;0.3431&lt;/D&gt;&lt;D xsi:type="xsd:double"&gt;0.5435&lt;/D&gt;&lt;D xsi:type="xsd:double"&gt;0.0282&lt;/D&gt;&lt;D xsi:type="xsd:double"&gt;-0.0083&lt;/D&gt;&lt;D xsi:type="xsd:double"&gt;-0.0279&lt;/D&gt;&lt;D xsi:type="xsd:double"&gt;0.184&lt;/D&gt;&lt;D xsi:type="xsd:double"&gt;0.2141&lt;/D&gt;&lt;D xsi:type="xsd:double"&gt;0.1928&lt;/D&gt;&lt;D xsi:type="xsd:double"&gt;0.3578&lt;/D&gt;&lt;D xsi:type="xsd:double"&gt;0.2785&lt;/D&gt;&lt;D xsi:type="xsd:double"&gt;0.3106&lt;/D&gt;&lt;D xsi:type="xsd:double"&gt;0.3849&lt;/D&gt;&lt;D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xsi:type="xsd:double"&gt;1.6815&lt;/D&gt;&lt;D xsi:type="xsd:double"&gt;1.6172&lt;/D&gt;&lt;D xsi:type="xsd:double"&gt;1.6953&lt;/D&gt;&lt;D xsi:type="xsd:double"&gt;1.6059&lt;/D&gt;&lt;D xsi:type="xsd:double"&gt;1.8436&lt;/D&gt;&lt;D xsi:type="xsd:double"&gt;1.8898&lt;/D&gt;&lt;D xsi:type="xsd:double"&gt;-0.0562&lt;/D&gt;&lt;D xsi:type="xsd:double"&gt;-0.0342&lt;/D&gt;&lt;D xsi:type="xsd:double"&gt;-0.0808&lt;/D&gt;&lt;D xsi:type="xsd:double"&gt;-0.0438&lt;/D&gt;&lt;D xsi:type="xsd:double"&gt;-0.1063&lt;/D&gt;&lt;D xsi:type="xsd:double"&gt;-0.0848&lt;/D&gt;&lt;D xsi:type="xsd:double"&gt;0.4524&lt;/D&gt;&lt;D xsi:type="xsd:double"&gt;0.3251&lt;/D&gt;&lt;D xsi:type="xsd:double"&gt;0.3996&lt;/D&gt;&lt;D xsi:type="xsd:double"&gt;0.5383&lt;/D&gt;&lt;D xsi:type="xsd:double"&gt;0.379&lt;/D&gt;&lt;D xsi:type="xsd:double"&gt;0.4047&lt;/D&gt;&lt;D xsi:type="xsd:double"&gt;0.3747&lt;/D&gt;&lt;D xsi:type="xsd:double"&gt;0.5074&lt;/D&gt;&lt;D xsi:type="xsd:double"&gt;0.4022&lt;/D&gt;&lt;D xsi:type="xsd:double"&gt;0.3836&lt;/D&gt;&lt;D xsi:type="xsd:double"&gt;0.4762&lt;/D&gt;&lt;D xsi:type="xsd:double"&gt;0.4398&lt;/D&gt;&lt;D xsi:type="xsd:double"&gt;0.3147&lt;/D&gt;&lt;D xsi:type="xsd:double"&gt;0.3081&lt;/D&gt;&lt;D xsi:type="xsd:double"&gt;0.2443&lt;/D&gt;&lt;D xsi:type="xsd:double"&gt;0.1466&lt;/D&gt;&lt;D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xsi:type="xsd:double"&gt;1.9287&lt;/D&gt;&lt;D xsi:type="xsd:double"&gt;1.9737&lt;/D&gt;&lt;D xsi:type="xsd:double"&gt;2.1137&lt;/D&gt;&lt;D xsi:type="xsd:double"&gt;1.9663&lt;/D&gt;&lt;D xsi:type="xsd:double"&gt;1.9605&lt;/D&gt;&lt;D xsi:type="xsd:double"&gt;2.0627&lt;/D&gt;&lt;D xsi:type="xsd:double"&gt;0.1805&lt;/D&gt;&lt;D xsi:type="xsd:double"&gt;0.0996&lt;/D&gt;&lt;D xsi:type="xsd:double"&gt;-0.0815&lt;/D&gt;&lt;D xsi:type="xsd:double"&gt;0.1144&lt;/D&gt;&lt;D xsi:type="xsd:double"&gt;0.1471&lt;/D&gt;&lt;D xsi:type="xsd:double"&gt;0.1182&lt;/D&gt;&lt;D xsi:type="xsd:double"&gt;-0.1194&lt;/D&gt;&lt;D xsi:type="xsd:double"&gt;-0.1785&lt;/D&gt;&lt;D xsi:type="xsd:double"&gt;-0.1212&lt;/D&gt;&lt;D xsi:type="xsd:double"&gt;-0.2743&lt;/D&gt;&lt;D xsi:type="xsd:double"&gt;-0.3287&lt;/D&gt;&lt;D xsi:type="xsd:double"&gt;-0.3644&lt;/D&gt;&lt;D xsi:type="xsd:double"&gt;0.2083&lt;/D&gt;&lt;D xsi:type="xsd:double"&gt;0.3776&lt;/D&gt;&lt;D xsi:type="xsd:double"&gt;0.3624&lt;/D&gt;&lt;D xsi:type="xsd:double"&gt;0.4486&lt;/D&gt;&lt;D xsi:type="xsd:double"&gt;0.4725&lt;/D&gt;&lt;D xsi:type="xsd:double"&gt;0.4276&lt;/D&gt;&lt;D xsi:type="xsd:double"&gt;0.1969&lt;/D&gt;&lt;D xsi:type="xsd:double"&gt;0.1781&lt;/D&gt;&lt;D xsi:type="xsd:double"&gt;0.355&lt;/D&gt;&lt;D xsi:type="xsd:double"&gt;0.3692&lt;/D&gt;&lt;D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xsi:type="xsd:double"&gt;2.1245&lt;/D&gt;&lt;D xsi:type="xsd:double"&gt;2.1616&lt;/D&gt;&lt;D xsi:type="xsd:double"&gt;2.0218&lt;/D&gt;&lt;D xsi:type="xsd:double"&gt;2.0669&lt;/D&gt;&lt;D xsi:type="xsd:double"&gt;2.1832&lt;/D&gt;&lt;D xsi:type="xsd:double"&gt;2.2272&lt;/D&gt;&lt;D xsi:type="xsd:double"&gt;-0.3566&lt;/D&gt;&lt;D xsi:type="xsd:double"&gt;-0.4262&lt;/D&gt;&lt;D xsi:type="xsd:double"&gt;-0.3564&lt;/D&gt;&lt;D xsi:type="xsd:double"&gt;-0.3623&lt;/D&gt;&lt;D xsi:type="xsd:double"&gt;-0.45&lt;/D&gt;&lt;D xsi:type="xsd:double"&gt;-0.4668&lt;/D&gt;&lt;D xsi:type="xsd:double"&gt;-0.158&lt;/D&gt;&lt;D xsi:type="xsd:double"&gt;-0.0805&lt;/D&gt;&lt;D xsi:type="xsd:double"&gt;0.0499&lt;/D&gt;&lt;D xsi:type="xsd:double"&gt;-0.0799&lt;/D&gt;&lt;D xsi:type="xsd:double"&gt;-0.105&lt;/D&gt;&lt;D xsi:type="xsd:double"&gt;0.0473&lt;/D&gt;&lt;D xsi:type="xsd:double"&gt;0.1534&lt;/D&gt;&lt;D xsi:type="xsd:double"&gt;0.0645&lt;/D&gt;&lt;D xsi:type="xsd:double"&gt;0.0722&lt;/D&gt;&lt;D xsi:type="xsd:double"&gt;0.2161&lt;/D&gt;&lt;D xsi:type="xsd:double"&gt;0.4068&lt;/D&gt;&lt;D xsi:type="xsd:double"&gt;0.2981&lt;/D&gt;&lt;D xsi:type="xsd:double"&gt;0.2246&lt;/D&gt;&lt;D xsi:type="xsd:double"&gt;0.4646&lt;/D&gt;&lt;D xsi:type="xsd:double"&gt;0.5008&lt;/D&gt;&lt;D xsi:type="xsd:double"&gt;0.6701&lt;/D&gt;&lt;D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xsi:type="xsd:double"&gt;1.8307&lt;/D&gt;&lt;D xsi:type="xsd:double"&gt;1.7636&lt;/D&gt;&lt;D xsi:type="xsd:double"&gt;1.806&lt;/D&gt;&lt;D xsi:type="xsd:double"&gt;1.9419&lt;/D&gt;&lt;D xsi:type="xsd:double"&gt;1.8717&lt;/D&gt;&lt;D xsi:type="xsd:double"&gt;1.8734&lt;/D&gt;&lt;D xsi:type="xsd:double"&gt;0.6554&lt;/D&gt;&lt;D xsi:type="xsd:double"&gt;0.8679&lt;/D&gt;&lt;D xsi:type="xsd:double"&gt;0.971&lt;/D&gt;&lt;D xsi:type="xsd:double"&gt;0.6122&lt;/D&gt;&lt;D xsi:type="xsd:double"&gt;0.5769&lt;/D&gt;&lt;D xsi:type="xsd:double"&gt;0.4696&lt;/D&gt;&lt;D xsi:type="xsd:double"&gt;-0.2136&lt;/D&gt;&lt;D xsi:type="xsd:double"&gt;-0.3817&lt;/D&gt;&lt;D xsi:type="xsd:double"&gt;-0.5372&lt;/D&gt;&lt;D xsi:type="xsd:double"&gt;-0.3734&lt;/D&gt;&lt;D xsi:type="xsd:double"&gt;-0.2536&lt;/D&gt;&lt;D xsi:type="xsd:double"&gt;0.0831&lt;/D&gt;&lt;D xsi:type="xsd:double"&gt;0.4373&lt;/D&gt;&lt;D xsi:type="xsd:double"&gt;0.491&lt;/D&gt;&lt;D xsi:type="xsd:double"&gt;0.2173&lt;/D&gt;&lt;D xsi:type="xsd:double"&gt;0.4468&lt;/D&gt;&lt;D xsi:type="xsd:double"&gt;0.6359&lt;/D&gt;&lt;D xsi:type="xsd:double"&gt;0.2207&lt;/D&gt;&lt;D xsi:type="xsd:double"&gt;-0.3125&lt;/D&gt;&lt;D xsi:type="xsd:double"&gt;-0.3408&lt;/D&gt;&lt;D xsi:type="xsd:double"&gt;-0.1095&lt;/D&gt;&lt;D xsi:type="xsd:double"&gt;-0.1657&lt;/D&gt;&lt;D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xsi:type="xsd:double"&gt;1.124&lt;/D&gt;&lt;D xsi:type="xsd:double"&gt;1.1237&lt;/D&gt;&lt;D xsi:type="xsd:double"&gt;1.2335&lt;/D&gt;&lt;D xsi:type="xsd:double"&gt;1.0312&lt;/D&gt;&lt;D xsi:type="xsd:double"&gt;1.0615&lt;/D&gt;&lt;D xsi:type="xsd:double"&gt;1.0445&lt;/D&gt;&lt;D xsi:type="xsd:double"&gt;-0.0414&lt;/D&gt;&lt;D xsi:type="xsd:double"&gt;0.0271&lt;/D&gt;&lt;D xsi:type="xsd:double"&gt;-0.0824&lt;/D&gt;&lt;D xsi:type="xsd:double"&gt;0.156&lt;/D&gt;&lt;D xsi:type="xsd:double"&gt;0.1569&lt;/D&gt;&lt;D xsi:type="xsd:double"&gt;0.1031&lt;/D&gt;&lt;D xsi:type="xsd:double"&gt;0.2518&lt;/D&gt;&lt;D xsi:type="xsd:double"&gt;0.2125&lt;/D&gt;&lt;D xsi:type="xsd:double"&gt;0.2121&lt;/D&gt;&lt;D xsi:type="xsd:double"&gt;0.2606&lt;/D&gt;&lt;D xsi:type="xsd:double"&gt;0.4934&lt;/D&gt;&lt;D xsi:type="xsd:double"&gt;0.6375&lt;/D&gt;&lt;D xsi:type="xsd:double"&gt;1.0586&lt;/D&gt;&lt;D xsi:type="xsd:double"&gt;1.0291&lt;/D&gt;&lt;D xsi:type="xsd:double"&gt;0.9564&lt;/D&gt;&lt;D xsi:type="xsd:double"&gt;0.9277&lt;/D&gt;&lt;D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t>
        </r>
      </text>
    </comment>
    <comment ref="A2" authorId="0" shapeId="0" xr:uid="{1F796855-D7B8-4C7A-8057-B816EBABD18A}">
      <text>
        <r>
          <rPr>
            <b/>
            <sz val="9"/>
            <color indexed="81"/>
            <rFont val="Tahoma"/>
            <family val="2"/>
          </rPr>
          <t>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xsi:type="xsd:double"&gt;1.071&lt;/D&gt;&lt;D xsi:type="xsd:double"&gt;1.2312&lt;/D&gt;&lt;D xsi:type="xsd:double"&gt;1.2565&lt;/D&gt;&lt;D xsi:type="xsd:double"&gt;1.3063&lt;/D&gt;&lt;D xsi:type="xsd:double"&gt;1.2573&lt;/D&gt;&lt;D xsi:type="xsd:double"&gt;1.3326&lt;/D&gt;&lt;D xsi:type="xsd:double"&gt;0.1645&lt;/D&gt;&lt;D xsi:type="xsd:double"&gt;0.1795&lt;/D&gt;&lt;D xsi:type="xsd:double"&gt;0.1906&lt;/D&gt;&lt;D xsi:type="xsd:double"&gt;0.1993&lt;/D&gt;&lt;D xsi:type="xsd:double"&gt;0.0509&lt;/D&gt;&lt;D xsi:type="xsd:double"&gt;-0.0269&lt;/D&gt;&lt;D xsi:type="xsd:double"&gt;0.2155&lt;/D&gt;&lt;D xsi:type="xsd:double"&gt;0.1079&lt;/D&gt;&lt;D xsi:type="xsd:double"&gt;0.1748&lt;/D&gt;&lt;D xsi:type="xsd:double"&gt;0.2136&lt;/D&gt;&lt;D xsi:type="xsd:double"&gt;0.3801&lt;/D&gt;&lt;D xsi:type="xsd:double"&gt;0.7448&lt;/D&gt;&lt;D xsi:type="xsd:double"&gt;0.2501&lt;/D&gt;&lt;D xsi:type="xsd:double"&gt;0.2647&lt;/D&gt;&lt;D xsi:type="xsd:double"&gt;0.2044&lt;/D&gt;&lt;D xsi:type="xsd:double"&gt;0.222&lt;/D&gt;&lt;D xsi:type="xsd:double"&gt;0.6041&lt;/D&gt;&lt;D xsi:type="xsd:double"&gt;0.2257&lt;/D&gt;&lt;D xsi:type="xsd:double"&gt;0.7149&lt;/D&gt;&lt;D xsi:type="xsd:double"&gt;0.6605&lt;/D&gt;&lt;D xsi:type="xsd:double"&gt;0.6245&lt;/D&gt;&lt;D xsi:type="xsd:double"&gt;0.4335&lt;/D&gt;&lt;D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xsi:type="xsd:double"&gt;0.8647&lt;/D&gt;&lt;D xsi:type="xsd:double"&gt;0.919&lt;/D&gt;&lt;D xsi:type="xsd:double"&gt;1.0083&lt;/D&gt;&lt;D xsi:type="xsd:double"&gt;1.0606&lt;/D&gt;&lt;D xsi:type="xsd:double"&gt;1.1375&lt;/D&gt;&lt;D xsi:type="xsd:double"&gt;1.1626&lt;/D&gt;&lt;D xsi:type="xsd:double"&gt;0.5869&lt;/D&gt;&lt;D xsi:type="xsd:double"&gt;0.467&lt;/D&gt;&lt;D xsi:type="xsd:double"&gt;0.3648&lt;/D&gt;&lt;D xsi:type="xsd:double"&gt;0.5201&lt;/D&gt;&lt;D xsi:type="xsd:double"&gt;0.3205&lt;/D&gt;&lt;D xsi:type="xsd:double"&gt;0.4379&lt;/D&gt;&lt;D xsi:type="xsd:double"&gt;0.4262&lt;/D&gt;&lt;D xsi:type="xsd:double"&gt;0.711&lt;/D&gt;&lt;D xsi:type="xsd:double"&gt;0.8728&lt;/D&gt;&lt;D xsi:type="xsd:double"&gt;0.7255&lt;/D&gt;&lt;D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xsi:type="xsd:double"&gt;1.3584&lt;/D&gt;&lt;D xsi:type="xsd:double"&gt;1.3327&lt;/D&gt;&lt;D xsi:type="xsd:double"&gt;1.27&lt;/D&gt;&lt;D xsi:type="xsd:double"&gt;1.237&lt;/D&gt;&lt;D xsi:type="xsd:double"&gt;1.2657&lt;/D&gt;&lt;D xsi:type="xsd:double"&gt;1.232&lt;/D&gt;&lt;D xsi:type="xsd:double"&gt;-0.1022&lt;/D&gt;&lt;D xsi:type="xsd:double"&gt;-0.0859&lt;/D&gt;&lt;D xsi:type="xsd:double"&gt;-0.0316&lt;/D&gt;&lt;D xsi:type="xsd:double"&gt;-0.0476&lt;/D&gt;&lt;D xsi:type="xsd:double"&gt;0.0245&lt;/D&gt;&lt;D xsi:type="xsd:double"&gt;0.0581&lt;/D&gt;&lt;D xsi:type="xsd:double"&gt;0.3307&lt;/D&gt;&lt;D xsi:type="xsd:double"&gt;0.382&lt;/D&gt;&lt;D xsi:type="xsd:double"&gt;0.4353&lt;/D&gt;&lt;D xsi:type="xsd:double"&gt;0.4995&lt;/D&gt;&lt;D xsi:type="xsd:double"&gt;0.3898&lt;/D&gt;&lt;D xsi:type="xsd:double"&gt;0.3172&lt;/D&gt;&lt;D xsi:type="xsd:double"&gt;-0.059&lt;/D&gt;&lt;D xsi:type="xsd:double"&gt;-0.1506&lt;/D&gt;&lt;D xsi:type="xsd:double"&gt;-0.2411&lt;/D&gt;&lt;D xsi:type="xsd:double"&gt;-0.2321&lt;/D&gt;&lt;D xsi:type="xsd:double"&gt;-0.1626&lt;/D&gt;&lt;D xsi:type="xsd:double"&gt;-0.0681&lt;/D&gt;&lt;D xsi:type="xsd:double"&gt;0.901&lt;/D&gt;&lt;D xsi:type="xsd:double"&gt;0.9205&lt;/D&gt;&lt;D xsi:type="xsd:double"&gt;1.003&lt;/D&gt;&lt;D xsi:type="xsd:double"&gt;0.8076&lt;/D&gt;&lt;D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xsi:type="xsd:double"&gt;2.2626&lt;/D&gt;&lt;D xsi:type="xsd:double"&gt;2.2372&lt;/D&gt;&lt;D xsi:type="xsd:double"&gt;2.1605&lt;/D&gt;&lt;D xsi:type="xsd:double"&gt;2.2604&lt;/D&gt;&lt;D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xsi:type="xsd:double"&gt;1.421&lt;/D&gt;&lt;D xsi:type="xsd:double"&gt;1.2978&lt;/D&gt;&lt;D xsi:type="xsd:double"&gt;1.361&lt;/D&gt;&lt;D xsi:type="xsd:double"&gt;1.3112&lt;/D&gt;&lt;D xsi:type="xsd:double"&gt;1.308&lt;/D&gt;&lt;D xsi:type="xsd:double"&gt;1.1932&lt;/D&gt;&lt;D xsi:type="xsd:double"&gt;-0.1447&lt;/D&gt;&lt;D xsi:type="xsd:double"&gt;-0.0036&lt;/D&gt;&lt;D xsi:type="xsd:double"&gt;-0.1982&lt;/D&gt;&lt;D xsi:type="xsd:double"&gt;-0.1622&lt;/D&gt;&lt;D xsi:type="xsd:double"&gt;-0.0703&lt;/D&gt;&lt;D xsi:type="xsd:double"&gt;0.0378&lt;/D&gt;&lt;D xsi:type="xsd:double"&gt;-0.0327&lt;/D&gt;&lt;D xsi:type="xsd:double"&gt;0.0263&lt;/D&gt;&lt;D xsi:type="xsd:double"&gt;0.228&lt;/D&gt;&lt;D xsi:type="xsd:double"&gt;0.2056&lt;/D&gt;&lt;D xsi:type="xsd:double"&gt;0.1759&lt;/D&gt;&lt;D xsi:type="xsd:double"&gt;0.2692&lt;/D&gt;&lt;D xsi:type="xsd:double"&gt;0.578&lt;/D&gt;&lt;D xsi:type="xsd:double"&gt;0.4599&lt;/D&gt;&lt;D xsi:type="xsd:double"&gt;0.4414&lt;/D&gt;&lt;D xsi:type="xsd:double"&gt;0.4977&lt;/D&gt;&lt;D xsi:type="xsd:double"&gt;0.526&lt;/D&gt;&lt;D xsi:type="xsd:double"&gt;0.5223&lt;/D&gt;&lt;D xsi:type="xsd:double"&gt;0.0539&lt;/D&gt;&lt;D xsi:type="xsd:double"&gt;0.3196&lt;/D&gt;&lt;D xsi:type="xsd:double"&gt;0.3392&lt;/D&gt;&lt;D xsi:type="xsd:double"&gt;0.3984&lt;/D&gt;&lt;D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xsi:type="xsd:double"&gt;2.0589&lt;/D&gt;&lt;D xsi:type="xsd:double"&gt;1.9625&lt;/D&gt;&lt;D xsi:type="xsd:double"&gt;2.1273&lt;/D&gt;&lt;D xsi:type="xsd:double"&gt;2.1615&lt;/D&gt;&lt;D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xsi:type="xsd:double"&gt;1.9977&lt;/D&gt;&lt;D xsi:type="xsd:double"&gt;2.1879&lt;/D&gt;&lt;D xsi:type="xsd:double"&gt;2.1359&lt;/D&gt;&lt;D xsi:type="xsd:double"&gt;2.1055&lt;/D&gt;&lt;D xsi:type="xsd:double"&gt;2.565&lt;/D&gt;&lt;D xsi:type="xsd:double"&gt;2.6844&lt;/D&gt;&lt;D xsi:type="xsd:double"&gt;-0.192&lt;/D&gt;&lt;D xsi:type="xsd:double"&gt;-0.1808&lt;/D&gt;&lt;D xsi:type="xsd:double"&gt;-0.1714&lt;/D&gt;&lt;D xsi:type="xsd:double"&gt;0.1485&lt;/D&gt;&lt;D xsi:type="xsd:double"&gt;-0.0941&lt;/D&gt;&lt;D xsi:type="xsd:double"&gt;-0.4222&lt;/D&gt;&lt;D xsi:type="xsd:double"&gt;0.1071&lt;/D&gt;&lt;D xsi:type="xsd:double"&gt;0.1514&lt;/D&gt;&lt;D xsi:type="xsd:double"&gt;0.2293&lt;/D&gt;&lt;D xsi:type="xsd:double"&gt;-0.4277&lt;/D&gt;&lt;D xsi:type="xsd:double"&gt;-0.4356&lt;/D&gt;&lt;D xsi:type="xsd:double"&gt;0.0232&lt;/D&gt;&lt;D xsi:type="xsd:double"&gt;0.4053&lt;/D&gt;&lt;D xsi:type="xsd:double"&gt;0.4779&lt;/D&gt;&lt;D xsi:type="xsd:double"&gt;0.3687&lt;/D&gt;&lt;D xsi:type="xsd:double"&gt;0.7643&lt;/D&gt;&lt;D xsi:type="xsd:double"&gt;0.8362&lt;/D&gt;&lt;D xsi:type="xsd:double"&gt;0.4295&lt;/D&gt;&lt;D xsi:type="xsd:double"&gt;-0.6932&lt;/D&gt;&lt;D xsi:type="xsd:double"&gt;-0.6972&lt;/D&gt;&lt;D xsi:type="xsd:double"&gt;-0.578&lt;/D&gt;&lt;D xsi:type="xsd:double"&gt;-0.454&lt;/D&gt;&lt;D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xsi:type="xsd:double"&gt;2.4255&lt;/D&gt;&lt;D xsi:type="xsd:double"&gt;2.2949&lt;/D&gt;&lt;D xsi:type="xsd:double"&gt;2.3811&lt;/D&gt;&lt;D xsi:type="xsd:double"&gt;2.3011&lt;/D&gt;&lt;D xsi:type="xsd:double"&gt;2.3125&lt;/D&gt;&lt;D xsi:type="xsd:double"&gt;2.2374&lt;/D&gt;&lt;D xsi:type="xsd:double"&gt;-0.5544&lt;/D&gt;&lt;D xsi:type="xsd:double"&gt;-0.4522&lt;/D&gt;&lt;D xsi:type="xsd:double"&gt;-0.4359&lt;/D&gt;&lt;D xsi:type="xsd:double"&gt;-0.3665&lt;/D&gt;&lt;D xsi:type="xsd:double"&gt;-0.3584&lt;/D&gt;&lt;D xsi:type="xsd:double"&gt;-0.0489&lt;/D&gt;&lt;D xsi:type="xsd:double"&gt;-0.0614&lt;/D&gt;&lt;D xsi:type="xsd:double"&gt;-0.0363&lt;/D&gt;&lt;D xsi:type="xsd:double"&gt;-0.0498&lt;/D&gt;&lt;D xsi:type="xsd:double"&gt;-0.0381&lt;/D&gt;&lt;D xsi:type="xsd:double"&gt;0.0345&lt;/D&gt;&lt;D xsi:type="xsd:double"&gt;-0.0499&lt;/D&gt;&lt;D xsi:type="xsd:double"&gt;0.3466&lt;/D&gt;&lt;D xsi:type="xsd:double"&gt;0.4439&lt;/D&gt;&lt;D xsi:type="xsd:double"&gt;0.3449&lt;/D&gt;&lt;D xsi:type="xsd:double"&gt;0.4338&lt;/D&gt;&lt;D xsi:type="xsd:double"&gt;0.5282&lt;/D&gt;&lt;D xsi:type="xsd:double"&gt;0.4153&lt;/D&gt;&lt;D xsi:type="xsd:double"&gt;-0.0711&lt;/D&gt;&lt;D xsi:type="xsd:double"&gt;0.0461&lt;/D&gt;&lt;D xsi:type="xsd:double"&gt;-0.0057&lt;/D&gt;&lt;D xsi:type="xsd:double"&gt;-0.2017&lt;/D&gt;&lt;D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xsi:type="xsd:double"&gt;1.904&lt;/D&gt;&lt;D xsi:type="xsd:double"&gt;1.9777&lt;/D&gt;&lt;D xsi:type="xsd:double"&gt;1.9949&lt;/D&gt;&lt;D xsi:type="xsd:double"&gt;1.8111&lt;/D&gt;&lt;D xsi:type="xsd:double"&gt;2.0499&lt;/D&gt;&lt;D xsi:type="xsd:double"&gt;2.1543&lt;/D&gt;&lt;D xsi:type="xsd:double"&gt;0.0138&lt;/D&gt;&lt;D xsi:type="xsd:double"&gt;-0.0267&lt;/D&gt;&lt;D xsi:type="xsd:double"&gt;-0.0255&lt;/D&gt;&lt;D xsi:type="xsd:double"&gt;0.2476&lt;/D&gt;&lt;D xsi:type="xsd:double"&gt;0.0718&lt;/D&gt;&lt;D xsi:type="xsd:double"&gt;-0.2838&lt;/D&gt;&lt;D xsi:type="xsd:double"&gt;-0.5487&lt;/D&gt;&lt;D xsi:type="xsd:double"&gt;-0.5594&lt;/D&gt;&lt;D xsi:type="xsd:double"&gt;-0.5251&lt;/D&gt;&lt;D xsi:type="xsd:double"&gt;-0.4856&lt;/D&gt;&lt;D xsi:type="xsd:double"&gt;-0.4745&lt;/D&gt;&lt;D xsi:type="xsd:double"&gt;-0.1525&lt;/D&gt;&lt;D xsi:type="xsd:double"&gt;0.6305&lt;/D&gt;&lt;D xsi:type="xsd:double"&gt;0.6328&lt;/D&gt;&lt;D xsi:type="xsd:double"&gt;0.5621&lt;/D&gt;&lt;D xsi:type="xsd:double"&gt;0.3281&lt;/D&gt;&lt;D xsi:type="xsd:double"&gt;0.3016&lt;/D&gt;&lt;D xsi:type="xsd:double"&gt;0.0749&lt;/D&gt;&lt;D xsi:type="xsd:double"&gt;0.0473&lt;/D&gt;&lt;D xsi:type="xsd:double"&gt;0.03&lt;/D&gt;&lt;D xsi:type="xsd:double"&gt;-0.0482&lt;/D&gt;&lt;D xsi:type="xsd:double"&gt;0.0966&lt;</t>
        </r>
      </text>
    </comment>
    <comment ref="A3" authorId="0" shapeId="0" xr:uid="{6BF99CB0-C1ED-4419-9EED-71627C80D64B}">
      <text>
        <r>
          <rPr>
            <b/>
            <sz val="9"/>
            <color indexed="81"/>
            <rFont val="Tahoma"/>
            <family val="2"/>
          </rPr>
          <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xsi:type="xsd:double"&gt;2.4121&lt;/D&gt;&lt;D xsi:type="xsd:double"&gt;2.3982&lt;/D&gt;&lt;D xsi:type="xsd:double"&gt;2.3928&lt;/D&gt;&lt;D xsi:type="xsd:double"&gt;2.4722&lt;/D&gt;&lt;D xsi:type="xsd:double"&gt;2.3166&lt;/D&gt;&lt;D xsi:type="xsd:double"&gt;2.4031&lt;/D&gt;&lt;D xsi:type="xsd:double"&gt;0.1709&lt;/D&gt;&lt;D xsi:type="xsd:double"&gt;0.1645&lt;/D&gt;&lt;D xsi:type="xsd:double"&gt;0.1412&lt;/D&gt;&lt;D xsi:type="xsd:double"&gt;-0.0016&lt;/D&gt;&lt;D xsi:type="xsd:double"&gt;0.0711&lt;/D&gt;&lt;D xsi:type="xsd:double"&gt;-0.0872&lt;/D&gt;&lt;D xsi:type="xsd:double"&gt;-0.3829&lt;/D&gt;&lt;D xsi:type="xsd:double"&gt;-0.3981&lt;/D&gt;&lt;D xsi:type="xsd:double"&gt;-0.1057&lt;/D&gt;&lt;D xsi:type="xsd:double"&gt;-0.1062&lt;/D&gt;&lt;D xsi:type="xsd:double"&gt;-0.0152&lt;/D&gt;&lt;D xsi:type="xsd:double"&gt;0.2661&lt;/D&gt;&lt;D xsi:type="xsd:double"&gt;-0.4268&lt;/D&gt;&lt;D xsi:type="xsd:double"&gt;-0.2603&lt;/D&gt;&lt;D xsi:type="xsd:double"&gt;-0.5566&lt;/D&gt;&lt;D xsi:type="xsd:double"&gt;-0.4772&lt;/D&gt;&lt;D xsi:type="xsd:double"&gt;-0.4721&lt;/D&gt;&lt;D xsi:type="xsd:double"&gt;-0.6259&lt;/D&gt;&lt;D xsi:type="xsd:double"&gt;0.1924&lt;/D&gt;&lt;D xsi:type="xsd:double"&gt;0.1591&lt;/D&gt;&lt;D xsi:type="xsd:double"&gt;0.1318&lt;/D&gt;&lt;D xsi:type="xsd:double"&gt;0.0743&lt;/D&gt;&lt;D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xsi:type="xsd:double"&gt;1.8148&lt;/D&gt;&lt;D xsi:type="xsd:double"&gt;1.9674&lt;/D&gt;&lt;D xsi:type="xsd:double"&gt;1.9783&lt;/D&gt;&lt;D xsi:type="xsd:double"&gt;1.9885&lt;/D&gt;&lt;D xsi:type="xsd:double"&gt;2.0925&lt;/D&gt;&lt;D xsi:type="xsd:double"&gt;2.2305&lt;/D&gt;&lt;D xsi:type="xsd:double"&gt;0.4125&lt;/D&gt;&lt;D xsi:type="xsd:double"&gt;0.1936&lt;/D&gt;&lt;D xsi:type="xsd:double"&gt;0.2607&lt;/D&gt;&lt;D xsi:type="xsd:double"&gt;0.2492&lt;/D&gt;&lt;D xsi:type="xsd:double"&gt;0.0163&lt;/D&gt;&lt;D xsi:type="xsd:double"&gt;-0.1714&lt;/D&gt;&lt;D xsi:type="xsd:double"&gt;-0.6046&lt;/D&gt;&lt;D xsi:type="xsd:double"&gt;-0.5951&lt;/D&gt;&lt;D xsi:type="xsd:double"&gt;-0.6957&lt;/D&gt;&lt;D xsi:type="xsd:double"&gt;-0.6392&lt;/D&gt;&lt;D xsi:type="xsd:double"&gt;-0.5306&lt;/D&gt;&lt;D xsi:type="xsd:double"&gt;-0.5307&lt;/D&gt;&lt;D xsi:type="xsd:double"&gt;-0.1873&lt;/D&gt;&lt;D xsi:type="xsd:double"&gt;-0.2369&lt;/D&gt;&lt;D xsi:type="xsd:double"&gt;-0.2003&lt;/D&gt;&lt;D xsi:type="xsd:double"&gt;-0.2324&lt;/D&gt;&lt;D xsi:type="xsd:double"&gt;-0.299&lt;/D&gt;&lt;D xsi:type="xsd:double"&gt;-0.2488&lt;/D&gt;&lt;D xsi:type="xsd:double"&gt;0.3301&lt;/D&gt;&lt;D xsi:type="xsd:double"&gt;0.5238&lt;/D&gt;&lt;D xsi:type="xsd:double"&gt;0.6395&lt;/D&gt;&lt;D xsi:type="xsd:double"&gt;0.5806&lt;/D&gt;&lt;D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xsi:type="xsd:double"&gt;1.0647&lt;/D&gt;&lt;D xsi:type="xsd:double"&gt;1.0316&lt;/D&gt;&lt;D xsi:type="xsd:double"&gt;1.1896&lt;/D&gt;&lt;D xsi:type="xsd:double"&gt;1.2203&lt;/D&gt;&lt;D xsi:type="xsd:double"&gt;1.185&lt;/D&gt;&lt;D xsi:type="xsd:double"&gt;1.1952&lt;/D&gt;&lt;D xsi:type="xsd:double"&gt;0.0978&lt;/D&gt;&lt;D xsi:type="xsd:double"&gt;0.1859&lt;/D&gt;&lt;D xsi:type="xsd:double"&gt;-0.0837&lt;/D&gt;&lt;D xsi:type="xsd:double"&gt;-0.1805&lt;/D&gt;&lt;D xsi:type="xsd:double"&gt;-0.0921&lt;/D&gt;&lt;D xsi:type="xsd:double"&gt;-0.0272&lt;/D&gt;&lt;D xsi:type="xsd:double"&gt;0.3063&lt;/D&gt;&lt;D xsi:type="xsd:double"&gt;0.2677&lt;/D&gt;&lt;D xsi:type="xsd:double"&gt;0.2592&lt;/D&gt;&lt;D xsi:type="xsd:double"&gt;0.3411&lt;/D&gt;&lt;D xsi:type="xsd:double"&gt;0.4806&lt;/D&gt;&lt;D xsi:type="xsd:double"&gt;0.4156&lt;/D&gt;&lt;D xsi:type="xsd:double"&gt;0.3933&lt;/D&gt;&lt;D xsi:type="xsd:double"&gt;0.3188&lt;/D&gt;&lt;D xsi:type="xsd:double"&gt;0.4904&lt;/D&gt;&lt;D xsi:type="xsd:double"&gt;0.532&lt;/D&gt;&lt;D xsi:type="xsd:double"&gt;0.4703&lt;/D&gt;&lt;D xsi:type="xsd:double"&gt;0.5082&lt;/D&gt;&lt;D xsi:type="xsd:double"&gt;0.0915&lt;/D&gt;&lt;D xsi:type="xsd:double"&gt;-0.1066&lt;/D&gt;&lt;D xsi:type="xsd:double"&gt;-0.1446&lt;/D&gt;&lt;D xsi:type="xsd:double"&gt;-0.0193&lt;/D&gt;&lt;D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xsi:type="xsd:double"&gt;2.0204&lt;/D&gt;&lt;D xsi:type="xsd:double"&gt;1.9816&lt;/D&gt;&lt;D xsi:type="xsd:double"&gt;1.8899&lt;/D&gt;&lt;D xsi:type="xsd:double"&gt;1.9076&lt;/D&gt;&lt;D xsi:type="xsd:double"&gt;1.8708&lt;/D&gt;&lt;D xsi:type="xsd:double"&gt;1.8429&lt;/D&gt;&lt;D xsi:type="xsd:double"&gt;-0.5034&lt;/D&gt;&lt;D xsi:type="xsd:double"&gt;-0.4365&lt;/D&gt;&lt;D xsi:type="xsd:double"&gt;-0.2854&lt;/D&gt;&lt;D xsi:type="xsd:double"&gt;-0.2408&lt;/D&gt;&lt;D xsi:type="xsd:double"&gt;-0.1844&lt;/D&gt;&lt;D xsi:type="xsd:double"&gt;-0.0889&lt;/D&gt;&lt;D xsi:type="xsd:double"&gt;0.6442&lt;/D&gt;&lt;D xsi:type="xsd:double"&gt;0.7256&lt;/D&gt;&lt;D xsi:type="xsd:double"&gt;0.6276&lt;/D&gt;&lt;D xsi:type="xsd:double"&gt;0.2276&lt;/D&gt;&lt;D xsi:type="xsd:double"&gt;0.1928&lt;/D&gt;&lt;D xsi:type="xsd:double"&gt;0.2057&lt;/D&gt;&lt;D xsi:type="xsd:double"&gt;-0.4505&lt;/D&gt;&lt;D xsi:type="xsd:double"&gt;-0.3647&lt;/D&gt;&lt;D xsi:type="xsd:double"&gt;-0.221&lt;/D&gt;&lt;D xsi:type="xsd:double"&gt;0.1&lt;/D&gt;&lt;D xsi:type="xsd:double"&gt;0.1192&lt;/D&gt;&lt;D xsi:type="xsd:double"&gt;0.085&lt;/D&gt;&lt;D xsi:type="xsd:double"&gt;0.0897&lt;/D&gt;&lt;D xsi:type="xsd:double"&gt;-0.0757&lt;/D&gt;&lt;D xsi:type="xsd:double"&gt;-0.1951&lt;/D&gt;&lt;D xsi:type="xsd:double"&gt;-0.121&lt;/D&gt;&lt;D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xsi:type="xsd:double"&gt;2.0666&lt;/D&gt;&lt;D xsi:type="xsd:double"&gt;1.8964&lt;/D&gt;&lt;D xsi:type="xsd:double"&gt;1.7414&lt;/D&gt;&lt;D xsi:type="xsd:double"&gt;1.8163&lt;/D&gt;&lt;D xsi:type="xsd:double"&gt;1.5847&lt;/D&gt;&lt;D xsi:type="xsd:double"&gt;1.6243&lt;/D&gt;&lt;D xsi:type="xsd:double"&gt;0.2269&lt;/D&gt;&lt;D xsi:type="xsd:double"&gt;0.447&lt;/D&gt;&lt;D xsi:type="xsd:double"&gt;0.6619&lt;/D&gt;&lt;D xsi:type="xsd:double"&gt;0.5824&lt;/D&gt;&lt;D xsi:type="xsd:double"&gt;0.8094&lt;/D&gt;&lt;D xsi:type="xsd:double"&gt;1.0655&lt;/D&gt;&lt;D xsi:type="xsd:double"&gt;-0.1526&lt;/D&gt;&lt;D xsi:type="xsd:double"&gt;-0.1695&lt;/D&gt;&lt;D xsi:type="xsd:double"&gt;-0.3466&lt;/D&gt;&lt;D xsi:type="xsd:double"&gt;-0.5295&lt;/D&gt;&lt;D xsi:type="xsd:double"&gt;-0.3098&lt;/D&gt;&lt;D xsi:type="xsd:double"&gt;-0.5454&lt;/D&gt;&lt;D xsi:type="xsd:double"&gt;-0.0181&lt;/D&gt;&lt;D xsi:type="xsd:double"&gt;-0.0639&lt;/D&gt;&lt;D xsi:type="xsd:double"&gt;0.0882&lt;/D&gt;&lt;D xsi:type="xsd:double"&gt;0.3222&lt;/D&gt;&lt;D xsi:type="xsd:double"&gt;0.0724&lt;/D&gt;&lt;D xsi:type="xsd:double"&gt;-0.2607&lt;/D&gt;&lt;D xsi:type="xsd:double"&gt;-0.1236&lt;/D&gt;&lt;D xsi:type="xsd:double"&gt;-0.0347&lt;/D&gt;&lt;D xsi:type="xsd:double"&gt;-0.1715&lt;/D&gt;&lt;D xsi:type="xsd:double"&gt;-0.3712&lt;/D&gt;&lt;D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xsi:type="xsd:double"&gt;1.5599&lt;/D&gt;&lt;D xsi:type="xsd:double"&gt;1.5027&lt;/D&gt;&lt;D xsi:type="xsd:double"&gt;1.4888&lt;/D&gt;&lt;D xsi:type="xsd:double"&gt;1.4536&lt;/D&gt;&lt;D xsi:type="xsd:double"&gt;1.6112&lt;/D&gt;&lt;D xsi:type="xsd:double"&gt;1.6815&lt;/D&gt;&lt;D xsi:type="xsd:double"&gt;0.1013&lt;/D&gt;&lt;D xsi:type="xsd:double"&gt;0.0845&lt;/D&gt;&lt;D xsi:type="xsd:double"&gt;0.0752&lt;/D&gt;&lt;D xsi:type="xsd:double"&gt;0.0502&lt;/D&gt;&lt;D xsi:type="xsd:double"&gt;-0.0594&lt;/D&gt;&lt;D xsi:type="xsd:double"&gt;-0.1802&lt;/D&gt;&lt;D xsi:type="xsd:double"&gt;0.1909&lt;/D&gt;&lt;D xsi:type="xsd:double"&gt;0.0864&lt;/D&gt;&lt;D xsi:type="xsd:double"&gt;0.3124&lt;/D&gt;&lt;D xsi:type="xsd:double"&gt;0.4127&lt;/D&gt;&lt;D xsi:type="xsd:double"&gt;0.2627&lt;/D&gt;&lt;D xsi:type="xsd:double"&gt;0.5687&lt;/D&gt;&lt;D xsi:type="xsd:double"&gt;0.284&lt;/D&gt;&lt;D xsi:type="xsd:double"&gt;0.518&lt;/D&gt;&lt;D xsi:type="xsd:double"&gt;0.1754&lt;/D&gt;&lt;D xsi:type="xsd:double"&gt;-0.0331&lt;/D&gt;&lt;D xsi:type="xsd:double"&gt;-0.1161&lt;/D&gt;&lt;D xsi:type="xsd:double"&gt;-0.3596&lt;/D&gt;&lt;D xsi:type="xsd:double"&gt;-0.3664&lt;/D&gt;&lt;D xsi:type="xsd:double"&gt;-0.4586&lt;/D&gt;&lt;D xsi:type="xsd:double"&gt;-0.166&lt;/D&gt;&lt;D xsi:type="xsd:double"&gt;-0.0827&lt;/D&gt;&lt;D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xsi:type="xsd:double"&gt;0.7003&lt;/D&gt;&lt;D xsi:type="xsd:double"&gt;0.6043&lt;/D&gt;&lt;D xsi:type="xsd:double"&gt;0.5917&lt;/D&gt;&lt;D xsi:type="xsd:double"&gt;0.548&lt;/D&gt;&lt;D xsi:type="xsd:double"&gt;0.5421&lt;/D&gt;&lt;D xsi:type="xsd:double"&gt;0.5612&lt;/D&gt;&lt;D xsi:type="xsd:double"&gt;1.0656&lt;/D&gt;&lt;D xsi:type="xsd:double"&gt;1.3071&lt;/D&gt;&lt;D xsi:type="xsd:double"&gt;1.3652&lt;/D&gt;&lt;D xsi:type="xsd:double"&gt;1.2364&lt;/D&gt;&lt;D xsi:type="xsd:double"&gt;1.3122&lt;/D&gt;&lt;D xsi:type="xsd:double"&gt;1.0954&lt;/D&gt;&lt;D xsi:type="xsd:double"&gt;-0.0109&lt;/D&gt;&lt;D xsi:type="xsd:double"&gt;-0.2629&lt;/D&gt;&lt;D xsi:type="xsd:double"&gt;-0.2952&lt;/D&gt;&lt;D xsi:type="xsd:double"&gt;0.0236&lt;/D&gt;&lt;D xsi:type="xsd:double"&gt;-0.2839&lt;/D&gt;&lt;D xsi:type="xsd:double"&gt;-0.0406&lt;/D&gt;&lt;D xsi:type="xsd:double"&gt;0.5557&lt;/D&gt;&lt;D xsi:type="xsd:double"&gt;0.7282&lt;/D&gt;&lt;D xsi:type="xsd:double"&gt;0.4983&lt;/D&gt;&lt;D xsi:type="xsd:double"&gt;-0.0168&lt;/D&gt;&lt;D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xsi:type="xsd:double"&gt;2.0549&lt;/D&gt;&lt;D xsi:type="xsd:double"&gt;2.1412&lt;/D&gt;&lt;D xsi:type="xsd:double"&gt;1.9359&lt;/D&gt;&lt;D xsi:type="xsd:double"&gt;2.0004&lt;/D&gt;&lt;D xsi:type="xsd:double"&gt;1.8168&lt;/D&gt;&lt;D xsi:type="xsd:double"&gt;1.768&lt;/D&gt;&lt;D xsi:type="xsd:double"&gt;-0.1402&lt;/D&gt;&lt;D xsi:type="xsd:double"&gt;-0.08&lt;/D&gt;&lt;D xsi:type="xsd:double"&gt;0.2102&lt;/D&gt;&lt;D xsi:type="xsd:double"&gt;0.0273&lt;/D&gt;&lt;D xsi:type="xsd:double"&gt;0.3099&lt;/D&gt;&lt;D xsi:type="xsd:double"&gt;0.3809&lt;/D&gt;&lt;D xsi:type="xsd:double"&gt;0.0599&lt;/D&gt;&lt;D xsi:type="xsd:double"&gt;0.0231&lt;/D&gt;&lt;D xsi:type="xsd:double"&gt;0.1301&lt;/D&gt;&lt;D xsi:type="xsd:double"&gt;0.142&lt;/D&gt;&lt;D xsi:type="xsd:double"&gt;0.1057&lt;/D&gt;&lt;D xsi:type="xsd:double"&gt;0.0645&lt;/D&gt;&lt;D xsi:type="xsd:double"&gt;0.039&lt;/D&gt;&lt;D xsi:type="xsd:double"&gt;0.0378&lt;/D&gt;&lt;D xsi:type="xsd:double"&gt;-0.3423&lt;/D&gt;&lt;D xsi:type="xsd:double"&gt;-0.1225&lt;/D&gt;&lt;D xsi:type="xsd:double"&gt;-0.1665&lt;/D&gt;&lt;D xsi:type="xsd:double"&gt;-0.2233&lt;/D&gt;&lt;D xsi:type="xsd:double"&gt;-0.4303&lt;/D&gt;&lt;D xsi:type="xsd:double"&gt;-0.4349&lt;/D&gt;&lt;D xsi:type="xsd:double"&gt;-0.1941&lt;/D&gt;&lt;D xsi:type="xsd:double"&gt;-0.2684&lt;/D&gt;&lt;D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t>
        </r>
      </text>
    </comment>
    <comment ref="A4" authorId="0" shapeId="0" xr:uid="{621C06C3-AC87-40DD-9D08-3B3FF179D3E1}">
      <text>
        <r>
          <rPr>
            <b/>
            <sz val="9"/>
            <color indexed="81"/>
            <rFont val="Tahoma"/>
            <family val="2"/>
          </rPr>
          <t>uble"&gt;0&lt;/D&gt;&lt;D xsi:type="xsd:double"&gt;0&lt;/D&gt;&lt;D xsi:type="xsd:double"&gt;0&lt;/D&gt;&lt;D xsi:type="xsd:double"&gt;0&lt;/D&gt;&lt;D xsi:type="xsd:double"&gt;0&lt;/D&gt;&lt;D xsi:type="xsd:double"&gt;0&lt;/D&gt;&lt;D xsi:type="xsd:double"&gt;0&lt;/D&gt;&lt;D xsi:type="xsd:double"&gt;0&lt;/D&gt;&lt;D xsi:type="xsd:double"&gt;1.2001&lt;/D&gt;&lt;D xsi:type="xsd:double"&gt;1.0681&lt;/D&gt;&lt;D xsi:type="xsd:double"&gt;1.0256&lt;/D&gt;&lt;D xsi:type="xsd:double"&gt;1.0286&lt;/D&gt;&lt;D xsi:type="xsd:double"&gt;1.0002&lt;/D&gt;&lt;D xsi:type="xsd:double"&gt;1.0305&lt;/D&gt;&lt;D xsi:type="xsd:double"&gt;0.466&lt;/D&gt;&lt;D xsi:type="xsd:double"&gt;0.5927&lt;/D&gt;&lt;D xsi:type="xsd:double"&gt;0.8226&lt;/D&gt;&lt;D xsi:type="xsd:double"&gt;0.7356&lt;/D&gt;&lt;D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xsi:type="xsd:double"&gt;1.3708&lt;/D&gt;&lt;D xsi:type="xsd:double"&gt;1.3735&lt;/D&gt;&lt;D xsi:type="xsd:double"&gt;1.4346&lt;/D&gt;&lt;D xsi:type="xsd:double"&gt;1.4385&lt;/D&gt;&lt;D xsi:type="xsd:double"&gt;1.6359&lt;/D&gt;&lt;D xsi:type="xsd:double"&gt;1.6393&lt;/D&gt;&lt;D xsi:type="xsd:double"&gt;-0.2761&lt;/D&gt;&lt;D xsi:type="xsd:double"&gt;-0.3127&lt;/D&gt;&lt;D xsi:type="xsd:double"&gt;-0.4254&lt;/D&gt;&lt;D xsi:type="xsd:double"&gt;-0.51&lt;/D&gt;&lt;D xsi:type="xsd:double"&gt;-0.7318&lt;/D&gt;&lt;D xsi:type="xsd:double"&gt;-0.7886&lt;/D&gt;&lt;D xsi:type="xsd:double"&gt;-0.2572&lt;/D&gt;&lt;D xsi:type="xsd:double"&gt;-0.2156&lt;/D&gt;&lt;D xsi:type="xsd:double"&gt;-0.1117&lt;/D&gt;&lt;D xsi:type="xsd:double"&gt;-0.0165&lt;/D&gt;&lt;D xsi:type="xsd:double"&gt;-0.1062&lt;/D&gt;&lt;D xsi:type="xsd:double"&gt;-0.0504&lt;/D&gt;&lt;D xsi:type="xsd:double"&gt;0.4331&lt;/D&gt;&lt;D xsi:type="xsd:double"&gt;0.3671&lt;/D&gt;&lt;D xsi:type="xsd:double"&gt;0.2245&lt;/D&gt;&lt;D xsi:type="xsd:double"&gt;0.1738&lt;/D&gt;&lt;D xsi:type="xsd:double"&gt;0.2922&lt;/D&gt;&lt;D xsi:type="xsd:double"&gt;0.3193&lt;/D&gt;&lt;D xsi:type="xsd:double"&gt;0.5087&lt;/D&gt;&lt;D xsi:type="xsd:double"&gt;0.4847&lt;/D&gt;&lt;D xsi:type="xsd:double"&gt;0.7111&lt;/D&gt;&lt;D xsi:type="xsd:double"&gt;0.6362&lt;/D&gt;&lt;D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xsi:type="xsd:double"&gt;2.5802&lt;/D&gt;&lt;D xsi:type="xsd:double"&gt;2.5616&lt;/D&gt;&lt;D xsi:type="xsd:double"&gt;2.4726&lt;/D&gt;&lt;D xsi:type="xsd:double"&gt;2.4933&lt;/D&gt;&lt;D xsi:type="xsd:double"&gt;2.5905&lt;/D&gt;&lt;D xsi:type="xsd:double"&gt;2.6667&lt;/D&gt;&lt;D xsi:type="xsd:double"&gt;0.2236&lt;/D&gt;&lt;D xsi:type="xsd:double"&gt;-0.0175&lt;/D&gt;&lt;D xsi:type="xsd:double"&gt;0.3364&lt;/D&gt;&lt;D xsi:type="xsd:double"&gt;0.2159&lt;/D&gt;&lt;D xsi:type="xsd:double"&gt;0.1528&lt;/D&gt;&lt;D xsi:type="xsd:double"&gt;-0.1256&lt;/D&gt;&lt;D xsi:type="xsd:double"&gt;-0.7562&lt;/D&gt;&lt;D xsi:type="xsd:double"&gt;-0.5399&lt;/D&gt;&lt;D xsi:type="xsd:double"&gt;-0.8764&lt;/D&gt;&lt;D xsi:type="xsd:double"&gt;-0.7389&lt;/D&gt;&lt;D xsi:type="xsd:double"&gt;-0.8672&lt;/D&gt;&lt;D xsi:type="xsd:double"&gt;-0.5748&lt;/D&gt;&lt;D xsi:type="xsd:double"&gt;-0.189&lt;/D&gt;&lt;D xsi:type="xsd:double"&gt;-0.0606&lt;/D&gt;&lt;D xsi:type="xsd:double"&gt;0.0465&lt;/D&gt;&lt;D xsi:type="xsd:double"&gt;0.0162&lt;/D&gt;&lt;D xsi:type="xsd:double"&gt;0.033&lt;/D&gt;&lt;D xsi:type="xsd:double"&gt;-0.1986&lt;/D&gt;&lt;D xsi:type="xsd:double"&gt;-0.0508&lt;/D&gt;&lt;D xsi:type="xsd:double"&gt;-0.025&lt;/D&gt;&lt;D xsi:type="xsd:double"&gt;-0.4088&lt;/D&gt;&lt;D xsi:type="xsd:double"&gt;-0.2667&lt;/D&gt;&lt;D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xsi:type="xsd:double"&gt;0.7058&lt;/D&gt;&lt;D xsi:type="xsd:double"&gt;0.5041&lt;/D&gt;&lt;D xsi:type="xsd:double"&gt;0.4198&lt;/D&gt;&lt;D xsi:type="xsd:double"&gt;0.4511&lt;/D&gt;&lt;D xsi:type="xsd:double"&gt;0.5443&lt;/D&gt;&lt;D xsi:type="xsd:double"&gt;0.5118&lt;/D&gt;&lt;D xsi:type="xsd:double"&gt;-0.1377&lt;/D&gt;&lt;D xsi:type="xsd:double"&gt;0.1816&lt;/D&gt;&lt;D xsi:type="xsd:double"&gt;0.2709&lt;/D&gt;&lt;D xsi:type="xsd:double"&gt;0.3362&lt;/D&gt;&lt;D xsi:type="xsd:double"&gt;0.3563&lt;/D&gt;&lt;D xsi:type="xsd:double"&gt;0.4421&lt;/D&gt;&lt;D xsi:type="xsd:double"&gt;0.2854&lt;/D&gt;&lt;D xsi:type="xsd:double"&gt;0.2558&lt;/D&gt;&lt;D xsi:type="xsd:double"&gt;0.3549&lt;/D&gt;&lt;D xsi:type="xsd:double"&gt;0.2492&lt;/D&gt;&lt;D xsi:type="xsd:double"&gt;0.1321&lt;/D&gt;&lt;D xsi:type="xsd:double"&gt;-0.0478&lt;/D&gt;&lt;D xsi:type="xsd:double"&gt;0.5225&lt;/D&gt;&lt;D xsi:type="xsd:double"&gt;0.539&lt;/D&gt;&lt;D xsi:type="xsd:double"&gt;0.4745&lt;/D&gt;&lt;D xsi:type="xsd:double"&gt;0.5022&lt;/D&gt;&lt;D xsi:type="xsd:double"&gt;0.4883&lt;/D&gt;&lt;D xsi:type="xsd:double"&gt;0.7259&lt;/D&gt;&lt;D xsi:type="xsd:double"&gt;0.4534&lt;/D&gt;&lt;D xsi:type="xsd:double"&gt;0.3294&lt;/D&gt;&lt;D xsi:type="xsd:double"&gt;0.328&lt;/D&gt;&lt;D xsi:type="xsd:double"&gt;0.1734&lt;/D&gt;&lt;D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xsi:type="xsd:double"&gt;2.5689&lt;/D&gt;&lt;D xsi:type="xsd:double"&gt;2.5359&lt;/D&gt;&lt;D xsi:type="xsd:double"&gt;2.6195&lt;/D&gt;&lt;D xsi:type="xsd:double"&gt;2.8438&lt;/D&gt;&lt;D xsi:type="xsd:double"&gt;2.6857&lt;/D&gt;&lt;D xsi:type="xsd:double"&gt;2.571&lt;/D&gt;&lt;D xsi:type="xsd:double"&gt;-0.6997&lt;/D&gt;&lt;D xsi:type="xsd:double"&gt;-0.9383&lt;/D&gt;&lt;D xsi:type="xsd:double"&gt;-1.0688&lt;/D&gt;&lt;D xsi:type="xsd:double"&gt;-1.1427&lt;/D&gt;&lt;D xsi:type="xsd:double"&gt;-1.2148&lt;/D&gt;&lt;D xsi:type="xsd:double"&gt;-1.0255&lt;/D&gt;&lt;D xsi:type="xsd:double"&gt;0.1098&lt;/D&gt;&lt;D xsi:type="xsd:double"&gt;0.6227&lt;/D&gt;&lt;D xsi:type="xsd:double"&gt;0.6253&lt;/D&gt;&lt;D xsi:type="xsd:double"&gt;0.6567&lt;/D&gt;&lt;D xsi:type="xsd:double"&gt;1.0703&lt;/D&gt;&lt;D xsi:type="xsd:double"&gt;1.1906&lt;/D&gt;&lt;D xsi:type="xsd:double"&gt;0.5129&lt;/D&gt;&lt;D xsi:type="xsd:double"&gt;0.2224&lt;/D&gt;&lt;D xsi:type="xsd:double"&gt;0.327&lt;/D&gt;&lt;D xsi:type="xsd:double"&gt;-0.0291&lt;/D&gt;&lt;D xsi:type="xsd:double"&gt;-0.3524&lt;/D&gt;&lt;D xsi:type="xsd:double"&gt;-0.5867&lt;/D&gt;&lt;D xsi:type="xsd:double"&gt;-0.68&lt;/D&gt;&lt;D xsi:type="xsd:double"&gt;-0.8856&lt;/D&gt;&lt;D xsi:type="xsd:double"&gt;-0.9886&lt;/D&gt;&lt;D xsi:type="xsd:double"&gt;-0.7371&lt;/D&gt;&lt;D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xsi:type="xsd:double"&gt;1.6614&lt;/D&gt;&lt;D xsi:type="xsd:double"&gt;1.5375&lt;/D&gt;&lt;D xsi:type="xsd:double"&gt;1.4162&lt;/D&gt;&lt;D xsi:type="xsd:double"&gt;1.5209&lt;/D&gt;&lt;D xsi:type="xsd:double"&gt;1.4442&lt;/D&gt;&lt;D xsi:type="xsd:double"&gt;1.5952&lt;/D&gt;&lt;D xsi:type="xsd:double"&gt;0.0582&lt;/D&gt;&lt;D xsi:type="xsd:double"&gt;0.2922&lt;/D&gt;&lt;D xsi:type="xsd:double"&gt;0.4852&lt;/D&gt;&lt;D xsi:type="xsd:double"&gt;0.1983&lt;/D&gt;&lt;D xsi:type="xsd:double"&gt;0.304&lt;/D&gt;&lt;D xsi:type="xsd:double"&gt;0.2415&lt;/D&gt;&lt;D xsi:type="xsd:double"&gt;0.1155&lt;/D&gt;&lt;D xsi:type="xsd:double"&gt;0.182&lt;/D&gt;&lt;D xsi:type="xsd:double"&gt;0.0153&lt;/D&gt;&lt;D xsi:type="xsd:double"&gt;0.0102&lt;/D&gt;&lt;D xsi:type="xsd:double"&gt;-0.0035&lt;/D&gt;&lt;D xsi:type="xsd:double"&gt;0.075&lt;/D&gt;&lt;D xsi:type="xsd:double"&gt;-0.1183&lt;/D&gt;&lt;D xsi:type="xsd:double"&gt;-0.2058&lt;/D&gt;&lt;D xsi:type="xsd:double"&gt;-0.1202&lt;/D&gt;&lt;D xsi:type="xsd:double"&gt;0.1071&lt;/D&gt;&lt;D xsi:type="xsd:double"&gt;0.1144&lt;/D&gt;&lt;D xsi:type="xsd:double"&gt;-0.0235&lt;/D&gt;&lt;D xsi:type="xsd:double"&gt;-0.1362&lt;/D&gt;&lt;D xsi:type="xsd:double"&gt;-0.1104&lt;/D&gt;&lt;D xsi:type="xsd:double"&gt;-0.1021&lt;/D&gt;&lt;D xsi:type="xsd:double"&gt;-0.2985&lt;/D&gt;&lt;D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xsi:type="xsd:double"&gt;2.0272&lt;/D&gt;&lt;D xsi:type="xsd:double"&gt;1.9504&lt;/D&gt;&lt;D xsi:type="xsd:double"&gt;1.8263&lt;/D&gt;&lt;D xsi:type="xsd:double"&gt;1.8087&lt;/D&gt;&lt;D xsi:type="xsd:double"&gt;2.0231&lt;/D&gt;&lt;D xsi:type="xsd:double"&gt;2.0863&lt;/D&gt;&lt;D xsi:type="xsd:double"&gt;0.1426&lt;/D&gt;&lt;D xsi:type="xsd:double"&gt;0.3077&lt;/D&gt;&lt;D xsi:type="xsd:double"&gt;0.46&lt;/D&gt;&lt;D xsi:type="xsd:double"&gt;0.365&lt;/D&gt;&lt;D xsi:type="xsd:double"&gt;-0.1108&lt;/D&gt;&lt;D xsi:type="xsd:double"&gt;-0.1055&lt;/D&gt;&lt;D xsi:type="xsd:double"&gt;-0.0398&lt;/D&gt;&lt;D xsi:type="xsd:double"&gt;-0.2314&lt;/D&gt;&lt;D xsi:type="xsd:double"&gt;-0.2081&lt;/D&gt;&lt;D xsi:type="xsd:double"&gt;-0.0705&lt;/D&gt;&lt;D xsi:type="xsd:double"&gt;0.3462&lt;/D&gt;&lt;D xsi:type="xsd:double"&gt;0.1858&lt;/D&gt;&lt;D xsi:type="xsd:double"&gt;0.0243&lt;/D&gt;&lt;D xsi:type="xsd:double"&gt;-0.2302&lt;/D&gt;&lt;D xsi:type="xsd:double"&gt;-0.2367&lt;/D&gt;&lt;D xsi:type="xsd:double"&gt;-0.4098&lt;/D&gt;&lt;D xsi:type="xsd:double"&gt;-0.6293&lt;/D&gt;&lt;D xsi:type="xsd:double"&gt;-0.5254&lt;/D&gt;&lt;D xsi:type="xsd:double"&gt;-0.3551&lt;/D&gt;&lt;D xsi:type="xsd:double"&gt;-0.2935&lt;/D&gt;&lt;D xsi:type="xsd:double"&gt;-0.394&lt;/D&gt;&lt;D xsi:type="xsd:double"&gt;-0.1591&lt;/D&gt;&lt;D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xsi:type="xsd:double"&gt;1.0895&lt;/D&gt;&lt;D xsi:type="xsd:double"&gt;1.1308&lt;/D&gt;&lt;D xsi:type="xsd:double"&gt;1.0133&lt;/D&gt;&lt;D xsi:type="xsd:double"&gt;1.0901&lt;/D&gt;&lt;D xsi:type="xsd:double"&gt;1.0754&lt;/D&gt;&lt;D xsi:type="xsd:double"&gt;1.097&lt;/D&gt;&lt;D xsi:type="xsd:double"&gt;0.0301&lt;/D&gt;&lt;D xsi:type="xsd:double"&gt;-0.0201&lt;/D&gt;&lt;D xsi:type="xsd:double"&gt;0.0498&lt;/D&gt;&lt;D xsi:type="xsd:double"&gt;0.0273&lt;/D&gt;&lt;D xsi:type="xsd:double"&gt;0.0605&lt;/D&gt;&lt;D xsi:type="xsd:double"&gt;0.0958&lt;/D&gt;&lt;D xsi:type="xsd:double"&gt;0.2639&lt;/D&gt;&lt;D xsi:type="xsd:double"&gt;0.2813&lt;/D&gt;&lt;D xsi:type="xsd:double"&gt;0.3502&lt;/D&gt;&lt;D xsi:type="xsd:double"&gt;0.398&lt;/D&gt;&lt;D xsi:type="xsd:double"&gt;0.2779&lt;/D&gt;&lt;D xsi:type="xsd:double"&gt;0.3134&lt;/D&gt;&lt;D xsi:type="xsd:double"&gt;0.276&lt;/D&gt;&lt;D xsi:type="xsd:double"&gt;0.2359&lt;/D&gt;&lt;D xsi:type="xsd:double"&gt;0.2096&lt;/D&gt;&lt;D xsi:type="xsd:double"&gt;-0.0367&lt;/D&gt;&lt;D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xsi:type="xsd:double"&gt;0.692&lt;/D&gt;&lt;D xsi:type="xsd:double"&gt;0.8145&lt;/D&gt;&lt;D xsi:type="xsd:double"&gt;0.6743&lt;/D&gt;&lt;D xsi:type="xsd:double"&gt;0.6138&lt;/D&gt;&lt;D xsi:type="xsd:double"&gt;0.6209&lt;/D&gt;&lt;D xsi:type="xsd:double"&gt;0.6775&lt;/D&gt;&lt;D xsi:type="xsd:double"&gt;0.7197&lt;/D&gt;&lt;D xsi:type="xsd:double"&gt;0.592&lt;/D&gt;&lt;D xsi:type="xsd:double"&gt;0.7354&lt;/D&gt;&lt;D xsi:type="xsd:double"&gt;0.8571&lt;/D&gt;&lt;D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5" authorId="0" shapeId="0" xr:uid="{97160E88-FFD9-4C41-9421-95FAF0BC3221}">
      <text>
        <r>
          <rPr>
            <b/>
            <sz val="9"/>
            <color indexed="81"/>
            <rFont val="Tahoma"/>
            <family val="2"/>
          </rPr>
          <t>="xsd:double"&gt;0&lt;/D&gt;&lt;D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xsi:type="xsd:double"&gt;0.426&lt;/D&gt;&lt;D xsi:type="xsd:double"&gt;0.4275&lt;/D&gt;&lt;D xsi:type="xsd:double"&gt;0.4539&lt;/D&gt;&lt;D xsi:type="xsd:double"&gt;0.4774&lt;/D&gt;&lt;D xsi:type="xsd:double"&gt;0.442&lt;/D&gt;&lt;D xsi:type="xsd:double"&gt;0.4028&lt;/D&gt;&lt;D xsi:type="xsd:double"&gt;0.7056&lt;/D&gt;&lt;D xsi:type="xsd:double"&gt;0.6667&lt;/D&gt;&lt;D xsi:type="xsd:double"&gt;0.7424&lt;/D&gt;&lt;D xsi:type="xsd:double"&gt;0.7559&lt;/D&gt;&lt;D xsi:type="xsd:double"&gt;0.7805&lt;/D&gt;&lt;D xsi:type="xsd:double"&gt;0.8519&lt;/D&gt;&lt;D xsi:type="xsd:double"&gt;0.5143&lt;/D&gt;&lt;D xsi:type="xsd:double"&gt;0.4969&lt;/D&gt;&lt;D xsi:type="xsd:double"&gt;0.3519&lt;/D&gt;&lt;D xsi:type="xsd:double"&gt;0.2254&lt;/D&gt;&lt;D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xsi:type="xsd:double"&gt;0.3609&lt;/D&gt;&lt;D xsi:type="xsd:double"&gt;0.3636&lt;/D&gt;&lt;D xsi:type="xsd:double"&gt;0.3613&lt;/D&gt;&lt;D xsi:type="xsd:double"&gt;0.4228&lt;/D&gt;&lt;D xsi:type="xsd:double"&gt;0.3983&lt;/D&gt;&lt;D xsi:type="xsd:double"&gt;0.3867&lt;/D&gt;&lt;D xsi:type="xsd:double"&gt;1.0176&lt;/D&gt;&lt;D xsi:type="xsd:double"&gt;0.9227&lt;/D&gt;&lt;D xsi:type="xsd:double"&gt;1.0417&lt;/D&gt;&lt;D xsi:type="xsd:double"&gt;1.0452&lt;/D&gt;&lt;D xsi:type="xsd:double"&gt;1.0382&lt;/D&gt;&lt;D xsi:type="xsd:double"&gt;1.1649&lt;/D&gt;&lt;D xsi:type="xsd:double"&gt;0.2745&lt;/D&gt;&lt;D xsi:type="xsd:double"&gt;0.1682&lt;/D&gt;&lt;D xsi:type="xsd:double"&gt;0.0562&lt;/D&gt;&lt;D xsi:type="xsd:double"&gt;-0.028&lt;/D&gt;&lt;D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xsi:type="xsd:double"&gt;1.0926&lt;/D&gt;&lt;D xsi:type="xsd:double"&gt;1.168&lt;/D&gt;&lt;D xsi:type="xsd:double"&gt;1.3167&lt;/D&gt;&lt;D xsi:type="xsd:double"&gt;1.3952&lt;/D&gt;&lt;D xsi:type="xsd:double"&gt;1.3727&lt;/D&gt;&lt;D xsi:type="xsd:double"&gt;1.5945&lt;/D&gt;&lt;D xsi:type="xsd:double"&gt;0.347&lt;/D&gt;&lt;D xsi:type="xsd:double"&gt;0.2777&lt;/D&gt;&lt;D xsi:type="xsd:double"&gt;0.1316&lt;/D&gt;&lt;D xsi:type="xsd:double"&gt;0.0439&lt;/D&gt;&lt;D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xsi:type="xsd:double"&gt;1.4619&lt;/D&gt;&lt;D xsi:type="xsd:double"&gt;1.376&lt;/D&gt;&lt;D xsi:type="xsd:double"&gt;1.5168&lt;/D&gt;&lt;D xsi:type="xsd:double"&gt;1.5062&lt;/D&gt;&lt;D xsi:type="xsd:double"&gt;1.6649&lt;/D&gt;&lt;D xsi:type="xsd:double"&gt;0.5202&lt;/D&gt;&lt;D xsi:type="xsd:double"&gt;0.2073&lt;/D&gt;&lt;D xsi:type="xsd:double"&gt;0.1587&lt;/D&gt;&lt;D xsi:type="xsd:double"&gt;0.0845&lt;/D&gt;&lt;D xsi:type="xsd:double"&gt;0.3136&lt;/D&gt;&lt;D xsi:type="xsd:double"&gt;0.393&lt;/D&gt;&lt;D xsi:type="xsd:double"&gt;-0.3105&lt;/D&gt;&lt;D xsi:type="xsd:double"&gt;-0.3656&lt;/D&gt;&lt;D xsi:type="xsd:double"&gt;-0.2744&lt;/D&gt;&lt;D xsi:type="xsd:double"&gt;-0.3327&lt;/D&gt;&lt;D xsi:type="xsd:double"&gt;-0.6201&lt;/D&gt;&lt;D xsi:type="xsd:double"&gt;-0.7862&lt;/D&gt;&lt;D xsi:type="xsd:double"&gt;0.227&lt;/D&gt;&lt;D xsi:type="xsd:double"&gt;0.447&lt;/D&gt;&lt;D xsi:type="xsd:double"&gt;0.5094&lt;/D&gt;&lt;D xsi:type="xsd:double"&gt;0.3993&lt;/D&gt;&lt;D xsi:type="xsd:double"&gt;0.0974&lt;/D&gt;&lt;D xsi:type="xsd:double"&gt;0.0222&lt;/D&gt;&lt;D xsi:type="xsd:double"&gt;-0.3219&lt;/D&gt;&lt;D xsi:type="xsd:double"&gt;-0.2497&lt;/D&gt;&lt;D xsi:type="xsd:double"&gt;-0.35&lt;/D&gt;&lt;D xsi:type="xsd:double"&gt;-0.2818&lt;/D&gt;&lt;D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xsi:type="xsd:double"&gt;1.3032&lt;/D&gt;&lt;D xsi:type="xsd:double"&gt;1.3609&lt;/D&gt;&lt;D xsi:type="xsd:double"&gt;1.4144&lt;/D&gt;&lt;D xsi:type="xsd:double"&gt;1.3584&lt;/D&gt;&lt;D xsi:type="xsd:double"&gt;1.2354&lt;/D&gt;&lt;D xsi:type="xsd:double"&gt;1.3735&lt;/D&gt;&lt;D xsi:type="xsd:double"&gt;0.0736&lt;/D&gt;&lt;D xsi:type="xsd:double"&gt;-0.0177&lt;/D&gt;&lt;D xsi:type="xsd:double"&gt;0.0265&lt;/D&gt;&lt;D xsi:type="xsd:double"&gt;-0.1167&lt;/D&gt;&lt;D xsi:type="xsd:double"&gt;0.0717&lt;/D&gt;&lt;D xsi:type="xsd:double"&gt;-0.1414&lt;/D&gt;&lt;D xsi:type="xsd:double"&gt;-0.2192&lt;/D&gt;&lt;D xsi:type="xsd:double"&gt;-0.216&lt;/D&gt;&lt;D xsi:type="xsd:double"&gt;-0.2689&lt;/D&gt;&lt;D xsi:type="xsd:double"&gt;-0.0891&lt;/D&gt;&lt;D xsi:type="xsd:double"&gt;-0.1094&lt;/D&gt;&lt;D xsi:type="xsd:double"&gt;0.0045&lt;/D&gt;&lt;D xsi:type="xsd:double"&gt;0.2342&lt;/D&gt;&lt;D xsi:type="xsd:double"&gt;0.2764&lt;/D&gt;&lt;D xsi:type="xsd:double"&gt;0.2483&lt;/D&gt;&lt;D xsi:type="xsd:double"&gt;0.3457&lt;/D&gt;&lt;D xsi:type="xsd:double"&gt;0.1628&lt;/D&gt;&lt;D xsi:type="xsd:double"&gt;0.2248&lt;/D&gt;&lt;D xsi:type="xsd:double"&gt;-0.0224&lt;/D&gt;&lt;D xsi:type="xsd:double"&gt;0.0108&lt;/D&gt;&lt;D xsi:type="xsd:double"&gt;-0.0631&lt;/D&gt;&lt;D xsi:type="xsd:double"&gt;-0.142&lt;/D&gt;&lt;D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xsi:type="xsd:double"&gt;1.2611&lt;/D&gt;&lt;D xsi:type="xsd:double"&gt;1.2114&lt;/D&gt;&lt;D xsi:type="xsd:double"&gt;1.1383&lt;/D&gt;&lt;D xsi:type="xsd:double"&gt;0.9648&lt;/D&gt;&lt;D xsi:type="xsd:double"&gt;0.9111&lt;/D&gt;&lt;D xsi:type="xsd:double"&gt;0.8708&lt;/D&gt;&lt;D xsi:type="xsd:double"&gt;-0.1291&lt;/D&gt;&lt;D xsi:type="xsd:double"&gt;-0.0549&lt;/D&gt;&lt;D xsi:type="xsd:double"&gt;0.0249&lt;/D&gt;&lt;D xsi:type="xsd:double"&gt;0.178&lt;/D&gt;&lt;D xsi:type="xsd:double"&gt;0.406&lt;/D&gt;&lt;D xsi:type="xsd:double"&gt;0.532&lt;/D&gt;&lt;D xsi:type="xsd:double"&gt;0.3805&lt;/D&gt;&lt;D xsi:type="xsd:double"&gt;0.5126&lt;/D&gt;&lt;D xsi:type="xsd:double"&gt;0.3913&lt;/D&gt;&lt;D xsi:type="xsd:double"&gt;0.28&lt;/D&gt;&lt;D xsi:type="xsd:double"&gt;0.2347&lt;/D&gt;&lt;D xsi:type="xsd:double"&gt;0.331&lt;/D&gt;&lt;D xsi:type="xsd:double"&gt;0.0154&lt;/D&gt;&lt;D xsi:type="xsd:double"&gt;-0.1974&lt;/D&gt;&lt;D xsi:type="xsd:double"&gt;-0.1041&lt;/D&gt;&lt;D xsi:type="xsd:double"&gt;-0.0286&lt;/D&gt;&lt;D xsi:type="xsd:double"&gt;-0.0406&lt;/D&gt;&lt;D xsi:type="xsd:double"&gt;-0.2432&lt;/D&gt;&lt;D xsi:type="xsd:double"&gt;-0.3149&lt;/D&gt;&lt;D xsi:type="xsd:double"&gt;-0.0974&lt;/D&gt;&lt;D xsi:type="xsd:double"&gt;-0.0433&lt;/D&gt;&lt;D xsi:type="xsd:double"&gt;-0.0648&lt;/D&gt;&lt;D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xsi:type="xsd:double"&gt;0.3623&lt;/D&gt;&lt;D xsi:type="xsd:double"&gt;0.3998&lt;/D&gt;&lt;D xsi:type="xsd:double"&gt;0.3911&lt;/D&gt;&lt;D xsi:type="xsd:double"&gt;0.3749&lt;/D&gt;&lt;D xsi:type="xsd:double"&gt;0.3655&lt;/D&gt;&lt;D xsi:type="xsd:double"&gt;0.3253&lt;/D&gt;&lt;D xsi:type="xsd:double"&gt;0.4065&lt;/D&gt;&lt;D xsi:type="xsd:double"&gt;0.4924&lt;/D&gt;&lt;D xsi:type="xsd:double"&gt;0.4993&lt;/D&gt;&lt;D xsi:type="xsd:double"&gt;0.4927&lt;/D&gt;&lt;D xsi:type="xsd:double"&gt;0.5286&lt;/D&gt;&lt;D xsi:type="xsd:double"&gt;0.3959&lt;/D&gt;&lt;D xsi:type="xsd:double"&gt;0.6368&lt;/D&gt;&lt;D xsi:type="xsd:double"&gt;0.4813&lt;/D&gt;&lt;D xsi:type="xsd:double"&gt;0.827&lt;/D&gt;&lt;D xsi:type="xsd:double"&gt;0.8609&lt;/D&gt;&lt;D xsi:type="xsd:double"&gt;0.7605&lt;/D&gt;&lt;D xsi:type="xsd:double"&gt;0.9356&lt;/D&gt;&lt;D xsi:type="xsd:double"&gt;0.5819&lt;/D&gt;&lt;D xsi:type="xsd:double"&gt;0.7355&lt;/D&gt;&lt;D xsi:type="xsd:double"&gt;0.5996&lt;/D&gt;&lt;D xsi:type="xsd:double"&gt;0.4584&lt;/D&gt;&lt;D xsi:type="xsd:double"&gt;0.3157&lt;/D&gt;&lt;D xsi:type="xsd:double"&gt;0.0361&lt;/D&gt;&lt;D xsi:type="xsd:double"&gt;-0.6304&lt;/D&gt;&lt;D xsi:type="xsd:double"&gt;-0.8091&lt;/D&gt;&lt;D xsi:type="xsd:double"&gt;-1.0116&lt;/D&gt;&lt;D xsi:type="xsd:double"&gt;-0.8753&lt;/D&gt;&lt;D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xsi:type="xsd:double"&gt;2.3349&lt;/D&gt;&lt;D xsi:type="xsd:double"&gt;2.2545&lt;/D&gt;&lt;D xsi:type="xsd:double"&gt;2.2471&lt;/D&gt;&lt;D xsi:type="xsd:double"&gt;2.381&lt;/D&gt;&lt;D xsi:type="xsd:double"&gt;2.0266&lt;/D&gt;&lt;D xsi:type="xsd:double"&gt;1.9882&lt;/D&gt;&lt;D xsi:type="xsd:double"&gt;-0.6857&lt;/D&gt;&lt;D xsi:type="xsd:double"&gt;-0.648&lt;/D&gt;&lt;D xsi:type="xsd:double"&gt;-0.7287&lt;/D&gt;&lt;D xsi:type="xsd:double"&gt;-0.9106&lt;/D&gt;&lt;D xsi:type="xsd:double"&gt;-0.5605&lt;/D&gt;&lt;D xsi:type="xsd:double"&gt;-0.4461&lt;/D&gt;&lt;D xsi:type="xsd:double"&gt;0.2418&lt;/D&gt;&lt;D xsi:type="xsd:double"&gt;0.1015&lt;/D&gt;&lt;D xsi:type="xsd:double"&gt;0.4108&lt;/D&gt;&lt;D xsi:type="xsd:double"&gt;0.5293&lt;/D&gt;&lt;D xsi:type="xsd:double"&gt;0.4763&lt;/D&gt;&lt;D xsi:type="xsd:double"&gt;0.4596&lt;/D&gt;&lt;D xsi:type="xsd:double"&gt;0.0891&lt;/D&gt;&lt;D xsi:type="xsd:double"&gt;0.0419&lt;/D&gt;&lt;D xsi:type="xsd:double"&gt;-0.2792&lt;/D&gt;&lt;D xsi:type="xsd:double"&gt;-0.3311&lt;/D&gt;&lt;D xsi:type="xsd:double"&gt;-0.1647&lt;/D&gt;&lt;D xsi:type="xsd:double"&gt;-0.4166&lt;/D&gt;&lt;D xsi:type="xsd:double"&gt;-0.4016&lt;/D&gt;&lt;D xsi:type="xsd:double"&gt;-0.416&lt;/D&gt;&lt;D xsi:type="xsd:double"&gt;-0.363&lt;/D&gt;&lt;D xsi:type="xsd:double"&gt;-0.4248&lt;/D&gt;&lt;D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xsi:type="xsd:double"&gt;1.1517&lt;/D&gt;&lt;D xsi:type="xsd:double"&gt;1.084&lt;/D&gt;&lt;D xsi:type="xsd:double"&gt;1.2627&lt;/D&gt;&lt;D xsi:type="xsd:double"&gt;1.2372&lt;/D&gt;&lt;D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t>
        </r>
      </text>
    </comment>
    <comment ref="A6" authorId="0" shapeId="0" xr:uid="{2815F7D0-90F6-4D59-895A-96E524881361}">
      <text>
        <r>
          <rPr>
            <b/>
            <sz val="9"/>
            <color indexed="81"/>
            <rFont val="Tahoma"/>
            <family val="2"/>
          </rPr>
          <t>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xsi:type="xsd:double"&gt;1.3566&lt;/D&gt;&lt;D xsi:type="xsd:double"&gt;1.4129&lt;/D&gt;&lt;D xsi:type="xsd:double"&gt;1.5103&lt;/D&gt;&lt;D xsi:type="xsd:double"&gt;1.7018&lt;/D&gt;&lt;D xsi:type="xsd:double"&gt;1.8446&lt;/D&gt;&lt;D xsi:type="xsd:double"&gt;1.7004&lt;/D&gt;&lt;D xsi:type="xsd:double"&gt;0.3338&lt;/D&gt;&lt;D xsi:type="xsd:double"&gt;0.2266&lt;/D&gt;&lt;D xsi:type="xsd:double"&gt;-0.0471&lt;/D&gt;&lt;D xsi:type="xsd:double"&gt;-0.2554&lt;/D&gt;&lt;D xsi:type="xsd:double"&gt;-0.4494&lt;/D&gt;&lt;D xsi:type="xsd:double"&gt;-0.2933&lt;/D&gt;&lt;D xsi:type="xsd:double"&gt;-0.0996&lt;/D&gt;&lt;D xsi:type="xsd:double"&gt;-0.0258&lt;/D&gt;&lt;D xsi:type="xsd:double"&gt;0.2505&lt;/D&gt;&lt;D xsi:type="xsd:double"&gt;0.3235&lt;/D&gt;&lt;D xsi:type="xsd:double"&gt;0.2615&lt;/D&gt;&lt;D xsi:type="xsd:double"&gt;0.1085&lt;/D&gt;&lt;D xsi:type="xsd:double"&gt;-0.3926&lt;/D&gt;&lt;D xsi:type="xsd:double"&gt;-0.5801&lt;/D&gt;&lt;D xsi:type="xsd:double"&gt;-0.4958&lt;/D&gt;&lt;D xsi:type="xsd:double"&gt;-0.5595&lt;/D&gt;&lt;D xsi:type="xsd:double"&gt;-0.574&lt;/D&gt;&lt;D xsi:type="xsd:double"&gt;-0.4807&lt;/D&gt;&lt;D xsi:type="xsd:double"&gt;0.1888&lt;/D&gt;&lt;D xsi:type="xsd:double"&gt;0.1927&lt;/D&gt;&lt;D xsi:type="xsd:double"&gt;-0.0722&lt;/D&gt;&lt;D xsi:type="xsd:double"&gt;-0.0116&lt;/D&gt;&lt;D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xsi:type="xsd:double"&gt;1.7499&lt;/D&gt;&lt;D xsi:type="xsd:double"&gt;1.8179&lt;/D&gt;&lt;D xsi:type="xsd:double"&gt;1.699&lt;/D&gt;&lt;D xsi:type="xsd:double"&gt;1.8051&lt;/D&gt;&lt;D xsi:type="xsd:double"&gt;1.6936&lt;/D&gt;&lt;D xsi:type="xsd:double"&gt;1.7397&lt;/D&gt;&lt;D xsi:type="xsd:double"&gt;0.0319&lt;/D&gt;&lt;D xsi:type="xsd:double"&gt;0.0578&lt;/D&gt;&lt;D xsi:type="xsd:double"&gt;-0.0744&lt;/D&gt;&lt;D xsi:type="xsd:double"&gt;-0.2641&lt;/D&gt;&lt;D xsi:type="xsd:double"&gt;-0.4542&lt;/D&gt;&lt;D xsi:type="xsd:double"&gt;-0.5876&lt;/D&gt;&lt;D xsi:type="xsd:double"&gt;0.1727&lt;/D&gt;&lt;D xsi:type="xsd:double"&gt;-0.1223&lt;/D&gt;&lt;D xsi:type="xsd:double"&gt;-0.0684&lt;/D&gt;&lt;D xsi:type="xsd:double"&gt;0.3152&lt;/D&gt;&lt;D xsi:type="xsd:double"&gt;0.57&lt;/D&gt;&lt;D xsi:type="xsd:double"&gt;0.8963&lt;/D&gt;&lt;D xsi:type="xsd:double"&gt;0.0576&lt;/D&gt;&lt;D xsi:type="xsd:double"&gt;-0.1398&lt;/D&gt;&lt;D xsi:type="xsd:double"&gt;0.2069&lt;/D&gt;&lt;D xsi:type="xsd:double"&gt;-0.0795&lt;/D&gt;&lt;D xsi:type="xsd:double"&gt;0.0452&lt;/D&gt;&lt;D xsi:type="xsd:double"&gt;-0.1641&lt;/D&gt;&lt;D xsi:type="xsd:double"&gt;-0.9674&lt;/D&gt;&lt;D xsi:type="xsd:double"&gt;-0.4866&lt;/D&gt;&lt;D xsi:type="xsd:double"&gt;-0.6356&lt;/D&gt;&lt;D xsi:type="xsd:double"&gt;-0.6074&lt;/D&gt;&lt;D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xsi:type="xsd:double"&gt;1.0595&lt;/D&gt;&lt;D xsi:type="xsd:double"&gt;1.08&lt;/D&gt;&lt;D xsi:type="xsd:double"&gt;1.0688&lt;/D&gt;&lt;D xsi:type="xsd:double"&gt;1.0848&lt;/D&gt;&lt;D xsi:type="xsd:double"&gt;1.0656&lt;/D&gt;&lt;D xsi:type="xsd:double"&gt;1.0031&lt;/D&gt;&lt;D xsi:type="xsd:double"&gt;0.1423&lt;/D&gt;&lt;D xsi:type="xsd:double"&gt;0.1995&lt;/D&gt;&lt;D xsi:type="xsd:double"&gt;0.3005&lt;/D&gt;&lt;D xsi:type="xsd:double"&gt;0.2167&lt;/D&gt;&lt;D xsi:type="xsd:double"&gt;0.2028&lt;/D&gt;&lt;D xsi:type="xsd:double"&gt;0.2558&lt;/D&gt;&lt;D xsi:type="xsd:double"&gt;-0.2396&lt;/D&gt;&lt;D xsi:type="xsd:double"&gt;-0.323&lt;/D&gt;&lt;D xsi:type="xsd:double"&gt;-0.5305&lt;/D&gt;&lt;D xsi:type="xsd:double"&gt;-0.4602&lt;/D&gt;&lt;D xsi:type="xsd:double"&gt;-0.4375&lt;/D&gt;&lt;D xsi:type="xsd:double"&gt;-0.4113&lt;/D&gt;&lt;D xsi:type="xsd:double"&gt;0.2625&lt;/D&gt;&lt;D xsi:type="xsd:double"&gt;0.3225&lt;/D&gt;&lt;D xsi:type="xsd:double"&gt;0.3371&lt;/D&gt;&lt;D xsi:type="xsd:double"&gt;0.4694&lt;/D&gt;&lt;D xsi:type="xsd:double"&gt;0.3719&lt;/D&gt;&lt;D xsi:type="xsd:double"&gt;0.3917&lt;/D&gt;&lt;D xsi:type="xsd:double"&gt;0.0446&lt;/D&gt;&lt;D xsi:type="xsd:double"&gt;-0.0611&lt;/D&gt;&lt;D xsi:type="xsd:double"&gt;-0.0707&lt;/D&gt;&lt;D xsi:type="xsd:double"&gt;-0.1589&lt;/D&gt;&lt;D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xsi:type="xsd:double"&gt;1.7285&lt;/D&gt;&lt;D xsi:type="xsd:double"&gt;1.5051&lt;/D&gt;&lt;D xsi:type="xsd:double"&gt;1.7599&lt;/D&gt;&lt;D xsi:type="xsd:double"&gt;1.7158&lt;/D&gt;&lt;D xsi:type="xsd:double"&gt;1.7974&lt;/D&gt;&lt;D xsi:type="xsd:double"&gt;1.7662&lt;/D&gt;&lt;D xsi:type="xsd:double"&gt;0.1064&lt;/D&gt;&lt;D xsi:type="xsd:double"&gt;0.0748&lt;/D&gt;&lt;D xsi:type="xsd:double"&gt;-0.2251&lt;/D&gt;&lt;D xsi:type="xsd:double"&gt;-0.0083&lt;/D&gt;&lt;D xsi:type="xsd:double"&gt;-0.0439&lt;/D&gt;&lt;D xsi:type="xsd:double"&gt;-0.2996&lt;/D&gt;&lt;D xsi:type="xsd:double"&gt;-0.7525&lt;/D&gt;&lt;D xsi:type="xsd:double"&gt;-0.63&lt;/D&gt;&lt;D xsi:type="xsd:double"&gt;-0.5891&lt;/D&gt;&lt;D xsi:type="xsd:double"&gt;-0.8528&lt;/D&gt;&lt;D xsi:type="xsd:double"&gt;-0.7367&lt;/D&gt;&lt;D xsi:type="xsd:double"&gt;-0.5093&lt;/D&gt;&lt;D xsi:type="xsd:double"&gt;0.2456&lt;/D&gt;&lt;D xsi:type="xsd:double"&gt;0.5663&lt;/D&gt;&lt;D xsi:type="xsd:double"&gt;0.5751&lt;/D&gt;&lt;D xsi:type="xsd:double"&gt;0.544&lt;/D&gt;&lt;D xsi:type="xsd:double"&gt;0.2828&lt;/D&gt;&lt;D xsi:type="xsd:double"&gt;0.2305&lt;/D&gt;&lt;D xsi:type="xsd:double"&gt;-0.1192&lt;/D&gt;&lt;D xsi:type="xsd:double"&gt;-0.2533&lt;/D&gt;&lt;D xsi:type="xsd:double"&gt;-0.4979&lt;/D&gt;&lt;D xsi:type="xsd:double"&gt;-0.2844&lt;/D&gt;&lt;D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xsi:type="xsd:double"&gt;1.0388&lt;/D&gt;&lt;D xsi:type="xsd:double"&gt;1.0208&lt;/D&gt;&lt;D xsi:type="xsd:double"&gt;0.95&lt;/D&gt;&lt;D xsi:type="xsd:double"&gt;1.0727&lt;/D&gt;&lt;D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xsi:type="xsd:double"&gt;1.0287&lt;/D&gt;&lt;D xsi:type="xsd:double"&gt;0.984&lt;/D&gt;&lt;D xsi:type="xsd:double"&gt;0.9499&lt;/D&gt;&lt;D xsi:type="xsd:double"&gt;1.0623&lt;/D&gt;&lt;D xsi:type="xsd:double"&gt;0.9543&lt;/D&gt;&lt;D xsi:type="xsd:double"&gt;0.9491&lt;/D&gt;&lt;D xsi:type="xsd:double"&gt;0.0192&lt;/D&gt;&lt;D xsi:type="xsd:double"&gt;0.0122&lt;/D&gt;&lt;D xsi:type="xsd:double"&gt;-0.031&lt;/D&gt;&lt;D xsi:type="xsd:double"&gt;-0.1993&lt;/D&gt;&lt;D xsi:type="xsd:double"&gt;-0.1519&lt;/D&gt;&lt;D xsi:type="xsd:double"&gt;-0.0991&lt;/D&gt;&lt;D xsi:type="xsd:double"&gt;-0.0159&lt;/D&gt;&lt;D xsi:type="xsd:double"&gt;0.0626&lt;/D&gt;&lt;D xsi:type="xsd:double"&gt;0.1437&lt;/D&gt;&lt;D xsi:type="xsd:double"&gt;0.1324&lt;/D&gt;&lt;D xsi:type="xsd:double"&gt;0.1864&lt;/D&gt;&lt;D xsi:type="xsd:double"&gt;0.0857&lt;/D&gt;&lt;D xsi:type="xsd:double"&gt;0.0265&lt;/D&gt;&lt;D xsi:type="xsd:double"&gt;0.0877&lt;/D&gt;&lt;D xsi:type="xsd:double"&gt;-0.0463&lt;/D&gt;&lt;D xsi:type="xsd:double"&gt;0.1335&lt;/D&gt;&lt;D xsi:type="xsd:double"&gt;0.0675&lt;/D&gt;&lt;D xsi:type="xsd:double"&gt;0.185&lt;/D&gt;&lt;D xsi:type="xsd:double"&gt;0.0841&lt;/D&gt;&lt;D xsi:type="xsd:double"&gt;0.0207&lt;/D&gt;&lt;D xsi:type="xsd:double"&gt;0.0996&lt;/D&gt;&lt;D xsi:type="xsd:double"&gt;-0.1178&lt;/D&gt;&lt;D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xsi:type="xsd:double"&gt;0.5972&lt;/D&gt;&lt;D xsi:type="xsd:double"&gt;0.6724&lt;/D&gt;&lt;D xsi:type="xsd:double"&gt;0.781&lt;/D&gt;&lt;D xsi:type="xsd:double"&gt;0.7429&lt;/D&gt;&lt;D xsi:type="xsd:double"&gt;0.8099&lt;/D&gt;&lt;D xsi:type="xsd:double"&gt;0.906&lt;/D&gt;&lt;D xsi:type="xsd:double"&gt;0.1283&lt;/D&gt;&lt;D xsi:type="xsd:double"&gt;0.0955&lt;/D&gt;&lt;D xsi:type="xsd:double"&gt;-0.0156&lt;/D&gt;&lt;D xsi:type="xsd:double"&gt;0.0631&lt;/D&gt;&lt;D xsi:type="xsd:double"&gt;-0.0172&lt;/D&gt;&lt;D xsi:type="xsd:double"&gt;-0.1808&lt;/D&gt;&lt;D xsi:type="xsd:double"&gt;-0.1178&lt;/D&gt;&lt;D xsi:type="xsd:double"&gt;-0.1&lt;/D&gt;&lt;D xsi:type="xsd:double"&gt;-0.0518&lt;/D&gt;&lt;D xsi:type="xsd:double"&gt;-0.1145&lt;/D&gt;&lt;D xsi:type="xsd:double"&gt;-0.1059&lt;/D&gt;&lt;D xsi:type="xsd:double"&gt;0.0896&lt;/D&gt;&lt;D xsi:type="xsd:double"&gt;0.2015&lt;/D&gt;&lt;D xsi:type="xsd:double"&gt;0.1208&lt;/D&gt;&lt;D xsi:type="xsd:double"&gt;0.0275&lt;/D&gt;&lt;D xsi:type="xsd:double"&gt;0.1301&lt;/D&gt;&lt;D xsi:type="xsd:double"&gt;0.1271&lt;/D&gt;&lt;D xsi:type="xsd:double"&gt;-0.0619&lt;/D&gt;&lt;D xsi:type="xsd:double"&gt;0.2456&lt;/D&gt;&lt;D xsi:type="xsd:double"&gt;0.1777&lt;/D&gt;&lt;D xsi:type="xsd:double"&gt;0.173&lt;/D&gt;&lt;D xsi:type="xsd:double"&gt;0.1888&lt;/D&gt;&lt;D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xsi:type="xsd:double"&gt;0.9899&lt;/D&gt;&lt;D xsi:type="xsd:double"&gt;1.0439&lt;/D&gt;&lt;D xsi:type="xsd:double"&gt;1.0245&lt;/D&gt;&lt;D xsi:type="xsd:double"&gt;0.9843&lt;/D&gt;&lt;D xsi:type="xsd:double"&gt;1.0191&lt;/D&gt;&lt;D xsi:type="xsd:double"&gt;0.95009999999999994&lt;/D&gt;&lt;D xsi:type="xsd:double"&gt;-0.0831&lt;/D&gt;&lt;D xsi:type="xsd:double"&gt;-0.0539&lt;/D&gt;&lt;D xsi:type="xsd:double"&gt;0.066&lt;/D&gt;&lt;D xsi:type="xsd:double"&gt;0.1268&lt;/D&gt;&lt;D xsi:type="xsd:double"&gt;0.0663&lt;/D&gt;&lt;D xsi:type="xsd:double"&gt;0.2476&lt;/D&gt;&lt;D xsi:type="xsd:double"&gt;0.1321&lt;/D&gt;&lt;D xsi:type="xsd:double"&gt;0.0644&lt;/D&gt;&lt;D xsi:type="xsd:double"&gt;0.0061&lt;/D&gt;&lt;D xsi:type="xsd:double"&gt;-0.065&lt;/D&gt;&lt;D xsi:type="xsd:double"&gt;-0.0114&lt;/D&gt;&lt;D xsi:type="xsd:double"&gt;-0.124&lt;/D&gt;&lt;D xsi:type="xsd:double"&gt;-0.1778&lt;/D&gt;&lt;D xsi:type="xsd:double"&gt;-0.2201&lt;/D&gt;&lt;D xsi:type="xsd:double"&gt;-0.2397&lt;/D&gt;&lt;D xsi:type="xsd:double"&gt;-0.1187&lt;/D&gt;&lt;D xsi:type="xsd:double"&gt;-0.1795&lt;/D&gt;&lt;D xsi:type="xsd:double"&gt;-0.1786&lt;/D&gt;&lt;D xsi:type="xsd:double"&gt;0.0639&lt;/D&gt;&lt;D xsi:type="xsd:double"&gt;0.178&lt;/D&gt;&lt;D xsi:type="xsd:double"&gt;0.0531&lt;/D&gt;&lt;D xsi:type="xsd:double"&gt;0.0507&lt;/D&gt;&lt;D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xsi:type="xsd:double"&gt;0.7924&lt;/D&gt;&lt;D xsi:type="xsd:double"&gt;0.7984&lt;/D&gt;&lt;D xsi:type="xsd:double"&gt;0.8866&lt;/D&gt;&lt;D xsi:type="xsd:double"&gt;0.9649&lt;/D&gt;&lt;D xsi:type="xsd:double"&gt;0.9547&lt;/D&gt;&lt;D xsi:type="xsd:double"&gt;1.0124&lt;/D&gt;&lt;D xsi:type="xsd:double"&gt;0.2628&lt;/D&gt;&lt;D xsi:type="xsd:double"&gt;0.2642&lt;/D&gt;&lt;D xsi:type="xsd:double"&gt;0.1638&lt;/D&gt;&lt;D xsi:type="xsd:double"&gt;0.1088&lt;/D&gt;&lt;D xsi:type="xsd:double"&gt;0.1339&lt;/D&gt;&lt;D xsi:type="xsd:double"&gt;0.1213&lt;/D&gt;&lt;D xsi:type="xsd:double"&gt;0.1996&lt;/D&gt;&lt;D xsi:type="xsd:double"&gt;0.1404&lt;/D&gt;&lt;D xsi:type="xsd:double"&gt;0.1704&lt;/D&gt;&lt;D xsi:type="xsd:double"&gt;0.1836&lt;/D&gt;&lt;D xsi:type="xsd:double"&gt;0.141&lt;/D&gt;&lt;D xsi:type="xsd:double"&gt;0.1299&lt;/D&gt;&lt;D xsi:type="xsd:double"&gt;0.3089&lt;/D&gt;&lt;D xsi:type="xsd:double"&gt;0.3734&lt;/D&gt;&lt;D xsi:type="xsd:double"&gt;0.1758&lt;/D&gt;&lt;D xsi:type="xsd:double"&gt;0.0755&lt;/D&gt;&lt;D xsi:type="xsd:double"&gt;0.0199&lt;/D&gt;&lt;D xsi:type="xsd:double"&gt;-0.0165&lt;/D&gt;&lt;D xsi:type="xsd:double"&gt;-0.6134&lt;/D&gt;&lt;D xsi:type="xsd:double"&gt;-0.6485&lt;/D&gt;&lt;D xsi:type="xsd:double"&gt;-0.4959&lt;/D&gt;&lt;D xsi:type="xsd:double"&gt;-0.4028&lt;/D&gt;&lt;D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t>
        </r>
      </text>
    </comment>
    <comment ref="A7" authorId="0" shapeId="0" xr:uid="{8B0B668A-DC3E-478E-8EE4-568D59730479}">
      <text>
        <r>
          <rPr>
            <b/>
            <sz val="9"/>
            <color indexed="81"/>
            <rFont val="Tahoma"/>
            <family val="2"/>
          </rPr>
          <t xml:space="preserve">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xsi:type="xsd:double"&gt;1.8142&lt;/D&gt;&lt;D xsi:type="xsd:double"&gt;1.9432&lt;/D&gt;&lt;D xsi:type="xsd:double"&gt;1.934&lt;/D&gt;&lt;D xsi:type="xsd:double"&gt;1.9434&lt;/D&gt;&lt;D xsi:type="xsd:double"&gt;1.7612&lt;/D&gt;&lt;D xsi:type="xsd:double"&gt;1.8115&lt;/D&gt;&lt;D xsi:type="xsd:double"&gt;-0.8781&lt;/D&gt;&lt;D xsi:type="xsd:double"&gt;-1.0575&lt;/D&gt;&lt;D xsi:type="xsd:double"&gt;-1.0586&lt;/D&gt;&lt;D xsi:type="xsd:double"&gt;-1.0794&lt;/D&gt;&lt;D xsi:type="xsd:double"&gt;-0.9405&lt;/D&gt;&lt;D xsi:type="xsd:double"&gt;-1.0056&lt;/D&gt;&lt;D xsi:type="xsd:double"&gt;0.3254&lt;/D&gt;&lt;D xsi:type="xsd:double"&gt;0.2917&lt;/D&gt;&lt;D xsi:type="xsd:double"&gt;0.3214&lt;/D&gt;&lt;D xsi:type="xsd:double"&gt;0.4117&lt;/D&gt;&lt;D xsi:type="xsd:double"&gt;0.5398&lt;/D&gt;&lt;D xsi:type="xsd:double"&gt;0.5057&lt;/D&gt;&lt;D xsi:type="xsd:double"&gt;0.7499&lt;/D&gt;&lt;D xsi:type="xsd:double"&gt;0.8473&lt;/D&gt;&lt;D xsi:type="xsd:double"&gt;0.7206&lt;/D&gt;&lt;D xsi:type="xsd:double"&gt;0.7337&lt;/D&gt;&lt;D xsi:type="xsd:double"&gt;0.7265&lt;/D&gt;&lt;D xsi:type="xsd:double"&gt;0.8604&lt;/D&gt;&lt;D xsi:type="xsd:double"&gt;-1.0369&lt;/D&gt;&lt;D xsi:type="xsd:double"&gt;-0.9284&lt;/D&gt;&lt;D xsi:type="xsd:double"&gt;-0.812&lt;/D&gt;&lt;D xsi:type="xsd:double"&gt;-1.1189&lt;/D&gt;&lt;D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xsi:type="xsd:double"&gt;0.7762&lt;/D&gt;&lt;D xsi:type="xsd:double"&gt;0.72&lt;/D&gt;&lt;D xsi:type="xsd:double"&gt;0.7549&lt;/D&gt;&lt;D xsi:type="xsd:double"&gt;0.8571&lt;/D&gt;&lt;D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xsi:type="xsd:double"&gt;1.625&lt;/D&gt;&lt;D xsi:type="xsd:double"&gt;1.8426&lt;/D&gt;&lt;D xsi:type="xsd:double"&gt;1.885&lt;/D&gt;&lt;D xsi:type="xsd:double"&gt;1.9598&lt;/D&gt;&lt;D xsi:type="xsd:double"&gt;1.8284&lt;/D&gt;&lt;D xsi:type="xsd:double"&gt;1.8152&lt;/D&gt;&lt;D xsi:type="xsd:double"&gt;0.0854&lt;/D&gt;&lt;D xsi:type="xsd:double"&gt;-0.2818&lt;/D&gt;&lt;D xsi:type="xsd:double"&gt;-0.3516&lt;/D&gt;&lt;D xsi:type="xsd:double"&gt;-0.4687&lt;/D&gt;&lt;D xsi:type="xsd:double"&gt;-0.4674&lt;/D&gt;&lt;D xsi:type="xsd:double"&gt;-0.4101&lt;/D&gt;&lt;D xsi:type="xsd:double"&gt;0.0583&lt;/D&gt;&lt;D xsi:type="xsd:double"&gt;0.5704&lt;/D&gt;&lt;D xsi:type="xsd:double"&gt;0.3255&lt;/D&gt;&lt;D xsi:type="xsd:double"&gt;0.3927&lt;/D&gt;&lt;D xsi:type="xsd:double"&gt;0.6353&lt;/D&gt;&lt;D xsi:type="xsd:double"&gt;0.4979&lt;/D&gt;&lt;D xsi:type="xsd:double"&gt;0.0298&lt;/D&gt;&lt;D xsi:type="xsd:double"&gt;-0.3244&lt;/D&gt;&lt;D xsi:type="xsd:double"&gt;-0.1439&lt;/D&gt;&lt;D xsi:type="xsd:double"&gt;-0.5327&lt;/D&gt;&lt;D xsi:type="xsd:double"&gt;-0.611&lt;/D&gt;&lt;D xsi:type="xsd:double"&gt;-0.6793&lt;/D&gt;&lt;D xsi:type="xsd:double"&gt;-0.8698&lt;/D&gt;&lt;D xsi:type="xsd:double"&gt;-0.8169&lt;/D&gt;&lt;D xsi:type="xsd:double"&gt;-0.8332&lt;/D&gt;&lt;D xsi:type="xsd:double"&gt;-0.5225&lt;/D&gt;&lt;D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xsi:type="xsd:double"&gt;1.4543&lt;/D&gt;&lt;D xsi:type="xsd:double"&gt;1.4327&lt;/D&gt;&lt;D xsi:type="xsd:double"&gt;1.5427&lt;/D&gt;&lt;D xsi:type="xsd:double"&gt;1.549&lt;/D&gt;&lt;D xsi:type="xsd:double"&gt;1.4414&lt;/D&gt;&lt;D xsi:type="xsd:double"&gt;1.5466&lt;/D&gt;&lt;D xsi:type="xsd:double"&gt;-0.207&lt;/D&gt;&lt;D xsi:type="xsd:double"&gt;-0.2285&lt;/D&gt;&lt;D xsi:type="xsd:double"&gt;-0.427&lt;/D&gt;&lt;D xsi:type="xsd:double"&gt;-0.3869&lt;/D&gt;&lt;D xsi:type="xsd:double"&gt;-0.3357&lt;/D&gt;&lt;D xsi:type="xsd:double"&gt;-0.3839&lt;/D&gt;&lt;D xsi:type="xsd:double"&gt;-0.009&lt;/D&gt;&lt;D xsi:type="xsd:double"&gt;0.1307&lt;/D&gt;&lt;D xsi:type="xsd:double"&gt;0.1631&lt;/D&gt;&lt;D xsi:type="xsd:double"&gt;0.1057&lt;/D&gt;&lt;D xsi:type="xsd:double"&gt;0.0902&lt;/D&gt;&lt;D xsi:type="xsd:double"&gt;-0.0354&lt;/D&gt;&lt;D xsi:type="xsd:double"&gt;-0.3254&lt;/D&gt;&lt;D xsi:type="xsd:double"&gt;-0.3981&lt;/D&gt;&lt;D xsi:type="xsd:double"&gt;-0.5107&lt;/D&gt;&lt;D xsi:type="xsd:double"&gt;-0.5067&lt;/D&gt;&lt;D xsi:type="xsd:double"&gt;-0.4376&lt;/D&gt;&lt;D xsi:type="xsd:double"&gt;-0.3107&lt;/D&gt;&lt;D xsi:type="xsd:double"&gt;-0.2241&lt;/D&gt;&lt;D xsi:type="xsd:double"&gt;-0.2636&lt;/D&gt;&lt;D xsi:type="xsd:double"&gt;0.0433&lt;/D&gt;&lt;D xsi:type="xsd:double"&gt;0.0299&lt;/D&gt;&lt;D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xsi:type="xsd:double"&gt;1.1281&lt;/D&gt;&lt;D xsi:type="xsd:double"&gt;1.0854&lt;/D&gt;&lt;D xsi:type="xsd:double"&gt;1.1589&lt;/D&gt;&lt;D xsi:type="xsd:double"&gt;1.1854&lt;/D&gt;&lt;D xsi:type="xsd:double"&gt;1.2311&lt;/D&gt;&lt;D xsi:type="xsd:double"&gt;-0.1416&lt;/D&gt;&lt;D xsi:type="xsd:double"&gt;-0.016&lt;/D&gt;&lt;D xsi:type="xsd:double"&gt;-0.0319&lt;/D&gt;&lt;D xsi:type="xsd:double"&gt;-0.1551&lt;/D&gt;&lt;D xsi:type="xsd:double"&gt;-0.2029&lt;/D&gt;&lt;D xsi:type="xsd:double"&gt;-0.2905&lt;/D&gt;&lt;D xsi:type="xsd:double"&gt;0.291&lt;/D&gt;&lt;D xsi:type="xsd:double"&gt;0.0958&lt;/D&gt;&lt;D xsi:type="xsd:double"&gt;0.0549&lt;/D&gt;&lt;D xsi:type="xsd:double"&gt;0.1305&lt;/D&gt;&lt;D xsi:type="xsd:double"&gt;0.0814&lt;/D&gt;&lt;D xsi:type="xsd:double"&gt;0.0679&lt;/D&gt;&lt;D xsi:type="xsd:double"&gt;-0.4765&lt;/D&gt;&lt;D xsi:type="xsd:double"&gt;-0.2604&lt;/D&gt;&lt;D xsi:type="xsd:double"&gt;-0.0358&lt;/D&gt;&lt;D xsi:type="xsd:double"&gt;0.0116&lt;/D&gt;&lt;D xsi:type="xsd:double"&gt;0.0699&lt;/D&gt;&lt;D xsi:type="xsd:double"&gt;0.1158&lt;/D&gt;&lt;D xsi:type="xsd:double"&gt;-0.3975&lt;/D&gt;&lt;D xsi:type="xsd:double"&gt;-0.3919&lt;/D&gt;&lt;D xsi:type="xsd:double"&gt;-0.3245&lt;/D&gt;&lt;D xsi:type="xsd:double"&gt;-0.3882&lt;/D&gt;&lt;D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xsi:type="xsd:double"&gt;2.1438&lt;/D&gt;&lt;D xsi:type="xsd:double"&gt;2.3185&lt;/D&gt;&lt;D xsi:type="xsd:double"&gt;2.0715&lt;/D&gt;&lt;D xsi:type="xsd:double"&gt;2.2181&lt;/D&gt;&lt;D xsi:type="xsd:double"&gt;2.2628&lt;/D&gt;&lt;D xsi:type="xsd:double"&gt;2.5786&lt;/D&gt;&lt;D xsi:type="xsd:double"&gt;0.0676&lt;/D&gt;&lt;D xsi:type="xsd:double"&gt;-0.2182&lt;/D&gt;&lt;D xsi:type="xsd:double"&gt;-0.0783&lt;/D&gt;&lt;D xsi:type="xsd:double"&gt;0.1052&lt;/D&gt;&lt;D xsi:type="xsd:double"&gt;-0.0802&lt;/D&gt;&lt;D xsi:type="xsd:double"&gt;-0.3456&lt;/D&gt;&lt;D xsi:type="xsd:double"&gt;-0.6603&lt;/D&gt;&lt;D xsi:type="xsd:double"&gt;-0.6082&lt;/D&gt;&lt;D xsi:type="xsd:double"&gt;-0.432&lt;/D&gt;&lt;D xsi:type="xsd:double"&gt;-0.6744&lt;/D&gt;&lt;D xsi:type="xsd:double"&gt;-0.524&lt;/D&gt;&lt;D xsi:type="xsd:double"&gt;-0.621&lt;/D&gt;&lt;D xsi:type="xsd:double"&gt;-0.1192&lt;/D&gt;&lt;D xsi:type="xsd:double"&gt;-0.0686&lt;/D&gt;&lt;D xsi:type="xsd:double"&gt;0.0011&lt;/D&gt;&lt;D xsi:type="xsd:double"&gt;-0.2157&lt;/D&gt;&lt;D xsi:type="xsd:double"&gt;-0.3072&lt;/D&gt;&lt;D xsi:type="xsd:double"&gt;-0.2873&lt;/D&gt;&lt;D xsi:type="xsd:double"&gt;-0.699&lt;/D&gt;&lt;D xsi:type="xsd:double"&gt;-0.6587&lt;/D&gt;&lt;D xsi:type="xsd:double"&gt;-0.826&lt;/D&gt;&lt;D xsi:type="xsd:double"&gt;-0.6834&lt;/D&gt;&lt;D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xsi:type="xsd:double"&gt;1.1423&lt;/D&gt;&lt;D xsi:type="xsd:double"&gt;1.068&lt;/D&gt;&lt;D xsi:type="xsd:double"&gt;0.9919&lt;/D&gt;&lt;D xsi:type="xsd:double"&gt;1.0143&lt;/D&gt;&lt;D xsi:type="xsd:double"&gt;1.0274&lt;/D&gt;&lt;D xsi:type="xsd:double"&gt;0.9921&lt;/D&gt;&lt;D xsi:type="xsd:double"&gt;-0.1221&lt;/D&gt;&lt;D xsi:type="xsd:double"&gt;-0.0762&lt;/D&gt;&lt;D xsi:type="xsd:double"&gt;0.0346&lt;/D&gt;&lt;D xsi:type="xsd:double"&gt;0.0298&lt;/D&gt;&lt;D xsi:type="xsd:double"&gt;0.0295&lt;/D&gt;&lt;D xsi:type="xsd:double"&gt;0.0786&lt;/D&gt;&lt;D xsi:type="xsd:double"&gt;0.0088&lt;/D&gt;&lt;D xsi:type="xsd:double"&gt;0.0779&lt;/D&gt;&lt;D xsi:type="xsd:double"&gt;0.0181&lt;/D&gt;&lt;D xsi:type="xsd:double"&gt;-0.0133&lt;/D&gt;&lt;D xsi:type="xsd:double"&gt;-0.0274&lt;/D&gt;&lt;D xsi:type="xsd:double"&gt;0.0318&lt;/D&gt;&lt;D xsi:type="xsd:double"&gt;-0.2193&lt;/D&gt;&lt;D xsi:type="xsd:double"&gt;-0.311&lt;/D&gt;&lt;D xsi:type="xsd:double"&gt;-0.3107&lt;/D&gt;&lt;D xsi:type="xsd:double"&gt;-0.2757&lt;/D&gt;&lt;D xsi:type="xsd:double"&gt;-0.327&lt;/D&gt;&lt;D xsi:type="xsd:double"&gt;-0.3862&lt;/D&gt;&lt;D xsi:type="xsd:double"&gt;-0.1231&lt;/D&gt;&lt;D xsi:type="xsd:double"&gt;-0.0331&lt;/D&gt;&lt;D xsi:type="xsd:double"&gt;-0.0403&lt;/D&gt;&lt;D xsi:type="xsd:double"&gt;-0.027&lt;/D&gt;&lt;D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xsi:type="xsd:double"&gt;0.5642&lt;/D&gt;&lt;D xsi:type="xsd:double"&gt;0.7025&lt;/D&gt;&lt;D xsi:type="xsd:double"&gt;0.6785&lt;/D&gt;&lt;D xsi:type="xsd:double"&gt;0.6166&lt;/D&gt;&lt;D xsi:type="xsd:double"&gt;0.735&lt;/D&gt;&lt;D xsi:type="xsd:double"&gt;0.8227&lt;/D&gt;&lt;D xsi:type="xsd:double"&gt;0.7543&lt;/D&gt;&lt;D xsi:type="xsd:double"&gt;0.528&lt;/D&gt;&lt;D xsi:type="xsd:double"&gt;0.6437&lt;/D&gt;&lt;D xsi:type="xsd:double"&gt;0.8377&lt;/D&gt;&lt;D xsi:type="xsd:double"&gt;0.7559&lt;/D&gt;&lt;D xsi:type="xsd:double"&gt;0.5034&lt;/D&gt;&lt;D xsi:type="xsd:double"&gt;0.3267&lt;/D&gt;&lt;D xsi:type="xsd:double"&gt;0.185&lt;/D&gt;&lt;D xsi:type="xsd:double"&gt;0.1435&lt;/D&gt;&lt;D xsi:type="xsd:double"&gt;0.1116&lt;/D&gt;&lt;D xsi:type="xsd:double"&gt;-0.2535&lt;/D&gt;&lt;D xsi:type="xsd:double"&gt;-0.2946&lt;/D&gt;&lt;D xsi:type="xsd:double"&gt;0.1853&lt;/D&gt;&lt;D xsi:type="xsd:double"&gt;0.5741&lt;/D&gt;&lt;D xsi:type="xsd:double"&gt;0.4576&lt;/D&gt;&lt;D xsi:type="xsd:double"&gt;-0.0731&lt;/D&gt;&lt;D xsi:type="xsd:double"&gt;0.1797&lt;/D&gt;&lt;D xsi:type="xsd:double"&gt;0.1887&lt;/D&gt;&lt;D xsi:type="xsd:double"&gt;-1.1811&lt;/D&gt;&lt;D xsi:type="xsd:double"&gt;-1.3326&lt;/D&gt;&lt;D xsi:type="xsd:double"&gt;-1.3197&lt;/D&gt;&lt;D xsi:type="xsd:double"&gt;-0.8332&lt;/D&gt;&lt;D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xsi:type="xsd:double"&gt;1.1478&lt;/D&gt;&lt;D xsi:type="xsd:double"&gt;1.2109&lt;/D&gt;&lt;D xsi:type="xsd:double"&gt;1.1693&lt;/D&gt;&lt;D xsi:type="xsd:double"&gt;1.2357&lt;/D&gt;&lt;D xsi:type="xsd:double"&gt;1.2468&lt;/D&gt;&lt;D xsi:type="xsd:double"&gt;1.128&lt;/D&gt;&lt;D xsi:type="xsd:double"&gt;0.0692&lt;/D&gt;&lt;D xsi:type="xsd:double"&gt;-0.2303&lt;/D&gt;&lt;D xsi:type="xsd:double"&gt;-0.2391&lt;/D&gt;&lt;D xsi:type="xsd:double"&gt;-0.3034&lt;/D&gt;&lt;D xsi:type="xsd:double"&gt;-0.2888&lt;/D&gt;&lt;D xsi:type="xsd:double"&gt;-0.1192&lt;/D&gt;&lt;D xsi:type="xsd:double"&gt;-0.3856&lt;/D&gt;&lt;D xsi:type="xsd:double"&gt;-0.1585&lt;/D&gt;&lt;D xsi:type="xsd:double"&gt;-0.0497&lt;/D&gt;&lt;D xsi:type="xsd:double"&gt;-0.0099&lt;/D&gt;&lt;D xsi:type="xsd:double"&gt;0.0136&lt;/D&gt;&lt;D xsi:type="xsd:double"&gt;-0.0815&lt;/D&gt;&lt;D xsi:type="xsd:double"&gt;-0.147&lt;/D&gt;&lt;D xsi:type="xsd:double"&gt;-0.1325&lt;/D&gt;&lt;D xsi:type="xsd:double"&gt;-0.2334&lt;/D&gt;&lt;D xsi:type="xsd:double"&gt;-0.318&lt;/D&gt;&lt;D xsi:type="xsd:double"&gt;-0.418&lt;/D&gt;&lt;D xsi:type="xsd:double"&gt;-0.3203&lt;/D&gt;&lt;D xsi:type="xsd:double"&gt;-0.0506&lt;/D&gt;&lt;D xsi:type="xsd:double"&gt;-0.0949&lt;/D&gt;&lt;D xsi:type="xsd:double"&gt;0.0005&lt;/D&gt;&lt;D xsi:type="xsd:double"&gt;0.004&lt;/D&gt;&lt;D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t>
        </r>
      </text>
    </comment>
    <comment ref="A8" authorId="0" shapeId="0" xr:uid="{109ADABB-B315-49B7-A86D-08D9EB188E7A}">
      <text>
        <r>
          <rPr>
            <b/>
            <sz val="9"/>
            <color indexed="81"/>
            <rFont val="Tahoma"/>
            <family val="2"/>
          </rPr>
          <t>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xsi:type="xsd:double"&gt;1.5538&lt;/D&gt;&lt;D xsi:type="xsd:double"&gt;1.4535&lt;/D&gt;&lt;D xsi:type="xsd:double"&gt;1.719&lt;/D&gt;&lt;D xsi:type="xsd:double"&gt;1.5909&lt;/D&gt;&lt;D xsi:type="xsd:double"&gt;1.6424&lt;/D&gt;&lt;D xsi:type="xsd:double"&gt;1.7196&lt;/D&gt;&lt;D xsi:type="xsd:double"&gt;-0.1793&lt;/D&gt;&lt;D xsi:type="xsd:double"&gt;-0.0307&lt;/D&gt;&lt;D xsi:type="xsd:double"&gt;-0.1658&lt;/D&gt;&lt;D xsi:type="xsd:double"&gt;0.3547&lt;/D&gt;&lt;D xsi:type="xsd:double"&gt;0.376&lt;/D&gt;&lt;D xsi:type="xsd:double"&gt;0.2575&lt;/D&gt;&lt;D xsi:type="xsd:double"&gt;0.4138&lt;/D&gt;&lt;D xsi:type="xsd:double"&gt;0.4602&lt;/D&gt;&lt;D xsi:type="xsd:double"&gt;0.1811&lt;/D&gt;&lt;D xsi:type="xsd:double"&gt;-0.407&lt;/D&gt;&lt;D xsi:type="xsd:double"&gt;-0.4886&lt;/D&gt;&lt;D xsi:type="xsd:double"&gt;-0.4339&lt;/D&gt;&lt;D xsi:type="xsd:double"&gt;-0.5538&lt;/D&gt;&lt;D xsi:type="xsd:double"&gt;-0.708&lt;/D&gt;&lt;D xsi:type="xsd:double"&gt;-0.4884&lt;/D&gt;&lt;D xsi:type="xsd:double"&gt;-0.2241&lt;/D&gt;&lt;D xsi:type="xsd:double"&gt;-0.1967&lt;/D&gt;&lt;D xsi:type="xsd:double"&gt;-0.3173&lt;/D&gt;&lt;D xsi:type="xsd:double"&gt;0.0947&lt;/D&gt;&lt;D xsi:type="xsd:double"&gt;-0.4261&lt;/D&gt;&lt;D xsi:type="xsd:double"&gt;-0.5004&lt;/D&gt;&lt;D xsi:type="xsd:double"&gt;-0.7269&lt;/D&gt;&lt;D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xsi:type="xsd:double"&gt;1.0067&lt;/D&gt;&lt;D xsi:type="xsd:double"&gt;0.9588&lt;/D&gt;&lt;D xsi:type="xsd:double"&gt;0.8993&lt;/D&gt;&lt;D xsi:type="xsd:double"&gt;0.8302&lt;/D&gt;&lt;D xsi:type="xsd:double"&gt;0.7869&lt;/D&gt;&lt;D xsi:type="xsd:double"&gt;0.7706&lt;/D&gt;&lt;D xsi:type="xsd:double"&gt;-0.3557&lt;/D&gt;&lt;D xsi:type="xsd:double"&gt;-0.3663&lt;/D&gt;&lt;D xsi:type="xsd:double"&gt;-0.3056&lt;/D&gt;&lt;D xsi:type="xsd:double"&gt;-0.2382&lt;/D&gt;&lt;D xsi:type="xsd:double"&gt;-0.1573&lt;/D&gt;&lt;D xsi:type="xsd:double"&gt;-0.2244&lt;/D&gt;&lt;D xsi:type="xsd:double"&gt;-0.0533&lt;/D&gt;&lt;D xsi:type="xsd:double"&gt;-0.0073&lt;/D&gt;&lt;D xsi:type="xsd:double"&gt;-0.0279&lt;/D&gt;&lt;D xsi:type="xsd:double"&gt;0.0236&lt;/D&gt;&lt;D xsi:type="xsd:double"&gt;0.1365&lt;/D&gt;&lt;D xsi:type="xsd:double"&gt;0.154&lt;/D&gt;&lt;D xsi:type="xsd:double"&gt;0.0303&lt;/D&gt;&lt;D xsi:type="xsd:double"&gt;-0.0141&lt;/D&gt;&lt;D xsi:type="xsd:double"&gt;0.0224&lt;/D&gt;&lt;D xsi:type="xsd:double"&gt;-0.0681&lt;/D&gt;&lt;D xsi:type="xsd:double"&gt;-0.1785&lt;/D&gt;&lt;D xsi:type="xsd:double"&gt;-0.1072&lt;/D&gt;&lt;D xsi:type="xsd:double"&gt;-0.1445&lt;/D&gt;&lt;D xsi:type="xsd:double"&gt;-0.1125&lt;/D&gt;&lt;D xsi:type="xsd:double"&gt;-0.1428&lt;/D&gt;&lt;D xsi:type="xsd:double"&gt;-0.0655&lt;/D&gt;&lt;D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xsi:type="xsd:double"&gt;0.3527&lt;/D&gt;&lt;D xsi:type="xsd:double"&gt;0.3426&lt;/D&gt;&lt;D xsi:type="xsd:double"&gt;0.4499&lt;/D&gt;&lt;D xsi:type="xsd:double"&gt;0.4742&lt;/D&gt;&lt;D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xsi:type="xsd:double"&gt;1.01&lt;/D&gt;&lt;D xsi:type="xsd:double"&gt;0.93&lt;/D&gt;&lt;D xsi:type="xsd:double"&gt;0.82&lt;/D&gt;&lt;D xsi:type="xsd:double"&gt;0.81&lt;/D&gt;&lt;D xsi:type="xsd:double"&gt;0.74&lt;/D&gt;&lt;D xsi:type="xsd:double"&gt;0.74&lt;/D&gt;&lt;D xsi:type="xsd:double"&gt;1.47&lt;/D&gt;&lt;D xsi:type="xsd:double"&gt;1.49&lt;/D&gt;&lt;D xsi:type="xsd:double"&gt;1.8&lt;/D&gt;&lt;D xsi:type="xsd:double"&gt;1.71&lt;/D&gt;&lt;D xsi:type="xsd:double"&gt;1.67&lt;/D&gt;&lt;D xsi:type="xsd:double"&gt;1.8&lt;/D&gt;&lt;D xsi:type="xsd:double"&gt;-0.95&lt;/D&gt;&lt;D xsi:type="xsd:double"&gt;-0.78&lt;/D&gt;&lt;D xsi:type="xsd:double"&gt;-1.18&lt;/D&gt;&lt;D xsi:type="xsd:double"&gt;-1.18&lt;/D&gt;&lt;D xsi:type="xsd:double"&gt;-1.04&lt;/D&gt;&lt;D xsi:type="xsd:double"&gt;-1.14&lt;/D&gt;&lt;D xsi:type="xsd:double"&gt;-1.02&lt;/D&gt;&lt;D xsi:type="xsd:double"&gt;-1.12&lt;/D&gt;&lt;D xsi:type="xsd:double"&gt;-0.95&lt;/D&gt;&lt;D xsi:type="xsd:double"&gt;-0.81&lt;/D&gt;&lt;D xsi:type="xsd:double"&gt;-0.86&lt;/D&gt;&lt;D xsi:type="xsd:double"&gt;-0.9&lt;/D&gt;&lt;D xsi:type="xsd:double"&gt;-0.15&lt;/D&gt;&lt;D xsi:type="xsd:double"&gt;-0.12&lt;/D&gt;&lt;D xsi:type="xsd:double"&gt;-0.08&lt;/D&gt;&lt;D xsi:type="xsd:double"&gt;-0.11&lt;/D&gt;&lt;D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xsi:type="xsd:double"&gt;0.5151&lt;/D&gt;&lt;D xsi:type="xsd:double"&gt;0.5025&lt;/D&gt;&lt;D xsi:type="xsd:double"&gt;0.4837&lt;/D&gt;&lt;D xsi:type="xsd:double"&gt;0.3835&lt;/D&gt;&lt;D xsi:type="xsd:double"&gt;0.3587&lt;/D&gt;&lt;D xsi:type="xsd:double"&gt;0.3618&lt;/D&gt;&lt;D xsi:type="xsd:double"&gt;-0.0172&lt;/D&gt;&lt;D xsi:type="xsd:double"&gt;-0.0591&lt;/D&gt;&lt;D xsi:type="xsd:double"&gt;0.0006&lt;/D&gt;&lt;D xsi:type="xsd:double"&gt;0.1629&lt;/D&gt;&lt;D xsi:type="xsd:double"&gt;0.1942&lt;/D&gt;&lt;D xsi:type="xsd:double"&gt;0.1035&lt;/D&gt;&lt;D xsi:type="xsd:double"&gt;0.1293&lt;/D&gt;&lt;D xsi:type="xsd:double"&gt;0.1699&lt;/D&gt;&lt;D xsi:type="xsd:double"&gt;0.0932&lt;/D&gt;&lt;D xsi:type="xsd:double"&gt;-0.0115&lt;/D&gt;&lt;D xsi:type="xsd:double"&gt;0.0065&lt;/D&gt;&lt;D xsi:type="xsd:double"&gt;0.0508&lt;/D&gt;&lt;D xsi:type="xsd:double"&gt;-0.0932&lt;/D&gt;&lt;D xsi:type="xsd:double"&gt;-0.0876&lt;/D&gt;&lt;D xsi:type="xsd:double"&gt;-0.0741&lt;/D&gt;&lt;D xsi:type="xsd:double"&gt;-0.1559&lt;/D&gt;&lt;D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xsi:type="xsd:double"&gt;1.4023&lt;/D&gt;&lt;D xsi:type="xsd:double"&gt;1.7082&lt;/D&gt;&lt;D xsi:type="xsd:double"&gt;1.4921&lt;/D&gt;&lt;D xsi:type="xsd:double"&gt;1.22&lt;/D&gt;&lt;D xsi:type="xsd:double"&gt;1.0823&lt;/D&gt;&lt;D xsi:type="xsd:double"&gt;0.8716&lt;/D&gt;&lt;D xsi:type="xsd:double"&gt;-0.2421&lt;/D&gt;&lt;D xsi:type="xsd:double"&gt;-0.8091&lt;/D&gt;&lt;D xsi:type="xsd:double"&gt;-0.5667&lt;/D&gt;&lt;D xsi:type="xsd:double"&gt;-0.2111&lt;/D&gt;&lt;D xsi:type="xsd:double"&gt;0.0929&lt;/D&gt;&lt;D xsi:type="xsd:double"&gt;0.3263&lt;/D&gt;&lt;D xsi:type="xsd:double"&gt;0.3434&lt;/D&gt;&lt;D xsi:type="xsd:double"&gt;0.4402&lt;/D&gt;&lt;D xsi:type="xsd:double"&gt;0.2796&lt;/D&gt;&lt;D xsi:type="xsd:double"&gt;0.0687&lt;/D&gt;&lt;D xsi:type="xsd:double"&gt;-0.438&lt;/D&gt;&lt;D xsi:type="xsd:double"&gt;-0.5025&lt;/D&gt;&lt;D xsi:type="xsd:double"&gt;-0.9254&lt;/D&gt;&lt;D xsi:type="xsd:double"&gt;-0.7905&lt;/D&gt;&lt;D xsi:type="xsd:double"&gt;-0.5988&lt;/D&gt;&lt;D xsi:type="xsd:double"&gt;-0.5809&lt;/D&gt;&lt;D xsi:type="xsd:double"&gt;-0.2567&lt;/D&gt;&lt;D xsi:type="xsd:double"&gt;-0.2139&lt;/D&gt;&lt;D xsi:type="xsd:double"&gt;-0.0352&lt;/D&gt;&lt;D xsi:type="xsd:double"&gt;-0.1075&lt;/D&gt;&lt;D xsi:type="xsd:double"&gt;-0.2493&lt;/D&gt;&lt;D xsi:type="xsd:double"&gt;-0.1242&lt;/D&gt;&lt;D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xsi:type="xsd:double"&gt;0.8163&lt;/D&gt;&lt;D xsi:type="xsd:double"&gt;0.5921&lt;/D&gt;&lt;D xsi:type="xsd:double"&gt;0.5835&lt;/D&gt;&lt;D xsi:type="xsd:double"&gt;0.5997&lt;/D&gt;&lt;D xsi:type="xsd:double"&gt;0.6557&lt;/D&gt;&lt;D xsi:type="xsd:double"&gt;0.5972&lt;/D&gt;&lt;D xsi:type="xsd:double"&gt;0.1814&lt;/D&gt;&lt;D xsi:type="xsd:double"&gt;0.5526&lt;/D&gt;&lt;D xsi:type="xsd:double"&gt;0.5775&lt;/D&gt;&lt;D xsi:type="xsd:double"&gt;0.5082&lt;/D&gt;&lt;D xsi:type="xsd:double"&gt;0.5128&lt;/D&gt;&lt;D xsi:type="xsd:double"&gt;0.5967&lt;/D&gt;&lt;D xsi:type="xsd:double"&gt;-0.1907&lt;/D&gt;&lt;D xsi:type="xsd:double"&gt;-0.3945&lt;/D&gt;&lt;D xsi:type="xsd:double"&gt;-0.3202&lt;/D&gt;&lt;D xsi:type="xsd:double"&gt;-0.2273&lt;/D&gt;&lt;D xsi:type="xsd:double"&gt;-0.2478&lt;/D&gt;&lt;D xsi:type="xsd:double"&gt;-0.3248&lt;/D&gt;&lt;D xsi:type="xsd:double"&gt;0.1341&lt;/D&gt;&lt;D xsi:type="xsd:double"&gt;0.1749&lt;/D&gt;&lt;D xsi:type="xsd:double"&gt;0.0823&lt;/D&gt;&lt;D xsi:type="xsd:double"&gt;0.0758&lt;/D&gt;&lt;D xsi:type="xsd:double"&gt;-0.0279&lt;/D&gt;&lt;D xsi:type="xsd:double"&gt;-0.0336&lt;/D&gt;&lt;D xsi:type="xsd:double"&gt;-0.5026&lt;/D&gt;&lt;D xsi:type="xsd:double"&gt;-0.5306&lt;/D&gt;&lt;D xsi:type="xsd:double"&gt;-0.5213&lt;/D&gt;&lt;D xsi:type="xsd:double"&gt;-0.589&lt;/D&gt;&lt;D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xsi:type="xsd:double"&gt;1.085&lt;/D&gt;&lt;D xsi:type="xsd:double"&gt;1.0234&lt;/D&gt;&lt;D xsi:type="xsd:double"&gt;0.995&lt;/D&gt;&lt;D xsi:type="xsd:double"&gt;0.9427&lt;/D&gt;&lt;D xsi:type="xsd:double"&gt;0.8384&lt;/D&gt;&lt;D xsi:type="xsd:double"&gt;0.8609&lt;/D&gt;&lt;D xsi:type="xsd:double"&gt;0.0399&lt;/D&gt;&lt;D xsi:type="xsd:double"&gt;0.0859&lt;/D&gt;&lt;D xsi:type="xsd:double"&gt;0.121&lt;/D&gt;&lt;D xsi:type="xsd:double"&gt;0.1498&lt;/D&gt;&lt;D xsi:type="xsd:double"&gt;0.2358&lt;/D&gt;&lt;D xsi:type="xsd:double"&gt;0.1705&lt;/D&gt;&lt;D xsi:type="xsd:double"&gt;0.5002&lt;/D&gt;&lt;D xsi:type="xsd:double"&gt;0.4892&lt;/D&gt;&lt;D xsi:type="xsd:double"&gt;0.4978&lt;/D&gt;&lt;D xsi:type="xsd:double"&gt;0.6455&lt;/D&gt;&lt;D xsi:type="xsd:double"&gt;0.3781&lt;/D&gt;&lt;D xsi:type="xsd:double"&gt;0.2267&lt;/D&gt;&lt;D xsi:type="xsd:double"&gt;-0.2994&lt;/D&gt;&lt;D xsi:type="xsd:double"&gt;-0.2447&lt;/D&gt;&lt;D xsi:type="xsd:double"&gt;-0.2901&lt;/D&gt;&lt;D xsi:type="xsd:double"&gt;-0.3597&lt;/D&gt;&lt;D xsi:type="xsd:double"&gt;-0.1093&lt;/D&gt;&lt;D xsi:type="xsd:double"&gt;0.0974&lt;/D&gt;&lt;D xsi:type="xsd:double"&gt;-1.1269&lt;/D&gt;&lt;D xsi:type="xsd:double"&gt;-1.1379&lt;/D&gt;&lt;D xsi:type="xsd:double"&gt;-1.1105&lt;/D&gt;&lt;D xsi:type="xsd:double"&gt;-1.1591&lt;/D&gt;&lt;D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xsi:type="xsd:double"&gt;0.0692&lt;/D&gt;&lt;D xsi:type="xsd:double"&gt;0.0695&lt;/D&gt;&lt;D xsi:type="xsd:double"&gt;0.0701&lt;/D&gt;&lt;D xsi:type="xsd:double"&gt;0.0661&lt;/D&gt;&lt;D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t>
        </r>
      </text>
    </comment>
    <comment ref="A9" authorId="0" shapeId="0" xr:uid="{49EB4679-F97F-4BB8-AB13-1FDBEC2E6F06}">
      <text>
        <r>
          <rPr>
            <b/>
            <sz val="9"/>
            <color indexed="81"/>
            <rFont val="Tahoma"/>
            <family val="2"/>
          </rPr>
          <t>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xsi:type="xsd:double"&gt;0.2316&lt;/D&gt;&lt;D xsi:type="xsd:double"&gt;0.2366&lt;/D&gt;&lt;D xsi:type="xsd:double"&gt;0.2289&lt;/D&gt;&lt;D xsi:type="xsd:double"&gt;0.2423&lt;/D&gt;&lt;D xsi:type="xsd:double"&gt;0.2355&lt;/D&gt;&lt;D xsi:type="xsd:double"&gt;0.2384&lt;/D&gt;&lt;D xsi:type="xsd:double"&gt;-0.1928&lt;/D&gt;&lt;D xsi:type="xsd:double"&gt;-0.1947&lt;/D&gt;&lt;D xsi:type="xsd:double"&gt;-0.1872&lt;/D&gt;&lt;D xsi:type="xsd:double"&gt;-0.2001&lt;/D&gt;&lt;D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xsi:type="xsd:double"&gt;1.0044&lt;/D&gt;&lt;D xsi:type="xsd:double"&gt;0.8056&lt;/D&gt;&lt;D xsi:type="xsd:double"&gt;1.0045&lt;/D&gt;&lt;D xsi:type="xsd:double"&gt;0.8567&lt;/D&gt;&lt;D xsi:type="xsd:double"&gt;0.9421&lt;/D&gt;&lt;D xsi:type="xsd:double"&gt;1.0218&lt;/D&gt;&lt;D xsi:type="xsd:double"&gt;-0.4094&lt;/D&gt;&lt;D xsi:type="xsd:double"&gt;-0.3016&lt;/D&gt;&lt;D xsi:type="xsd:double"&gt;-0.5244&lt;/D&gt;&lt;D xsi:type="xsd:double"&gt;-0.4092&lt;/D&gt;&lt;D xsi:type="xsd:double"&gt;-0.4987&lt;/D&gt;&lt;D xsi:type="xsd:double"&gt;-0.5841&lt;/D&gt;&lt;D xsi:type="xsd:double"&gt;-0.2841&lt;/D&gt;&lt;D xsi:type="xsd:double"&gt;-0.1907&lt;/D&gt;&lt;D xsi:type="xsd:double"&gt;-0.2092&lt;/D&gt;&lt;D xsi:type="xsd:double"&gt;-0.1876&lt;/D&gt;&lt;D xsi:type="xsd:double"&gt;-0.2159&lt;/D&gt;&lt;D xsi:type="xsd:double"&gt;-0.2214&lt;/D&gt;&lt;D xsi:type="xsd:double"&gt;-0.3108&lt;/D&gt;&lt;D xsi:type="xsd:double"&gt;-0.3132&lt;/D&gt;&lt;D xsi:type="xsd:double"&gt;-0.2709&lt;/D&gt;&lt;D xsi:type="xsd:double"&gt;-0.26&lt;/D&gt;&lt;D xsi:type="xsd:double"&gt;-0.2275&lt;/D&gt;&lt;D xsi:type="xsd:double"&gt;-0.2163&lt;/D&gt;&lt;D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xsi:type="xsd:double"&gt;1.2812&lt;/D&gt;&lt;D xsi:type="xsd:double"&gt;1.1599&lt;/D&gt;&lt;D xsi:type="xsd:double"&gt;1.0439&lt;/D&gt;&lt;D xsi:type="xsd:double"&gt;1.0698&lt;/D&gt;&lt;D xsi:type="xsd:double"&gt;1.0556&lt;/D&gt;&lt;D xsi:type="xsd:double"&gt;1.029&lt;/D&gt;&lt;D xsi:type="xsd:double"&gt;-0.2838&lt;/D&gt;&lt;D xsi:type="xsd:double"&gt;-0.1477&lt;/D&gt;&lt;D xsi:type="xsd:double"&gt;-0.17&lt;/D&gt;&lt;D xsi:type="xsd:double"&gt;-0.2639&lt;/D&gt;&lt;D xsi:type="xsd:double"&gt;-0.2241&lt;/D&gt;&lt;D xsi:type="xsd:double"&gt;-0.1794&lt;/D&gt;&lt;D xsi:type="xsd:double"&gt;-0.0842&lt;/D&gt;&lt;D xsi:type="xsd:double"&gt;-0.0829&lt;/D&gt;&lt;D xsi:type="xsd:double"&gt;0.0714&lt;/D&gt;&lt;D xsi:type="xsd:double"&gt;0.1808&lt;/D&gt;&lt;D xsi:type="xsd:double"&gt;0.1127&lt;/D&gt;&lt;D xsi:type="xsd:double"&gt;-0.0158&lt;/D&gt;&lt;D xsi:type="xsd:double"&gt;-0.049&lt;/D&gt;&lt;D xsi:type="xsd:double"&gt;0.0003&lt;/D&gt;&lt;D xsi:type="xsd:double"&gt;-0.0551&lt;/D&gt;&lt;D xsi:type="xsd:double"&gt;-0.0953&lt;/D&gt;&lt;D xsi:type="xsd:double"&gt;-0.048&lt;/D&gt;&lt;D xsi:type="xsd:double"&gt;0.1045&lt;/D&gt;&lt;D xsi:type="xsd:double"&gt;-0.8643&lt;/D&gt;&lt;D xsi:type="xsd:double"&gt;-0.9296&lt;/D&gt;&lt;D xsi:type="xsd:double"&gt;-0.8903&lt;/D&gt;&lt;D xsi:type="xsd:double"&gt;-0.8914&lt;/D&gt;&lt;D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xsi:type="xsd:double"&gt;1.4698&lt;/D&gt;&lt;D xsi:type="xsd:double"&gt;1.3567&lt;/D&gt;&lt;D xsi:type="xsd:double"&gt;1.2496&lt;/D&gt;&lt;D xsi:type="xsd:double"&gt;1.3454&lt;/D&gt;&lt;D xsi:type="xsd:double"&gt;1.2579&lt;/D&gt;&lt;D xsi:type="xsd:double"&gt;1.4306&lt;/D&gt;&lt;D xsi:type="xsd:double"&gt;0.0558&lt;/D&gt;&lt;D xsi:type="xsd:double"&gt;0.1049&lt;/D&gt;&lt;D xsi:type="xsd:double"&gt;0.1449&lt;/D&gt;&lt;D xsi:type="xsd:double"&gt;-0.0502&lt;/D&gt;&lt;D xsi:type="xsd:double"&gt;-0.0941&lt;/D&gt;&lt;D xsi:type="xsd:double"&gt;-0.3062&lt;/D&gt;&lt;D xsi:type="xsd:double"&gt;-0.552&lt;/D&gt;&lt;D xsi:type="xsd:double"&gt;-0.644&lt;/D&gt;&lt;D xsi:type="xsd:double"&gt;-0.6022&lt;/D&gt;&lt;D xsi:type="xsd:double"&gt;-0.4938&lt;/D&gt;&lt;D xsi:type="xsd:double"&gt;-0.4149&lt;/D&gt;&lt;D xsi:type="xsd:double"&gt;-0.312&lt;/D&gt;&lt;D xsi:type="xsd:double"&gt;-0.282&lt;/D&gt;&lt;D xsi:type="xsd:double"&gt;-0.2142&lt;/D&gt;&lt;D xsi:type="xsd:double"&gt;-0.2194&lt;/D&gt;&lt;D xsi:type="xsd:double"&gt;-0.3148&lt;/D&gt;&lt;D xsi:type="xsd:double"&gt;-0.2067&lt;/D&gt;&lt;D xsi:type="xsd:double"&gt;-0.2476&lt;/D&gt;&lt;D xsi:type="xsd:double"&gt;-0.6917&lt;/D&gt;&lt;D xsi:type="xsd:double"&gt;-0.6034&lt;/D&gt;&lt;D xsi:type="xsd:double"&gt;-0.5729&lt;/D&gt;&lt;D xsi:type="xsd:double"&gt;-0.4866&lt;/D&gt;&lt;D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xsi:type="xsd:double"&gt;1.657&lt;/D&gt;&lt;D xsi:type="xsd:double"&gt;1.9138&lt;/D&gt;&lt;D xsi:type="xsd:double"&gt;2.1358&lt;/D&gt;&lt;D xsi:type="xsd:double"&gt;2.1158&lt;/D&gt;&lt;D xsi:type="xsd:double"&gt;2.1765&lt;/D&gt;&lt;D xsi:type="xsd:double"&gt;2.1814&lt;/D&gt;&lt;D xsi:type="xsd:double"&gt;-0.2288&lt;/D&gt;&lt;D xsi:type="xsd:double"&gt;-0.5664&lt;/D&gt;&lt;D xsi:type="xsd:double"&gt;-0.9131&lt;/D&gt;&lt;D xsi:type="xsd:double"&gt;-0.8091&lt;/D&gt;&lt;D xsi:type="xsd:double"&gt;-0.9641&lt;/D&gt;&lt;D xsi:type="xsd:double"&gt;-0.9656&lt;/D&gt;&lt;D xsi:type="xsd:double"&gt;-0.2706&lt;/D&gt;&lt;D xsi:type="xsd:double"&gt;-0.4181&lt;/D&gt;&lt;D xsi:type="xsd:double"&gt;-0.3406&lt;/D&gt;&lt;D xsi:type="xsd:double"&gt;-0.4265&lt;/D&gt;&lt;D xsi:type="xsd:double"&gt;-0.3302&lt;/D&gt;&lt;D xsi:type="xsd:double"&gt;-0.356&lt;/D&gt;&lt;D xsi:type="xsd:double"&gt;-1.1575&lt;/D&gt;&lt;D xsi:type="xsd:double"&gt;-0.9293&lt;/D&gt;&lt;D xsi:type="xsd:double"&gt;-0.8822&lt;/D&gt;&lt;D xsi:type="xsd:double"&gt;-0.8802&lt;/D&gt;&lt;D xsi:type="xsd:double"&gt;-0.8822&lt;/D&gt;&lt;D xsi:type="xsd:double"&gt;-0.8598&lt;/D&gt;&lt;D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xsi:type="xsd:double"&gt;0.337&lt;/D&gt;&lt;D xsi:type="xsd:double"&gt;0.2903&lt;/D&gt;&lt;D xsi:type="xsd:double"&gt;0.2187&lt;/D&gt;&lt;D xsi:type="xsd:double"&gt;0.188&lt;/D&gt;&lt;D xsi:type="xsd:double"&gt;0.2429&lt;/D&gt;&lt;D xsi:type="xsd:double"&gt;0.2226&lt;/D&gt;&lt;D xsi:type="xsd:double"&gt;-0.337&lt;/D&gt;&lt;D xsi:type="xsd:double"&gt;-0.2903&lt;/D&gt;&lt;D xsi:type="xsd:double"&gt;-0.2187&lt;/D&gt;&lt;D xsi:type="xsd:double"&gt;-0.188&lt;/D&gt;&lt;D xsi:type="xsd:double"&gt;-0.2429&lt;/D&gt;&lt;D xsi:type="xsd:double"&gt;-0.2226&lt;/D&gt;&lt;D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xsi:type="xsd:double"&gt;0.9737&lt;/D&gt;&lt;D xsi:type="xsd:double"&gt;0.8491&lt;/D&gt;&lt;D xsi:type="xsd:double"&gt;0.8652&lt;/D&gt;&lt;D xsi:type="xsd:double"&gt;0.8709&lt;/D&gt;&lt;D xsi:type="xsd:double"&gt;0.8534&lt;/D&gt;&lt;D xsi:type="xsd:double"&gt;0.6138&lt;/D&gt;&lt;D xsi:type="xsd:double"&gt;-0.3519&lt;/D&gt;&lt;D xsi:type="xsd:double"&gt;0.0981&lt;/D&gt;&lt;D xsi:type="xsd:double"&gt;0.1904&lt;/D&gt;&lt;D xsi:type="xsd:double"&gt;0.1324&lt;/D&gt;&lt;D xsi:type="xsd:double"&gt;0.0981&lt;/D&gt;&lt;D xsi:type="xsd:double"&gt;0.3942&lt;/D&gt;&lt;D xsi:type="xsd:double"&gt;-0.6219&lt;/D&gt;&lt;D xsi:type="xsd:double"&gt;-0.9472&lt;/D&gt;&lt;D xsi:type="xsd:double"&gt;-1.0556&lt;/D&gt;&lt;D xsi:type="xsd:double"&gt;-1.0033&lt;/D&gt;&lt;D xsi:type="xsd:double"&gt;-0.9515&lt;/D&gt;&lt;D xsi:type="xsd:double"&gt;-1.0079&lt;/D&gt;&lt;D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xsi:type="xsd:double"&gt;0.6788&lt;/D&gt;&lt;D xsi:type="xsd:double"&gt;0.871&lt;/D&gt;&lt;D xsi:type="xsd:double"&gt;0.8259&lt;/D&gt;&lt;D xsi:type="xsd:double"&gt;0.8456&lt;/D&gt;&lt;D xsi:type="xsd:double"&gt;0.8234&lt;/D&gt;&lt;D xsi:type="xsd:double"&gt;0.805&lt;/D&gt;&lt;D xsi:type="xsd:double"&gt;-0.6788&lt;/D&gt;&lt;D xsi:type="xsd:double"&gt;-0.871&lt;/D&gt;&lt;D xsi:type="xsd:double"&gt;-0.8259&lt;/D&gt;&lt;D xsi:type="xsd:double"&gt;-0.8456&lt;/D&gt;&lt;D xsi:type="xsd:double"&gt;-0.8234&lt;/D&gt;&lt;D xsi:type="xsd:double"&gt;-0.805&lt;/D&gt;&lt;D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xsi:type="xsd:double"&gt;0.6887&lt;/D&gt;&lt;D xsi:type="xsd:double"&gt;0.7174&lt;/D&gt;&lt;D xsi:type="xsd:double"&gt;0.741&lt;/D&gt;&lt;D xsi:type="xsd:double"&gt;0.7928&lt;/D&gt;&lt;D xsi:type="xsd:double"&gt;0.831&lt;/D&gt;&lt;D xsi:type="xsd:double"&gt;0.7873&lt;/D&gt;&lt;D xsi:type="xsd:double"&gt;-0.1037&lt;/D&gt;&lt;D xsi:type="xsd:double"&gt;-0.132&lt;/D&gt;&lt;D xsi:type="xsd:double"&gt;-0.1395&lt;/D&gt;&lt;D xsi:type="xsd:double"&gt;-0.1532&lt;/D&gt;&lt;D xsi:type="xsd:double"&gt;-0.1371&lt;/D&gt;&lt;D xsi:type="xsd:double"&gt;-0.0397&lt;/D&gt;&lt;D xsi:type="xsd:double"&gt;-0.585&lt;/D&gt;&lt;D xsi:type="xsd:double"&gt;-0.5854&lt;/D&gt;&lt;D xsi:type="xsd:double"&gt;-0.6015&lt;/D&gt;&lt;D xsi:type="xsd:double"&gt;-0.6396&lt;/D&gt;&lt;D xsi:type="xsd:double"&gt;-0.6939&lt;/D&gt;&lt;D xsi:type="xsd:double"&gt;-0.7477&lt;/D&gt;&lt;D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t>
        </r>
      </text>
    </comment>
    <comment ref="A10" authorId="0" shapeId="0" xr:uid="{B86431A8-EB5A-4074-8206-AAC65AB024DC}">
      <text>
        <r>
          <rPr>
            <b/>
            <sz val="9"/>
            <color indexed="81"/>
            <rFont val="Tahoma"/>
            <family val="2"/>
          </rPr>
          <t xml:space="preserve">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xsi:type="xsd:double"&gt;0.9565&lt;/D&gt;&lt;D xsi:type="xsd:double"&gt;0.8851&lt;/D&gt;&lt;D xsi:type="xsd:double"&gt;0.8372&lt;/D&gt;&lt;D xsi:type="xsd:double"&gt;0.8039&lt;/D&gt;&lt;D xsi:type="xsd:double"&gt;0.8766&lt;/D&gt;&lt;D xsi:type="xsd:double"&gt;0.8726&lt;/D&gt;&lt;D xsi:type="xsd:double"&gt;-0.0221&lt;/D&gt;&lt;D xsi:type="xsd:double"&gt;0.1099&lt;/D&gt;&lt;D xsi:type="xsd:double"&gt;0.1515&lt;/D&gt;&lt;D xsi:type="xsd:double"&gt;0.2672&lt;/D&gt;&lt;D xsi:type="xsd:double"&gt;0.2379&lt;/D&gt;&lt;D xsi:type="xsd:double"&gt;0.2091&lt;/D&gt;&lt;D xsi:type="xsd:double"&gt;0.0822&lt;/D&gt;&lt;D xsi:type="xsd:double"&gt;0.123&lt;/D&gt;&lt;D xsi:type="xsd:double"&gt;-0.0307&lt;/D&gt;&lt;D xsi:type="xsd:double"&gt;-0.136&lt;/D&gt;&lt;D xsi:type="xsd:double"&gt;-0.155&lt;/D&gt;&lt;D xsi:type="xsd:double"&gt;-0.1134&lt;/D&gt;&lt;D xsi:type="xsd:double"&gt;-0.6058&lt;/D&gt;&lt;D xsi:type="xsd:double"&gt;-0.7233&lt;/D&gt;&lt;D xsi:type="xsd:double"&gt;-0.4892&lt;/D&gt;&lt;D xsi:type="xsd:double"&gt;-0.5454&lt;/D&gt;&lt;D xsi:type="xsd:double"&gt;-0.562&lt;/D&gt;&lt;D xsi:type="xsd:double"&gt;-0.5886&lt;/D&gt;&lt;D xsi:type="xsd:double"&gt;-0.4108&lt;/D&gt;&lt;D xsi:type="xsd:double"&gt;-0.3947&lt;/D&gt;&lt;D xsi:type="xsd:double"&gt;-0.4688&lt;/D&gt;&lt;D xsi:type="xsd:double"&gt;-0.3897&lt;/D&gt;&lt;D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xsi:type="xsd:double"&gt;1.8757&lt;/D&gt;&lt;D xsi:type="xsd:double"&gt;1.7718&lt;/D&gt;&lt;D xsi:type="xsd:double"&gt;1.693&lt;/D&gt;&lt;D xsi:type="xsd:double"&gt;1.609&lt;/D&gt;&lt;D xsi:type="xsd:double"&gt;1.6449&lt;/D&gt;&lt;D xsi:type="xsd:double"&gt;1.5492&lt;/D&gt;&lt;D xsi:type="xsd:double"&gt;-0.1126&lt;/D&gt;&lt;D xsi:type="xsd:double"&gt;0.6928&lt;/D&gt;&lt;D xsi:type="xsd:double"&gt;0.6558&lt;/D&gt;&lt;D xsi:type="xsd:double"&gt;0.9521&lt;/D&gt;&lt;D xsi:type="xsd:double"&gt;0.8566&lt;/D&gt;&lt;D xsi:type="xsd:double"&gt;1.1041&lt;/D&gt;&lt;D xsi:type="xsd:double"&gt;0.2743&lt;/D&gt;&lt;D xsi:type="xsd:double"&gt;-0.2919&lt;/D&gt;&lt;D xsi:type="xsd:double"&gt;-0.3435&lt;/D&gt;&lt;D xsi:type="xsd:double"&gt;-0.6623&lt;/D&gt;&lt;D xsi:type="xsd:double"&gt;-0.5587&lt;/D&gt;&lt;D xsi:type="xsd:double"&gt;-2.6533&lt;/D&gt;&lt;D xsi:type="xsd:double"&gt;-2.0375&lt;/D&gt;&lt;D xsi:type="xsd:double"&gt;-2.1726&lt;/D&gt;&lt;D xsi:type="xsd:double"&gt;-2.0053&lt;/D&gt;&lt;D xsi:type="xsd:double"&gt;-1.8988&lt;/D&gt;&lt;D xsi:type="xsd:double"&gt;-1.9428&lt;/D&gt;&lt;D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xsi:type="xsd:double"&gt;1.0564&lt;/D&gt;&lt;D xsi:type="xsd:double"&gt;1.2297&lt;/D&gt;&lt;D xsi:type="xsd:double"&gt;1.2421&lt;/D&gt;&lt;D xsi:type="xsd:double"&gt;1.1098&lt;/D&gt;&lt;D xsi:type="xsd:double"&gt;1.0679&lt;/D&gt;&lt;D xsi:type="xsd:double"&gt;0.5499&lt;/D&gt;&lt;D xsi:type="xsd:double"&gt;-0.6703&lt;/D&gt;&lt;D xsi:type="xsd:double"&gt;-0.8329&lt;/D&gt;&lt;D xsi:type="xsd:double"&gt;-0.9153&lt;/D&gt;&lt;D xsi:type="xsd:double"&gt;-0.7812&lt;/D&gt;&lt;D xsi:type="xsd:double"&gt;-0.7261&lt;/D&gt;&lt;D xsi:type="xsd:double"&gt;-0.1234&lt;/D&gt;&lt;D xsi:type="xsd:double"&gt;-0.007&lt;/D&gt;&lt;D xsi:type="xsd:double"&gt;0.1241&lt;/D&gt;&lt;D xsi:type="xsd:double"&gt;0.1324&lt;/D&gt;&lt;D xsi:type="xsd:double"&gt;0.2261&lt;/D&gt;&lt;D xsi:type="xsd:double"&gt;0.2392&lt;/D&gt;&lt;D xsi:type="xsd:double"&gt;0.1286&lt;/D&gt;&lt;D xsi:type="xsd:double"&gt;-0.379&lt;/D&gt;&lt;D xsi:type="xsd:double"&gt;-0.5208&lt;/D&gt;&lt;D xsi:type="xsd:double"&gt;-0.4591&lt;/D&gt;&lt;D xsi:type="xsd:double"&gt;-0.5547&lt;/D&gt;&lt;D xsi:type="xsd:double"&gt;-0.5809&lt;/D&gt;&lt;D xsi:type="xsd:double"&gt;-0.5551&lt;/D&gt;&lt;D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xsi:type="xsd:double"&gt;2.5772&lt;/D&gt;&lt;D xsi:type="xsd:double"&gt;2.5547&lt;/D&gt;&lt;D xsi:type="xsd:double"&gt;2.5693&lt;/D&gt;&lt;D xsi:type="xsd:double"&gt;2.517&lt;/D&gt;&lt;D xsi:type="xsd:double"&gt;2.6804&lt;/D&gt;&lt;D xsi:type="xsd:double"&gt;2.6055&lt;/D&gt;&lt;D xsi:type="xsd:double"&gt;-0.2885&lt;/D&gt;&lt;D xsi:type="xsd:double"&gt;-0.0847&lt;/D&gt;&lt;D xsi:type="xsd:double"&gt;-0.1187&lt;/D&gt;&lt;D xsi:type="xsd:double"&gt;-0.3035&lt;/D&gt;&lt;D xsi:type="xsd:double"&gt;-0.165&lt;/D&gt;&lt;D xsi:type="xsd:double"&gt;-0.2114&lt;/D&gt;&lt;D xsi:type="xsd:double"&gt;0.1123&lt;/D&gt;&lt;D xsi:type="xsd:double"&gt;0.0346&lt;/D&gt;&lt;D xsi:type="xsd:double"&gt;0.1018&lt;/D&gt;&lt;D xsi:type="xsd:double"&gt;0.5195&lt;/D&gt;&lt;D xsi:type="xsd:double"&gt;0.2162&lt;/D&gt;&lt;D xsi:type="xsd:double"&gt;0.5493&lt;/D&gt;&lt;D xsi:type="xsd:double"&gt;0.2828&lt;/D&gt;&lt;D xsi:type="xsd:double"&gt;0.1393&lt;/D&gt;&lt;D xsi:type="xsd:double"&gt;0.2745&lt;/D&gt;&lt;D xsi:type="xsd:double"&gt;0.0793&lt;/D&gt;&lt;D xsi:type="xsd:double"&gt;0.3347&lt;/D&gt;&lt;D xsi:type="xsd:double"&gt;0.312&lt;/D&gt;&lt;D xsi:type="xsd:double"&gt;-2.6838&lt;/D&gt;&lt;D xsi:type="xsd:double"&gt;-2.644&lt;/D&gt;&lt;D xsi:type="xsd:double"&gt;-2.8269&lt;/D&gt;&lt;D xsi:type="xsd:double"&gt;-2.8123&lt;/D&gt;&lt;D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xsi:type="xsd:double"&gt;0.908&lt;/D&gt;&lt;D xsi:type="xsd:double"&gt;0.9168&lt;/D&gt;&lt;D xsi:type="xsd:double"&gt;0.7848&lt;/D&gt;&lt;D xsi:type="xsd:double"&gt;0.6984&lt;/D&gt;&lt;D xsi:type="xsd:double"&gt;0.6208&lt;/D&gt;&lt;D xsi:type="xsd:double"&gt;0.589&lt;/D&gt;&lt;D xsi:type="xsd:double"&gt;-0.1613&lt;/D&gt;&lt;D xsi:type="xsd:double"&gt;-0.259&lt;/D&gt;&lt;D xsi:type="xsd:double"&gt;-0.181&lt;/D&gt;&lt;D xsi:type="xsd:double"&gt;-0.0887&lt;/D&gt;&lt;D xsi:type="xsd:double"&gt;-0.1083&lt;/D&gt;&lt;D xsi:type="xsd:double"&gt;-0.1301&lt;/D&gt;&lt;D xsi:type="xsd:double"&gt;-0.3721&lt;/D&gt;&lt;D xsi:type="xsd:double"&gt;-0.2851&lt;/D&gt;&lt;D xsi:type="xsd:double"&gt;-0.249&lt;/D&gt;&lt;D xsi:type="xsd:double"&gt;-0.2477&lt;/D&gt;&lt;D xsi:type="xsd:double"&gt;-0.1646&lt;/D&gt;&lt;D xsi:type="xsd:double"&gt;-0.1062&lt;/D&gt;&lt;D xsi:type="xsd:double"&gt;-0.3747&lt;/D&gt;&lt;D xsi:type="xsd:double"&gt;-0.3727&lt;/D&gt;&lt;D xsi:type="xsd:double"&gt;-0.3547&lt;/D&gt;&lt;D xsi:type="xsd:double"&gt;-0.3621&lt;/D&gt;&lt;D xsi:type="xsd:double"&gt;-0.3479&lt;/D&gt;&lt;D xsi:type="xsd:double"&gt;-0.3526&lt;/D&gt;&lt;D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xsi:type="xsd:double"&gt;1.1404&lt;/D&gt;&lt;D xsi:type="xsd:double"&gt;1.4342&lt;/D&gt;&lt;D xsi:type="xsd:double"&gt;1.5831&lt;/D&gt;&lt;D xsi:type="xsd:double"&gt;1.4637&lt;/D&gt;&lt;D xsi:type="xsd:double"&gt;1.412&lt;/D&gt;&lt;D xsi:type="xsd:double"&gt;1.4447&lt;/D&gt;&lt;D xsi:type="xsd:double"&gt;-0.0202&lt;/D&gt;&lt;D xsi:type="xsd:double"&gt;-0.4764&lt;/D&gt;&lt;D xsi:type="xsd:double"&gt;-0.3378&lt;/D&gt;&lt;D xsi:type="xsd:double"&gt;-0.0803&lt;/D&gt;&lt;D xsi:type="xsd:double"&gt;-0.3625&lt;/D&gt;&lt;D xsi:type="xsd:double"&gt;-0.5307&lt;/D&gt;&lt;D xsi:type="xsd:double"&gt;-0.4159&lt;/D&gt;&lt;D xsi:type="xsd:double"&gt;-0.3108&lt;/D&gt;&lt;D xsi:type="xsd:double"&gt;-0.723&lt;/D&gt;&lt;D xsi:type="xsd:double"&gt;-0.8679&lt;/D&gt;&lt;D xsi:type="xsd:double"&gt;-0.6015&lt;/D&gt;&lt;D xsi:type="xsd:double"&gt;-0.4267&lt;/D&gt;&lt;D xsi:type="xsd:double"&gt;-0.5275&lt;/D&gt;&lt;D xsi:type="xsd:double"&gt;-0.4577&lt;/D&gt;&lt;D xsi:type="xsd:double"&gt;-0.3532&lt;/D&gt;&lt;D xsi:type="xsd:double"&gt;-0.3811&lt;/D&gt;&lt;D xsi:type="xsd:double"&gt;-0.316&lt;/D&gt;&lt;D xsi:type="xsd:double"&gt;-0.3598&lt;/D&gt;&lt;D xsi:type="xsd:double"&gt;-0.1768&lt;/D&gt;&lt;D xsi:type="xsd:double"&gt;-0.1893&lt;/D&gt;&lt;D xsi:type="xsd:double"&gt;-0.1692&lt;/D&gt;&lt;D xsi:type="xsd:double"&gt;-0.1344&lt;/D&gt;&lt;D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xsi:type="xsd:double"&gt;0.7795&lt;/D&gt;&lt;D xsi:type="xsd:double"&gt;0.7614&lt;/D&gt;&lt;D xsi:type="xsd:double"&gt;0.781&lt;/D&gt;&lt;D xsi:type="xsd:double"&gt;0.7572&lt;/D&gt;&lt;D xsi:type="xsd:double"&gt;0.7539&lt;/D&gt;&lt;D xsi:type="xsd:double"&gt;0.7142&lt;/D&gt;&lt;D xsi:type="xsd:double"&gt;-0.0564&lt;/D&gt;&lt;D xsi:type="xsd:double"&gt;0.1137&lt;/D&gt;&lt;D xsi:type="xsd:double"&gt;0.0839&lt;/D&gt;&lt;D xsi:type="xsd:double"&gt;0.045&lt;/D&gt;&lt;D xsi:type="xsd:double"&gt;0.029&lt;/D&gt;&lt;D xsi:type="xsd:double"&gt;-0.0279&lt;/D&gt;&lt;D xsi:type="xsd:double"&gt;0.0559&lt;/D&gt;&lt;D xsi:type="xsd:double"&gt;-0.139&lt;/D&gt;&lt;D xsi:type="xsd:double"&gt;-0.2269&lt;/D&gt;&lt;D xsi:type="xsd:double"&gt;-0.1374&lt;/D&gt;&lt;D xsi:type="xsd:double"&gt;-0.1468&lt;/D&gt;&lt;D xsi:type="xsd:double"&gt;0.0098&lt;/D&gt;&lt;D xsi:type="xsd:double"&gt;-0.779&lt;/D&gt;&lt;D xsi:type="xsd:double"&gt;-0.7362&lt;/D&gt;&lt;D xsi:type="xsd:double"&gt;-0.638&lt;/D&gt;&lt;D xsi:type="xsd:double"&gt;-0.6648&lt;/D&gt;&lt;D xsi:type="xsd:double"&gt;-0.6361&lt;/D&gt;&lt;D xsi:type="xsd:double"&gt;-0.6961&lt;/D&gt;&lt;D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xsi:type="xsd:double"&gt;0.4633&lt;/D&gt;&lt;D xsi:type="xsd:double"&gt;0.4132&lt;/D&gt;&lt;D xsi:type="xsd:double"&gt;0.443&lt;/D&gt;&lt;D xsi:type="xsd:double"&gt;0.4489&lt;/D&gt;&lt;D xsi:type="xsd:double"&gt;0.4093&lt;/D&gt;&lt;D xsi:type="xsd:double"&gt;0.4034&lt;/D&gt;&lt;D xsi:type="xsd:double"&gt;-0.053&lt;/D&gt;&lt;D xsi:type="xsd:double"&gt;-0.0005&lt;/D&gt;&lt;D xsi:type="xsd:double"&gt;-0.0435&lt;/D&gt;&lt;D xsi:type="xsd:double"&gt;-0.0392&lt;/D&gt;&lt;D xsi:type="xsd:double"&gt;-0.0357&lt;/D&gt;&lt;D xsi:type="xsd:double"&gt;-0.0258&lt;/D&gt;&lt;D xsi:type="xsd:double"&gt;-0.273&lt;/D&gt;&lt;D xsi:type="xsd:double"&gt;-0.2878&lt;/D&gt;&lt;D xsi:type="xsd:double"&gt;-0.2806&lt;/D&gt;&lt;D xsi:type="xsd:double"&gt;-0.2888&lt;/D&gt;&lt;D xsi:type="xsd:double"&gt;-0.3009&lt;/D&gt;&lt;D xsi:type="xsd:double"&gt;-0.3178&lt;/D&gt;&lt;D xsi:type="xsd:double"&gt;-0.1372&lt;/D&gt;&lt;D xsi:type="xsd:double"&gt;-0.1249&lt;/D&gt;&lt;D xsi:type="xsd:double"&gt;-0.119&lt;/D&gt;&lt;D xsi:type="xsd:double"&gt;-0.1209&lt;/D&gt;&lt;D xsi:type="xsd:double"&gt;-0.0727&lt;/D&gt;&lt;D xsi:type="xsd:double"&gt;-0.0599&lt;/D&gt;&lt;D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xsi:type="xsd:double"&gt;0.7884&lt;/D&gt;&lt;D xsi:type="xsd:double"&gt;0.8172&lt;/D&gt;&lt;D xsi:type="xsd:double"&gt;0.8894&lt;/D&gt;&lt;D xsi:type="xsd:double"&gt;0.8918&lt;/D&gt;&lt;D xsi:type="xsd:double"&gt;1.0073&lt;/D&gt;&lt;D xsi:type="xsd:double"&gt;0.9554&lt;/D&gt;&lt;D xsi:type="xsd:double"&gt;0.192&lt;/D&gt;&lt;D xsi:type="xsd:double"&gt;0.1652&lt;/D&gt;&lt;D xsi:type="xsd:double"&gt;0.2718&lt;/D&gt;&lt;D xsi:type="xsd:double"&gt;0.3203&lt;/D&gt;&lt;D xsi:type="xsd:double"&gt;0.3166&lt;/D&gt;&lt;D xsi:type="xsd:double"&gt;0.3434&lt;/D&gt;&lt;D xsi:type="xsd:double"&gt;0.3048&lt;/D&gt;&lt;D xsi:type="xsd:double"&gt;0.2751&lt;/D&gt;&lt;D xsi:type="xsd:double"&gt;0.0973&lt;/D&gt;&lt;D xsi:type="xsd:double"&gt;0.2504&lt;/D&gt;&lt;D xsi:type="xsd:double"&gt;0.1281&lt;/D&gt;&lt;D xsi:type="xsd:double"&gt;0.3173&lt;/D&gt;&lt;D xsi:type="xsd:double"&gt;-1.2852&lt;/D&gt;&lt;D xsi:type="xsd:double"&gt;-1.2574&lt;/D&gt;&lt;D xsi:type="xsd:double"&gt;-1.2584&lt;/D&gt;&lt;D xsi:type="xsd:double"&gt;-1.4626&lt;/D&gt;&lt;D xsi:type="xsd:doub</t>
        </r>
      </text>
    </comment>
    <comment ref="A11" authorId="0" shapeId="0" xr:uid="{ADDA805A-73B0-4CF5-94A6-08082A54BB1A}">
      <text>
        <r>
          <rPr>
            <b/>
            <sz val="9"/>
            <color indexed="81"/>
            <rFont val="Tahoma"/>
            <family val="2"/>
          </rPr>
          <t>le"&gt;-1.452&lt;/D&gt;&lt;D xsi:type="xsd:double"&gt;-1.6161&lt;/D&gt;&lt;D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xsi:type="xsd:double"&gt;1.0293&lt;/D&gt;&lt;D xsi:type="xsd:double"&gt;0.9983&lt;/D&gt;&lt;D xsi:type="xsd:double"&gt;1.1173&lt;/D&gt;&lt;D xsi:type="xsd:double"&gt;1.0226&lt;/D&gt;&lt;D xsi:type="xsd:double"&gt;0.8837&lt;/D&gt;&lt;D xsi:type="xsd:double"&gt;0.8127&lt;/D&gt;&lt;D xsi:type="xsd:double"&gt;0.0632&lt;/D&gt;&lt;D xsi:type="xsd:double"&gt;-0.2435&lt;/D&gt;&lt;D xsi:type="xsd:double"&gt;-0.3278&lt;/D&gt;&lt;D xsi:type="xsd:double"&gt;-0.1354&lt;/D&gt;&lt;D xsi:type="xsd:double"&gt;0.1404&lt;/D&gt;&lt;D xsi:type="xsd:double"&gt;0.0843&lt;/D&gt;&lt;D xsi:type="xsd:double"&gt;-0.1928&lt;/D&gt;&lt;D xsi:type="xsd:double"&gt;-0.0125&lt;/D&gt;&lt;D xsi:type="xsd:double"&gt;-0.0482&lt;/D&gt;&lt;D xsi:type="xsd:double"&gt;0.0499&lt;/D&gt;&lt;D xsi:type="xsd:double"&gt;-0.2341&lt;/D&gt;&lt;D xsi:type="xsd:double"&gt;-0.2237&lt;/D&gt;&lt;D xsi:type="xsd:double"&gt;-0.8997&lt;/D&gt;&lt;D xsi:type="xsd:double"&gt;-0.7423&lt;/D&gt;&lt;D xsi:type="xsd:double"&gt;-0.7413&lt;/D&gt;&lt;D xsi:type="xsd:double"&gt;-0.9371&lt;/D&gt;&lt;D xsi:type="xsd:double"&gt;-0.79&lt;/D&gt;&lt;D xsi:type="xsd:double"&gt;-0.6734&lt;/D&gt;&lt;D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xsi:type="xsd:double"&gt;0.6753&lt;/D&gt;&lt;D xsi:type="xsd:double"&gt;0.7264&lt;/D&gt;&lt;D xsi:type="xsd:double"&gt;0.7703&lt;/D&gt;&lt;D xsi:type="xsd:double"&gt;0.7214&lt;/D&gt;&lt;D xsi:type="xsd:double"&gt;0.7218&lt;/D&gt;&lt;D xsi:type="xsd:double"&gt;0.8417&lt;/D&gt;&lt;D xsi:type="xsd:double"&gt;-0.6753&lt;/D&gt;&lt;D xsi:type="xsd:double"&gt;-0.7264&lt;/D&gt;&lt;D xsi:type="xsd:double"&gt;-0.7703&lt;/D&gt;&lt;D xsi:type="xsd:double"&gt;-0.7214&lt;/D&gt;&lt;D xsi:type="xsd:double"&gt;-0.7218&lt;/D&gt;&lt;D xsi:type="xsd:double"&gt;-0.8417&lt;/D&gt;&lt;D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xsi:type="xsd:double"&gt;1.215&lt;/D&gt;&lt;D xsi:type="xsd:double"&gt;1.1814&lt;/D&gt;&lt;D xsi:type="xsd:double"&gt;1.1823&lt;/D&gt;&lt;D xsi:type="xsd:double"&gt;1.2057&lt;/D&gt;&lt;D xsi:type="xsd:double"&gt;1.2168&lt;/D&gt;&lt;D xsi:type="xsd:double"&gt;1.1043&lt;/D&gt;&lt;D xsi:type="xsd:double"&gt;-0.3847&lt;/D&gt;&lt;D xsi:type="xsd:double"&gt;-0.3358&lt;/D&gt;&lt;D xsi:type="xsd:double"&gt;-0.3714&lt;/D&gt;&lt;D xsi:type="xsd:double"&gt;-0.417&lt;/D&gt;&lt;D xsi:type="xsd:double"&gt;-0.3034&lt;/D&gt;&lt;D xsi:type="xsd:double"&gt;-0.1564&lt;/D&gt;&lt;D xsi:type="xsd:double"&gt;-0.2281&lt;/D&gt;&lt;D xsi:type="xsd:double"&gt;-0.2513&lt;/D&gt;&lt;D xsi:type="xsd:double"&gt;-0.1798&lt;/D&gt;&lt;D xsi:type="xsd:double"&gt;-0.0839&lt;/D&gt;&lt;D xsi:type="xsd:double"&gt;-0.2773&lt;/D&gt;&lt;D xsi:type="xsd:double"&gt;-0.3879&lt;/D&gt;&lt;D xsi:type="xsd:double"&gt;-0.6022&lt;/D&gt;&lt;D xsi:type="xsd:double"&gt;-0.5943&lt;/D&gt;&lt;D xsi:type="xsd:double"&gt;-0.6311&lt;/D&gt;&lt;D xsi:type="xsd:double"&gt;-0.7048&lt;/D&gt;&lt;D xsi:type="xsd:double"&gt;-0.6362&lt;/D&gt;&lt;D xsi:type="xsd:double"&gt;-0.5601&lt;/D&gt;&lt;D xsi:type="xsd:double"&gt;0&lt;/D&gt;&lt;D xsi:type="xsd:double"&gt;0&lt;/D&gt;&lt;D xsi:type="xsd:double"&gt;0&lt;/D&gt;&lt;D xsi:type="xsd:double"&gt;0&lt;/D&gt;&lt;/FQL&gt;&lt;FQL&gt;&lt;Q&gt;VXNFMH.F-LU^JULIAN(OS_TOP_HLDG_TOTPCPRTCHG(ALL,-120M,0CQ,MTD,,ALL,6M,EQ).DATES)&lt;/Q&gt;&lt;R&gt;1&lt;/R&gt;&lt;C&gt;1&lt;/C&gt;&lt;D xsi:type="xsd:string"&gt;#NUM&lt;/D&gt;&lt;/FQL&gt;&lt;FQL&gt;&lt;Q&gt;VXNFMH.F-LU^OS_TOP_HLDG_TOTPCPRTCHG(ALL,42064,0CQ,MTD,,ALL,6M,EQ)&lt;/Q&gt;&lt;R&gt;90&lt;/R&gt;&lt;C&gt;118&lt;/C&gt;&lt;D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xsi:type="xsd:double"&gt;1.4408&lt;/D&gt;&lt;D xsi:type="xsd:double"&gt;1.4259&lt;/D&gt;&lt;D xsi:type="xsd:double"&gt;1.5309&lt;/D&gt;&lt;D xsi:type="xsd:double"&gt;1.5982&lt;/D&gt;&lt;D xsi:type="xsd:double"&gt;1.603&lt;/D&gt;&lt;D xsi:type="xsd:double"&gt;1.5901&lt;/D&gt;&lt;D xsi:type="xsd:double"&gt;-0.0314&lt;/D&gt;&lt;D xsi:type="xsd:double"&gt;-0.0194&lt;/D&gt;&lt;D xsi:type="xsd:double"&gt;-0.2665&lt;/D&gt;&lt;D xsi:type="xsd:double"&gt;-0.2905&lt;/D&gt;&lt;D xsi:type="xsd:double"&gt;-0.2993&lt;/D&gt;&lt;D xsi:type="xsd:double"&gt;-0.1299&lt;/D&gt;&lt;D xsi:type="xsd:double"&gt;0.2637&lt;/D&gt;&lt;D xsi:type="xsd:double"&gt;0.3244&lt;/D&gt;&lt;D xsi:type="xsd:double"&gt;0.3187&lt;/D&gt;&lt;D xsi:type="xsd:double"&gt;0.2354&lt;/D&gt;&lt;D xsi:type="xsd:double"&gt;0.3202&lt;/D&gt;&lt;D xsi:type="xsd:double"&gt;0.1803&lt;/D&gt;&lt;D xsi:type="xsd:double"&gt;0.0959&lt;/D&gt;&lt;D xsi:type="xsd:double"&gt;0.0715&lt;/D&gt;&lt;D xsi:type="xsd:double"&gt;0.352&lt;/D&gt;&lt;D xsi:type="xsd:double"&gt;0.3994&lt;/D&gt;&lt;D xsi:type="xsd:double"&gt;0.3394&lt;/D&gt;&lt;D xsi:type="xsd:double"&gt;0.4136&lt;/D&gt;&lt;D xsi:type="xsd:double"&gt;0.7111&lt;/D&gt;&lt;D xsi:type="xsd:double"&gt;0.9302&lt;/D&gt;&lt;D xsi:type="xsd:double"&gt;1.0959&lt;/D&gt;&lt;D xsi:type="xsd:double"&gt;1.3235&lt;/D&gt;&lt;D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xsi:type="xsd:double"&gt;1.4739&lt;/D&gt;&lt;D xsi:type="xsd:double"&gt;1.3882&lt;/D&gt;&lt;D xsi:type="xsd:double"&gt;1.5314&lt;/D&gt;&lt;D xsi:type="xsd:double"&gt;1.656&lt;/D&gt;&lt;D xsi:type="xsd:double"&gt;1.487&lt;/D&gt;&lt;D xsi:type="xsd:double"&gt;1.4399&lt;/D&gt;&lt;D xsi:type="xsd:double"&gt;0.1756&lt;/D&gt;&lt;D xsi:type="xsd:double"&gt;0.4277&lt;/D&gt;&lt;D xsi:type="xsd:double"&gt;0.4235&lt;/D&gt;&lt;D xsi:type="xsd:double"&gt;0.146&lt;/D&gt;&lt;D xsi:type="xsd:double"&gt;0.3173&lt;/D&gt;&lt;D xsi:type="xsd:double"&gt;0.3509&lt;/D&gt;&lt;D xsi:type="xsd:double"&gt;0.5845&lt;/D&gt;&lt;D xsi:type="xsd:double"&gt;0.4653&lt;/D&gt;&lt;D xsi:type="xsd:double"&gt;0.3505&lt;/D&gt;&lt;D xsi:type="xsd:double"&gt;0.3599&lt;/D&gt;&lt;D xsi:type="xsd:double"&gt;0.3431&lt;/D&gt;&lt;D xsi:type="xsd:double"&gt;0.5435&lt;/D&gt;&lt;D xsi:type="xsd:double"&gt;0.0282&lt;/D&gt;&lt;D xsi:type="xsd:double"&gt;-0.0083&lt;/D&gt;&lt;D xsi:type="xsd:double"&gt;-0.0279&lt;/D&gt;&lt;D xsi:type="xsd:double"&gt;0.184&lt;/D&gt;&lt;D xsi:type="xsd:double"&gt;0.2141&lt;/D&gt;&lt;D xsi:type="xsd:double"&gt;0.1928&lt;/D&gt;&lt;D xsi:type="xsd:double"&gt;0.3578&lt;/D&gt;&lt;D xsi:type="xsd:double"&gt;0.2785&lt;/D&gt;&lt;D xsi:type="xsd:double"&gt;0.3106&lt;/D&gt;&lt;D xsi:type="xsd:double"&gt;0.3849&lt;/D&gt;&lt;D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xsi:type="xsd:double"&gt;1.6815&lt;/D&gt;&lt;D xsi:type="xsd:double"&gt;1.6172&lt;/D&gt;&lt;D xsi:type="xsd:double"&gt;1.6953&lt;/D&gt;&lt;D xsi:type="xsd:double"&gt;1.6059&lt;/D&gt;&lt;D xsi:type="xsd:double"&gt;1.8436&lt;/D&gt;&lt;D xsi:type="xsd:double"&gt;1.8898&lt;/D&gt;&lt;D xsi:type="xsd:double"&gt;-0.0562&lt;/D&gt;&lt;D xsi:type="xsd:double"&gt;-0.0342&lt;/D&gt;&lt;D xsi:type="xsd:double"&gt;-0.0808&lt;/D&gt;&lt;D xsi:type="xsd:double"&gt;-0.0438&lt;/D&gt;&lt;D xsi:type="xsd:double"&gt;-0.1063&lt;/D&gt;&lt;D xsi:type="xsd:double"&gt;-0.0848&lt;/D&gt;&lt;D xsi:type="xsd:double"&gt;0.4524&lt;/D&gt;&lt;D xsi:type="xsd:double"&gt;0.3251&lt;/D&gt;&lt;D xsi:type="xsd:double"&gt;0.3996&lt;/D&gt;&lt;D xsi:type="xsd:double"&gt;0.5383&lt;/D&gt;&lt;D xsi:type="xsd:double"&gt;0.379&lt;/D&gt;&lt;D xsi:type="xsd:double"&gt;0.4047&lt;/D&gt;&lt;D xsi:type="xsd:double"&gt;0.3747&lt;/D&gt;&lt;D xsi:type="xsd:double"&gt;0.5074&lt;/D&gt;&lt;D xsi:type="xsd:double"&gt;0.4022&lt;/D&gt;&lt;D xsi:type="xsd:double"&gt;0.3836&lt;/D&gt;&lt;D xsi:type="xsd:double"&gt;0.4762&lt;/D&gt;&lt;D xsi:type="xsd:double"&gt;0.4398&lt;/D&gt;&lt;D xsi:type="xsd:double"&gt;0.3147&lt;/D&gt;&lt;D xsi:type="xsd:double"&gt;0.3081&lt;/D&gt;&lt;D xsi:type="xsd:double"&gt;0.2443&lt;/D&gt;&lt;D xsi:type="xsd:double"&gt;0.1466&lt;/D&gt;&lt;D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xsi:type="xsd:double"&gt;1.9287&lt;/D&gt;&lt;D xsi:type="xsd:double"&gt;1.9737&lt;/D&gt;&lt;D xsi:type="xsd:double"&gt;2.1137&lt;/D&gt;&lt;D xsi:type="xsd:double"&gt;1.9663&lt;/D&gt;&lt;D xsi:type="xsd:double"&gt;1.9605&lt;/D&gt;&lt;D xsi:type="xsd:double"&gt;2.0627&lt;/D&gt;&lt;D xsi:type="xsd:double"&gt;0.1805&lt;/D&gt;&lt;D xsi:type="xsd:double"&gt;0.0996&lt;/D&gt;&lt;D xsi:type="xsd:double"&gt;-0.0815&lt;/D&gt;&lt;D xsi:type="xsd:double"&gt;0.1144&lt;/D&gt;&lt;D xsi:type="xsd:double"&gt;0.1471&lt;/D&gt;&lt;D xsi:type="xsd:double"&gt;0.1182&lt;/D&gt;&lt;D xsi:type="xsd:double"&gt;-0.1194&lt;/D&gt;&lt;D xsi:type="xsd:double"&gt;-0.1785&lt;/D&gt;&lt;D xsi:type="xsd:double"&gt;-0.1212&lt;/D&gt;&lt;D xsi:type="xsd:double"&gt;-0.2743&lt;/D&gt;&lt;D xsi:type="xsd:double"&gt;-0.3287&lt;/D&gt;&lt;D xsi:type="xsd:double"&gt;-0.3644&lt;/D&gt;&lt;D xsi:type="xsd:double"&gt;0.2083&lt;/D&gt;&lt;D xsi:type="xsd:double"&gt;0.3776&lt;/D&gt;&lt;D xsi:type="xsd:double"&gt;0.3624&lt;/D&gt;&lt;D xsi:type="xsd:double"&gt;0.4486&lt;/D&gt;&lt;D xsi:type="xsd:double"&gt;0.4725&lt;/D&gt;&lt;D xsi:type="xsd:double"&gt;0.4276&lt;/D&gt;&lt;D xsi:type="xsd:double"&gt;0.1969&lt;/D&gt;&lt;D xsi:type="xsd:double"&gt;0.1781&lt;/D&gt;&lt;D xsi:type="xsd:double"&gt;0.355&lt;/D&gt;&lt;D xsi:type="xsd:double"&gt;0.3692&lt;/D&gt;&lt;D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xsi:type="xsd:double"&gt;2.1245&lt;/D&gt;&lt;D xsi:type="xsd:double"&gt;2.1616&lt;/D&gt;&lt;D xsi:type="xsd:double"&gt;2.0218&lt;/D&gt;&lt;D xsi:type="xsd:double"&gt;2.0669&lt;/D&gt;&lt;D xsi:type="xsd:double"&gt;2.1832&lt;/D&gt;&lt;D xsi:type="xsd:double"&gt;2.2272&lt;/D&gt;&lt;D xsi:type="xsd:double"&gt;-0.3566&lt;/D&gt;&lt;D xsi:type="xsd:double"&gt;-0.4262&lt;/D&gt;&lt;D xsi:type="xsd:double"&gt;-0.3564&lt;/D&gt;&lt;D xsi:type="xsd:double"&gt;-0.3623&lt;/D&gt;&lt;D xsi:type="xsd:double"&gt;-0.45&lt;/D&gt;&lt;D xsi:type="xsd:double"&gt;-0.4668&lt;/D&gt;&lt;D xsi:type="xsd:double"&gt;-0.158&lt;/D&gt;&lt;D xsi:type="xsd:double"&gt;-0.0805&lt;/D&gt;&lt;D xsi:type="xsd:double"&gt;0.0499&lt;/D&gt;&lt;D xsi:type="xsd:double"&gt;-0.0799&lt;/D&gt;&lt;D xsi:type="xsd:double"&gt;-0.105&lt;/D&gt;&lt;D xsi:type="xsd:double"&gt;0.0473&lt;/D&gt;&lt;D xsi:type="xsd:double"&gt;0.1534&lt;/D&gt;&lt;D xsi:type="xsd:double"&gt;0.0645&lt;/D&gt;&lt;D xsi:type="xsd:double"&gt;0.0722&lt;/D&gt;&lt;D xsi:type="xsd:double"&gt;0.2161&lt;/D&gt;&lt;D xsi:type="xsd:double"&gt;0.4068&lt;/D&gt;&lt;D xsi:type="xsd:double"&gt;0.2981&lt;/D&gt;&lt;D xsi:type="xsd:double"&gt;0.2246&lt;/D&gt;&lt;D xsi:type="xsd:double"&gt;0.4646&lt;/D&gt;&lt;D xsi:type="xsd:double"&gt;0.5008&lt;/D&gt;&lt;D xsi:type="xsd:double"&gt;0.6701&lt;/D&gt;&lt;D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xsi:type="xsd:double"&gt;1.8307&lt;/D&gt;&lt;D xsi:type="xsd:double"&gt;1.7636&lt;/D&gt;&lt;D xsi:type="xsd:double"&gt;1.806&lt;/D&gt;&lt;D xsi:type="xsd:double"&gt;1.9419&lt;/D&gt;&lt;D xsi:type="xsd:double"&gt;1.8717&lt;/D&gt;&lt;D xsi:type</t>
        </r>
      </text>
    </comment>
    <comment ref="A12" authorId="0" shapeId="0" xr:uid="{BEC10D13-B18B-4FF3-ACE0-E7645FDD5A31}">
      <text>
        <r>
          <rPr>
            <b/>
            <sz val="9"/>
            <color indexed="81"/>
            <rFont val="Tahoma"/>
            <family val="2"/>
          </rPr>
          <t>="xsd:double"&gt;1.8734&lt;/D&gt;&lt;D xsi:type="xsd:double"&gt;0.6554&lt;/D&gt;&lt;D xsi:type="xsd:double"&gt;0.8679&lt;/D&gt;&lt;D xsi:type="xsd:double"&gt;0.971&lt;/D&gt;&lt;D xsi:type="xsd:double"&gt;0.6122&lt;/D&gt;&lt;D xsi:type="xsd:double"&gt;0.5769&lt;/D&gt;&lt;D xsi:type="xsd:double"&gt;0.4696&lt;/D&gt;&lt;D xsi:type="xsd:double"&gt;-0.2136&lt;/D&gt;&lt;D xsi:type="xsd:double"&gt;-0.3817&lt;/D&gt;&lt;D xsi:type="xsd:double"&gt;-0.5372&lt;/D&gt;&lt;D xsi:type="xsd:double"&gt;-0.3734&lt;/D&gt;&lt;D xsi:type="xsd:double"&gt;-0.2536&lt;/D&gt;&lt;D xsi:type="xsd:double"&gt;0.0831&lt;/D&gt;&lt;D xsi:type="xsd:double"&gt;0.4373&lt;/D&gt;&lt;D xsi:type="xsd:double"&gt;0.491&lt;/D&gt;&lt;D xsi:type="xsd:double"&gt;0.2173&lt;/D&gt;&lt;D xsi:type="xsd:double"&gt;0.4468&lt;/D&gt;&lt;D xsi:type="xsd:double"&gt;0.6359&lt;/D&gt;&lt;D xsi:type="xsd:double"&gt;0.2207&lt;/D&gt;&lt;D xsi:type="xsd:double"&gt;-0.3125&lt;/D&gt;&lt;D xsi:type="xsd:double"&gt;-0.3408&lt;/D&gt;&lt;D xsi:type="xsd:double"&gt;-0.1095&lt;/D&gt;&lt;D xsi:type="xsd:double"&gt;-0.1657&lt;/D&gt;&lt;D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xsi:type="xsd:double"&gt;1.124&lt;/D&gt;&lt;D xsi:type="xsd:double"&gt;1.1237&lt;/D&gt;&lt;D xsi:type="xsd:double"&gt;1.2335&lt;/D&gt;&lt;D xsi:type="xsd:double"&gt;1.0312&lt;/D&gt;&lt;D xsi:type="xsd:double"&gt;1.0615&lt;/D&gt;&lt;D xsi:type="xsd:double"&gt;1.0445&lt;/D&gt;&lt;D xsi:type="xsd:double"&gt;-0.0414&lt;/D&gt;&lt;D xsi:type="xsd:double"&gt;0.0271&lt;/D&gt;&lt;D xsi:type="xsd:double"&gt;-0.0824&lt;/D&gt;&lt;D xsi:type="xsd:double"&gt;0.156&lt;/D&gt;&lt;D xsi:type="xsd:double"&gt;0.1569&lt;/D&gt;&lt;D xsi:type="xsd:double"&gt;0.1031&lt;/D&gt;&lt;D xsi:type="xsd:double"&gt;0.2518&lt;/D&gt;&lt;D xsi:type="xsd:double"&gt;0.2125&lt;/D&gt;&lt;D xsi:type="xsd:double"&gt;0.2121&lt;/D&gt;&lt;D xsi:type="xsd:double"&gt;0.2606&lt;/D&gt;&lt;D xsi:type="xsd:double"&gt;0.4934&lt;/D&gt;&lt;D xsi:type="xsd:double"&gt;0.6375&lt;/D&gt;&lt;D xsi:type="xsd:double"&gt;1.0586&lt;/D&gt;&lt;D xsi:type="xsd:double"&gt;1.0291&lt;/D&gt;&lt;D xsi:type="xsd:double"&gt;0.9564&lt;/D&gt;&lt;D xsi:type="xsd:double"&gt;0.9277&lt;/D&gt;&lt;D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xsi:type="xsd:double"&gt;1.071&lt;/D&gt;&lt;D xsi:type="xsd:double"&gt;1.2312&lt;/D&gt;&lt;D xsi:type="xsd:double"&gt;1.2565&lt;/D&gt;&lt;D xsi:type="xsd:double"&gt;1.3063&lt;/D&gt;&lt;D xsi:type="xsd:double"&gt;1.2573&lt;/D&gt;&lt;D xsi:type="xsd:double"&gt;1.3326&lt;/D&gt;&lt;D xsi:type="xsd:double"&gt;0.1645&lt;/D&gt;&lt;D xsi:type="xsd:double"&gt;0.1795&lt;/D&gt;&lt;D xsi:type="xsd:double"&gt;0.1906&lt;/D&gt;&lt;D xsi:type="xsd:double"&gt;0.1993&lt;/D&gt;&lt;D xsi:type="xsd:double"&gt;0.0509&lt;/D&gt;&lt;D xsi:type="xsd:double"&gt;-0.0269&lt;/D&gt;&lt;D xsi:type="xsd:double"&gt;0.2155&lt;/D&gt;&lt;D xsi:type="xsd:double"&gt;0.1079&lt;/D&gt;&lt;D xsi:type="xsd:double"&gt;0.1748&lt;/D&gt;&lt;D xsi:type="xsd:double"&gt;0.2136&lt;/D&gt;&lt;D xsi:type="xsd:double"&gt;0.3801&lt;/D&gt;&lt;D xsi:type="xsd:double"&gt;0.7448&lt;/D&gt;&lt;D xsi:type="xsd:double"&gt;0.2501&lt;/D&gt;&lt;D xsi:type="xsd:double"&gt;0.2647&lt;/D&gt;&lt;D xsi:type="xsd:double"&gt;0.2044&lt;/D&gt;&lt;D xsi:type="xsd:double"&gt;0.222&lt;/D&gt;&lt;D xsi:type="xsd:double"&gt;0.6041&lt;/D&gt;&lt;D xsi:type="xsd:double"&gt;0.2257&lt;/D&gt;&lt;D xsi:type="xsd:double"&gt;0.7149&lt;/D&gt;&lt;D xsi:type="xsd:double"&gt;0.6605&lt;/D&gt;&lt;D xsi:type="xsd:double"&gt;0.6245&lt;/D&gt;&lt;D xsi:type="xsd:double"&gt;0.4335&lt;/D&gt;&lt;D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xsi:type="xsd:double"&gt;0.8647&lt;/D&gt;&lt;D xsi:type="xsd:double"&gt;0.919&lt;/D&gt;&lt;D xsi:type="xsd:double"&gt;1.0083&lt;/D&gt;&lt;D xsi:type="xsd:double"&gt;1.0606&lt;/D&gt;&lt;D xsi:type="xsd:double"&gt;1.1375&lt;/D&gt;&lt;D xsi:type="xsd:double"&gt;1.1626&lt;/D&gt;&lt;D xsi:type="xsd:double"&gt;0.5869&lt;/D&gt;&lt;D xsi:type="xsd:double"&gt;0.467&lt;/D&gt;&lt;D xsi:type="xsd:double"&gt;0.3648&lt;/D&gt;&lt;D xsi:type="xsd:double"&gt;0.5201&lt;/D&gt;&lt;D xsi:type="xsd:double"&gt;0.3205&lt;/D&gt;&lt;D xsi:type="xsd:double"&gt;0.4379&lt;/D&gt;&lt;D xsi:type="xsd:double"&gt;0.4262&lt;/D&gt;&lt;D xsi:type="xsd:double"&gt;0.711&lt;/D&gt;&lt;D xsi:type="xsd:double"&gt;0.8728&lt;/D&gt;&lt;D xsi:type="xsd:double"&gt;0.7255&lt;/D&gt;&lt;D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xsi:type="xsd:double"&gt;1.3584&lt;/D&gt;&lt;D xsi:type="xsd:double"&gt;1.3327&lt;/D&gt;&lt;D xsi:type="xsd:double"&gt;1.27&lt;/D&gt;&lt;D xsi:type="xsd:double"&gt;1.237&lt;/D&gt;&lt;D xsi:type="xsd:double"&gt;1.2657&lt;/D&gt;&lt;D xsi:type="xsd:double"&gt;1.232&lt;/D&gt;&lt;D xsi:type="xsd:double"&gt;-0.1022&lt;/D&gt;&lt;D xsi:type="xsd:double"&gt;-0.0859&lt;/D&gt;&lt;D xsi:type="xsd:double"&gt;-0.0316&lt;/D&gt;&lt;D xsi:type="xsd:double"&gt;-0.0476&lt;/D&gt;&lt;D xsi:type="xsd:double"&gt;0.0245&lt;/D&gt;&lt;D xsi:type="xsd:double"&gt;0.0581&lt;/D&gt;&lt;D xsi:type="xsd:double"&gt;0.3307&lt;/D&gt;&lt;D xsi:type="xsd:double"&gt;0.382&lt;/D&gt;&lt;D xsi:type="xsd:double"&gt;0.4353&lt;/D&gt;&lt;D xsi:type="xsd:double"&gt;0.4995&lt;/D&gt;&lt;D xsi:type="xsd:double"&gt;0.3898&lt;/D&gt;&lt;D xsi:type="xsd:double"&gt;0.3172&lt;/D&gt;&lt;D xsi:type="xsd:double"&gt;-0.059&lt;/D&gt;&lt;D xsi:type="xsd:double"&gt;-0.1506&lt;/D&gt;&lt;D xsi:type="xsd:double"&gt;-0.2411&lt;/D&gt;&lt;D xsi:type="xsd:double"&gt;-0.2321&lt;/D&gt;&lt;D xsi:type="xsd:double"&gt;-0.1626&lt;/D&gt;&lt;D xsi:type="xsd:double"&gt;-0.0681&lt;/D&gt;&lt;D xsi:type="xsd:double"&gt;0.901&lt;/D&gt;&lt;D xsi:type="xsd:double"&gt;0.9205&lt;/D&gt;&lt;D xsi:type="xsd:double"&gt;1.003&lt;/D&gt;&lt;D xsi:type="xsd:double"&gt;0.8076&lt;/D&gt;&lt;D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xsi:type="xsd:double"&gt;2.2626&lt;/D&gt;&lt;D xsi:type="xsd:double"&gt;2.2372&lt;/D&gt;&lt;D xsi:type="xsd:double"&gt;2.1605&lt;/D&gt;&lt;D xsi:type="xsd:double"&gt;2.2604&lt;/D&gt;&lt;D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xsi:type="xsd:double"&gt;1.421&lt;/D&gt;&lt;D xsi:type="xsd:double"&gt;1.2978&lt;/D&gt;&lt;D xsi:type="xsd:double"&gt;1.361&lt;/D&gt;&lt;D xsi:type="xsd:double"&gt;1.3112&lt;/D&gt;&lt;D xsi:type="xsd:double"&gt;1.308&lt;/D&gt;&lt;D xsi:type="xsd:double"&gt;1.1932&lt;/D&gt;&lt;D xsi:type="xsd:double"&gt;-0.1447&lt;/D&gt;&lt;D xsi:type="xsd:double"&gt;-0.0036&lt;/D&gt;&lt;D xsi:type="xsd:double"&gt;-0.1982&lt;/D&gt;&lt;D xsi:type="xsd:double"&gt;-0.1622&lt;/D&gt;&lt;D xsi:type="xsd:double"&gt;-0.0703&lt;/D&gt;&lt;D xsi:type="xsd:double"&gt;0.0378&lt;/D&gt;&lt;D xsi:type="xsd:double"&gt;-0.0327&lt;/D&gt;&lt;D xsi:type="xsd:double"&gt;0.0263&lt;/D&gt;&lt;D xsi:type="xsd:double"&gt;0.228&lt;/D&gt;&lt;D xsi:type="xsd:double"&gt;0.2056&lt;/D&gt;&lt;D xsi:type="xsd:double"&gt;0.1759&lt;/D&gt;&lt;D xsi:type="xsd:double"&gt;0.2692&lt;/D&gt;&lt;D xsi:type="xsd:double"&gt;0.578&lt;/D&gt;&lt;D xsi:type="xsd:double"&gt;0.4599&lt;/D&gt;&lt;D xsi:type="xsd:double"&gt;0.4414&lt;/D&gt;&lt;D xsi:type="xsd:double"&gt;0.4977&lt;/D&gt;&lt;D xsi:type="xsd:double"&gt;0.526&lt;/D&gt;&lt;D xsi:type="xsd:double"&gt;0.5223&lt;/D&gt;&lt;D xsi:type="xsd:double"&gt;0.0539&lt;/D&gt;&lt;D xsi:type="xsd:double"&gt;0.3196&lt;/D&gt;&lt;D xsi:type="xsd:double"&gt;0.3392&lt;/D&gt;&lt;D xsi:type="xsd:double"&gt;0.3984&lt;/D&gt;&lt;D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xsi:type="xsd:double"&gt;2.0589&lt;/D&gt;&lt;D xsi:type="xsd:double"&gt;1.9625&lt;/D&gt;&lt;D xsi:type="xsd:double"&gt;2.1273&lt;/D&gt;&lt;D xsi:type="xsd:double"&gt;2.1615&lt;/D&gt;&lt;D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xsi:type="xsd:double"&gt;1.9977&lt;/D&gt;&lt;D xsi:type="xsd:double"&gt;2.1879&lt;/D&gt;&lt;D xsi:type="xsd:double"&gt;2.1359&lt;/D&gt;&lt;D xsi:type="xsd:double"&gt;2.1055&lt;/D&gt;&lt;D xsi:type="xsd:double"&gt;2.565&lt;/D&gt;&lt;D xsi:type="xsd:double"&gt;2.6844&lt;/D&gt;&lt;D xsi:type="xsd:double"&gt;-0.192&lt;/D&gt;&lt;D xsi:type="xsd:double"&gt;-0.1808&lt;/D&gt;&lt;D xsi:type="xsd:double"&gt;-0.1714&lt;/D&gt;&lt;D xsi:type="xsd:double"&gt;0.1485&lt;/D&gt;&lt;D xsi:type="xsd:double"&gt;-0.0941&lt;/D&gt;&lt;D xsi:type="xsd:double"&gt;-0.4222&lt;/D&gt;&lt;D xsi:type="xsd:double"&gt;0.1071&lt;/D&gt;&lt;D xsi:type="xsd:double"&gt;0.1514&lt;/D&gt;&lt;D xsi:type="xsd:double"&gt;0.2293&lt;/D&gt;&lt;D xsi:type="xsd:double"&gt;-0.4277&lt;/D&gt;&lt;D xsi:type="xsd:double"&gt;-0.4356&lt;/D&gt;&lt;D xsi:type="xsd:double"&gt;0.0232&lt;/D&gt;&lt;D xsi:type="xsd:double"&gt;0.4053&lt;/D&gt;&lt;D xsi:type="xsd:double"&gt;0.4779&lt;/D&gt;&lt;D xsi:type="xsd:double"&gt;0.3687&lt;/D&gt;&lt;D xsi:type="xsd:double"&gt;0.7643&lt;/D&gt;&lt;D xsi:type="xsd:double"&gt;0.8362&lt;/D&gt;&lt;D xsi:type="xsd:double"&gt;0.4295&lt;/D&gt;&lt;D xsi:type="xsd:double"&gt;-0.6932&lt;/D&gt;&lt;D xsi:type="xsd:double"&gt;-0.6972&lt;/D&gt;&lt;D xsi:type="xsd:double"&gt;-0.578&lt;/D&gt;&lt;D xsi:type="xsd:double"&gt;-0.454&lt;/D&gt;&lt;D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xsi:type="xsd:double"&gt;2.4255&lt;/D&gt;&lt;D xsi:type="xsd:double"&gt;2.2949&lt;/D&gt;&lt;D xsi:type="xsd:double"&gt;2.3811&lt;/D&gt;&lt;D xsi:type="xsd:double"&gt;2.3011&lt;/D&gt;&lt;D xsi:typ</t>
        </r>
      </text>
    </comment>
    <comment ref="A13" authorId="0" shapeId="0" xr:uid="{99FCCA6B-DF66-4209-932E-7A239D883338}">
      <text>
        <r>
          <rPr>
            <b/>
            <sz val="9"/>
            <color indexed="81"/>
            <rFont val="Tahoma"/>
            <family val="2"/>
          </rPr>
          <t>e="xsd:double"&gt;2.3125&lt;/D&gt;&lt;D xsi:type="xsd:double"&gt;2.2374&lt;/D&gt;&lt;D xsi:type="xsd:double"&gt;-0.5544&lt;/D&gt;&lt;D xsi:type="xsd:double"&gt;-0.4522&lt;/D&gt;&lt;D xsi:type="xsd:double"&gt;-0.4359&lt;/D&gt;&lt;D xsi:type="xsd:double"&gt;-0.3665&lt;/D&gt;&lt;D xsi:type="xsd:double"&gt;-0.3584&lt;/D&gt;&lt;D xsi:type="xsd:double"&gt;-0.0489&lt;/D&gt;&lt;D xsi:type="xsd:double"&gt;-0.0614&lt;/D&gt;&lt;D xsi:type="xsd:double"&gt;-0.0363&lt;/D&gt;&lt;D xsi:type="xsd:double"&gt;-0.0498&lt;/D&gt;&lt;D xsi:type="xsd:double"&gt;-0.0381&lt;/D&gt;&lt;D xsi:type="xsd:double"&gt;0.0345&lt;/D&gt;&lt;D xsi:type="xsd:double"&gt;-0.0499&lt;/D&gt;&lt;D xsi:type="xsd:double"&gt;0.3466&lt;/D&gt;&lt;D xsi:type="xsd:double"&gt;0.4439&lt;/D&gt;&lt;D xsi:type="xsd:double"&gt;0.3449&lt;/D&gt;&lt;D xsi:type="xsd:double"&gt;0.4338&lt;/D&gt;&lt;D xsi:type="xsd:double"&gt;0.5282&lt;/D&gt;&lt;D xsi:type="xsd:double"&gt;0.4153&lt;/D&gt;&lt;D xsi:type="xsd:double"&gt;-0.0711&lt;/D&gt;&lt;D xsi:type="xsd:double"&gt;0.0461&lt;/D&gt;&lt;D xsi:type="xsd:double"&gt;-0.0057&lt;/D&gt;&lt;D xsi:type="xsd:double"&gt;-0.2017&lt;/D&gt;&lt;D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xsi:type="xsd:double"&gt;1.904&lt;/D&gt;&lt;D xsi:type="xsd:double"&gt;1.9777&lt;/D&gt;&lt;D xsi:type="xsd:double"&gt;1.9949&lt;/D&gt;&lt;D xsi:type="xsd:double"&gt;1.8111&lt;/D&gt;&lt;D xsi:type="xsd:double"&gt;2.0499&lt;/D&gt;&lt;D xsi:type="xsd:double"&gt;2.1543&lt;/D&gt;&lt;D xsi:type="xsd:double"&gt;0.0138&lt;/D&gt;&lt;D xsi:type="xsd:double"&gt;-0.0267&lt;/D&gt;&lt;D xsi:type="xsd:double"&gt;-0.0255&lt;/D&gt;&lt;D xsi:type="xsd:double"&gt;0.2476&lt;/D&gt;&lt;D xsi:type="xsd:double"&gt;0.0718&lt;/D&gt;&lt;D xsi:type="xsd:double"&gt;-0.2838&lt;/D&gt;&lt;D xsi:type="xsd:double"&gt;-0.5487&lt;/D&gt;&lt;D xsi:type="xsd:double"&gt;-0.5594&lt;/D&gt;&lt;D xsi:type="xsd:double"&gt;-0.5251&lt;/D&gt;&lt;D xsi:type="xsd:double"&gt;-0.4856&lt;/D&gt;&lt;D xsi:type="xsd:double"&gt;-0.4745&lt;/D&gt;&lt;D xsi:type="xsd:double"&gt;-0.1525&lt;/D&gt;&lt;D xsi:type="xsd:double"&gt;0.6305&lt;/D&gt;&lt;D xsi:type="xsd:double"&gt;0.6328&lt;/D&gt;&lt;D xsi:type="xsd:double"&gt;0.5621&lt;/D&gt;&lt;D xsi:type="xsd:double"&gt;0.3281&lt;/D&gt;&lt;D xsi:type="xsd:double"&gt;0.3016&lt;/D&gt;&lt;D xsi:type="xsd:double"&gt;0.0749&lt;/D&gt;&lt;D xsi:type="xsd:double"&gt;0.0473&lt;/D&gt;&lt;D xsi:type="xsd:double"&gt;0.03&lt;/D&gt;&lt;D xsi:type="xsd:double"&gt;-0.0482&lt;/D&gt;&lt;D xsi:type="xsd:double"&gt;0.0966&lt;/D&gt;&lt;D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xsi:type="xsd:double"&gt;2.4121&lt;/D&gt;&lt;D xsi:type="xsd:double"&gt;2.3982&lt;/D&gt;&lt;D xsi:type="xsd:double"&gt;2.3928&lt;/D&gt;&lt;D xsi:type="xsd:double"&gt;2.4722&lt;/D&gt;&lt;D xsi:type="xsd:double"&gt;2.3166&lt;/D&gt;&lt;D xsi:type="xsd:double"&gt;2.4031&lt;/D&gt;&lt;D xsi:type="xsd:double"&gt;0.1709&lt;/D&gt;&lt;D xsi:type="xsd:double"&gt;0.1645&lt;/D&gt;&lt;D xsi:type="xsd:double"&gt;0.1412&lt;/D&gt;&lt;D xsi:type="xsd:double"&gt;-0.0016&lt;/D&gt;&lt;D xsi:type="xsd:double"&gt;0.0711&lt;/D&gt;&lt;D xsi:type="xsd:double"&gt;-0.0872&lt;/D&gt;&lt;D xsi:type="xsd:double"&gt;-0.3829&lt;/D&gt;&lt;D xsi:type="xsd:double"&gt;-0.3981&lt;/D&gt;&lt;D xsi:type="xsd:double"&gt;-0.1057&lt;/D&gt;&lt;D xsi:type="xsd:double"&gt;-0.1062&lt;/D&gt;&lt;D xsi:type="xsd:double"&gt;-0.0152&lt;/D&gt;&lt;D xsi:type="xsd:double"&gt;0.2661&lt;/D&gt;&lt;D xsi:type="xsd:double"&gt;-0.4268&lt;/D&gt;&lt;D xsi:type="xsd:double"&gt;-0.2603&lt;/D&gt;&lt;D xsi:type="xsd:double"&gt;-0.5566&lt;/D&gt;&lt;D xsi:type="xsd:double"&gt;-0.4772&lt;/D&gt;&lt;D xsi:type="xsd:double"&gt;-0.4721&lt;/D&gt;&lt;D xsi:type="xsd:double"&gt;-0.6259&lt;/D&gt;&lt;D xsi:type="xsd:double"&gt;0.1924&lt;/D&gt;&lt;D xsi:type="xsd:double"&gt;0.1591&lt;/D&gt;&lt;D xsi:type="xsd:double"&gt;0.1318&lt;/D&gt;&lt;D xsi:type="xsd:double"&gt;0.0743&lt;/D&gt;&lt;D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xsi:type="xsd:double"&gt;1.8148&lt;/D&gt;&lt;D xsi:type="xsd:double"&gt;1.9674&lt;/D&gt;&lt;D xsi:type="xsd:double"&gt;1.9783&lt;/D&gt;&lt;D xsi:type="xsd:double"&gt;1.9885&lt;/D&gt;&lt;D xsi:type="xsd:double"&gt;2.0925&lt;/D&gt;&lt;D xsi:type="xsd:double"&gt;2.2305&lt;/D&gt;&lt;D xsi:type="xsd:double"&gt;0.4125&lt;/D&gt;&lt;D xsi:type="xsd:double"&gt;0.1936&lt;/D&gt;&lt;D xsi:type="xsd:double"&gt;0.2607&lt;/D&gt;&lt;D xsi:type="xsd:double"&gt;0.2492&lt;/D&gt;&lt;D xsi:type="xsd:double"&gt;0.0163&lt;/D&gt;&lt;D xsi:type="xsd:double"&gt;-0.1714&lt;/D&gt;&lt;D xsi:type="xsd:double"&gt;-0.6046&lt;/D&gt;&lt;D xsi:type="xsd:double"&gt;-0.5951&lt;/D&gt;&lt;D xsi:type="xsd:double"&gt;-0.6957&lt;/D&gt;&lt;D xsi:type="xsd:double"&gt;-0.6392&lt;/D&gt;&lt;D xsi:type="xsd:double"&gt;-0.5306&lt;/D&gt;&lt;D xsi:type="xsd:double"&gt;-0.5307&lt;/D&gt;&lt;D xsi:type="xsd:double"&gt;-0.1873&lt;/D&gt;&lt;D xsi:type="xsd:double"&gt;-0.2369&lt;/D&gt;&lt;D xsi:type="xsd:double"&gt;-0.2003&lt;/D&gt;&lt;D xsi:type="xsd:double"&gt;-0.2324&lt;/D&gt;&lt;D xsi:type="xsd:double"&gt;-0.299&lt;/D&gt;&lt;D xsi:type="xsd:double"&gt;-0.2488&lt;/D&gt;&lt;D xsi:type="xsd:double"&gt;0.3301&lt;/D&gt;&lt;D xsi:type="xsd:double"&gt;0.5238&lt;/D&gt;&lt;D xsi:type="xsd:double"&gt;0.6395&lt;/D&gt;&lt;D xsi:type="xsd:double"&gt;0.5806&lt;/D&gt;&lt;D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xsi:type="xsd:double"&gt;1.0647&lt;/D&gt;&lt;D xsi:type="xsd:double"&gt;1.0316&lt;/D&gt;&lt;D xsi:type="xsd:double"&gt;1.1896&lt;/D&gt;&lt;D xsi:type="xsd:double"&gt;1.2203&lt;/D&gt;&lt;D xsi:type="xsd:double"&gt;1.185&lt;/D&gt;&lt;D xsi:type="xsd:double"&gt;1.1952&lt;/D&gt;&lt;D xsi:type="xsd:double"&gt;0.0978&lt;/D&gt;&lt;D xsi:type="xsd:double"&gt;0.1859&lt;/D&gt;&lt;D xsi:type="xsd:double"&gt;-0.0837&lt;/D&gt;&lt;D xsi:type="xsd:double"&gt;-0.1805&lt;/D&gt;&lt;D xsi:type="xsd:double"&gt;-0.0921&lt;/D&gt;&lt;D xsi:type="xsd:double"&gt;-0.0272&lt;/D&gt;&lt;D xsi:type="xsd:double"&gt;0.3063&lt;/D&gt;&lt;D xsi:type="xsd:double"&gt;0.2677&lt;/D&gt;&lt;D xsi:type="xsd:double"&gt;0.2592&lt;/D&gt;&lt;D xsi:type="xsd:double"&gt;0.3411&lt;/D&gt;&lt;D xsi:type="xsd:double"&gt;0.4806&lt;/D&gt;&lt;D xsi:type="xsd:double"&gt;0.4156&lt;/D&gt;&lt;D xsi:type="xsd:double"&gt;0.3933&lt;/D&gt;&lt;D xsi:type="xsd:double"&gt;0.3188&lt;/D&gt;&lt;D xsi:type="xsd:double"&gt;0.4904&lt;/D&gt;&lt;D xsi:type="xsd:double"&gt;0.532&lt;/D&gt;&lt;D xsi:type="xsd:double"&gt;0.4703&lt;/D&gt;&lt;D xsi:type="xsd:double"&gt;0.5082&lt;/D&gt;&lt;D xsi:type="xsd:double"&gt;0.0915&lt;/D&gt;&lt;D xsi:type="xsd:double"&gt;-0.1066&lt;/D&gt;&lt;D xsi:type="xsd:double"&gt;-0.1446&lt;/D&gt;&lt;D xsi:type="xsd:double"&gt;-0.0193&lt;/D&gt;&lt;D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xsi:type="xsd:double"&gt;2.0204&lt;/D&gt;&lt;D xsi:type="xsd:double"&gt;1.9816&lt;/D&gt;&lt;D xsi:type="xsd:double"&gt;1.8899&lt;/D&gt;&lt;D xsi:type="xsd:double"&gt;1.9076&lt;/D&gt;&lt;D xsi:type="xsd:double"&gt;1.8708&lt;/D&gt;&lt;D xsi:type="xsd:double"&gt;1.8429&lt;/D&gt;&lt;D xsi:type="xsd:double"&gt;-0.5034&lt;/D&gt;&lt;D xsi:type="xsd:double"&gt;-0.4365&lt;/D&gt;&lt;D xsi:type="xsd:double"&gt;-0.2854&lt;/D&gt;&lt;D xsi:type="xsd:double"&gt;-0.2408&lt;/D&gt;&lt;D xsi:type="xsd:double"&gt;-0.1844&lt;/D&gt;&lt;D xsi:type="xsd:double"&gt;-0.0889&lt;/D&gt;&lt;D xsi:type="xsd:double"&gt;0.6442&lt;/D&gt;&lt;D xsi:type="xsd:double"&gt;0.7256&lt;/D&gt;&lt;D xsi:type="xsd:double"&gt;0.6276&lt;/D&gt;&lt;D xsi:type="xsd:double"&gt;0.2276&lt;/D&gt;&lt;D xsi:type="xsd:double"&gt;0.1928&lt;/D&gt;&lt;D xsi:type="xsd:double"&gt;0.2057&lt;/D&gt;&lt;D xsi:type="xsd:double"&gt;-0.4505&lt;/D&gt;&lt;D xsi:type="xsd:double"&gt;-0.3647&lt;/D&gt;&lt;D xsi:type="xsd:double"&gt;-0.221&lt;/D&gt;&lt;D xsi:type="xsd:double"&gt;0.1&lt;/D&gt;&lt;D xsi:type="xsd:double"&gt;0.1192&lt;/D&gt;&lt;D xsi:type="xsd:double"&gt;0.085&lt;/D&gt;&lt;D xsi:type="xsd:double"&gt;0.0897&lt;/D&gt;&lt;D xsi:type="xsd:double"&gt;-0.0757&lt;/D&gt;&lt;D xsi:type="xsd:double"&gt;-0.1951&lt;/D&gt;&lt;D xsi:type="xsd:double"&gt;-0.121&lt;/D&gt;&lt;D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xsi:type="xsd:double"&gt;2.0666&lt;/D&gt;&lt;D xsi:type="xsd:double"&gt;1.8964&lt;/D&gt;&lt;D xsi:type="xsd:double"&gt;1.7414&lt;/D&gt;&lt;D xsi:type="xsd:double"&gt;1.8163&lt;/D&gt;&lt;D xsi:type="xsd:double"&gt;1.5847&lt;/D&gt;&lt;D xsi:type="xsd:double"&gt;1.6243&lt;/D&gt;&lt;D xsi:type="xsd:double"&gt;0.2269&lt;/D&gt;&lt;D xsi:type="xsd:double"&gt;0.447&lt;/D&gt;&lt;D xsi:type="xsd:double"&gt;0.6619&lt;/D&gt;&lt;D xsi:type="xsd:double"&gt;0.5824&lt;/D&gt;&lt;D xsi:type="xsd:double"&gt;0.8094&lt;/D&gt;&lt;D xsi:type="xsd:double"&gt;1.0655&lt;/D&gt;&lt;D xsi:type="xsd:double"&gt;-0.1526&lt;/D&gt;&lt;D xsi:type="xsd:double"&gt;-0.1695&lt;/D&gt;&lt;D xsi:type="xsd:double"&gt;-0.3466&lt;/D&gt;&lt;D xsi:type="xsd:double"&gt;-0.5295&lt;/D&gt;&lt;D xsi:type="xsd:double"&gt;-0.3098&lt;/D&gt;&lt;D xsi:type="xsd:double"&gt;-0.5454&lt;/D&gt;&lt;D xsi:type="xsd:double"&gt;-0.0181&lt;/D&gt;&lt;D xsi:type="xsd:double"&gt;-0.0639&lt;/D&gt;&lt;D xsi:type="xsd:double"&gt;0.0882&lt;/D&gt;&lt;D xsi:type="xsd:double"&gt;0.3222&lt;/D&gt;&lt;D xsi:type="xsd:double"&gt;0.0724&lt;/D&gt;&lt;D xsi:type="xsd:double"&gt;-0.2607&lt;/D&gt;&lt;D xsi:type="xsd:double"&gt;-0.1236&lt;/D&gt;&lt;D xsi:type="xsd:double"&gt;-0.0347&lt;/D&gt;&lt;D xsi:type="xsd:double"&gt;-0.1715&lt;/D&gt;&lt;D xsi:type="xsd:double"&gt;-0.3712&lt;/D&gt;&lt;D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xsi:type="xsd:double"&gt;1.5599&lt;/D&gt;&lt;D xsi:type="xsd:double"&gt;1.5027&lt;/D&gt;&lt;D xsi:type="xsd:double"&gt;1.4888&lt;/D&gt;&lt;D xsi:type="xsd:double"&gt;1.4536&lt;/D&gt;&lt;D xsi:type="xsd:double"&gt;1.6112&lt;/D&gt;&lt;D xsi:type="xsd:double"&gt;1.6815&lt;/D&gt;&lt;D xsi:type="xsd:double"&gt;0.1013&lt;/D&gt;&lt;D xsi:type="xsd:double"&gt;0.0845&lt;/D&gt;&lt;D xsi:type="xsd:double"&gt;0.0752&lt;/D&gt;&lt;D xsi:type="xsd:double"&gt;0.0502&lt;/D&gt;&lt;D xsi:type="xsd:double"&gt;-0.0594&lt;/D&gt;&lt;D xsi:type="xsd:double"&gt;-0.1802&lt;/D&gt;&lt;D xsi:type="xsd:double"&gt;0.1909&lt;/D&gt;&lt;D xsi:type="xsd:double"&gt;0.0864&lt;/D&gt;&lt;D xsi:type="xsd:double"&gt;0.3124&lt;/D&gt;&lt;D xsi:type="xsd:double"&gt;0.4127&lt;/D&gt;&lt;D xsi:type="xsd:double"&gt;0.2627&lt;/D&gt;&lt;D xsi:type="xsd:double"&gt;0.5687&lt;/D&gt;&lt;D xsi:type="xsd:double"&gt;0.284&lt;/D&gt;&lt;D xsi:type="xsd:double"&gt;0.518&lt;/D&gt;&lt;D xsi:type="xsd:double"&gt;0.1754&lt;/D&gt;&lt;D xsi:type="xsd:double"&gt;-0.0331&lt;/D&gt;&lt;D xsi:type="xsd:double"&gt;-0.1161&lt;/D&gt;&lt;D xsi:type="xsd:double"&gt;-0.3596&lt;/D&gt;&lt;D xsi:type="xsd:double"&gt;-0.3664&lt;/D&gt;&lt;D xsi:type="xsd:double"&gt;-0.4586&lt;/D&gt;&lt;D xsi:type="xsd:double"&gt;-0.166&lt;/D&gt;&lt;D xsi:type="xsd:double"&gt;-0.0827&lt;/D&gt;&lt;D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xsi:type="xsd:double"&gt;0.7003&lt;/D&gt;&lt;D xsi:type="xsd:double"&gt;0.6043&lt;/D&gt;&lt;D xsi:type="xsd:double"&gt;0.5917&lt;/D&gt;&lt;D xsi:type="xsd:double"&gt;0.548&lt;/D&gt;&lt;D xsi:type="xsd:double"&gt;0.5421&lt;/D&gt;&lt;D xsi:type="xsd:double"&gt;0.5612&lt;/D&gt;&lt;D xsi:type="xsd:double"&gt;1.0656&lt;/D&gt;&lt;D xsi:type="xsd:double"&gt;1.3071&lt;/D&gt;&lt;D xsi:type="xsd:double"&gt;1.3652&lt;/D&gt;&lt;D xsi:type="xsd:double"&gt;1.2364&lt;/D&gt;&lt;D xsi:type="xsd:double"&gt;1.3122&lt;/D&gt;&lt;D xsi:type="xsd:double"&gt;1.0954&lt;/D&gt;&lt;D xsi:type="xsd:double"&gt;-0.0109&lt;/D&gt;&lt;D xsi:type="xsd:double"&gt;-0.2629&lt;/D&gt;&lt;D xsi:type="xsd:double"&gt;-0.2952&lt;/D&gt;&lt;D xsi:type="xsd:double"&gt;0.0236&lt;/D&gt;&lt;D xsi:type="xsd:double"&gt;-0.2839&lt;/D&gt;&lt;D xsi:type="xsd:double"&gt;-0.0406&lt;/D&gt;&lt;D xsi:type="xsd:double"&gt;0.5557&lt;/D&gt;&lt;D xsi:type="xsd:double"&gt;0.7282&lt;/D&gt;&lt;D xsi:type="xsd:double"&gt;0.4983&lt;/D&gt;&lt;D xsi:type="xsd:double"&gt;-0.0168&lt;/D&gt;&lt;D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t>
        </r>
      </text>
    </comment>
    <comment ref="A14" authorId="0" shapeId="0" xr:uid="{C6A49222-B2C2-446A-ABF1-6E3EA0D4C7D9}">
      <text>
        <r>
          <rPr>
            <b/>
            <sz val="9"/>
            <color indexed="81"/>
            <rFont val="Tahoma"/>
            <family val="2"/>
          </rPr>
          <t>:double"&gt;0&lt;/D&gt;&lt;D xsi:type="xsd:double"&gt;0&lt;/D&gt;&lt;D xsi:type="xsd:double"&gt;0&lt;/D&gt;&lt;D xsi:type="xsd:double"&gt;0&lt;/D&gt;&lt;D xsi:type="xsd:double"&gt;0&lt;/D&gt;&lt;D xsi:type="xsd:double"&gt;0&lt;/D&gt;&lt;D xsi:type="xsd:double"&gt;0&lt;/D&gt;&lt;D xsi:type="xsd:double"&gt;0&lt;/D&gt;&lt;D xsi:type="xsd:double"&gt;0&lt;/D&gt;&lt;D xsi:type="xsd:double"&gt;2.0549&lt;/D&gt;&lt;D xsi:type="xsd:double"&gt;2.1412&lt;/D&gt;&lt;D xsi:type="xsd:double"&gt;1.9359&lt;/D&gt;&lt;D xsi:type="xsd:double"&gt;2.0004&lt;/D&gt;&lt;D xsi:type="xsd:double"&gt;1.8168&lt;/D&gt;&lt;D xsi:type="xsd:double"&gt;1.768&lt;/D&gt;&lt;D xsi:type="xsd:double"&gt;-0.1402&lt;/D&gt;&lt;D xsi:type="xsd:double"&gt;-0.08&lt;/D&gt;&lt;D xsi:type="xsd:double"&gt;0.2102&lt;/D&gt;&lt;D xsi:type="xsd:double"&gt;0.0273&lt;/D&gt;&lt;D xsi:type="xsd:double"&gt;0.3099&lt;/D&gt;&lt;D xsi:type="xsd:double"&gt;0.3809&lt;/D&gt;&lt;D xsi:type="xsd:double"&gt;0.0599&lt;/D&gt;&lt;D xsi:type="xsd:double"&gt;0.0231&lt;/D&gt;&lt;D xsi:type="xsd:double"&gt;0.1301&lt;/D&gt;&lt;D xsi:type="xsd:double"&gt;0.142&lt;/D&gt;&lt;D xsi:type="xsd:double"&gt;0.1057&lt;/D&gt;&lt;D xsi:type="xsd:double"&gt;0.0645&lt;/D&gt;&lt;D xsi:type="xsd:double"&gt;0.039&lt;/D&gt;&lt;D xsi:type="xsd:double"&gt;0.0378&lt;/D&gt;&lt;D xsi:type="xsd:double"&gt;-0.3423&lt;/D&gt;&lt;D xsi:type="xsd:double"&gt;-0.1225&lt;/D&gt;&lt;D xsi:type="xsd:double"&gt;-0.1665&lt;/D&gt;&lt;D xsi:type="xsd:double"&gt;-0.2233&lt;/D&gt;&lt;D xsi:type="xsd:double"&gt;-0.4303&lt;/D&gt;&lt;D xsi:type="xsd:double"&gt;-0.4349&lt;/D&gt;&lt;D xsi:type="xsd:double"&gt;-0.1941&lt;/D&gt;&lt;D xsi:type="xsd:double"&gt;-0.2684&lt;/D&gt;&lt;D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xsi:type="xsd:double"&gt;1.2001&lt;/D&gt;&lt;D xsi:type="xsd:double"&gt;1.0681&lt;/D&gt;&lt;D xsi:type="xsd:double"&gt;1.0256&lt;/D&gt;&lt;D xsi:type="xsd:double"&gt;1.0286&lt;/D&gt;&lt;D xsi:type="xsd:double"&gt;1.0002&lt;/D&gt;&lt;D xsi:type="xsd:double"&gt;1.0305&lt;/D&gt;&lt;D xsi:type="xsd:double"&gt;0.466&lt;/D&gt;&lt;D xsi:type="xsd:double"&gt;0.5927&lt;/D&gt;&lt;D xsi:type="xsd:double"&gt;0.8226&lt;/D&gt;&lt;D xsi:type="xsd:double"&gt;0.7356&lt;/D&gt;&lt;D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xsi:type="xsd:double"&gt;1.3708&lt;/D&gt;&lt;D xsi:type="xsd:double"&gt;1.3735&lt;/D&gt;&lt;D xsi:type="xsd:double"&gt;1.4346&lt;/D&gt;&lt;D xsi:type="xsd:double"&gt;1.4385&lt;/D&gt;&lt;D xsi:type="xsd:double"&gt;1.6359&lt;/D&gt;&lt;D xsi:type="xsd:double"&gt;1.6393&lt;/D&gt;&lt;D xsi:type="xsd:double"&gt;-0.2761&lt;/D&gt;&lt;D xsi:type="xsd:double"&gt;-0.3127&lt;/D&gt;&lt;D xsi:type="xsd:double"&gt;-0.4254&lt;/D&gt;&lt;D xsi:type="xsd:double"&gt;-0.51&lt;/D&gt;&lt;D xsi:type="xsd:double"&gt;-0.7318&lt;/D&gt;&lt;D xsi:type="xsd:double"&gt;-0.7886&lt;/D&gt;&lt;D xsi:type="xsd:double"&gt;-0.2572&lt;/D&gt;&lt;D xsi:type="xsd:double"&gt;-0.2156&lt;/D&gt;&lt;D xsi:type="xsd:double"&gt;-0.1117&lt;/D&gt;&lt;D xsi:type="xsd:double"&gt;-0.0165&lt;/D&gt;&lt;D xsi:type="xsd:double"&gt;-0.1062&lt;/D&gt;&lt;D xsi:type="xsd:double"&gt;-0.0504&lt;/D&gt;&lt;D xsi:type="xsd:double"&gt;0.4331&lt;/D&gt;&lt;D xsi:type="xsd:double"&gt;0.3671&lt;/D&gt;&lt;D xsi:type="xsd:double"&gt;0.2245&lt;/D&gt;&lt;D xsi:type="xsd:double"&gt;0.1738&lt;/D&gt;&lt;D xsi:type="xsd:double"&gt;0.2922&lt;/D&gt;&lt;D xsi:type="xsd:double"&gt;0.3193&lt;/D&gt;&lt;D xsi:type="xsd:double"&gt;0.5087&lt;/D&gt;&lt;D xsi:type="xsd:double"&gt;0.4847&lt;/D&gt;&lt;D xsi:type="xsd:double"&gt;0.7111&lt;/D&gt;&lt;D xsi:type="xsd:double"&gt;0.6362&lt;/D&gt;&lt;D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xsi:type="xsd:double"&gt;2.5802&lt;/D&gt;&lt;D xsi:type="xsd:double"&gt;2.5616&lt;/D&gt;&lt;D xsi:type="xsd:double"&gt;2.4726&lt;/D&gt;&lt;D xsi:type="xsd:double"&gt;2.4933&lt;/D&gt;&lt;D xsi:type="xsd:double"&gt;2.5905&lt;/D&gt;&lt;D xsi:type="xsd:double"&gt;2.6667&lt;/D&gt;&lt;D xsi:type="xsd:double"&gt;0.2236&lt;/D&gt;&lt;D xsi:type="xsd:double"&gt;-0.0175&lt;/D&gt;&lt;D xsi:type="xsd:double"&gt;0.3364&lt;/D&gt;&lt;D xsi:type="xsd:double"&gt;0.2159&lt;/D&gt;&lt;D xsi:type="xsd:double"&gt;0.1528&lt;/D&gt;&lt;D xsi:type="xsd:double"&gt;-0.1256&lt;/D&gt;&lt;D xsi:type="xsd:double"&gt;-0.7562&lt;/D&gt;&lt;D xsi:type="xsd:double"&gt;-0.5399&lt;/D&gt;&lt;D xsi:type="xsd:double"&gt;-0.8764&lt;/D&gt;&lt;D xsi:type="xsd:double"&gt;-0.7389&lt;/D&gt;&lt;D xsi:type="xsd:double"&gt;-0.8672&lt;/D&gt;&lt;D xsi:type="xsd:double"&gt;-0.5748&lt;/D&gt;&lt;D xsi:type="xsd:double"&gt;-0.189&lt;/D&gt;&lt;D xsi:type="xsd:double"&gt;-0.0606&lt;/D&gt;&lt;D xsi:type="xsd:double"&gt;0.0465&lt;/D&gt;&lt;D xsi:type="xsd:double"&gt;0.0162&lt;/D&gt;&lt;D xsi:type="xsd:double"&gt;0.033&lt;/D&gt;&lt;D xsi:type="xsd:double"&gt;-0.1986&lt;/D&gt;&lt;D xsi:type="xsd:double"&gt;-0.0508&lt;/D&gt;&lt;D xsi:type="xsd:double"&gt;-0.025&lt;/D&gt;&lt;D xsi:type="xsd:double"&gt;-0.4088&lt;/D&gt;&lt;D xsi:type="xsd:double"&gt;-0.2667&lt;/D&gt;&lt;D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xsi:type="xsd:double"&gt;0.7058&lt;/D&gt;&lt;D xsi:type="xsd:double"&gt;0.5041&lt;/D&gt;&lt;D xsi:type="xsd:double"&gt;0.4198&lt;/D&gt;&lt;D xsi:type="xsd:double"&gt;0.4511&lt;/D&gt;&lt;D xsi:type="xsd:double"&gt;0.5443&lt;/D&gt;&lt;D xsi:type="xsd:double"&gt;0.5118&lt;/D&gt;&lt;D xsi:type="xsd:double"&gt;-0.1377&lt;/D&gt;&lt;D xsi:type="xsd:double"&gt;0.1816&lt;/D&gt;&lt;D xsi:type="xsd:double"&gt;0.2709&lt;/D&gt;&lt;D xsi:type="xsd:double"&gt;0.3362&lt;/D&gt;&lt;D xsi:type="xsd:double"&gt;0.3563&lt;/D&gt;&lt;D xsi:type="xsd:double"&gt;0.4421&lt;/D&gt;&lt;D xsi:type="xsd:double"&gt;0.2854&lt;/D&gt;&lt;D xsi:type="xsd:double"&gt;0.2558&lt;/D&gt;&lt;D xsi:type="xsd:double"&gt;0.3549&lt;/D&gt;&lt;D xsi:type="xsd:double"&gt;0.2492&lt;/D&gt;&lt;D xsi:type="xsd:double"&gt;0.1321&lt;/D&gt;&lt;D xsi:type="xsd:double"&gt;-0.0478&lt;/D&gt;&lt;D xsi:type="xsd:double"&gt;0.5225&lt;/D&gt;&lt;D xsi:type="xsd:double"&gt;0.539&lt;/D&gt;&lt;D xsi:type="xsd:double"&gt;0.4745&lt;/D&gt;&lt;D xsi:type="xsd:double"&gt;0.5022&lt;/D&gt;&lt;D xsi:type="xsd:double"&gt;0.4883&lt;/D&gt;&lt;D xsi:type="xsd:double"&gt;0.7259&lt;/D&gt;&lt;D xsi:type="xsd:double"&gt;0.4534&lt;/D&gt;&lt;D xsi:type="xsd:double"&gt;0.3294&lt;/D&gt;&lt;D xsi:type="xsd:double"&gt;0.328&lt;/D&gt;&lt;D xsi:type="xsd:double"&gt;0.1734&lt;/D&gt;&lt;D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xsi:type="xsd:double"&gt;2.5689&lt;/D&gt;&lt;D xsi:type="xsd:double"&gt;2.5359&lt;/D&gt;&lt;D xsi:type="xsd:double"&gt;2.6195&lt;/D&gt;&lt;D xsi:type="xsd:double"&gt;2.8438&lt;/D&gt;&lt;D xsi:type="xsd:double"&gt;2.6857&lt;/D&gt;&lt;D xsi:type="xsd:double"&gt;2.571&lt;/D&gt;&lt;D xsi:type="xsd:double"&gt;-0.6997&lt;/D&gt;&lt;D xsi:type="xsd:double"&gt;-0.9383&lt;/D&gt;&lt;D xsi:type="xsd:double"&gt;-1.0688&lt;/D&gt;&lt;D xsi:type="xsd:double"&gt;-1.1427&lt;/D&gt;&lt;D xsi:type="xsd:double"&gt;-1.2148&lt;/D&gt;&lt;D xsi:type="xsd:double"&gt;-1.0255&lt;/D&gt;&lt;D xsi:type="xsd:double"&gt;0.1098&lt;/D&gt;&lt;D xsi:type="xsd:double"&gt;0.6227&lt;/D&gt;&lt;D xsi:type="xsd:double"&gt;0.6253&lt;/D&gt;&lt;D xsi:type="xsd:double"&gt;0.6567&lt;/D&gt;&lt;D xsi:type="xsd:double"&gt;1.0703&lt;/D&gt;&lt;D xsi:type="xsd:double"&gt;1.1906&lt;/D&gt;&lt;D xsi:type="xsd:double"&gt;0.5129&lt;/D&gt;&lt;D xsi:type="xsd:double"&gt;0.2224&lt;/D&gt;&lt;D xsi:type="xsd:double"&gt;0.327&lt;/D&gt;&lt;D xsi:type="xsd:double"&gt;-0.0291&lt;/D&gt;&lt;D xsi:type="xsd:double"&gt;-0.3524&lt;/D&gt;&lt;D xsi:type="xsd:double"&gt;-0.5867&lt;/D&gt;&lt;D xsi:type="xsd:double"&gt;-0.68&lt;/D&gt;&lt;D xsi:type="xsd:double"&gt;-0.8856&lt;/D&gt;&lt;D xsi:type="xsd:double"&gt;-0.9886&lt;/D&gt;&lt;D xsi:type="xsd:double"&gt;-0.7371&lt;/D&gt;&lt;D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xsi:type="xsd:double"&gt;1.6614&lt;/D&gt;&lt;D xsi:type="xsd:double"&gt;1.5375&lt;/D&gt;&lt;D xsi:type="xsd:double"&gt;1.4162&lt;/D&gt;&lt;D xsi:type="xsd:double"&gt;1.5209&lt;/D&gt;&lt;D xsi:type="xsd:double"&gt;1.4442&lt;/D&gt;&lt;D xsi:type="xsd:double"&gt;1.5952&lt;/D&gt;&lt;D xsi:type="xsd:double"&gt;0.0582&lt;/D&gt;&lt;D xsi:type="xsd:double"&gt;0.2922&lt;/D&gt;&lt;D xsi:type="xsd:double"&gt;0.4852&lt;/D&gt;&lt;D xsi:type="xsd:double"&gt;0.1983&lt;/D&gt;&lt;D xsi:type="xsd:double"&gt;0.304&lt;/D&gt;&lt;D xsi:type="xsd:double"&gt;0.2415&lt;/D&gt;&lt;D xsi:type="xsd:double"&gt;0.1155&lt;/D&gt;&lt;D xsi:type="xsd:double"&gt;0.182&lt;/D&gt;&lt;D xsi:type="xsd:double"&gt;0.0153&lt;/D&gt;&lt;D xsi:type="xsd:double"&gt;0.0102&lt;/D&gt;&lt;D xsi:type="xsd:double"&gt;-0.0035&lt;/D&gt;&lt;D xsi:type="xsd:double"&gt;0.075&lt;/D&gt;&lt;D xsi:type="xsd:double"&gt;-0.1183&lt;/D&gt;&lt;D xsi:type="xsd:double"&gt;-0.2058&lt;/D&gt;&lt;D xsi:type="xsd:double"&gt;-0.1202&lt;/D&gt;&lt;D xsi:type="xsd:double"&gt;0.1071&lt;/D&gt;&lt;D xsi:type="xsd:double"&gt;0.1144&lt;/D&gt;&lt;D xsi:type="xsd:double"&gt;-0.0235&lt;/D&gt;&lt;D xsi:type="xsd:double"&gt;-0.1362&lt;/D&gt;&lt;D xsi:type="xsd:double"&gt;-0.1104&lt;/D&gt;&lt;D xsi:type="xsd:double"&gt;-0.1021&lt;/D&gt;&lt;D xsi:type="xsd:double"&gt;-0.2985&lt;/D&gt;&lt;D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xsi:type="xsd:double"&gt;2.0272&lt;/D&gt;&lt;D xsi:type="xsd:double"&gt;1.9504&lt;/D&gt;&lt;D xsi:type="xsd:double"&gt;1.8263&lt;/D&gt;&lt;D xsi:type="xsd:double"&gt;1.8087&lt;/D&gt;&lt;D xsi:type="xsd:double"&gt;2.0231&lt;/D&gt;&lt;D xsi:type="xsd:double"&gt;2.0863&lt;/D&gt;&lt;D xsi:type="xsd:double"&gt;0.1426&lt;/D&gt;&lt;D xsi:type="xsd:double"&gt;0.3077&lt;/D&gt;&lt;D xsi:type="xsd:double"&gt;0.46&lt;/D&gt;&lt;D xsi:type="xsd:double"&gt;0.365&lt;/D&gt;&lt;D xsi:type="xsd:double"&gt;-0.1108&lt;/D&gt;&lt;D xsi:type="xsd:double"&gt;-0.1055&lt;/D&gt;&lt;D xsi:type="xsd:double"&gt;-0.0398&lt;/D&gt;&lt;D xsi:type="xsd:double"&gt;-0.2314&lt;/D&gt;&lt;D xsi:type="xsd:double"&gt;-0.2081&lt;/D&gt;&lt;D xsi:type="xsd:double"&gt;-0.0705&lt;/D&gt;&lt;D xsi:type="xsd:double"&gt;0.3462&lt;/D&gt;&lt;D xsi:type="xsd:double"&gt;0.1858&lt;/D&gt;&lt;D xsi:type="xsd:double"&gt;0.0243&lt;/D&gt;&lt;D xsi:type="xsd:double"&gt;-0.2302&lt;/D&gt;&lt;D xsi:type="xsd:double"&gt;-0.2367&lt;/D&gt;&lt;D xsi:type="xsd:double"&gt;-0.4098&lt;/D&gt;&lt;D xsi:type="xsd:double"&gt;-0.6293&lt;/D&gt;&lt;D xsi:type="xsd:double"&gt;-0.5254&lt;/D&gt;&lt;D xsi:type="xsd:double"&gt;-0.3551&lt;/D&gt;&lt;D xsi:type="xsd:double"&gt;-0.2935&lt;/D&gt;&lt;D xsi:type="xsd:double"&gt;-0.394&lt;/D&gt;&lt;D xsi:type="xsd:double"&gt;-0.1591&lt;/D&gt;&lt;D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xsi:type="xsd:double"&gt;1.0895&lt;/D&gt;&lt;D xsi:type="xsd:double"&gt;1.1308&lt;/D&gt;&lt;D xsi:type="xsd:double"&gt;1.0133&lt;/D&gt;&lt;D xsi:type="xsd:double"&gt;1.0901&lt;/D&gt;&lt;D xsi:type="xsd:double"&gt;1.0754&lt;/D&gt;&lt;D xsi:type="xsd:double"&gt;1.097&lt;/D&gt;&lt;D xsi:type="xsd:double"&gt;0.0301&lt;/D&gt;&lt;D xsi:type="xsd:double"&gt;-0.0201&lt;/D&gt;&lt;D xsi:type="xsd:double"&gt;0.0498&lt;/D&gt;&lt;D xsi:type="xsd:double"&gt;0.0273&lt;/D&gt;&lt;D xsi:type="xsd:double"&gt;0.0605&lt;/D&gt;&lt;D xsi:type="xsd:double"&gt;0.0958&lt;/D&gt;&lt;D xsi:type="xsd:double"&gt;0.2639&lt;/D&gt;&lt;D xsi:type="xsd:double"&gt;0.2813&lt;/D&gt;&lt;D xsi:type="xsd:double"&gt;0.3502&lt;/D&gt;&lt;D xsi:type="xsd:double"&gt;0.398&lt;/D&gt;&lt;D xsi:type="xsd:double"&gt;0.2779&lt;/D&gt;&lt;D xsi:type="xsd:double"&gt;0.3134&lt;/D&gt;&lt;D xsi:type="xsd:double"&gt;0.276&lt;/D&gt;&lt;D xsi:type="xsd:double"&gt;0.2359&lt;/D&gt;&lt;D xsi:type="xsd:double"&gt;0.2096&lt;/D&gt;&lt;D xsi:type="xsd:double"&gt;-0.0367&lt;/D&gt;&lt;D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t>
        </r>
      </text>
    </comment>
    <comment ref="A15" authorId="0" shapeId="0" xr:uid="{A50FDBC8-8A92-4FC1-930C-55D3A5974A43}">
      <text>
        <r>
          <rPr>
            <b/>
            <sz val="9"/>
            <color indexed="81"/>
            <rFont val="Tahoma"/>
            <family val="2"/>
          </rPr>
          <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xsi:type="xsd:double"&gt;0.692&lt;/D&gt;&lt;D xsi:type="xsd:double"&gt;0.8145&lt;/D&gt;&lt;D xsi:type="xsd:double"&gt;0.6743&lt;/D&gt;&lt;D xsi:type="xsd:double"&gt;0.6138&lt;/D&gt;&lt;D xsi:type="xsd:double"&gt;0.6209&lt;/D&gt;&lt;D xsi:type="xsd:double"&gt;0.6775&lt;/D&gt;&lt;D xsi:type="xsd:double"&gt;0.7197&lt;/D&gt;&lt;D xsi:type="xsd:double"&gt;0.592&lt;/D&gt;&lt;D xsi:type="xsd:double"&gt;0.7354&lt;/D&gt;&lt;D xsi:type="xsd:double"&gt;0.8571&lt;/D&gt;&lt;D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xsi:type="xsd:double"&gt;0.426&lt;/D&gt;&lt;D xsi:type="xsd:double"&gt;0.4275&lt;/D&gt;&lt;D xsi:type="xsd:double"&gt;0.4539&lt;/D&gt;&lt;D xsi:type="xsd:double"&gt;0.4774&lt;/D&gt;&lt;D xsi:type="xsd:double"&gt;0.442&lt;/D&gt;&lt;D xsi:type="xsd:double"&gt;0.4028&lt;/D&gt;&lt;D xsi:type="xsd:double"&gt;0.7056&lt;/D&gt;&lt;D xsi:type="xsd:double"&gt;0.6667&lt;/D&gt;&lt;D xsi:type="xsd:double"&gt;0.7424&lt;/D&gt;&lt;D xsi:type="xsd:double"&gt;0.7559&lt;/D&gt;&lt;D xsi:type="xsd:double"&gt;0.7805&lt;/D&gt;&lt;D xsi:type="xsd:double"&gt;0.8519&lt;/D&gt;&lt;D xsi:type="xsd:double"&gt;0.5143&lt;/D&gt;&lt;D xsi:type="xsd:double"&gt;0.4969&lt;/D&gt;&lt;D xsi:type="xsd:double"&gt;0.3519&lt;/D&gt;&lt;D xsi:type="xsd:double"&gt;0.2254&lt;/D&gt;&lt;D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xsi:type="xsd:double"&gt;0.3609&lt;/D&gt;&lt;D xsi:type="xsd:double"&gt;0.3636&lt;/D&gt;&lt;D xsi:type="xsd:double"&gt;0.3613&lt;/D&gt;&lt;D xsi:type="xsd:double"&gt;0.4228&lt;/D&gt;&lt;D xsi:type="xsd:double"&gt;0.3983&lt;/D&gt;&lt;D xsi:type="xsd:double"&gt;0.3867&lt;/D&gt;&lt;D xsi:type="xsd:double"&gt;1.0176&lt;/D&gt;&lt;D xsi:type="xsd:double"&gt;0.9227&lt;/D&gt;&lt;D xsi:type="xsd:double"&gt;1.0417&lt;/D&gt;&lt;D xsi:type="xsd:double"&gt;1.0452&lt;/D&gt;&lt;D xsi:type="xsd:double"&gt;1.0382&lt;/D&gt;&lt;D xsi:type="xsd:double"&gt;1.1649&lt;/D&gt;&lt;D xsi:type="xsd:double"&gt;0.2745&lt;/D&gt;&lt;D xsi:type="xsd:double"&gt;0.1682&lt;/D&gt;&lt;D xsi:type="xsd:double"&gt;0.0562&lt;/D&gt;&lt;D xsi:type="xsd:double"&gt;-0.028&lt;/D&gt;&lt;D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xsi:type="xsd:double"&gt;1.0926&lt;/D&gt;&lt;D xsi:type="xsd:double"&gt;1.168&lt;/D&gt;&lt;D xsi:type="xsd:double"&gt;1.3167&lt;/D&gt;&lt;D xsi:type="xsd:double"&gt;1.3952&lt;/D&gt;&lt;D xsi:type="xsd:double"&gt;1.3727&lt;/D&gt;&lt;D xsi:type="xsd:double"&gt;1.5945&lt;/D&gt;&lt;D xsi:type="xsd:double"&gt;0.347&lt;/D&gt;&lt;D xsi:type="xsd:double"&gt;0.2777&lt;/D&gt;&lt;D xsi:type="xsd:double"&gt;0.1316&lt;/D&gt;&lt;D xsi:type="xsd:double"&gt;0.0439&lt;/D&gt;&lt;D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xsi:type="xsd:double"&gt;1.4619&lt;/D&gt;&lt;D xsi:type="xsd:double"&gt;1.376&lt;/D&gt;&lt;D xsi:type="xsd:double"&gt;1.5168&lt;/D&gt;&lt;D xsi:type="xsd:double"&gt;1.5062&lt;/D&gt;&lt;D xsi:type="xsd:double"&gt;1.6649&lt;/D&gt;&lt;D xsi:type="xsd:double"&gt;0.5202&lt;/D&gt;&lt;D xsi:type="xsd:double"&gt;0.2073&lt;/D&gt;&lt;D xsi:type="xsd:double"&gt;0.1587&lt;/D&gt;&lt;D xsi:type="xsd:double"&gt;0.0845&lt;/D&gt;&lt;D xsi:type="xsd:double"&gt;0.3136&lt;/D&gt;&lt;D xsi:type="xsd:double"&gt;0.393&lt;/D&gt;&lt;D xsi:type="xsd:double"&gt;-0.3105&lt;/D&gt;&lt;D xsi:type="xsd:double"&gt;-0.3656&lt;/D&gt;&lt;D xsi:type="xsd:double"&gt;-0.2744&lt;/D&gt;&lt;D xsi:type="xsd:double"&gt;-0.3327&lt;/D&gt;&lt;D xsi:type="xsd:double"&gt;-0.6201&lt;/D&gt;&lt;D xsi:type="xsd:double"&gt;-0.7862&lt;/D&gt;&lt;D xsi:type="xsd:double"&gt;0.227&lt;/D&gt;&lt;D xsi:type="xsd:double"&gt;0.447&lt;/D&gt;&lt;D xsi:type="xsd:double"&gt;0.5094&lt;/D&gt;&lt;D xsi:type="xsd:double"&gt;0.3993&lt;/D&gt;&lt;D xsi:type="xsd:double"&gt;0.0974&lt;/D&gt;&lt;D xsi:type="xsd:double"&gt;0.0222&lt;/D&gt;&lt;D xsi:type="xsd:double"&gt;-0.3219&lt;/D&gt;&lt;D xsi:type="xsd:double"&gt;-0.2497&lt;/D&gt;&lt;D xsi:type="xsd:double"&gt;-0.35&lt;/D&gt;&lt;D xsi:type="xsd:double"&gt;-0.2818&lt;/D&gt;&lt;D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xsi:type="xsd:double"&gt;1.3032&lt;/D&gt;&lt;D xsi:type="xsd:double"&gt;1.3609&lt;/D&gt;&lt;D xsi:type="xsd:double"&gt;1.4144&lt;/D&gt;&lt;D xsi:type="xsd:double"&gt;1.3584&lt;/D&gt;&lt;D xsi:type="xsd:double"&gt;1.2354&lt;/D&gt;&lt;D xsi:type="xsd:double"&gt;1.3735&lt;/D&gt;&lt;D xsi:type="xsd:double"&gt;0.0736&lt;/D&gt;&lt;D xsi:type="xsd:double"&gt;-0.0177&lt;/D&gt;&lt;D xsi:type="xsd:double"&gt;0.0265&lt;/D&gt;&lt;D xsi:type="xsd:double"&gt;-0.1167&lt;/D&gt;&lt;D xsi:type="xsd:double"&gt;0.0717&lt;/D&gt;&lt;D xsi:type="xsd:double"&gt;-0.1414&lt;/D&gt;&lt;D xsi:type="xsd:double"&gt;-0.2192&lt;/D&gt;&lt;D xsi:type="xsd:double"&gt;-0.216&lt;/D&gt;&lt;D xsi:type="xsd:double"&gt;-0.2689&lt;/D&gt;&lt;D xsi:type="xsd:double"&gt;-0.0891&lt;/D&gt;&lt;D xsi:type="xsd:double"&gt;-0.1094&lt;/D&gt;&lt;D xsi:type="xsd:double"&gt;0.0045&lt;/D&gt;&lt;D xsi:type="xsd:double"&gt;0.2342&lt;/D&gt;&lt;D xsi:type="xsd:double"&gt;0.2764&lt;/D&gt;&lt;D xsi:type="xsd:double"&gt;0.2483&lt;/D&gt;&lt;D xsi:type="xsd:double"&gt;0.3457&lt;/D&gt;&lt;D xsi:type="xsd:double"&gt;0.1628&lt;/D&gt;&lt;D xsi:type="xsd:double"&gt;0.2248&lt;/D&gt;&lt;D xsi:type="xsd:double"&gt;-0.0224&lt;/D&gt;&lt;D xsi:type="xsd:double"&gt;0.0108&lt;/D&gt;&lt;D xsi:type="xsd:double"&gt;-0.0631&lt;/D&gt;&lt;D xsi:type="xsd:double"&gt;-0.142&lt;/D&gt;&lt;D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xsi:type="xsd:double"&gt;1.2611&lt;/D&gt;&lt;D xsi:type="xsd:double"&gt;1.2114&lt;/D&gt;&lt;D xsi:type="xsd:double"&gt;1.1383&lt;/D&gt;&lt;D xsi:type="xsd:double"&gt;0.9648&lt;/D&gt;&lt;D xsi:type="xsd:double"&gt;0.9111&lt;/D&gt;&lt;D xsi:type="xsd:double"&gt;0.8708&lt;/D&gt;&lt;D xsi:type="xsd:double"&gt;-0.1291&lt;/D&gt;&lt;D xsi:type="xsd:double"&gt;-0.0549&lt;/D&gt;&lt;D xsi:type="xsd:double"&gt;0.0249&lt;/D&gt;&lt;D xsi:type="xsd:double"&gt;0.178&lt;/D&gt;&lt;D xsi:type="xsd:double"&gt;0.406&lt;/D&gt;&lt;D xsi:type="xsd:double"&gt;0.532&lt;/D&gt;&lt;D xsi:type="xsd:double"&gt;0.3805&lt;/D&gt;&lt;D xsi:type="xsd:double"&gt;0.5126&lt;/D&gt;&lt;D xsi:type="xsd:double"&gt;0.3913&lt;/D&gt;&lt;D xsi:type="xsd:double"&gt;0.28&lt;/D&gt;&lt;D xsi:type="xsd:double"&gt;0.2347&lt;/D&gt;&lt;D xsi:type="xsd:double"&gt;0.331&lt;/D&gt;&lt;D xsi:type="xsd:double"&gt;0.0154&lt;/D&gt;&lt;D xsi:type="xsd:double"&gt;-0.1974&lt;/D&gt;&lt;D xsi:type="xsd:double"&gt;-0.1041&lt;/D&gt;&lt;D xsi:type="xsd:double"&gt;-0.0286&lt;/D&gt;&lt;D xsi:type="xsd:double"&gt;-0.0406&lt;/D&gt;&lt;D xsi:type="xsd:double"&gt;-0.2432&lt;/D&gt;&lt;D xsi:type="xsd:double"&gt;-0.3149&lt;/D&gt;&lt;D xsi:type="xsd:double"&gt;-0.0974&lt;/D&gt;&lt;D xsi:type="xsd:double"&gt;-0.0433&lt;/D&gt;&lt;D xsi:type="xsd:double"&gt;-0.0648&lt;/D&gt;&lt;D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xsi:type="xsd:double"&gt;0.3623&lt;/D&gt;&lt;D xsi:type="xsd:double"&gt;0.3998&lt;/D&gt;&lt;D xsi:type="xsd:double"&gt;0.3911&lt;/D&gt;&lt;D xsi:type="xsd:double"&gt;0.3749&lt;/D&gt;&lt;D xsi:type="xsd:double"&gt;0.3655&lt;/D&gt;&lt;D xsi:type="xsd:double"&gt;0.3253&lt;/D&gt;&lt;D xsi:type="xsd:double"&gt;0.4065&lt;/D&gt;&lt;D xsi:type="xsd:double"&gt;0.4924&lt;/D&gt;&lt;D xsi:type="xsd:double"&gt;0.4993&lt;/D&gt;&lt;D xsi:type="xsd:double"&gt;0.4927&lt;/D&gt;&lt;D xsi:type="xsd:double"&gt;0.5286&lt;/D&gt;&lt;D xsi:type="xsd:double"&gt;0.3959&lt;/D&gt;&lt;D xsi:type="xsd:double"&gt;0.6368&lt;/D&gt;&lt;D xsi:type="xsd:double"&gt;0.4813&lt;/D&gt;&lt;D xsi:type="xsd:double"&gt;0.827&lt;/D&gt;&lt;D xsi:type="xsd:double"&gt;0.8609&lt;/D&gt;&lt;D xsi:type="xsd:double"&gt;0.7605&lt;/D&gt;&lt;D xsi:type="xsd:double"&gt;0.9356&lt;/D&gt;&lt;D xsi:type="xsd:double"&gt;0.5819&lt;/D&gt;&lt;D xsi:type="xsd:double"&gt;0.7355&lt;/D&gt;&lt;D xsi:type="xsd:double"&gt;0.5996&lt;/D&gt;&lt;D xsi:type="xsd:double"&gt;0.4584&lt;/D&gt;&lt;D xsi:type="xsd:double"&gt;0.3157&lt;/D&gt;&lt;D xsi:type="xsd:double"&gt;0.0361&lt;/D&gt;&lt;D xsi:type="xsd:double"&gt;-0.6304&lt;/D&gt;&lt;D xsi:type="xsd:double"&gt;-0.8091&lt;/D&gt;&lt;D xsi:type="xsd:double"&gt;-1.0116&lt;/D&gt;&lt;D xsi:type="xsd:double"&gt;-0.8753&lt;/D&gt;&lt;D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xsi:type="xsd:double"&gt;2.3349&lt;/D&gt;&lt;D xsi:type="xsd:double"&gt;2.2545&lt;/D&gt;&lt;D xsi:type="xsd:double"&gt;2.2471&lt;/D&gt;&lt;D xsi:type="xsd:double"&gt;2.381&lt;/D&gt;&lt;D xsi:type="xsd:double"&gt;2.0266&lt;/D&gt;&lt;D xsi:type="xsd:double"&gt;1.9882&lt;/D&gt;&lt;D xsi:type="xsd:double"&gt;-0.6857&lt;/D&gt;&lt;D xsi:type="xsd:double"&gt;-0.648&lt;/D&gt;&lt;D xsi:type="xsd:double"&gt;-0.7287&lt;/D&gt;&lt;D xsi:type="xsd:double"&gt;-0.9106&lt;/D&gt;&lt;D xsi:type="xsd:double"&gt;-0.5605&lt;/D&gt;&lt;D xsi:type="xsd:double"&gt;-0.4461&lt;/D&gt;&lt;D xsi:type="xsd:double"&gt;0.2418&lt;/D&gt;&lt;D xsi:type="xsd:double"&gt;0.1015&lt;/D&gt;&lt;D xsi:type="xsd:double"&gt;0.4108&lt;/D&gt;&lt;D xsi:type="xsd:double"&gt;0.5293&lt;/D&gt;&lt;D xsi:type="xsd:double"&gt;0.4763&lt;/D&gt;&lt;D xsi:type="xsd:double"&gt;0.4596&lt;/D&gt;&lt;D xsi:type="xsd:double"&gt;0.0891&lt;/D&gt;&lt;D xsi:type="xsd:double"&gt;0.0419&lt;/D&gt;&lt;D xsi:type="xsd:double"&gt;-0.2792&lt;/D&gt;&lt;D xsi:type="xsd:double"&gt;-0.3311&lt;/D&gt;&lt;D xsi:type="xsd:double"&gt;-0.1647&lt;/D&gt;&lt;D xsi:type="xsd:double"&gt;-0.4166&lt;/D&gt;&lt;D xsi:type="xsd:double"&gt;-0.4016&lt;/D&gt;&lt;D xsi:type="xsd:double"&gt;-0.416&lt;/D&gt;&lt;D xsi:type="xsd:double"&gt;-0.363&lt;/D&gt;&lt;D xsi:type="xsd:double"&gt;-0.4248&lt;/D&gt;&lt;D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16" authorId="0" shapeId="0" xr:uid="{C15CD2DC-925C-454B-8016-7A6DE2ACC623}">
      <text>
        <r>
          <rPr>
            <b/>
            <sz val="9"/>
            <color indexed="81"/>
            <rFont val="Tahoma"/>
            <family val="2"/>
          </rPr>
          <t>"xsd:double"&gt;0&lt;/D&gt;&lt;D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xsi:type="xsd:double"&gt;1.1517&lt;/D&gt;&lt;D xsi:type="xsd:double"&gt;1.084&lt;/D&gt;&lt;D xsi:type="xsd:double"&gt;1.2627&lt;/D&gt;&lt;D xsi:type="xsd:double"&gt;1.2372&lt;/D&gt;&lt;D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xsi:type="xsd:double"&gt;1.3566&lt;/D&gt;&lt;D xsi:type="xsd:double"&gt;1.4129&lt;/D&gt;&lt;D xsi:type="xsd:double"&gt;1.5103&lt;/D&gt;&lt;D xsi:type="xsd:double"&gt;1.7018&lt;/D&gt;&lt;D xsi:type="xsd:double"&gt;1.8446&lt;/D&gt;&lt;D xsi:type="xsd:double"&gt;1.7004&lt;/D&gt;&lt;D xsi:type="xsd:double"&gt;0.3338&lt;/D&gt;&lt;D xsi:type="xsd:double"&gt;0.2266&lt;/D&gt;&lt;D xsi:type="xsd:double"&gt;-0.0471&lt;/D&gt;&lt;D xsi:type="xsd:double"&gt;-0.2554&lt;/D&gt;&lt;D xsi:type="xsd:double"&gt;-0.4494&lt;/D&gt;&lt;D xsi:type="xsd:double"&gt;-0.2933&lt;/D&gt;&lt;D xsi:type="xsd:double"&gt;-0.0996&lt;/D&gt;&lt;D xsi:type="xsd:double"&gt;-0.0258&lt;/D&gt;&lt;D xsi:type="xsd:double"&gt;0.2505&lt;/D&gt;&lt;D xsi:type="xsd:double"&gt;0.3235&lt;/D&gt;&lt;D xsi:type="xsd:double"&gt;0.2615&lt;/D&gt;&lt;D xsi:type="xsd:double"&gt;0.1085&lt;/D&gt;&lt;D xsi:type="xsd:double"&gt;-0.3926&lt;/D&gt;&lt;D xsi:type="xsd:double"&gt;-0.5801&lt;/D&gt;&lt;D xsi:type="xsd:double"&gt;-0.4958&lt;/D&gt;&lt;D xsi:type="xsd:double"&gt;-0.5595&lt;/D&gt;&lt;D xsi:type="xsd:double"&gt;-0.574&lt;/D&gt;&lt;D xsi:type="xsd:double"&gt;-0.4807&lt;/D&gt;&lt;D xsi:type="xsd:double"&gt;0.1888&lt;/D&gt;&lt;D xsi:type="xsd:double"&gt;0.1927&lt;/D&gt;&lt;D xsi:type="xsd:double"&gt;-0.0722&lt;/D&gt;&lt;D xsi:type="xsd:double"&gt;-0.0116&lt;/D&gt;&lt;D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xsi:type="xsd:double"&gt;1.7499&lt;/D&gt;&lt;D xsi:type="xsd:double"&gt;1.8179&lt;/D&gt;&lt;D xsi:type="xsd:double"&gt;1.699&lt;/D&gt;&lt;D xsi:type="xsd:double"&gt;1.8051&lt;/D&gt;&lt;D xsi:type="xsd:double"&gt;1.6936&lt;/D&gt;&lt;D xsi:type="xsd:double"&gt;1.7397&lt;/D&gt;&lt;D xsi:type="xsd:double"&gt;0.0319&lt;/D&gt;&lt;D xsi:type="xsd:double"&gt;0.0578&lt;/D&gt;&lt;D xsi:type="xsd:double"&gt;-0.0744&lt;/D&gt;&lt;D xsi:type="xsd:double"&gt;-0.2641&lt;/D&gt;&lt;D xsi:type="xsd:double"&gt;-0.4542&lt;/D&gt;&lt;D xsi:type="xsd:double"&gt;-0.5876&lt;/D&gt;&lt;D xsi:type="xsd:double"&gt;0.1727&lt;/D&gt;&lt;D xsi:type="xsd:double"&gt;-0.1223&lt;/D&gt;&lt;D xsi:type="xsd:double"&gt;-0.0684&lt;/D&gt;&lt;D xsi:type="xsd:double"&gt;0.3152&lt;/D&gt;&lt;D xsi:type="xsd:double"&gt;0.57&lt;/D&gt;&lt;D xsi:type="xsd:double"&gt;0.8963&lt;/D&gt;&lt;D xsi:type="xsd:double"&gt;0.0576&lt;/D&gt;&lt;D xsi:type="xsd:double"&gt;-0.1398&lt;/D&gt;&lt;D xsi:type="xsd:double"&gt;0.2069&lt;/D&gt;&lt;D xsi:type="xsd:double"&gt;-0.0795&lt;/D&gt;&lt;D xsi:type="xsd:double"&gt;0.0452&lt;/D&gt;&lt;D xsi:type="xsd:double"&gt;-0.1641&lt;/D&gt;&lt;D xsi:type="xsd:double"&gt;-0.9674&lt;/D&gt;&lt;D xsi:type="xsd:double"&gt;-0.4866&lt;/D&gt;&lt;D xsi:type="xsd:double"&gt;-0.6356&lt;/D&gt;&lt;D xsi:type="xsd:double"&gt;-0.6074&lt;/D&gt;&lt;D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xsi:type="xsd:double"&gt;1.0595&lt;/D&gt;&lt;D xsi:type="xsd:double"&gt;1.08&lt;/D&gt;&lt;D xsi:type="xsd:double"&gt;1.0688&lt;/D&gt;&lt;D xsi:type="xsd:double"&gt;1.0848&lt;/D&gt;&lt;D xsi:type="xsd:double"&gt;1.0656&lt;/D&gt;&lt;D xsi:type="xsd:double"&gt;1.0031&lt;/D&gt;&lt;D xsi:type="xsd:double"&gt;0.1423&lt;/D&gt;&lt;D xsi:type="xsd:double"&gt;0.1995&lt;/D&gt;&lt;D xsi:type="xsd:double"&gt;0.3005&lt;/D&gt;&lt;D xsi:type="xsd:double"&gt;0.2167&lt;/D&gt;&lt;D xsi:type="xsd:double"&gt;0.2028&lt;/D&gt;&lt;D xsi:type="xsd:double"&gt;0.2558&lt;/D&gt;&lt;D xsi:type="xsd:double"&gt;-0.2396&lt;/D&gt;&lt;D xsi:type="xsd:double"&gt;-0.323&lt;/D&gt;&lt;D xsi:type="xsd:double"&gt;-0.5305&lt;/D&gt;&lt;D xsi:type="xsd:double"&gt;-0.4602&lt;/D&gt;&lt;D xsi:type="xsd:double"&gt;-0.4375&lt;/D&gt;&lt;D xsi:type="xsd:double"&gt;-0.4113&lt;/D&gt;&lt;D xsi:type="xsd:double"&gt;0.2625&lt;/D&gt;&lt;D xsi:type="xsd:double"&gt;0.3225&lt;/D&gt;&lt;D xsi:type="xsd:double"&gt;0.3371&lt;/D&gt;&lt;D xsi:type="xsd:double"&gt;0.4694&lt;/D&gt;&lt;D xsi:type="xsd:double"&gt;0.3719&lt;/D&gt;&lt;D xsi:type="xsd:double"&gt;0.3917&lt;/D&gt;&lt;D xsi:type="xsd:double"&gt;0.0446&lt;/D&gt;&lt;D xsi:type="xsd:double"&gt;-0.0611&lt;/D&gt;&lt;D xsi:type="xsd:double"&gt;-0.0707&lt;/D&gt;&lt;D xsi:type="xsd:double"&gt;-0.1589&lt;/D&gt;&lt;D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xsi:type="xsd:double"&gt;1.7285&lt;/D&gt;&lt;D xsi:type="xsd:double"&gt;1.5051&lt;/D&gt;&lt;D xsi:type="xsd:double"&gt;1.7599&lt;/D&gt;&lt;D xsi:type="xsd:double"&gt;1.7158&lt;/D&gt;&lt;D xsi:type="xsd:double"&gt;1.7974&lt;/D&gt;&lt;D xsi:type="xsd:double"&gt;1.7662&lt;/D&gt;&lt;D xsi:type="xsd:double"&gt;0.1064&lt;/D&gt;&lt;D xsi:type="xsd:double"&gt;0.0748&lt;/D&gt;&lt;D xsi:type="xsd:double"&gt;-0.2251&lt;/D&gt;&lt;D xsi:type="xsd:double"&gt;-0.0083&lt;/D&gt;&lt;D xsi:type="xsd:double"&gt;-0.0439&lt;/D&gt;&lt;D xsi:type="xsd:double"&gt;-0.2996&lt;/D&gt;&lt;D xsi:type="xsd:double"&gt;-0.7525&lt;/D&gt;&lt;D xsi:type="xsd:double"&gt;-0.63&lt;/D&gt;&lt;D xsi:type="xsd:double"&gt;-0.5891&lt;/D&gt;&lt;D xsi:type="xsd:double"&gt;-0.8528&lt;/D&gt;&lt;D xsi:type="xsd:double"&gt;-0.7367&lt;/D&gt;&lt;D xsi:type="xsd:double"&gt;-0.5093&lt;/D&gt;&lt;D xsi:type="xsd:double"&gt;0.2456&lt;/D&gt;&lt;D xsi:type="xsd:double"&gt;0.5663&lt;/D&gt;&lt;D xsi:type="xsd:double"&gt;0.5751&lt;/D&gt;&lt;D xsi:type="xsd:double"&gt;0.544&lt;/D&gt;&lt;D xsi:type="xsd:double"&gt;0.2828&lt;/D&gt;&lt;D xsi:type="xsd:double"&gt;0.2305&lt;/D&gt;&lt;D xsi:type="xsd:double"&gt;-0.1192&lt;/D&gt;&lt;D xsi:type="xsd:double"&gt;-0.2533&lt;/D&gt;&lt;D xsi:type="xsd:double"&gt;-0.4979&lt;/D&gt;&lt;D xsi:type="xsd:double"&gt;-0.2844&lt;/D&gt;&lt;D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xsi:type="xsd:double"&gt;1.0388&lt;/D&gt;&lt;D xsi:type="xsd:double"&gt;1.0208&lt;/D&gt;&lt;D xsi:type="xsd:double"&gt;0.95&lt;/D&gt;&lt;D xsi:type="xsd:double"&gt;1.0727&lt;/D&gt;&lt;D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xsi:type="xsd:double"&gt;1.0287&lt;/D&gt;&lt;D xsi:type="xsd:double"&gt;0.984&lt;/D&gt;&lt;D xsi:type="xsd:double"&gt;0.9499&lt;/D&gt;&lt;D xsi:type="xsd:double"&gt;1.0623&lt;/D&gt;&lt;D xsi:type="xsd:double"&gt;0.9543&lt;/D&gt;&lt;D xsi:type="xsd:double"&gt;0.9491&lt;/D&gt;&lt;D xsi:type="xsd:double"&gt;0.0192&lt;/D&gt;&lt;D xsi:type="xsd:double"&gt;0.0122&lt;/D&gt;&lt;D xsi:type="xsd:double"&gt;-0.031&lt;/D&gt;&lt;D xsi:type="xsd:double"&gt;-0.1993&lt;/D&gt;&lt;D xsi:type="xsd:double"&gt;-0.1519&lt;/D&gt;&lt;D xsi:type="xsd:double"&gt;-0.0991&lt;/D&gt;&lt;D xsi:type="xsd:double"&gt;-0.0159&lt;/D&gt;&lt;D xsi:type="xsd:double"&gt;0.0626&lt;/D&gt;&lt;D xsi:type="xsd:double"&gt;0.1437&lt;/D&gt;&lt;D xsi:type="xsd:double"&gt;0.1324&lt;/D&gt;&lt;D xsi:type="xsd:double"&gt;0.1864&lt;/D&gt;&lt;D xsi:type="xsd:double"&gt;0.0857&lt;/D&gt;&lt;D xsi:type="xsd:double"&gt;0.0265&lt;/D&gt;&lt;D xsi:type="xsd:double"&gt;0.0877&lt;/D&gt;&lt;D xsi:type="xsd:double"&gt;-0.0463&lt;/D&gt;&lt;D xsi:type="xsd:double"&gt;0.1335&lt;/D&gt;&lt;D xsi:type="xsd:double"&gt;0.0675&lt;/D&gt;&lt;D xsi:type="xsd:double"&gt;0.185&lt;/D&gt;&lt;D xsi:type="xsd:double"&gt;0.0841&lt;/D&gt;&lt;D xsi:type="xsd:double"&gt;0.0207&lt;/D&gt;&lt;D xsi:type="xsd:double"&gt;0.0996&lt;/D&gt;&lt;D xsi:type="xsd:double"&gt;-0.1178&lt;/D&gt;&lt;D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xsi:type="xsd:double"&gt;0.5972&lt;/D&gt;&lt;D xsi:type="xsd:double"&gt;0.6724&lt;/D&gt;&lt;D xsi:type="xsd:double"&gt;0.781&lt;/D&gt;&lt;D xsi:type="xsd:double"&gt;0.7429&lt;/D&gt;&lt;D xsi:type="xsd:double"&gt;0.8099&lt;/D&gt;&lt;D xsi:type="xsd:double"&gt;0.906&lt;/D&gt;&lt;D xsi:type="xsd:double"&gt;0.1283&lt;/D&gt;&lt;D xsi:type="xsd:double"&gt;0.0955&lt;/D&gt;&lt;D xsi:type="xsd:double"&gt;-0.0156&lt;/D&gt;&lt;D xsi:type="xsd:double"&gt;0.0631&lt;/D&gt;&lt;D xsi:type="xsd:double"&gt;-0.0172&lt;/D&gt;&lt;D xsi:type="xsd:double"&gt;-0.1808&lt;/D&gt;&lt;D xsi:type="xsd:double"&gt;-0.1178&lt;/D&gt;&lt;D xsi:type="xsd:double"&gt;-0.1&lt;/D&gt;&lt;D xsi:type="xsd:double"&gt;-0.0518&lt;/D&gt;&lt;D xsi:type="xsd:double"&gt;-0.1145&lt;/D&gt;&lt;D xsi:type="xsd:double"&gt;-0.1059&lt;/D&gt;&lt;D xsi:type="xsd:double"&gt;0.0896&lt;/D&gt;&lt;D xsi:type="xsd:double"&gt;0.2015&lt;/D&gt;&lt;D xsi:type="xsd:double"&gt;0.1208&lt;/D&gt;&lt;D xsi:type="xsd:double"&gt;0.0275&lt;/D&gt;&lt;D xsi:type="xsd:double"&gt;0.1301&lt;/D&gt;&lt;D xsi:type="xsd:double"&gt;0.1271&lt;/D&gt;&lt;D xsi:type="xsd:double"&gt;-0.0619&lt;/D&gt;&lt;D xsi:type="xsd:double"&gt;0.2456&lt;/D&gt;&lt;D xsi:type="xsd:double"&gt;0.1777&lt;/D&gt;&lt;D xsi:type="xsd:double"&gt;0.173&lt;/D&gt;&lt;D xsi:type="xsd:double"&gt;0.1888&lt;/D&gt;&lt;D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xsi:type="xsd:double"&gt;0.9899&lt;/D&gt;&lt;D xsi:type="xsd:double"&gt;1.0439&lt;/D&gt;&lt;D xsi:type="xsd:double"&gt;1.0245&lt;/D&gt;&lt;D xsi:type="xsd:double"&gt;0.9843&lt;/D&gt;&lt;D xsi:type="xsd:double"&gt;1.0191&lt;/D&gt;&lt;D xsi:type="xsd:double"&gt;0.95009999999999994&lt;/D&gt;&lt;D xsi:type="xsd:double"&gt;-0.0831&lt;/D&gt;&lt;D xsi:type="xsd:double"&gt;-0.0539&lt;/D&gt;&lt;D xsi:type="xsd:double"&gt;0.066&lt;/D&gt;&lt;D xsi:type="xsd:double"&gt;0.1268&lt;/D&gt;&lt;D xsi:type="xsd:double"&gt;0.0663&lt;/D&gt;&lt;D xsi:type="xsd:double"&gt;0.2476&lt;/D&gt;&lt;D xsi:type="xsd:double"&gt;0.1321&lt;/D&gt;&lt;D xsi:type="xsd:double"&gt;0.0644&lt;/D&gt;&lt;D xsi:type="xsd:double"&gt;0.0061&lt;/D&gt;&lt;D xsi:type="xsd:double"&gt;-0.065&lt;/D&gt;&lt;D xsi:type="xsd:double"&gt;-0.0114&lt;/D&gt;&lt;D xsi:type="xsd:double"&gt;-0.124&lt;/D&gt;&lt;D xsi:type="xsd:double"&gt;-0.1778&lt;/D&gt;&lt;D xsi:type="xsd:double"&gt;-0.2201&lt;/D&gt;&lt;D xsi:type="xsd:double"&gt;-0.2397&lt;/D&gt;&lt;D xsi:type="xsd:double"&gt;-0.1187&lt;/D&gt;&lt;D xsi:type="xsd:double"&gt;-0.1795&lt;/D&gt;&lt;D xsi:type="xsd:double"&gt;-0.1786&lt;/D&gt;&lt;D xsi:type="xsd:double"&gt;0.0639&lt;/D&gt;&lt;D xsi:type="xsd:double"&gt;0.178&lt;/D&gt;&lt;D xsi:type="xsd:double"&gt;0.0531&lt;/D&gt;&lt;D xsi:type="xsd:double"&gt;0.0507&lt;/D&gt;&lt;D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t>
        </r>
      </text>
    </comment>
    <comment ref="A17" authorId="0" shapeId="0" xr:uid="{A79A125D-42AB-4C65-897D-44B1FCF48C69}">
      <text>
        <r>
          <rPr>
            <b/>
            <sz val="9"/>
            <color indexed="81"/>
            <rFont val="Tahoma"/>
            <family val="2"/>
          </rPr>
          <t>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xsi:type="xsd:double"&gt;0.7924&lt;/D&gt;&lt;D xsi:type="xsd:double"&gt;0.7984&lt;/D&gt;&lt;D xsi:type="xsd:double"&gt;0.8866&lt;/D&gt;&lt;D xsi:type="xsd:double"&gt;0.9649&lt;/D&gt;&lt;D xsi:type="xsd:double"&gt;0.9547&lt;/D&gt;&lt;D xsi:type="xsd:double"&gt;1.0124&lt;/D&gt;&lt;D xsi:type="xsd:double"&gt;0.2628&lt;/D&gt;&lt;D xsi:type="xsd:double"&gt;0.2642&lt;/D&gt;&lt;D xsi:type="xsd:double"&gt;0.1638&lt;/D&gt;&lt;D xsi:type="xsd:double"&gt;0.1088&lt;/D&gt;&lt;D xsi:type="xsd:double"&gt;0.1339&lt;/D&gt;&lt;D xsi:type="xsd:double"&gt;0.1213&lt;/D&gt;&lt;D xsi:type="xsd:double"&gt;0.1996&lt;/D&gt;&lt;D xsi:type="xsd:double"&gt;0.1404&lt;/D&gt;&lt;D xsi:type="xsd:double"&gt;0.1704&lt;/D&gt;&lt;D xsi:type="xsd:double"&gt;0.1836&lt;/D&gt;&lt;D xsi:type="xsd:double"&gt;0.141&lt;/D&gt;&lt;D xsi:type="xsd:double"&gt;0.1299&lt;/D&gt;&lt;D xsi:type="xsd:double"&gt;0.3089&lt;/D&gt;&lt;D xsi:type="xsd:double"&gt;0.3734&lt;/D&gt;&lt;D xsi:type="xsd:double"&gt;0.1758&lt;/D&gt;&lt;D xsi:type="xsd:double"&gt;0.0755&lt;/D&gt;&lt;D xsi:type="xsd:double"&gt;0.0199&lt;/D&gt;&lt;D xsi:type="xsd:double"&gt;-0.0165&lt;/D&gt;&lt;D xsi:type="xsd:double"&gt;-0.6134&lt;/D&gt;&lt;D xsi:type="xsd:double"&gt;-0.6485&lt;/D&gt;&lt;D xsi:type="xsd:double"&gt;-0.4959&lt;/D&gt;&lt;D xsi:type="xsd:double"&gt;-0.4028&lt;/D&gt;&lt;D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xsi:type="xsd:double"&gt;1.8142&lt;/D&gt;&lt;D xsi:type="xsd:double"&gt;1.9432&lt;/D&gt;&lt;D xsi:type="xsd:double"&gt;1.934&lt;/D&gt;&lt;D xsi:type="xsd:double"&gt;1.9434&lt;/D&gt;&lt;D xsi:type="xsd:double"&gt;1.7612&lt;/D&gt;&lt;D xsi:type="xsd:double"&gt;1.8115&lt;/D&gt;&lt;D xsi:type="xsd:double"&gt;-0.8781&lt;/D&gt;&lt;D xsi:type="xsd:double"&gt;-1.0575&lt;/D&gt;&lt;D xsi:type="xsd:double"&gt;-1.0586&lt;/D&gt;&lt;D xsi:type="xsd:double"&gt;-1.0794&lt;/D&gt;&lt;D xsi:type="xsd:double"&gt;-0.9405&lt;/D&gt;&lt;D xsi:type="xsd:double"&gt;-1.0056&lt;/D&gt;&lt;D xsi:type="xsd:double"&gt;0.3254&lt;/D&gt;&lt;D xsi:type="xsd:double"&gt;0.2917&lt;/D&gt;&lt;D xsi:type="xsd:double"&gt;0.3214&lt;/D&gt;&lt;D xsi:type="xsd:double"&gt;0.4117&lt;/D&gt;&lt;D xsi:type="xsd:double"&gt;0.5398&lt;/D&gt;&lt;D xsi:type="xsd:double"&gt;0.5057&lt;/D&gt;&lt;D xsi:type="xsd:double"&gt;0.7499&lt;/D&gt;&lt;D xsi:type="xsd:double"&gt;0.8473&lt;/D&gt;&lt;D xsi:type="xsd:double"&gt;0.7206&lt;/D&gt;&lt;D xsi:type="xsd:double"&gt;0.7337&lt;/D&gt;&lt;D xsi:type="xsd:double"&gt;0.7265&lt;/D&gt;&lt;D xsi:type="xsd:double"&gt;0.8604&lt;/D&gt;&lt;D xsi:type="xsd:double"&gt;-1.0369&lt;/D&gt;&lt;D xsi:type="xsd:double"&gt;-0.9284&lt;/D&gt;&lt;D xsi:type="xsd:double"&gt;-0.812&lt;/D&gt;&lt;D xsi:type="xsd:double"&gt;-1.1189&lt;/D&gt;&lt;D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xsi:type="xsd:double"&gt;0.7762&lt;/D&gt;&lt;D xsi:type="xsd:double"&gt;0.72&lt;/D&gt;&lt;D xsi:type="xsd:double"&gt;0.7549&lt;/D&gt;&lt;D xsi:type="xsd:double"&gt;0.8571&lt;/D&gt;&lt;D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xsi:type="xsd:double"&gt;1.625&lt;/D&gt;&lt;D xsi:type="xsd:double"&gt;1.8426&lt;/D&gt;&lt;D xsi:type="xsd:double"&gt;1.885&lt;/D&gt;&lt;D xsi:type="xsd:double"&gt;1.9598&lt;/D&gt;&lt;D xsi:type="xsd:double"&gt;1.8284&lt;/D&gt;&lt;D xsi:type="xsd:double"&gt;1.8152&lt;/D&gt;&lt;D xsi:type="xsd:double"&gt;0.0854&lt;/D&gt;&lt;D xsi:type="xsd:double"&gt;-0.2818&lt;/D&gt;&lt;D xsi:type="xsd:double"&gt;-0.3516&lt;/D&gt;&lt;D xsi:type="xsd:double"&gt;-0.4687&lt;/D&gt;&lt;D xsi:type="xsd:double"&gt;-0.4674&lt;/D&gt;&lt;D xsi:type="xsd:double"&gt;-0.4101&lt;/D&gt;&lt;D xsi:type="xsd:double"&gt;0.0583&lt;/D&gt;&lt;D xsi:type="xsd:double"&gt;0.5704&lt;/D&gt;&lt;D xsi:type="xsd:double"&gt;0.3255&lt;/D&gt;&lt;D xsi:type="xsd:double"&gt;0.3927&lt;/D&gt;&lt;D xsi:type="xsd:double"&gt;0.6353&lt;/D&gt;&lt;D xsi:type="xsd:double"&gt;0.4979&lt;/D&gt;&lt;D xsi:type="xsd:double"&gt;0.0298&lt;/D&gt;&lt;D xsi:type="xsd:double"&gt;-0.3244&lt;/D&gt;&lt;D xsi:type="xsd:double"&gt;-0.1439&lt;/D&gt;&lt;D xsi:type="xsd:double"&gt;-0.5327&lt;/D&gt;&lt;D xsi:type="xsd:double"&gt;-0.611&lt;/D&gt;&lt;D xsi:type="xsd:double"&gt;-0.6793&lt;/D&gt;&lt;D xsi:type="xsd:double"&gt;-0.8698&lt;/D&gt;&lt;D xsi:type="xsd:double"&gt;-0.8169&lt;/D&gt;&lt;D xsi:type="xsd:double"&gt;-0.8332&lt;/D&gt;&lt;D xsi:type="xsd:double"&gt;-0.5225&lt;/D&gt;&lt;D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xsi:type="xsd:double"&gt;1.4543&lt;/D&gt;&lt;D xsi:type="xsd:double"&gt;1.4327&lt;/D&gt;&lt;D xsi:type="xsd:double"&gt;1.5427&lt;/D&gt;&lt;D xsi:type="xsd:double"&gt;1.549&lt;/D&gt;&lt;D xsi:type="xsd:double"&gt;1.4414&lt;/D&gt;&lt;D xsi:type="xsd:double"&gt;1.5466&lt;/D&gt;&lt;D xsi:type="xsd:double"&gt;-0.207&lt;/D&gt;&lt;D xsi:type="xsd:double"&gt;-0.2285&lt;/D&gt;&lt;D xsi:type="xsd:double"&gt;-0.427&lt;/D&gt;&lt;D xsi:type="xsd:double"&gt;-0.3869&lt;/D&gt;&lt;D xsi:type="xsd:double"&gt;-0.3357&lt;/D&gt;&lt;D xsi:type="xsd:double"&gt;-0.3839&lt;/D&gt;&lt;D xsi:type="xsd:double"&gt;-0.009&lt;/D&gt;&lt;D xsi:type="xsd:double"&gt;0.1307&lt;/D&gt;&lt;D xsi:type="xsd:double"&gt;0.1631&lt;/D&gt;&lt;D xsi:type="xsd:double"&gt;0.1057&lt;/D&gt;&lt;D xsi:type="xsd:double"&gt;0.0902&lt;/D&gt;&lt;D xsi:type="xsd:double"&gt;-0.0354&lt;/D&gt;&lt;D xsi:type="xsd:double"&gt;-0.3254&lt;/D&gt;&lt;D xsi:type="xsd:double"&gt;-0.3981&lt;/D&gt;&lt;D xsi:type="xsd:double"&gt;-0.5107&lt;/D&gt;&lt;D xsi:type="xsd:double"&gt;-0.5067&lt;/D&gt;&lt;D xsi:type="xsd:double"&gt;-0.4376&lt;/D&gt;&lt;D xsi:type="xsd:double"&gt;-0.3107&lt;/D&gt;&lt;D xsi:type="xsd:double"&gt;-0.2241&lt;/D&gt;&lt;D xsi:type="xsd:double"&gt;-0.2636&lt;/D&gt;&lt;D xsi:type="xsd:double"&gt;0.0433&lt;/D&gt;&lt;D xsi:type="xsd:double"&gt;0.0299&lt;/D&gt;&lt;D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xsi:type="xsd:double"&gt;1.1281&lt;/D&gt;&lt;D xsi:type="xsd:double"&gt;1.0854&lt;/D&gt;&lt;D xsi:type="xsd:double"&gt;1.1589&lt;/D&gt;&lt;D xsi:type="xsd:double"&gt;1.1854&lt;/D&gt;&lt;D xsi:type="xsd:double"&gt;1.2311&lt;/D&gt;&lt;D xsi:type="xsd:double"&gt;-0.1416&lt;/D&gt;&lt;D xsi:type="xsd:double"&gt;-0.016&lt;/D&gt;&lt;D xsi:type="xsd:double"&gt;-0.0319&lt;/D&gt;&lt;D xsi:type="xsd:double"&gt;-0.1551&lt;/D&gt;&lt;D xsi:type="xsd:double"&gt;-0.2029&lt;/D&gt;&lt;D xsi:type="xsd:double"&gt;-0.2905&lt;/D&gt;&lt;D xsi:type="xsd:double"&gt;0.291&lt;/D&gt;&lt;D xsi:type="xsd:double"&gt;0.0958&lt;/D&gt;&lt;D xsi:type="xsd:double"&gt;0.0549&lt;/D&gt;&lt;D xsi:type="xsd:double"&gt;0.1305&lt;/D&gt;&lt;D xsi:type="xsd:double"&gt;0.0814&lt;/D&gt;&lt;D xsi:type="xsd:double"&gt;0.0679&lt;/D&gt;&lt;D xsi:type="xsd:double"&gt;-0.4765&lt;/D&gt;&lt;D xsi:type="xsd:double"&gt;-0.2604&lt;/D&gt;&lt;D xsi:type="xsd:double"&gt;-0.0358&lt;/D&gt;&lt;D xsi:type="xsd:double"&gt;0.0116&lt;/D&gt;&lt;D xsi:type="xsd:double"&gt;0.0699&lt;/D&gt;&lt;D xsi:type="xsd:double"&gt;0.1158&lt;/D&gt;&lt;D xsi:type="xsd:double"&gt;-0.3975&lt;/D&gt;&lt;D xsi:type="xsd:double"&gt;-0.3919&lt;/D&gt;&lt;D xsi:type="xsd:double"&gt;-0.3245&lt;/D&gt;&lt;D xsi:type="xsd:double"&gt;-0.3882&lt;/D&gt;&lt;D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xsi:type="xsd:double"&gt;2.1438&lt;/D&gt;&lt;D xsi:type="xsd:double"&gt;2.3185&lt;/D&gt;&lt;D xsi:type="xsd:double"&gt;2.0715&lt;/D&gt;&lt;D xsi:type="xsd:double"&gt;2.2181&lt;/D&gt;&lt;D xsi:type="xsd:double"&gt;2.2628&lt;/D&gt;&lt;D xsi:type="xsd:double"&gt;2.5786&lt;/D&gt;&lt;D xsi:type="xsd:double"&gt;0.0676&lt;/D&gt;&lt;D xsi:type="xsd:double"&gt;-0.2182&lt;/D&gt;&lt;D xsi:type="xsd:double"&gt;-0.0783&lt;/D&gt;&lt;D xsi:type="xsd:double"&gt;0.1052&lt;/D&gt;&lt;D xsi:type="xsd:double"&gt;-0.0802&lt;/D&gt;&lt;D xsi:type="xsd:double"&gt;-0.3456&lt;/D&gt;&lt;D xsi:type="xsd:double"&gt;-0.6603&lt;/D&gt;&lt;D xsi:type="xsd:double"&gt;-0.6082&lt;/D&gt;&lt;D xsi:type="xsd:double"&gt;-0.432&lt;/D&gt;&lt;D xsi:type="xsd:double"&gt;-0.6744&lt;/D&gt;&lt;D xsi:type="xsd:double"&gt;-0.524&lt;/D&gt;&lt;D xsi:type="xsd:double"&gt;-0.621&lt;/D&gt;&lt;D xsi:type="xsd:double"&gt;-0.1192&lt;/D&gt;&lt;D xsi:type="xsd:double"&gt;-0.0686&lt;/D&gt;&lt;D xsi:type="xsd:double"&gt;0.0011&lt;/D&gt;&lt;D xsi:type="xsd:double"&gt;-0.2157&lt;/D&gt;&lt;D xsi:type="xsd:double"&gt;-0.3072&lt;/D&gt;&lt;D xsi:type="xsd:double"&gt;-0.2873&lt;/D&gt;&lt;D xsi:type="xsd:double"&gt;-0.699&lt;/D&gt;&lt;D xsi:type="xsd:double"&gt;-0.6587&lt;/D&gt;&lt;D xsi:type="xsd:double"&gt;-0.826&lt;/D&gt;&lt;D xsi:type="xsd:double"&gt;-0.6834&lt;/D&gt;&lt;D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xsi:type="xsd:double"&gt;1.1423&lt;/D&gt;&lt;D xsi:type="xsd:double"&gt;1.068&lt;/D&gt;&lt;D xsi:type="xsd:double"&gt;0.9919&lt;/D&gt;&lt;D xsi:type="xsd:double"&gt;1.0143&lt;/D&gt;&lt;D xsi:type="xsd:double"&gt;1.0274&lt;/D&gt;&lt;D xsi:type="xsd:double"&gt;0.9921&lt;/D&gt;&lt;D xsi:type="xsd:double"&gt;-0.1221&lt;/D&gt;&lt;D xsi:type="xsd:double"&gt;-0.0762&lt;/D&gt;&lt;D xsi:type="xsd:double"&gt;0.0346&lt;/D&gt;&lt;D xsi:type="xsd:double"&gt;0.0298&lt;/D&gt;&lt;D xsi:type="xsd:double"&gt;0.0295&lt;/D&gt;&lt;D xsi:type="xsd:double"&gt;0.0786&lt;/D&gt;&lt;D xsi:type="xsd:double"&gt;0.0088&lt;/D&gt;&lt;D xsi:type="xsd:double"&gt;0.0779&lt;/D&gt;&lt;D xsi:type="xsd:double"&gt;0.0181&lt;/D&gt;&lt;D xsi:type="xsd:double"&gt;-0.0133&lt;/D&gt;&lt;D xsi:type="xsd:double"&gt;-0.0274&lt;/D&gt;&lt;D xsi:type="xsd:double"&gt;0.0318&lt;/D&gt;&lt;D xsi:type="xsd:double"&gt;-0.2193&lt;/D&gt;&lt;D xsi:type="xsd:double"&gt;-0.311&lt;/D&gt;&lt;D xsi:type="xsd:double"&gt;-0.3107&lt;/D&gt;&lt;D xsi:type="xsd:double"&gt;-0.2757&lt;/D&gt;&lt;D xsi:type="xsd:double"&gt;-0.327&lt;/D&gt;&lt;D xsi:type="xsd:double"&gt;-0.3862&lt;/D&gt;&lt;D xsi:type="xsd:double"&gt;-0.1231&lt;/D&gt;&lt;D xsi:type="xsd:double"&gt;-0.0331&lt;/D&gt;&lt;D xsi:type="xsd:double"&gt;-0.0403&lt;/D&gt;&lt;D xsi:type="xsd:double"&gt;-0.027&lt;/D&gt;&lt;D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xsi:type="xsd:double"&gt;0.5642&lt;/D&gt;&lt;D xsi:type="xsd:double"&gt;0.7025&lt;/D&gt;&lt;D xsi:type="xsd:double"&gt;0.6785&lt;/D&gt;&lt;D xsi:type="xsd:double"&gt;0.6166&lt;/D&gt;&lt;D xsi:type="xsd:double"&gt;0.735&lt;/D&gt;&lt;D xsi:type="xsd:double"&gt;0.8227&lt;/D&gt;&lt;D xsi:type="xsd:double"&gt;0.7543&lt;/D&gt;&lt;D xsi:type="xsd:double"&gt;0.528&lt;/D&gt;&lt;D xsi:type="xsd:double"&gt;0.6437&lt;/D&gt;&lt;D xsi:type="xsd:double"&gt;0.8377&lt;/D&gt;&lt;D xsi:type="xsd:double"&gt;0.7559&lt;/D&gt;&lt;D xsi:type="xsd:double"&gt;0.5034&lt;/D&gt;&lt;D xsi:type="xsd:double"&gt;0.3267&lt;/D&gt;&lt;D xsi:type="xsd:double"&gt;0.185&lt;/D&gt;&lt;D xsi:type="xsd:double"&gt;0.1435&lt;/D&gt;&lt;D xsi:type="xsd:double"&gt;0.1116&lt;/D&gt;&lt;D xsi:type="xsd:double"&gt;-0.2535&lt;/D&gt;&lt;D xsi:type="xsd:double"&gt;-0.2946&lt;/D&gt;&lt;D xsi:type="xsd:double"&gt;0.1853&lt;/D&gt;&lt;D xsi:type="xsd:double"&gt;0.5741&lt;/D&gt;&lt;D xsi:type="xsd:double"&gt;0.4576&lt;/D&gt;&lt;D xsi:type="xsd:double"&gt;-0.0731&lt;/D&gt;&lt;D xsi:type="xsd:double"&gt;0.1797&lt;/D&gt;&lt;D xsi:type="xsd:double"&gt;0.1887&lt;/D&gt;&lt;D xsi:type="xsd:double"&gt;-1.1811&lt;/D&gt;&lt;D xsi:type="xsd:double"&gt;-1.3326&lt;/D&gt;&lt;D xsi:type="xsd:double"&gt;-1.3197&lt;/D&gt;&lt;D xsi:type="xsd:double"&gt;-0.8332&lt;/D&gt;&lt;D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t>
        </r>
      </text>
    </comment>
    <comment ref="A18" authorId="0" shapeId="0" xr:uid="{317389B0-928B-4F9A-8329-34D07E34CB6A}">
      <text>
        <r>
          <rPr>
            <b/>
            <sz val="9"/>
            <color indexed="81"/>
            <rFont val="Tahoma"/>
            <family val="2"/>
          </rPr>
          <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xsi:type="xsd:double"&gt;1.1478&lt;/D&gt;&lt;D xsi:type="xsd:double"&gt;1.2109&lt;/D&gt;&lt;D xsi:type="xsd:double"&gt;1.1693&lt;/D&gt;&lt;D xsi:type="xsd:double"&gt;1.2357&lt;/D&gt;&lt;D xsi:type="xsd:double"&gt;1.2468&lt;/D&gt;&lt;D xsi:type="xsd:double"&gt;1.128&lt;/D&gt;&lt;D xsi:type="xsd:double"&gt;0.0692&lt;/D&gt;&lt;D xsi:type="xsd:double"&gt;-0.2303&lt;/D&gt;&lt;D xsi:type="xsd:double"&gt;-0.2391&lt;/D&gt;&lt;D xsi:type="xsd:double"&gt;-0.3034&lt;/D&gt;&lt;D xsi:type="xsd:double"&gt;-0.2888&lt;/D&gt;&lt;D xsi:type="xsd:double"&gt;-0.1192&lt;/D&gt;&lt;D xsi:type="xsd:double"&gt;-0.3856&lt;/D&gt;&lt;D xsi:type="xsd:double"&gt;-0.1585&lt;/D&gt;&lt;D xsi:type="xsd:double"&gt;-0.0497&lt;/D&gt;&lt;D xsi:type="xsd:double"&gt;-0.0099&lt;/D&gt;&lt;D xsi:type="xsd:double"&gt;0.0136&lt;/D&gt;&lt;D xsi:type="xsd:double"&gt;-0.0815&lt;/D&gt;&lt;D xsi:type="xsd:double"&gt;-0.147&lt;/D&gt;&lt;D xsi:type="xsd:double"&gt;-0.1325&lt;/D&gt;&lt;D xsi:type="xsd:double"&gt;-0.2334&lt;/D&gt;&lt;D xsi:type="xsd:double"&gt;-0.318&lt;/D&gt;&lt;D xsi:type="xsd:double"&gt;-0.418&lt;/D&gt;&lt;D xsi:type="xsd:double"&gt;-0.3203&lt;/D&gt;&lt;D xsi:type="xsd:double"&gt;-0.0506&lt;/D&gt;&lt;D xsi:type="xsd:double"&gt;-0.0949&lt;/D&gt;&lt;D xsi:type="xsd:double"&gt;0.0005&lt;/D&gt;&lt;D xsi:type="xsd:double"&gt;0.004&lt;/D&gt;&lt;D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xsi:type="xsd:double"&gt;1.5538&lt;/D&gt;&lt;D xsi:type="xsd:double"&gt;1.4535&lt;/D&gt;&lt;D xsi:type="xsd:double"&gt;1.719&lt;/D&gt;&lt;D xsi:type="xsd:double"&gt;1.5909&lt;/D&gt;&lt;D xsi:type="xsd:double"&gt;1.6424&lt;/D&gt;&lt;D xsi:type="xsd:double"&gt;1.7196&lt;/D&gt;&lt;D xsi:type="xsd:double"&gt;-0.1793&lt;/D&gt;&lt;D xsi:type="xsd:double"&gt;-0.0307&lt;/D&gt;&lt;D xsi:type="xsd:double"&gt;-0.1658&lt;/D&gt;&lt;D xsi:type="xsd:double"&gt;0.3547&lt;/D&gt;&lt;D xsi:type="xsd:double"&gt;0.376&lt;/D&gt;&lt;D xsi:type="xsd:double"&gt;0.2575&lt;/D&gt;&lt;D xsi:type="xsd:double"&gt;0.4138&lt;/D&gt;&lt;D xsi:type="xsd:double"&gt;0.4602&lt;/D&gt;&lt;D xsi:type="xsd:double"&gt;0.1811&lt;/D&gt;&lt;D xsi:type="xsd:double"&gt;-0.407&lt;/D&gt;&lt;D xsi:type="xsd:double"&gt;-0.4886&lt;/D&gt;&lt;D xsi:type="xsd:double"&gt;-0.4339&lt;/D&gt;&lt;D xsi:type="xsd:double"&gt;-0.5538&lt;/D&gt;&lt;D xsi:type="xsd:double"&gt;-0.708&lt;/D&gt;&lt;D xsi:type="xsd:double"&gt;-0.4884&lt;/D&gt;&lt;D xsi:type="xsd:double"&gt;-0.2241&lt;/D&gt;&lt;D xsi:type="xsd:double"&gt;-0.1967&lt;/D&gt;&lt;D xsi:type="xsd:double"&gt;-0.3173&lt;/D&gt;&lt;D xsi:type="xsd:double"&gt;0.0947&lt;/D&gt;&lt;D xsi:type="xsd:double"&gt;-0.4261&lt;/D&gt;&lt;D xsi:type="xsd:double"&gt;-0.5004&lt;/D&gt;&lt;D xsi:type="xsd:double"&gt;-0.7269&lt;/D&gt;&lt;D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xsi:type="xsd:double"&gt;1.0067&lt;/D&gt;&lt;D xsi:type="xsd:double"&gt;0.9588&lt;/D&gt;&lt;D xsi:type="xsd:double"&gt;0.8993&lt;/D&gt;&lt;D xsi:type="xsd:double"&gt;0.8302&lt;/D&gt;&lt;D xsi:type="xsd:double"&gt;0.7869&lt;/D&gt;&lt;D xsi:type="xsd:double"&gt;0.7706&lt;/D&gt;&lt;D xsi:type="xsd:double"&gt;-0.3557&lt;/D&gt;&lt;D xsi:type="xsd:double"&gt;-0.3663&lt;/D&gt;&lt;D xsi:type="xsd:double"&gt;-0.3056&lt;/D&gt;&lt;D xsi:type="xsd:double"&gt;-0.2382&lt;/D&gt;&lt;D xsi:type="xsd:double"&gt;-0.1573&lt;/D&gt;&lt;D xsi:type="xsd:double"&gt;-0.2244&lt;/D&gt;&lt;D xsi:type="xsd:double"&gt;-0.0533&lt;/D&gt;&lt;D xsi:type="xsd:double"&gt;-0.0073&lt;/D&gt;&lt;D xsi:type="xsd:double"&gt;-0.0279&lt;/D&gt;&lt;D xsi:type="xsd:double"&gt;0.0236&lt;/D&gt;&lt;D xsi:type="xsd:double"&gt;0.1365&lt;/D&gt;&lt;D xsi:type="xsd:double"&gt;0.154&lt;/D&gt;&lt;D xsi:type="xsd:double"&gt;0.0303&lt;/D&gt;&lt;D xsi:type="xsd:double"&gt;-0.0141&lt;/D&gt;&lt;D xsi:type="xsd:double"&gt;0.0224&lt;/D&gt;&lt;D xsi:type="xsd:double"&gt;-0.0681&lt;/D&gt;&lt;D xsi:type="xsd:double"&gt;-0.1785&lt;/D&gt;&lt;D xsi:type="xsd:double"&gt;-0.1072&lt;/D&gt;&lt;D xsi:type="xsd:double"&gt;-0.1445&lt;/D&gt;&lt;D xsi:type="xsd:double"&gt;-0.1125&lt;/D&gt;&lt;D xsi:type="xsd:double"&gt;-0.1428&lt;/D&gt;&lt;D xsi:type="xsd:double"&gt;-0.0655&lt;/D&gt;&lt;D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xsi:type="xsd:double"&gt;0.3527&lt;/D&gt;&lt;D xsi:type="xsd:double"&gt;0.3426&lt;/D&gt;&lt;D xsi:type="xsd:double"&gt;0.4499&lt;/D&gt;&lt;D xsi:type="xsd:double"&gt;0.4742&lt;/D&gt;&lt;D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xsi:type="xsd:double"&gt;1.01&lt;/D&gt;&lt;D xsi:type="xsd:double"&gt;0.93&lt;/D&gt;&lt;D xsi:type="xsd:double"&gt;0.82&lt;/D&gt;&lt;D xsi:type="xsd:double"&gt;0.81&lt;/D&gt;&lt;D xsi:type="xsd:double"&gt;0.74&lt;/D&gt;&lt;D xsi:type="xsd:double"&gt;0.74&lt;/D&gt;&lt;D xsi:type="xsd:double"&gt;1.47&lt;/D&gt;&lt;D xsi:type="xsd:double"&gt;1.49&lt;/D&gt;&lt;D xsi:type="xsd:double"&gt;1.8&lt;/D&gt;&lt;D xsi:type="xsd:double"&gt;1.71&lt;/D&gt;&lt;D xsi:type="xsd:double"&gt;1.67&lt;/D&gt;&lt;D xsi:type="xsd:double"&gt;1.8&lt;/D&gt;&lt;D xsi:type="xsd:double"&gt;-0.95&lt;/D&gt;&lt;D xsi:type="xsd:double"&gt;-0.78&lt;/D&gt;&lt;D xsi:type="xsd:double"&gt;-1.18&lt;/D&gt;&lt;D xsi:type="xsd:double"&gt;-1.18&lt;/D&gt;&lt;D xsi:type="xsd:double"&gt;-1.04&lt;/D&gt;&lt;D xsi:type="xsd:double"&gt;-1.14&lt;/D&gt;&lt;D xsi:type="xsd:double"&gt;-1.02&lt;/D&gt;&lt;D xsi:type="xsd:double"&gt;-1.12&lt;/D&gt;&lt;D xsi:type="xsd:double"&gt;-0.95&lt;/D&gt;&lt;D xsi:type="xsd:double"&gt;-0.81&lt;/D&gt;&lt;D xsi:type="xsd:double"&gt;-0.86&lt;/D&gt;&lt;D xsi:type="xsd:double"&gt;-0.9&lt;/D&gt;&lt;D xsi:type="xsd:double"&gt;-0.15&lt;/D&gt;&lt;D xsi:type="xsd:double"&gt;-0.12&lt;/D&gt;&lt;D xsi:type="xsd:double"&gt;-0.08&lt;/D&gt;&lt;D xsi:type="xsd:double"&gt;-0.11&lt;/D&gt;&lt;D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xsi:type="xsd:double"&gt;0.5151&lt;/D&gt;&lt;D xsi:type="xsd:double"&gt;0.5025&lt;/D&gt;&lt;D xsi:type="xsd:double"&gt;0.4837&lt;/D&gt;&lt;D xsi:type="xsd:double"&gt;0.3835&lt;/D&gt;&lt;D xsi:type="xsd:double"&gt;0.3587&lt;/D&gt;&lt;D xsi:type="xsd:double"&gt;0.3618&lt;/D&gt;&lt;D xsi:type="xsd:double"&gt;-0.0172&lt;/D&gt;&lt;D xsi:type="xsd:double"&gt;-0.0591&lt;/D&gt;&lt;D xsi:type="xsd:double"&gt;0.0006&lt;/D&gt;&lt;D xsi:type="xsd:double"&gt;0.1629&lt;/D&gt;&lt;D xsi:type="xsd:double"&gt;0.1942&lt;/D&gt;&lt;D xsi:type="xsd:double"&gt;0.1035&lt;/D&gt;&lt;D xsi:type="xsd:double"&gt;0.1293&lt;/D&gt;&lt;D xsi:type="xsd:double"&gt;0.1699&lt;/D&gt;&lt;D xsi:type="xsd:double"&gt;0.0932&lt;/D&gt;&lt;D xsi:type="xsd:double"&gt;-0.0115&lt;/D&gt;&lt;D xsi:type="xsd:double"&gt;0.0065&lt;/D&gt;&lt;D xsi:type="xsd:double"&gt;0.0508&lt;/D&gt;&lt;D xsi:type="xsd:double"&gt;-0.0932&lt;/D&gt;&lt;D xsi:type="xsd:double"&gt;-0.0876&lt;/D&gt;&lt;D xsi:type="xsd:double"&gt;-0.0741&lt;/D&gt;&lt;D xsi:type="xsd:double"&gt;-0.1559&lt;/D&gt;&lt;D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xsi:type="xsd:double"&gt;1.4023&lt;/D&gt;&lt;D xsi:type="xsd:double"&gt;1.7082&lt;/D&gt;&lt;D xsi:type="xsd:double"&gt;1.4921&lt;/D&gt;&lt;D xsi:type="xsd:double"&gt;1.22&lt;/D&gt;&lt;D xsi:type="xsd:double"&gt;1.0823&lt;/D&gt;&lt;D xsi:type="xsd:double"&gt;0.8716&lt;/D&gt;&lt;D xsi:type="xsd:double"&gt;-0.2421&lt;/D&gt;&lt;D xsi:type="xsd:double"&gt;-0.8091&lt;/D&gt;&lt;D xsi:type="xsd:double"&gt;-0.5667&lt;/D&gt;&lt;D xsi:type="xsd:double"&gt;-0.2111&lt;/D&gt;&lt;D xsi:type="xsd:double"&gt;0.0929&lt;/D&gt;&lt;D xsi:type="xsd:double"&gt;0.3263&lt;/D&gt;&lt;D xsi:type="xsd:double"&gt;0.3434&lt;/D&gt;&lt;D xsi:type="xsd:double"&gt;0.4402&lt;/D&gt;&lt;D xsi:type="xsd:double"&gt;0.2796&lt;/D&gt;&lt;D xsi:type="xsd:double"&gt;0.0687&lt;/D&gt;&lt;D xsi:type="xsd:double"&gt;-0.438&lt;/D&gt;&lt;D xsi:type="xsd:double"&gt;-0.5025&lt;/D&gt;&lt;D xsi:type="xsd:double"&gt;-0.9254&lt;/D&gt;&lt;D xsi:type="xsd:double"&gt;-0.7905&lt;/D&gt;&lt;D xsi:type="xsd:double"&gt;-0.5988&lt;/D&gt;&lt;D xsi:type="xsd:double"&gt;-0.5809&lt;/D&gt;&lt;D xsi:type="xsd:double"&gt;-0.2567&lt;/D&gt;&lt;D xsi:type="xsd:double"&gt;-0.2139&lt;/D&gt;&lt;D xsi:type="xsd:double"&gt;-0.0352&lt;/D&gt;&lt;D xsi:type="xsd:double"&gt;-0.1075&lt;/D&gt;&lt;D xsi:type="xsd:double"&gt;-0.2493&lt;/D&gt;&lt;D xsi:type="xsd:double"&gt;-0.1242&lt;/D&gt;&lt;D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xsi:type="xsd:double"&gt;0.8163&lt;/D&gt;&lt;D xsi:type="xsd:double"&gt;0.5921&lt;/D&gt;&lt;D xsi:type="xsd:double"&gt;0.5835&lt;/D&gt;&lt;D xsi:type="xsd:double"&gt;0.5997&lt;/D&gt;&lt;D xsi:type="xsd:double"&gt;0.6557&lt;/D&gt;&lt;D xsi:type="xsd:double"&gt;0.5972&lt;/D&gt;&lt;D xsi:type="xsd:double"&gt;0.1814&lt;/D&gt;&lt;D xsi:type="xsd:double"&gt;0.5526&lt;/D&gt;&lt;D xsi:type="xsd:double"&gt;0.5775&lt;/D&gt;&lt;D xsi:type="xsd:double"&gt;0.5082&lt;/D&gt;&lt;D xsi:type="xsd:double"&gt;0.5128&lt;/D&gt;&lt;D xsi:type="xsd:double"&gt;0.5967&lt;/D&gt;&lt;D xsi:type="xsd:double"&gt;-0.1907&lt;/D&gt;&lt;D xsi:type="xsd:double"&gt;-0.3945&lt;/D&gt;&lt;D xsi:type="xsd:double"&gt;-0.3202&lt;/D&gt;&lt;D xsi:type="xsd:double"&gt;-0.2273&lt;/D&gt;&lt;D xsi:type="xsd:double"&gt;-0.2478&lt;/D&gt;&lt;D xsi:type="xsd:double"&gt;-0.3248&lt;/D&gt;&lt;D xsi:type="xsd:double"&gt;0.1341&lt;/D&gt;&lt;D xsi:type="xsd:double"&gt;0.1749&lt;/D&gt;&lt;D xsi:type="xsd:double"&gt;0.0823&lt;/D&gt;&lt;D xsi:type="xsd:double"&gt;0.0758&lt;/D&gt;&lt;D xsi:type="xsd:double"&gt;-0.0279&lt;/D&gt;&lt;D xsi:type="xsd:double"&gt;-0.0336&lt;/D&gt;&lt;D xsi:type="xsd:double"&gt;-0.5026&lt;/D&gt;&lt;D xsi:type="xsd:double"&gt;-0.5306&lt;/D&gt;&lt;D xsi:type="xsd:double"&gt;-0.5213&lt;/D&gt;&lt;D xsi:type="xsd:double"&gt;-0.589&lt;/D&gt;&lt;D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xsi:type="xsd:double"&gt;1.085&lt;/D&gt;&lt;D xsi:type="xsd:double"&gt;1.0234&lt;/D&gt;&lt;D xsi:type="xsd:double"&gt;0.995&lt;/D&gt;&lt;D xsi:type="xsd:double"&gt;0.9427&lt;/D&gt;&lt;D xsi:type="xsd:double"&gt;0.8384&lt;/D&gt;&lt;D xsi:type="xsd:double"&gt;0.8609&lt;/D&gt;&lt;D xsi:type="xsd:double"&gt;0.0399&lt;/D&gt;&lt;D xsi:type="xsd:double"&gt;0.0859&lt;/D&gt;&lt;D xsi:type="xsd:double"&gt;0.121&lt;/D&gt;&lt;D xsi:type="xsd:double"&gt;0.1498&lt;/D&gt;&lt;D xsi:type="xsd:double"&gt;0.2358&lt;/D&gt;&lt;D xsi:type="xsd:double"&gt;0.1705&lt;/D&gt;&lt;D xsi:type="xsd:double"&gt;0.5002&lt;/D&gt;&lt;D xsi:type="xsd:double"&gt;0.4892&lt;/D&gt;&lt;D xsi:type="xsd:double"&gt;0.4978&lt;/D&gt;&lt;D xsi:type="xsd:double"&gt;0.6455&lt;/D&gt;&lt;D xsi:type="xsd:double"&gt;0.3781&lt;/D&gt;&lt;D xsi:type="xsd:double"&gt;0.2267&lt;/D&gt;&lt;D xsi:type="xsd:double"&gt;-0.2994&lt;/D&gt;&lt;D xsi:type="xsd:double"&gt;-0.2447&lt;/D&gt;&lt;D xsi:type="xsd:double"&gt;-0.2901&lt;/D&gt;&lt;D xsi:type="xsd:double"&gt;-0.3597&lt;/D&gt;&lt;D xsi:type="xsd:double"&gt;-0.1093&lt;/D&gt;&lt;D xsi:type="xsd:double"&gt;0.0974&lt;/D&gt;&lt;D xsi:type="xsd:double"&gt;-1.1269&lt;/D&gt;&lt;D xsi:type="xsd:double"&gt;-1.1379&lt;/D&gt;&lt;D xsi:type="xsd:double"&gt;-1.1105&lt;/D&gt;&lt;D xsi:type="xsd:double"&gt;-1.1591&lt;/D&gt;&lt;D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t>
        </r>
      </text>
    </comment>
    <comment ref="A19" authorId="0" shapeId="0" xr:uid="{56612A40-A43A-4ECE-B597-C1DA03728553}">
      <text>
        <r>
          <rPr>
            <b/>
            <sz val="9"/>
            <color indexed="81"/>
            <rFont val="Tahoma"/>
            <family val="2"/>
          </rPr>
          <t>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xsi:type="xsd:double"&gt;0.0692&lt;/D&gt;&lt;D xsi:type="xsd:double"&gt;0.0695&lt;/D&gt;&lt;D xsi:type="xsd:double"&gt;0.0701&lt;/D&gt;&lt;D xsi:type="xsd:double"&gt;0.0661&lt;/D&gt;&lt;D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xsi:type="xsd:double"&gt;0.2316&lt;/D&gt;&lt;D xsi:type="xsd:double"&gt;0.2366&lt;/D&gt;&lt;D xsi:type="xsd:double"&gt;0.2289&lt;/D&gt;&lt;D xsi:type="xsd:double"&gt;0.2423&lt;/D&gt;&lt;D xsi:type="xsd:double"&gt;0.2355&lt;/D&gt;&lt;D xsi:type="xsd:double"&gt;0.2384&lt;/D&gt;&lt;D xsi:type="xsd:double"&gt;-0.1928&lt;/D&gt;&lt;D xsi:type="xsd:double"&gt;-0.1947&lt;/D&gt;&lt;D xsi:type="xsd:double"&gt;-0.1872&lt;/D&gt;&lt;D xsi:type="xsd:double"&gt;-0.2001&lt;/D&gt;&lt;D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xsi:type="xsd:double"&gt;1.0044&lt;/D&gt;&lt;D xsi:type="xsd:double"&gt;0.8056&lt;/D&gt;&lt;D xsi:type="xsd:double"&gt;1.0045&lt;/D&gt;&lt;D xsi:type="xsd:double"&gt;0.8567&lt;/D&gt;&lt;D xsi:type="xsd:double"&gt;0.9421&lt;/D&gt;&lt;D xsi:type="xsd:double"&gt;1.0218&lt;/D&gt;&lt;D xsi:type="xsd:double"&gt;-0.4094&lt;/D&gt;&lt;D xsi:type="xsd:double"&gt;-0.3016&lt;/D&gt;&lt;D xsi:type="xsd:double"&gt;-0.5244&lt;/D&gt;&lt;D xsi:type="xsd:double"&gt;-0.4092&lt;/D&gt;&lt;D xsi:type="xsd:double"&gt;-0.4987&lt;/D&gt;&lt;D xsi:type="xsd:double"&gt;-0.5841&lt;/D&gt;&lt;D xsi:type="xsd:double"&gt;-0.2841&lt;/D&gt;&lt;D xsi:type="xsd:double"&gt;-0.1907&lt;/D&gt;&lt;D xsi:type="xsd:double"&gt;-0.2092&lt;/D&gt;&lt;D xsi:type="xsd:double"&gt;-0.1876&lt;/D&gt;&lt;D xsi:type="xsd:double"&gt;-0.2159&lt;/D&gt;&lt;D xsi:type="xsd:double"&gt;-0.2214&lt;/D&gt;&lt;D xsi:type="xsd:double"&gt;-0.3108&lt;/D&gt;&lt;D xsi:type="xsd:double"&gt;-0.3132&lt;/D&gt;&lt;D xsi:type="xsd:double"&gt;-0.2709&lt;/D&gt;&lt;D xsi:type="xsd:double"&gt;-0.26&lt;/D&gt;&lt;D xsi:type="xsd:double"&gt;-0.2275&lt;/D&gt;&lt;D xsi:type="xsd:double"&gt;-0.2163&lt;/D&gt;&lt;D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xsi:type="xsd:double"&gt;1.2812&lt;/D&gt;&lt;D xsi:type="xsd:double"&gt;1.1599&lt;/D&gt;&lt;D xsi:type="xsd:double"&gt;1.0439&lt;/D&gt;&lt;D xsi:type="xsd:double"&gt;1.0698&lt;/D&gt;&lt;D xsi:type="xsd:double"&gt;1.0556&lt;/D&gt;&lt;D xsi:type="xsd:double"&gt;1.029&lt;/D&gt;&lt;D xsi:type="xsd:double"&gt;-0.2838&lt;/D&gt;&lt;D xsi:type="xsd:double"&gt;-0.1477&lt;/D&gt;&lt;D xsi:type="xsd:double"&gt;-0.17&lt;/D&gt;&lt;D xsi:type="xsd:double"&gt;-0.2639&lt;/D&gt;&lt;D xsi:type="xsd:double"&gt;-0.2241&lt;/D&gt;&lt;D xsi:type="xsd:double"&gt;-0.1794&lt;/D&gt;&lt;D xsi:type="xsd:double"&gt;-0.0842&lt;/D&gt;&lt;D xsi:type="xsd:double"&gt;-0.0829&lt;/D&gt;&lt;D xsi:type="xsd:double"&gt;0.0714&lt;/D&gt;&lt;D xsi:type="xsd:double"&gt;0.1808&lt;/D&gt;&lt;D xsi:type="xsd:double"&gt;0.1127&lt;/D&gt;&lt;D xsi:type="xsd:double"&gt;-0.0158&lt;/D&gt;&lt;D xsi:type="xsd:double"&gt;-0.049&lt;/D&gt;&lt;D xsi:type="xsd:double"&gt;0.0003&lt;/D&gt;&lt;D xsi:type="xsd:double"&gt;-0.0551&lt;/D&gt;&lt;D xsi:type="xsd:double"&gt;-0.0953&lt;/D&gt;&lt;D xsi:type="xsd:double"&gt;-0.048&lt;/D&gt;&lt;D xsi:type="xsd:double"&gt;0.1045&lt;/D&gt;&lt;D xsi:type="xsd:double"&gt;-0.8643&lt;/D&gt;&lt;D xsi:type="xsd:double"&gt;-0.9296&lt;/D&gt;&lt;D xsi:type="xsd:double"&gt;-0.8903&lt;/D&gt;&lt;D xsi:type="xsd:double"&gt;-0.8914&lt;/D&gt;&lt;D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xsi:type="xsd:double"&gt;1.4698&lt;/D&gt;&lt;D xsi:type="xsd:double"&gt;1.3567&lt;/D&gt;&lt;D xsi:type="xsd:double"&gt;1.2496&lt;/D&gt;&lt;D xsi:type="xsd:double"&gt;1.3454&lt;/D&gt;&lt;D xsi:type="xsd:double"&gt;1.2579&lt;/D&gt;&lt;D xsi:type="xsd:double"&gt;1.4306&lt;/D&gt;&lt;D xsi:type="xsd:double"&gt;0.0558&lt;/D&gt;&lt;D xsi:type="xsd:double"&gt;0.1049&lt;/D&gt;&lt;D xsi:type="xsd:double"&gt;0.1449&lt;/D&gt;&lt;D xsi:type="xsd:double"&gt;-0.0502&lt;/D&gt;&lt;D xsi:type="xsd:double"&gt;-0.0941&lt;/D&gt;&lt;D xsi:type="xsd:double"&gt;-0.3062&lt;/D&gt;&lt;D xsi:type="xsd:double"&gt;-0.552&lt;/D&gt;&lt;D xsi:type="xsd:double"&gt;-0.644&lt;/D&gt;&lt;D xsi:type="xsd:double"&gt;-0.6022&lt;/D&gt;&lt;D xsi:type="xsd:double"&gt;-0.4938&lt;/D&gt;&lt;D xsi:type="xsd:double"&gt;-0.4149&lt;/D&gt;&lt;D xsi:type="xsd:double"&gt;-0.312&lt;/D&gt;&lt;D xsi:type="xsd:double"&gt;-0.282&lt;/D&gt;&lt;D xsi:type="xsd:double"&gt;-0.2142&lt;/D&gt;&lt;D xsi:type="xsd:double"&gt;-0.2194&lt;/D&gt;&lt;D xsi:type="xsd:double"&gt;-0.3148&lt;/D&gt;&lt;D xsi:type="xsd:double"&gt;-0.2067&lt;/D&gt;&lt;D xsi:type="xsd:double"&gt;-0.2476&lt;/D&gt;&lt;D xsi:type="xsd:double"&gt;-0.6917&lt;/D&gt;&lt;D xsi:type="xsd:double"&gt;-0.6034&lt;/D&gt;&lt;D xsi:type="xsd:double"&gt;-0.5729&lt;/D&gt;&lt;D xsi:type="xsd:double"&gt;-0.4866&lt;/D&gt;&lt;D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xsi:type="xsd:double"&gt;1.657&lt;/D&gt;&lt;D xsi:type="xsd:double"&gt;1.9138&lt;/D&gt;&lt;D xsi:type="xsd:double"&gt;2.1358&lt;/D&gt;&lt;D xsi:type="xsd:double"&gt;2.1158&lt;/D&gt;&lt;D xsi:type="xsd:double"&gt;2.1765&lt;/D&gt;&lt;D xsi:type="xsd:double"&gt;2.1814&lt;/D&gt;&lt;D xsi:type="xsd:double"&gt;-0.2288&lt;/D&gt;&lt;D xsi:type="xsd:double"&gt;-0.5664&lt;/D&gt;&lt;D xsi:type="xsd:double"&gt;-0.9131&lt;/D&gt;&lt;D xsi:type="xsd:double"&gt;-0.8091&lt;/D&gt;&lt;D xsi:type="xsd:double"&gt;-0.9641&lt;/D&gt;&lt;D xsi:type="xsd:double"&gt;-0.9656&lt;/D&gt;&lt;D xsi:type="xsd:double"&gt;-0.2706&lt;/D&gt;&lt;D xsi:type="xsd:double"&gt;-0.4181&lt;/D&gt;&lt;D xsi:type="xsd:double"&gt;-0.3406&lt;/D&gt;&lt;D xsi:type="xsd:double"&gt;-0.4265&lt;/D&gt;&lt;D xsi:type="xsd:double"&gt;-0.3302&lt;/D&gt;&lt;D xsi:type="xsd:double"&gt;-0.356&lt;/D&gt;&lt;D xsi:type="xsd:double"&gt;-1.1575&lt;/D&gt;&lt;D xsi:type="xsd:double"&gt;-0.9293&lt;/D&gt;&lt;D xsi:type="xsd:double"&gt;-0.8822&lt;/D&gt;&lt;D xsi:type="xsd:double"&gt;-0.8802&lt;/D&gt;&lt;D xsi:type="xsd:double"&gt;-0.8822&lt;/D&gt;&lt;D xsi:type="xsd:double"&gt;-0.8598&lt;/D&gt;&lt;D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xsi:type="xsd:double"&gt;0.337&lt;/D&gt;&lt;D xsi:type="xsd:double"&gt;0.2903&lt;/D&gt;&lt;D xsi:type="xsd:double"&gt;0.2187&lt;/D&gt;&lt;D xsi:type="xsd:double"&gt;0.188&lt;/D&gt;&lt;D xsi:type="xsd:double"&gt;0.2429&lt;/D&gt;&lt;D xsi:type="xsd:double"&gt;0.2226&lt;/D&gt;&lt;D xsi:type="xsd:double"&gt;-0.337&lt;/D&gt;&lt;D xsi:type="xsd:double"&gt;-0.2903&lt;/D&gt;&lt;D xsi:type="xsd:double"&gt;-0.2187&lt;/D&gt;&lt;D xsi:type="xsd:double"&gt;-0.188&lt;/D&gt;&lt;D xsi:type="xsd:double"&gt;-0.2429&lt;/D&gt;&lt;D xsi:type="xsd:double"&gt;-0.2226&lt;/D&gt;&lt;D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xsi:type="xsd:double"&gt;0.9737&lt;/D&gt;&lt;D xsi:type="xsd:double"&gt;0.8491&lt;/D&gt;&lt;D xsi:type="xsd:double"&gt;0.8652&lt;/D&gt;&lt;D xsi:type="xsd:double"&gt;0.8709&lt;/D&gt;&lt;D xsi:type="xsd:double"&gt;0.8534&lt;/D&gt;&lt;D xsi:type="xsd:double"&gt;0.6138&lt;/D&gt;&lt;D xsi:type="xsd:double"&gt;-0.3519&lt;/D&gt;&lt;D xsi:type="xsd:double"&gt;0.0981&lt;/D&gt;&lt;D xsi:type="xsd:double"&gt;0.1904&lt;/D&gt;&lt;D xsi:type="xsd:double"&gt;0.1324&lt;/D&gt;&lt;D xsi:type="xsd:double"&gt;0.0981&lt;/D&gt;&lt;D xsi:type="xsd:double"&gt;0.3942&lt;/D&gt;&lt;D xsi:type="xsd:double"&gt;-0.6219&lt;/D&gt;&lt;D xsi:type="xsd:double"&gt;-0.9472&lt;/D&gt;&lt;D xsi:type="xsd:double"&gt;-1.0556&lt;/D&gt;&lt;D xsi:type="xsd:double"&gt;-1.0033&lt;/D&gt;&lt;D xsi:type="xsd:double"&gt;-0.9515&lt;/D&gt;&lt;D xsi:type="xsd:double"&gt;-1.0079&lt;/D&gt;&lt;D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xsi:type="xsd:double"&gt;0.6788&lt;/D&gt;&lt;D xsi:type="xsd:double"&gt;0.871&lt;/D&gt;&lt;D xsi:type="xsd:double"&gt;0.8259&lt;/D&gt;&lt;D xsi:type="xsd:double"&gt;0.8456&lt;/D&gt;&lt;D xsi:type="xsd:double"&gt;0.8234&lt;/D&gt;&lt;D xsi:type="xsd:double"&gt;0.805&lt;/D&gt;&lt;D xsi:type="xsd:double"&gt;-0.6788&lt;/D&gt;&lt;D xsi:type="xsd:double"&gt;-0.871&lt;/D&gt;&lt;D xsi:type="xsd:double"&gt;-0.8259&lt;/D&gt;&lt;D xsi:type="xsd:double"&gt;-0.8456&lt;/D&gt;&lt;D xsi:type="xsd:double"&gt;-0.8234&lt;/D&gt;&lt;D xsi:type="xsd:double"&gt;-0.805&lt;/D&gt;&lt;D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20" authorId="0" shapeId="0" xr:uid="{D7892086-EBFB-4766-87F2-175BBC182F57}">
      <text>
        <r>
          <rPr>
            <b/>
            <sz val="9"/>
            <color indexed="81"/>
            <rFont val="Tahoma"/>
            <family val="2"/>
          </rPr>
          <t>"xsd:double"&gt;0&lt;/D&gt;&lt;D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xsi:type="xsd:double"&gt;0.6887&lt;/D&gt;&lt;D xsi:type="xsd:double"&gt;0.7174&lt;/D&gt;&lt;D xsi:type="xsd:double"&gt;0.741&lt;/D&gt;&lt;D xsi:type="xsd:double"&gt;0.7928&lt;/D&gt;&lt;D xsi:type="xsd:double"&gt;0.831&lt;/D&gt;&lt;D xsi:type="xsd:double"&gt;0.7873&lt;/D&gt;&lt;D xsi:type="xsd:double"&gt;-0.1037&lt;/D&gt;&lt;D xsi:type="xsd:double"&gt;-0.132&lt;/D&gt;&lt;D xsi:type="xsd:double"&gt;-0.1395&lt;/D&gt;&lt;D xsi:type="xsd:double"&gt;-0.1532&lt;/D&gt;&lt;D xsi:type="xsd:double"&gt;-0.1371&lt;/D&gt;&lt;D xsi:type="xsd:double"&gt;-0.0397&lt;/D&gt;&lt;D xsi:type="xsd:double"&gt;-0.585&lt;/D&gt;&lt;D xsi:type="xsd:double"&gt;-0.5854&lt;/D&gt;&lt;D xsi:type="xsd:double"&gt;-0.6015&lt;/D&gt;&lt;D xsi:type="xsd:double"&gt;-0.6396&lt;/D&gt;&lt;D xsi:type="xsd:double"&gt;-0.6939&lt;/D&gt;&lt;D xsi:type="xsd:double"&gt;-0.7477&lt;/D&gt;&lt;D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xsi:type="xsd:double"&gt;0.9565&lt;/D&gt;&lt;D xsi:type="xsd:double"&gt;0.8851&lt;/D&gt;&lt;D xsi:type="xsd:double"&gt;0.8372&lt;/D&gt;&lt;D xsi:type="xsd:double"&gt;0.8039&lt;/D&gt;&lt;D xsi:type="xsd:double"&gt;0.8766&lt;/D&gt;&lt;D xsi:type="xsd:double"&gt;0.8726&lt;/D&gt;&lt;D xsi:type="xsd:double"&gt;-0.0221&lt;/D&gt;&lt;D xsi:type="xsd:double"&gt;0.1099&lt;/D&gt;&lt;D xsi:type="xsd:double"&gt;0.1515&lt;/D&gt;&lt;D xsi:type="xsd:double"&gt;0.2672&lt;/D&gt;&lt;D xsi:type="xsd:double"&gt;0.2379&lt;/D&gt;&lt;D xsi:type="xsd:double"&gt;0.2091&lt;/D&gt;&lt;D xsi:type="xsd:double"&gt;0.0822&lt;/D&gt;&lt;D xsi:type="xsd:double"&gt;0.123&lt;/D&gt;&lt;D xsi:type="xsd:double"&gt;-0.0307&lt;/D&gt;&lt;D xsi:type="xsd:double"&gt;-0.136&lt;/D&gt;&lt;D xsi:type="xsd:double"&gt;-0.155&lt;/D&gt;&lt;D xsi:type="xsd:double"&gt;-0.1134&lt;/D&gt;&lt;D xsi:type="xsd:double"&gt;-0.6058&lt;/D&gt;&lt;D xsi:type="xsd:double"&gt;-0.7233&lt;/D&gt;&lt;D xsi:type="xsd:double"&gt;-0.4892&lt;/D&gt;&lt;D xsi:type="xsd:double"&gt;-0.5454&lt;/D&gt;&lt;D xsi:type="xsd:double"&gt;-0.562&lt;/D&gt;&lt;D xsi:type="xsd:double"&gt;-0.5886&lt;/D&gt;&lt;D xsi:type="xsd:double"&gt;-0.4108&lt;/D&gt;&lt;D xsi:type="xsd:double"&gt;-0.3947&lt;/D&gt;&lt;D xsi:type="xsd:double"&gt;-0.4688&lt;/D&gt;&lt;D xsi:type="xsd:double"&gt;-0.3897&lt;/D&gt;&lt;D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xsi:type="xsd:double"&gt;1.8757&lt;/D&gt;&lt;D xsi:type="xsd:double"&gt;1.7718&lt;/D&gt;&lt;D xsi:type="xsd:double"&gt;1.693&lt;/D&gt;&lt;D xsi:type="xsd:double"&gt;1.609&lt;/D&gt;&lt;D xsi:type="xsd:double"&gt;1.6449&lt;/D&gt;&lt;D xsi:type="xsd:double"&gt;1.5492&lt;/D&gt;&lt;D xsi:type="xsd:double"&gt;-0.1126&lt;/D&gt;&lt;D xsi:type="xsd:double"&gt;0.6928&lt;/D&gt;&lt;D xsi:type="xsd:double"&gt;0.6558&lt;/D&gt;&lt;D xsi:type="xsd:double"&gt;0.9521&lt;/D&gt;&lt;D xsi:type="xsd:double"&gt;0.8566&lt;/D&gt;&lt;D xsi:type="xsd:double"&gt;1.1041&lt;/D&gt;&lt;D xsi:type="xsd:double"&gt;0.2743&lt;/D&gt;&lt;D xsi:type="xsd:double"&gt;-0.2919&lt;/D&gt;&lt;D xsi:type="xsd:double"&gt;-0.3435&lt;/D&gt;&lt;D xsi:type="xsd:double"&gt;-0.6623&lt;/D&gt;&lt;D xsi:type="xsd:double"&gt;-0.5587&lt;/D&gt;&lt;D xsi:type="xsd:double"&gt;-2.6533&lt;/D&gt;&lt;D xsi:type="xsd:double"&gt;-2.0375&lt;/D&gt;&lt;D xsi:type="xsd:double"&gt;-2.1726&lt;/D&gt;&lt;D xsi:type="xsd:double"&gt;-2.0053&lt;/D&gt;&lt;D xsi:type="xsd:double"&gt;-1.8988&lt;/D&gt;&lt;D xsi:type="xsd:double"&gt;-1.9428&lt;/D&gt;&lt;D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xsi:type="xsd:double"&gt;1.0564&lt;/D&gt;&lt;D xsi:type="xsd:double"&gt;1.2297&lt;/D&gt;&lt;D xsi:type="xsd:double"&gt;1.2421&lt;/D&gt;&lt;D xsi:type="xsd:double"&gt;1.1098&lt;/D&gt;&lt;D xsi:type="xsd:double"&gt;1.0679&lt;/D&gt;&lt;D xsi:type="xsd:double"&gt;0.5499&lt;/D&gt;&lt;D xsi:type="xsd:double"&gt;-0.6703&lt;/D&gt;&lt;D xsi:type="xsd:double"&gt;-0.8329&lt;/D&gt;&lt;D xsi:type="xsd:double"&gt;-0.9153&lt;/D&gt;&lt;D xsi:type="xsd:double"&gt;-0.7812&lt;/D&gt;&lt;D xsi:type="xsd:double"&gt;-0.7261&lt;/D&gt;&lt;D xsi:type="xsd:double"&gt;-0.1234&lt;/D&gt;&lt;D xsi:type="xsd:double"&gt;-0.007&lt;/D&gt;&lt;D xsi:type="xsd:double"&gt;0.1241&lt;/D&gt;&lt;D xsi:type="xsd:double"&gt;0.1324&lt;/D&gt;&lt;D xsi:type="xsd:double"&gt;0.2261&lt;/D&gt;&lt;D xsi:type="xsd:double"&gt;0.2392&lt;/D&gt;&lt;D xsi:type="xsd:double"&gt;0.1286&lt;/D&gt;&lt;D xsi:type="xsd:double"&gt;-0.379&lt;/D&gt;&lt;D xsi:type="xsd:double"&gt;-0.5208&lt;/D&gt;&lt;D xsi:type="xsd:double"&gt;-0.4591&lt;/D&gt;&lt;D xsi:type="xsd:double"&gt;-0.5547&lt;/D&gt;&lt;D xsi:type="xsd:double"&gt;-0.5809&lt;/D&gt;&lt;D xsi:type="xsd:double"&gt;-0.5551&lt;/D&gt;&lt;D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xsi:type="xsd:double"&gt;2.5772&lt;/D&gt;&lt;D xsi:type="xsd:double"&gt;2.5547&lt;/D&gt;&lt;D xsi:type="xsd:double"&gt;2.5693&lt;/D&gt;&lt;D xsi:type="xsd:double"&gt;2.517&lt;/D&gt;&lt;D xsi:type="xsd:double"&gt;2.6804&lt;/D&gt;&lt;D xsi:type="xsd:double"&gt;2.6055&lt;/D&gt;&lt;D xsi:type="xsd:double"&gt;-0.2885&lt;/D&gt;&lt;D xsi:type="xsd:double"&gt;-0.0847&lt;/D&gt;&lt;D xsi:type="xsd:double"&gt;-0.1187&lt;/D&gt;&lt;D xsi:type="xsd:double"&gt;-0.3035&lt;/D&gt;&lt;D xsi:type="xsd:double"&gt;-0.165&lt;/D&gt;&lt;D xsi:type="xsd:double"&gt;-0.2114&lt;/D&gt;&lt;D xsi:type="xsd:double"&gt;0.1123&lt;/D&gt;&lt;D xsi:type="xsd:double"&gt;0.0346&lt;/D&gt;&lt;D xsi:type="xsd:double"&gt;0.1018&lt;/D&gt;&lt;D xsi:type="xsd:double"&gt;0.5195&lt;/D&gt;&lt;D xsi:type="xsd:double"&gt;0.2162&lt;/D&gt;&lt;D xsi:type="xsd:double"&gt;0.5493&lt;/D&gt;&lt;D xsi:type="xsd:double"&gt;0.2828&lt;/D&gt;&lt;D xsi:type="xsd:double"&gt;0.1393&lt;/D&gt;&lt;D xsi:type="xsd:double"&gt;0.2745&lt;/D&gt;&lt;D xsi:type="xsd:double"&gt;0.0793&lt;/D&gt;&lt;D xsi:type="xsd:double"&gt;0.3347&lt;/D&gt;&lt;D xsi:type="xsd:double"&gt;0.312&lt;/D&gt;&lt;D xsi:type="xsd:double"&gt;-2.6838&lt;/D&gt;&lt;D xsi:type="xsd:double"&gt;-2.644&lt;/D&gt;&lt;D xsi:type="xsd:double"&gt;-2.8269&lt;/D&gt;&lt;D xsi:type="xsd:double"&gt;-2.8123&lt;/D&gt;&lt;D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xsi:type="xsd:double"&gt;0.908&lt;/D&gt;&lt;D xsi:type="xsd:double"&gt;0.9168&lt;/D&gt;&lt;D xsi:type="xsd:double"&gt;0.7848&lt;/D&gt;&lt;D xsi:type="xsd:double"&gt;0.6984&lt;/D&gt;&lt;D xsi:type="xsd:double"&gt;0.6208&lt;/D&gt;&lt;D xsi:type="xsd:double"&gt;0.589&lt;/D&gt;&lt;D xsi:type="xsd:double"&gt;-0.1613&lt;/D&gt;&lt;D xsi:type="xsd:double"&gt;-0.259&lt;/D&gt;&lt;D xsi:type="xsd:double"&gt;-0.181&lt;/D&gt;&lt;D xsi:type="xsd:double"&gt;-0.0887&lt;/D&gt;&lt;D xsi:type="xsd:double"&gt;-0.1083&lt;/D&gt;&lt;D xsi:type="xsd:double"&gt;-0.1301&lt;/D&gt;&lt;D xsi:type="xsd:double"&gt;-0.3721&lt;/D&gt;&lt;D xsi:type="xsd:double"&gt;-0.2851&lt;/D&gt;&lt;D xsi:type="xsd:double"&gt;-0.249&lt;/D&gt;&lt;D xsi:type="xsd:double"&gt;-0.2477&lt;/D&gt;&lt;D xsi:type="xsd:double"&gt;-0.1646&lt;/D&gt;&lt;D xsi:type="xsd:double"&gt;-0.1062&lt;/D&gt;&lt;D xsi:type="xsd:double"&gt;-0.3747&lt;/D&gt;&lt;D xsi:type="xsd:double"&gt;-0.3727&lt;/D&gt;&lt;D xsi:type="xsd:double"&gt;-0.3547&lt;/D&gt;&lt;D xsi:type="xsd:double"&gt;-0.3621&lt;/D&gt;&lt;D xsi:type="xsd:double"&gt;-0.3479&lt;/D&gt;&lt;D xsi:type="xsd:double"&gt;-0.3526&lt;/D&gt;&lt;D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xsi:type="xsd:double"&gt;1.1404&lt;/D&gt;&lt;D xsi:type="xsd:double"&gt;1.4342&lt;/D&gt;&lt;D xsi:type="xsd:double"&gt;1.5831&lt;/D&gt;&lt;D xsi:type="xsd:double"&gt;1.4637&lt;/D&gt;&lt;D xsi:type="xsd:double"&gt;1.412&lt;/D&gt;&lt;D xsi:type="xsd:double"&gt;1.4447&lt;/D&gt;&lt;D xsi:type="xsd:double"&gt;-0.0202&lt;/D&gt;&lt;D xsi:type="xsd:double"&gt;-0.4764&lt;/D&gt;&lt;D xsi:type="xsd:double"&gt;-0.3378&lt;/D&gt;&lt;D xsi:type="xsd:double"&gt;-0.0803&lt;/D&gt;&lt;D xsi:type="xsd:double"&gt;-0.3625&lt;/D&gt;&lt;D xsi:type="xsd:double"&gt;-0.5307&lt;/D&gt;&lt;D xsi:type="xsd:double"&gt;-0.4159&lt;/D&gt;&lt;D xsi:type="xsd:double"&gt;-0.3108&lt;/D&gt;&lt;D xsi:type="xsd:double"&gt;-0.723&lt;/D&gt;&lt;D xsi:type="xsd:double"&gt;-0.8679&lt;/D&gt;&lt;D xsi:type="xsd:double"&gt;-0.6015&lt;/D&gt;&lt;D xsi:type="xsd:double"&gt;-0.4267&lt;/D&gt;&lt;D xsi:type="xsd:double"&gt;-0.5275&lt;/D&gt;&lt;D xsi:type="xsd:double"&gt;-0.4577&lt;/D&gt;&lt;D xsi:type="xsd:double"&gt;-0.3532&lt;/D&gt;&lt;D xsi:type="xsd:double"&gt;-0.3811&lt;/D&gt;&lt;D xsi:type="xsd:double"&gt;-0.316&lt;/D&gt;&lt;D xsi:type="xsd:double"&gt;-0.3598&lt;/D&gt;&lt;D xsi:type="xsd:double"&gt;-0.1768&lt;/D&gt;&lt;D xsi:type="xsd:double"&gt;-0.1893&lt;/D&gt;&lt;D xsi:type="xsd:double"&gt;-0.1692&lt;/D&gt;&lt;D xsi:type="xsd:double"&gt;-0.1344&lt;/D&gt;&lt;D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xsi:type="xsd:double"&gt;0.7795&lt;/D&gt;&lt;D xsi:type="xsd:double"&gt;0.7614&lt;/D&gt;&lt;D xsi:type="xsd:double"&gt;0.781&lt;/D&gt;&lt;D xsi:type="xsd:double"&gt;0.7572&lt;/D&gt;&lt;D xsi:type="xsd:double"&gt;0.7539&lt;/D&gt;&lt;D xsi:type="xsd:double"&gt;0.7142&lt;/D&gt;&lt;D xsi:type="xsd:double"&gt;-0.0564&lt;/D&gt;&lt;D xsi:type="xsd:double"&gt;0.1137&lt;/D&gt;&lt;D xsi:type="xsd:double"&gt;0.0839&lt;/D&gt;&lt;D xsi:type="xsd:double"&gt;0.045&lt;/D&gt;&lt;D xsi:type="xsd:double"&gt;0.029&lt;/D&gt;&lt;D xsi:type="xsd:double"&gt;-0.0279&lt;/D&gt;&lt;D xsi:type="xsd:double"&gt;0.0559&lt;/D&gt;&lt;D xsi:type="xsd:double"&gt;-0.139&lt;/D&gt;&lt;D xsi:type="xsd:double"&gt;-0.2269&lt;/D&gt;&lt;D xsi:type="xsd:double"&gt;-0.1374&lt;/D&gt;&lt;D xsi:type="xsd:double"&gt;-0.1468&lt;/D&gt;&lt;D xsi:type="xsd:double"&gt;0.0098&lt;/D&gt;&lt;D xsi:type="xsd:double"&gt;-0.779&lt;/D&gt;&lt;D xsi:type="xsd:double"&gt;-0.7362&lt;/D&gt;&lt;D xsi:type="xsd:double"&gt;-0.638&lt;/D&gt;&lt;D xsi:type="xsd:double"&gt;-0.6648&lt;/D&gt;&lt;D xsi:type="xsd:double"&gt;-0.6361&lt;/D&gt;&lt;D xsi:type="xsd:double"&gt;-0.6961&lt;/D&gt;&lt;D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xsi:type="xsd:double"&gt;0.4633&lt;/D&gt;&lt;D xsi:type="xsd:double"&gt;0.4132&lt;/D&gt;&lt;D xsi:type="xsd:double"&gt;0.443&lt;/D&gt;&lt;D xsi:type="xsd:double"&gt;0.4489&lt;/D&gt;&lt;D xsi:type="xsd:double"&gt;0.4093&lt;/D&gt;&lt;D xsi:type="xsd:double"&gt;0.4034&lt;/D&gt;&lt;D xsi:type="xsd:double"&gt;-0.053&lt;/D&gt;&lt;D xsi:type="xsd:double"&gt;-0.0005&lt;/D&gt;&lt;D xsi:type="xsd:double"&gt;-0.0435&lt;/D&gt;&lt;D xsi:type="xsd:double"&gt;-0.0392&lt;/D&gt;&lt;D xsi:type="xsd:double"&gt;-0.0357&lt;/D&gt;&lt;D xsi:type="xsd:double"&gt;-0.0258&lt;/D&gt;&lt;D xsi:type="xsd:double"&gt;-0.273&lt;/D&gt;&lt;D xsi:type="xsd:double"&gt;-0.2878&lt;/D&gt;&lt;D xsi:type="xsd:double"&gt;-0.2806&lt;/D&gt;&lt;D xsi:type="xsd:double"&gt;-0.2888&lt;/D&gt;&lt;D xsi:type="xsd:double"&gt;-0.3009&lt;/D&gt;&lt;D xsi:type="xsd:double"&gt;-0.3178&lt;/D&gt;&lt;D xsi:type="xsd:double"&gt;-0.1372&lt;/D&gt;&lt;D xsi:type="xsd:double"&gt;-0.1249&lt;/D&gt;&lt;D xsi:type="xsd:double"&gt;-0.119&lt;/D&gt;&lt;D xsi:type="xsd:double"&gt;-0.1209&lt;/D&gt;&lt;D xsi:type="xsd:double"&gt;-0.0727&lt;/D&gt;&lt;D xsi:type="xsd:double"&gt;-0.0599&lt;/D&gt;&lt;D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t>
        </r>
      </text>
    </comment>
    <comment ref="A21" authorId="0" shapeId="0" xr:uid="{492D99D3-E053-4FC5-8BE0-BEA0AB690D0B}">
      <text>
        <r>
          <rPr>
            <b/>
            <sz val="9"/>
            <color indexed="81"/>
            <rFont val="Tahoma"/>
            <family val="2"/>
          </rPr>
          <t>:double"&gt;0&lt;/D&gt;&lt;D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xsi:type="xsd:double"&gt;0.7884&lt;/D&gt;&lt;D xsi:type="xsd:double"&gt;0.8172&lt;/D&gt;&lt;D xsi:type="xsd:double"&gt;0.8894&lt;/D&gt;&lt;D xsi:type="xsd:double"&gt;0.8918&lt;/D&gt;&lt;D xsi:type="xsd:double"&gt;1.0073&lt;/D&gt;&lt;D xsi:type="xsd:double"&gt;0.9554&lt;/D&gt;&lt;D xsi:type="xsd:double"&gt;0.192&lt;/D&gt;&lt;D xsi:type="xsd:double"&gt;0.1652&lt;/D&gt;&lt;D xsi:type="xsd:double"&gt;0.2718&lt;/D&gt;&lt;D xsi:type="xsd:double"&gt;0.3203&lt;/D&gt;&lt;D xsi:type="xsd:double"&gt;0.3166&lt;/D&gt;&lt;D xsi:type="xsd:double"&gt;0.3434&lt;/D&gt;&lt;D xsi:type="xsd:double"&gt;0.3048&lt;/D&gt;&lt;D xsi:type="xsd:double"&gt;0.2751&lt;/D&gt;&lt;D xsi:type="xsd:double"&gt;0.0973&lt;/D&gt;&lt;D xsi:type="xsd:double"&gt;0.2504&lt;/D&gt;&lt;D xsi:type="xsd:double"&gt;0.1281&lt;/D&gt;&lt;D xsi:type="xsd:double"&gt;0.3173&lt;/D&gt;&lt;D xsi:type="xsd:double"&gt;-1.2852&lt;/D&gt;&lt;D xsi:type="xsd:double"&gt;-1.2574&lt;/D&gt;&lt;D xsi:type="xsd:double"&gt;-1.2584&lt;/D&gt;&lt;D xsi:type="xsd:double"&gt;-1.4626&lt;/D&gt;&lt;D xsi:type="xsd:double"&gt;-1.452&lt;/D&gt;&lt;D xsi:type="xsd:double"&gt;-1.6161&lt;/D&gt;&lt;D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xsi:type="xsd:double"&gt;1.0293&lt;/D&gt;&lt;D xsi:type="xsd:double"&gt;0.9983&lt;/D&gt;&lt;D xsi:type="xsd:double"&gt;1.1173&lt;/D&gt;&lt;D xsi:type="xsd:double"&gt;1.0226&lt;/D&gt;&lt;D xsi:type="xsd:double"&gt;0.8837&lt;/D&gt;&lt;D xsi:type="xsd:double"&gt;0.8127&lt;/D&gt;&lt;D xsi:type="xsd:double"&gt;0.0632&lt;/D&gt;&lt;D xsi:type="xsd:double"&gt;-0.2435&lt;/D&gt;&lt;D xsi:type="xsd:double"&gt;-0.3278&lt;/D&gt;&lt;D xsi:type="xsd:double"&gt;-0.1354&lt;/D&gt;&lt;D xsi:type="xsd:double"&gt;0.1404&lt;/D&gt;&lt;D xsi:type="xsd:double"&gt;0.0843&lt;/D&gt;&lt;D xsi:type="xsd:double"&gt;-0.1928&lt;/D&gt;&lt;D xsi:type="xsd:double"&gt;-0.0125&lt;/D&gt;&lt;D xsi:type="xsd:double"&gt;-0.0482&lt;/D&gt;&lt;D xsi:type="xsd:double"&gt;0.0499&lt;/D&gt;&lt;D xsi:type="xsd:double"&gt;-0.2341&lt;/D&gt;&lt;D xsi:type="xsd:double"&gt;-0.2237&lt;/D&gt;&lt;D xsi:type="xsd:double"&gt;-0.8997&lt;/D&gt;&lt;D xsi:type="xsd:double"&gt;-0.7423&lt;/D&gt;&lt;D xsi:type="xsd:double"&gt;-0.7413&lt;/D&gt;&lt;D xsi:type="xsd:double"&gt;-0.9371&lt;/D&gt;&lt;D xsi:type="xsd:double"&gt;-0.79&lt;/D&gt;&lt;D xsi:type="xsd:double"&gt;-0.6734&lt;/D&gt;&lt;D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xsi:type="xsd:double"&gt;0.6753&lt;/D&gt;&lt;D xsi:type="xsd:double"&gt;0.7264&lt;/D&gt;&lt;D xsi:type="xsd:double"&gt;0.7703&lt;/D&gt;&lt;D xsi:type="xsd:double"&gt;0.7214&lt;/D&gt;&lt;D xsi:type="xsd:double"&gt;0.7218&lt;/D&gt;&lt;D xsi:type="xsd:double"&gt;0.8417&lt;/D&gt;&lt;D xsi:type="xsd:double"&gt;-0.6753&lt;/D&gt;&lt;D xsi:type="xsd:double"&gt;-0.7264&lt;/D&gt;&lt;D xsi:type="xsd:double"&gt;-0.7703&lt;/D&gt;&lt;D xsi:type="xsd:double"&gt;-0.7214&lt;/D&gt;&lt;D xsi:type="xsd:double"&gt;-0.7218&lt;/D&gt;&lt;D xsi:type="xsd:double"&gt;-0.8417&lt;/D&gt;&lt;D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xsi:type="xsd:double"&gt;1.215&lt;/D&gt;&lt;D xsi:type="xsd:double"&gt;1.1814&lt;/D&gt;&lt;D xsi:type="xsd:double"&gt;1.1823&lt;/D&gt;&lt;D xsi:type="xsd:double"&gt;1.2057&lt;/D&gt;&lt;D xsi:type="xsd:double"&gt;1.2168&lt;/D&gt;&lt;D xsi:type="xsd:double"&gt;1.1043&lt;/D&gt;&lt;D xsi:type="xsd:double"&gt;-0.3847&lt;/D&gt;&lt;D xsi:type="xsd:double"&gt;-0.3358&lt;/D&gt;&lt;D xsi:type="xsd:double"&gt;-0.3714&lt;/D&gt;&lt;D xsi:type="xsd:double"&gt;-0.417&lt;/D&gt;&lt;D xsi:type="xsd:double"&gt;-0.3034&lt;/D&gt;&lt;D xsi:type="xsd:double"&gt;-0.1564&lt;/D&gt;&lt;D xsi:type="xsd:double"&gt;-0.2281&lt;/D&gt;&lt;D xsi:type="xsd:double"&gt;-0.2513&lt;/D&gt;&lt;D xsi:type="xsd:double"&gt;-0.1798&lt;/D&gt;&lt;D xsi:type="xsd:double"&gt;-0.0839&lt;/D&gt;&lt;D xsi:type="xsd:double"&gt;-0.2773&lt;/D&gt;&lt;D xsi:type="xsd:double"&gt;-0.3879&lt;/D&gt;&lt;D xsi:type="xsd:double"&gt;-0.6022&lt;/D&gt;&lt;D xsi:type="xsd:double"&gt;-0.5943&lt;/D&gt;&lt;D xsi:type="xsd:double"&gt;-0.6311&lt;/D&gt;&lt;D xsi:type="xsd:double"&gt;-0.7048&lt;/D&gt;&lt;D xsi:type="xsd:double"&gt;-0.6362&lt;/D&gt;&lt;D xsi:type="xsd:double"&gt;-0.5601&lt;/D&gt;&lt;D xsi:type="xsd:double"&gt;0&lt;/D&gt;&lt;D xsi:type="xsd:double"&gt;0&lt;/D&gt;&lt;D xsi:type="xsd:double"&gt;0&lt;/D&gt;&lt;D xsi:type="xsd:double"&gt;0&lt;/D&gt;&lt;/FQL&gt;&lt;FQL&gt;&lt;Q&gt;VXNFMH.F-LU^JULIAN(OS_TOP_HLDG_TOTPCPRTCHG(ALL,42064,0CQ,MTD,,ALL,6M,EQ).DATES)&lt;/Q&gt;&lt;R&gt;1&lt;/R&gt;&lt;C&gt;1&lt;/C&gt;&lt;D xsi:type="xsd:string"&gt;#NUM&lt;/D&gt;&lt;/FQL&gt;&lt;FQL&gt;&lt;Q&gt;VXNFMH.F-LU^OS_TOP_HLDG_TOTPCPRTCHG(ALL,42064,45627,MTD,,ALL,6M,EQ)&lt;/Q&gt;&lt;R&gt;90&lt;/R&gt;&lt;C&gt;118&lt;/C&gt;&lt;D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xsi:type="xsd:double"&gt;2.1245&lt;/D&gt;&lt;D xsi:type="xsd:double"&gt;2.1616&lt;/D&gt;&lt;D xsi:type="xsd:double"&gt;2.0218&lt;/D&gt;&lt;D xsi:type="xsd:double"&gt;2.0669&lt;/D&gt;&lt;D xsi:type="xsd:double"&gt;2.1832&lt;/D&gt;&lt;D xsi:type="xsd:double"&gt;2.2272&lt;/D&gt;&lt;D xsi:type="xsd:double"&gt;-0.3566&lt;/D&gt;&lt;D xsi:type="xsd:double"&gt;-0.4262&lt;/D&gt;&lt;D xsi:type="xsd:double"&gt;-0.3564&lt;/D&gt;&lt;D xsi:type="xsd:double"&gt;-0.3623&lt;/D&gt;&lt;D xsi:type="xsd:double"&gt;-0.45&lt;/D&gt;&lt;D xsi:type="xsd:double"&gt;-0.4668&lt;/D&gt;&lt;D xsi:type="xsd:double"&gt;-0.158&lt;/D&gt;&lt;D xsi:type="xsd:double"&gt;-0.0805&lt;/D&gt;&lt;D xsi:type="xsd:double"&gt;0.0499&lt;/D&gt;&lt;D xsi:type="xsd:double"&gt;-0.0799&lt;/D&gt;&lt;D xsi:type="xsd:double"&gt;-0.105&lt;/D&gt;&lt;D xsi:type="xsd:double"&gt;0.0473&lt;/D&gt;&lt;D xsi:type="xsd:double"&gt;0.1534&lt;/D&gt;&lt;D xsi:type="xsd:double"&gt;0.0645&lt;/D&gt;&lt;D xsi:type="xsd:double"&gt;0.0722&lt;/D&gt;&lt;D xsi:type="xsd:double"&gt;0.2161&lt;/D&gt;&lt;D xsi:type="xsd:double"&gt;0.4068&lt;/D&gt;&lt;D xsi:type="xsd:double"&gt;0.2981&lt;/D&gt;&lt;D xsi:type="xsd:double"&gt;0.2246&lt;/D&gt;&lt;D xsi:type="xsd:double"&gt;0.4646&lt;/D&gt;&lt;D xsi:type="xsd:double"&gt;0.5008&lt;/D&gt;&lt;D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xsi:type="xsd:double"&gt;1.0044&lt;/D&gt;&lt;D xsi:type="xsd:double"&gt;0.8056&lt;/D&gt;&lt;D xsi:type="xsd:double"&gt;1.0045&lt;/D&gt;&lt;D xsi:type="xsd:double"&gt;0.8567&lt;/D&gt;&lt;D xsi:type="xsd:double"&gt;0.9421&lt;/D&gt;&lt;D xsi:type="xsd:double"&gt;1.0218&lt;/D&gt;&lt;D xsi:type="xsd:double"&gt;-0.4094&lt;/D&gt;&lt;D xsi:type="xsd:double"&gt;-0.3016&lt;/D&gt;&lt;D xsi:type="xsd:double"&gt;-0.5244&lt;/D&gt;&lt;D xsi:type="xsd:double"&gt;-0.4092&lt;/D&gt;&lt;D xsi:type="xsd:double"&gt;-0.4987&lt;/D&gt;&lt;D xsi:type="xsd:double"&gt;-0.5841&lt;/D&gt;&lt;D xsi:type="xsd:double"&gt;-0.2841&lt;/D&gt;&lt;D xsi:type="xsd:double"&gt;-0.1907&lt;/D&gt;&lt;D xsi:type="xsd:double"&gt;-0.2092&lt;/D&gt;&lt;D xsi:type="xsd:double"&gt;-0.1876&lt;/D&gt;&lt;D xsi:type="xsd:double"&gt;-0.2159&lt;/D&gt;&lt;D xsi:type="xsd:double"&gt;-0.2214&lt;/D&gt;&lt;D xsi:type="xsd:double"&gt;-0.3108&lt;/D&gt;&lt;D xsi:type="xsd:double"&gt;-0.3132&lt;/D&gt;&lt;D xsi:type="xsd:double"&gt;-0.2709&lt;/D&gt;&lt;D xsi:type="xsd:double"&gt;-0.26&lt;/D&gt;&lt;D xsi:type="xsd:double"&gt;-0.2275&lt;/D&gt;&lt;D xsi:type="xsd:double"&gt;-0.2163&lt;/D&gt;&lt;D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xsi:type="xsd:double"&gt;1.904&lt;/D&gt;&lt;D xsi:type="xsd:double"&gt;1.9777&lt;/D&gt;&lt;D xsi:type="xsd:double"&gt;1.9949&lt;/D&gt;&lt;D xsi:type="xsd:double"&gt;1.8111&lt;/D&gt;&lt;D xsi:type="xsd:double"&gt;2.0499&lt;/D&gt;&lt;D xsi:type="xsd:double"&gt;2.1543&lt;/D&gt;&lt;D xsi:type="xsd:double"&gt;0.0138&lt;/D&gt;&lt;D xsi:type="xsd:double"&gt;-0.0267&lt;/D&gt;&lt;D xsi:type="xsd:double"&gt;-0.0255&lt;/D&gt;&lt;D xsi:type="xsd:double"&gt;0.2476&lt;/D&gt;&lt;D xsi:type="xsd:double"&gt;0.0718&lt;/D&gt;&lt;D xsi:type="xsd:double"&gt;-0.2838&lt;/D&gt;&lt;D xsi:type="xsd:double"&gt;-0.5487&lt;/D&gt;&lt;D xsi:type="xsd:double"&gt;-0.5594&lt;/D&gt;&lt;D xsi:type="xsd:double"&gt;-0.5251&lt;/D&gt;&lt;D xsi:type="xsd:double"&gt;-0.4856&lt;/D&gt;&lt;D xsi:type="xsd:double"&gt;-0.4745&lt;/D&gt;&lt;D xsi:type="xsd:double"&gt;-0.1525&lt;/D&gt;&lt;D xsi:type="xsd:double"&gt;0.6305&lt;/D&gt;&lt;D xsi:type="xsd:double"&gt;0.6328&lt;/D&gt;&lt;D xsi:type="xsd:double"&gt;0.5621&lt;/D&gt;&lt;D xsi:type="xsd:double"&gt;0.3281&lt;/D&gt;&lt;D xsi:type="xsd:double"&gt;0.3016&lt;/D&gt;&lt;D xsi:type="xsd:double"&gt;0.0749&lt;/D&gt;&lt;D xsi:type="xsd:double"&gt;0.0473&lt;/D&gt;&lt;D xsi:type="xsd:double"&gt;0.03&lt;/D&gt;&lt;D xsi:type="xsd:double"&gt;-0.0482&lt;/D&gt;&lt;D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xsi:type="xsd:double"&gt;1.2812&lt;/D&gt;&lt;D xsi:type="xsd:double"&gt;1.1599&lt;/D&gt;&lt;D xsi:type="xsd:double"&gt;1.0439&lt;/D&gt;&lt;D xsi:type="xsd:double"&gt;1.0698&lt;/D&gt;&lt;D xsi:type="xsd:double"&gt;1.0556&lt;/D&gt;&lt;D xsi:type="xsd:double"&gt;1.029&lt;/D&gt;&lt;D xsi:type="xsd:double"&gt;-0.2838&lt;/D&gt;&lt;D xsi:type="xsd:double"&gt;-0.1477&lt;/D&gt;&lt;D xsi:type="xsd:double"&gt;-0.17&lt;/D&gt;&lt;D xsi:type="xsd:double"&gt;-0.2639&lt;/D&gt;&lt;D xsi:type="xsd:double"&gt;-0.2241&lt;/D&gt;&lt;D xsi:type="xsd:double"&gt;-0.1794&lt;/D&gt;&lt;D xsi:type="xsd:double"&gt;-0.0842&lt;/D&gt;&lt;D xsi:type="xsd:double"&gt;-0.0829&lt;/D&gt;&lt;D xsi:type="xsd:double"&gt;0.0714&lt;/D&gt;&lt;D xsi:type="xsd:double"&gt;0.1808&lt;/D&gt;&lt;D xsi:type="xsd:double"&gt;0.1127&lt;/D&gt;&lt;D xsi:type="xsd:double"&gt;-0.0158&lt;/D&gt;&lt;D xsi:type="xsd:double"&gt;-0.049&lt;/D&gt;&lt;D xsi:type="xsd:double"&gt;0.0003&lt;/D&gt;&lt;D xsi:type="xsd:double"&gt;-0.0551&lt;/D&gt;&lt;D xsi:type="xsd:double"&gt;-0.0953&lt;/D&gt;&lt;D xsi:type="xsd:double"&gt;-0.048&lt;/D&gt;&lt;D xsi:type="xsd:double"&gt;0.1045&lt;/D&gt;&lt;D xsi:type="xsd:double"&gt;-0.8643&lt;/D&gt;&lt;D xsi:type="xsd:double"&gt;-0.9296&lt;/D&gt;&lt;D xsi:type="xsd:double"&gt;-0.8903&lt;/D&gt;&lt;D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xsi:type="xsd:double"&gt;1.4698&lt;/D&gt;&lt;D xsi:type="xsd:double"&gt;1.3567&lt;/D&gt;&lt;D xsi:type="xsd:double"&gt;1.2496&lt;/D&gt;&lt;D xsi:type="xsd:double"&gt;1.3454&lt;/D&gt;&lt;D xsi:type="xsd:double"&gt;1.2579&lt;/D&gt;&lt;D xsi:type="xsd:double"&gt;1.4306&lt;/D&gt;&lt;D xsi:type="xsd:double"&gt;0.0558&lt;/D&gt;&lt;D xsi:type="xsd:double"&gt;0.1049&lt;/D&gt;&lt;D xsi:type="xsd:double"&gt;0.1449&lt;/D&gt;&lt;D xsi:type="xsd:double"&gt;-0.0502&lt;/D&gt;&lt;D xsi:type="xsd:double"&gt;-0.0941&lt;/D&gt;&lt;D xsi:type="xsd:double"&gt;-0.3062&lt;/D&gt;&lt;D xsi:type="xsd:double"&gt;-0.552&lt;/D&gt;&lt;D xsi:type="xsd:double"&gt;-0.644&lt;/D&gt;&lt;D xsi:type="xsd:double"&gt;-0.6022&lt;/D&gt;&lt;D xsi:type="xsd:double"&gt;-0.4938&lt;/D&gt;&lt;D xsi:type="xsd:double"&gt;-0.4149&lt;/D&gt;&lt;D xsi:type="xsd:double"&gt;-0.312&lt;/D&gt;&lt;D xsi:type="xsd:double"&gt;-0.282&lt;/D&gt;&lt;D xsi:type="xsd:double"&gt;-0.2142&lt;/D&gt;&lt;D xsi:type="xsd:double"&gt;-0.2194&lt;/D&gt;&lt;D xsi:type="xsd:double"&gt;-0.3148&lt;/D&gt;&lt;D xsi:type="xsd:double"&gt;-0.2067&lt;/D&gt;&lt;D xsi:type="xsd:double"&gt;-0.2476&lt;/D&gt;&lt;D xsi:type="xsd:double"&gt;-0.6917&lt;/D&gt;&lt;D xsi:type="xsd:double"&gt;-0.6034&lt;/D&gt;&lt;D xsi:type="xsd:double"&gt;-0.5729&lt;/D&gt;&lt;D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t>
        </r>
      </text>
    </comment>
    <comment ref="A22" authorId="0" shapeId="0" xr:uid="{87238CE8-B316-426A-A54C-E90C89A1C711}">
      <text>
        <r>
          <rPr>
            <b/>
            <sz val="9"/>
            <color indexed="81"/>
            <rFont val="Tahoma"/>
            <family val="2"/>
          </rPr>
          <t>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xsi:type="xsd:double"&gt;0.692&lt;/D&gt;&lt;D xsi:type="xsd:double"&gt;0.8145&lt;/D&gt;&lt;D xsi:type="xsd:double"&gt;0.6743&lt;/D&gt;&lt;D xsi:type="xsd:double"&gt;0.6138&lt;/D&gt;&lt;D xsi:type="xsd:double"&gt;0.6209&lt;/D&gt;&lt;D xsi:type="xsd:double"&gt;0.6775&lt;/D&gt;&lt;D xsi:type="xsd:double"&gt;0.7197&lt;/D&gt;&lt;D xsi:type="xsd:double"&gt;0.592&lt;/D&gt;&lt;D xsi:type="xsd:double"&gt;0.7354&lt;/D&gt;&lt;D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xsi:type="xsd:double"&gt;1.6614&lt;/D&gt;&lt;D xsi:type="xsd:double"&gt;1.5375&lt;/D&gt;&lt;D xsi:type="xsd:double"&gt;1.4162&lt;/D&gt;&lt;D xsi:type="xsd:double"&gt;1.5209&lt;/D&gt;&lt;D xsi:type="xsd:double"&gt;1.4442&lt;/D&gt;&lt;D xsi:type="xsd:double"&gt;1.5952&lt;/D&gt;&lt;D xsi:type="xsd:double"&gt;0.0582&lt;/D&gt;&lt;D xsi:type="xsd:double"&gt;0.2922&lt;/D&gt;&lt;D xsi:type="xsd:double"&gt;0.4852&lt;/D&gt;&lt;D xsi:type="xsd:double"&gt;0.1983&lt;/D&gt;&lt;D xsi:type="xsd:double"&gt;0.304&lt;/D&gt;&lt;D xsi:type="xsd:double"&gt;0.2415&lt;/D&gt;&lt;D xsi:type="xsd:double"&gt;0.1155&lt;/D&gt;&lt;D xsi:type="xsd:double"&gt;0.182&lt;/D&gt;&lt;D xsi:type="xsd:double"&gt;0.0153&lt;/D&gt;&lt;D xsi:type="xsd:double"&gt;0.0102&lt;/D&gt;&lt;D xsi:type="xsd:double"&gt;-0.0035&lt;/D&gt;&lt;D xsi:type="xsd:double"&gt;0.075&lt;/D&gt;&lt;D xsi:type="xsd:double"&gt;-0.1183&lt;/D&gt;&lt;D xsi:type="xsd:double"&gt;-0.2058&lt;/D&gt;&lt;D xsi:type="xsd:double"&gt;-0.1202&lt;/D&gt;&lt;D xsi:type="xsd:double"&gt;0.1071&lt;/D&gt;&lt;D xsi:type="xsd:double"&gt;0.1144&lt;/D&gt;&lt;D xsi:type="xsd:double"&gt;-0.0235&lt;/D&gt;&lt;D xsi:type="xsd:double"&gt;-0.1362&lt;/D&gt;&lt;D xsi:type="xsd:double"&gt;-0.1104&lt;/D&gt;&lt;D xsi:type="xsd:double"&gt;-0.1021&lt;/D&gt;&lt;D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xsi:type="xsd:double"&gt;1.8142&lt;/D&gt;&lt;D xsi:type="xsd:double"&gt;1.9432&lt;/D&gt;&lt;D xsi:type="xsd:double"&gt;1.934&lt;/D&gt;&lt;D xsi:type="xsd:double"&gt;1.9434&lt;/D&gt;&lt;D xsi:type="xsd:double"&gt;1.7612&lt;/D&gt;&lt;D xsi:type="xsd:double"&gt;1.8115&lt;/D&gt;&lt;D xsi:type="xsd:double"&gt;-0.8781&lt;/D&gt;&lt;D xsi:type="xsd:double"&gt;-1.0575&lt;/D&gt;&lt;D xsi:type="xsd:double"&gt;-1.0586&lt;/D&gt;&lt;D xsi:type="xsd:double"&gt;-1.0794&lt;/D&gt;&lt;D xsi:type="xsd:double"&gt;-0.9405&lt;/D&gt;&lt;D xsi:type="xsd:double"&gt;-1.0056&lt;/D&gt;&lt;D xsi:type="xsd:double"&gt;0.3254&lt;/D&gt;&lt;D xsi:type="xsd:double"&gt;0.2917&lt;/D&gt;&lt;D xsi:type="xsd:double"&gt;0.3214&lt;/D&gt;&lt;D xsi:type="xsd:double"&gt;0.4117&lt;/D&gt;&lt;D xsi:type="xsd:double"&gt;0.5398&lt;/D&gt;&lt;D xsi:type="xsd:double"&gt;0.5057&lt;/D&gt;&lt;D xsi:type="xsd:double"&gt;0.7499&lt;/D&gt;&lt;D xsi:type="xsd:double"&gt;0.8473&lt;/D&gt;&lt;D xsi:type="xsd:double"&gt;0.7206&lt;/D&gt;&lt;D xsi:type="xsd:double"&gt;0.7337&lt;/D&gt;&lt;D xsi:type="xsd:double"&gt;0.7265&lt;/D&gt;&lt;D xsi:type="xsd:double"&gt;0.8604&lt;/D&gt;&lt;D xsi:type="xsd:double"&gt;-1.0369&lt;/D&gt;&lt;D xsi:type="xsd:double"&gt;-0.9284&lt;/D&gt;&lt;D xsi:type="xsd:double"&gt;-0.812&lt;/D&gt;&lt;D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xsi:type="xsd:double"&gt;0.7924&lt;/D&gt;&lt;D xsi:type="xsd:double"&gt;0.7984&lt;/D&gt;&lt;D xsi:type="xsd:double"&gt;0.8866&lt;/D&gt;&lt;D xsi:type="xsd:double"&gt;0.9649&lt;/D&gt;&lt;D xsi:type="xsd:double"&gt;0.9547&lt;/D&gt;&lt;D xsi:type="xsd:double"&gt;1.0124&lt;/D&gt;&lt;D xsi:type="xsd:double"&gt;0.2628&lt;/D&gt;&lt;D xsi:type="xsd:double"&gt;0.2642&lt;/D&gt;&lt;D xsi:type="xsd:double"&gt;0.1638&lt;/D&gt;&lt;D xsi:type="xsd:double"&gt;0.1088&lt;/D&gt;&lt;D xsi:type="xsd:double"&gt;0.1339&lt;/D&gt;&lt;D xsi:type="xsd:double"&gt;0.1213&lt;/D&gt;&lt;D xsi:type="xsd:double"&gt;0.1996&lt;/D&gt;&lt;D xsi:type="xsd:double"&gt;0.1404&lt;/D&gt;&lt;D xsi:type="xsd:double"&gt;0.1704&lt;/D&gt;&lt;D xsi:type="xsd:double"&gt;0.1836&lt;/D&gt;&lt;D xsi:type="xsd:double"&gt;0.141&lt;/D&gt;&lt;D xsi:type="xsd:double"&gt;0.1299&lt;/D&gt;&lt;D xsi:type="xsd:double"&gt;0.3089&lt;/D&gt;&lt;D xsi:type="xsd:double"&gt;0.3734&lt;/D&gt;&lt;D xsi:type="xsd:double"&gt;0.1758&lt;/D&gt;&lt;D xsi:type="xsd:double"&gt;0.0755&lt;/D&gt;&lt;D xsi:type="xsd:double"&gt;0.0199&lt;/D&gt;&lt;D xsi:type="xsd:double"&gt;-0.0165&lt;/D&gt;&lt;D xsi:type="xsd:double"&gt;-0.6134&lt;/D&gt;&lt;D xsi:type="xsd:double"&gt;-0.6485&lt;/D&gt;&lt;D xsi:type="xsd:double"&gt;-0.4959&lt;/D&gt;&lt;D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xsi:type="xsd:double"&gt;0.7003&lt;/D&gt;&lt;D xsi:type="xsd:double"&gt;0.6043&lt;/D&gt;&lt;D xsi:type="xsd:double"&gt;0.5917&lt;/D&gt;&lt;D xsi:type="xsd:double"&gt;0.548&lt;/D&gt;&lt;D xsi:type="xsd:double"&gt;0.5421&lt;/D&gt;&lt;D xsi:type="xsd:double"&gt;0.5612&lt;/D&gt;&lt;D xsi:type="xsd:double"&gt;1.0656&lt;/D&gt;&lt;D xsi:type="xsd:double"&gt;1.3071&lt;/D&gt;&lt;D xsi:type="xsd:double"&gt;1.3652&lt;/D&gt;&lt;D xsi:type="xsd:double"&gt;1.2364&lt;/D&gt;&lt;D xsi:type="xsd:double"&gt;1.3122&lt;/D&gt;&lt;D xsi:type="xsd:double"&gt;1.0954&lt;/D&gt;&lt;D xsi:type="xsd:double"&gt;-0.0109&lt;/D&gt;&lt;D xsi:type="xsd:double"&gt;-0.2629&lt;/D&gt;&lt;D xsi:type="xsd:double"&gt;-0.2952&lt;/D&gt;&lt;D xsi:type="xsd:double"&gt;0.0236&lt;/D&gt;&lt;D xsi:type="xsd:double"&gt;-0.2839&lt;/D&gt;&lt;D xsi:type="xsd:double"&gt;-0.0406&lt;/D&gt;&lt;D xsi:type="xsd:double"&gt;0.5557&lt;/D&gt;&lt;D xsi:type="xsd:double"&gt;0.7282&lt;/D&gt;&lt;D xsi:type="xsd:double"&gt;0.4983&lt;/D&gt;&lt;D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xsi:type="xsd:double"&gt;0.8163&lt;/D&gt;&lt;D xsi:type="xsd:double"&gt;0.5921&lt;/D&gt;&lt;D xsi:type="xsd:double"&gt;0.5835&lt;/D&gt;&lt;D xsi:type="xsd:double"&gt;0.5997&lt;/D&gt;&lt;D xsi:type="xsd:double"&gt;0.6557&lt;/D&gt;&lt;D xsi:type="xsd:double"&gt;0.5972&lt;/D&gt;&lt;D xsi:type="xsd:double"&gt;0.1814&lt;/D&gt;&lt;D xsi:type="xsd:double"&gt;0.5526&lt;/D&gt;&lt;D xsi:type="xsd:double"&gt;0.5775&lt;/D&gt;&lt;D xsi:type="xsd:double"&gt;0.5082&lt;/D&gt;&lt;D xsi:type="xsd:double"&gt;0.5128&lt;/D&gt;&lt;D xsi:type="xsd:double"&gt;0.5967&lt;/D&gt;&lt;D xsi:type="xsd:double"&gt;-0.1907&lt;/D&gt;&lt;D xsi:type="xsd:double"&gt;-0.3945&lt;/D&gt;&lt;D xsi:type="xsd:double"&gt;-0.3202&lt;/D&gt;&lt;D xsi:type="xsd:double"&gt;-0.2273&lt;/D&gt;&lt;D xsi:type="xsd:double"&gt;-0.2478&lt;/D&gt;&lt;D xsi:type="xsd:double"&gt;-0.3248&lt;/D&gt;&lt;D xsi:type="xsd:double"&gt;0.1341&lt;/D&gt;&lt;D xsi:type="xsd:double"&gt;0.1749&lt;/D&gt;&lt;D xsi:type="xsd:double"&gt;0.0823&lt;/D&gt;&lt;D xsi:type="xsd:double"&gt;0.0758&lt;/D&gt;&lt;D xsi:type="xsd:double"&gt;-0.0279&lt;/D&gt;&lt;D xsi:type="xsd:double"&gt;-0.0336&lt;/D&gt;&lt;D xsi:type="xsd:double"&gt;-0.5026&lt;/D&gt;&lt;D xsi:type="xsd:double"&gt;-0.5306&lt;/D&gt;&lt;D xsi:type="xsd:double"&gt;-0.5213&lt;/D&gt;&lt;D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xsi:type="xsd:double"&gt;1.01&lt;/D&gt;&lt;D xsi:type="xsd:double"&gt;0.93&lt;/D&gt;&lt;D xsi:type="xsd:double"&gt;0.82&lt;/D&gt;&lt;D xsi:type="xsd:double"&gt;0.81&lt;/D&gt;&lt;D xsi:type="xsd:double"&gt;0.74&lt;/D&gt;&lt;D xsi:type="xsd:double"&gt;0.74&lt;/D&gt;&lt;D xsi:type="xsd:double"&gt;1.47&lt;/D&gt;&lt;D xsi:type="xsd:double"&gt;1.49&lt;/D&gt;&lt;D xsi:type="xsd:double"&gt;1.8&lt;/D&gt;&lt;D xsi:type="xsd:double"&gt;1.71&lt;/D&gt;&lt;D xsi:type="xsd:double"&gt;1.67&lt;/D&gt;&lt;D xsi:type="xsd:double"&gt;1.8&lt;/D&gt;&lt;D xsi:type="xsd:double"&gt;-0.95&lt;/D&gt;&lt;D xsi:type="xsd:double"&gt;-0.78&lt;/D&gt;&lt;D xsi:type="xsd:double"&gt;-1.18&lt;/D&gt;&lt;D xsi:type="xsd:double"&gt;-1.18&lt;/D&gt;&lt;D xsi:type="xsd:double"&gt;-1.04&lt;/D&gt;&lt;D xsi:type="xsd:double"&gt;-1.14&lt;/D&gt;&lt;D xsi:type="xsd:double"&gt;-1.02&lt;/D&gt;&lt;D xsi:type="xsd:double"&gt;-1.12&lt;/D&gt;&lt;D xsi:type="xsd:double"&gt;-0.95&lt;/D&gt;&lt;D xsi:type="xsd:double"&gt;-0.81&lt;/D&gt;&lt;D xsi:type="xsd:double"&gt;-0.86&lt;/D&gt;&lt;D xsi:type="xsd:double"&gt;-0.9&lt;/D&gt;&lt;D xsi:type="xsd:double"&gt;-0.15&lt;/D&gt;&lt;D xsi:type="xsd:double"&gt;-0.12&lt;/D&gt;&lt;D xsi:type="xsd:double"&gt;-0.08&lt;/D&gt;&lt;D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xsi:type="xsd:double"&gt;1.0388&lt;/D&gt;&lt;D xsi:type="xsd:double"&gt;1.0208&lt;/D&gt;&lt;D xsi:type="xsd:double"&gt;0.95&lt;/D&gt;&lt;D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xsi:type="xsd:double"&gt;1.657&lt;/D&gt;&lt;D xsi:type="xsd:double"&gt;1.9138&lt;/D&gt;&lt;D xsi:type="xsd:double"&gt;2.1358&lt;/D&gt;&lt;D xsi:type="xsd:double"&gt;2.1158&lt;/D&gt;&lt;D xsi:type="xsd:double"&gt;2.1765&lt;/D&gt;&lt;D xsi:type="xsd:double"&gt;2.1814&lt;/D&gt;&lt;D xsi:type="xsd:double"&gt;-0.2288&lt;/D&gt;&lt;D xsi:type="xsd:double"&gt;-0.5664&lt;/D&gt;&lt;D xsi:type="xsd:double"&gt;-0.9131&lt;/D&gt;&lt;D xsi:type="xsd:double"&gt;-0.8091&lt;/D&gt;&lt;D xsi:type="xsd:double"&gt;-0.9641&lt;/D&gt;&lt;D xsi:type="xsd:double"&gt;-0.9656&lt;/D&gt;&lt;D xsi:type="xsd:double"&gt;-0.2706&lt;/D&gt;&lt;D xsi:type="xsd:double"&gt;-0.4181&lt;/D&gt;&lt;D xsi:type="xsd:double"&gt;-0.3406&lt;/D&gt;&lt;D xsi:type="xsd:double"&gt;-0.4265&lt;/D&gt;&lt;D xsi:type="xsd:double"&gt;-0.3302&lt;/D&gt;&lt;D xsi:type="xsd:double"&gt;-0.356&lt;/D&gt;&lt;D xsi:type="xsd:double"&gt;-1.1575&lt;/D&gt;&lt;D xsi:type="xsd:double"&gt;-0.9293&lt;/D&gt;&lt;D xsi:type="xsd:double"&gt;-0.8822&lt;/D&gt;&lt;D xsi:type="xsd:double"&gt;-0.8802&lt;/D&gt;&lt;D xsi:type="xsd:double"&gt;-0.8822&lt;/D&gt;&lt;D xsi:type="xsd:double"&gt;-0.8598&lt;/D&gt;&lt;D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t>
        </r>
      </text>
    </comment>
    <comment ref="A23" authorId="0" shapeId="0" xr:uid="{6818B927-BD62-41F4-B1BE-474669C546F7}">
      <text>
        <r>
          <rPr>
            <b/>
            <sz val="9"/>
            <color indexed="81"/>
            <rFont val="Tahoma"/>
            <family val="2"/>
          </rPr>
          <t>:double"&gt;0&lt;/D&gt;&lt;D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xsi:type="xsd:double"&gt;1.1517&lt;/D&gt;&lt;D xsi:type="xsd:double"&gt;1.084&lt;/D&gt;&lt;D xsi:type="xsd:double"&gt;1.2627&lt;/D&gt;&lt;D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xsi:type="xsd:double"&gt;1.085&lt;/D&gt;&lt;D xsi:type="xsd:double"&gt;1.0234&lt;/D&gt;&lt;D xsi:type="xsd:double"&gt;0.995&lt;/D&gt;&lt;D xsi:type="xsd:double"&gt;0.9427&lt;/D&gt;&lt;D xsi:type="xsd:double"&gt;0.8384&lt;/D&gt;&lt;D xsi:type="xsd:double"&gt;0.8609&lt;/D&gt;&lt;D xsi:type="xsd:double"&gt;0.0399&lt;/D&gt;&lt;D xsi:type="xsd:double"&gt;0.0859&lt;/D&gt;&lt;D xsi:type="xsd:double"&gt;0.121&lt;/D&gt;&lt;D xsi:type="xsd:double"&gt;0.1498&lt;/D&gt;&lt;D xsi:type="xsd:double"&gt;0.2358&lt;/D&gt;&lt;D xsi:type="xsd:double"&gt;0.1705&lt;/D&gt;&lt;D xsi:type="xsd:double"&gt;0.5002&lt;/D&gt;&lt;D xsi:type="xsd:double"&gt;0.4892&lt;/D&gt;&lt;D xsi:type="xsd:double"&gt;0.4978&lt;/D&gt;&lt;D xsi:type="xsd:double"&gt;0.6455&lt;/D&gt;&lt;D xsi:type="xsd:double"&gt;0.3781&lt;/D&gt;&lt;D xsi:type="xsd:double"&gt;0.2267&lt;/D&gt;&lt;D xsi:type="xsd:double"&gt;-0.2994&lt;/D&gt;&lt;D xsi:type="xsd:double"&gt;-0.2447&lt;/D&gt;&lt;D xsi:type="xsd:double"&gt;-0.2901&lt;/D&gt;&lt;D xsi:type="xsd:double"&gt;-0.3597&lt;/D&gt;&lt;D xsi:type="xsd:double"&gt;-0.1093&lt;/D&gt;&lt;D xsi:type="xsd:double"&gt;0.0974&lt;/D&gt;&lt;D xsi:type="xsd:double"&gt;-1.1269&lt;/D&gt;&lt;D xsi:type="xsd:double"&gt;-1.1379&lt;/D&gt;&lt;D xsi:type="xsd:double"&gt;-1.1105&lt;/D&gt;&lt;D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xsi:type="xsd:double"&gt;1.0895&lt;/D&gt;&lt;D xsi:type="xsd:double"&gt;1.1308&lt;/D&gt;&lt;D xsi:type="xsd:double"&gt;1.0133&lt;/D&gt;&lt;D xsi:type="xsd:double"&gt;1.0901&lt;/D&gt;&lt;D xsi:type="xsd:double"&gt;1.0754&lt;/D&gt;&lt;D xsi:type="xsd:double"&gt;1.097&lt;/D&gt;&lt;D xsi:type="xsd:double"&gt;0.0301&lt;/D&gt;&lt;D xsi:type="xsd:double"&gt;-0.0201&lt;/D&gt;&lt;D xsi:type="xsd:double"&gt;0.0498&lt;/D&gt;&lt;D xsi:type="xsd:double"&gt;0.0273&lt;/D&gt;&lt;D xsi:type="xsd:double"&gt;0.0605&lt;/D&gt;&lt;D xsi:type="xsd:double"&gt;0.0958&lt;/D&gt;&lt;D xsi:type="xsd:double"&gt;0.2639&lt;/D&gt;&lt;D xsi:type="xsd:double"&gt;0.2813&lt;/D&gt;&lt;D xsi:type="xsd:double"&gt;0.3502&lt;/D&gt;&lt;D xsi:type="xsd:double"&gt;0.398&lt;/D&gt;&lt;D xsi:type="xsd:double"&gt;0.2779&lt;/D&gt;&lt;D xsi:type="xsd:double"&gt;0.3134&lt;/D&gt;&lt;D xsi:type="xsd:double"&gt;0.276&lt;/D&gt;&lt;D xsi:type="xsd:double"&gt;0.2359&lt;/D&gt;&lt;D xsi:type="xsd:double"&gt;0.2096&lt;/D&gt;&lt;D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xsi:type="xsd:double"&gt;0.337&lt;/D&gt;&lt;D xsi:type="xsd:double"&gt;0.2903&lt;/D&gt;&lt;D xsi:type="xsd:double"&gt;0.2187&lt;/D&gt;&lt;D xsi:type="xsd:double"&gt;0.188&lt;/D&gt;&lt;D xsi:type="xsd:double"&gt;0.2429&lt;/D&gt;&lt;D xsi:type="xsd:double"&gt;0.2226&lt;/D&gt;&lt;D xsi:type="xsd:double"&gt;-0.337&lt;/D&gt;&lt;D xsi:type="xsd:double"&gt;-0.2903&lt;/D&gt;&lt;D xsi:type="xsd:double"&gt;-0.2187&lt;/D&gt;&lt;D xsi:type="xsd:double"&gt;-0.188&lt;/D&gt;&lt;D xsi:type="xsd:double"&gt;-0.2429&lt;/D&gt;&lt;D xsi:type="xsd:double"&gt;-0.2226&lt;/D&gt;&lt;D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xsi:type="xsd:double"&gt;1.7285&lt;/D&gt;&lt;D xsi:type="xsd:double"&gt;1.5051&lt;/D&gt;&lt;D xsi:type="xsd:double"&gt;1.7599&lt;/D&gt;&lt;D xsi:type="xsd:double"&gt;1.7158&lt;/D&gt;&lt;D xsi:type="xsd:double"&gt;1.7974&lt;/D&gt;&lt;D xsi:type="xsd:double"&gt;1.7662&lt;/D&gt;&lt;D xsi:type="xsd:double"&gt;0.1064&lt;/D&gt;&lt;D xsi:type="xsd:double"&gt;0.0748&lt;/D&gt;&lt;D xsi:type="xsd:double"&gt;-0.2251&lt;/D&gt;&lt;D xsi:type="xsd:double"&gt;-0.0083&lt;/D&gt;&lt;D xsi:type="xsd:double"&gt;-0.0439&lt;/D&gt;&lt;D xsi:type="xsd:double"&gt;-0.2996&lt;/D&gt;&lt;D xsi:type="xsd:double"&gt;-0.7525&lt;/D&gt;&lt;D xsi:type="xsd:double"&gt;-0.63&lt;/D&gt;&lt;D xsi:type="xsd:double"&gt;-0.5891&lt;/D&gt;&lt;D xsi:type="xsd:double"&gt;-0.8528&lt;/D&gt;&lt;D xsi:type="xsd:double"&gt;-0.7367&lt;/D&gt;&lt;D xsi:type="xsd:double"&gt;-0.5093&lt;/D&gt;&lt;D xsi:type="xsd:double"&gt;0.2456&lt;/D&gt;&lt;D xsi:type="xsd:double"&gt;0.5663&lt;/D&gt;&lt;D xsi:type="xsd:double"&gt;0.5751&lt;/D&gt;&lt;D xsi:type="xsd:double"&gt;0.544&lt;/D&gt;&lt;D xsi:type="xsd:double"&gt;0.2828&lt;/D&gt;&lt;D xsi:type="xsd:double"&gt;0.2305&lt;/D&gt;&lt;D xsi:type="xsd:double"&gt;-0.1192&lt;/D&gt;&lt;D xsi:type="xsd:double"&gt;-0.2533&lt;/D&gt;&lt;D xsi:type="xsd:double"&gt;-0.4979&lt;/D&gt;&lt;D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xsi:type="xsd:double"&gt;0.9737&lt;/D&gt;&lt;D xsi:type="xsd:double"&gt;0.8491&lt;/D&gt;&lt;D xsi:type="xsd:double"&gt;0.8652&lt;/D&gt;&lt;D xsi:type="xsd:double"&gt;0.8709&lt;/D&gt;&lt;D xsi:type="xsd:double"&gt;0.8534&lt;/D&gt;&lt;D xsi:type="xsd:double"&gt;0.6138&lt;/D&gt;&lt;D xsi:type="xsd:double"&gt;-0.3519&lt;/D&gt;&lt;D xsi:type="xsd:double"&gt;0.0981&lt;/D&gt;&lt;D xsi:type="xsd:double"&gt;0.1904&lt;/D&gt;&lt;D xsi:type="xsd:double"&gt;0.1324&lt;/D&gt;&lt;D xsi:type="xsd:double"&gt;0.0981&lt;/D&gt;&lt;D xsi:type="xsd:double"&gt;0.3942&lt;/D&gt;&lt;D xsi:type="xsd:double"&gt;-0.6219&lt;/D&gt;&lt;D xsi:type="xsd:double"&gt;-0.9472&lt;/D&gt;&lt;D xsi:type="xsd:double"&gt;-1.0556&lt;/D&gt;&lt;D xsi:type="xsd:double"&gt;-1.0033&lt;/D&gt;&lt;D xsi:type="xsd:double"&gt;-0.9515&lt;/D&gt;&lt;D xsi:type="xsd:double"&gt;-1.0079&lt;/D&gt;&lt;D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xsi:type="xsd:double"&gt;1.625&lt;/D&gt;&lt;D xsi:type="xsd:double"&gt;1.8426&lt;/D&gt;&lt;D xsi:type="xsd:double"&gt;1.885&lt;/D&gt;&lt;D xsi:type="xsd:double"&gt;1.9598&lt;/D&gt;&lt;D xsi:type="xsd:double"&gt;1.8284&lt;/D&gt;&lt;D xsi:type="xsd:double"&gt;1.8152&lt;/D&gt;&lt;D xsi:type="xsd:double"&gt;0.0854&lt;/D&gt;&lt;D xsi:type="xsd:double"&gt;-0.2818&lt;/D&gt;&lt;D xsi:type="xsd:double"&gt;-0.3516&lt;/D&gt;&lt;D xsi:type="xsd:double"&gt;-0.4687&lt;/D&gt;&lt;D xsi:type="xsd:double"&gt;-0.4674&lt;/D&gt;&lt;D xsi:type="xsd:double"&gt;-0.4101&lt;/D&gt;&lt;D xsi:type="xsd:double"&gt;0.0583&lt;/D&gt;&lt;D xsi:type="xsd:double"&gt;0.5704&lt;/D&gt;&lt;D xsi:type="xsd:double"&gt;0.3255&lt;/D&gt;&lt;D xsi:type="xsd:double"&gt;0.3927&lt;/D&gt;&lt;D xsi:type="xsd:double"&gt;0.6353&lt;/D&gt;&lt;D xsi:type="xsd:double"&gt;0.4979&lt;/D&gt;&lt;D xsi:type="xsd:double"&gt;0.0298&lt;/D&gt;&lt;D xsi:type="xsd:double"&gt;-0.3244&lt;/D&gt;&lt;D xsi:type="xsd:double"&gt;-0.1439&lt;/D&gt;&lt;D xsi:type="xsd:double"&gt;-0.5327&lt;/D&gt;&lt;D xsi:type="xsd:double"&gt;-0.611&lt;/D&gt;&lt;D xsi:type="xsd:double"&gt;-0.6793&lt;/D&gt;&lt;D xsi:type="xsd:double"&gt;-0.8698&lt;/D&gt;&lt;D xsi:type="xsd:double"&gt;-0.8169&lt;/D&gt;&lt;D xsi:type="xsd:double"&gt;-0.8332&lt;/D&gt;&lt;D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xsi:type="xsd:double"&gt;0.6788&lt;/D&gt;&lt;D xsi:type="xsd:double"&gt;0.871&lt;/D&gt;&lt;D xsi:type="xsd:double"&gt;0.8259&lt;/D&gt;&lt;D xsi:type="xsd:double"&gt;0.8456&lt;/D&gt;&lt;D xsi:type="xsd:double"&gt;0.8234&lt;/D&gt;&lt;D xsi:type="xsd:double"&gt;0.805&lt;/D&gt;&lt;D xsi:type="xsd:double"&gt;-0.6788&lt;/D&gt;&lt;D xsi:type="xsd:double"&gt;-0.871&lt;/D&gt;&lt;D xsi:type="xsd:double"&gt;-0.8259&lt;/D&gt;&lt;D xsi:type="xsd:double"&gt;-0.8456&lt;/D&gt;&lt;D xsi:type="xsd:double"&gt;-0.8234&lt;/D&gt;&lt;D xsi:type="xsd:double"&gt;-0.805&lt;/D&gt;&lt;D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xsi:type="xsd:double"&gt;0.7058&lt;/D&gt;&lt;D xsi:type="xsd:double"&gt;0.5041&lt;/D&gt;&lt;D xsi:type="xsd:double"&gt;0.4198&lt;/D&gt;&lt;D xsi:type="xsd:double"&gt;0.4511&lt;/D&gt;&lt;D xsi:type="xsd:double"&gt;0.5443&lt;/D&gt;&lt;D xsi:type="xsd:double"&gt;0.5118&lt;/D&gt;&lt;D xsi:type="xsd:double"&gt;-0.1377&lt;/D&gt;&lt;D xsi:type="xsd:double"&gt;0.1816&lt;/D&gt;&lt;D xsi:type="xsd:double"&gt;0.2709&lt;/D&gt;&lt;D xsi:type="xsd:double"&gt;0.3362&lt;/D&gt;&lt;D xsi:type="xsd:double"&gt;0.3563&lt;/D&gt;&lt;D xsi:type="xsd:double"&gt;0.4421&lt;/D&gt;&lt;D xsi:type="xsd:double"&gt;0.2854&lt;/D&gt;&lt;D xsi:type="xsd:double"&gt;0.2558&lt;/D&gt;&lt;D xsi:type="xsd:double"&gt;0.3549&lt;/D&gt;&lt;D xsi:type="xsd:double"&gt;0.2492&lt;/D&gt;&lt;D xsi:type="xsd:double"&gt;0.1321&lt;/D&gt;&lt;D xsi:type="xsd:double"&gt;-0.0478&lt;/D&gt;&lt;D xsi:type="xsd:double"&gt;0.5225&lt;/D&gt;&lt;D xsi:type="xsd:double"&gt;0.539&lt;/D&gt;&lt;D xsi:type="xsd:double"&gt;0.4745&lt;/D&gt;&lt;D xsi:type="xsd:double"&gt;0.5022&lt;/D&gt;&lt;D xsi:type="xsd:double"&gt;0.4883&lt;/D&gt;&lt;D xsi:type="xsd:double"&gt;0.7259&lt;/D&gt;&lt;D xsi:type="xsd:double"&gt;0.4534&lt;/D&gt;&lt;D xsi:type="xsd:double"&gt;0.3294&lt;/D&gt;&lt;D xsi:type="xsd:double"&gt;0.328&lt;/D&gt;&lt;D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t>
        </r>
      </text>
    </comment>
    <comment ref="A24" authorId="0" shapeId="0" xr:uid="{8B416F57-A96A-4937-AAC4-13814502292C}">
      <text>
        <r>
          <rPr>
            <b/>
            <sz val="9"/>
            <color indexed="81"/>
            <rFont val="Tahoma"/>
            <family val="2"/>
          </rPr>
          <t>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xsi:type="xsd:double"&gt;1.4023&lt;/D&gt;&lt;D xsi:type="xsd:double"&gt;1.7082&lt;/D&gt;&lt;D xsi:type="xsd:double"&gt;1.4921&lt;/D&gt;&lt;D xsi:type="xsd:double"&gt;1.22&lt;/D&gt;&lt;D xsi:type="xsd:double"&gt;1.0823&lt;/D&gt;&lt;D xsi:type="xsd:double"&gt;0.8716&lt;/D&gt;&lt;D xsi:type="xsd:double"&gt;-0.2421&lt;/D&gt;&lt;D xsi:type="xsd:double"&gt;-0.8091&lt;/D&gt;&lt;D xsi:type="xsd:double"&gt;-0.5667&lt;/D&gt;&lt;D xsi:type="xsd:double"&gt;-0.2111&lt;/D&gt;&lt;D xsi:type="xsd:double"&gt;0.0929&lt;/D&gt;&lt;D xsi:type="xsd:double"&gt;0.3263&lt;/D&gt;&lt;D xsi:type="xsd:double"&gt;0.3434&lt;/D&gt;&lt;D xsi:type="xsd:double"&gt;0.4402&lt;/D&gt;&lt;D xsi:type="xsd:double"&gt;0.2796&lt;/D&gt;&lt;D xsi:type="xsd:double"&gt;0.0687&lt;/D&gt;&lt;D xsi:type="xsd:double"&gt;-0.438&lt;/D&gt;&lt;D xsi:type="xsd:double"&gt;-0.5025&lt;/D&gt;&lt;D xsi:type="xsd:double"&gt;-0.9254&lt;/D&gt;&lt;D xsi:type="xsd:double"&gt;-0.7905&lt;/D&gt;&lt;D xsi:type="xsd:double"&gt;-0.5988&lt;/D&gt;&lt;D xsi:type="xsd:double"&gt;-0.5809&lt;/D&gt;&lt;D xsi:type="xsd:double"&gt;-0.2567&lt;/D&gt;&lt;D xsi:type="xsd:double"&gt;-0.2139&lt;/D&gt;&lt;D xsi:type="xsd:double"&gt;-0.0352&lt;/D&gt;&lt;D xsi:type="xsd:double"&gt;-0.1075&lt;/D&gt;&lt;D xsi:type="xsd:double"&gt;-0.2493&lt;/D&gt;&lt;D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xsi:type="xsd:double"&gt;2.0204&lt;/D&gt;&lt;D xsi:type="xsd:double"&gt;1.9816&lt;/D&gt;&lt;D xsi:type="xsd:double"&gt;1.8899&lt;/D&gt;&lt;D xsi:type="xsd:double"&gt;1.9076&lt;/D&gt;&lt;D xsi:type="xsd:double"&gt;1.8708&lt;/D&gt;&lt;D xsi:type="xsd:double"&gt;1.8429&lt;/D&gt;&lt;D xsi:type="xsd:double"&gt;-0.5034&lt;/D&gt;&lt;D xsi:type="xsd:double"&gt;-0.4365&lt;/D&gt;&lt;D xsi:type="xsd:double"&gt;-0.2854&lt;/D&gt;&lt;D xsi:type="xsd:double"&gt;-0.2408&lt;/D&gt;&lt;D xsi:type="xsd:double"&gt;-0.1844&lt;/D&gt;&lt;D xsi:type="xsd:double"&gt;-0.0889&lt;/D&gt;&lt;D xsi:type="xsd:double"&gt;0.6442&lt;/D&gt;&lt;D xsi:type="xsd:double"&gt;0.7256&lt;/D&gt;&lt;D xsi:type="xsd:double"&gt;0.6276&lt;/D&gt;&lt;D xsi:type="xsd:double"&gt;0.2276&lt;/D&gt;&lt;D xsi:type="xsd:double"&gt;0.1928&lt;/D&gt;&lt;D xsi:type="xsd:double"&gt;0.2057&lt;/D&gt;&lt;D xsi:type="xsd:double"&gt;-0.4505&lt;/D&gt;&lt;D xsi:type="xsd:double"&gt;-0.3647&lt;/D&gt;&lt;D xsi:type="xsd:double"&gt;-0.221&lt;/D&gt;&lt;D xsi:type="xsd:double"&gt;0.1&lt;/D&gt;&lt;D xsi:type="xsd:double"&gt;0.1192&lt;/D&gt;&lt;D xsi:type="xsd:double"&gt;0.085&lt;/D&gt;&lt;D xsi:type="xsd:double"&gt;0.0897&lt;/D&gt;&lt;D xsi:type="xsd:double"&gt;-0.0757&lt;/D&gt;&lt;D xsi:type="xsd:double"&gt;-0.1951&lt;/D&gt;&lt;D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xsi:type="xsd:double"&gt;0.9899&lt;/D&gt;&lt;D xsi:type="xsd:double"&gt;1.0439&lt;/D&gt;&lt;D xsi:type="xsd:double"&gt;1.0245&lt;/D&gt;&lt;D xsi:type="xsd:double"&gt;0.9843&lt;/D&gt;&lt;D xsi:type="xsd:double"&gt;1.0191&lt;/D&gt;&lt;D xsi:type="xsd:double"&gt;0.95009999999999994&lt;/D&gt;&lt;D xsi:type="xsd:double"&gt;-0.0831&lt;/D&gt;&lt;D xsi:type="xsd:double"&gt;-0.0539&lt;/D&gt;&lt;D xsi:type="xsd:double"&gt;0.066&lt;/D&gt;&lt;D xsi:type="xsd:double"&gt;0.1268&lt;/D&gt;&lt;D xsi:type="xsd:double"&gt;0.0663&lt;/D&gt;&lt;D xsi:type="xsd:double"&gt;0.2476&lt;/D&gt;&lt;D xsi:type="xsd:double"&gt;0.1321&lt;/D&gt;&lt;D xsi:type="xsd:double"&gt;0.0644&lt;/D&gt;&lt;D xsi:type="xsd:double"&gt;0.0061&lt;/D&gt;&lt;D xsi:type="xsd:double"&gt;-0.065&lt;/D&gt;&lt;D xsi:type="xsd:double"&gt;-0.0114&lt;/D&gt;&lt;D xsi:type="xsd:double"&gt;-0.124&lt;/D&gt;&lt;D xsi:type="xsd:double"&gt;-0.1778&lt;/D&gt;&lt;D xsi:type="xsd:double"&gt;-0.2201&lt;/D&gt;&lt;D xsi:type="xsd:double"&gt;-0.2397&lt;/D&gt;&lt;D xsi:type="xsd:double"&gt;-0.1187&lt;/D&gt;&lt;D xsi:type="xsd:double"&gt;-0.1795&lt;/D&gt;&lt;D xsi:type="xsd:double"&gt;-0.1786&lt;/D&gt;&lt;D xsi:type="xsd:double"&gt;0.0639&lt;/D&gt;&lt;D xsi:type="xsd:double"&gt;0.178&lt;/D&gt;&lt;D xsi:type="xsd:double"&gt;0.0531&lt;/D&gt;&lt;D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xsi:type="xsd:double"&gt;0.6887&lt;/D&gt;&lt;D xsi:type="xsd:double"&gt;0.7174&lt;/D&gt;&lt;D xsi:type="xsd:double"&gt;0.741&lt;/D&gt;&lt;D xsi:type="xsd:double"&gt;0.7928&lt;/D&gt;&lt;D xsi:type="xsd:double"&gt;0.831&lt;/D&gt;&lt;D xsi:type="xsd:double"&gt;0.7873&lt;/D&gt;&lt;D xsi:type="xsd:double"&gt;-0.1037&lt;/D&gt;&lt;D xsi:type="xsd:double"&gt;-0.132&lt;/D&gt;&lt;D xsi:type="xsd:double"&gt;-0.1395&lt;/D&gt;&lt;D xsi:type="xsd:double"&gt;-0.1532&lt;/D&gt;&lt;D xsi:type="xsd:double"&gt;-0.1371&lt;/D&gt;&lt;D xsi:type="xsd:double"&gt;-0.0397&lt;/D&gt;&lt;D xsi:type="xsd:double"&gt;-0.585&lt;/D&gt;&lt;D xsi:type="xsd:double"&gt;-0.5854&lt;/D&gt;&lt;D xsi:type="xsd:double"&gt;-0.6015&lt;/D&gt;&lt;D xsi:type="xsd:double"&gt;-0.6396&lt;/D&gt;&lt;D xsi:type="xsd:double"&gt;-0.6939&lt;/D&gt;&lt;D xsi:type="xsd:double"&gt;-0.7477&lt;/D&gt;&lt;D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xsi:type="xsd:double"&gt;2.0272&lt;/D&gt;&lt;D xsi:type="xsd:double"&gt;1.9504&lt;/D&gt;&lt;D xsi:type="xsd:double"&gt;1.8263&lt;/D&gt;&lt;D xsi:type="xsd:double"&gt;1.8087&lt;/D&gt;&lt;D xsi:type="xsd:double"&gt;2.0231&lt;/D&gt;&lt;D xsi:type="xsd:double"&gt;2.0863&lt;/D&gt;&lt;D xsi:type="xsd:double"&gt;0.1426&lt;/D&gt;&lt;D xsi:type="xsd:double"&gt;0.3077&lt;/D&gt;&lt;D xsi:type="xsd:double"&gt;0.46&lt;/D&gt;&lt;D xsi:type="xsd:double"&gt;0.365&lt;/D&gt;&lt;D xsi:type="xsd:double"&gt;-0.1108&lt;/D&gt;&lt;D xsi:type="xsd:double"&gt;-0.1055&lt;/D&gt;&lt;D xsi:type="xsd:double"&gt;-0.0398&lt;/D&gt;&lt;D xsi:type="xsd:double"&gt;-0.2314&lt;/D&gt;&lt;D xsi:type="xsd:double"&gt;-0.2081&lt;/D&gt;&lt;D xsi:type="xsd:double"&gt;-0.0705&lt;/D&gt;&lt;D xsi:type="xsd:double"&gt;0.3462&lt;/D&gt;&lt;D xsi:type="xsd:double"&gt;0.1858&lt;/D&gt;&lt;D xsi:type="xsd:double"&gt;0.0243&lt;/D&gt;&lt;D xsi:type="xsd:double"&gt;-0.2302&lt;/D&gt;&lt;D xsi:type="xsd:double"&gt;-0.2367&lt;/D&gt;&lt;D xsi:type="xsd:double"&gt;-0.4098&lt;/D&gt;&lt;D xsi:type="xsd:double"&gt;-0.6293&lt;/D&gt;&lt;D xsi:type="xsd:double"&gt;-0.5254&lt;/D&gt;&lt;D xsi:type="xsd:double"&gt;-0.3551&lt;/D&gt;&lt;D xsi:type="xsd:double"&gt;-0.2935&lt;/D&gt;&lt;D xsi:type="xsd:double"&gt;-0.394&lt;/D&gt;&lt;D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xsi:type="xsd:double"&gt;1.0067&lt;/D&gt;&lt;D xsi:type="xsd:double"&gt;0.9588&lt;/D&gt;&lt;D xsi:type="xsd:double"&gt;0.8993&lt;/D&gt;&lt;D xsi:type="xsd:double"&gt;0.8302&lt;/D&gt;&lt;D xsi:type="xsd:double"&gt;0.7869&lt;/D&gt;&lt;D xsi:type="xsd:double"&gt;0.7706&lt;/D&gt;&lt;D xsi:type="xsd:double"&gt;-0.3557&lt;/D&gt;&lt;D xsi:type="xsd:double"&gt;-0.3663&lt;/D&gt;&lt;D xsi:type="xsd:double"&gt;-0.3056&lt;/D&gt;&lt;D xsi:type="xsd:double"&gt;-0.2382&lt;/D&gt;&lt;D xsi:type="xsd:double"&gt;-0.1573&lt;/D&gt;&lt;D xsi:type="xsd:double"&gt;-0.2244&lt;/D&gt;&lt;D xsi:type="xsd:double"&gt;-0.0533&lt;/D&gt;&lt;D xsi:type="xsd:double"&gt;-0.0073&lt;/D&gt;&lt;D xsi:type="xsd:double"&gt;-0.0279&lt;/D&gt;&lt;D xsi:type="xsd:double"&gt;0.0236&lt;/D&gt;&lt;D xsi:type="xsd:double"&gt;0.1365&lt;/D&gt;&lt;D xsi:type="xsd:double"&gt;0.154&lt;/D&gt;&lt;D xsi:type="xsd:double"&gt;0.0303&lt;/D&gt;&lt;D xsi:type="xsd:double"&gt;-0.0141&lt;/D&gt;&lt;D xsi:type="xsd:double"&gt;0.0224&lt;/D&gt;&lt;D xsi:type="xsd:double"&gt;-0.0681&lt;/D&gt;&lt;D xsi:type="xsd:double"&gt;-0.1785&lt;/D&gt;&lt;D xsi:type="xsd:double"&gt;-0.1072&lt;/D&gt;&lt;D xsi:type="xsd:double"&gt;-0.1445&lt;/D&gt;&lt;D xsi:type="xsd:double"&gt;-0.1125&lt;/D&gt;&lt;D xsi:type="xsd:double"&gt;-0.1428&lt;/D&gt;&lt;D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xsi:type="xsd:double"&gt;0.5642&lt;/D&gt;&lt;D xsi:type="xsd:double"&gt;0.7025&lt;/D&gt;&lt;D xsi:type="xsd:double"&gt;0.6785&lt;/D&gt;&lt;D xsi:type="xsd:double"&gt;0.6166&lt;/D&gt;&lt;D xsi:type="xsd:double"&gt;0.735&lt;/D&gt;&lt;D xsi:type="xsd:double"&gt;0.8227&lt;/D&gt;&lt;D xsi:type="xsd:double"&gt;0.7543&lt;/D&gt;&lt;D xsi:type="xsd:double"&gt;0.528&lt;/D&gt;&lt;D xsi:type="xsd:double"&gt;0.6437&lt;/D&gt;&lt;D xsi:type="xsd:double"&gt;0.8377&lt;/D&gt;&lt;D xsi:type="xsd:double"&gt;0.7559&lt;/D&gt;&lt;D xsi:type="xsd:double"&gt;0.5034&lt;/D&gt;&lt;D xsi:type="xsd:double"&gt;0.3267&lt;/D&gt;&lt;D xsi:type="xsd:double"&gt;0.185&lt;/D&gt;&lt;D xsi:type="xsd:double"&gt;0.1435&lt;/D&gt;&lt;D xsi:type="xsd:double"&gt;0.1116&lt;/D&gt;&lt;D xsi:type="xsd:double"&gt;-0.2535&lt;/D&gt;&lt;D xsi:type="xsd:double"&gt;-0.2946&lt;/D&gt;&lt;D xsi:type="xsd:double"&gt;0.1853&lt;/D&gt;&lt;D xsi:type="xsd:double"&gt;0.5741&lt;/D&gt;&lt;D xsi:type="xsd:double"&gt;0.4576&lt;/D&gt;&lt;D xsi:type="xsd:double"&gt;-0.0731&lt;/D&gt;&lt;D xsi:type="xsd:double"&gt;0.1797&lt;/D&gt;&lt;D xsi:type="xsd:double"&gt;0.1887&lt;/D&gt;&lt;D xsi:type="xsd:double"&gt;-1.1811&lt;/D&gt;&lt;D xsi:type="xsd:double"&gt;-1.3326&lt;/D&gt;&lt;D xsi:type="xsd:double"&gt;-1.3197&lt;/D&gt;&lt;D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xsi:type="xsd:double"&gt;1.2611&lt;/D&gt;&lt;D xsi:type="xsd:double"&gt;1.2114&lt;/D&gt;&lt;D xsi:type="xsd:double"&gt;1.1383&lt;/D&gt;&lt;D xsi:type="xsd:double"&gt;0.9648&lt;/D&gt;&lt;D xsi:type="xsd:double"&gt;0.9111&lt;/D&gt;&lt;D xsi:type="xsd:double"&gt;0.8708&lt;/D&gt;&lt;D xsi:type="xsd:double"&gt;-0.1291&lt;/D&gt;&lt;D xsi:type="xsd:double"&gt;-0.0549&lt;/D&gt;&lt;D xsi:type="xsd:double"&gt;0.0249&lt;/D&gt;&lt;D xsi:type="xsd:double"&gt;0.178&lt;/D&gt;&lt;D xsi:type="xsd:double"&gt;0.406&lt;/D&gt;&lt;D xsi:type="xsd:double"&gt;0.532&lt;/D&gt;&lt;D xsi:type="xsd:double"&gt;0.3805&lt;/D&gt;&lt;D xsi:type="xsd:double"&gt;0.5126&lt;/D&gt;&lt;D xsi:type="xsd:double"&gt;0.3913&lt;/D&gt;&lt;D xsi:type="xsd:double"&gt;0.28&lt;/D&gt;&lt;D xsi:type="xsd:double"&gt;0.2347&lt;/D&gt;&lt;D xsi:type="xsd:double"&gt;0.331&lt;/D&gt;&lt;D xsi:type="xsd:double"&gt;0.0154&lt;/D&gt;&lt;D xsi:type="xsd:double"&gt;-0.1974&lt;/D&gt;&lt;D xsi:type="xsd:double"&gt;-0.1041&lt;/D&gt;&lt;D xsi:type="xsd:double"&gt;-0.0286&lt;/D&gt;&lt;D xsi:type="xsd:double"&gt;-0.0406&lt;/D&gt;&lt;D xsi:type="xsd:double"&gt;-0.2432&lt;/D&gt;&lt;D xsi:type="xsd:double"&gt;-0.3149&lt;/D&gt;&lt;D xsi:type="xsd:double"&gt;-0.0974&lt;/D&gt;&lt;D xsi:type="xsd:double"&gt;-0.0433&lt;/D&gt;&lt;D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xsi:type="xsd:double"&gt;2.5689&lt;/D&gt;&lt;D xsi:type="xsd:double"&gt;2.5359&lt;/D&gt;&lt;D xsi:type="xsd:double"&gt;2.6195&lt;/D&gt;&lt;D xsi:type="xsd:double"&gt;2.8438&lt;/D&gt;&lt;D xsi:type="xsd:double"&gt;2.6857&lt;/D&gt;&lt;D xsi:type="xsd:double"&gt;2.571&lt;/D&gt;&lt;D xsi:type="xsd:double"&gt;-0.6997&lt;/D&gt;&lt;D xsi:type="xsd:double"&gt;-0.9383&lt;/D&gt;&lt;D xsi:type="xsd:double"&gt;-1.0688&lt;/D&gt;&lt;D xsi:type="xsd:double"&gt;-1.1427&lt;/D&gt;&lt;D xsi:type="xsd:double"&gt;-1.2148&lt;/D&gt;&lt;D xsi:type="xsd:double"&gt;-1.0255&lt;/D&gt;&lt;D xsi:type="xsd:double"&gt;0.1098&lt;/D&gt;&lt;D xsi:type="xsd:double"&gt;0.6227&lt;/D&gt;&lt;D xsi:type="xsd:double"&gt;0.6253&lt;/D&gt;&lt;D xsi:type="xsd:double"&gt;0.6567&lt;/D&gt;&lt;D xsi:type="xsd:double"&gt;1.0703&lt;/D&gt;&lt;D xsi:type="xsd:double"&gt;1.1906&lt;/D&gt;&lt;D xsi:type="xsd:double"&gt;0.5129&lt;/D&gt;&lt;D xsi:type="xsd:double"&gt;0.2224&lt;/D&gt;&lt;D xsi:type="xsd:double"&gt;0.327&lt;/D&gt;&lt;D xsi:type="xsd:double"&gt;-0.0291&lt;/D&gt;&lt;D xsi:type="xsd:double"&gt;-0.3524&lt;/D&gt;&lt;D xsi:type="xsd:double"&gt;-0.5867&lt;/D&gt;&lt;D xsi:type="xsd:double"&gt;-0.68&lt;/D&gt;&lt;D xsi:type="xsd:double"&gt;-0.8856&lt;/D&gt;&lt;D xsi:type="xsd:double"&gt;-0.9886&lt;/D&gt;&lt;D xsi:type="xsd:double"&gt;0&lt;/D&gt;&lt;D xsi:type="xsd:double"&gt;0&lt;/D&gt;&lt;D xsi:type="xsd:double"&gt;0&lt;/D&gt;&lt;D xsi:type="xsd:double"&gt;0&lt;/D&gt;&lt;D xsi:type="xsd:double"&gt;0&lt;/D&gt;&lt;D xsi:type="xsd:double"&gt;0&lt;/D&gt;&lt;D xsi:type="xsd:double"&gt;0&lt;/D</t>
        </r>
      </text>
    </comment>
    <comment ref="A25" authorId="0" shapeId="0" xr:uid="{791EA624-85A2-4111-9F68-4A738F0B806D}">
      <text>
        <r>
          <rPr>
            <b/>
            <sz val="9"/>
            <color indexed="81"/>
            <rFont val="Tahoma"/>
            <family val="2"/>
          </rPr>
          <t>&gt;&lt;D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xsi:type="xsd:double"&gt;1.1478&lt;/D&gt;&lt;D xsi:type="xsd:double"&gt;1.2109&lt;/D&gt;&lt;D xsi:type="xsd:double"&gt;1.1693&lt;/D&gt;&lt;D xsi:type="xsd:double"&gt;1.2357&lt;/D&gt;&lt;D xsi:type="xsd:double"&gt;1.2468&lt;/D&gt;&lt;D xsi:type="xsd:double"&gt;1.128&lt;/D&gt;&lt;D xsi:type="xsd:double"&gt;0.0692&lt;/D&gt;&lt;D xsi:type="xsd:double"&gt;-0.2303&lt;/D&gt;&lt;D xsi:type="xsd:double"&gt;-0.2391&lt;/D&gt;&lt;D xsi:type="xsd:double"&gt;-0.3034&lt;/D&gt;&lt;D xsi:type="xsd:double"&gt;-0.2888&lt;/D&gt;&lt;D xsi:type="xsd:double"&gt;-0.1192&lt;/D&gt;&lt;D xsi:type="xsd:double"&gt;-0.3856&lt;/D&gt;&lt;D xsi:type="xsd:double"&gt;-0.1585&lt;/D&gt;&lt;D xsi:type="xsd:double"&gt;-0.0497&lt;/D&gt;&lt;D xsi:type="xsd:double"&gt;-0.0099&lt;/D&gt;&lt;D xsi:type="xsd:double"&gt;0.0136&lt;/D&gt;&lt;D xsi:type="xsd:double"&gt;-0.0815&lt;/D&gt;&lt;D xsi:type="xsd:double"&gt;-0.147&lt;/D&gt;&lt;D xsi:type="xsd:double"&gt;-0.1325&lt;/D&gt;&lt;D xsi:type="xsd:double"&gt;-0.2334&lt;/D&gt;&lt;D xsi:type="xsd:double"&gt;-0.318&lt;/D&gt;&lt;D xsi:type="xsd:double"&gt;-0.418&lt;/D&gt;&lt;D xsi:type="xsd:double"&gt;-0.3203&lt;/D&gt;&lt;D xsi:type="xsd:double"&gt;-0.0506&lt;/D&gt;&lt;D xsi:type="xsd:double"&gt;-0.0949&lt;/D&gt;&lt;D xsi:type="xsd:double"&gt;0.0005&lt;/D&gt;&lt;D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xsi:type="xsd:double"&gt;0.9565&lt;/D&gt;&lt;D xsi:type="xsd:double"&gt;0.8851&lt;/D&gt;&lt;D xsi:type="xsd:double"&gt;0.8372&lt;/D&gt;&lt;D xsi:type="xsd:double"&gt;0.8039&lt;/D&gt;&lt;D xsi:type="xsd:double"&gt;0.8766&lt;/D&gt;&lt;D xsi:type="xsd:double"&gt;0.8726&lt;/D&gt;&lt;D xsi:type="xsd:double"&gt;-0.0221&lt;/D&gt;&lt;D xsi:type="xsd:double"&gt;0.1099&lt;/D&gt;&lt;D xsi:type="xsd:double"&gt;0.1515&lt;/D&gt;&lt;D xsi:type="xsd:double"&gt;0.2672&lt;/D&gt;&lt;D xsi:type="xsd:double"&gt;0.2379&lt;/D&gt;&lt;D xsi:type="xsd:double"&gt;0.2091&lt;/D&gt;&lt;D xsi:type="xsd:double"&gt;0.0822&lt;/D&gt;&lt;D xsi:type="xsd:double"&gt;0.123&lt;/D&gt;&lt;D xsi:type="xsd:double"&gt;-0.0307&lt;/D&gt;&lt;D xsi:type="xsd:double"&gt;-0.136&lt;/D&gt;&lt;D xsi:type="xsd:double"&gt;-0.155&lt;/D&gt;&lt;D xsi:type="xsd:double"&gt;-0.1134&lt;/D&gt;&lt;D xsi:type="xsd:double"&gt;-0.6058&lt;/D&gt;&lt;D xsi:type="xsd:double"&gt;-0.7233&lt;/D&gt;&lt;D xsi:type="xsd:double"&gt;-0.4892&lt;/D&gt;&lt;D xsi:type="xsd:double"&gt;-0.5454&lt;/D&gt;&lt;D xsi:type="xsd:double"&gt;-0.562&lt;/D&gt;&lt;D xsi:type="xsd:double"&gt;-0.5886&lt;/D&gt;&lt;D xsi:type="xsd:double"&gt;-0.4108&lt;/D&gt;&lt;D xsi:type="xsd:double"&gt;-0.3947&lt;/D&gt;&lt;D xsi:type="xsd:double"&gt;-0.4688&lt;/D&gt;&lt;D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xsi:type="xsd:double"&gt;2.1438&lt;/D&gt;&lt;D xsi:type="xsd:double"&gt;2.3185&lt;/D&gt;&lt;D xsi:type="xsd:double"&gt;2.0715&lt;/D&gt;&lt;D xsi:type="xsd:double"&gt;2.2181&lt;/D&gt;&lt;D xsi:type="xsd:double"&gt;2.2628&lt;/D&gt;&lt;D xsi:type="xsd:double"&gt;2.5786&lt;/D&gt;&lt;D xsi:type="xsd:double"&gt;0.0676&lt;/D&gt;&lt;D xsi:type="xsd:double"&gt;-0.2182&lt;/D&gt;&lt;D xsi:type="xsd:double"&gt;-0.0783&lt;/D&gt;&lt;D xsi:type="xsd:double"&gt;0.1052&lt;/D&gt;&lt;D xsi:type="xsd:double"&gt;-0.0802&lt;/D&gt;&lt;D xsi:type="xsd:double"&gt;-0.3456&lt;/D&gt;&lt;D xsi:type="xsd:double"&gt;-0.6603&lt;/D&gt;&lt;D xsi:type="xsd:double"&gt;-0.6082&lt;/D&gt;&lt;D xsi:type="xsd:double"&gt;-0.432&lt;/D&gt;&lt;D xsi:type="xsd:double"&gt;-0.6744&lt;/D&gt;&lt;D xsi:type="xsd:double"&gt;-0.524&lt;/D&gt;&lt;D xsi:type="xsd:double"&gt;-0.621&lt;/D&gt;&lt;D xsi:type="xsd:double"&gt;-0.1192&lt;/D&gt;&lt;D xsi:type="xsd:double"&gt;-0.0686&lt;/D&gt;&lt;D xsi:type="xsd:double"&gt;0.0011&lt;/D&gt;&lt;D xsi:type="xsd:double"&gt;-0.2157&lt;/D&gt;&lt;D xsi:type="xsd:double"&gt;-0.3072&lt;/D&gt;&lt;D xsi:type="xsd:double"&gt;-0.2873&lt;/D&gt;&lt;D xsi:type="xsd:double"&gt;-0.699&lt;/D&gt;&lt;D xsi:type="xsd:double"&gt;-0.6587&lt;/D&gt;&lt;D xsi:type="xsd:double"&gt;-0.826&lt;/D&gt;&lt;D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xsi:type="xsd:double"&gt;1.4619&lt;/D&gt;&lt;D xsi:type="xsd:double"&gt;1.376&lt;/D&gt;&lt;D xsi:type="xsd:double"&gt;1.5168&lt;/D&gt;&lt;D xsi:type="xsd:double"&gt;1.5062&lt;/D&gt;&lt;D xsi:type="xsd:double"&gt;1.6649&lt;/D&gt;&lt;D xsi:type="xsd:double"&gt;0.5202&lt;/D&gt;&lt;D xsi:type="xsd:double"&gt;0.2073&lt;/D&gt;&lt;D xsi:type="xsd:double"&gt;0.1587&lt;/D&gt;&lt;D xsi:type="xsd:double"&gt;0.0845&lt;/D&gt;&lt;D xsi:type="xsd:double"&gt;0.3136&lt;/D&gt;&lt;D xsi:type="xsd:double"&gt;0.393&lt;/D&gt;&lt;D xsi:type="xsd:double"&gt;-0.3105&lt;/D&gt;&lt;D xsi:type="xsd:double"&gt;-0.3656&lt;/D&gt;&lt;D xsi:type="xsd:double"&gt;-0.2744&lt;/D&gt;&lt;D xsi:type="xsd:double"&gt;-0.3327&lt;/D&gt;&lt;D xsi:type="xsd:double"&gt;-0.6201&lt;/D&gt;&lt;D xsi:type="xsd:double"&gt;-0.7862&lt;/D&gt;&lt;D xsi:type="xsd:double"&gt;0.227&lt;/D&gt;&lt;D xsi:type="xsd:double"&gt;0.447&lt;/D&gt;&lt;D xsi:type="xsd:double"&gt;0.5094&lt;/D&gt;&lt;D xsi:type="xsd:double"&gt;0.3993&lt;/D&gt;&lt;D xsi:type="xsd:double"&gt;0.0974&lt;/D&gt;&lt;D xsi:type="xsd:double"&gt;0.0222&lt;/D&gt;&lt;D xsi:type="xsd:double"&gt;-0.3219&lt;/D&gt;&lt;D xsi:type="xsd:double"&gt;-0.2497&lt;/D&gt;&lt;D xsi:type="xsd:double"&gt;-0.35&lt;/D&gt;&lt;D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xsi:type="xsd:double"&gt;2.2626&lt;/D&gt;&lt;D xsi:type="xsd:double"&gt;2.2372&lt;/D&gt;&lt;D xsi:type="xsd:double"&gt;2.1605&lt;/D&gt;&lt;D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xsi:type="xsd:double"&gt;1.2001&lt;/D&gt;&lt;D xsi:type="xsd:double"&gt;1.0681&lt;/D&gt;&lt;D xsi:type="xsd:double"&gt;1.0256&lt;/D&gt;&lt;D xsi:type="xsd:double"&gt;1.0286&lt;/D&gt;&lt;D xsi:type="xsd:double"&gt;1.0002&lt;/D&gt;&lt;D xsi:type="xsd:double"&gt;1.0305&lt;/D&gt;&lt;D xsi:type="xsd:double"&gt;0.466&lt;/D&gt;&lt;D xsi:type="xsd:double"&gt;0.5927&lt;/D&gt;&lt;D xsi:type="xsd:double"&gt;0.8226&lt;/D&gt;&lt;D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xsi:type="xsd:double"&gt;0.426&lt;/D&gt;&lt;D xsi:type="xsd:double"&gt;0.4275&lt;/D&gt;&lt;D xsi:type="xsd:double"&gt;0.4539&lt;/D&gt;&lt;D xsi:type="xsd:double"&gt;0.4774&lt;/D&gt;&lt;D xsi:type="xsd:double"&gt;0.442&lt;/D&gt;&lt;D xsi:type="xsd:double"&gt;0.4028&lt;/D&gt;&lt;D xsi:type="xsd:double"&gt;0.7056&lt;/D&gt;&lt;D xsi:type="xsd:double"&gt;0.6667&lt;/D&gt;&lt;D xsi:type="xsd:double"&gt;0.7424&lt;/D&gt;&lt;D xsi:type="xsd:double"&gt;0.7559&lt;/D&gt;&lt;D xsi:type="xsd:double"&gt;0.7805&lt;/D&gt;&lt;D xsi:type="xsd:double"&gt;0.8519&lt;/D&gt;&lt;D xsi:type="xsd:double"&gt;0.5143&lt;/D&gt;&lt;D xsi:type="xsd:double"&gt;0.4969&lt;/D&gt;&lt;D xsi:type="xsd:double"&gt;0.3519&lt;/D&gt;&lt;D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xsi:type="xsd:double"&gt;1.8757&lt;/D&gt;&lt;D xsi:type="xsd:double"&gt;1.7718&lt;/D&gt;&lt;D xsi:type="xsd:double"&gt;1.693&lt;/D&gt;&lt;D xsi:type="xsd:double"&gt;1.609&lt;/D&gt;&lt;D xsi:type="xsd:double"&gt;1.6449&lt;/D&gt;&lt;D xsi:type="xsd:double"&gt;1.5492&lt;/D&gt;&lt;D xsi:type="xsd:double"&gt;-0.1126&lt;/D&gt;&lt;D xsi:type="xsd:double"&gt;0.6928&lt;/D&gt;&lt;D xsi:type="xsd:double"&gt;0.6558&lt;/D&gt;&lt;D xsi:type="xsd:double"&gt;0.9521&lt;/D&gt;&lt;D xsi:type="xsd:double"&gt;0.8566&lt;/D&gt;&lt;D xsi:type="xsd:double"&gt;1.1041&lt;/D&gt;&lt;D xsi:type="xsd:double"&gt;0.2743&lt;/D&gt;&lt;D xsi:type="xsd:double"&gt;-0.2919&lt;/D&gt;&lt;D xsi:type="xsd:double"&gt;-0.3435&lt;/D&gt;&lt;D xsi:type="xsd:double"&gt;-0.6623&lt;/D&gt;&lt;D xsi:type="xsd:double"&gt;-0.5587&lt;/D&gt;&lt;D xsi:type="xsd:double"&gt;-2.6533&lt;/D&gt;&lt;D xsi:type="xsd:double"&gt;-2.0375&lt;/D&gt;&lt;D xsi:type="xsd:double"&gt;-2.1726&lt;/D&gt;&lt;D xsi:type="xsd:double"&gt;-2.0053&lt;/D&gt;&lt;D xsi:type="xsd:double"&gt;-1.8988&lt;/D&gt;&lt;D xsi:type="xsd:double"&gt;-1.9428&lt;/D&gt;&lt;D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xsi:type="xsd:double"&gt;1.0647&lt;/D&gt;&lt;D xsi:type="xsd:double"&gt;1.0316&lt;/D&gt;&lt;D xsi:type="xsd:double"&gt;1.1896&lt;/D&gt;&lt;D xsi:type="xsd:double"&gt;1.2203&lt;/D&gt;&lt;D xsi:type="xsd:double"&gt;1.185&lt;/D&gt;&lt;D xsi:type="xsd:double"&gt;1.1952&lt;/D&gt;&lt;D xsi:type="xsd:double"&gt;0.0978&lt;/D&gt;&lt;D xsi:type="xsd:double"&gt;0.1859&lt;/D&gt;&lt;D xsi:type="xsd:double"&gt;-0.0837&lt;/D&gt;&lt;D xsi:type="xsd:double"&gt;-0.1805&lt;/D&gt;&lt;D xsi:type="xsd:double"&gt;-0.0921&lt;/D&gt;&lt;D xsi:type="xsd:double"&gt;-0.0272&lt;/D&gt;&lt;D xsi:type="xsd:double"&gt;0.3063&lt;/D&gt;&lt;D xsi:type="xsd:double"&gt;0.2677&lt;/D&gt;&lt;D xsi:type="xsd:double"&gt;0.2592&lt;/D&gt;&lt;D xsi:type="xsd:double"&gt;0.3411&lt;/D&gt;&lt;D xsi:type="xsd:double"&gt;0.4806&lt;/D&gt;&lt;D xsi:type="xsd:double"&gt;0.4156&lt;/D&gt;&lt;D xsi:type="xsd:double"&gt;0.3933&lt;/D&gt;&lt;D xsi:type="xsd:double"&gt;0.3188&lt;/D&gt;&lt;D xsi:type="xsd:double"&gt;0.4904&lt;/D&gt;&lt;D xsi:type="xsd:double"&gt;0.532&lt;/D&gt;&lt;D xsi:type="xsd:double"&gt;0.4703&lt;/D&gt;&lt;D xsi:type="xsd:double"&gt;0.5082&lt;/D&gt;&lt;D xsi:type="xsd:double"&gt;0.0915&lt;/D&gt;&lt;D xsi:type="xsd:double"&gt;-0.1066&lt;/D&gt;&lt;D xsi:type="xsd:double"&gt;-0.1446&lt;/D&gt;&lt;D xsi:type="xsd:double"&gt;0&lt;/D&gt;&lt;D xsi:type="xsd:double"&gt;0&lt;/D&gt;&lt;D xsi:type="xsd:double"&gt;0&lt;/D&gt;&lt;D xsi:type="xsd:double"&gt;0&lt;/D&gt;&lt;D xsi:type="xsd:dou</t>
        </r>
      </text>
    </comment>
    <comment ref="A26" authorId="0" shapeId="0" xr:uid="{12A1909A-D0A2-446D-A5AC-2D9BEBBE0059}">
      <text>
        <r>
          <rPr>
            <b/>
            <sz val="9"/>
            <color indexed="81"/>
            <rFont val="Tahoma"/>
            <family val="2"/>
          </rPr>
          <t>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xsi:type="xsd:double"&gt;2.0666&lt;/D&gt;&lt;D xsi:type="xsd:double"&gt;1.8964&lt;/D&gt;&lt;D xsi:type="xsd:double"&gt;1.7414&lt;/D&gt;&lt;D xsi:type="xsd:double"&gt;1.8163&lt;/D&gt;&lt;D xsi:type="xsd:double"&gt;1.5847&lt;/D&gt;&lt;D xsi:type="xsd:double"&gt;1.6243&lt;/D&gt;&lt;D xsi:type="xsd:double"&gt;0.2269&lt;/D&gt;&lt;D xsi:type="xsd:double"&gt;0.447&lt;/D&gt;&lt;D xsi:type="xsd:double"&gt;0.6619&lt;/D&gt;&lt;D xsi:type="xsd:double"&gt;0.5824&lt;/D&gt;&lt;D xsi:type="xsd:double"&gt;0.8094&lt;/D&gt;&lt;D xsi:type="xsd:double"&gt;1.0655&lt;/D&gt;&lt;D xsi:type="xsd:double"&gt;-0.1526&lt;/D&gt;&lt;D xsi:type="xsd:double"&gt;-0.1695&lt;/D&gt;&lt;D xsi:type="xsd:double"&gt;-0.3466&lt;/D&gt;&lt;D xsi:type="xsd:double"&gt;-0.5295&lt;/D&gt;&lt;D xsi:type="xsd:double"&gt;-0.3098&lt;/D&gt;&lt;D xsi:type="xsd:double"&gt;-0.5454&lt;/D&gt;&lt;D xsi:type="xsd:double"&gt;-0.0181&lt;/D&gt;&lt;D xsi:type="xsd:double"&gt;-0.0639&lt;/D&gt;&lt;D xsi:type="xsd:double"&gt;0.0882&lt;/D&gt;&lt;D xsi:type="xsd:double"&gt;0.3222&lt;/D&gt;&lt;D xsi:type="xsd:double"&gt;0.0724&lt;/D&gt;&lt;D xsi:type="xsd:double"&gt;-0.2607&lt;/D&gt;&lt;D xsi:type="xsd:double"&gt;-0.1236&lt;/D&gt;&lt;D xsi:type="xsd:double"&gt;-0.0347&lt;/D&gt;&lt;D xsi:type="xsd:double"&gt;-0.1715&lt;/D&gt;&lt;D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xsi:type="xsd:double"&gt;0.2316&lt;/D&gt;&lt;D xsi:type="xsd:double"&gt;0.2366&lt;/D&gt;&lt;D xsi:type="xsd:double"&gt;0.2289&lt;/D&gt;&lt;D xsi:type="xsd:double"&gt;0.2423&lt;/D&gt;&lt;D xsi:type="xsd:double"&gt;0.2355&lt;/D&gt;&lt;D xsi:type="xsd:double"&gt;0.2384&lt;/D&gt;&lt;D xsi:type="xsd:double"&gt;-0.1928&lt;/D&gt;&lt;D xsi:type="xsd:double"&gt;-0.1947&lt;/D&gt;&lt;D xsi:type="xsd:double"&gt;-0.1872&lt;/D&gt;&lt;D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xsi:type="xsd:double"&gt;1.8307&lt;/D&gt;&lt;D xsi:type="xsd:double"&gt;1.7636&lt;/D&gt;&lt;D xsi:type="xsd:double"&gt;1.806&lt;/D&gt;&lt;D xsi:type="xsd:double"&gt;1.9419&lt;/D&gt;&lt;D xsi:type="xsd:double"&gt;1.8717&lt;/D&gt;&lt;D xsi:type="xsd:double"&gt;1.8734&lt;/D&gt;&lt;D xsi:type="xsd:double"&gt;0.6554&lt;/D&gt;&lt;D xsi:type="xsd:double"&gt;0.8679&lt;/D&gt;&lt;D xsi:type="xsd:double"&gt;0.971&lt;/D&gt;&lt;D xsi:type="xsd:double"&gt;0.6122&lt;/D&gt;&lt;D xsi:type="xsd:double"&gt;0.5769&lt;/D&gt;&lt;D xsi:type="xsd:double"&gt;0.4696&lt;/D&gt;&lt;D xsi:type="xsd:double"&gt;-0.2136&lt;/D&gt;&lt;D xsi:type="xsd:double"&gt;-0.3817&lt;/D&gt;&lt;D xsi:type="xsd:double"&gt;-0.5372&lt;/D&gt;&lt;D xsi:type="xsd:double"&gt;-0.3734&lt;/D&gt;&lt;D xsi:type="xsd:double"&gt;-0.2536&lt;/D&gt;&lt;D xsi:type="xsd:double"&gt;0.0831&lt;/D&gt;&lt;D xsi:type="xsd:double"&gt;0.4373&lt;/D&gt;&lt;D xsi:type="xsd:double"&gt;0.491&lt;/D&gt;&lt;D xsi:type="xsd:double"&gt;0.2173&lt;/D&gt;&lt;D xsi:type="xsd:double"&gt;0.4468&lt;/D&gt;&lt;D xsi:type="xsd:double"&gt;0.6359&lt;/D&gt;&lt;D xsi:type="xsd:double"&gt;0.2207&lt;/D&gt;&lt;D xsi:type="xsd:double"&gt;-0.3125&lt;/D&gt;&lt;D xsi:type="xsd:double"&gt;-0.3408&lt;/D&gt;&lt;D xsi:type="xsd:double"&gt;-0.1095&lt;/D&gt;&lt;D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xsi:type="xsd:double"&gt;1.6815&lt;/D&gt;&lt;D xsi:type="xsd:double"&gt;1.6172&lt;/D&gt;&lt;D xsi:type="xsd:double"&gt;1.6953&lt;/D&gt;&lt;D xsi:type="xsd:double"&gt;1.6059&lt;/D&gt;&lt;D xsi:type="xsd:double"&gt;1.8436&lt;/D&gt;&lt;D xsi:type="xsd:double"&gt;1.8898&lt;/D&gt;&lt;D xsi:type="xsd:double"&gt;-0.0562&lt;/D&gt;&lt;D xsi:type="xsd:double"&gt;-0.0342&lt;/D&gt;&lt;D xsi:type="xsd:double"&gt;-0.0808&lt;/D&gt;&lt;D xsi:type="xsd:double"&gt;-0.0438&lt;/D&gt;&lt;D xsi:type="xsd:double"&gt;-0.1063&lt;/D&gt;&lt;D xsi:type="xsd:double"&gt;-0.0848&lt;/D&gt;&lt;D xsi:type="xsd:double"&gt;0.4524&lt;/D&gt;&lt;D xsi:type="xsd:double"&gt;0.3251&lt;/D&gt;&lt;D xsi:type="xsd:double"&gt;0.3996&lt;/D&gt;&lt;D xsi:type="xsd:double"&gt;0.5383&lt;/D&gt;&lt;D xsi:type="xsd:double"&gt;0.379&lt;/D&gt;&lt;D xsi:type="xsd:double"&gt;0.4047&lt;/D&gt;&lt;D xsi:type="xsd:double"&gt;0.3747&lt;/D&gt;&lt;D xsi:type="xsd:double"&gt;0.5074&lt;/D&gt;&lt;D xsi:type="xsd:double"&gt;0.4022&lt;/D&gt;&lt;D xsi:type="xsd:double"&gt;0.3836&lt;/D&gt;&lt;D xsi:type="xsd:double"&gt;0.4762&lt;/D&gt;&lt;D xsi:type="xsd:double"&gt;0.4398&lt;/D&gt;&lt;D xsi:type="xsd:double"&gt;0.3147&lt;/D&gt;&lt;D xsi:type="xsd:double"&gt;0.3081&lt;/D&gt;&lt;D xsi:type="xsd:double"&gt;0.2443&lt;/D&gt;&lt;D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xsi:type="xsd:double"&gt;0.5151&lt;/D&gt;&lt;D xsi:type="xsd:double"&gt;0.5025&lt;/D&gt;&lt;D xsi:type="xsd:double"&gt;0.4837&lt;/D&gt;&lt;D xsi:type="xsd:double"&gt;0.3835&lt;/D&gt;&lt;D xsi:type="xsd:double"&gt;0.3587&lt;/D&gt;&lt;D xsi:type="xsd:double"&gt;0.3618&lt;/D&gt;&lt;D xsi:type="xsd:double"&gt;-0.0172&lt;/D&gt;&lt;D xsi:type="xsd:double"&gt;-0.0591&lt;/D&gt;&lt;D xsi:type="xsd:double"&gt;0.0006&lt;/D&gt;&lt;D xsi:type="xsd:double"&gt;0.1629&lt;/D&gt;&lt;D xsi:type="xsd:double"&gt;0.1942&lt;/D&gt;&lt;D xsi:type="xsd:double"&gt;0.1035&lt;/D&gt;&lt;D xsi:type="xsd:double"&gt;0.1293&lt;/D&gt;&lt;D xsi:type="xsd:double"&gt;0.1699&lt;/D&gt;&lt;D xsi:type="xsd:double"&gt;0.0932&lt;/D&gt;&lt;D xsi:type="xsd:double"&gt;-0.0115&lt;/D&gt;&lt;D xsi:type="xsd:double"&gt;0.0065&lt;/D&gt;&lt;D xsi:type="xsd:double"&gt;0.0508&lt;/D&gt;&lt;D xsi:type="xsd:double"&gt;-0.0932&lt;/D&gt;&lt;D xsi:type="xsd:double"&gt;-0.0876&lt;/D&gt;&lt;D xsi:type="xsd:double"&gt;-0.0741&lt;/D&gt;&lt;D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xsi:type="xsd:double"&gt;2.0589&lt;/D&gt;&lt;D xsi:type="xsd:double"&gt;1.9625&lt;/D&gt;&lt;D xsi:type="xsd:double"&gt;2.1273&lt;/D&gt;&lt;D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xsi:type="xsd:double"&gt;1.4739&lt;/D&gt;&lt;D xsi:type="xsd:double"&gt;1.3882&lt;/D&gt;&lt;D xsi:type="xsd:double"&gt;1.5314&lt;/D&gt;&lt;D xsi:type="xsd:double"&gt;1.656&lt;/D&gt;&lt;D xsi:type="xsd:double"&gt;1.487&lt;/D&gt;&lt;D xsi:type="xsd:double"&gt;1.4399&lt;/D&gt;&lt;D xsi:type="xsd:double"&gt;0.1756&lt;/D&gt;&lt;D xsi:type="xsd:double"&gt;0.4277&lt;/D&gt;&lt;D xsi:type="xsd:double"&gt;0.4235&lt;/D&gt;&lt;D xsi:type="xsd:double"&gt;0.146&lt;/D&gt;&lt;D xsi:type="xsd:double"&gt;0.3173&lt;/D&gt;&lt;D xsi:type="xsd:double"&gt;0.3509&lt;/D&gt;&lt;D xsi:type="xsd:double"&gt;0.5845&lt;/D&gt;&lt;D xsi:type="xsd:double"&gt;0.4653&lt;/D&gt;&lt;D xsi:type="xsd:double"&gt;0.3505&lt;/D&gt;&lt;D xsi:type="xsd:double"&gt;0.3599&lt;/D&gt;&lt;D xsi:type="xsd:double"&gt;0.3431&lt;/D&gt;&lt;D xsi:type="xsd:double"&gt;0.5435&lt;/D&gt;&lt;D xsi:type="xsd:double"&gt;0.0282&lt;/D&gt;&lt;D xsi:type="xsd:double"&gt;-0.0083&lt;/D&gt;&lt;D xsi:type="xsd:double"&gt;-0.0279&lt;/D&gt;&lt;D xsi:type="xsd:double"&gt;0.184&lt;/D&gt;&lt;D xsi:type="xsd:double"&gt;0.2141&lt;/D&gt;&lt;D xsi:type="xsd:double"&gt;0.1928&lt;/D&gt;&lt;D xsi:type="xsd:double"&gt;0.3578&lt;/D&gt;&lt;D xsi:type="xsd:double"&gt;0.2785&lt;/D&gt;&lt;D xsi:type="xsd:double"&gt;0.3106&lt;/D&gt;&lt;D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xsi:type="xsd:double"&gt;0.0692&lt;/D&gt;&lt;D xsi:type="xsd:double"&gt;0.0695&lt;/D&gt;&lt;D xsi:type="xsd:double"&gt;0.0701&lt;/D&gt;&lt;D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xsi:type="xsd:double"&gt;1.0564&lt;/D&gt;&lt;D xsi:type="xsd:double"&gt;1.2297&lt;/D&gt;&lt;D xsi:type="xsd:double"&gt;1.2421&lt;/D&gt;&lt;D xsi:type="xsd:double"&gt;1.1098&lt;/D&gt;&lt;D xsi:type="xsd:double"&gt;1.0679&lt;/D&gt;&lt;D xsi:type="xsd:double"&gt;0.5499&lt;/D&gt;&lt;D xsi:type="xsd:double"&gt;-0.6703&lt;/D&gt;&lt;D xsi:type="xsd:double"&gt;-0.8329&lt;/D&gt;&lt;D xsi:type="xsd:double"&gt;-0.9153&lt;/D&gt;&lt;D xsi:type="xsd:double"&gt;-0.7812&lt;/D&gt;&lt;D xsi:type="xsd:double"&gt;-0.7261&lt;/D&gt;&lt;D xsi:type="xsd:double"&gt;-0.1234&lt;/D&gt;&lt;D xsi:type="xsd:double"&gt;-0.007&lt;/D&gt;&lt;D xsi:type="xsd:double"&gt;0.1241&lt;/D&gt;&lt;D xsi:type="xsd:double"&gt;0.1324&lt;/D&gt;&lt;D xsi:type="xsd:double"&gt;0.2261&lt;/D&gt;&lt;D xsi:type="xsd:double"&gt;0.2392&lt;/D&gt;&lt;D xsi:type="xsd:double"&gt;0.1286&lt;/D&gt;&lt;D xsi:type="xsd:double"&gt;-0.379&lt;/D&gt;&lt;D xsi:type="xsd:double"&gt;-0.5208&lt;/D&gt;&lt;D xsi:type="xsd:double"&gt;-0.4591&lt;/D&gt;&lt;D xsi:type="xsd:double"&gt;-0.5547&lt;/D&gt;&lt;D xsi:type="xsd:double"&gt;-0.5809&lt;/D&gt;&lt;D xsi:type="xsd:double"&gt;-0.5551&lt;/D&gt;&lt;D xsi:type="xsd:double"&gt;0&lt;/D&gt;&lt;D xsi:type="xsd:double"&gt;0&lt;/D&gt;&lt;D xsi:type="xsd:double"&gt;0&lt;/D&gt;&lt;D xsi:type="xsd:double"&gt;0&lt;/D&gt;&lt;D xsi:type="xsd:double"&gt;0&lt;/D&gt;&lt;D xsi:type="xsd:double"&gt;0&lt;/D&gt;&lt;D xsi:type="xsd:double"&gt;0&lt;/D&gt;&lt;D xsi:type="xsd:double"&gt;0&lt;/D&gt;&lt;D xsi:type="xsd:</t>
        </r>
      </text>
    </comment>
    <comment ref="A27" authorId="0" shapeId="0" xr:uid="{B1690F45-286A-4BB4-8433-77163D907893}">
      <text>
        <r>
          <rPr>
            <b/>
            <sz val="9"/>
            <color indexed="81"/>
            <rFont val="Tahoma"/>
            <family val="2"/>
          </rPr>
          <t>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xsi:type="xsd:double"&gt;1.0287&lt;/D&gt;&lt;D xsi:type="xsd:double"&gt;0.984&lt;/D&gt;&lt;D xsi:type="xsd:double"&gt;0.9499&lt;/D&gt;&lt;D xsi:type="xsd:double"&gt;1.0623&lt;/D&gt;&lt;D xsi:type="xsd:double"&gt;0.9543&lt;/D&gt;&lt;D xsi:type="xsd:double"&gt;0.9491&lt;/D&gt;&lt;D xsi:type="xsd:double"&gt;0.0192&lt;/D&gt;&lt;D xsi:type="xsd:double"&gt;0.0122&lt;/D&gt;&lt;D xsi:type="xsd:double"&gt;-0.031&lt;/D&gt;&lt;D xsi:type="xsd:double"&gt;-0.1993&lt;/D&gt;&lt;D xsi:type="xsd:double"&gt;-0.1519&lt;/D&gt;&lt;D xsi:type="xsd:double"&gt;-0.0991&lt;/D&gt;&lt;D xsi:type="xsd:double"&gt;-0.0159&lt;/D&gt;&lt;D xsi:type="xsd:double"&gt;0.0626&lt;/D&gt;&lt;D xsi:type="xsd:double"&gt;0.1437&lt;/D&gt;&lt;D xsi:type="xsd:double"&gt;0.1324&lt;/D&gt;&lt;D xsi:type="xsd:double"&gt;0.1864&lt;/D&gt;&lt;D xsi:type="xsd:double"&gt;0.0857&lt;/D&gt;&lt;D xsi:type="xsd:double"&gt;0.0265&lt;/D&gt;&lt;D xsi:type="xsd:double"&gt;0.0877&lt;/D&gt;&lt;D xsi:type="xsd:double"&gt;-0.0463&lt;/D&gt;&lt;D xsi:type="xsd:double"&gt;0.1335&lt;/D&gt;&lt;D xsi:type="xsd:double"&gt;0.0675&lt;/D&gt;&lt;D xsi:type="xsd:double"&gt;0.185&lt;/D&gt;&lt;D xsi:type="xsd:double"&gt;0.0841&lt;/D&gt;&lt;D xsi:type="xsd:double"&gt;0.0207&lt;/D&gt;&lt;D xsi:type="xsd:double"&gt;0.0996&lt;/D&gt;&lt;D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xsi:type="xsd:double"&gt;2.5772&lt;/D&gt;&lt;D xsi:type="xsd:double"&gt;2.5547&lt;/D&gt;&lt;D xsi:type="xsd:double"&gt;2.5693&lt;/D&gt;&lt;D xsi:type="xsd:double"&gt;2.517&lt;/D&gt;&lt;D xsi:type="xsd:double"&gt;2.6804&lt;/D&gt;&lt;D xsi:type="xsd:double"&gt;2.6055&lt;/D&gt;&lt;D xsi:type="xsd:double"&gt;-0.2885&lt;/D&gt;&lt;D xsi:type="xsd:double"&gt;-0.0847&lt;/D&gt;&lt;D xsi:type="xsd:double"&gt;-0.1187&lt;/D&gt;&lt;D xsi:type="xsd:double"&gt;-0.3035&lt;/D&gt;&lt;D xsi:type="xsd:double"&gt;-0.165&lt;/D&gt;&lt;D xsi:type="xsd:double"&gt;-0.2114&lt;/D&gt;&lt;D xsi:type="xsd:double"&gt;0.1123&lt;/D&gt;&lt;D xsi:type="xsd:double"&gt;0.0346&lt;/D&gt;&lt;D xsi:type="xsd:double"&gt;0.1018&lt;/D&gt;&lt;D xsi:type="xsd:double"&gt;0.5195&lt;/D&gt;&lt;D xsi:type="xsd:double"&gt;0.2162&lt;/D&gt;&lt;D xsi:type="xsd:double"&gt;0.5493&lt;/D&gt;&lt;D xsi:type="xsd:double"&gt;0.2828&lt;/D&gt;&lt;D xsi:type="xsd:double"&gt;0.1393&lt;/D&gt;&lt;D xsi:type="xsd:double"&gt;0.2745&lt;/D&gt;&lt;D xsi:type="xsd:double"&gt;0.0793&lt;/D&gt;&lt;D xsi:type="xsd:double"&gt;0.3347&lt;/D&gt;&lt;D xsi:type="xsd:double"&gt;0.312&lt;/D&gt;&lt;D xsi:type="xsd:double"&gt;-2.6838&lt;/D&gt;&lt;D xsi:type="xsd:double"&gt;-2.644&lt;/D&gt;&lt;D xsi:type="xsd:double"&gt;-2.8269&lt;/D&gt;&lt;D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xsi:type="xsd:double"&gt;1.1281&lt;/D&gt;&lt;D xsi:type="xsd:double"&gt;1.0854&lt;/D&gt;&lt;D xsi:type="xsd:double"&gt;1.1589&lt;/D&gt;&lt;D xsi:type="xsd:double"&gt;1.1854&lt;/D&gt;&lt;D xsi:type="xsd:double"&gt;1.2311&lt;/D&gt;&lt;D xsi:type="xsd:double"&gt;-0.1416&lt;/D&gt;&lt;D xsi:type="xsd:double"&gt;-0.016&lt;/D&gt;&lt;D xsi:type="xsd:double"&gt;-0.0319&lt;/D&gt;&lt;D xsi:type="xsd:double"&gt;-0.1551&lt;/D&gt;&lt;D xsi:type="xsd:double"&gt;-0.2029&lt;/D&gt;&lt;D xsi:type="xsd:double"&gt;-0.2905&lt;/D&gt;&lt;D xsi:type="xsd:double"&gt;0.291&lt;/D&gt;&lt;D xsi:type="xsd:double"&gt;0.0958&lt;/D&gt;&lt;D xsi:type="xsd:double"&gt;0.0549&lt;/D&gt;&lt;D xsi:type="xsd:double"&gt;0.1305&lt;/D&gt;&lt;D xsi:type="xsd:double"&gt;0.0814&lt;/D&gt;&lt;D xsi:type="xsd:double"&gt;0.0679&lt;/D&gt;&lt;D xsi:type="xsd:double"&gt;-0.4765&lt;/D&gt;&lt;D xsi:type="xsd:double"&gt;-0.2604&lt;/D&gt;&lt;D xsi:type="xsd:double"&gt;-0.0358&lt;/D&gt;&lt;D xsi:type="xsd:double"&gt;0.0116&lt;/D&gt;&lt;D xsi:type="xsd:double"&gt;0.0699&lt;/D&gt;&lt;D xsi:type="xsd:double"&gt;0.1158&lt;/D&gt;&lt;D xsi:type="xsd:double"&gt;-0.3975&lt;/D&gt;&lt;D xsi:type="xsd:double"&gt;-0.3919&lt;/D&gt;&lt;D xsi:type="xsd:double"&gt;-0.3245&lt;/D&gt;&lt;D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xsi:type="xsd:double"&gt;1.3584&lt;/D&gt;&lt;D xsi:type="xsd:double"&gt;1.3327&lt;/D&gt;&lt;D xsi:type="xsd:double"&gt;1.27&lt;/D&gt;&lt;D xsi:type="xsd:double"&gt;1.237&lt;/D&gt;&lt;D xsi:type="xsd:double"&gt;1.2657&lt;/D&gt;&lt;D xsi:type="xsd:double"&gt;1.232&lt;/D&gt;&lt;D xsi:type="xsd:double"&gt;-0.1022&lt;/D&gt;&lt;D xsi:type="xsd:double"&gt;-0.0859&lt;/D&gt;&lt;D xsi:type="xsd:double"&gt;-0.0316&lt;/D&gt;&lt;D xsi:type="xsd:double"&gt;-0.0476&lt;/D&gt;&lt;D xsi:type="xsd:double"&gt;0.0245&lt;/D&gt;&lt;D xsi:type="xsd:double"&gt;0.0581&lt;/D&gt;&lt;D xsi:type="xsd:double"&gt;0.3307&lt;/D&gt;&lt;D xsi:type="xsd:double"&gt;0.382&lt;/D&gt;&lt;D xsi:type="xsd:double"&gt;0.4353&lt;/D&gt;&lt;D xsi:type="xsd:double"&gt;0.4995&lt;/D&gt;&lt;D xsi:type="xsd:double"&gt;0.3898&lt;/D&gt;&lt;D xsi:type="xsd:double"&gt;0.3172&lt;/D&gt;&lt;D xsi:type="xsd:double"&gt;-0.059&lt;/D&gt;&lt;D xsi:type="xsd:double"&gt;-0.1506&lt;/D&gt;&lt;D xsi:type="xsd:double"&gt;-0.2411&lt;/D&gt;&lt;D xsi:type="xsd:double"&gt;-0.2321&lt;/D&gt;&lt;D xsi:type="xsd:double"&gt;-0.1626&lt;/D&gt;&lt;D xsi:type="xsd:double"&gt;-0.0681&lt;/D&gt;&lt;D xsi:type="xsd:double"&gt;0.901&lt;/D&gt;&lt;D xsi:type="xsd:double"&gt;0.9205&lt;/D&gt;&lt;D xsi:type="xsd:double"&gt;1.003&lt;/D&gt;&lt;D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xsi:type="xsd:double"&gt;0.908&lt;/D&gt;&lt;D xsi:type="xsd:double"&gt;0.9168&lt;/D&gt;&lt;D xsi:type="xsd:double"&gt;0.7848&lt;/D&gt;&lt;D xsi:type="xsd:double"&gt;0.6984&lt;/D&gt;&lt;D xsi:type="xsd:double"&gt;0.6208&lt;/D&gt;&lt;D xsi:type="xsd:double"&gt;0.589&lt;/D&gt;&lt;D xsi:type="xsd:double"&gt;-0.1613&lt;/D&gt;&lt;D xsi:type="xsd:double"&gt;-0.259&lt;/D&gt;&lt;D xsi:type="xsd:double"&gt;-0.181&lt;/D&gt;&lt;D xsi:type="xsd:double"&gt;-0.0887&lt;/D&gt;&lt;D xsi:type="xsd:double"&gt;-0.1083&lt;/D&gt;&lt;D xsi:type="xsd:double"&gt;-0.1301&lt;/D&gt;&lt;D xsi:type="xsd:double"&gt;-0.3721&lt;/D&gt;&lt;D xsi:type="xsd:double"&gt;-0.2851&lt;/D&gt;&lt;D xsi:type="xsd:double"&gt;-0.249&lt;/D&gt;&lt;D xsi:type="xsd:double"&gt;-0.2477&lt;/D&gt;&lt;D xsi:type="xsd:double"&gt;-0.1646&lt;/D&gt;&lt;D xsi:type="xsd:double"&gt;-0.1062&lt;/D&gt;&lt;D xsi:type="xsd:double"&gt;-0.3747&lt;/D&gt;&lt;D xsi:type="xsd:double"&gt;-0.3727&lt;/D&gt;&lt;D xsi:type="xsd:double"&gt;-0.3547&lt;/D&gt;&lt;D xsi:type="xsd:double"&gt;-0.3621&lt;/D&gt;&lt;D xsi:type="xsd:double"&gt;-0.3479&lt;/D&gt;&lt;D xsi:type="xsd:double"&gt;-0.3526&lt;/D&gt;&lt;D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xsi:type="xsd:double"&gt;1.124&lt;/D&gt;&lt;D xsi:type="xsd:double"&gt;1.1237&lt;/D&gt;&lt;D xsi:type="xsd:double"&gt;1.2335&lt;/D&gt;&lt;D xsi:type="xsd:double"&gt;1.0312&lt;/D&gt;&lt;D xsi:type="xsd:double"&gt;1.0615&lt;/D&gt;&lt;D xsi:type="xsd:double"&gt;1.0445&lt;/D&gt;&lt;D xsi:type="xsd:double"&gt;-0.0414&lt;/D&gt;&lt;D xsi:type="xsd:double"&gt;0.0271&lt;/D&gt;&lt;D xsi:type="xsd:double"&gt;-0.0824&lt;/D&gt;&lt;D xsi:type="xsd:double"&gt;0.156&lt;/D&gt;&lt;D xsi:type="xsd:double"&gt;0.1569&lt;/D&gt;&lt;D xsi:type="xsd:double"&gt;0.1031&lt;/D&gt;&lt;D xsi:type="xsd:double"&gt;0.2518&lt;/D&gt;&lt;D xsi:type="xsd:double"&gt;0.2125&lt;/D&gt;&lt;D xsi:type="xsd:double"&gt;0.2121&lt;/D&gt;&lt;D xsi:type="xsd:double"&gt;0.2606&lt;/D&gt;&lt;D xsi:type="xsd:double"&gt;0.4934&lt;/D&gt;&lt;D xsi:type="xsd:double"&gt;0.6375&lt;/D&gt;&lt;D xsi:type="xsd:double"&gt;1.0586&lt;/D&gt;&lt;D xsi:type="xsd:double"&gt;1.0291&lt;/D&gt;&lt;D xsi:type="xsd:double"&gt;0.9564&lt;/D&gt;&lt;D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xsi:type="xsd:double"&gt;1.9287&lt;/D&gt;&lt;D xsi:type="xsd:double"&gt;1.9737&lt;/D&gt;&lt;D xsi:type="xsd:double"&gt;2.1137&lt;/D&gt;&lt;D xsi:type="xsd:double"&gt;1.9663&lt;/D&gt;&lt;D xsi:type="xsd:double"&gt;1.9605&lt;/D&gt;&lt;D xsi:type="xsd:double"&gt;2.0627&lt;/D&gt;&lt;D xsi:type="xsd:double"&gt;0.1805&lt;/D&gt;&lt;D xsi:type="xsd:double"&gt;0.0996&lt;/D&gt;&lt;D xsi:type="xsd:double"&gt;-0.0815&lt;/D&gt;&lt;D xsi:type="xsd:double"&gt;0.1144&lt;/D&gt;&lt;D xsi:type="xsd:double"&gt;0.1471&lt;/D&gt;&lt;D xsi:type="xsd:double"&gt;0.1182&lt;/D&gt;&lt;D xsi:type="xsd:double"&gt;-0.1194&lt;/D&gt;&lt;D xsi:type="xsd:double"&gt;-0.1785&lt;/D&gt;&lt;D xsi:type="xsd:double"&gt;-0.1212&lt;/D&gt;&lt;D xsi:type="xsd:double"&gt;-0.2743&lt;/D&gt;&lt;D xsi:type="xsd:double"&gt;-0.3287&lt;/D&gt;&lt;D xsi:type="xsd:double"&gt;-0.3644&lt;/D&gt;&lt;D xsi:type="xsd:double"&gt;0.2083&lt;/D&gt;&lt;D xsi:type="xsd:double"&gt;0.3776&lt;/D&gt;&lt;D xsi:type="xsd:double"&gt;0.3624&lt;/D&gt;&lt;D xsi:type="xsd:double"&gt;0.4486&lt;/D&gt;&lt;D xsi:type="xsd:double"&gt;0.4725&lt;/D&gt;&lt;D xsi:type="xsd:double"&gt;0.4276&lt;/D&gt;&lt;D xsi:type="xsd:double"&gt;0.1969&lt;/D&gt;&lt;D xsi:type="xsd:double"&gt;0.1781&lt;/D&gt;&lt;D xsi:type="xsd:double"&gt;0.355&lt;/D&gt;&lt;D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xsi:type="xsd:double"&gt;1.5538&lt;/D&gt;&lt;D xsi:type="xsd:double"&gt;1.4535&lt;/D&gt;&lt;D xsi:type="xsd:double"&gt;1.719&lt;/D&gt;&lt;D xsi:type="xsd:double"&gt;1.5909&lt;/D&gt;&lt;D xsi:type="xsd:double"&gt;1.6424&lt;/D&gt;&lt;D xsi:type="xsd:double"&gt;1.7196&lt;/D&gt;&lt;D xsi:type="xsd:double"&gt;-0.1793&lt;/D&gt;&lt;D xsi:type="xsd:double"&gt;-0.0307&lt;/D&gt;&lt;D xsi:type="xsd:double"&gt;-0.1658&lt;/D&gt;&lt;D xsi:type="xsd:double"&gt;0.3547&lt;/D&gt;&lt;D xsi:type="xsd:double"&gt;0.376&lt;/D&gt;&lt;D xsi:type="xsd:double"&gt;0.2575&lt;/D&gt;&lt;D xsi:type="xsd:double"&gt;0.4138&lt;/D&gt;&lt;D xsi:type="xsd:double"&gt;0.4602&lt;/D&gt;&lt;D xsi:type="xsd:double"&gt;0.1811&lt;/D&gt;&lt;D xsi:type="xsd:double"&gt;-0.407&lt;/D&gt;&lt;D xsi:type="xsd:double"&gt;-0.4886&lt;/D&gt;&lt;D xsi:type="xsd:double"&gt;-0.4339&lt;/D&gt;&lt;D xsi:type="xsd:double"&gt;-0.5538&lt;/D&gt;&lt;D xsi:type="xsd:double"&gt;-0.708&lt;/D&gt;&lt;D xsi:type="xsd:double"&gt;-0.4884&lt;/D&gt;&lt;D xsi:type="xsd:double"&gt;-0.2241&lt;/D&gt;&lt;D xsi:type="xsd:double"&gt;-0.1967&lt;/D&gt;&lt;D xsi:type="xsd:double"&gt;-0.3173&lt;/D&gt;&lt;D xsi:type="xsd:double"&gt;0.0947&lt;/D&gt;&lt;D xsi:type="xsd:double"&gt;-0.4261&lt;/D&gt;&lt;D xsi:type="xsd:double"&gt;-0.5004&lt;/D&gt;&lt;D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xsi:type="xsd:double"&gt;2.3349&lt;/D&gt;&lt;D xsi:type="xsd:double"&gt;2.2545&lt;/D&gt;&lt;D xsi:type="xsd:double"&gt;2.2471&lt;/D&gt;&lt;D xsi:type="xsd:double"&gt;2.381&lt;/D&gt;&lt;D xsi:type="xsd:double"&gt;2.0266&lt;/D&gt;&lt;D xsi:type="xsd:double"&gt;1.9882&lt;/D&gt;&lt;D xsi:type="xsd:double"&gt;-0.6857&lt;/D&gt;&lt;D xsi:type="xsd:double"&gt;-0.648&lt;/D&gt;&lt;D xsi:type="xsd:double"&gt;-0.7287&lt;/D&gt;&lt;D xsi:type="xsd:double"&gt;-0.9106&lt;/D&gt;&lt;D xsi:type="xsd:double"&gt;-0.5605&lt;/D&gt;&lt;D xsi:type="xsd:double"&gt;-0.4461&lt;/D&gt;&lt;D xsi:type="xsd:double"&gt;0.2418&lt;/D&gt;&lt;D xsi:type="xsd:double"&gt;0.1015&lt;/D&gt;&lt;D xsi:type="xsd:double"&gt;0.4108&lt;/D&gt;&lt;D xsi:type="xsd:double"&gt;0.5293&lt;/D&gt;&lt;D xsi:type="xsd:double"&gt;0.4763&lt;/D&gt;&lt;D xsi:type="xsd:double"&gt;0.4596&lt;/D&gt;&lt;D xsi:type="xsd:double"&gt;0.0891&lt;/D&gt;&lt;D xsi:type="xsd:double"&gt;0.0419&lt;/D&gt;&lt;D xsi:type="xsd:double"&gt;-0.2792&lt;/D&gt;&lt;D xsi:type="xsd:double"&gt;-0.3311&lt;/D&gt;&lt;D xsi:type="xsd:double</t>
        </r>
      </text>
    </comment>
    <comment ref="A28" authorId="0" shapeId="0" xr:uid="{FB899D6C-525D-46A3-AB96-6D8DFD57A119}">
      <text>
        <r>
          <rPr>
            <b/>
            <sz val="9"/>
            <color indexed="81"/>
            <rFont val="Tahoma"/>
            <family val="2"/>
          </rPr>
          <t>"&gt;-0.1647&lt;/D&gt;&lt;D xsi:type="xsd:double"&gt;-0.4166&lt;/D&gt;&lt;D xsi:type="xsd:double"&gt;-0.4016&lt;/D&gt;&lt;D xsi:type="xsd:double"&gt;-0.416&lt;/D&gt;&lt;D xsi:type="xsd:double"&gt;-0.363&lt;/D&gt;&lt;D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xsi:type="xsd:double"&gt;1.0926&lt;/D&gt;&lt;D xsi:type="xsd:double"&gt;1.168&lt;/D&gt;&lt;D xsi:type="xsd:double"&gt;1.3167&lt;/D&gt;&lt;D xsi:type="xsd:double"&gt;1.3952&lt;/D&gt;&lt;D xsi:type="xsd:double"&gt;1.3727&lt;/D&gt;&lt;D xsi:type="xsd:double"&gt;1.5945&lt;/D&gt;&lt;D xsi:type="xsd:double"&gt;0.347&lt;/D&gt;&lt;D xsi:type="xsd:double"&gt;0.2777&lt;/D&gt;&lt;D xsi:type="xsd:double"&gt;0.1316&lt;/D&gt;&lt;D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xsi:type="xsd:double"&gt;0.3623&lt;/D&gt;&lt;D xsi:type="xsd:double"&gt;0.3998&lt;/D&gt;&lt;D xsi:type="xsd:double"&gt;0.3911&lt;/D&gt;&lt;D xsi:type="xsd:double"&gt;0.3749&lt;/D&gt;&lt;D xsi:type="xsd:double"&gt;0.3655&lt;/D&gt;&lt;D xsi:type="xsd:double"&gt;0.3253&lt;/D&gt;&lt;D xsi:type="xsd:double"&gt;0.4065&lt;/D&gt;&lt;D xsi:type="xsd:double"&gt;0.4924&lt;/D&gt;&lt;D xsi:type="xsd:double"&gt;0.4993&lt;/D&gt;&lt;D xsi:type="xsd:double"&gt;0.4927&lt;/D&gt;&lt;D xsi:type="xsd:double"&gt;0.5286&lt;/D&gt;&lt;D xsi:type="xsd:double"&gt;0.3959&lt;/D&gt;&lt;D xsi:type="xsd:double"&gt;0.6368&lt;/D&gt;&lt;D xsi:type="xsd:double"&gt;0.4813&lt;/D&gt;&lt;D xsi:type="xsd:double"&gt;0.827&lt;/D&gt;&lt;D xsi:type="xsd:double"&gt;0.8609&lt;/D&gt;&lt;D xsi:type="xsd:double"&gt;0.7605&lt;/D&gt;&lt;D xsi:type="xsd:double"&gt;0.9356&lt;/D&gt;&lt;D xsi:type="xsd:double"&gt;0.5819&lt;/D&gt;&lt;D xsi:type="xsd:double"&gt;0.7355&lt;/D&gt;&lt;D xsi:type="xsd:double"&gt;0.5996&lt;/D&gt;&lt;D xsi:type="xsd:double"&gt;0.4584&lt;/D&gt;&lt;D xsi:type="xsd:double"&gt;0.3157&lt;/D&gt;&lt;D xsi:type="xsd:double"&gt;0.0361&lt;/D&gt;&lt;D xsi:type="xsd:double"&gt;-0.6304&lt;/D&gt;&lt;D xsi:type="xsd:double"&gt;-0.8091&lt;/D&gt;&lt;D xsi:type="xsd:double"&gt;-1.0116&lt;/D&gt;&lt;D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xsi:type="xsd:double"&gt;2.4121&lt;/D&gt;&lt;D xsi:type="xsd:double"&gt;2.3982&lt;/D&gt;&lt;D xsi:type="xsd:double"&gt;2.3928&lt;/D&gt;&lt;D xsi:type="xsd:double"&gt;2.4722&lt;/D&gt;&lt;D xsi:type="xsd:double"&gt;2.3166&lt;/D&gt;&lt;D xsi:type="xsd:double"&gt;2.4031&lt;/D&gt;&lt;D xsi:type="xsd:double"&gt;0.1709&lt;/D&gt;&lt;D xsi:type="xsd:double"&gt;0.1645&lt;/D&gt;&lt;D xsi:type="xsd:double"&gt;0.1412&lt;/D&gt;&lt;D xsi:type="xsd:double"&gt;-0.0016&lt;/D&gt;&lt;D xsi:type="xsd:double"&gt;0.0711&lt;/D&gt;&lt;D xsi:type="xsd:double"&gt;-0.0872&lt;/D&gt;&lt;D xsi:type="xsd:double"&gt;-0.3829&lt;/D&gt;&lt;D xsi:type="xsd:double"&gt;-0.3981&lt;/D&gt;&lt;D xsi:type="xsd:double"&gt;-0.1057&lt;/D&gt;&lt;D xsi:type="xsd:double"&gt;-0.1062&lt;/D&gt;&lt;D xsi:type="xsd:double"&gt;-0.0152&lt;/D&gt;&lt;D xsi:type="xsd:double"&gt;0.2661&lt;/D&gt;&lt;D xsi:type="xsd:double"&gt;-0.4268&lt;/D&gt;&lt;D xsi:type="xsd:double"&gt;-0.2603&lt;/D&gt;&lt;D xsi:type="xsd:double"&gt;-0.5566&lt;/D&gt;&lt;D xsi:type="xsd:double"&gt;-0.4772&lt;/D&gt;&lt;D xsi:type="xsd:double"&gt;-0.4721&lt;/D&gt;&lt;D xsi:type="xsd:double"&gt;-0.6259&lt;/D&gt;&lt;D xsi:type="xsd:double"&gt;0.1924&lt;/D&gt;&lt;D xsi:type="xsd:double"&gt;0.1591&lt;/D&gt;&lt;D xsi:type="xsd:double"&gt;0.1318&lt;/D&gt;&lt;D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xsi:type="xsd:double"&gt;1.3708&lt;/D&gt;&lt;D xsi:type="xsd:double"&gt;1.3735&lt;/D&gt;&lt;D xsi:type="xsd:double"&gt;1.4346&lt;/D&gt;&lt;D xsi:type="xsd:double"&gt;1.4385&lt;/D&gt;&lt;D xsi:type="xsd:double"&gt;1.6359&lt;/D&gt;&lt;D xsi:type="xsd:double"&gt;1.6393&lt;/D&gt;&lt;D xsi:type="xsd:double"&gt;-0.2761&lt;/D&gt;&lt;D xsi:type="xsd:double"&gt;-0.3127&lt;/D&gt;&lt;D xsi:type="xsd:double"&gt;-0.4254&lt;/D&gt;&lt;D xsi:type="xsd:double"&gt;-0.51&lt;/D&gt;&lt;D xsi:type="xsd:double"&gt;-0.7318&lt;/D&gt;&lt;D xsi:type="xsd:double"&gt;-0.7886&lt;/D&gt;&lt;D xsi:type="xsd:double"&gt;-0.2572&lt;/D&gt;&lt;D xsi:type="xsd:double"&gt;-0.2156&lt;/D&gt;&lt;D xsi:type="xsd:double"&gt;-0.1117&lt;/D&gt;&lt;D xsi:type="xsd:double"&gt;-0.0165&lt;/D&gt;&lt;D xsi:type="xsd:double"&gt;-0.1062&lt;/D&gt;&lt;D xsi:type="xsd:double"&gt;-0.0504&lt;/D&gt;&lt;D xsi:type="xsd:double"&gt;0.4331&lt;/D&gt;&lt;D xsi:type="xsd:double"&gt;0.3671&lt;/D&gt;&lt;D xsi:type="xsd:double"&gt;0.2245&lt;/D&gt;&lt;D xsi:type="xsd:double"&gt;0.1738&lt;/D&gt;&lt;D xsi:type="xsd:double"&gt;0.2922&lt;/D&gt;&lt;D xsi:type="xsd:double"&gt;0.3193&lt;/D&gt;&lt;D xsi:type="xsd:double"&gt;0.5087&lt;/D&gt;&lt;D xsi:type="xsd:double"&gt;0.4847&lt;/D&gt;&lt;D xsi:type="xsd:double"&gt;0.7111&lt;/D&gt;&lt;D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xsi:type="xsd:double"&gt;1.3566&lt;/D&gt;&lt;D xsi:type="xsd:double"&gt;1.4129&lt;/D&gt;&lt;D xsi:type="xsd:double"&gt;1.5103&lt;/D&gt;&lt;D xsi:type="xsd:double"&gt;1.7018&lt;/D&gt;&lt;D xsi:type="xsd:double"&gt;1.8446&lt;/D&gt;&lt;D xsi:type="xsd:double"&gt;1.7004&lt;/D&gt;&lt;D xsi:type="xsd:double"&gt;0.3338&lt;/D&gt;&lt;D xsi:type="xsd:double"&gt;0.2266&lt;/D&gt;&lt;D xsi:type="xsd:double"&gt;-0.0471&lt;/D&gt;&lt;D xsi:type="xsd:double"&gt;-0.2554&lt;/D&gt;&lt;D xsi:type="xsd:double"&gt;-0.4494&lt;/D&gt;&lt;D xsi:type="xsd:double"&gt;-0.2933&lt;/D&gt;&lt;D xsi:type="xsd:double"&gt;-0.0996&lt;/D&gt;&lt;D xsi:type="xsd:double"&gt;-0.0258&lt;/D&gt;&lt;D xsi:type="xsd:double"&gt;0.2505&lt;/D&gt;&lt;D xsi:type="xsd:double"&gt;0.3235&lt;/D&gt;&lt;D xsi:type="xsd:double"&gt;0.2615&lt;/D&gt;&lt;D xsi:type="xsd:double"&gt;0.1085&lt;/D&gt;&lt;D xsi:type="xsd:double"&gt;-0.3926&lt;/D&gt;&lt;D xsi:type="xsd:double"&gt;-0.5801&lt;/D&gt;&lt;D xsi:type="xsd:double"&gt;-0.4958&lt;/D&gt;&lt;D xsi:type="xsd:double"&gt;-0.5595&lt;/D&gt;&lt;D xsi:type="xsd:double"&gt;-0.574&lt;/D&gt;&lt;D xsi:type="xsd:double"&gt;-0.4807&lt;/D&gt;&lt;D xsi:type="xsd:double"&gt;0.1888&lt;/D&gt;&lt;D xsi:type="xsd:double"&gt;0.1927&lt;/D&gt;&lt;D xsi:type="xsd:double"&gt;-0.0722&lt;/D&gt;&lt;D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xsi:type="xsd:double"&gt;0.5972&lt;/D&gt;&lt;D xsi:type="xsd:double"&gt;0.6724&lt;/D&gt;&lt;D xsi:type="xsd:double"&gt;0.781&lt;/D&gt;&lt;D xsi:type="xsd:double"&gt;0.7429&lt;/D&gt;&lt;D xsi:type="xsd:double"&gt;0.8099&lt;/D&gt;&lt;D xsi:type="xsd:double"&gt;0.906&lt;/D&gt;&lt;D xsi:type="xsd:double"&gt;0.1283&lt;/D&gt;&lt;D xsi:type="xsd:double"&gt;0.0955&lt;/D&gt;&lt;D xsi:type="xsd:double"&gt;-0.0156&lt;/D&gt;&lt;D xsi:type="xsd:double"&gt;0.0631&lt;/D&gt;&lt;D xsi:type="xsd:double"&gt;-0.0172&lt;/D&gt;&lt;D xsi:type="xsd:double"&gt;-0.1808&lt;/D&gt;&lt;D xsi:type="xsd:double"&gt;-0.1178&lt;/D&gt;&lt;D xsi:type="xsd:double"&gt;-0.1&lt;/D&gt;&lt;D xsi:type="xsd:double"&gt;-0.0518&lt;/D&gt;&lt;D xsi:type="xsd:double"&gt;-0.1145&lt;/D&gt;&lt;D xsi:type="xsd:double"&gt;-0.1059&lt;/D&gt;&lt;D xsi:type="xsd:double"&gt;0.0896&lt;/D&gt;&lt;D xsi:type="xsd:double"&gt;0.2015&lt;/D&gt;&lt;D xsi:type="xsd:double"&gt;0.1208&lt;/D&gt;&lt;D xsi:type="xsd:double"&gt;0.0275&lt;/D&gt;&lt;D xsi:type="xsd:double"&gt;0.1301&lt;/D&gt;&lt;D xsi:type="xsd:double"&gt;0.1271&lt;/D&gt;&lt;D xsi:type="xsd:double"&gt;-0.0619&lt;/D&gt;&lt;D xsi:type="xsd:double"&gt;0.2456&lt;/D&gt;&lt;D xsi:type="xsd:double"&gt;0.1777&lt;/D&gt;&lt;D xsi:type="xsd:double"&gt;0.173&lt;/D&gt;&lt;D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xsi:type="xsd:double"&gt;1.5599&lt;/D&gt;&lt;D xsi:type="xsd:double"&gt;1.5027&lt;/D&gt;&lt;D xsi:type="xsd:double"&gt;1.4888&lt;/D&gt;&lt;D xsi:type="xsd:double"&gt;1.4536&lt;/D&gt;&lt;D xsi:type="xsd:double"&gt;1.6112&lt;/D&gt;&lt;D xsi:type="xsd:double"&gt;1.6815&lt;/D&gt;&lt;D xsi:type="xsd:double"&gt;0.1013&lt;/D&gt;&lt;D xsi:type="xsd:double"&gt;0.0845&lt;/D&gt;&lt;D xsi:type="xsd:double"&gt;0.0752&lt;/D&gt;&lt;D xsi:type="xsd:double"&gt;0.0502&lt;/D&gt;&lt;D xsi:type="xsd:double"&gt;-0.0594&lt;/D&gt;&lt;D xsi:type="xsd:double"&gt;-0.1802&lt;/D&gt;&lt;D xsi:type="xsd:double"&gt;0.1909&lt;/D&gt;&lt;D xsi:type="xsd:double"&gt;0.0864&lt;/D&gt;&lt;D xsi:type="xsd:double"&gt;0.3124&lt;/D&gt;&lt;D xsi:type="xsd:double"&gt;0.4127&lt;/D&gt;&lt;D xsi:type="xsd:double"&gt;0.2627&lt;/D&gt;&lt;D xsi:type="xsd:double"&gt;0.5687&lt;/D&gt;&lt;D xsi:type="xsd:double"&gt;0.284&lt;/D&gt;&lt;D xsi:type="xsd:double"&gt;0.518&lt;/D&gt;&lt;D xsi:type="xsd:double"&gt;0.1754&lt;/D&gt;&lt;D xsi:type="xsd:double"&gt;-0.0331&lt;/D&gt;&lt;D xsi:type="xsd:double"&gt;-0.1161&lt;/D&gt;&lt;D xsi:type="xsd:double"&gt;-0.3596&lt;/D&gt;&lt;D xsi:type="xsd:double"&gt;-0.3664&lt;/D&gt;&lt;D xsi:type="xsd:double"&gt;-0.4586&lt;/D&gt;&lt;D xsi:type="xsd:double"&gt;-0.166&lt;/D&gt;&lt;D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xsi:type="xsd:double"&gt;1.1404&lt;/D&gt;&lt;D xsi:type="xsd:double"&gt;1.4342&lt;/D&gt;&lt;D xsi:type="xsd:double"&gt;1.5831&lt;/D&gt;&lt;D xsi:type="xsd:double"&gt;1.4637&lt;/D&gt;&lt;D xsi:type="xsd:double"&gt;1.412&lt;/D&gt;&lt;D xsi:type="xsd:double"&gt;1.4447&lt;/D&gt;&lt;D xsi:type="xsd:double"&gt;-0.0202&lt;/D&gt;&lt;D xsi:type="xsd:double"&gt;-0.4764&lt;/D&gt;&lt;D xsi:type="xsd:double"&gt;-0.3378&lt;/D&gt;&lt;D xsi:type="xsd:double"&gt;-0.0803&lt;/D&gt;&lt;D xsi:type="xsd:double"&gt;-0.3625&lt;/D&gt;&lt;D xsi:type="xsd:double"&gt;-0.5307&lt;/D&gt;&lt;D xsi:type="xsd:double"&gt;-0.4159&lt;/D&gt;&lt;D xsi:type="xsd:double"&gt;-0.3108&lt;/D&gt;&lt;D xsi:type="xsd:double"&gt;-0.723&lt;/D&gt;&lt;D xsi:type="xsd:double"&gt;-0.8679&lt;/D&gt;&lt;D xsi:type="xsd:double"&gt;-0.6015&lt;/D&gt;&lt;D xsi:type="xsd:double"&gt;-0.4267&lt;/D&gt;&lt;D xsi:type="xsd:double"&gt;-0.5275&lt;/D&gt;&lt;D xsi:type="xsd:double"&gt;-0.4577&lt;/D&gt;&lt;D xsi:type="xsd:double"&gt;-0.3532&lt;/D&gt;&lt;D xsi:type="xsd:double"&gt;-0.3811&lt;/D&gt;&lt;D xsi:type="xsd:double"&gt;-0.316&lt;/D&gt;&lt;D xsi:type="xsd:double"&gt;-0.3598&lt;/D&gt;&lt;D xsi:type="xsd:double"&gt;-0.1768&lt;/D&gt;&lt;D xsi:type="xsd:double"&gt;-0.1893&lt;/D&gt;&lt;D xsi:type="xsd:double"&gt;-0.1692&lt;/D&gt;&lt;D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xsi:type="xsd:double"&gt;2.4255&lt;/D&gt;&lt;D xsi:type="xsd:double"&gt;2.2949&lt;/D&gt;&lt;D xsi:type="xsd:double"&gt;2.3811&lt;/D&gt;&lt;D xsi:type="xsd:double"&gt;2.3011&lt;/D&gt;&lt;D xsi:type="xsd:double"&gt;2.3125&lt;/D&gt;&lt;D xsi:type="xsd:double"&gt;2.2374&lt;/D&gt;&lt;D xsi:type="xsd:double"&gt;-0.5544&lt;/D&gt;&lt;D xsi:type="xsd:double"&gt;-0.4522&lt;/D&gt;&lt;D xsi:type="xsd:double"&gt;-0.4359&lt;/D&gt;&lt;D xsi:type="xsd:double"&gt;-0.3665&lt;/D&gt;&lt;D xsi:type="xsd:double"&gt;-0.3584&lt;/D&gt;&lt;D xsi:type="xsd:double"&gt;-0.0489&lt;/D&gt;&lt;D xsi:type="xsd:double"&gt;-0.0614&lt;/D&gt;&lt;D xsi:type="xsd:double"&gt;-0.0363&lt;/D&gt;&lt;D xsi:type=</t>
        </r>
      </text>
    </comment>
    <comment ref="A29" authorId="0" shapeId="0" xr:uid="{E820D1D8-C42B-4F69-B68E-4D8C3C100D26}">
      <text>
        <r>
          <rPr>
            <b/>
            <sz val="9"/>
            <color indexed="81"/>
            <rFont val="Tahoma"/>
            <family val="2"/>
          </rPr>
          <t>"xsd:double"&gt;-0.0498&lt;/D&gt;&lt;D xsi:type="xsd:double"&gt;-0.0381&lt;/D&gt;&lt;D xsi:type="xsd:double"&gt;0.0345&lt;/D&gt;&lt;D xsi:type="xsd:double"&gt;-0.0499&lt;/D&gt;&lt;D xsi:type="xsd:double"&gt;0.3466&lt;/D&gt;&lt;D xsi:type="xsd:double"&gt;0.4439&lt;/D&gt;&lt;D xsi:type="xsd:double"&gt;0.3449&lt;/D&gt;&lt;D xsi:type="xsd:double"&gt;0.4338&lt;/D&gt;&lt;D xsi:type="xsd:double"&gt;0.5282&lt;/D&gt;&lt;D xsi:type="xsd:double"&gt;0.4153&lt;/D&gt;&lt;D xsi:type="xsd:double"&gt;-0.0711&lt;/D&gt;&lt;D xsi:type="xsd:double"&gt;0.0461&lt;/D&gt;&lt;D xsi:type="xsd:double"&gt;-0.0057&lt;/D&gt;&lt;D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xsi:type="xsd:double"&gt;2.0549&lt;/D&gt;&lt;D xsi:type="xsd:double"&gt;2.1412&lt;/D&gt;&lt;D xsi:type="xsd:double"&gt;1.9359&lt;/D&gt;&lt;D xsi:type="xsd:double"&gt;2.0004&lt;/D&gt;&lt;D xsi:type="xsd:double"&gt;1.8168&lt;/D&gt;&lt;D xsi:type="xsd:double"&gt;1.768&lt;/D&gt;&lt;D xsi:type="xsd:double"&gt;-0.1402&lt;/D&gt;&lt;D xsi:type="xsd:double"&gt;-0.08&lt;/D&gt;&lt;D xsi:type="xsd:double"&gt;0.2102&lt;/D&gt;&lt;D xsi:type="xsd:double"&gt;0.0273&lt;/D&gt;&lt;D xsi:type="xsd:double"&gt;0.3099&lt;/D&gt;&lt;D xsi:type="xsd:double"&gt;0.3809&lt;/D&gt;&lt;D xsi:type="xsd:double"&gt;0.0599&lt;/D&gt;&lt;D xsi:type="xsd:double"&gt;0.0231&lt;/D&gt;&lt;D xsi:type="xsd:double"&gt;0.1301&lt;/D&gt;&lt;D xsi:type="xsd:double"&gt;0.142&lt;/D&gt;&lt;D xsi:type="xsd:double"&gt;0.1057&lt;/D&gt;&lt;D xsi:type="xsd:double"&gt;0.0645&lt;/D&gt;&lt;D xsi:type="xsd:double"&gt;0.039&lt;/D&gt;&lt;D xsi:type="xsd:double"&gt;0.0378&lt;/D&gt;&lt;D xsi:type="xsd:double"&gt;-0.3423&lt;/D&gt;&lt;D xsi:type="xsd:double"&gt;-0.1225&lt;/D&gt;&lt;D xsi:type="xsd:double"&gt;-0.1665&lt;/D&gt;&lt;D xsi:type="xsd:double"&gt;-0.2233&lt;/D&gt;&lt;D xsi:type="xsd:double"&gt;-0.4303&lt;/D&gt;&lt;D xsi:type="xsd:double"&gt;-0.4349&lt;/D&gt;&lt;D xsi:type="xsd:double"&gt;-0.1941&lt;/D&gt;&lt;D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xsi:type="xsd:double"&gt;1.421&lt;/D&gt;&lt;D xsi:type="xsd:double"&gt;1.2978&lt;/D&gt;&lt;D xsi:type="xsd:double"&gt;1.361&lt;/D&gt;&lt;D xsi:type="xsd:double"&gt;1.3112&lt;/D&gt;&lt;D xsi:type="xsd:double"&gt;1.308&lt;/D&gt;&lt;D xsi:type="xsd:double"&gt;1.1932&lt;/D&gt;&lt;D xsi:type="xsd:double"&gt;-0.1447&lt;/D&gt;&lt;D xsi:type="xsd:double"&gt;-0.0036&lt;/D&gt;&lt;D xsi:type="xsd:double"&gt;-0.1982&lt;/D&gt;&lt;D xsi:type="xsd:double"&gt;-0.1622&lt;/D&gt;&lt;D xsi:type="xsd:double"&gt;-0.0703&lt;/D&gt;&lt;D xsi:type="xsd:double"&gt;0.0378&lt;/D&gt;&lt;D xsi:type="xsd:double"&gt;-0.0327&lt;/D&gt;&lt;D xsi:type="xsd:double"&gt;0.0263&lt;/D&gt;&lt;D xsi:type="xsd:double"&gt;0.228&lt;/D&gt;&lt;D xsi:type="xsd:double"&gt;0.2056&lt;/D&gt;&lt;D xsi:type="xsd:double"&gt;0.1759&lt;/D&gt;&lt;D xsi:type="xsd:double"&gt;0.2692&lt;/D&gt;&lt;D xsi:type="xsd:double"&gt;0.578&lt;/D&gt;&lt;D xsi:type="xsd:double"&gt;0.4599&lt;/D&gt;&lt;D xsi:type="xsd:double"&gt;0.4414&lt;/D&gt;&lt;D xsi:type="xsd:double"&gt;0.4977&lt;/D&gt;&lt;D xsi:type="xsd:double"&gt;0.526&lt;/D&gt;&lt;D xsi:type="xsd:double"&gt;0.5223&lt;/D&gt;&lt;D xsi:type="xsd:double"&gt;0.0539&lt;/D&gt;&lt;D xsi:type="xsd:double"&gt;0.3196&lt;/D&gt;&lt;D xsi:type="xsd:double"&gt;0.3392&lt;/D&gt;&lt;D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xsi:type="xsd:double"&gt;0.7795&lt;/D&gt;&lt;D xsi:type="xsd:double"&gt;0.7614&lt;/D&gt;&lt;D xsi:type="xsd:double"&gt;0.781&lt;/D&gt;&lt;D xsi:type="xsd:double"&gt;0.7572&lt;/D&gt;&lt;D xsi:type="xsd:double"&gt;0.7539&lt;/D&gt;&lt;D xsi:type="xsd:double"&gt;0.7142&lt;/D&gt;&lt;D xsi:type="xsd:double"&gt;-0.0564&lt;/D&gt;&lt;D xsi:type="xsd:double"&gt;0.1137&lt;/D&gt;&lt;D xsi:type="xsd:double"&gt;0.0839&lt;/D&gt;&lt;D xsi:type="xsd:double"&gt;0.045&lt;/D&gt;&lt;D xsi:type="xsd:double"&gt;0.029&lt;/D&gt;&lt;D xsi:type="xsd:double"&gt;-0.0279&lt;/D&gt;&lt;D xsi:type="xsd:double"&gt;0.0559&lt;/D&gt;&lt;D xsi:type="xsd:double"&gt;-0.139&lt;/D&gt;&lt;D xsi:type="xsd:double"&gt;-0.2269&lt;/D&gt;&lt;D xsi:type="xsd:double"&gt;-0.1374&lt;/D&gt;&lt;D xsi:type="xsd:double"&gt;-0.1468&lt;/D&gt;&lt;D xsi:type="xsd:double"&gt;0.0098&lt;/D&gt;&lt;D xsi:type="xsd:double"&gt;-0.779&lt;/D&gt;&lt;D xsi:type="xsd:double"&gt;-0.7362&lt;/D&gt;&lt;D xsi:type="xsd:double"&gt;-0.638&lt;/D&gt;&lt;D xsi:type="xsd:double"&gt;-0.6648&lt;/D&gt;&lt;D xsi:type="xsd:double"&gt;-0.6361&lt;/D&gt;&lt;D xsi:type="xsd:double"&gt;-0.6961&lt;/D&gt;&lt;D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xsi:type="xsd:double"&gt;1.1423&lt;/D&gt;&lt;D xsi:type="xsd:double"&gt;1.068&lt;/D&gt;&lt;D xsi:type="xsd:double"&gt;0.9919&lt;/D&gt;&lt;D xsi:type="xsd:double"&gt;1.0143&lt;/D&gt;&lt;D xsi:type="xsd:double"&gt;1.0274&lt;/D&gt;&lt;D xsi:type="xsd:double"&gt;0.9921&lt;/D&gt;&lt;D xsi:type="xsd:double"&gt;-0.1221&lt;/D&gt;&lt;D xsi:type="xsd:double"&gt;-0.0762&lt;/D&gt;&lt;D xsi:type="xsd:double"&gt;0.0346&lt;/D&gt;&lt;D xsi:type="xsd:double"&gt;0.0298&lt;/D&gt;&lt;D xsi:type="xsd:double"&gt;0.0295&lt;/D&gt;&lt;D xsi:type="xsd:double"&gt;0.0786&lt;/D&gt;&lt;D xsi:type="xsd:double"&gt;0.0088&lt;/D&gt;&lt;D xsi:type="xsd:double"&gt;0.0779&lt;/D&gt;&lt;D xsi:type="xsd:double"&gt;0.0181&lt;/D&gt;&lt;D xsi:type="xsd:double"&gt;-0.0133&lt;/D&gt;&lt;D xsi:type="xsd:double"&gt;-0.0274&lt;/D&gt;&lt;D xsi:type="xsd:double"&gt;0.0318&lt;/D&gt;&lt;D xsi:type="xsd:double"&gt;-0.2193&lt;/D&gt;&lt;D xsi:type="xsd:double"&gt;-0.311&lt;/D&gt;&lt;D xsi:type="xsd:double"&gt;-0.3107&lt;/D&gt;&lt;D xsi:type="xsd:double"&gt;-0.2757&lt;/D&gt;&lt;D xsi:type="xsd:double"&gt;-0.327&lt;/D&gt;&lt;D xsi:type="xsd:double"&gt;-0.3862&lt;/D&gt;&lt;D xsi:type="xsd:double"&gt;-0.1231&lt;/D&gt;&lt;D xsi:type="xsd:double"&gt;-0.0331&lt;/D&gt;&lt;D xsi:type="xsd:double"&gt;-0.0403&lt;/D&gt;&lt;D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xsi:type="xsd:double"&gt;0.4633&lt;/D&gt;&lt;D xsi:type="xsd:double"&gt;0.4132&lt;/D&gt;&lt;D xsi:type="xsd:double"&gt;0.443&lt;/D&gt;&lt;D xsi:type="xsd:double"&gt;0.4489&lt;/D&gt;&lt;D xsi:type="xsd:double"&gt;0.4093&lt;/D&gt;&lt;D xsi:type="xsd:double"&gt;0.4034&lt;/D&gt;&lt;D xsi:type="xsd:double"&gt;-0.053&lt;/D&gt;&lt;D xsi:type="xsd:double"&gt;-0.0005&lt;/D&gt;&lt;D xsi:type="xsd:double"&gt;-0.0435&lt;/D&gt;&lt;D xsi:type="xsd:double"&gt;-0.0392&lt;/D&gt;&lt;D xsi:type="xsd:double"&gt;-0.0357&lt;/D&gt;&lt;D xsi:type="xsd:double"&gt;-0.0258&lt;/D&gt;&lt;D xsi:type="xsd:double"&gt;-0.273&lt;/D&gt;&lt;D xsi:type="xsd:double"&gt;-0.2878&lt;/D&gt;&lt;D xsi:type="xsd:double"&gt;-0.2806&lt;/D&gt;&lt;D xsi:type="xsd:double"&gt;-0.2888&lt;/D&gt;&lt;D xsi:type="xsd:double"&gt;-0.3009&lt;/D&gt;&lt;D xsi:type="xsd:double"&gt;-0.3178&lt;/D&gt;&lt;D xsi:type="xsd:double"&gt;-0.1372&lt;/D&gt;&lt;D xsi:type="xsd:double"&gt;-0.1249&lt;/D&gt;&lt;D xsi:type="xsd:double"&gt;-0.119&lt;/D&gt;&lt;D xsi:type="xsd:double"&gt;-0.1209&lt;/D&gt;&lt;D xsi:type="xsd:double"&gt;-0.0727&lt;/D&gt;&lt;D xsi:type="xsd:double"&gt;-0.0599&lt;/D&gt;&lt;D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xsi:type="xsd:double"&gt;0.7884&lt;/D&gt;&lt;D xsi:type="xsd:double"&gt;0.8172&lt;/D&gt;&lt;D xsi:type="xsd:double"&gt;0.8894&lt;/D&gt;&lt;D xsi:type="xsd:double"&gt;0.8918&lt;/D&gt;&lt;D xsi:type="xsd:double"&gt;1.0073&lt;/D&gt;&lt;D xsi:type="xsd:double"&gt;0.9554&lt;/D&gt;&lt;D xsi:type="xsd:double"&gt;0.192&lt;/D&gt;&lt;D xsi:type="xsd:double"&gt;0.1652&lt;/D&gt;&lt;D xsi:type="xsd:double"&gt;0.2718&lt;/D&gt;&lt;D xsi:type="xsd:double"&gt;0.3203&lt;/D&gt;&lt;D xsi:type="xsd:double"&gt;0.3166&lt;/D&gt;&lt;D xsi:type="xsd:double"&gt;0.3434&lt;/D&gt;&lt;D xsi:type="xsd:double"&gt;0.3048&lt;/D&gt;&lt;D xsi:type="xsd:double"&gt;0.2751&lt;/D&gt;&lt;D xsi:type="xsd:double"&gt;0.0973&lt;/D&gt;&lt;D xsi:type="xsd:double"&gt;0.2504&lt;/D&gt;&lt;D xsi:type="xsd:double"&gt;0.1281&lt;/D&gt;&lt;D xsi:type="xsd:double"&gt;0.3173&lt;/D&gt;&lt;D xsi:type="xsd:double"&gt;-1.2852&lt;/D&gt;&lt;D xsi:type="xsd:double"&gt;-1.2574&lt;/D&gt;&lt;D xsi:type="xsd:double"&gt;-1.2584&lt;/D&gt;&lt;D xsi:type="xsd:double"&gt;-1.4626&lt;/D&gt;&lt;D xsi:type="xsd:double"&gt;-1.452&lt;/D&gt;&lt;D xsi:type="xsd:double"&gt;-1.6161&lt;/D&gt;&lt;D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xsi:type="xsd:double"&gt;2.5802&lt;/D&gt;&lt;D xsi:type="xsd:double"&gt;2.5616&lt;/D&gt;&lt;D xsi:type="xsd:double"&gt;2.4726&lt;/D&gt;&lt;D xsi:type="xsd:double"&gt;2.4933&lt;/D&gt;&lt;D xsi:type="xsd:double"&gt;2.5905&lt;/D&gt;&lt;D xsi:type="xsd:double"&gt;2.6667&lt;/D&gt;&lt;D xsi:type="xsd:double"&gt;0.2236&lt;/D&gt;&lt;D xsi:type="xsd:double"&gt;-0.0175&lt;/D&gt;&lt;D xsi:type="xsd:double"&gt;0.3364&lt;/D&gt;&lt;D xsi:type="xsd:double"&gt;0.2159&lt;/D&gt;&lt;D xsi:type="xsd:double"&gt;0.1528&lt;/D&gt;&lt;D xsi:type="xsd:double"&gt;-0.1256&lt;/D&gt;&lt;D xsi:type="xsd:double"&gt;-0.7562&lt;/D&gt;&lt;D xsi:type="xsd:double"&gt;-0.5399&lt;/D&gt;&lt;D xsi:type="xsd:double"&gt;-0.8764&lt;/D&gt;&lt;D xsi:type="xsd:double"&gt;-0.7389&lt;/D&gt;&lt;D xsi:type="xsd:double"&gt;-0.8672&lt;/D&gt;&lt;D xsi:type="xsd:double"&gt;-0.5748&lt;/D&gt;&lt;D xsi:type="xsd:double"&gt;-0.189&lt;/D&gt;&lt;D xsi:type="xsd:double"&gt;-0.0606&lt;/D&gt;&lt;D xsi:type="xsd:double"&gt;0.0465&lt;/D&gt;&lt;D xsi:type="xsd:double"&gt;0.0162&lt;/D&gt;&lt;D xsi:type="xsd:double"&gt;0.033&lt;/D&gt;&lt;D xsi:type="xsd:double"&gt;-0.1986&lt;/D&gt;&lt;D xsi:type="xsd:double"&gt;-0.0508&lt;/D&gt;&lt;D xsi:type="xsd:double"&gt;-0.025&lt;/D&gt;&lt;D xsi:type="xsd:double"&gt;-0.4088&lt;/D&gt;&lt;D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xsi:type="xsd:double"&gt;1.3032&lt;/D&gt;&lt;D xsi:type="xsd:double"&gt;1.3609&lt;/D&gt;&lt;D xsi:type="xsd:double"&gt;1.4144&lt;/D&gt;&lt;D xsi:type="xsd:double"&gt;1.3584&lt;/D&gt;&lt;D xsi:type="xsd:double"&gt;1.2354&lt;/D&gt;&lt;D xsi:type="xsd:double"&gt;1.3735&lt;/D&gt;&lt;D xsi:type="xsd:double"&gt;0.0736&lt;/D&gt;&lt;D xsi:type="xsd:double"&gt;-0.0177&lt;/D&gt;&lt;D xsi:type="xsd:double"&gt;0.0265&lt;/D&gt;&lt;D xsi:type="xsd:double"&gt;-0.1167&lt;/D&gt;&lt;D xsi:type="xsd:double"&gt;0.0717&lt;/D&gt;&lt;D xsi:type="xsd:double"&gt;-0.1414&lt;/D&gt;&lt;D xsi:type="xsd:double"&gt;-0.2192&lt;/D&gt;&lt;D xsi:type="xsd:double"&gt;-0.216&lt;/D&gt;&lt;D xsi:type="xsd:double"&gt;-0.2689&lt;/D&gt;&lt;D xsi:type="xsd:double"&gt;-0.0891&lt;/D&gt;&lt;D xsi:type="xsd:double"&gt;-0.1094&lt;/D&gt;&lt;D xsi:type="xsd:double"&gt;0.0045&lt;/D&gt;&lt;D xsi:type="xsd:double"&gt;0.2342&lt;/D&gt;&lt;D xsi:type="xsd:double"&gt;0.2764&lt;/D&gt;&lt;D xsi:type="xsd:double"&gt;0.2483&lt;/D&gt;&lt;D xsi:type="xsd:double"&gt;0.3457&lt;/D&gt;&lt;D xsi:type="xsd:double"&gt;0.1628&lt;/D&gt;&lt;D xsi:type="xsd:double"&gt;0.2248&lt;/D&gt;&lt;D xsi:type="xsd:double"&gt;-0.0224&lt;/D&gt;&lt;D xsi:type="xsd:double"&gt;0.0108&lt;/D&gt;&lt;D xsi:type="xsd:double"&gt;-0.0631&lt;/D&gt;&lt;D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xsi:type="xsd:double"&gt;1.0293&lt;/D&gt;&lt;D xsi:type="xsd:double"&gt;0.9983&lt;/D&gt;&lt;D xsi:type="xsd:double"&gt;1.1173&lt;/D&gt;&lt;D xsi:type="xsd:double"&gt;1.0226&lt;/D&gt;&lt;D xsi:type="xsd:double"&gt;0.8837&lt;/D&gt;</t>
        </r>
      </text>
    </comment>
    <comment ref="A30" authorId="0" shapeId="0" xr:uid="{FCD6C6E8-9196-44AF-867E-84F5343CFB12}">
      <text>
        <r>
          <rPr>
            <b/>
            <sz val="9"/>
            <color indexed="81"/>
            <rFont val="Tahoma"/>
            <family val="2"/>
          </rPr>
          <t>&lt;D xsi:type="xsd:double"&gt;0.8127&lt;/D&gt;&lt;D xsi:type="xsd:double"&gt;0.0632&lt;/D&gt;&lt;D xsi:type="xsd:double"&gt;-0.2435&lt;/D&gt;&lt;D xsi:type="xsd:double"&gt;-0.3278&lt;/D&gt;&lt;D xsi:type="xsd:double"&gt;-0.1354&lt;/D&gt;&lt;D xsi:type="xsd:double"&gt;0.1404&lt;/D&gt;&lt;D xsi:type="xsd:double"&gt;0.0843&lt;/D&gt;&lt;D xsi:type="xsd:double"&gt;-0.1928&lt;/D&gt;&lt;D xsi:type="xsd:double"&gt;-0.0125&lt;/D&gt;&lt;D xsi:type="xsd:double"&gt;-0.0482&lt;/D&gt;&lt;D xsi:type="xsd:double"&gt;0.0499&lt;/D&gt;&lt;D xsi:type="xsd:double"&gt;-0.2341&lt;/D&gt;&lt;D xsi:type="xsd:double"&gt;-0.2237&lt;/D&gt;&lt;D xsi:type="xsd:double"&gt;-0.8997&lt;/D&gt;&lt;D xsi:type="xsd:double"&gt;-0.7423&lt;/D&gt;&lt;D xsi:type="xsd:double"&gt;-0.7413&lt;/D&gt;&lt;D xsi:type="xsd:double"&gt;-0.9371&lt;/D&gt;&lt;D xsi:type="xsd:double"&gt;-0.79&lt;/D&gt;&lt;D xsi:type="xsd:double"&gt;-0.6734&lt;/D&gt;&lt;D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xsi:type="xsd:double"&gt;1.4408&lt;/D&gt;&lt;D xsi:type="xsd:double"&gt;1.4259&lt;/D&gt;&lt;D xsi:type="xsd:double"&gt;1.5309&lt;/D&gt;&lt;D xsi:type="xsd:double"&gt;1.5982&lt;/D&gt;&lt;D xsi:type="xsd:double"&gt;1.603&lt;/D&gt;&lt;D xsi:type="xsd:double"&gt;1.5901&lt;/D&gt;&lt;D xsi:type="xsd:double"&gt;-0.0314&lt;/D&gt;&lt;D xsi:type="xsd:double"&gt;-0.0194&lt;/D&gt;&lt;D xsi:type="xsd:double"&gt;-0.2665&lt;/D&gt;&lt;D xsi:type="xsd:double"&gt;-0.2905&lt;/D&gt;&lt;D xsi:type="xsd:double"&gt;-0.2993&lt;/D&gt;&lt;D xsi:type="xsd:double"&gt;-0.1299&lt;/D&gt;&lt;D xsi:type="xsd:double"&gt;0.2637&lt;/D&gt;&lt;D xsi:type="xsd:double"&gt;0.3244&lt;/D&gt;&lt;D xsi:type="xsd:double"&gt;0.3187&lt;/D&gt;&lt;D xsi:type="xsd:double"&gt;0.2354&lt;/D&gt;&lt;D xsi:type="xsd:double"&gt;0.3202&lt;/D&gt;&lt;D xsi:type="xsd:double"&gt;0.1803&lt;/D&gt;&lt;D xsi:type="xsd:double"&gt;0.0959&lt;/D&gt;&lt;D xsi:type="xsd:double"&gt;0.0715&lt;/D&gt;&lt;D xsi:type="xsd:double"&gt;0.352&lt;/D&gt;&lt;D xsi:type="xsd:double"&gt;0.3994&lt;/D&gt;&lt;D xsi:type="xsd:double"&gt;0.3394&lt;/D&gt;&lt;D xsi:type="xsd:double"&gt;0.4136&lt;/D&gt;&lt;D xsi:type="xsd:double"&gt;0.7111&lt;/D&gt;&lt;D xsi:type="xsd:double"&gt;0.9302&lt;/D&gt;&lt;D xsi:type="xsd:double"&gt;1.0959&lt;/D&gt;&lt;D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xsi:type="xsd:double"&gt;1.9977&lt;/D&gt;&lt;D xsi:type="xsd:double"&gt;2.1879&lt;/D&gt;&lt;D xsi:type="xsd:double"&gt;2.1359&lt;/D&gt;&lt;D xsi:type="xsd:double"&gt;2.1055&lt;/D&gt;&lt;D xsi:type="xsd:double"&gt;2.565&lt;/D&gt;&lt;D xsi:type="xsd:double"&gt;2.6844&lt;/D&gt;&lt;D xsi:type="xsd:double"&gt;-0.192&lt;/D&gt;&lt;D xsi:type="xsd:double"&gt;-0.1808&lt;/D&gt;&lt;D xsi:type="xsd:double"&gt;-0.1714&lt;/D&gt;&lt;D xsi:type="xsd:double"&gt;0.1485&lt;/D&gt;&lt;D xsi:type="xsd:double"&gt;-0.0941&lt;/D&gt;&lt;D xsi:type="xsd:double"&gt;-0.4222&lt;/D&gt;&lt;D xsi:type="xsd:double"&gt;0.1071&lt;/D&gt;&lt;D xsi:type="xsd:double"&gt;0.1514&lt;/D&gt;&lt;D xsi:type="xsd:double"&gt;0.2293&lt;/D&gt;&lt;D xsi:type="xsd:double"&gt;-0.4277&lt;/D&gt;&lt;D xsi:type="xsd:double"&gt;-0.4356&lt;/D&gt;&lt;D xsi:type="xsd:double"&gt;0.0232&lt;/D&gt;&lt;D xsi:type="xsd:double"&gt;0.4053&lt;/D&gt;&lt;D xsi:type="xsd:double"&gt;0.4779&lt;/D&gt;&lt;D xsi:type="xsd:double"&gt;0.3687&lt;/D&gt;&lt;D xsi:type="xsd:double"&gt;0.7643&lt;/D&gt;&lt;D xsi:type="xsd:double"&gt;0.8362&lt;/D&gt;&lt;D xsi:type="xsd:double"&gt;0.4295&lt;/D&gt;&lt;D xsi:type="xsd:double"&gt;-0.6932&lt;/D&gt;&lt;D xsi:type="xsd:double"&gt;-0.6972&lt;/D&gt;&lt;D xsi:type="xsd:double"&gt;-0.578&lt;/D&gt;&lt;D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xsi:type="xsd:double"&gt;1.4543&lt;/D&gt;&lt;D xsi:type="xsd:double"&gt;1.4327&lt;/D&gt;&lt;D xsi:type="xsd:double"&gt;1.5427&lt;/D&gt;&lt;D xsi:type="xsd:double"&gt;1.549&lt;/D&gt;&lt;D xsi:type="xsd:double"&gt;1.4414&lt;/D&gt;&lt;D xsi:type="xsd:double"&gt;1.5466&lt;/D&gt;&lt;D xsi:type="xsd:double"&gt;-0.207&lt;/D&gt;&lt;D xsi:type="xsd:double"&gt;-0.2285&lt;/D&gt;&lt;D xsi:type="xsd:double"&gt;-0.427&lt;/D&gt;&lt;D xsi:type="xsd:double"&gt;-0.3869&lt;/D&gt;&lt;D xsi:type="xsd:double"&gt;-0.3357&lt;/D&gt;&lt;D xsi:type="xsd:double"&gt;-0.3839&lt;/D&gt;&lt;D xsi:type="xsd:double"&gt;-0.009&lt;/D&gt;&lt;D xsi:type="xsd:double"&gt;0.1307&lt;/D&gt;&lt;D xsi:type="xsd:double"&gt;0.1631&lt;/D&gt;&lt;D xsi:type="xsd:double"&gt;0.1057&lt;/D&gt;&lt;D xsi:type="xsd:double"&gt;0.0902&lt;/D&gt;&lt;D xsi:type="xsd:double"&gt;-0.0354&lt;/D&gt;&lt;D xsi:type="xsd:double"&gt;-0.3254&lt;/D&gt;&lt;D xsi:type="xsd:double"&gt;-0.3981&lt;/D&gt;&lt;D xsi:type="xsd:double"&gt;-0.5107&lt;/D&gt;&lt;D xsi:type="xsd:double"&gt;-0.5067&lt;/D&gt;&lt;D xsi:type="xsd:double"&gt;-0.4376&lt;/D&gt;&lt;D xsi:type="xsd:double"&gt;-0.3107&lt;/D&gt;&lt;D xsi:type="xsd:double"&gt;-0.2241&lt;/D&gt;&lt;D xsi:type="xsd:double"&gt;-0.2636&lt;/D&gt;&lt;D xsi:type="xsd:double"&gt;0.0433&lt;/D&gt;&lt;D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xsi:type="xsd:double"&gt;1.8148&lt;/D&gt;&lt;D xsi:type="xsd:double"&gt;1.9674&lt;/D&gt;&lt;D xsi:type="xsd:double"&gt;1.9783&lt;/D&gt;&lt;D xsi:type="xsd:double"&gt;1.9885&lt;/D&gt;&lt;D xsi:type="xsd:double"&gt;2.0925&lt;/D&gt;&lt;D xsi:type="xsd:double"&gt;2.2305&lt;/D&gt;&lt;D xsi:type="xsd:double"&gt;0.4125&lt;/D&gt;&lt;D xsi:type="xsd:double"&gt;0.1936&lt;/D&gt;&lt;D xsi:type="xsd:double"&gt;0.2607&lt;/D&gt;&lt;D xsi:type="xsd:double"&gt;0.2492&lt;/D&gt;&lt;D xsi:type="xsd:double"&gt;0.0163&lt;/D&gt;&lt;D xsi:type="xsd:double"&gt;-0.1714&lt;/D&gt;&lt;D xsi:type="xsd:double"&gt;-0.6046&lt;/D&gt;&lt;D xsi:type="xsd:double"&gt;-0.5951&lt;/D&gt;&lt;D xsi:type="xsd:double"&gt;-0.6957&lt;/D&gt;&lt;D xsi:type="xsd:double"&gt;-0.6392&lt;/D&gt;&lt;D xsi:type="xsd:double"&gt;-0.5306&lt;/D&gt;&lt;D xsi:type="xsd:double"&gt;-0.5307&lt;/D&gt;&lt;D xsi:type="xsd:double"&gt;-0.1873&lt;/D&gt;&lt;D xsi:type="xsd:double"&gt;-0.2369&lt;/D&gt;&lt;D xsi:type="xsd:double"&gt;-0.2003&lt;/D&gt;&lt;D xsi:type="xsd:double"&gt;-0.2324&lt;/D&gt;&lt;D xsi:type="xsd:double"&gt;-0.299&lt;/D&gt;&lt;D xsi:type="xsd:double"&gt;-0.2488&lt;/D&gt;&lt;D xsi:type="xsd:double"&gt;0.3301&lt;/D&gt;&lt;D xsi:type="xsd:double"&gt;0.5238&lt;/D&gt;&lt;D xsi:type="xsd:double"&gt;0.6395&lt;/D&gt;&lt;D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xsi:type="xsd:double"&gt;0.8647&lt;/D&gt;&lt;D xsi:type="xsd:double"&gt;0.919&lt;/D&gt;&lt;D xsi:type="xsd:double"&gt;1.0083&lt;/D&gt;&lt;D xsi:type="xsd:double"&gt;1.0606&lt;/D&gt;&lt;D xsi:type="xsd:double"&gt;1.1375&lt;/D&gt;&lt;D xsi:type="xsd:double"&gt;1.1626&lt;/D&gt;&lt;D xsi:type="xsd:double"&gt;0.5869&lt;/D&gt;&lt;D xsi:type="xsd:double"&gt;0.467&lt;/D&gt;&lt;D xsi:type="xsd:double"&gt;0.3648&lt;/D&gt;&lt;D xsi:type="xsd:double"&gt;0.5201&lt;/D&gt;&lt;D xsi:type="xsd:double"&gt;0.3205&lt;/D&gt;&lt;D xsi:type="xsd:double"&gt;0.4379&lt;/D&gt;&lt;D xsi:type="xsd:double"&gt;0.4262&lt;/D&gt;&lt;D xsi:type="xsd:double"&gt;0.711&lt;/D&gt;&lt;D xsi:type="xsd:double"&gt;0.8728&lt;/D&gt;&lt;D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xsi:type="xsd:double"&gt;1.0595&lt;/D&gt;&lt;D xsi:type="xsd:double"&gt;1.08&lt;/D&gt;&lt;D xsi:type="xsd:double"&gt;1.0688&lt;/D&gt;&lt;D xsi:type="xsd:double"&gt;1.0848&lt;/D&gt;&lt;D xsi:type="xsd:double"&gt;1.0656&lt;/D&gt;&lt;D xsi:type="xsd:double"&gt;1.0031&lt;/D&gt;&lt;D xsi:type="xsd:double"&gt;0.1423&lt;/D&gt;&lt;D xsi:type="xsd:double"&gt;0.1995&lt;/D&gt;&lt;D xsi:type="xsd:double"&gt;0.3005&lt;/D&gt;&lt;D xsi:type="xsd:double"&gt;0.2167&lt;/D&gt;&lt;D xsi:type="xsd:double"&gt;0.2028&lt;/D&gt;&lt;D xsi:type="xsd:double"&gt;0.2558&lt;/D&gt;&lt;D xsi:type="xsd:double"&gt;-0.2396&lt;/D&gt;&lt;D xsi:type="xsd:double"&gt;-0.323&lt;/D&gt;&lt;D xsi:type="xsd:double"&gt;-0.5305&lt;/D&gt;&lt;D xsi:type="xsd:double"&gt;-0.4602&lt;/D&gt;&lt;D xsi:type="xsd:double"&gt;-0.4375&lt;/D&gt;&lt;D xsi:type="xsd:double"&gt;-0.4113&lt;/D&gt;&lt;D xsi:type="xsd:double"&gt;0.2625&lt;/D&gt;&lt;D xsi:type="xsd:double"&gt;0.3225&lt;/D&gt;&lt;D xsi:type="xsd:double"&gt;0.3371&lt;/D&gt;&lt;D xsi:type="xsd:double"&gt;0.4694&lt;/D&gt;&lt;D xsi:type="xsd:double"&gt;0.3719&lt;/D&gt;&lt;D xsi:type="xsd:double"&gt;0.3917&lt;/D&gt;&lt;D xsi:type="xsd:double"&gt;0.0446&lt;/D&gt;&lt;D xsi:type="xsd:double"&gt;-0.0611&lt;/D&gt;&lt;D xsi:type="xsd:double"&gt;-0.0707&lt;/D&gt;&lt;D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xsi:type="xsd:double"&gt;0.6753&lt;/D&gt;&lt;D xsi:type="xsd:double"&gt;0.7264&lt;/D&gt;&lt;D xsi:type="xsd:double"&gt;0.7703&lt;/D&gt;&lt;D xsi:type="xsd:double"&gt;0.7214&lt;/D&gt;&lt;D xsi:type="xsd:double"&gt;0.7218&lt;/D&gt;&lt;D xsi:type="xsd:double"&gt;0.8417&lt;/D&gt;&lt;D xsi:type="xsd:double"&gt;-0.6753&lt;/D&gt;&lt;D xsi:type="xsd:double"&gt;-0.7264&lt;/D&gt;&lt;D xsi:type="xsd:double"&gt;-0.7703&lt;/D&gt;&lt;D xsi:type="xsd:double"&gt;-0.7214&lt;/D&gt;&lt;D xsi:type="xsd:double"&gt;-0.7218&lt;/D&gt;&lt;D xsi:type="xsd:double"&gt;-0.8417&lt;/D&gt;&lt;D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xsi:type="xsd:double"&gt;0.3609&lt;/D&gt;&lt;D xsi:type="xsd:double"&gt;0.3636&lt;/D&gt;&lt;D xsi:type="xsd:double"&gt;0.3613&lt;/D&gt;&lt;D xsi:type="xsd:double"&gt;0.4228&lt;/D&gt;&lt;D xsi:type="xsd:double"&gt;0.3983&lt;/D&gt;&lt;D xsi:type="xsd:double"&gt;0.3867&lt;/D&gt;&lt;D xsi:type="xsd:double"&gt;1.0176&lt;/D&gt;&lt;D xsi:type="xsd:double"&gt;0.9227&lt;/D&gt;&lt;D xsi:type="xsd:double"&gt;1.0417&lt;/D&gt;&lt;D xsi:type="xsd:double"&gt;1.0452&lt;/D&gt;&lt;D xsi:type="xsd:double"&gt;1.0382&lt;/D&gt;&lt;D xsi:type="xsd:double"&gt;1.1649&lt;/D&gt;&lt;D xsi:type="xsd:double"&gt;0.2745&lt;/D&gt;&lt;D xsi:type="xsd:double"&gt;0.1682&lt;/D&gt;&lt;D xsi:type="xsd:double"&gt;0.0562&lt;/D&gt;&lt;D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t>
        </r>
      </text>
    </comment>
    <comment ref="A31" authorId="0" shapeId="0" xr:uid="{363FEFBD-71A7-4080-9126-02B81F4868C2}">
      <text>
        <r>
          <rPr>
            <b/>
            <sz val="9"/>
            <color indexed="81"/>
            <rFont val="Tahoma"/>
            <family val="2"/>
          </rPr>
          <t>le"&gt;1.7499&lt;/D&gt;&lt;D xsi:type="xsd:double"&gt;1.8179&lt;/D&gt;&lt;D xsi:type="xsd:double"&gt;1.699&lt;/D&gt;&lt;D xsi:type="xsd:double"&gt;1.8051&lt;/D&gt;&lt;D xsi:type="xsd:double"&gt;1.6936&lt;/D&gt;&lt;D xsi:type="xsd:double"&gt;1.7397&lt;/D&gt;&lt;D xsi:type="xsd:double"&gt;0.0319&lt;/D&gt;&lt;D xsi:type="xsd:double"&gt;0.0578&lt;/D&gt;&lt;D xsi:type="xsd:double"&gt;-0.0744&lt;/D&gt;&lt;D xsi:type="xsd:double"&gt;-0.2641&lt;/D&gt;&lt;D xsi:type="xsd:double"&gt;-0.4542&lt;/D&gt;&lt;D xsi:type="xsd:double"&gt;-0.5876&lt;/D&gt;&lt;D xsi:type="xsd:double"&gt;0.1727&lt;/D&gt;&lt;D xsi:type="xsd:double"&gt;-0.1223&lt;/D&gt;&lt;D xsi:type="xsd:double"&gt;-0.0684&lt;/D&gt;&lt;D xsi:type="xsd:double"&gt;0.3152&lt;/D&gt;&lt;D xsi:type="xsd:double"&gt;0.57&lt;/D&gt;&lt;D xsi:type="xsd:double"&gt;0.8963&lt;/D&gt;&lt;D xsi:type="xsd:double"&gt;0.0576&lt;/D&gt;&lt;D xsi:type="xsd:double"&gt;-0.1398&lt;/D&gt;&lt;D xsi:type="xsd:double"&gt;0.2069&lt;/D&gt;&lt;D xsi:type="xsd:double"&gt;-0.0795&lt;/D&gt;&lt;D xsi:type="xsd:double"&gt;0.0452&lt;/D&gt;&lt;D xsi:type="xsd:double"&gt;-0.1641&lt;/D&gt;&lt;D xsi:type="xsd:double"&gt;-0.9674&lt;/D&gt;&lt;D xsi:type="xsd:double"&gt;-0.4866&lt;/D&gt;&lt;D xsi:type="xsd:double"&gt;-0.6356&lt;/D&gt;&lt;D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xsi:type="xsd:double"&gt;0.3527&lt;/D&gt;&lt;D xsi:type="xsd:double"&gt;0.3426&lt;/D&gt;&lt;D xsi:type="xsd:double"&gt;0.4499&lt;/D&gt;&lt;D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xsi:type="xsd:double"&gt;1.215&lt;/D&gt;&lt;D xsi:type="xsd:double"&gt;1.1814&lt;/D&gt;&lt;D xsi:type="xsd:double"&gt;1.1823&lt;/D&gt;&lt;D xsi:type="xsd:double"&gt;1.2057&lt;/D&gt;&lt;D xsi:type="xsd:double"&gt;1.2168&lt;/D&gt;&lt;D xsi:type="xsd:double"&gt;1.1043&lt;/D&gt;&lt;D xsi:type="xsd:double"&gt;-0.3847&lt;/D&gt;&lt;D xsi:type="xsd:double"&gt;-0.3358&lt;/D&gt;&lt;D xsi:type="xsd:double"&gt;-0.3714&lt;/D&gt;&lt;D xsi:type="xsd:double"&gt;-0.417&lt;/D&gt;&lt;D xsi:type="xsd:double"&gt;-0.3034&lt;/D&gt;&lt;D xsi:type="xsd:double"&gt;-0.1564&lt;/D&gt;&lt;D xsi:type="xsd:double"&gt;-0.2281&lt;/D&gt;&lt;D xsi:type="xsd:double"&gt;-0.2513&lt;/D&gt;&lt;D xsi:type="xsd:double"&gt;-0.1798&lt;/D&gt;&lt;D xsi:type="xsd:double"&gt;-0.0839&lt;/D&gt;&lt;D xsi:type="xsd:double"&gt;-0.2773&lt;/D&gt;&lt;D xsi:type="xsd:double"&gt;-0.3879&lt;/D&gt;&lt;D xsi:type="xsd:double"&gt;-0.6022&lt;/D&gt;&lt;D xsi:type="xsd:double"&gt;-0.5943&lt;/D&gt;&lt;D xsi:type="xsd:double"&gt;-0.6311&lt;/D&gt;&lt;D xsi:type="xsd:double"&gt;-0.7048&lt;/D&gt;&lt;D xsi:type="xsd:double"&gt;-0.6362&lt;/D&gt;&lt;D xsi:type="xsd:double"&gt;-0.5601&lt;/D&gt;&lt;D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xsi:type="xsd:double"&gt;0.7762&lt;/D&gt;&lt;D xsi:type="xsd:double"&gt;0.72&lt;/D&gt;&lt;D xsi:type="xsd:double"&gt;0.7549&lt;/D&gt;&lt;D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xsi:type="xsd:double"&gt;1.071&lt;/D&gt;&lt;D xsi:type="xsd:double"&gt;1.2312&lt;/D&gt;&lt;D xsi:type="xsd:double"&gt;1.2565&lt;/D&gt;&lt;D xsi:type="xsd:double"&gt;1.3063&lt;/D&gt;&lt;D xsi:type="xsd:double"&gt;1.2573&lt;/D&gt;&lt;D xsi:type="xsd:double"&gt;1.3326&lt;/D&gt;&lt;D xsi:type="xsd:double"&gt;0.1645&lt;/D&gt;&lt;D xsi:type="xsd:double"&gt;0.1795&lt;/D&gt;&lt;D xsi:type="xsd:double"&gt;0.1906&lt;/D&gt;&lt;D xsi:type="xsd:double"&gt;0.1993&lt;/D&gt;&lt;D xsi:type="xsd:double"&gt;0.0509&lt;/D&gt;&lt;D xsi:type="xsd:double"&gt;-0.0269&lt;/D&gt;&lt;D xsi:type="xsd:double"&gt;0.2155&lt;/D&gt;&lt;D xsi:type="xsd:double"&gt;0.1079&lt;/D&gt;&lt;D xsi:type="xsd:double"&gt;0.1748&lt;/D&gt;&lt;D xsi:type="xsd:double"&gt;0.2136&lt;/D&gt;&lt;D xsi:type="xsd:double"&gt;0.3801&lt;/D&gt;&lt;D xsi:type="xsd:double"&gt;0.7448&lt;/D&gt;&lt;D xsi:type="xsd:double"&gt;0.2501&lt;/D&gt;&lt;D xsi:type="xsd:double"&gt;0.2647&lt;/D&gt;&lt;D xsi:type="xsd:double"&gt;0.2044&lt;/D&gt;&lt;D xsi:type="xsd:double"&gt;0.222&lt;/D&gt;&lt;D xsi:type="xsd:double"&gt;0.6041&lt;/D&gt;&lt;D xsi:type="xsd:double"&gt;0.2257&lt;/D&gt;&lt;D xsi:type="xsd:double"&gt;0.7149&lt;/D&gt;&lt;D xsi:type="xsd:double"&gt;0.6605&lt;/D&gt;&lt;D xsi:type="xsd:double"&gt;0.6245&lt;/D&gt;&lt;D xsi:type="xsd:double"&gt;0&lt;/D&gt;&lt;/FQL&gt;&lt;FQL&gt;&lt;Q&gt;VXNFMH.F-LU^JULIAN(OS_TOP_HLDG_TOTPCPRTCHG(ALL,42064,45627,MTD,,ALL,6M,EQ).DATES)&lt;/Q&gt;&lt;R&gt;1&lt;/R&gt;&lt;C&gt;1&lt;/C&gt;&lt;D xsi:type="xsd:string"&gt;#NUM&lt;/D&gt;&lt;/FQL&gt;&lt;FQL&gt;&lt;Q&gt;VXNFMH.F-LU^OS_TOP_HLDG_TOTPCPRT(ALL,42064,45627,MTD,,ALL,EQ)&lt;/Q&gt;&lt;R&gt;90&lt;/R&gt;&lt;C&gt;118&lt;/C&gt;&lt;D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xsi:type="xsd:double"&gt;2.1245&lt;/D&gt;&lt;D xsi:type="xsd:double"&gt;2.1616&lt;/D&gt;&lt;D xsi:type="xsd:double"&gt;2.0218&lt;/D&gt;&lt;D xsi:type="xsd:double"&gt;2.0669&lt;/D&gt;&lt;D xsi:type="xsd:double"&gt;2.1832&lt;/D&gt;&lt;D xsi:type="xsd:double"&gt;2.2272&lt;/D&gt;&lt;D xsi:type="xsd:double"&gt;1.7679&lt;/D&gt;&lt;D xsi:type="xsd:double"&gt;1.7354&lt;/D&gt;&lt;D xsi:type="xsd:double"&gt;1.6654&lt;/D&gt;&lt;D xsi:type="xsd:double"&gt;1.7046&lt;/D&gt;&lt;D xsi:type="xsd:double"&gt;1.7332&lt;/D&gt;&lt;D xsi:type="xsd:double"&gt;1.7604&lt;/D&gt;&lt;D xsi:type="xsd:double"&gt;1.6099&lt;/D&gt;&lt;D xsi:type="xsd:double"&gt;1.6549&lt;/D&gt;&lt;D xsi:type="xsd:double"&gt;1.7153&lt;/D&gt;&lt;D xsi:type="xsd:double"&gt;1.6246&lt;/D&gt;&lt;D xsi:type="xsd:double"&gt;1.6282&lt;/D&gt;&lt;D xsi:type="xsd:double"&gt;1.8077&lt;/D&gt;&lt;D xsi:type="xsd:double"&gt;1.7633&lt;/D&gt;&lt;D xsi:type="xsd:double"&gt;1.7193&lt;/D&gt;&lt;D xsi:type="xsd:double"&gt;1.7875&lt;/D&gt;&lt;D xsi:type="xsd:double"&gt;1.8407&lt;/D&gt;&lt;D xsi:type="xsd:double"&gt;2.035&lt;/D&gt;&lt;D xsi:type="xsd:double"&gt;2.1058&lt;/D&gt;&lt;D xsi:type="xsd:double"&gt;1.988&lt;/D&gt;&lt;D xsi:type="xsd:double"&gt;2.1839&lt;/D&gt;&lt;D xsi:type="xsd:double"&gt;2.2882&lt;/D&gt;&lt;D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xsi:type="xsd:double"&gt;1.0044&lt;/D&gt;&lt;D xsi:type="xsd:double"&gt;0.8056&lt;/D&gt;&lt;D xsi:type="xsd:double"&gt;1.0045&lt;/D&gt;&lt;D xsi:type="xsd:double"&gt;0.8567&lt;/D&gt;&lt;D xsi:type="xsd:double"&gt;0.9421&lt;/D&gt;&lt;D xsi:type="xsd:double"&gt;1.0218&lt;/D&gt;&lt;D xsi:type="xsd:double"&gt;0.595&lt;/D&gt;&lt;D xsi:type="xsd:double"&gt;0.5039&lt;/D&gt;&lt;D xsi:type="xsd:double"&gt;0.4801&lt;/D&gt;&lt;D xsi:type="xsd:double"&gt;0.4476&lt;/D&gt;&lt;D xsi:type="xsd:double"&gt;0.4434&lt;/D&gt;&lt;D xsi:type="xsd:double"&gt;0.4377&lt;/D&gt;&lt;D xsi:type="xsd:double"&gt;0.3108&lt;/D&gt;&lt;D xsi:type="xsd:double"&gt;0.3132&lt;/D&gt;&lt;D xsi:type="xsd:double"&gt;0.2709&lt;/D&gt;&lt;D xsi:type="xsd:double"&gt;0.26&lt;/D&gt;&lt;D xsi:type="xsd:double"&gt;0.2275&lt;/D&gt;&lt;D xsi:type="xsd:double"&gt;0.2163&lt;/D&gt;&lt;D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xsi:type="xsd:double"&gt;1.904&lt;/D&gt;&lt;D xsi:type="xsd:double"&gt;1.9777&lt;/D&gt;&lt;D xsi:type="xsd:double"&gt;1.9949&lt;/D&gt;&lt;D xsi:type="xsd:double"&gt;1.8111&lt;/D&gt;&lt;D xsi:type="xsd:double"&gt;2.0499&lt;/D&gt;&lt;D xsi:type="xsd:double"&gt;2.1543&lt;/D&gt;&lt;D xsi:type="xsd:double"&gt;1.9177&lt;/D&gt;&lt;D xsi:type="xsd:double"&gt;1.9509&lt;/D&gt;&lt;D xsi:type="xsd:double"&gt;1.9694&lt;/D&gt;&lt;D xsi:type="xsd:double"&gt;2.0587&lt;/D&gt;&lt;D xsi:type="xsd:double"&gt;2.1216&lt;/D&gt;&lt;D xsi:type="xsd:double"&gt;1.8705&lt;/D&gt;&lt;D xsi:type="xsd:double"&gt;1.3691&lt;/D&gt;&lt;D xsi:type="xsd:double"&gt;1.3916&lt;/D&gt;&lt;D xsi:type="xsd:double"&gt;1.4443&lt;/D&gt;&lt;D xsi:type="xsd:double"&gt;1.5731&lt;/D&gt;&lt;D xsi:type="xsd:double"&gt;1.6471&lt;/D&gt;&lt;D xsi:type="xsd:double"&gt;1.718&lt;/D&gt;&lt;D xsi:type="xsd:double"&gt;1.9995&lt;/D&gt;&lt;D xsi:type="xsd:double"&gt;2.0244&lt;/D&gt;&lt;D xsi:type="xsd:double"&gt;2.0064&lt;/D&gt;&lt;D xsi:type="xsd:double"&gt;1.9012&lt;/D&gt;&lt;D xsi:type="xsd:double"&gt;1.9488&lt;/D&gt;&lt;D xsi:type="xsd:double"&gt;1.7929&lt;/D&gt;&lt;D xsi:type="xsd:double"&gt;2.0468&lt;/D&gt;&lt;D xsi:type="xsd:double"&gt;2.0543&lt;/D&gt;&lt;D xsi:type="xsd:double"&gt;1.9582&lt;/D&gt;&lt;D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xsi:type="xsd:double"&gt;1.2812&lt;/D&gt;&lt;D xsi:type="xsd:double"&gt;1.1599&lt;/D&gt;&lt;D xsi:type="xsd:double"&gt;1.0439&lt;/D&gt;&lt;D xsi:type="xsd:double"&gt;1.0698&lt;/D&gt;&lt;D xsi:type="xsd:double"&gt;1.0556&lt;/D&gt;&lt;D xsi:type="xsd:double"&gt;1.029&lt;/D&gt;&lt;D xsi:type="xsd:double"&gt;0.9975&lt;/D&gt;&lt;D xsi:type="xsd:double"&gt;1.0122&lt;/D&gt;&lt;D xsi:type="xsd:double"&gt;0.874&lt;/D&gt;&lt;D xsi:type="xsd:double"&gt;0.8059&lt;/D&gt;&lt;D xsi:type="xsd:double"&gt;0.8315&lt;/D&gt;&lt;D xsi:type="xsd:double"&gt;0.8497&lt;/D&gt;&lt;D xsi:type="xsd:double"&gt;0.9132&lt;/D&gt;&lt;D xsi:type="xsd:double"&gt;0.9294&lt;/D&gt;&lt;D xsi:type="xsd:double"&gt;0.9454&lt;/D&gt;&lt;D xsi:type="xsd:double"&gt;0.9867&lt;/D&gt;&lt;D xsi:type="xsd:double"&gt;0.9442&lt;/D&gt;&lt;D xsi:type="xsd:double"&gt;0.8339&lt;/D&gt;&lt;D xsi:type="xsd:double"&gt;0.8643&lt;/D&gt;&lt;D xsi:type="xsd:double"&gt;0.9296&lt;/D&gt;&lt;D xsi:type="xsd:double"&gt;0.8903&lt;/D&gt;&lt;D xsi:type="xsd:double"&gt;0.8914&lt;/D&gt;&lt;D xsi:type="xsd:double"&gt;0.8962&lt;/D&gt;&lt;D xsi:type="xsd:double"&gt;0.9384&lt;/D&gt;&lt;D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t>
        </r>
      </text>
    </comment>
    <comment ref="A32" authorId="0" shapeId="0" xr:uid="{9BDC5BB3-B1C6-4914-923D-B53208480CA2}">
      <text>
        <r>
          <rPr>
            <b/>
            <sz val="9"/>
            <color indexed="81"/>
            <rFont val="Tahoma"/>
            <family val="2"/>
          </rPr>
          <t>ype="xsd:double"&gt;0&lt;/D&gt;&lt;D xsi:type="xsd:double"&gt;0&lt;/D&gt;&lt;D xsi:type="xsd:double"&gt;0&lt;/D&gt;&lt;D xsi:type="xsd:double"&gt;0&lt;/D&gt;&lt;D xsi:type="xsd:double"&gt;0&lt;/D&gt;&lt;D xsi:type="xsd:double"&gt;0&lt;/D&gt;&lt;D xsi:type="xsd:double"&gt;0&lt;/D&gt;&lt;D xsi:type="xsd:double"&gt;0&lt;/D&gt;&lt;D xsi:type="xsd:double"&gt;1.4698&lt;/D&gt;&lt;D xsi:type="xsd:double"&gt;1.3567&lt;/D&gt;&lt;D xsi:type="xsd:double"&gt;1.2496&lt;/D&gt;&lt;D xsi:type="xsd:double"&gt;1.3454&lt;/D&gt;&lt;D xsi:type="xsd:double"&gt;1.2579&lt;/D&gt;&lt;D xsi:type="xsd:double"&gt;1.4306&lt;/D&gt;&lt;D xsi:type="xsd:double"&gt;1.5257&lt;/D&gt;&lt;D xsi:type="xsd:double"&gt;1.4616&lt;/D&gt;&lt;D xsi:type="xsd:double"&gt;1.3945&lt;/D&gt;&lt;D xsi:type="xsd:double"&gt;1.2952&lt;/D&gt;&lt;D xsi:type="xsd:double"&gt;1.1639&lt;/D&gt;&lt;D xsi:type="xsd:double"&gt;1.1244&lt;/D&gt;&lt;D xsi:type="xsd:double"&gt;0.9737&lt;/D&gt;&lt;D xsi:type="xsd:double"&gt;0.8176&lt;/D&gt;&lt;D xsi:type="xsd:double"&gt;0.7923&lt;/D&gt;&lt;D xsi:type="xsd:double"&gt;0.8014&lt;/D&gt;&lt;D xsi:type="xsd:double"&gt;0.749&lt;/D&gt;&lt;D xsi:type="xsd:double"&gt;0.8124&lt;/D&gt;&lt;D xsi:type="xsd:double"&gt;0.6917&lt;/D&gt;&lt;D xsi:type="xsd:double"&gt;0.6034&lt;/D&gt;&lt;D xsi:type="xsd:double"&gt;0.5729&lt;/D&gt;&lt;D xsi:type="xsd:double"&gt;0.4866&lt;/D&gt;&lt;D xsi:type="xsd:double"&gt;0.5423&lt;/D&gt;&lt;D xsi:type="xsd:double"&gt;0.5648&lt;/D&gt;&lt;D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xsi:type="xsd:double"&gt;0.692&lt;/D&gt;&lt;D xsi:type="xsd:double"&gt;0.8145&lt;/D&gt;&lt;D xsi:type="xsd:double"&gt;0.6743&lt;/D&gt;&lt;D xsi:type="xsd:double"&gt;0.6138&lt;/D&gt;&lt;D xsi:type="xsd:double"&gt;0.6209&lt;/D&gt;&lt;D xsi:type="xsd:double"&gt;0.6775&lt;/D&gt;&lt;D xsi:type="xsd:double"&gt;1.4117&lt;/D&gt;&lt;D xsi:type="xsd:double"&gt;1.4065&lt;/D&gt;&lt;D xsi:type="xsd:double"&gt;1.4096&lt;/D&gt;&lt;D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xsi:type="xsd:double"&gt;1.6614&lt;/D&gt;&lt;D xsi:type="xsd:double"&gt;1.5375&lt;/D&gt;&lt;D xsi:type="xsd:double"&gt;1.4162&lt;/D&gt;&lt;D xsi:type="xsd:double"&gt;1.5209&lt;/D&gt;&lt;D xsi:type="xsd:double"&gt;1.4442&lt;/D&gt;&lt;D xsi:type="xsd:double"&gt;1.5952&lt;/D&gt;&lt;D xsi:type="xsd:double"&gt;1.7196&lt;/D&gt;&lt;D xsi:type="xsd:double"&gt;1.8297&lt;/D&gt;&lt;D xsi:type="xsd:double"&gt;1.9014&lt;/D&gt;&lt;D xsi:type="xsd:double"&gt;1.7192&lt;/D&gt;&lt;D xsi:type="xsd:double"&gt;1.7481&lt;/D&gt;&lt;D xsi:type="xsd:double"&gt;1.8367&lt;/D&gt;&lt;D xsi:type="xsd:double"&gt;1.8351&lt;/D&gt;&lt;D xsi:type="xsd:double"&gt;2.0117&lt;/D&gt;&lt;D xsi:type="xsd:double"&gt;1.9167&lt;/D&gt;&lt;D xsi:type="xsd:double"&gt;1.7294&lt;/D&gt;&lt;D xsi:type="xsd:double"&gt;1.7446&lt;/D&gt;&lt;D xsi:type="xsd:double"&gt;1.9118&lt;/D&gt;&lt;D xsi:type="xsd:double"&gt;1.7168&lt;/D&gt;&lt;D xsi:type="xsd:double"&gt;1.8059&lt;/D&gt;&lt;D xsi:type="xsd:double"&gt;1.7965&lt;/D&gt;&lt;D xsi:type="xsd:double"&gt;1.8365&lt;/D&gt;&lt;D xsi:type="xsd:double"&gt;1.859&lt;/D&gt;&lt;D xsi:type="xsd:double"&gt;1.8882&lt;/D&gt;&lt;D xsi:type="xsd:double"&gt;1.5806&lt;/D&gt;&lt;D xsi:type="xsd:double"&gt;1.6955&lt;/D&gt;&lt;D xsi:type="xsd:double"&gt;1.6944&lt;/D&gt;&lt;D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xsi:type="xsd:double"&gt;1.8142&lt;/D&gt;&lt;D xsi:type="xsd:double"&gt;1.9432&lt;/D&gt;&lt;D xsi:type="xsd:double"&gt;1.934&lt;/D&gt;&lt;D xsi:type="xsd:double"&gt;1.9434&lt;/D&gt;&lt;D xsi:type="xsd:double"&gt;1.7612&lt;/D&gt;&lt;D xsi:type="xsd:double"&gt;1.8115&lt;/D&gt;&lt;D xsi:type="xsd:double"&gt;0.9361&lt;/D&gt;&lt;D xsi:type="xsd:double"&gt;0.8856&lt;/D&gt;&lt;D xsi:type="xsd:double"&gt;0.8755&lt;/D&gt;&lt;D xsi:type="xsd:double"&gt;0.864&lt;/D&gt;&lt;D xsi:type="xsd:double"&gt;0.8207&lt;/D&gt;&lt;D xsi:type="xsd:double"&gt;0.8059&lt;/D&gt;&lt;D xsi:type="xsd:double"&gt;1.2615&lt;/D&gt;&lt;D xsi:type="xsd:double"&gt;1.1773&lt;/D&gt;&lt;D xsi:type="xsd:double"&gt;1.1968&lt;/D&gt;&lt;D xsi:type="xsd:double"&gt;1.2757&lt;/D&gt;&lt;D xsi:type="xsd:double"&gt;1.3605&lt;/D&gt;&lt;D xsi:type="xsd:double"&gt;1.3116&lt;/D&gt;&lt;D xsi:type="xsd:double"&gt;2.0114&lt;/D&gt;&lt;D xsi:type="xsd:double"&gt;2.0246&lt;/D&gt;&lt;D xsi:type="xsd:double"&gt;1.9174&lt;/D&gt;&lt;D xsi:type="xsd:double"&gt;2.0094&lt;/D&gt;&lt;D xsi:type="xsd:double"&gt;2.087&lt;/D&gt;&lt;D xsi:type="xsd:double"&gt;2.172&lt;/D&gt;&lt;D xsi:type="xsd:double"&gt;0.9745&lt;/D&gt;&lt;D xsi:type="xsd:double"&gt;1.0962&lt;/D&gt;&lt;D xsi:type="xsd:double"&gt;1.1054&lt;/D&gt;&lt;D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xsi:type="xsd:double"&gt;0.7924&lt;/D&gt;&lt;D xsi:type="xsd:double"&gt;0.7984&lt;/D&gt;&lt;D xsi:type="xsd:double"&gt;0.8866&lt;/D&gt;&lt;D xsi:type="xsd:double"&gt;0.9649&lt;/D&gt;&lt;D xsi:type="xsd:double"&gt;0.9547&lt;/D&gt;&lt;D xsi:type="xsd:double"&gt;1.0124&lt;/D&gt;&lt;D xsi:type="xsd:double"&gt;1.0552&lt;/D&gt;&lt;D xsi:type="xsd:double"&gt;1.0626&lt;/D&gt;&lt;D xsi:type="xsd:double"&gt;1.0504&lt;/D&gt;&lt;D xsi:type="xsd:double"&gt;1.0736&lt;/D&gt;&lt;D xsi:type="xsd:double"&gt;1.0885&lt;/D&gt;&lt;D xsi:type="xsd:double"&gt;1.1337&lt;/D&gt;&lt;D xsi:type="xsd:double"&gt;1.2548&lt;/D&gt;&lt;D xsi:type="xsd:double"&gt;1.2031&lt;/D&gt;&lt;D xsi:type="xsd:double"&gt;1.2207&lt;/D&gt;&lt;D xsi:type="xsd:double"&gt;1.2573&lt;/D&gt;&lt;D xsi:type="xsd:double"&gt;1.2295&lt;/D&gt;&lt;D xsi:type="xsd:double"&gt;1.2636&lt;/D&gt;&lt;D xsi:type="xsd:double"&gt;1.5637&lt;/D&gt;&lt;D xsi:type="xsd:double"&gt;1.5765&lt;/D&gt;&lt;D xsi:type="xsd:double"&gt;1.3966&lt;/D&gt;&lt;D xsi:type="xsd:double"&gt;1.3328&lt;/D&gt;&lt;D xsi:type="xsd:double"&gt;1.2494&lt;/D&gt;&lt;D xsi:type="xsd:double"&gt;1.2471&lt;/D&gt;&lt;D xsi:type="xsd:double"&gt;0.9503&lt;/D&gt;&lt;D xsi:type="xsd:double"&gt;0.928&lt;/D&gt;&lt;D xsi:type="xsd:double"&gt;0.9006&lt;/D&gt;&lt;D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xsi:type="xsd:double"&gt;0.7003&lt;/D&gt;&lt;D xsi:type="xsd:double"&gt;0.6043&lt;/D&gt;&lt;D xsi:type="xsd:double"&gt;0.5917&lt;/D&gt;&lt;D xsi:type="xsd:double"&gt;0.548&lt;/D&gt;&lt;D xsi:type="xsd:double"&gt;0.5421&lt;/D&gt;&lt;D xsi:type="xsd:double"&gt;0.5612&lt;/D&gt;&lt;D xsi:type="xsd:double"&gt;1.7659&lt;/D&gt;&lt;D xsi:type="xsd:double"&gt;1.9113&lt;/D&gt;&lt;D xsi:type="xsd:double"&gt;1.9569&lt;/D&gt;&lt;D xsi:type="xsd:double"&gt;1.7844&lt;/D&gt;&lt;D xsi:type="xsd:double"&gt;1.8543&lt;/D&gt;&lt;D xsi:type="xsd:double"&gt;1.6566&lt;/D&gt;&lt;D xsi:type="xsd:double"&gt;1.7551&lt;/D&gt;&lt;D xsi:type="xsd:double"&gt;1.6485&lt;/D&gt;&lt;D xsi:type="xsd:double"&gt;1.6617&lt;/D&gt;&lt;D xsi:type="xsd:double"&gt;1.8081&lt;/D&gt;&lt;D xsi:type="xsd:double"&gt;1.5704&lt;/D&gt;&lt;D xsi:type="xsd:double"&gt;1.6159&lt;/D&gt;&lt;D xsi:type="xsd:double"&gt;2.3108&lt;/D&gt;&lt;D xsi:type="xsd:double"&gt;2.3766&lt;/D&gt;&lt;D xsi:type="xsd:double"&gt;2.16&lt;/D&gt;&lt;D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xsi:type="xsd:double"&gt;0.8163&lt;/D&gt;&lt;D xsi:type="xsd:double"&gt;0.5921&lt;/D&gt;&lt;D xsi:type="xsd:double"&gt;0.5835&lt;/D&gt;&lt;D xsi:type="xsd:double"&gt;0.5997&lt;/D&gt;&lt;D xsi:type="xsd:double"&gt;0.6557&lt;/D&gt;&lt;D xsi:type="xsd:double"&gt;0.5972&lt;/D&gt;&lt;D xsi:type="xsd:double"&gt;0.9977&lt;/D&gt;&lt;D xsi:type="xsd:double"&gt;1.1447&lt;/D&gt;&lt;D xsi:type="xsd:double"&gt;1.1611&lt;/D&gt;&lt;D xsi:type="xsd:double"&gt;1.1079&lt;/D&gt;&lt;D xsi:type="xsd:double"&gt;1.1684&lt;/D&gt;&lt;D xsi:type="xsd:double"&gt;1.1938&lt;/D&gt;&lt;D xsi:type="xsd:double"&gt;0.807&lt;/D&gt;&lt;D xsi:type="xsd:double"&gt;0.7502&lt;/D&gt;&lt;D xsi:type="xsd:double"&gt;0.8409&lt;/D&gt;&lt;D xsi:type="xsd:double"&gt;0.8807&lt;/D&gt;&lt;D xsi:type="xsd:double"&gt;0.9206&lt;/D&gt;&lt;D xsi:type="xsd:double"&gt;0.869&lt;/D&gt;&lt;D xsi:type="xsd:double"&gt;0.9411&lt;/D&gt;&lt;D xsi:type="xsd:double"&gt;0.9251&lt;/D&gt;&lt;D xsi:type="xsd:double"&gt;0.9232&lt;/D&gt;&lt;D xsi:type="xsd:double"&gt;0.9565&lt;/D&gt;&lt;D xsi:type="xsd:double"&gt;0.8927&lt;/D&gt;&lt;D xsi:type="xsd:double"&gt;0.8354&lt;/D&gt;&lt;D xsi:type="xsd:double"&gt;0.4386&lt;/D&gt;&lt;D xsi:type="xsd:double"&gt;0.3945&lt;/D&gt;&lt;D xsi:type="xsd:double"&gt;0.402&lt;/D&gt;&lt;D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xsi:type="xsd:double"&gt;1.01&lt;/D&gt;&lt;D xsi:type="xsd:double"&gt;0.93&lt;/D&gt;&lt;D xsi:type="xsd:double"&gt;0.82&lt;/D&gt;&lt;D xsi:type="xsd:double"&gt;0.81&lt;/D&gt;&lt;D xsi:type="xsd:double"&gt;0.74&lt;/D&gt;&lt;D xsi:type="xsd:double"&gt;0.74&lt;/D&gt;&lt;D xsi:type="xsd:double"&gt;2.48&lt;/D&gt;&lt;D xsi:type="xsd:double"&gt;2.42&lt;/D&gt;&lt;D xsi:type="xsd:double"&gt;2.62&lt;/D&gt;&lt;D xsi:type="xsd:double"&gt;2.52&lt;/D&gt;&lt;D xsi:type="xsd:double"&gt;2.41&lt;/D&gt;&lt;D xsi:type="xsd:double"&gt;2.54&lt;/D&gt;&lt;D xsi:type="xsd:double"&gt;1.53&lt;/D&gt;&lt;D xsi:type="xsd:double"&gt;1.64&lt;/D&gt;&lt;D xsi:type="xsd:double"&gt;1.44&lt;/D&gt;&lt;D xsi:type="xsd:double"&gt;1.34&lt;/D&gt;&lt;D xsi:type="xsd:double"&gt;1.37&lt;/D&gt;&lt;D xsi:type="xsd:double"&gt;1.4&lt;/D&gt;&lt;D xsi:type="xsd:double"&gt;0.51&lt;/D&gt;&lt;D xsi:type="xsd:double"&gt;0.52&lt;/D&gt;&lt;D xsi:type="xsd:double"&gt;0.49&lt;/D&gt;&lt;D xsi:type="xsd:double"&gt;0.53&lt;/D&gt;&lt;D xsi:type="xsd:double"&gt;0.51&lt;/D&gt;&lt;D xsi:type="xsd:double"&gt;0.5&lt;/D&gt;&lt;D xsi:type="xsd:double"&gt;0.36&lt;/D&gt;&lt;D xsi:type="xsd:double"&gt;0.4&lt;/D&gt;&lt;D xsi:type="xsd:double"&gt;0.41&lt;/D&gt;&lt;D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xsi:type="xsd:double"&gt;1.0388&lt;/D&gt;&lt;D xsi:type="xsd:double"&gt;1.0208&lt;/D&gt;&lt;D xsi:type="xsd:double"&gt;0.95&lt;/D&gt;&lt;D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t>
        </r>
      </text>
    </comment>
    <comment ref="A33" authorId="0" shapeId="0" xr:uid="{C91211A7-D18A-459A-965A-098CF5FCD18D}">
      <text>
        <r>
          <rPr>
            <b/>
            <sz val="9"/>
            <color indexed="81"/>
            <rFont val="Tahoma"/>
            <family val="2"/>
          </rPr>
          <t>/D&gt;&lt;D xsi:type="xsd:double"&gt;0&lt;/D&gt;&lt;D xsi:type="xsd:double"&gt;0&lt;/D&gt;&lt;D xsi:type="xsd:double"&gt;0&lt;/D&gt;&lt;D xsi:type="xsd:double"&gt;0&lt;/D&gt;&lt;D xsi:type="xsd:double"&gt;0&lt;/D&gt;&lt;D xsi:type="xsd:double"&gt;0&lt;/D&gt;&lt;D xsi:type="xsd:double"&gt;0&lt;/D&gt;&lt;D xsi:type="xsd:double"&gt;1.657&lt;/D&gt;&lt;D xsi:type="xsd:double"&gt;1.9138&lt;/D&gt;&lt;D xsi:type="xsd:double"&gt;2.1358&lt;/D&gt;&lt;D xsi:type="xsd:double"&gt;2.1158&lt;/D&gt;&lt;D xsi:type="xsd:double"&gt;2.1765&lt;/D&gt;&lt;D xsi:type="xsd:double"&gt;2.1814&lt;/D&gt;&lt;D xsi:type="xsd:double"&gt;1.4282&lt;/D&gt;&lt;D xsi:type="xsd:double"&gt;1.3474&lt;/D&gt;&lt;D xsi:type="xsd:double"&gt;1.2228&lt;/D&gt;&lt;D xsi:type="xsd:double"&gt;1.3067&lt;/D&gt;&lt;D xsi:type="xsd:double"&gt;1.2124&lt;/D&gt;&lt;D xsi:type="xsd:double"&gt;1.2159&lt;/D&gt;&lt;D xsi:type="xsd:double"&gt;1.1575&lt;/D&gt;&lt;D xsi:type="xsd:double"&gt;0.9293&lt;/D&gt;&lt;D xsi:type="xsd:double"&gt;0.8822&lt;/D&gt;&lt;D xsi:type="xsd:double"&gt;0.8802&lt;/D&gt;&lt;D xsi:type="xsd:double"&gt;0.8822&lt;/D&gt;&lt;D xsi:type="xsd:double"&gt;0.8598&lt;/D&gt;&lt;D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xsi:type="xsd:double"&gt;1.1517&lt;/D&gt;&lt;D xsi:type="xsd:double"&gt;1.084&lt;/D&gt;&lt;D xsi:type="xsd:double"&gt;1.2627&lt;/D&gt;&lt;D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xsi:type="xsd:double"&gt;1.085&lt;/D&gt;&lt;D xsi:type="xsd:double"&gt;1.0234&lt;/D&gt;&lt;D xsi:type="xsd:double"&gt;0.995&lt;/D&gt;&lt;D xsi:type="xsd:double"&gt;0.9427&lt;/D&gt;&lt;D xsi:type="xsd:double"&gt;0.8384&lt;/D&gt;&lt;D xsi:type="xsd:double"&gt;0.8609&lt;/D&gt;&lt;D xsi:type="xsd:double"&gt;1.1249&lt;/D&gt;&lt;D xsi:type="xsd:double"&gt;1.1093&lt;/D&gt;&lt;D xsi:type="xsd:double"&gt;1.116&lt;/D&gt;&lt;D xsi:type="xsd:double"&gt;1.0924&lt;/D&gt;&lt;D xsi:type="xsd:double"&gt;1.0741&lt;/D&gt;&lt;D xsi:type="xsd:double"&gt;1.0314&lt;/D&gt;&lt;D xsi:type="xsd:double"&gt;1.6251&lt;/D&gt;&lt;D xsi:type="xsd:double"&gt;1.5985&lt;/D&gt;&lt;D xsi:type="xsd:double"&gt;1.6138&lt;/D&gt;&lt;D xsi:type="xsd:double"&gt;1.7379&lt;/D&gt;&lt;D xsi:type="xsd:double"&gt;1.4522&lt;/D&gt;&lt;D xsi:type="xsd:double"&gt;1.2581&lt;/D&gt;&lt;D xsi:type="xsd:double"&gt;1.3257&lt;/D&gt;&lt;D xsi:type="xsd:double"&gt;1.3538&lt;/D&gt;&lt;D xsi:type="xsd:double"&gt;1.3237&lt;/D&gt;&lt;D xsi:type="xsd:double"&gt;1.3782&lt;/D&gt;&lt;D xsi:type="xsd:double"&gt;1.3429&lt;/D&gt;&lt;D xsi:type="xsd:double"&gt;1.3555&lt;/D&gt;&lt;D xsi:type="xsd:double"&gt;0.1988&lt;/D&gt;&lt;D xsi:type="xsd:double"&gt;0.2158&lt;/D&gt;&lt;D xsi:type="xsd:double"&gt;0.2132&lt;/D&gt;&lt;D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xsi:type="xsd:double"&gt;1.0895&lt;/D&gt;&lt;D xsi:type="xsd:double"&gt;1.1308&lt;/D&gt;&lt;D xsi:type="xsd:double"&gt;1.0133&lt;/D&gt;&lt;D xsi:type="xsd:double"&gt;1.0901&lt;/D&gt;&lt;D xsi:type="xsd:double"&gt;1.0754&lt;/D&gt;&lt;D xsi:type="xsd:double"&gt;1.097&lt;/D&gt;&lt;D xsi:type="xsd:double"&gt;1.1197&lt;/D&gt;&lt;D xsi:type="xsd:double"&gt;1.1107&lt;/D&gt;&lt;D xsi:type="xsd:double"&gt;1.0631&lt;/D&gt;&lt;D xsi:type="xsd:double"&gt;1.1174&lt;/D&gt;&lt;D xsi:type="xsd:double"&gt;1.1359&lt;/D&gt;&lt;D xsi:type="xsd:double"&gt;1.1928&lt;/D&gt;&lt;D xsi:type="xsd:double"&gt;1.3836&lt;/D&gt;&lt;D xsi:type="xsd:double"&gt;1.3921&lt;/D&gt;&lt;D xsi:type="xsd:double"&gt;1.4132&lt;/D&gt;&lt;D xsi:type="xsd:double"&gt;1.5154&lt;/D&gt;&lt;D xsi:type="xsd:double"&gt;1.4138&lt;/D&gt;&lt;D xsi:type="xsd:double"&gt;1.5061&lt;/D&gt;&lt;D xsi:type="xsd:double"&gt;1.6596&lt;/D&gt;&lt;D xsi:type="xsd:double"&gt;1.628&lt;/D&gt;&lt;D xsi:type="xsd:double"&gt;1.6228&lt;/D&gt;&lt;D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xsi:type="xsd:double"&gt;0.337&lt;/D&gt;&lt;D xsi:type="xsd:double"&gt;0.2903&lt;/D&gt;&lt;D xsi:type="xsd:double"&gt;0.2187&lt;/D&gt;&lt;D xsi:type="xsd:double"&gt;0.188&lt;/D&gt;&lt;D xsi:type="xsd:double"&gt;0.2429&lt;/D&gt;&lt;D xsi:type="xsd:double"&gt;0.2226&lt;/D&gt;&lt;D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xsi:type="xsd:double"&gt;1.7285&lt;/D&gt;&lt;D xsi:type="xsd:double"&gt;1.5051&lt;/D&gt;&lt;D xsi:type="xsd:double"&gt;1.7599&lt;/D&gt;&lt;D xsi:type="xsd:double"&gt;1.7158&lt;/D&gt;&lt;D xsi:type="xsd:double"&gt;1.7974&lt;/D&gt;&lt;D xsi:type="xsd:double"&gt;1.7662&lt;/D&gt;&lt;D xsi:type="xsd:double"&gt;1.8349&lt;/D&gt;&lt;D xsi:type="xsd:double"&gt;1.5799&lt;/D&gt;&lt;D xsi:type="xsd:double"&gt;1.5347&lt;/D&gt;&lt;D xsi:type="xsd:double"&gt;1.7075&lt;/D&gt;&lt;D xsi:type="xsd:double"&gt;1.7534&lt;/D&gt;&lt;D xsi:type="xsd:double"&gt;1.4665&lt;/D&gt;&lt;D xsi:type="xsd:double"&gt;1.0823&lt;/D&gt;&lt;D xsi:type="xsd:double"&gt;0.9499&lt;/D&gt;&lt;D xsi:type="xsd:double"&gt;0.9457&lt;/D&gt;&lt;D xsi:type="xsd:double"&gt;0.8547&lt;/D&gt;&lt;D xsi:type="xsd:double"&gt;1.0168&lt;/D&gt;&lt;D xsi:type="xsd:double"&gt;0.9572&lt;/D&gt;&lt;D xsi:type="xsd:double"&gt;1.328&lt;/D&gt;&lt;D xsi:type="xsd:double"&gt;1.5161&lt;/D&gt;&lt;D xsi:type="xsd:double"&gt;1.5208&lt;/D&gt;&lt;D xsi:type="xsd:double"&gt;1.3987&lt;/D&gt;&lt;D xsi:type="xsd:double"&gt;1.2996&lt;/D&gt;&lt;D xsi:type="xsd:double"&gt;1.1877&lt;/D&gt;&lt;D xsi:type="xsd:double"&gt;1.2088&lt;/D&gt;&lt;D xsi:type="xsd:double"&gt;1.2629&lt;/D&gt;&lt;D xsi:type="xsd:double"&gt;1.0229&lt;/D&gt;&lt;D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xsi:type="xsd:double"&gt;0.9737&lt;/D&gt;&lt;D xsi:type="xsd:double"&gt;0.8491&lt;/D&gt;&lt;D xsi:type="xsd:double"&gt;0.8652&lt;/D&gt;&lt;D xsi:type="xsd:double"&gt;0.8709&lt;/D&gt;&lt;D xsi:type="xsd:double"&gt;0.8534&lt;/D&gt;&lt;D xsi:type="xsd:double"&gt;0.6138&lt;/D&gt;&lt;D xsi:type="xsd:double"&gt;0.6219&lt;/D&gt;&lt;D xsi:type="xsd:double"&gt;0.9472&lt;/D&gt;&lt;D xsi:type="xsd:double"&gt;1.0556&lt;/D&gt;&lt;D xsi:type="xsd:double"&gt;1.0033&lt;/D&gt;&lt;D xsi:type="xsd:double"&gt;0.9515&lt;/D&gt;&lt;D xsi:type="xsd:double"&gt;1.0079&lt;/D&gt;&lt;D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xsi:type="xsd:double"&gt;1.625&lt;/D&gt;&lt;D xsi:type="xsd:double"&gt;1.8426&lt;/D&gt;&lt;D xsi:type="xsd:double"&gt;1.885&lt;/D&gt;&lt;D xsi:type="xsd:double"&gt;1.9598&lt;/D&gt;&lt;D xsi:type="xsd:double"&gt;1.8284&lt;/D&gt;&lt;D xsi:type="xsd:double"&gt;1.8152&lt;/D&gt;&lt;D xsi:type="xsd:double"&gt;1.7104&lt;/D&gt;&lt;D xsi:type="xsd:double"&gt;1.5608&lt;/D&gt;&lt;D xsi:type="xsd:double"&gt;1.5334&lt;/D&gt;&lt;D xsi:type="xsd:double"&gt;1.4911&lt;/D&gt;&lt;D xsi:type="xsd:double"&gt;1.361&lt;/D&gt;&lt;D xsi:type="xsd:double"&gt;1.4051&lt;/D&gt;&lt;D xsi:type="xsd:double"&gt;1.7687&lt;/D&gt;&lt;D xsi:type="xsd:double"&gt;2.1312&lt;/D&gt;&lt;D xsi:type="xsd:double"&gt;1.8589&lt;/D&gt;&lt;D xsi:type="xsd:double"&gt;1.8838&lt;/D&gt;&lt;D xsi:type="xsd:double"&gt;1.9963&lt;/D&gt;&lt;D xsi:type="xsd:double"&gt;1.903&lt;/D&gt;&lt;D xsi:type="xsd:double"&gt;1.7985&lt;/D&gt;&lt;D xsi:type="xsd:double"&gt;1.8068&lt;/D&gt;&lt;D xsi:type="xsd:double"&gt;1.7151&lt;/D&gt;&lt;D xsi:type="xsd:double"&gt;1.3511&lt;/D&gt;&lt;D xsi:type="xsd:double"&gt;1.3854&lt;/D&gt;&lt;D xsi:type="xsd:double"&gt;1.2237&lt;/D&gt;&lt;D xsi:type="xsd:double"&gt;0.9287&lt;/D&gt;&lt;D xsi:type="xsd:double"&gt;0.9899&lt;/D&gt;&lt;D xsi:type="xsd:double"&gt;0.8819&lt;/D&gt;&lt;D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xsi:type="xsd:double"&gt;0.6788&lt;/D&gt;&lt;D xsi:type="xsd:double"&gt;0.871&lt;/D&gt;&lt;D xsi:type="xsd:double"&gt;0.8259&lt;/D&gt;&lt;D xsi:type="xsd:double"&gt;0.8456&lt;/D&gt;&lt;D xsi:type="xsd:double"&gt;0.8234&lt;/D&gt;&lt;D xsi:type="xsd:double"&gt;0.805&lt;/D&gt;&lt;D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t>
        </r>
      </text>
    </comment>
    <comment ref="A34" authorId="0" shapeId="0" xr:uid="{6755BE48-4598-4DA3-BF75-3C728043C1B8}">
      <text>
        <r>
          <rPr>
            <b/>
            <sz val="9"/>
            <color indexed="81"/>
            <rFont val="Tahoma"/>
            <family val="2"/>
          </rPr>
          <t>si:type="xsd:double"&gt;0&lt;/D&gt;&lt;D xsi:type="xsd:double"&gt;0.7058&lt;/D&gt;&lt;D xsi:type="xsd:double"&gt;0.5041&lt;/D&gt;&lt;D xsi:type="xsd:double"&gt;0.4198&lt;/D&gt;&lt;D xsi:type="xsd:double"&gt;0.4511&lt;/D&gt;&lt;D xsi:type="xsd:double"&gt;0.5443&lt;/D&gt;&lt;D xsi:type="xsd:double"&gt;0.5118&lt;/D&gt;&lt;D xsi:type="xsd:double"&gt;0.5681&lt;/D&gt;&lt;D xsi:type="xsd:double"&gt;0.6856&lt;/D&gt;&lt;D xsi:type="xsd:double"&gt;0.6906&lt;/D&gt;&lt;D xsi:type="xsd:double"&gt;0.7873&lt;/D&gt;&lt;D xsi:type="xsd:double"&gt;0.9006&lt;/D&gt;&lt;D xsi:type="xsd:double"&gt;0.9539&lt;/D&gt;&lt;D xsi:type="xsd:double"&gt;0.8535&lt;/D&gt;&lt;D xsi:type="xsd:double"&gt;0.9414&lt;/D&gt;&lt;D xsi:type="xsd:double"&gt;1.0456&lt;/D&gt;&lt;D xsi:type="xsd:double"&gt;1.0365&lt;/D&gt;&lt;D xsi:type="xsd:double"&gt;1.0327&lt;/D&gt;&lt;D xsi:type="xsd:double"&gt;0.9061&lt;/D&gt;&lt;D xsi:type="xsd:double"&gt;1.376&lt;/D&gt;&lt;D xsi:type="xsd:double"&gt;1.4804&lt;/D&gt;&lt;D xsi:type="xsd:double"&gt;1.52&lt;/D&gt;&lt;D xsi:type="xsd:double"&gt;1.5386&lt;/D&gt;&lt;D xsi:type="xsd:double"&gt;1.521&lt;/D&gt;&lt;D xsi:type="xsd:double"&gt;1.6321&lt;/D&gt;&lt;D xsi:type="xsd:double"&gt;1.8294&lt;/D&gt;&lt;D xsi:type="xsd:double"&gt;1.8098&lt;/D&gt;&lt;D xsi:type="xsd:double"&gt;1.848&lt;/D&gt;&lt;D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xsi:type="xsd:double"&gt;1.4023&lt;/D&gt;&lt;D xsi:type="xsd:double"&gt;1.7082&lt;/D&gt;&lt;D xsi:type="xsd:double"&gt;1.4921&lt;/D&gt;&lt;D xsi:type="xsd:double"&gt;1.22&lt;/D&gt;&lt;D xsi:type="xsd:double"&gt;1.0823&lt;/D&gt;&lt;D xsi:type="xsd:double"&gt;0.8716&lt;/D&gt;&lt;D xsi:type="xsd:double"&gt;1.1601&lt;/D&gt;&lt;D xsi:type="xsd:double"&gt;0.8991&lt;/D&gt;&lt;D xsi:type="xsd:double"&gt;0.9254&lt;/D&gt;&lt;D xsi:type="xsd:double"&gt;1.0088&lt;/D&gt;&lt;D xsi:type="xsd:double"&gt;1.1753&lt;/D&gt;&lt;D xsi:type="xsd:double"&gt;1.1978&lt;/D&gt;&lt;D xsi:type="xsd:double"&gt;1.5035&lt;/D&gt;&lt;D xsi:type="xsd:double"&gt;1.3393&lt;/D&gt;&lt;D xsi:type="xsd:double"&gt;1.205&lt;/D&gt;&lt;D xsi:type="xsd:double"&gt;1.0775&lt;/D&gt;&lt;D xsi:type="xsd:double"&gt;0.7373&lt;/D&gt;&lt;D xsi:type="xsd:double"&gt;0.6953&lt;/D&gt;&lt;D xsi:type="xsd:double"&gt;0.5781&lt;/D&gt;&lt;D xsi:type="xsd:double"&gt;0.5488&lt;/D&gt;&lt;D xsi:type="xsd:double"&gt;0.6062&lt;/D&gt;&lt;D xsi:type="xsd:double"&gt;0.4966&lt;/D&gt;&lt;D xsi:type="xsd:double"&gt;0.4805&lt;/D&gt;&lt;D xsi:type="xsd:double"&gt;0.4814&lt;/D&gt;&lt;D xsi:type="xsd:double"&gt;0.5429&lt;/D&gt;&lt;D xsi:type="xsd:double"&gt;0.4413&lt;/D&gt;&lt;D xsi:type="xsd:double"&gt;0.357&lt;/D&gt;&lt;D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xsi:type="xsd:double"&gt;2.0204&lt;/D&gt;&lt;D xsi:type="xsd:double"&gt;1.9816&lt;/D&gt;&lt;D xsi:type="xsd:double"&gt;1.8899&lt;/D&gt;&lt;D xsi:type="xsd:double"&gt;1.9076&lt;/D&gt;&lt;D xsi:type="xsd:double"&gt;1.8708&lt;/D&gt;&lt;D xsi:type="xsd:double"&gt;1.8429&lt;/D&gt;&lt;D xsi:type="xsd:double"&gt;1.517&lt;/D&gt;&lt;D xsi:type="xsd:double"&gt;1.5451&lt;/D&gt;&lt;D xsi:type="xsd:double"&gt;1.6045&lt;/D&gt;&lt;D xsi:type="xsd:double"&gt;1.6668&lt;/D&gt;&lt;D xsi:type="xsd:double"&gt;1.6864&lt;/D&gt;&lt;D xsi:type="xsd:double"&gt;1.754&lt;/D&gt;&lt;D xsi:type="xsd:double"&gt;2.1612&lt;/D&gt;&lt;D xsi:type="xsd:double"&gt;2.2708&lt;/D&gt;&lt;D xsi:type="xsd:double"&gt;2.2321&lt;/D&gt;&lt;D xsi:type="xsd:double"&gt;1.8944&lt;/D&gt;&lt;D xsi:type="xsd:double"&gt;1.8792&lt;/D&gt;&lt;D xsi:type="xsd:double"&gt;1.9597&lt;/D&gt;&lt;D xsi:type="xsd:double"&gt;1.7107&lt;/D&gt;&lt;D xsi:type="xsd:double"&gt;1.9061&lt;/D&gt;&lt;D xsi:type="xsd:double"&gt;2.0111&lt;/D&gt;&lt;D xsi:type="xsd:double"&gt;1.9944&lt;/D&gt;&lt;D xsi:type="xsd:double"&gt;1.9983&lt;/D&gt;&lt;D xsi:type="xsd:double"&gt;2.0446&lt;/D&gt;&lt;D xsi:type="xsd:double"&gt;1.8004&lt;/D&gt;&lt;D xsi:type="xsd:double"&gt;1.8304&lt;/D&gt;&lt;D xsi:type="xsd:double"&gt;1.816&lt;/D&gt;&lt;D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xsi:type="xsd:double"&gt;0.9899&lt;/D&gt;&lt;D xsi:type="xsd:double"&gt;1.0439&lt;/D&gt;&lt;D xsi:type="xsd:double"&gt;1.0245&lt;/D&gt;&lt;D xsi:type="xsd:double"&gt;0.9843&lt;/D&gt;&lt;D xsi:type="xsd:double"&gt;1.0191&lt;/D&gt;&lt;D xsi:type="xsd:double"&gt;0.95009999999999994&lt;/D&gt;&lt;D xsi:type="xsd:double"&gt;0.9069&lt;/D&gt;&lt;D xsi:type="xsd:double"&gt;0.99&lt;/D&gt;&lt;D xsi:type="xsd:double"&gt;1.0905&lt;/D&gt;&lt;D xsi:type="xsd:double"&gt;1.111&lt;/D&gt;&lt;D xsi:type="xsd:double"&gt;1.0854&lt;/D&gt;&lt;D xsi:type="xsd:double"&gt;1.1976&lt;/D&gt;&lt;D xsi:type="xsd:double"&gt;1.039&lt;/D&gt;&lt;D xsi:type="xsd:double"&gt;1.0544&lt;/D&gt;&lt;D xsi:type="xsd:double"&gt;1.0966&lt;/D&gt;&lt;D xsi:type="xsd:double"&gt;1.046&lt;/D&gt;&lt;D xsi:type="xsd:double"&gt;1.0739&lt;/D&gt;&lt;D xsi:type="xsd:double"&gt;1.0737&lt;/D&gt;&lt;D xsi:type="xsd:double"&gt;0.8613&lt;/D&gt;&lt;D xsi:type="xsd:double"&gt;0.8343&lt;/D&gt;&lt;D xsi:type="xsd:double"&gt;0.8569&lt;/D&gt;&lt;D xsi:type="xsd:double"&gt;0.9273&lt;/D&gt;&lt;D xsi:type="xsd:double"&gt;0.8944&lt;/D&gt;&lt;D xsi:type="xsd:double"&gt;0.8951&lt;/D&gt;&lt;D xsi:type="xsd:double"&gt;0.9252&lt;/D&gt;&lt;D xsi:type="xsd:double"&gt;1.0124&lt;/D&gt;&lt;D xsi:type="xsd:double"&gt;0.9101&lt;/D&gt;&lt;D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xsi:type="xsd:double"&gt;0.6887&lt;/D&gt;&lt;D xsi:type="xsd:double"&gt;0.7174&lt;/D&gt;&lt;D xsi:type="xsd:double"&gt;0.741&lt;/D&gt;&lt;D xsi:type="xsd:double"&gt;0.7928&lt;/D&gt;&lt;D xsi:type="xsd:double"&gt;0.831&lt;/D&gt;&lt;D xsi:type="xsd:double"&gt;0.7873&lt;/D&gt;&lt;D xsi:type="xsd:double"&gt;0.585&lt;/D&gt;&lt;D xsi:type="xsd:double"&gt;0.5854&lt;/D&gt;&lt;D xsi:type="xsd:double"&gt;0.6015&lt;/D&gt;&lt;D xsi:type="xsd:double"&gt;0.6396&lt;/D&gt;&lt;D xsi:type="xsd:double"&gt;0.6939&lt;/D&gt;&lt;D xsi:type="xsd:double"&gt;0.7477&lt;/D&gt;&lt;D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xsi:type="xsd:double"&gt;2.0272&lt;/D&gt;&lt;D xsi:type="xsd:double"&gt;1.9504&lt;/D&gt;&lt;D xsi:type="xsd:double"&gt;1.8263&lt;/D&gt;&lt;D xsi:type="xsd:double"&gt;1.8087&lt;/D&gt;&lt;D xsi:type="xsd:double"&gt;2.0231&lt;/D&gt;&lt;D xsi:type="xsd:double"&gt;2.0863&lt;/D&gt;&lt;D xsi:type="xsd:double"&gt;2.1697&lt;/D&gt;&lt;D xsi:type="xsd:double"&gt;2.2581&lt;/D&gt;&lt;D xsi:type="xsd:double"&gt;2.2863&lt;/D&gt;&lt;D xsi:type="xsd:double"&gt;2.1738&lt;/D&gt;&lt;D xsi:type="xsd:double"&gt;1.9123&lt;/D&gt;&lt;D xsi:type="xsd:double"&gt;1.9808&lt;/D&gt;&lt;D xsi:type="xsd:double"&gt;2.13&lt;/D&gt;&lt;D xsi:type="xsd:double"&gt;2.0266&lt;/D&gt;&lt;D xsi:type="xsd:double"&gt;2.0782&lt;/D&gt;&lt;D xsi:type="xsd:double"&gt;2.1032&lt;/D&gt;&lt;D xsi:type="xsd:double"&gt;2.2585&lt;/D&gt;&lt;D xsi:type="xsd:double"&gt;2.1665&lt;/D&gt;&lt;D xsi:type="xsd:double"&gt;2.1543&lt;/D&gt;&lt;D xsi:type="xsd:double"&gt;1.7965&lt;/D&gt;&lt;D xsi:type="xsd:double"&gt;1.8415&lt;/D&gt;&lt;D xsi:type="xsd:double"&gt;1.6934&lt;/D&gt;&lt;D xsi:type="xsd:double"&gt;1.6292&lt;/D&gt;&lt;D xsi:type="xsd:double"&gt;1.6412&lt;/D&gt;&lt;D xsi:type="xsd:double"&gt;1.7992&lt;/D&gt;&lt;D xsi:type="xsd:double"&gt;1.5029&lt;/D&gt;&lt;D xsi:type="xsd:double"&gt;1.4476&lt;/D&gt;&lt;D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xsi:type="xsd:double"&gt;1.0067&lt;/D&gt;&lt;D xsi:type="xsd:double"&gt;0.9588&lt;/D&gt;&lt;D xsi:type="xsd:double"&gt;0.8993&lt;/D&gt;&lt;D xsi:type="xsd:double"&gt;0.8302&lt;/D&gt;&lt;D xsi:type="xsd:double"&gt;0.7869&lt;/D&gt;&lt;D xsi:type="xsd:double"&gt;0.7706&lt;/D&gt;&lt;D xsi:type="xsd:double"&gt;0.651&lt;/D&gt;&lt;D xsi:type="xsd:double"&gt;0.5925&lt;/D&gt;&lt;D xsi:type="xsd:double"&gt;0.5937&lt;/D&gt;&lt;D xsi:type="xsd:double"&gt;0.592&lt;/D&gt;&lt;D xsi:type="xsd:double"&gt;0.6296&lt;/D&gt;&lt;D xsi:type="xsd:double"&gt;0.5462&lt;/D&gt;&lt;D xsi:type="xsd:double"&gt;0.5978&lt;/D&gt;&lt;D xsi:type="xsd:double"&gt;0.5852&lt;/D&gt;&lt;D xsi:type="xsd:double"&gt;0.5658&lt;/D&gt;&lt;D xsi:type="xsd:double"&gt;0.6156&lt;/D&gt;&lt;D xsi:type="xsd:double"&gt;0.7661&lt;/D&gt;&lt;D xsi:type="xsd:double"&gt;0.7002&lt;/D&gt;&lt;D xsi:type="xsd:double"&gt;0.628&lt;/D&gt;&lt;D xsi:type="xsd:double"&gt;0.5711&lt;/D&gt;&lt;D xsi:type="xsd:double"&gt;0.5882&lt;/D&gt;&lt;D xsi:type="xsd:double"&gt;0.5475&lt;/D&gt;&lt;D xsi:type="xsd:double"&gt;0.5876&lt;/D&gt;&lt;D xsi:type="xsd:double"&gt;0.5931&lt;/D&gt;&lt;D xsi:type="xsd:double"&gt;0.4836&lt;/D&gt;&lt;D xsi:type="xsd:double"&gt;0.4586&lt;/D&gt;&lt;D xsi:type="xsd:double"&gt;0.4454&lt;/D&gt;&lt;D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xsi:type="xsd:double"&gt;0.5642&lt;/D&gt;&lt;D xsi:type="xsd:double"&gt;0.7025&lt;/D&gt;&lt;D xsi:type="xsd:double"&gt;0.6785&lt;/D&gt;&lt;D xsi:type="xsd:double"&gt;0.6166&lt;/D&gt;&lt;D xsi:type="xsd:double"&gt;0.735&lt;/D&gt;&lt;D xsi:type="xsd:double"&gt;0.8227&lt;/D&gt;&lt;D xsi:type="xsd:double"&gt;1.3185&lt;/D&gt;&lt;D xsi:type="xsd:double"&gt;1.2305&lt;/D&gt;&lt;D xsi:type="xsd:double"&gt;1.3222&lt;/D&gt;&lt;D xsi:type="xsd:double"&gt;1.4543&lt;/D&gt;&lt;D xsi:type="xsd:double"&gt;1.491&lt;/D&gt;&lt;D xsi:type="xsd:double"&gt;1.3261&lt;/D&gt;&lt;D xsi:type="xsd:double"&gt;1.6452&lt;/D&gt;&lt;D xsi:type="xsd:double"&gt;1.4155&lt;/D&gt;&lt;D xsi:type="xsd:double"&gt;1.4657&lt;/D&gt;&lt;D xsi:type="xsd:double"&gt;1.5659&lt;/D&gt;&lt;D xsi:type="xsd:double"&gt;1.2375&lt;/D&gt;&lt;D xsi:type="xsd:double"&gt;1.0315&lt;/D&gt;&lt;D xsi:type="xsd:double"&gt;1.8305&lt;/D&gt;&lt;D xsi:type="xsd:double"&gt;1.9896&lt;/D&gt;&lt;D xsi:type="xsd:double"&gt;1.9233&lt;/D&gt;&lt;D xsi:type="xsd:double"&gt;1.4928&lt;/D&gt;&lt;D xsi:type="xsd:double"&gt;1.4173&lt;/D&gt;&lt;D xsi:type="xsd:double"&gt;1.2202&lt;/D&gt;&lt;D xsi:type="xsd:double"&gt;0.6494&lt;/D&gt;&lt;D xsi:type="xsd:double"&gt;0.657&lt;/D&gt;&lt;D xsi:type="xsd:double"&gt;0.6036&lt;/D&gt;&lt;D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xsi:type="xsd:double"&gt;1.2611&lt;/D&gt;&lt;D xsi:type="xsd:double"&gt;1.2114&lt;/D&gt;&lt;D xsi:type="xsd:double"&gt;1.1383&lt;/D&gt;&lt;D xsi:type="xsd:double"&gt;0.9648&lt;/D&gt;&lt;D xsi:type="xsd:double"&gt;0.9111&lt;/D&gt;&lt;D xsi:type="xsd:double"&gt;0.8708&lt;/D&gt;&lt;D xsi:type="xsd:double"&gt;1.132&lt;/D&gt;&lt;D xsi:type="xsd:double"&gt;1.1565&lt;/D&gt;&lt;D xsi:type="xsd:double"&gt;1.1632&lt;/D&gt;&lt;D xsi:type="xsd:double"&gt;1.1428&lt;/D&gt;&lt;D xsi:type="xsd:double"&gt;1.3171&lt;/D&gt;&lt;D xsi:type="xsd:double"&gt;1.4028&lt;/D&gt;&lt;D xsi:type="xsd:double"&gt;1.5124&lt;/D&gt;&lt;D xsi:type="xsd:double"&gt;1.6691&lt;/D&gt;&lt;D xsi:type="xsd:double"&gt;1.5544&lt;/D&gt;&lt;D xsi:type="xsd:double"&gt;1.4228&lt;/D&gt;&lt;D xsi:type="xsd:double"&gt;1.5518&lt;/D&gt;&lt;D xsi:type="xsd:double"&gt;1.7339&lt;/D&gt;&lt;D xsi:type="xsd:double"&gt;1.5278&lt;/D&gt;&lt;D xsi:type="xsd:double"&gt;1.4717&lt;/D&gt;&lt;D xsi:type="xsd:double"&gt;1.4504&lt;/D&gt;&lt;D xsi:type="xsd:double"&gt;1.3942&lt;/D&gt;&lt;D xsi:type="xsd:double"&gt;1.5112&lt;/D&gt;&lt;D xsi:type="xsd:double"&gt;1.4907&lt;/D&gt;&lt;D xsi:type="xsd:double"&gt;1.2129&lt;/D&gt;&lt;D xsi:type="xsd:double"&gt;1.3743&lt;/D&gt;&lt;D xsi:type="xsd:double"&gt;1.4071&lt;/D&gt;&lt;D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t>
        </r>
      </text>
    </comment>
    <comment ref="A35" authorId="0" shapeId="0" xr:uid="{C0D66DCE-AC3D-49C6-BE0D-53ACAF3B3F59}">
      <text>
        <r>
          <rPr>
            <b/>
            <sz val="9"/>
            <color indexed="81"/>
            <rFont val="Tahoma"/>
            <family val="2"/>
          </rPr>
          <t>&lt;/D&gt;&lt;D xsi:type="xsd:double"&gt;0&lt;/D&gt;&lt;D xsi:type="xsd:double"&gt;0&lt;/D&gt;&lt;D xsi:type="xsd:double"&gt;0&lt;/D&gt;&lt;D xsi:type="xsd:double"&gt;0&lt;/D&gt;&lt;D xsi:type="xsd:double"&gt;0&lt;/D&gt;&lt;D xsi:type="xsd:double"&gt;0&lt;/D&gt;&lt;D xsi:type="xsd:double"&gt;0&lt;/D&gt;&lt;D xsi:type="xsd:double"&gt;0&lt;/D&gt;&lt;D xsi:type="xsd:double"&gt;2.5689&lt;/D&gt;&lt;D xsi:type="xsd:double"&gt;2.5359&lt;/D&gt;&lt;D xsi:type="xsd:double"&gt;2.6195&lt;/D&gt;&lt;D xsi:type="xsd:double"&gt;2.8438&lt;/D&gt;&lt;D xsi:type="xsd:double"&gt;2.6857&lt;/D&gt;&lt;D xsi:type="xsd:double"&gt;2.571&lt;/D&gt;&lt;D xsi:type="xsd:double"&gt;1.8693&lt;/D&gt;&lt;D xsi:type="xsd:double"&gt;1.5976&lt;/D&gt;&lt;D xsi:type="xsd:double"&gt;1.5507&lt;/D&gt;&lt;D xsi:type="xsd:double"&gt;1.7011&lt;/D&gt;&lt;D xsi:type="xsd:double"&gt;1.4709&lt;/D&gt;&lt;D xsi:type="xsd:double"&gt;1.5454&lt;/D&gt;&lt;D xsi:type="xsd:double"&gt;1.979&lt;/D&gt;&lt;D xsi:type="xsd:double"&gt;2.2203&lt;/D&gt;&lt;D xsi:type="xsd:double"&gt;2.176&lt;/D&gt;&lt;D xsi:type="xsd:double"&gt;2.3578&lt;/D&gt;&lt;D xsi:type="xsd:double"&gt;2.5411&lt;/D&gt;&lt;D xsi:type="xsd:double"&gt;2.736&lt;/D&gt;&lt;D xsi:type="xsd:double"&gt;2.4919&lt;/D&gt;&lt;D xsi:type="xsd:double"&gt;2.4427&lt;/D&gt;&lt;D xsi:type="xsd:double"&gt;2.503&lt;/D&gt;&lt;D xsi:type="xsd:double"&gt;2.3287&lt;/D&gt;&lt;D xsi:type="xsd:double"&gt;2.1887&lt;/D&gt;&lt;D xsi:type="xsd:double"&gt;2.1492&lt;/D&gt;&lt;D xsi:type="xsd:double"&gt;1.8119&lt;/D&gt;&lt;D xsi:type="xsd:double"&gt;1.5571&lt;/D&gt;&lt;D xsi:type="xsd:double"&gt;1.5143&lt;/D&gt;&lt;D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xsi:type="xsd:double"&gt;1.1478&lt;/D&gt;&lt;D xsi:type="xsd:double"&gt;1.2109&lt;/D&gt;&lt;D xsi:type="xsd:double"&gt;1.1693&lt;/D&gt;&lt;D xsi:type="xsd:double"&gt;1.2357&lt;/D&gt;&lt;D xsi:type="xsd:double"&gt;1.2468&lt;/D&gt;&lt;D xsi:type="xsd:double"&gt;1.128&lt;/D&gt;&lt;D xsi:type="xsd:double"&gt;1.2171&lt;/D&gt;&lt;D xsi:type="xsd:double"&gt;0.9805&lt;/D&gt;&lt;D xsi:type="xsd:double"&gt;0.9302&lt;/D&gt;&lt;D xsi:type="xsd:double"&gt;0.9323&lt;/D&gt;&lt;D xsi:type="xsd:double"&gt;0.958&lt;/D&gt;&lt;D xsi:type="xsd:double"&gt;1.0088&lt;/D&gt;&lt;D xsi:type="xsd:double"&gt;0.8315&lt;/D&gt;&lt;D xsi:type="xsd:double"&gt;0.822&lt;/D&gt;&lt;D xsi:type="xsd:double"&gt;0.8805&lt;/D&gt;&lt;D xsi:type="xsd:double"&gt;0.9224&lt;/D&gt;&lt;D xsi:type="xsd:double"&gt;0.9716&lt;/D&gt;&lt;D xsi:type="xsd:double"&gt;0.9274&lt;/D&gt;&lt;D xsi:type="xsd:double"&gt;0.6845&lt;/D&gt;&lt;D xsi:type="xsd:double"&gt;0.6896&lt;/D&gt;&lt;D xsi:type="xsd:double"&gt;0.6472&lt;/D&gt;&lt;D xsi:type="xsd:double"&gt;0.6044&lt;/D&gt;&lt;D xsi:type="xsd:double"&gt;0.5536&lt;/D&gt;&lt;D xsi:type="xsd:double"&gt;0.607&lt;/D&gt;&lt;D xsi:type="xsd:double"&gt;0.6339&lt;/D&gt;&lt;D xsi:type="xsd:double"&gt;0.5947&lt;/D&gt;&lt;D xsi:type="xsd:double"&gt;0.6477&lt;/D&gt;&lt;D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xsi:type="xsd:double"&gt;0.9565&lt;/D&gt;&lt;D xsi:type="xsd:double"&gt;0.8851&lt;/D&gt;&lt;D xsi:type="xsd:double"&gt;0.8372&lt;/D&gt;&lt;D xsi:type="xsd:double"&gt;0.8039&lt;/D&gt;&lt;D xsi:type="xsd:double"&gt;0.8766&lt;/D&gt;&lt;D xsi:type="xsd:double"&gt;0.8726&lt;/D&gt;&lt;D xsi:type="xsd:double"&gt;0.9344&lt;/D&gt;&lt;D xsi:type="xsd:double"&gt;0.995&lt;/D&gt;&lt;D xsi:type="xsd:double"&gt;0.9887&lt;/D&gt;&lt;D xsi:type="xsd:double"&gt;1.0711&lt;/D&gt;&lt;D xsi:type="xsd:double"&gt;1.1145&lt;/D&gt;&lt;D xsi:type="xsd:double"&gt;1.0817&lt;/D&gt;&lt;D xsi:type="xsd:double"&gt;1.0166&lt;/D&gt;&lt;D xsi:type="xsd:double"&gt;1.118&lt;/D&gt;&lt;D xsi:type="xsd:double"&gt;0.958&lt;/D&gt;&lt;D xsi:type="xsd:double"&gt;0.9351&lt;/D&gt;&lt;D xsi:type="xsd:double"&gt;0.9595&lt;/D&gt;&lt;D xsi:type="xsd:double"&gt;0.9684&lt;/D&gt;&lt;D xsi:type="xsd:double"&gt;0.4108&lt;/D&gt;&lt;D xsi:type="xsd:double"&gt;0.3947&lt;/D&gt;&lt;D xsi:type="xsd:double"&gt;0.4688&lt;/D&gt;&lt;D xsi:type="xsd:double"&gt;0.3897&lt;/D&gt;&lt;D xsi:type="xsd:double"&gt;0.3974&lt;/D&gt;&lt;D xsi:type="xsd:double"&gt;0.3797&lt;/D&gt;&lt;D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xsi:type="xsd:double"&gt;2.1438&lt;/D&gt;&lt;D xsi:type="xsd:double"&gt;2.3185&lt;/D&gt;&lt;D xsi:type="xsd:double"&gt;2.0715&lt;/D&gt;&lt;D xsi:type="xsd:double"&gt;2.2181&lt;/D&gt;&lt;D xsi:type="xsd:double"&gt;2.2628&lt;/D&gt;&lt;D xsi:type="xsd:double"&gt;2.5786&lt;/D&gt;&lt;D xsi:type="xsd:double"&gt;2.2114&lt;/D&gt;&lt;D xsi:type="xsd:double"&gt;2.1003&lt;/D&gt;&lt;D xsi:type="xsd:double"&gt;1.9932&lt;/D&gt;&lt;D xsi:type="xsd:double"&gt;2.3233&lt;/D&gt;&lt;D xsi:type="xsd:double"&gt;2.1827&lt;/D&gt;&lt;D xsi:type="xsd:double"&gt;2.233&lt;/D&gt;&lt;D xsi:type="xsd:double"&gt;1.5512&lt;/D&gt;&lt;D xsi:type="xsd:double"&gt;1.4921&lt;/D&gt;&lt;D xsi:type="xsd:double"&gt;1.5612&lt;/D&gt;&lt;D xsi:type="xsd:double"&gt;1.6489&lt;/D&gt;&lt;D xsi:type="xsd:double"&gt;1.6587&lt;/D&gt;&lt;D xsi:type="xsd:double"&gt;1.612&lt;/D&gt;&lt;D xsi:type="xsd:double"&gt;1.432&lt;/D&gt;&lt;D xsi:type="xsd:double"&gt;1.4235&lt;/D&gt;&lt;D xsi:type="xsd:double"&gt;1.5623&lt;/D&gt;&lt;D xsi:type="xsd:double"&gt;1.4331&lt;/D&gt;&lt;D xsi:type="xsd:double"&gt;1.3515&lt;/D&gt;&lt;D xsi:type="xsd:double"&gt;1.3247&lt;/D&gt;&lt;D xsi:type="xsd:double"&gt;0.733&lt;/D&gt;&lt;D xsi:type="xsd:double"&gt;0.7648&lt;/D&gt;&lt;D xsi:type="xsd:double"&gt;0.7363&lt;/D&gt;&lt;D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xsi:type="xsd:double"&gt;1.4619&lt;/D&gt;&lt;D xsi:type="xsd:double"&gt;1.376&lt;/D&gt;&lt;D xsi:type="xsd:double"&gt;1.5168&lt;/D&gt;&lt;D xsi:type="xsd:double"&gt;1.5062&lt;/D&gt;&lt;D xsi:type="xsd:double"&gt;1.6649&lt;/D&gt;&lt;D xsi:type="xsd:double"&gt;1.7947&lt;/D&gt;&lt;D xsi:type="xsd:double"&gt;1.6692&lt;/D&gt;&lt;D xsi:type="xsd:double"&gt;1.5347&lt;/D&gt;&lt;D xsi:type="xsd:double"&gt;1.6013&lt;/D&gt;&lt;D xsi:type="xsd:double"&gt;1.8198&lt;/D&gt;&lt;D xsi:type="xsd:double"&gt;2.0579&lt;/D&gt;&lt;D xsi:type="xsd:double"&gt;1.4842&lt;/D&gt;&lt;D xsi:type="xsd:double"&gt;1.3036&lt;/D&gt;&lt;D xsi:type="xsd:double"&gt;1.2603&lt;/D&gt;&lt;D xsi:type="xsd:double"&gt;1.2686&lt;/D&gt;&lt;D xsi:type="xsd:double"&gt;1.1997&lt;/D&gt;&lt;D xsi:type="xsd:double"&gt;1.2716&lt;/D&gt;&lt;D xsi:type="xsd:double"&gt;1.7112&lt;/D&gt;&lt;D xsi:type="xsd:double"&gt;1.7505&lt;/D&gt;&lt;D xsi:type="xsd:double"&gt;1.7698&lt;/D&gt;&lt;D xsi:type="xsd:double"&gt;1.6679&lt;/D&gt;&lt;D xsi:type="xsd:double"&gt;1.2971&lt;/D&gt;&lt;D xsi:type="xsd:double"&gt;1.2938&lt;/D&gt;&lt;D xsi:type="xsd:double"&gt;1.3894&lt;/D&gt;&lt;D xsi:type="xsd:double"&gt;1.5008&lt;/D&gt;&lt;D xsi:type="xsd:double"&gt;1.4198&lt;/D&gt;&lt;D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xsi:type="xsd:double"&gt;2.2626&lt;/D&gt;&lt;D xsi:type="xsd:double"&gt;2.2372&lt;/D&gt;&lt;D xsi:type="xsd:double"&gt;2.1605&lt;/D&gt;&lt;D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xsi:type="xsd:double"&gt;1.2001&lt;/D&gt;&lt;D xsi:type="xsd:double"&gt;1.0681&lt;/D&gt;&lt;D xsi:type="xsd:double"&gt;1.0256&lt;/D&gt;&lt;D xsi:type="xsd:double"&gt;1.0286&lt;/D&gt;&lt;D xsi:type="xsd:double"&gt;1.0002&lt;/D&gt;&lt;D xsi:type="xsd:double"&gt;1.0305&lt;/D&gt;&lt;D xsi:type="xsd:double"&gt;1.6661&lt;/D&gt;&lt;D xsi:type="xsd:double"&gt;1.6608&lt;/D&gt;&lt;D xsi:type="xsd:double"&gt;1.8481&lt;/D&gt;&lt;D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xsi:type="xsd:double"&gt;0.426&lt;/D&gt;&lt;D xsi:type="xsd:double"&gt;0.4275&lt;/D&gt;&lt;D xsi:type="xsd:double"&gt;0.4539&lt;/D&gt;&lt;D xsi:type="xsd:double"&gt;0.4774&lt;/D&gt;&lt;D xsi:type="xsd:double"&gt;0.442&lt;/D&gt;&lt;D xsi:type="xsd:double"&gt;0.4028&lt;/D&gt;&lt;D xsi:type="xsd:double"&gt;1.1316&lt;/D&gt;&lt;D xsi:type="xsd:double"&gt;1.0942&lt;/D&gt;&lt;D xsi:type="xsd:double"&gt;1.1963&lt;/D&gt;&lt;D xsi:type="xsd:double"&gt;1.2333&lt;/D&gt;&lt;D xsi:type="xsd:double"&gt;1.2225&lt;/D&gt;&lt;D xsi:type="xsd:double"&gt;1.2547&lt;/D&gt;&lt;D xsi:type="xsd:double"&gt;1.6459&lt;/D&gt;&lt;D xsi:type="xsd:double"&gt;1.5912&lt;/D&gt;&lt;D xsi:type="xsd:double"&gt;1.5482&lt;/D&gt;&lt;D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xsi:type="xsd:double"&gt;1.8757&lt;/D&gt;&lt;D xsi:type="xsd:double"&gt;1.7718&lt;/D&gt;&lt;D xsi:type="xsd:double"&gt;1.693&lt;/D&gt;&lt;D xsi:type="xsd:double"&gt;1.609&lt;/D&gt;&lt;D xsi:type="xsd:double"&gt;1.6449&lt;/D&gt;&lt;D xsi:type="xsd:double"&gt;1.5492&lt;/D&gt;&lt;D xsi:type="xsd:double"&gt;1.7631&lt;/D&gt;&lt;D xsi:type="xsd:double"&gt;2.4645&lt;/D&gt;&lt;D xsi:type="xsd:double"&gt;2.3488&lt;/D&gt;&lt;D xsi:type="xsd:double"&gt;2.5611&lt;/D&gt;&lt;D xsi:type="xsd:double"&gt;2.5015&lt;/D&gt;&lt;D xsi:type="xsd:double"&gt;2.6533&lt;/D&gt;&lt;D xsi:type="xsd:double"&gt;2.0375&lt;/D&gt;&lt;D xsi:type="xsd:double"&gt;2.1726&lt;/D&gt;&lt;D xsi:type="xsd:double"&gt;2.0053&lt;/D&gt;&lt;D xsi:type="xsd:double"&gt;1.8988&lt;/D&gt;&lt;D xsi:type="xsd:double"&gt;1.9428&lt;/D&gt;&lt;D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36" authorId="0" shapeId="0" xr:uid="{197299CE-AAB3-4DC1-9D38-AF557BF2C627}">
      <text>
        <r>
          <rPr>
            <b/>
            <sz val="9"/>
            <color indexed="81"/>
            <rFont val="Tahoma"/>
            <family val="2"/>
          </rPr>
          <t>xsd:double"&gt;0&lt;/D&gt;&lt;D xsi:type="xsd:double"&gt;0&lt;/D&gt;&lt;D xsi:type="xsd:double"&gt;0&lt;/D&gt;&lt;D xsi:type="xsd:double"&gt;0&lt;/D&gt;&lt;D xsi:type="xsd:double"&gt;0&lt;/D&gt;&lt;D xsi:type="xsd:double"&gt;0&lt;/D&gt;&lt;D xsi:type="xsd:double"&gt;0&lt;/D&gt;&lt;D xsi:type="xsd:double"&gt;1.0647&lt;/D&gt;&lt;D xsi:type="xsd:double"&gt;1.0316&lt;/D&gt;&lt;D xsi:type="xsd:double"&gt;1.1896&lt;/D&gt;&lt;D xsi:type="xsd:double"&gt;1.2203&lt;/D&gt;&lt;D xsi:type="xsd:double"&gt;1.185&lt;/D&gt;&lt;D xsi:type="xsd:double"&gt;1.1952&lt;/D&gt;&lt;D xsi:type="xsd:double"&gt;1.1625&lt;/D&gt;&lt;D xsi:type="xsd:double"&gt;1.2175&lt;/D&gt;&lt;D xsi:type="xsd:double"&gt;1.106&lt;/D&gt;&lt;D xsi:type="xsd:double"&gt;1.0397&lt;/D&gt;&lt;D xsi:type="xsd:double"&gt;1.0929&lt;/D&gt;&lt;D xsi:type="xsd:double"&gt;1.168&lt;/D&gt;&lt;D xsi:type="xsd:double"&gt;1.4688&lt;/D&gt;&lt;D xsi:type="xsd:double"&gt;1.4852&lt;/D&gt;&lt;D xsi:type="xsd:double"&gt;1.3651&lt;/D&gt;&lt;D xsi:type="xsd:double"&gt;1.3808&lt;/D&gt;&lt;D xsi:type="xsd:double"&gt;1.5734&lt;/D&gt;&lt;D xsi:type="xsd:double"&gt;1.5836&lt;/D&gt;&lt;D xsi:type="xsd:double"&gt;1.8621&lt;/D&gt;&lt;D xsi:type="xsd:double"&gt;1.804&lt;/D&gt;&lt;D xsi:type="xsd:double"&gt;1.8556&lt;/D&gt;&lt;D xsi:type="xsd:double"&gt;1.9128&lt;/D&gt;&lt;D xsi:type="xsd:double"&gt;2.0437&lt;/D&gt;&lt;D xsi:type="xsd:double"&gt;2.0918&lt;/D&gt;&lt;D xsi:type="xsd:double"&gt;1.9537&lt;/D&gt;&lt;D xsi:type="xsd:double"&gt;1.6974&lt;/D&gt;&lt;D xsi:type="xsd:double"&gt;1.7109&lt;/D&gt;&lt;D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xsi:type="xsd:double"&gt;2.0666&lt;/D&gt;&lt;D xsi:type="xsd:double"&gt;1.8964&lt;/D&gt;&lt;D xsi:type="xsd:double"&gt;1.7414&lt;/D&gt;&lt;D xsi:type="xsd:double"&gt;1.8163&lt;/D&gt;&lt;D xsi:type="xsd:double"&gt;1.5847&lt;/D&gt;&lt;D xsi:type="xsd:double"&gt;1.6243&lt;/D&gt;&lt;D xsi:type="xsd:double"&gt;2.2936&lt;/D&gt;&lt;D xsi:type="xsd:double"&gt;2.3433&lt;/D&gt;&lt;D xsi:type="xsd:double"&gt;2.4034&lt;/D&gt;&lt;D xsi:type="xsd:double"&gt;2.3987&lt;/D&gt;&lt;D xsi:type="xsd:double"&gt;2.3941&lt;/D&gt;&lt;D xsi:type="xsd:double"&gt;2.6898&lt;/D&gt;&lt;D xsi:type="xsd:double"&gt;2.141&lt;/D&gt;&lt;D xsi:type="xsd:double"&gt;2.1739&lt;/D&gt;&lt;D xsi:type="xsd:double"&gt;2.0567&lt;/D&gt;&lt;D xsi:type="xsd:double"&gt;1.8693&lt;/D&gt;&lt;D xsi:type="xsd:double"&gt;2.0843&lt;/D&gt;&lt;D xsi:type="xsd:double"&gt;2.1444&lt;/D&gt;&lt;D xsi:type="xsd:double"&gt;2.1229&lt;/D&gt;&lt;D xsi:type="xsd:double"&gt;2.11&lt;/D&gt;&lt;D xsi:type="xsd:double"&gt;2.1449&lt;/D&gt;&lt;D xsi:type="xsd:double"&gt;2.1914&lt;/D&gt;&lt;D xsi:type="xsd:double"&gt;2.1566&lt;/D&gt;&lt;D xsi:type="xsd:double"&gt;1.8836&lt;/D&gt;&lt;D xsi:type="xsd:double"&gt;1.9993&lt;/D&gt;&lt;D xsi:type="xsd:double"&gt;2.0753&lt;/D&gt;&lt;D xsi:type="xsd:double"&gt;1.9734&lt;/D&gt;&lt;D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xsi:type="xsd:double"&gt;0.2316&lt;/D&gt;&lt;D xsi:type="xsd:double"&gt;0.2366&lt;/D&gt;&lt;D xsi:type="xsd:double"&gt;0.2289&lt;/D&gt;&lt;D xsi:type="xsd:double"&gt;0.2423&lt;/D&gt;&lt;D xsi:type="xsd:double"&gt;0.2355&lt;/D&gt;&lt;D xsi:type="xsd:double"&gt;0.2384&lt;/D&gt;&lt;D xsi:type="xsd:double"&gt;0.0388&lt;/D&gt;&lt;D xsi:type="xsd:double"&gt;0.0419&lt;/D&gt;&lt;D xsi:type="xsd:double"&gt;0.0416&lt;/D&gt;&lt;D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xsi:type="xsd:double"&gt;1.8307&lt;/D&gt;&lt;D xsi:type="xsd:double"&gt;1.7636&lt;/D&gt;&lt;D xsi:type="xsd:double"&gt;1.806&lt;/D&gt;&lt;D xsi:type="xsd:double"&gt;1.9419&lt;/D&gt;&lt;D xsi:type="xsd:double"&gt;1.8717&lt;/D&gt;&lt;D xsi:type="xsd:double"&gt;1.8734&lt;/D&gt;&lt;D xsi:type="xsd:double"&gt;2.4861&lt;/D&gt;&lt;D xsi:type="xsd:double"&gt;2.6315&lt;/D&gt;&lt;D xsi:type="xsd:double"&gt;2.777&lt;/D&gt;&lt;D xsi:type="xsd:double"&gt;2.5541&lt;/D&gt;&lt;D xsi:type="xsd:double"&gt;2.4487&lt;/D&gt;&lt;D xsi:type="xsd:double"&gt;2.343&lt;/D&gt;&lt;D xsi:type="xsd:double"&gt;2.2725&lt;/D&gt;&lt;D xsi:type="xsd:double"&gt;2.2498&lt;/D&gt;&lt;D xsi:type="xsd:double"&gt;2.2398&lt;/D&gt;&lt;D xsi:type="xsd:double"&gt;2.1808&lt;/D&gt;&lt;D xsi:type="xsd:double"&gt;2.1951&lt;/D&gt;&lt;D xsi:type="xsd:double"&gt;2.4262&lt;/D&gt;&lt;D xsi:type="xsd:double"&gt;2.7098&lt;/D&gt;&lt;D xsi:type="xsd:double"&gt;2.7408&lt;/D&gt;&lt;D xsi:type="xsd:double"&gt;2.4571&lt;/D&gt;&lt;D xsi:type="xsd:double"&gt;2.6275&lt;/D&gt;&lt;D xsi:type="xsd:double"&gt;2.831&lt;/D&gt;&lt;D xsi:type="xsd:double"&gt;2.6469&lt;/D&gt;&lt;D xsi:type="xsd:double"&gt;2.3973&lt;/D&gt;&lt;D xsi:type="xsd:double"&gt;2.4&lt;/D&gt;&lt;D xsi:type="xsd:double"&gt;2.3476&lt;/D&gt;&lt;D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xsi:type="xsd:double"&gt;1.6815&lt;/D&gt;&lt;D xsi:type="xsd:double"&gt;1.6172&lt;/D&gt;&lt;D xsi:type="xsd:double"&gt;1.6953&lt;/D&gt;&lt;D xsi:type="xsd:double"&gt;1.6059&lt;/D&gt;&lt;D xsi:type="xsd:double"&gt;1.8436&lt;/D&gt;&lt;D xsi:type="xsd:double"&gt;1.8898&lt;/D&gt;&lt;D xsi:type="xsd:double"&gt;1.6253&lt;/D&gt;&lt;D xsi:type="xsd:double"&gt;1.5831&lt;/D&gt;&lt;D xsi:type="xsd:double"&gt;1.6145&lt;/D&gt;&lt;D xsi:type="xsd:double"&gt;1.5621&lt;/D&gt;&lt;D xsi:type="xsd:double"&gt;1.7372&lt;/D&gt;&lt;D xsi:type="xsd:double"&gt;1.8049&lt;/D&gt;&lt;D xsi:type="xsd:double"&gt;2.0777&lt;/D&gt;&lt;D xsi:type="xsd:double"&gt;1.9082&lt;/D&gt;&lt;D xsi:type="xsd:double"&gt;2.0141&lt;/D&gt;&lt;D xsi:type="xsd:double"&gt;2.1004&lt;/D&gt;&lt;D xsi:type="xsd:double"&gt;2.1162&lt;/D&gt;&lt;D xsi:type="xsd:double"&gt;2.2096&lt;/D&gt;&lt;D xsi:type="xsd:double"&gt;2.4524&lt;/D&gt;&lt;D xsi:type="xsd:double"&gt;2.4156&lt;/D&gt;&lt;D xsi:type="xsd:double"&gt;2.4163&lt;/D&gt;&lt;D xsi:type="xsd:double"&gt;2.484&lt;/D&gt;&lt;D xsi:type="xsd:double"&gt;2.5924&lt;/D&gt;&lt;D xsi:type="xsd:double"&gt;2.6494&lt;/D&gt;&lt;D xsi:type="xsd:double"&gt;2.767&lt;/D&gt;&lt;D xsi:type="xsd:double"&gt;2.7237&lt;/D&gt;&lt;D xsi:type="xsd:double"&gt;2.6606&lt;/D&gt;&lt;D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xsi:type="xsd:double"&gt;0.5151&lt;/D&gt;&lt;D xsi:type="xsd:double"&gt;0.5025&lt;/D&gt;&lt;D xsi:type="xsd:double"&gt;0.4837&lt;/D&gt;&lt;D xsi:type="xsd:double"&gt;0.3835&lt;/D&gt;&lt;D xsi:type="xsd:double"&gt;0.3587&lt;/D&gt;&lt;D xsi:type="xsd:double"&gt;0.3618&lt;/D&gt;&lt;D xsi:type="xsd:double"&gt;0.4978&lt;/D&gt;&lt;D xsi:type="xsd:double"&gt;0.4434&lt;/D&gt;&lt;D xsi:type="xsd:double"&gt;0.4843&lt;/D&gt;&lt;D xsi:type="xsd:double"&gt;0.5465&lt;/D&gt;&lt;D xsi:type="xsd:double"&gt;0.5529&lt;/D&gt;&lt;D xsi:type="xsd:double"&gt;0.4653&lt;/D&gt;&lt;D xsi:type="xsd:double"&gt;0.6271&lt;/D&gt;&lt;D xsi:type="xsd:double"&gt;0.6133&lt;/D&gt;&lt;D xsi:type="xsd:double"&gt;0.5776&lt;/D&gt;&lt;D xsi:type="xsd:double"&gt;0.535&lt;/D&gt;&lt;D xsi:type="xsd:double"&gt;0.5594&lt;/D&gt;&lt;D xsi:type="xsd:double"&gt;0.5161&lt;/D&gt;&lt;D xsi:type="xsd:double"&gt;0.5339&lt;/D&gt;&lt;D xsi:type="xsd:double"&gt;0.5257&lt;/D&gt;&lt;D xsi:type="xsd:double"&gt;0.5035&lt;/D&gt;&lt;D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xsi:type="xsd:double"&gt;2.0589&lt;/D&gt;&lt;D xsi:type="xsd:double"&gt;1.9625&lt;/D&gt;&lt;D xsi:type="xsd:double"&gt;2.1273&lt;/D&gt;&lt;D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xsi:type="xsd:double"&gt;1.4739&lt;/D&gt;&lt;D xsi:type="xsd:double"&gt;1.3882&lt;/D&gt;&lt;D xsi:type="xsd:double"&gt;1.5314&lt;/D&gt;&lt;D xsi:type="xsd:double"&gt;1.656&lt;/D&gt;&lt;D xsi:type="xsd:double"&gt;1.487&lt;/D&gt;&lt;D xsi:type="xsd:double"&gt;1.4399&lt;/D&gt;&lt;D xsi:type="xsd:double"&gt;1.6494&lt;/D&gt;&lt;D xsi:type="xsd:double"&gt;1.8159&lt;/D&gt;&lt;D xsi:type="xsd:double"&gt;1.9548&lt;/D&gt;&lt;D xsi:type="xsd:double"&gt;1.802&lt;/D&gt;&lt;D xsi:type="xsd:double"&gt;1.8043&lt;/D&gt;&lt;D xsi:type="xsd:double"&gt;1.7908&lt;/D&gt;&lt;D xsi:type="xsd:double"&gt;2.234&lt;/D&gt;&lt;D xsi:type="xsd:double"&gt;2.2813&lt;/D&gt;&lt;D xsi:type="xsd:double"&gt;2.3054&lt;/D&gt;&lt;D xsi:type="xsd:double"&gt;2.1619&lt;/D&gt;&lt;D xsi:type="xsd:double"&gt;2.1474&lt;/D&gt;&lt;D xsi:type="xsd:double"&gt;2.3343&lt;/D&gt;&lt;D xsi:type="xsd:double"&gt;2.2621&lt;/D&gt;&lt;D xsi:type="xsd:double"&gt;2.273&lt;/D&gt;&lt;D xsi:type="xsd:double"&gt;2.2775&lt;/D&gt;&lt;D xsi:type="xsd:double"&gt;2.346&lt;/D&gt;&lt;D xsi:type="xsd:double"&gt;2.3615&lt;/D&gt;&lt;D xsi:type="xsd:double"&gt;2.5271&lt;/D&gt;&lt;D xsi:type="xsd:double"&gt;2.6199&lt;/D&gt;&lt;D xsi:type="xsd:double"&gt;2.5515&lt;/D&gt;&lt;D xsi:type="xsd:double"&gt;2.5881&lt;/D&gt;&lt;D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xsi:type="xsd:double"&gt;0.0692&lt;/D&gt;&lt;D xsi:type="xsd:double"&gt;0.0695&lt;/D&gt;&lt;D xsi:type="xsd:double"&gt;0.0701&lt;/D&gt;&lt;D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t>
        </r>
      </text>
    </comment>
    <comment ref="A37" authorId="0" shapeId="0" xr:uid="{8AF24509-C2D1-4311-9CFF-003F651C18EC}">
      <text>
        <r>
          <rPr>
            <b/>
            <sz val="9"/>
            <color indexed="81"/>
            <rFont val="Tahoma"/>
            <family val="2"/>
          </rPr>
          <t>/D&gt;&lt;D xsi:type="xsd:double"&gt;0&lt;/D&gt;&lt;D xsi:type="xsd:double"&gt;0&lt;/D&gt;&lt;D xsi:type="xsd:double"&gt;0&lt;/D&gt;&lt;D xsi:type="xsd:double"&gt;0&lt;/D&gt;&lt;D xsi:type="xsd:double"&gt;1.0564&lt;/D&gt;&lt;D xsi:type="xsd:double"&gt;1.2297&lt;/D&gt;&lt;D xsi:type="xsd:double"&gt;1.2421&lt;/D&gt;&lt;D xsi:type="xsd:double"&gt;1.1098&lt;/D&gt;&lt;D xsi:type="xsd:double"&gt;1.0679&lt;/D&gt;&lt;D xsi:type="xsd:double"&gt;0.5499&lt;/D&gt;&lt;D xsi:type="xsd:double"&gt;0.3861&lt;/D&gt;&lt;D xsi:type="xsd:double"&gt;0.3968&lt;/D&gt;&lt;D xsi:type="xsd:double"&gt;0.3268&lt;/D&gt;&lt;D xsi:type="xsd:double"&gt;0.3286&lt;/D&gt;&lt;D xsi:type="xsd:double"&gt;0.3418&lt;/D&gt;&lt;D xsi:type="xsd:double"&gt;0.4265&lt;/D&gt;&lt;D xsi:type="xsd:double"&gt;0.379&lt;/D&gt;&lt;D xsi:type="xsd:double"&gt;0.5208&lt;/D&gt;&lt;D xsi:type="xsd:double"&gt;0.4591&lt;/D&gt;&lt;D xsi:type="xsd:double"&gt;0.5547&lt;/D&gt;&lt;D xsi:type="xsd:double"&gt;0.5809&lt;/D&gt;&lt;D xsi:type="xsd:double"&gt;0.5551&lt;/D&gt;&lt;D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xsi:type="xsd:double"&gt;1.0287&lt;/D&gt;&lt;D xsi:type="xsd:double"&gt;0.984&lt;/D&gt;&lt;D xsi:type="xsd:double"&gt;0.9499&lt;/D&gt;&lt;D xsi:type="xsd:double"&gt;1.0623&lt;/D&gt;&lt;D xsi:type="xsd:double"&gt;0.9543&lt;/D&gt;&lt;D xsi:type="xsd:double"&gt;0.9491&lt;/D&gt;&lt;D xsi:type="xsd:double"&gt;1.0479&lt;/D&gt;&lt;D xsi:type="xsd:double"&gt;0.9962&lt;/D&gt;&lt;D xsi:type="xsd:double"&gt;0.9188&lt;/D&gt;&lt;D xsi:type="xsd:double"&gt;0.863&lt;/D&gt;&lt;D xsi:type="xsd:double"&gt;0.8024&lt;/D&gt;&lt;D xsi:type="xsd:double"&gt;0.85&lt;/D&gt;&lt;D xsi:type="xsd:double"&gt;1.032&lt;/D&gt;&lt;D xsi:type="xsd:double"&gt;1.0587&lt;/D&gt;&lt;D xsi:type="xsd:double"&gt;1.0625&lt;/D&gt;&lt;D xsi:type="xsd:double"&gt;0.9954&lt;/D&gt;&lt;D xsi:type="xsd:double"&gt;0.9888&lt;/D&gt;&lt;D xsi:type="xsd:double"&gt;0.9357&lt;/D&gt;&lt;D xsi:type="xsd:double"&gt;1.0585&lt;/D&gt;&lt;D xsi:type="xsd:double"&gt;1.1465&lt;/D&gt;&lt;D xsi:type="xsd:double"&gt;1.0162&lt;/D&gt;&lt;D xsi:type="xsd:double"&gt;1.1288&lt;/D&gt;&lt;D xsi:type="xsd:double"&gt;1.0564&lt;/D&gt;&lt;D xsi:type="xsd:double"&gt;1.1207&lt;/D&gt;&lt;D xsi:type="xsd:double"&gt;1.1426&lt;/D&gt;&lt;D xsi:type="xsd:double"&gt;1.1672&lt;/D&gt;&lt;D xsi:type="xsd:double"&gt;1.1159&lt;/D&gt;&lt;D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xsi:type="xsd:double"&gt;2.5772&lt;/D&gt;&lt;D xsi:type="xsd:double"&gt;2.5547&lt;/D&gt;&lt;D xsi:type="xsd:double"&gt;2.5693&lt;/D&gt;&lt;D xsi:type="xsd:double"&gt;2.517&lt;/D&gt;&lt;D xsi:type="xsd:double"&gt;2.6804&lt;/D&gt;&lt;D xsi:type="xsd:double"&gt;2.6055&lt;/D&gt;&lt;D xsi:type="xsd:double"&gt;2.2887&lt;/D&gt;&lt;D xsi:type="xsd:double"&gt;2.4701&lt;/D&gt;&lt;D xsi:type="xsd:double"&gt;2.4506&lt;/D&gt;&lt;D xsi:type="xsd:double"&gt;2.2135&lt;/D&gt;&lt;D xsi:type="xsd:double"&gt;2.5155&lt;/D&gt;&lt;D xsi:type="xsd:double"&gt;2.3941&lt;/D&gt;&lt;D xsi:type="xsd:double"&gt;2.4011&lt;/D&gt;&lt;D xsi:type="xsd:double"&gt;2.5047&lt;/D&gt;&lt;D xsi:type="xsd:double"&gt;2.5524&lt;/D&gt;&lt;D xsi:type="xsd:double"&gt;2.733&lt;/D&gt;&lt;D xsi:type="xsd:double"&gt;2.7317&lt;/D&gt;&lt;D xsi:type="xsd:double"&gt;2.9434&lt;/D&gt;&lt;D xsi:type="xsd:double"&gt;2.6838&lt;/D&gt;&lt;D xsi:type="xsd:double"&gt;2.644&lt;/D&gt;&lt;D xsi:type="xsd:double"&gt;2.8269&lt;/D&gt;&lt;D xsi:type="xsd:double"&gt;2.8123&lt;/D&gt;&lt;D xsi:type="xsd:double"&gt;3.0663&lt;/D&gt;&lt;D xsi:type="xsd:double"&gt;3.2554&lt;/D&gt;&lt;D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xsi:type="xsd:double"&gt;1.1281&lt;/D&gt;&lt;D xsi:type="xsd:double"&gt;1.0854&lt;/D&gt;&lt;D xsi:type="xsd:double"&gt;1.1589&lt;/D&gt;&lt;D xsi:type="xsd:double"&gt;1.1854&lt;/D&gt;&lt;D xsi:type="xsd:double"&gt;1.2311&lt;/D&gt;&lt;D xsi:type="xsd:double"&gt;1.1329&lt;/D&gt;&lt;D xsi:type="xsd:double"&gt;1.1121&lt;/D&gt;&lt;D xsi:type="xsd:double"&gt;1.0535&lt;/D&gt;&lt;D xsi:type="xsd:double"&gt;1.0038&lt;/D&gt;&lt;D xsi:type="xsd:double"&gt;0.9825&lt;/D&gt;&lt;D xsi:type="xsd:double"&gt;0.9407&lt;/D&gt;&lt;D xsi:type="xsd:double"&gt;1.4239&lt;/D&gt;&lt;D xsi:type="xsd:double"&gt;1.2079&lt;/D&gt;&lt;D xsi:type="xsd:double"&gt;1.1083&lt;/D&gt;&lt;D xsi:type="xsd:double"&gt;1.1343&lt;/D&gt;&lt;D xsi:type="xsd:double"&gt;1.0639&lt;/D&gt;&lt;D xsi:type="xsd:double"&gt;1.0086&lt;/D&gt;&lt;D xsi:type="xsd:double"&gt;0.9474&lt;/D&gt;&lt;D xsi:type="xsd:double"&gt;0.9475&lt;/D&gt;&lt;D xsi:type="xsd:double"&gt;1.0725&lt;/D&gt;&lt;D xsi:type="xsd:double"&gt;1.1458&lt;/D&gt;&lt;D xsi:type="xsd:double"&gt;1.1338&lt;/D&gt;&lt;D xsi:type="xsd:double"&gt;1.1244&lt;/D&gt;&lt;D xsi:type="xsd:double"&gt;0.5499&lt;/D&gt;&lt;D xsi:type="xsd:double"&gt;0.5556&lt;/D&gt;&lt;D xsi:type="xsd:double"&gt;0.748&lt;/D&gt;&lt;D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xsi:type="xsd:double"&gt;1.3584&lt;/D&gt;&lt;D xsi:type="xsd:double"&gt;1.3327&lt;/D&gt;&lt;D xsi:type="xsd:double"&gt;1.27&lt;/D&gt;&lt;D xsi:type="xsd:double"&gt;1.237&lt;/D&gt;&lt;D xsi:type="xsd:double"&gt;1.2657&lt;/D&gt;&lt;D xsi:type="xsd:double"&gt;1.232&lt;/D&gt;&lt;D xsi:type="xsd:double"&gt;1.2562&lt;/D&gt;&lt;D xsi:type="xsd:double"&gt;1.2468&lt;/D&gt;&lt;D xsi:type="xsd:double"&gt;1.2385&lt;/D&gt;&lt;D xsi:type="xsd:double"&gt;1.1895&lt;/D&gt;&lt;D xsi:type="xsd:double"&gt;1.2902&lt;/D&gt;&lt;D xsi:type="xsd:double"&gt;1.2901&lt;/D&gt;&lt;D xsi:type="xsd:double"&gt;1.5868&lt;/D&gt;&lt;D xsi:type="xsd:double"&gt;1.6288&lt;/D&gt;&lt;D xsi:type="xsd:double"&gt;1.6738&lt;/D&gt;&lt;D xsi:type="xsd:double"&gt;1.689&lt;/D&gt;&lt;D xsi:type="xsd:double"&gt;1.68&lt;/D&gt;&lt;D xsi:type="xsd:double"&gt;1.6074&lt;/D&gt;&lt;D xsi:type="xsd:double"&gt;1.5278&lt;/D&gt;&lt;D xsi:type="xsd:double"&gt;1.4782&lt;/D&gt;&lt;D xsi:type="xsd:double"&gt;1.4327&lt;/D&gt;&lt;D xsi:type="xsd:double"&gt;1.4569&lt;/D&gt;&lt;D xsi:type="xsd:double"&gt;1.5174&lt;/D&gt;&lt;D xsi:type="xsd:double"&gt;1.5393&lt;/D&gt;&lt;D xsi:type="xsd:double"&gt;2.4289&lt;/D&gt;&lt;D xsi:type="xsd:double"&gt;2.3987&lt;/D&gt;&lt;D xsi:type="xsd:double"&gt;2.4358&lt;/D&gt;&lt;D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xsi:type="xsd:double"&gt;0.908&lt;/D&gt;&lt;D xsi:type="xsd:double"&gt;0.9168&lt;/D&gt;&lt;D xsi:type="xsd:double"&gt;0.7848&lt;/D&gt;&lt;D xsi:type="xsd:double"&gt;0.6984&lt;/D&gt;&lt;D xsi:type="xsd:double"&gt;0.6208&lt;/D&gt;&lt;D xsi:type="xsd:double"&gt;0.589&lt;/D&gt;&lt;D xsi:type="xsd:double"&gt;0.7467&lt;/D&gt;&lt;D xsi:type="xsd:double"&gt;0.6578&lt;/D&gt;&lt;D xsi:type="xsd:double"&gt;0.6038&lt;/D&gt;&lt;D xsi:type="xsd:double"&gt;0.6098&lt;/D&gt;&lt;D xsi:type="xsd:double"&gt;0.5125&lt;/D&gt;&lt;D xsi:type="xsd:double"&gt;0.4588&lt;/D&gt;&lt;D xsi:type="xsd:double"&gt;0.3747&lt;/D&gt;&lt;D xsi:type="xsd:double"&gt;0.3727&lt;/D&gt;&lt;D xsi:type="xsd:double"&gt;0.3547&lt;/D&gt;&lt;D xsi:type="xsd:double"&gt;0.3621&lt;/D&gt;&lt;D xsi:type="xsd:double"&gt;0.3479&lt;/D&gt;&lt;D xsi:type="xsd:double"&gt;0.3526&lt;/D&gt;&lt;D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xsi:type="xsd:double"&gt;1.124&lt;/D&gt;&lt;D xsi:type="xsd:double"&gt;1.1237&lt;/D&gt;&lt;D xsi:type="xsd:double"&gt;1.2335&lt;/D&gt;&lt;D xsi:type="xsd:double"&gt;1.0312&lt;/D&gt;&lt;D xsi:type="xsd:double"&gt;1.0615&lt;/D&gt;&lt;D xsi:type="xsd:double"&gt;1.0445&lt;/D&gt;&lt;D xsi:type="xsd:double"&gt;1.0826&lt;/D&gt;&lt;D xsi:type="xsd:double"&gt;1.1508&lt;/D&gt;&lt;D xsi:type="xsd:double"&gt;1.1511&lt;/D&gt;&lt;D xsi:type="xsd:double"&gt;1.1872&lt;/D&gt;&lt;D xsi:type="xsd:double"&gt;1.2183&lt;/D&gt;&lt;D xsi:type="xsd:double"&gt;1.1476&lt;/D&gt;&lt;D xsi:type="xsd:double"&gt;1.3343&lt;/D&gt;&lt;D xsi:type="xsd:double"&gt;1.3634&lt;/D&gt;&lt;D xsi:type="xsd:double"&gt;1.3633&lt;/D&gt;&lt;D xsi:type="xsd:double"&gt;1.4477&lt;/D&gt;&lt;D xsi:type="xsd:double"&gt;1.7117&lt;/D&gt;&lt;D xsi:type="xsd:double"&gt;1.7851&lt;/D&gt;&lt;D xsi:type="xsd:double"&gt;2.3929&lt;/D&gt;&lt;D xsi:type="xsd:double"&gt;2.3924&lt;/D&gt;&lt;D xsi:type="xsd:double"&gt;2.3197&lt;/D&gt;&lt;D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xsi:type="xsd:double"&gt;1.9287&lt;/D&gt;&lt;D xsi:type="xsd:double"&gt;1.9737&lt;/D&gt;&lt;D xsi:type="xsd:double"&gt;2.1137&lt;/D&gt;&lt;D xsi:type="xsd:double"&gt;1.9663&lt;/D&gt;&lt;D xsi:type="xsd:double"&gt;1.9605&lt;/D&gt;&lt;D xsi:type="xsd:double"&gt;2.0627&lt;/D&gt;&lt;D xsi:type="xsd:double"&gt;2.1092&lt;/D&gt;&lt;D xsi:type="xsd:double"&gt;2.0733&lt;/D&gt;&lt;D xsi:type="xsd:double"&gt;2.0321&lt;/D&gt;&lt;D xsi:type="xsd:double"&gt;2.0807&lt;/D&gt;&lt;D xsi:type="xsd:double"&gt;2.1077&lt;/D&gt;&lt;D xsi:type="xsd:double"&gt;2.1809&lt;/D&gt;&lt;D xsi:type="xsd:double"&gt;1.9899&lt;/D&gt;&lt;D xsi:type="xsd:double"&gt;1.8948&lt;/D&gt;&lt;D xsi:type="xsd:double"&gt;1.9109&lt;/D&gt;&lt;D xsi:type="xsd:double"&gt;1.8064&lt;/D&gt;&lt;D xsi:type="xsd:double"&gt;1.779&lt;/D&gt;&lt;D xsi:type="xsd:double"&gt;1.8165&lt;/D&gt;&lt;D xsi:type="xsd:double"&gt;2.1982&lt;/D&gt;&lt;D xsi:type="xsd:double"&gt;2.2724&lt;/D&gt;&lt;D xsi:type="xsd:double"&gt;2.2733&lt;/D&gt;&lt;D xsi:type="xsd:double"&gt;2.255&lt;/D&gt;&lt;D xsi:type="xsd:double"&gt;2.2515&lt;/D&gt;&lt;D xsi:type="xsd:double"&gt;2.2441&lt;/D&gt;&lt;D xsi:type="xsd:double"&gt;2.3951&lt;/D&gt;&lt;D xsi:type="xsd:double"&gt;2.4505&lt;/D&gt;&lt;D xsi:type="xsd:double"&gt;2.6283&lt;/D&gt;&lt;D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xsi:type="xsd:double"&gt;1.5538&lt;/D&gt;&lt;D xsi:type="xsd:double"&gt;1.4535&lt;/D&gt;&lt;D xsi:type="xsd:double"&gt;1.719&lt;/D&gt;&lt;D xsi:type="xsd:double"&gt;1.5909&lt;/D&gt;&lt;D xsi:type="xsd:double"&gt;1.6424&lt;/D&gt;&lt;D xsi:type="xsd:double"&gt;1.7196&lt;/D&gt;&lt;D xsi:type="xsd:double"&gt;1.3744&lt;/D&gt;&lt;D xsi:type="xsd:double"&gt;1.4228&lt;/D&gt;&lt;D xsi:type="xsd:double"&gt;1.5532&lt;/D&gt;&lt;D xsi:type="xsd:double"&gt;1.9456&lt;/D&gt;&lt;D xsi:type="xsd:double"&gt;2.0184&lt;/D&gt;&lt;D xsi:type="xsd:double"&gt;1.9771&lt;/D&gt;&lt;D xsi:type="xsd:double"&gt;1.7882&lt;/D&gt;&lt;D xsi:type="xsd:double"&gt;1.883&lt;/D&gt;&lt;D xsi:type="xsd:double"&gt;1.7343&lt;/D&gt;&lt;D xsi:type="xsd:double"&gt;1.5386&lt;/D&gt;&lt;D xsi:type="xsd:double"&gt;1.5299&lt;/D&gt;&lt;D xsi:type="xsd:double"&gt;1.5433&lt;/D&gt;&lt;D xsi:type="xsd:double"&gt;1.2344&lt;/D&gt;&lt;D xsi:type="xsd:double"&gt;1.175&lt;/D&gt;&lt;D xsi:type="xsd:double"&gt;1.2459&lt;/D&gt;&lt;D xsi:type="xsd:double"&gt;1.3145&lt;/D&gt;&lt;D xsi:type="xsd:double"&gt;1.3332&lt;/D&gt;&lt;D xsi:type="xsd:double"&gt;1.226&lt;/D&gt;&lt;D xsi:type="xsd:double"&gt;1.3291&lt;/D&gt;&lt;D xsi:type="xsd:double"&gt;0.7489&lt;/D&gt;&lt;D xsi:type="xsd:double"&gt;0.7455&lt;/D&gt;&lt;D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t>
        </r>
      </text>
    </comment>
    <comment ref="A38" authorId="0" shapeId="0" xr:uid="{FD2A2E60-2D32-47C6-B0A8-00579E4DEF18}">
      <text>
        <r>
          <rPr>
            <b/>
            <sz val="9"/>
            <color indexed="81"/>
            <rFont val="Tahoma"/>
            <family val="2"/>
          </rPr>
          <t>&gt;&lt;D xsi:type="xsd:double"&gt;0&lt;/D&gt;&lt;D xsi:type="xsd:double"&gt;0&lt;/D&gt;&lt;D xsi:type="xsd:double"&gt;0&lt;/D&gt;&lt;D xsi:type="xsd:double"&gt;0&lt;/D&gt;&lt;D xsi:type="xsd:double"&gt;0&lt;/D&gt;&lt;D xsi:type="xsd:double"&gt;0&lt;/D&gt;&lt;D xsi:type="xsd:double"&gt;0&lt;/D&gt;&lt;D xsi:type="xsd:double"&gt;0&lt;/D&gt;&lt;D xsi:type="xsd:double"&gt;0&lt;/D&gt;&lt;D xsi:type="xsd:double"&gt;2.3349&lt;/D&gt;&lt;D xsi:type="xsd:double"&gt;2.2545&lt;/D&gt;&lt;D xsi:type="xsd:double"&gt;2.2471&lt;/D&gt;&lt;D xsi:type="xsd:double"&gt;2.381&lt;/D&gt;&lt;D xsi:type="xsd:double"&gt;2.0266&lt;/D&gt;&lt;D xsi:type="xsd:double"&gt;1.9882&lt;/D&gt;&lt;D xsi:type="xsd:double"&gt;1.6491&lt;/D&gt;&lt;D xsi:type="xsd:double"&gt;1.6064&lt;/D&gt;&lt;D xsi:type="xsd:double"&gt;1.5184&lt;/D&gt;&lt;D xsi:type="xsd:double"&gt;1.4704&lt;/D&gt;&lt;D xsi:type="xsd:double"&gt;1.4661&lt;/D&gt;&lt;D xsi:type="xsd:double"&gt;1.5421&lt;/D&gt;&lt;D xsi:type="xsd:double"&gt;1.8909&lt;/D&gt;&lt;D xsi:type="xsd:double"&gt;1.7079&lt;/D&gt;&lt;D xsi:type="xsd:double"&gt;1.9292&lt;/D&gt;&lt;D xsi:type="xsd:double"&gt;1.9997&lt;/D&gt;&lt;D xsi:type="xsd:double"&gt;1.9424&lt;/D&gt;&lt;D xsi:type="xsd:double"&gt;2.0017&lt;/D&gt;&lt;D xsi:type="xsd:double"&gt;1.98&lt;/D&gt;&lt;D xsi:type="xsd:double"&gt;1.7498&lt;/D&gt;&lt;D xsi:type="xsd:double"&gt;1.65&lt;/D&gt;&lt;D xsi:type="xsd:double"&gt;1.6686&lt;/D&gt;&lt;D xsi:type="xsd:double"&gt;1.7777&lt;/D&gt;&lt;D xsi:type="xsd:double"&gt;1.5852&lt;/D&gt;&lt;D xsi:type="xsd:double"&gt;1.5784&lt;/D&gt;&lt;D xsi:type="xsd:double"&gt;1.3339&lt;/D&gt;&lt;D xsi:type="xsd:double"&gt;1.287&lt;/D&gt;&lt;D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xsi:type="xsd:double"&gt;1.0926&lt;/D&gt;&lt;D xsi:type="xsd:double"&gt;1.168&lt;/D&gt;&lt;D xsi:type="xsd:double"&gt;1.3167&lt;/D&gt;&lt;D xsi:type="xsd:double"&gt;1.3952&lt;/D&gt;&lt;D xsi:type="xsd:double"&gt;1.3727&lt;/D&gt;&lt;D xsi:type="xsd:double"&gt;1.5945&lt;/D&gt;&lt;D xsi:type="xsd:double"&gt;1.4395&lt;/D&gt;&lt;D xsi:type="xsd:double"&gt;1.4456&lt;/D&gt;&lt;D xsi:type="xsd:double"&gt;1.4483&lt;/D&gt;&lt;D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xsi:type="xsd:double"&gt;0.3623&lt;/D&gt;&lt;D xsi:type="xsd:double"&gt;0.3998&lt;/D&gt;&lt;D xsi:type="xsd:double"&gt;0.3911&lt;/D&gt;&lt;D xsi:type="xsd:double"&gt;0.3749&lt;/D&gt;&lt;D xsi:type="xsd:double"&gt;0.3655&lt;/D&gt;&lt;D xsi:type="xsd:double"&gt;0.3253&lt;/D&gt;&lt;D xsi:type="xsd:double"&gt;0.7688&lt;/D&gt;&lt;D xsi:type="xsd:double"&gt;0.8922&lt;/D&gt;&lt;D xsi:type="xsd:double"&gt;0.8904&lt;/D&gt;&lt;D xsi:type="xsd:double"&gt;0.8676&lt;/D&gt;&lt;D xsi:type="xsd:double"&gt;0.8941&lt;/D&gt;&lt;D xsi:type="xsd:double"&gt;0.7211&lt;/D&gt;&lt;D xsi:type="xsd:double"&gt;1.4057&lt;/D&gt;&lt;D xsi:type="xsd:double"&gt;1.3735&lt;/D&gt;&lt;D xsi:type="xsd:double"&gt;1.7174&lt;/D&gt;&lt;D xsi:type="xsd:double"&gt;1.7285&lt;/D&gt;&lt;D xsi:type="xsd:double"&gt;1.6546&lt;/D&gt;&lt;D xsi:type="xsd:double"&gt;1.6567&lt;/D&gt;&lt;D xsi:type="xsd:double"&gt;1.9876&lt;/D&gt;&lt;D xsi:type="xsd:double"&gt;2.109&lt;/D&gt;&lt;D xsi:type="xsd:double"&gt;2.317&lt;/D&gt;&lt;D xsi:type="xsd:double"&gt;2.1868&lt;/D&gt;&lt;D xsi:type="xsd:double"&gt;1.9703&lt;/D&gt;&lt;D xsi:type="xsd:double"&gt;1.6928&lt;/D&gt;&lt;D xsi:type="xsd:double"&gt;1.3572&lt;/D&gt;&lt;D xsi:type="xsd:double"&gt;1.2999&lt;/D&gt;&lt;D xsi:type="xsd:double"&gt;1.3054&lt;/D&gt;&lt;D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xsi:type="xsd:double"&gt;2.4121&lt;/D&gt;&lt;D xsi:type="xsd:double"&gt;2.3982&lt;/D&gt;&lt;D xsi:type="xsd:double"&gt;2.3928&lt;/D&gt;&lt;D xsi:type="xsd:double"&gt;2.4722&lt;/D&gt;&lt;D xsi:type="xsd:double"&gt;2.3166&lt;/D&gt;&lt;D xsi:type="xsd:double"&gt;2.4031&lt;/D&gt;&lt;D xsi:type="xsd:double"&gt;2.583&lt;/D&gt;&lt;D xsi:type="xsd:double"&gt;2.5628&lt;/D&gt;&lt;D xsi:type="xsd:double"&gt;2.534&lt;/D&gt;&lt;D xsi:type="xsd:double"&gt;2.4706&lt;/D&gt;&lt;D xsi:type="xsd:double"&gt;2.3877&lt;/D&gt;&lt;D xsi:type="xsd:double"&gt;2.3159&lt;/D&gt;&lt;D xsi:type="xsd:double"&gt;2.2001&lt;/D&gt;&lt;D xsi:type="xsd:double"&gt;2.1646&lt;/D&gt;&lt;D xsi:type="xsd:double"&gt;2.4283&lt;/D&gt;&lt;D xsi:type="xsd:double"&gt;2.3644&lt;/D&gt;&lt;D xsi:type="xsd:double"&gt;2.3725&lt;/D&gt;&lt;D xsi:type="xsd:double"&gt;2.582&lt;/D&gt;&lt;D xsi:type="xsd:double"&gt;1.7733&lt;/D&gt;&lt;D xsi:type="xsd:double"&gt;1.9043&lt;/D&gt;&lt;D xsi:type="xsd:double"&gt;1.8718&lt;/D&gt;&lt;D xsi:type="xsd:double"&gt;1.8872&lt;/D&gt;&lt;D xsi:type="xsd:double"&gt;1.9004&lt;/D&gt;&lt;D xsi:type="xsd:double"&gt;1.9561&lt;/D&gt;&lt;D xsi:type="xsd:double"&gt;1.9656&lt;/D&gt;&lt;D xsi:type="xsd:double"&gt;2.0634&lt;/D&gt;&lt;D xsi:type="xsd:double"&gt;2.0036&lt;/D&gt;&lt;D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xsi:type="xsd:double"&gt;1.3708&lt;/D&gt;&lt;D xsi:type="xsd:double"&gt;1.3735&lt;/D&gt;&lt;D xsi:type="xsd:double"&gt;1.4346&lt;/D&gt;&lt;D xsi:type="xsd:double"&gt;1.4385&lt;/D&gt;&lt;D xsi:type="xsd:double"&gt;1.6359&lt;/D&gt;&lt;D xsi:type="xsd:double"&gt;1.6393&lt;/D&gt;&lt;D xsi:type="xsd:double"&gt;1.0947&lt;/D&gt;&lt;D xsi:type="xsd:double"&gt;1.0608&lt;/D&gt;&lt;D xsi:type="xsd:double"&gt;1.0091&lt;/D&gt;&lt;D xsi:type="xsd:double"&gt;0.9284&lt;/D&gt;&lt;D xsi:type="xsd:double"&gt;0.9041&lt;/D&gt;&lt;D xsi:type="xsd:double"&gt;0.8507&lt;/D&gt;&lt;D xsi:type="xsd:double"&gt;0.8375&lt;/D&gt;&lt;D xsi:type="xsd:double"&gt;0.8452&lt;/D&gt;&lt;D xsi:type="xsd:double"&gt;0.8974&lt;/D&gt;&lt;D xsi:type="xsd:double"&gt;0.912&lt;/D&gt;&lt;D xsi:type="xsd:double"&gt;0.7979&lt;/D&gt;&lt;D xsi:type="xsd:double"&gt;0.8003&lt;/D&gt;&lt;D xsi:type="xsd:double"&gt;1.2706&lt;/D&gt;&lt;D xsi:type="xsd:double"&gt;1.2123&lt;/D&gt;&lt;D xsi:type="xsd:double"&gt;1.1219&lt;/D&gt;&lt;D xsi:type="xsd:double"&gt;1.0857&lt;/D&gt;&lt;D xsi:type="xsd:double"&gt;1.0901&lt;/D&gt;&lt;D xsi:type="xsd:double"&gt;1.1196&lt;/D&gt;&lt;D xsi:type="xsd:double"&gt;1.7792&lt;/D&gt;&lt;D xsi:type="xsd:double"&gt;1.697&lt;/D&gt;&lt;D xsi:type="xsd:double"&gt;1.833&lt;/D&gt;&lt;D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xsi:type="xsd:double"&gt;1.3566&lt;/D&gt;&lt;D xsi:type="xsd:double"&gt;1.4129&lt;/D&gt;&lt;D xsi:type="xsd:double"&gt;1.5103&lt;/D&gt;&lt;D xsi:type="xsd:double"&gt;1.7018&lt;/D&gt;&lt;D xsi:type="xsd:double"&gt;1.8446&lt;/D&gt;&lt;D xsi:type="xsd:double"&gt;1.7004&lt;/D&gt;&lt;D xsi:type="xsd:double"&gt;1.6904&lt;/D&gt;&lt;D xsi:type="xsd:double"&gt;1.6395&lt;/D&gt;&lt;D xsi:type="xsd:double"&gt;1.4631&lt;/D&gt;&lt;D xsi:type="xsd:double"&gt;1.4464&lt;/D&gt;&lt;D xsi:type="xsd:double"&gt;1.3952&lt;/D&gt;&lt;D xsi:type="xsd:double"&gt;1.4071&lt;/D&gt;&lt;D xsi:type="xsd:double"&gt;1.5908&lt;/D&gt;&lt;D xsi:type="xsd:double"&gt;1.6136&lt;/D&gt;&lt;D xsi:type="xsd:double"&gt;1.7137&lt;/D&gt;&lt;D xsi:type="xsd:double"&gt;1.7699&lt;/D&gt;&lt;D xsi:type="xsd:double"&gt;1.6567&lt;/D&gt;&lt;D xsi:type="xsd:double"&gt;1.5156&lt;/D&gt;&lt;D xsi:type="xsd:double"&gt;1.1982&lt;/D&gt;&lt;D xsi:type="xsd:double"&gt;1.0335&lt;/D&gt;&lt;D xsi:type="xsd:double"&gt;1.2179&lt;/D&gt;&lt;D xsi:type="xsd:double"&gt;1.2104&lt;/D&gt;&lt;D xsi:type="xsd:double"&gt;1.0827&lt;/D&gt;&lt;D xsi:type="xsd:double"&gt;1.0349&lt;/D&gt;&lt;D xsi:type="xsd:double"&gt;1.387&lt;/D&gt;&lt;D xsi:type="xsd:double"&gt;1.2263&lt;/D&gt;&lt;D xsi:type="xsd:double"&gt;1.1457&lt;/D&gt;&lt;D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xsi:type="xsd:double"&gt;0.5972&lt;/D&gt;&lt;D xsi:type="xsd:double"&gt;0.6724&lt;/D&gt;&lt;D xsi:type="xsd:double"&gt;0.781&lt;/D&gt;&lt;D xsi:type="xsd:double"&gt;0.7429&lt;/D&gt;&lt;D xsi:type="xsd:double"&gt;0.8099&lt;/D&gt;&lt;D xsi:type="xsd:double"&gt;0.906&lt;/D&gt;&lt;D xsi:type="xsd:double"&gt;0.7255&lt;/D&gt;&lt;D xsi:type="xsd:double"&gt;0.768&lt;/D&gt;&lt;D xsi:type="xsd:double"&gt;0.7653&lt;/D&gt;&lt;D xsi:type="xsd:double"&gt;0.806&lt;/D&gt;&lt;D xsi:type="xsd:double"&gt;0.7927&lt;/D&gt;&lt;D xsi:type="xsd:double"&gt;0.7252&lt;/D&gt;&lt;D xsi:type="xsd:double"&gt;0.6077&lt;/D&gt;&lt;D xsi:type="xsd:double"&gt;0.668&lt;/D&gt;&lt;D xsi:type="xsd:double"&gt;0.7135&lt;/D&gt;&lt;D xsi:type="xsd:double"&gt;0.6915&lt;/D&gt;&lt;D xsi:type="xsd:double"&gt;0.6868&lt;/D&gt;&lt;D xsi:type="xsd:double"&gt;0.8148&lt;/D&gt;&lt;D xsi:type="xsd:double"&gt;0.8091&lt;/D&gt;&lt;D xsi:type="xsd:double"&gt;0.7887&lt;/D&gt;&lt;D xsi:type="xsd:double"&gt;0.7411&lt;/D&gt;&lt;D xsi:type="xsd:double"&gt;0.8216&lt;/D&gt;&lt;D xsi:type="xsd:double"&gt;0.814&lt;/D&gt;&lt;D xsi:type="xsd:double"&gt;0.753&lt;/D&gt;&lt;D xsi:type="xsd:double"&gt;1.0547&lt;/D&gt;&lt;D xsi:type="xsd:double"&gt;0.9665&lt;/D&gt;&lt;D xsi:type="xsd:double"&gt;0.9141&lt;/D&gt;&lt;D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xsi:type="xsd:double"&gt;1.5599&lt;/D&gt;&lt;D xsi:type="xsd:double"&gt;1.5027&lt;/D&gt;&lt;D xsi:type="xsd:double"&gt;1.4888&lt;/D&gt;&lt;D xsi:type="xsd:double"&gt;1.4536&lt;/D&gt;&lt;D xsi:type="xsd:double"&gt;1.6112&lt;/D&gt;&lt;D xsi:type="xsd:double"&gt;1.6815&lt;/D&gt;&lt;D xsi:type="xsd:double"&gt;1.6612&lt;/D&gt;&lt;D xsi:type="xsd:double"&gt;1.5872&lt;/D&gt;&lt;D xsi:type="xsd:double"&gt;1.564&lt;/D&gt;&lt;D xsi:type="xsd:double"&gt;1.5038&lt;/D&gt;&lt;D xsi:type="xsd:double"&gt;1.5518&lt;/D&gt;&lt;D xsi:type="xsd:double"&gt;1.5013&lt;/D&gt;&lt;D xsi:type="xsd:double"&gt;1.8521&lt;/D&gt;&lt;D xsi:type="xsd:double"&gt;1.6736&lt;/D&gt;&lt;D xsi:type="xsd:double"&gt;1.8764&lt;/D&gt;&lt;D xsi:type="xsd:double"&gt;1.9165&lt;/D&gt;&lt;D xsi:type="xsd:double"&gt;1.8145&lt;/D&gt;&lt;D xsi:type="xsd:double"&gt;2.07&lt;/D&gt;&lt;D xsi:type="xsd:double"&gt;2.1361&lt;/D&gt;&lt;D xsi:type="xsd:double"&gt;2.1916&lt;/D&gt;&lt;D xsi:type="xsd:double"&gt;2.0518&lt;/D&gt;&lt;D xsi:type="xsd:double"&gt;1.8835&lt;/D&gt;&lt;D xsi:type="xsd:double"&gt;1.6984&lt;/D&gt;&lt;D xsi:type="xsd:double"&gt;1.7104&lt;/D&gt;&lt;D xsi:type="xsd:double"&gt;1.7696&lt;/D&gt;&lt;D xsi:type="xsd:double"&gt;1.733&lt;/D&gt;&lt;D xsi:type="xsd:double"&gt;1.8858&lt;/D&gt;&lt;D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xsi:type="xsd:double"&gt;1.1404&lt;/D&gt;&lt;D xsi:type="xsd:double"&gt;1.4342&lt;/D&gt;&lt;D xsi:type="xsd:double"&gt;1.5831&lt;/D&gt;&lt;D xsi:type="xsd:double"&gt;1.4637&lt;/D&gt;&lt;D xsi:type="xsd:double"&gt;1.412&lt;/D&gt;&lt;D xsi:type="xsd:double"&gt;1.4447&lt;/D&gt;&lt;D xsi:type="xsd:double"&gt;1.1202&lt;/D&gt;&lt;D xsi:type="xsd:double"&gt;0.9578&lt;/D&gt;&lt;D xsi:type="xsd:double"&gt;1.2454&lt;/D&gt;&lt;D xsi:type="xsd:double"&gt;1.3834&lt;/D&gt;&lt;D xsi:type="xsd:double"&gt;1.0496&lt;/D&gt;&lt;D xsi:type="xsd:double"&gt;0.914&lt;/D&gt;&lt;D xsi:type="xsd:double"&gt;0.7043&lt;/D&gt;&lt;D xsi:type="xsd:double"&gt;0.647&lt;/D&gt;&lt;D xsi:type="xsd:double"&gt;0.5223&lt;/D&gt;&lt;D xsi:type="xsd:double"&gt;0.5155&lt;/D&gt;&lt;D xsi:type="xsd:double"&gt;0.4481&lt;/D&gt;&lt;D xsi:type="xsd:double"&gt;0.4872&lt;/D&gt;&lt;D xsi:type="xsd:double"&gt;0.1768&lt;/D&gt;&lt;D xsi:type="xsd:double"&gt;0.1893&lt;/D&gt;&lt;D xsi:type="xsd:double"&gt;0.1692&lt;/D&gt;&lt;D xsi:type="xsd:double"&gt;0.1344&lt;/D&gt;&lt;D xsi:type="xsd:double"&gt;0.1321&lt;/D&gt;&lt;D xsi:type="xsd:double"&gt;0.1275&lt;/D&gt;&lt;D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t>
        </r>
      </text>
    </comment>
    <comment ref="A39" authorId="0" shapeId="0" xr:uid="{41A1A035-E01F-4EAC-99F3-4137E888D647}">
      <text>
        <r>
          <rPr>
            <b/>
            <sz val="9"/>
            <color indexed="81"/>
            <rFont val="Tahoma"/>
            <family val="2"/>
          </rPr>
          <t>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xsi:type="xsd:double"&gt;2.4255&lt;/D&gt;&lt;D xsi:type="xsd:double"&gt;2.2949&lt;/D&gt;&lt;D xsi:type="xsd:double"&gt;2.3811&lt;/D&gt;&lt;D xsi:type="xsd:double"&gt;2.3011&lt;/D&gt;&lt;D xsi:type="xsd:double"&gt;2.3125&lt;/D&gt;&lt;D xsi:type="xsd:double"&gt;2.2374&lt;/D&gt;&lt;D xsi:type="xsd:double"&gt;1.8711&lt;/D&gt;&lt;D xsi:type="xsd:double"&gt;1.8427&lt;/D&gt;&lt;D xsi:type="xsd:double"&gt;1.9453&lt;/D&gt;&lt;D xsi:type="xsd:double"&gt;1.9346&lt;/D&gt;&lt;D xsi:type="xsd:double"&gt;1.9541&lt;/D&gt;&lt;D xsi:type="xsd:double"&gt;2.1884&lt;/D&gt;&lt;D xsi:type="xsd:double"&gt;1.8097&lt;/D&gt;&lt;D xsi:type="xsd:double"&gt;1.8064&lt;/D&gt;&lt;D xsi:type="xsd:double"&gt;1.8955&lt;/D&gt;&lt;D xsi:type="xsd:double"&gt;1.8965&lt;/D&gt;&lt;D xsi:type="xsd:double"&gt;1.9886&lt;/D&gt;&lt;D xsi:type="xsd:double"&gt;2.1385&lt;/D&gt;&lt;D xsi:type="xsd:double"&gt;2.1563&lt;/D&gt;&lt;D xsi:type="xsd:double"&gt;2.2503&lt;/D&gt;&lt;D xsi:type="xsd:double"&gt;2.2404&lt;/D&gt;&lt;D xsi:type="xsd:double"&gt;2.3303&lt;/D&gt;&lt;D xsi:type="xsd:double"&gt;2.5168&lt;/D&gt;&lt;D xsi:type="xsd:double"&gt;2.5538&lt;/D&gt;&lt;D xsi:type="xsd:double"&gt;2.0853&lt;/D&gt;&lt;D xsi:type="xsd:double"&gt;2.2963&lt;/D&gt;&lt;D xsi:type="xsd:double"&gt;2.2347&lt;/D&gt;&lt;D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xsi:type="xsd:double"&gt;2.0549&lt;/D&gt;&lt;D xsi:type="xsd:double"&gt;2.1412&lt;/D&gt;&lt;D xsi:type="xsd:double"&gt;1.9359&lt;/D&gt;&lt;D xsi:type="xsd:double"&gt;2.0004&lt;/D&gt;&lt;D xsi:type="xsd:double"&gt;1.8168&lt;/D&gt;&lt;D xsi:type="xsd:double"&gt;1.768&lt;/D&gt;&lt;D xsi:type="xsd:double"&gt;1.9147&lt;/D&gt;&lt;D xsi:type="xsd:double"&gt;2.0611&lt;/D&gt;&lt;D xsi:type="xsd:double"&gt;2.1462&lt;/D&gt;&lt;D xsi:type="xsd:double"&gt;2.0277&lt;/D&gt;&lt;D xsi:type="xsd:double"&gt;2.1267&lt;/D&gt;&lt;D xsi:type="xsd:double"&gt;2.1489&lt;/D&gt;&lt;D xsi:type="xsd:double"&gt;1.9746&lt;/D&gt;&lt;D xsi:type="xsd:double"&gt;2.0843&lt;/D&gt;&lt;D xsi:type="xsd:double"&gt;2.2763&lt;/D&gt;&lt;D xsi:type="xsd:double"&gt;2.1697&lt;/D&gt;&lt;D xsi:type="xsd:double"&gt;2.2325&lt;/D&gt;&lt;D xsi:type="xsd:double"&gt;2.2133&lt;/D&gt;&lt;D xsi:type="xsd:double"&gt;2.0136&lt;/D&gt;&lt;D xsi:type="xsd:double"&gt;2.1221&lt;/D&gt;&lt;D xsi:type="xsd:double"&gt;1.934&lt;/D&gt;&lt;D xsi:type="xsd:double"&gt;2.0472&lt;/D&gt;&lt;D xsi:type="xsd:double"&gt;2.066&lt;/D&gt;&lt;D xsi:type="xsd:double"&gt;1.99&lt;/D&gt;&lt;D xsi:type="xsd:double"&gt;1.5833&lt;/D&gt;&lt;D xsi:type="xsd:double"&gt;1.6872&lt;/D&gt;&lt;D xsi:type="xsd:double"&gt;1.7399&lt;/D&gt;&lt;D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xsi:type="xsd:double"&gt;1.421&lt;/D&gt;&lt;D xsi:type="xsd:double"&gt;1.2978&lt;/D&gt;&lt;D xsi:type="xsd:double"&gt;1.361&lt;/D&gt;&lt;D xsi:type="xsd:double"&gt;1.3112&lt;/D&gt;&lt;D xsi:type="xsd:double"&gt;1.308&lt;/D&gt;&lt;D xsi:type="xsd:double"&gt;1.1932&lt;/D&gt;&lt;D xsi:type="xsd:double"&gt;1.2763&lt;/D&gt;&lt;D xsi:type="xsd:double"&gt;1.2943&lt;/D&gt;&lt;D xsi:type="xsd:double"&gt;1.1629&lt;/D&gt;&lt;D xsi:type="xsd:double"&gt;1.149&lt;/D&gt;&lt;D xsi:type="xsd:double"&gt;1.2376&lt;/D&gt;&lt;D xsi:type="xsd:double"&gt;1.231&lt;/D&gt;&lt;D xsi:type="xsd:double"&gt;1.2436&lt;/D&gt;&lt;D xsi:type="xsd:double"&gt;1.3206&lt;/D&gt;&lt;D xsi:type="xsd:double"&gt;1.3909&lt;/D&gt;&lt;D xsi:type="xsd:double"&gt;1.3546&lt;/D&gt;&lt;D xsi:type="xsd:double"&gt;1.4135&lt;/D&gt;&lt;D xsi:type="xsd:double"&gt;1.5002&lt;/D&gt;&lt;D xsi:type="xsd:double"&gt;1.8216&lt;/D&gt;&lt;D xsi:type="xsd:double"&gt;1.7806&lt;/D&gt;&lt;D xsi:type="xsd:double"&gt;1.8323&lt;/D&gt;&lt;D xsi:type="xsd:double"&gt;1.8523&lt;/D&gt;&lt;D xsi:type="xsd:double"&gt;1.9395&lt;/D&gt;&lt;D xsi:type="xsd:double"&gt;2.0226&lt;/D&gt;&lt;D xsi:type="xsd:double"&gt;1.8755&lt;/D&gt;&lt;D xsi:type="xsd:double"&gt;2.1001&lt;/D&gt;&lt;D xsi:type="xsd:double"&gt;2.1714&lt;/D&gt;&lt;D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xsi:type="xsd:double"&gt;0.7795&lt;/D&gt;&lt;D xsi:type="xsd:double"&gt;0.7614&lt;/D&gt;&lt;D xsi:type="xsd:double"&gt;0.781&lt;/D&gt;&lt;D xsi:type="xsd:double"&gt;0.7572&lt;/D&gt;&lt;D xsi:type="xsd:double"&gt;0.7539&lt;/D&gt;&lt;D xsi:type="xsd:double"&gt;0.7142&lt;/D&gt;&lt;D xsi:type="xsd:double"&gt;0.7231&lt;/D&gt;&lt;D xsi:type="xsd:double"&gt;0.8751&lt;/D&gt;&lt;D xsi:type="xsd:double"&gt;0.8649&lt;/D&gt;&lt;D xsi:type="xsd:double"&gt;0.8022&lt;/D&gt;&lt;D xsi:type="xsd:double"&gt;0.7829&lt;/D&gt;&lt;D xsi:type="xsd:double"&gt;0.6862&lt;/D&gt;&lt;D xsi:type="xsd:double"&gt;0.779&lt;/D&gt;&lt;D xsi:type="xsd:double"&gt;0.7362&lt;/D&gt;&lt;D xsi:type="xsd:double"&gt;0.638&lt;/D&gt;&lt;D xsi:type="xsd:double"&gt;0.6648&lt;/D&gt;&lt;D xsi:type="xsd:double"&gt;0.6361&lt;/D&gt;&lt;D xsi:type="xsd:double"&gt;0.6961&lt;/D&gt;&lt;D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xsi:type="xsd:double"&gt;1.1423&lt;/D&gt;&lt;D xsi:type="xsd:double"&gt;1.068&lt;/D&gt;&lt;D xsi:type="xsd:double"&gt;0.9919&lt;/D&gt;&lt;D xsi:type="xsd:double"&gt;1.0143&lt;/D&gt;&lt;D xsi:type="xsd:double"&gt;1.0274&lt;/D&gt;&lt;D xsi:type="xsd:double"&gt;0.9921&lt;/D&gt;&lt;D xsi:type="xsd:double"&gt;1.0202&lt;/D&gt;&lt;D xsi:type="xsd:double"&gt;0.9918&lt;/D&gt;&lt;D xsi:type="xsd:double"&gt;1.0265&lt;/D&gt;&lt;D xsi:type="xsd:double"&gt;1.0441&lt;/D&gt;&lt;D xsi:type="xsd:double"&gt;1.057&lt;/D&gt;&lt;D xsi:type="xsd:double"&gt;1.0707&lt;/D&gt;&lt;D xsi:type="xsd:double"&gt;1.0289&lt;/D&gt;&lt;D xsi:type="xsd:double"&gt;1.0697&lt;/D&gt;&lt;D xsi:type="xsd:double"&gt;1.0445&lt;/D&gt;&lt;D xsi:type="xsd:double"&gt;1.0307&lt;/D&gt;&lt;D xsi:type="xsd:double"&gt;1.0295&lt;/D&gt;&lt;D xsi:type="xsd:double"&gt;1.1025&lt;/D&gt;&lt;D xsi:type="xsd:double"&gt;0.8096&lt;/D&gt;&lt;D xsi:type="xsd:double"&gt;0.7587&lt;/D&gt;&lt;D xsi:type="xsd:double"&gt;0.7338&lt;/D&gt;&lt;D xsi:type="xsd:double"&gt;0.755&lt;/D&gt;&lt;D xsi:type="xsd:double"&gt;0.7025&lt;/D&gt;&lt;D xsi:type="xsd:double"&gt;0.7164&lt;/D&gt;&lt;D xsi:type="xsd:double"&gt;0.6865&lt;/D&gt;&lt;D xsi:type="xsd:double"&gt;0.7256&lt;/D&gt;&lt;D xsi:type="xsd:double"&gt;0.6935&lt;/D&gt;&lt;D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xsi:type="xsd:double"&gt;0.4633&lt;/D&gt;&lt;D xsi:type="xsd:double"&gt;0.4132&lt;/D&gt;&lt;D xsi:type="xsd:double"&gt;0.443&lt;/D&gt;&lt;D xsi:type="xsd:double"&gt;0.4489&lt;/D&gt;&lt;D xsi:type="xsd:double"&gt;0.4093&lt;/D&gt;&lt;D xsi:type="xsd:double"&gt;0.4034&lt;/D&gt;&lt;D xsi:type="xsd:double"&gt;0.4103&lt;/D&gt;&lt;D xsi:type="xsd:double"&gt;0.4127&lt;/D&gt;&lt;D xsi:type="xsd:double"&gt;0.3995&lt;/D&gt;&lt;D xsi:type="xsd:double"&gt;0.4097&lt;/D&gt;&lt;D xsi:type="xsd:double"&gt;0.3735&lt;/D&gt;&lt;D xsi:type="xsd:double"&gt;0.3777&lt;/D&gt;&lt;D xsi:type="xsd:double"&gt;0.1372&lt;/D&gt;&lt;D xsi:type="xsd:double"&gt;0.1249&lt;/D&gt;&lt;D xsi:type="xsd:double"&gt;0.119&lt;/D&gt;&lt;D xsi:type="xsd:double"&gt;0.1209&lt;/D&gt;&lt;D xsi:type="xsd:double"&gt;0.0727&lt;/D&gt;&lt;D xsi:type="xsd:double"&gt;0.0599&lt;/D&gt;&lt;D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xsi:type="xsd:double"&gt;0.7884&lt;/D&gt;&lt;D xsi:type="xsd:double"&gt;0.8172&lt;/D&gt;&lt;D xsi:type="xsd:double"&gt;0.8894&lt;/D&gt;&lt;D xsi:type="xsd:double"&gt;0.8918&lt;/D&gt;&lt;D xsi:type="xsd:double"&gt;1.0073&lt;/D&gt;&lt;D xsi:type="xsd:double"&gt;0.9554&lt;/D&gt;&lt;D xsi:type="xsd:double"&gt;0.9804&lt;/D&gt;&lt;D xsi:type="xsd:double"&gt;0.9823&lt;/D&gt;&lt;D xsi:type="xsd:double"&gt;1.1612&lt;/D&gt;&lt;D xsi:type="xsd:double"&gt;1.2122&lt;/D&gt;&lt;D xsi:type="xsd:double"&gt;1.3239&lt;/D&gt;&lt;D xsi:type="xsd:double"&gt;1.2988&lt;/D&gt;&lt;D xsi:type="xsd:double"&gt;1.2852&lt;/D&gt;&lt;D xsi:type="xsd:double"&gt;1.2574&lt;/D&gt;&lt;D xsi:type="xsd:double"&gt;1.2584&lt;/D&gt;&lt;D xsi:type="xsd:double"&gt;1.4626&lt;/D&gt;&lt;D xsi:type="xsd:double"&gt;1.452&lt;/D&gt;&lt;D xsi:type="xsd:double"&gt;1.6161&lt;/D&gt;&lt;D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xsi:type="xsd:double"&gt;2.5802&lt;/D&gt;&lt;D xsi:type="xsd:double"&gt;2.5616&lt;/D&gt;&lt;D xsi:type="xsd:double"&gt;2.4726&lt;/D&gt;&lt;D xsi:type="xsd:double"&gt;2.4933&lt;/D&gt;&lt;D xsi:type="xsd:double"&gt;2.5905&lt;/D&gt;&lt;D xsi:type="xsd:double"&gt;2.6667&lt;/D&gt;&lt;D xsi:type="xsd:double"&gt;2.8037&lt;/D&gt;&lt;D xsi:type="xsd:double"&gt;2.5441&lt;/D&gt;&lt;D xsi:type="xsd:double"&gt;2.8091&lt;/D&gt;&lt;D xsi:type="xsd:double"&gt;2.7092&lt;/D&gt;&lt;D xsi:type="xsd:double"&gt;2.7433&lt;/D&gt;&lt;D xsi:type="xsd:double"&gt;2.5411&lt;/D&gt;&lt;D xsi:type="xsd:double"&gt;2.0475&lt;/D&gt;&lt;D xsi:type="xsd:double"&gt;2.0042&lt;/D&gt;&lt;D xsi:type="xsd:double"&gt;1.9327&lt;/D&gt;&lt;D xsi:type="xsd:double"&gt;1.9703&lt;/D&gt;&lt;D xsi:type="xsd:double"&gt;1.8761&lt;/D&gt;&lt;D xsi:type="xsd:double"&gt;1.9663&lt;/D&gt;&lt;D xsi:type="xsd:double"&gt;1.8585&lt;/D&gt;&lt;D xsi:type="xsd:double"&gt;1.9436&lt;/D&gt;&lt;D xsi:type="xsd:double"&gt;1.9792&lt;/D&gt;&lt;D xsi:type="xsd:double"&gt;1.9865&lt;/D&gt;&lt;D xsi:type="xsd:double"&gt;1.9091&lt;/D&gt;&lt;D xsi:type="xsd:double"&gt;1.7677&lt;/D&gt;&lt;D xsi:type="xsd:double"&gt;1.8077&lt;/D&gt;&lt;D xsi:type="xsd:double"&gt;1.9186&lt;/D&gt;&lt;D xsi:type="xsd:double"&gt;1.5703&lt;/D&gt;&lt;D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xsi:type="xsd:double"&gt;1.3032&lt;/D&gt;&lt;D xsi:type="xsd:double"&gt;1.3609&lt;/D&gt;&lt;D xsi:type="xsd:double"&gt;1.4144&lt;/D&gt;&lt;D xsi:type="xsd:double"&gt;1.3584&lt;/D&gt;&lt;D xsi:type="xsd:double"&gt;1.2354&lt;/D&gt;&lt;D xsi:type="xsd:double"&gt;1.3735&lt;/D&gt;&lt;D xsi:type="xsd:double"&gt;1.3767&lt;/D&gt;&lt;D xsi:type="xsd:double"&gt;1.3432&lt;/D&gt;&lt;D xsi:type="xsd:double"&gt;1.4409&lt;/D&gt;&lt;D xsi:type="xsd:double"&gt;1.2418&lt;/D&gt;&lt;D xsi:type="xsd:double"&gt;1.3071&lt;/D&gt;&lt;D xsi:type="xsd:double"&gt;1.2321&lt;/D&gt;&lt;D xsi:type="xsd:double"&gt;1.1575&lt;/D&gt;&lt;D xsi:type="xsd:double"&gt;1.1272&lt;/D&gt;&lt;D xsi:type="xsd:double"&gt;1.172&lt;/D&gt;&lt;D xsi:type="xsd:double"&gt;1.1526&lt;/D&gt;&lt;D xsi:type="xsd:double"&gt;1.1977&lt;/D&gt;&lt;D xsi:type="xsd:double"&gt;1.2366&lt;/D&gt;&lt;D xsi:type="xsd:double"&gt;1.3917&lt;/D&gt;&lt;D xsi:type="xsd:double"&gt;1.4036&lt;/D&gt;&lt;D xsi:type="xsd:double"&gt;1.4203&lt;/D&gt;&lt;D xsi:type="xsd:double"&gt;1.4983&lt;/D&gt;&lt;D xsi:type="xsd:double"&gt;1.3605&lt;/D&gt;&lt;D xsi:type="xsd:double"&gt;1.4614&lt;/D&gt;&lt;D xsi:type="xsd:double"&gt;1.3693&lt;/D&gt;&lt;D xsi:type="xsd:double"&gt;1.4144&lt;/D&gt;&lt;D xsi:type="xsd:double"&gt;1.3572&lt;/D&gt;&lt;D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t>
        </r>
      </text>
    </comment>
    <comment ref="A40" authorId="0" shapeId="0" xr:uid="{BCB6439A-20DB-457E-9DF9-15F193EDD207}">
      <text>
        <r>
          <rPr>
            <b/>
            <sz val="9"/>
            <color indexed="81"/>
            <rFont val="Tahoma"/>
            <family val="2"/>
          </rPr>
          <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xsi:type="xsd:double"&gt;1.0293&lt;/D&gt;&lt;D xsi:type="xsd:double"&gt;0.9983&lt;/D&gt;&lt;D xsi:type="xsd:double"&gt;1.1173&lt;/D&gt;&lt;D xsi:type="xsd:double"&gt;1.0226&lt;/D&gt;&lt;D xsi:type="xsd:double"&gt;0.8837&lt;/D&gt;&lt;D xsi:type="xsd:double"&gt;0.8127&lt;/D&gt;&lt;D xsi:type="xsd:double"&gt;1.0925&lt;/D&gt;&lt;D xsi:type="xsd:double"&gt;0.7548&lt;/D&gt;&lt;D xsi:type="xsd:double"&gt;0.7895&lt;/D&gt;&lt;D xsi:type="xsd:double"&gt;0.8871&lt;/D&gt;&lt;D xsi:type="xsd:double"&gt;1.0241&lt;/D&gt;&lt;D xsi:type="xsd:double"&gt;0.897&lt;/D&gt;&lt;D xsi:type="xsd:double"&gt;0.8997&lt;/D&gt;&lt;D xsi:type="xsd:double"&gt;0.7423&lt;/D&gt;&lt;D xsi:type="xsd:double"&gt;0.7413&lt;/D&gt;&lt;D xsi:type="xsd:double"&gt;0.9371&lt;/D&gt;&lt;D xsi:type="xsd:double"&gt;0.79&lt;/D&gt;&lt;D xsi:type="xsd:double"&gt;0.6734&lt;/D&gt;&lt;D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xsi:type="xsd:double"&gt;1.4408&lt;/D&gt;&lt;D xsi:type="xsd:double"&gt;1.4259&lt;/D&gt;&lt;D xsi:type="xsd:double"&gt;1.5309&lt;/D&gt;&lt;D xsi:type="xsd:double"&gt;1.5982&lt;/D&gt;&lt;D xsi:type="xsd:double"&gt;1.603&lt;/D&gt;&lt;D xsi:type="xsd:double"&gt;1.5901&lt;/D&gt;&lt;D xsi:type="xsd:double"&gt;1.4093&lt;/D&gt;&lt;D xsi:type="xsd:double"&gt;1.4065&lt;/D&gt;&lt;D xsi:type="xsd:double"&gt;1.2644&lt;/D&gt;&lt;D xsi:type="xsd:double"&gt;1.3077&lt;/D&gt;&lt;D xsi:type="xsd:double"&gt;1.3037&lt;/D&gt;&lt;D xsi:type="xsd:double"&gt;1.4602&lt;/D&gt;&lt;D xsi:type="xsd:double"&gt;1.673&lt;/D&gt;&lt;D xsi:type="xsd:double"&gt;1.7309&lt;/D&gt;&lt;D xsi:type="xsd:double"&gt;1.5831&lt;/D&gt;&lt;D xsi:type="xsd:double"&gt;1.5431&lt;/D&gt;&lt;D xsi:type="xsd:double"&gt;1.6238&lt;/D&gt;&lt;D xsi:type="xsd:double"&gt;1.6405&lt;/D&gt;&lt;D xsi:type="xsd:double"&gt;1.769&lt;/D&gt;&lt;D xsi:type="xsd:double"&gt;1.8024&lt;/D&gt;&lt;D xsi:type="xsd:double"&gt;1.9351&lt;/D&gt;&lt;D xsi:type="xsd:double"&gt;1.9425&lt;/D&gt;&lt;D xsi:type="xsd:double"&gt;1.9632&lt;/D&gt;&lt;D xsi:type="xsd:double"&gt;2.0541&lt;/D&gt;&lt;D xsi:type="xsd:double"&gt;2.4801&lt;/D&gt;&lt;D xsi:type="xsd:double"&gt;2.7326&lt;/D&gt;&lt;D xsi:type="xsd:double"&gt;3.031&lt;/D&gt;&lt;D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xsi:type="xsd:double"&gt;1.9977&lt;/D&gt;&lt;D xsi:type="xsd:double"&gt;2.1879&lt;/D&gt;&lt;D xsi:type="xsd:double"&gt;2.1359&lt;/D&gt;&lt;D xsi:type="xsd:double"&gt;2.1055&lt;/D&gt;&lt;D xsi:type="xsd:double"&gt;2.565&lt;/D&gt;&lt;D xsi:type="xsd:double"&gt;2.6844&lt;/D&gt;&lt;D xsi:type="xsd:double"&gt;1.8057&lt;/D&gt;&lt;D xsi:type="xsd:double"&gt;2.0071&lt;/D&gt;&lt;D xsi:type="xsd:double"&gt;1.9646&lt;/D&gt;&lt;D xsi:type="xsd:double"&gt;2.2541&lt;/D&gt;&lt;D xsi:type="xsd:double"&gt;2.4709&lt;/D&gt;&lt;D xsi:type="xsd:double"&gt;2.2622&lt;/D&gt;&lt;D xsi:type="xsd:double"&gt;1.9128&lt;/D&gt;&lt;D xsi:type="xsd:double"&gt;2.1585&lt;/D&gt;&lt;D xsi:type="xsd:double"&gt;2.1939&lt;/D&gt;&lt;D xsi:type="xsd:double"&gt;1.8263&lt;/D&gt;&lt;D xsi:type="xsd:double"&gt;2.0353&lt;/D&gt;&lt;D xsi:type="xsd:double"&gt;2.2854&lt;/D&gt;&lt;D xsi:type="xsd:double"&gt;2.3182&lt;/D&gt;&lt;D xsi:type="xsd:double"&gt;2.6363&lt;/D&gt;&lt;D xsi:type="xsd:double"&gt;2.5626&lt;/D&gt;&lt;D xsi:type="xsd:double"&gt;2.5907&lt;/D&gt;&lt;D xsi:type="xsd:double"&gt;2.8715&lt;/D&gt;&lt;D xsi:type="xsd:double"&gt;2.7149&lt;/D&gt;&lt;D xsi:type="xsd:double"&gt;1.625&lt;/D&gt;&lt;D xsi:type="xsd:double"&gt;1.9392&lt;/D&gt;&lt;D xsi:type="xsd:double"&gt;1.9846&lt;/D&gt;&lt;D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xsi:type="xsd:double"&gt;1.4543&lt;/D&gt;&lt;D xsi:type="xsd:double"&gt;1.4327&lt;/D&gt;&lt;D xsi:type="xsd:double"&gt;1.5427&lt;/D&gt;&lt;D xsi:type="xsd:double"&gt;1.549&lt;/D&gt;&lt;D xsi:type="xsd:double"&gt;1.4414&lt;/D&gt;&lt;D xsi:type="xsd:double"&gt;1.5466&lt;/D&gt;&lt;D xsi:type="xsd:double"&gt;1.2473&lt;/D&gt;&lt;D xsi:type="xsd:double"&gt;1.2042&lt;/D&gt;&lt;D xsi:type="xsd:double"&gt;1.1157&lt;/D&gt;&lt;D xsi:type="xsd:double"&gt;1.1621&lt;/D&gt;&lt;D xsi:type="xsd:double"&gt;1.1057&lt;/D&gt;&lt;D xsi:type="xsd:double"&gt;1.1627&lt;/D&gt;&lt;D xsi:type="xsd:double"&gt;1.2383&lt;/D&gt;&lt;D xsi:type="xsd:double"&gt;1.3349&lt;/D&gt;&lt;D xsi:type="xsd:double"&gt;1.2788&lt;/D&gt;&lt;D xsi:type="xsd:double"&gt;1.2678&lt;/D&gt;&lt;D xsi:type="xsd:double"&gt;1.1959&lt;/D&gt;&lt;D xsi:type="xsd:double"&gt;1.1273&lt;/D&gt;&lt;D xsi:type="xsd:double"&gt;0.9129&lt;/D&gt;&lt;D xsi:type="xsd:double"&gt;0.9368&lt;/D&gt;&lt;D xsi:type="xsd:double"&gt;0.7681&lt;/D&gt;&lt;D xsi:type="xsd:double"&gt;0.7611&lt;/D&gt;&lt;D xsi:type="xsd:double"&gt;0.7583&lt;/D&gt;&lt;D xsi:type="xsd:double"&gt;0.8166&lt;/D&gt;&lt;D xsi:type="xsd:double"&gt;0.6888&lt;/D&gt;&lt;D xsi:type="xsd:double"&gt;0.6732&lt;/D&gt;&lt;D xsi:type="xsd:double"&gt;0.8113&lt;/D&gt;&lt;D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xsi:type="xsd:double"&gt;1.8148&lt;/D&gt;&lt;D xsi:type="xsd:double"&gt;1.9674&lt;/D&gt;&lt;D xsi:type="xsd:double"&gt;1.9783&lt;/D&gt;&lt;D xsi:type="xsd:double"&gt;1.9885&lt;/D&gt;&lt;D xsi:type="xsd:double"&gt;2.0925&lt;/D&gt;&lt;D xsi:type="xsd:double"&gt;2.2305&lt;/D&gt;&lt;D xsi:type="xsd:double"&gt;2.2273&lt;/D&gt;&lt;D xsi:type="xsd:double"&gt;2.161&lt;/D&gt;&lt;D xsi:type="xsd:double"&gt;2.239&lt;/D&gt;&lt;D xsi:type="xsd:double"&gt;2.2377&lt;/D&gt;&lt;D xsi:type="xsd:double"&gt;2.1088&lt;/D&gt;&lt;D xsi:type="xsd:double"&gt;2.0591&lt;/D&gt;&lt;D xsi:type="xsd:double"&gt;1.6227&lt;/D&gt;&lt;D xsi:type="xsd:double"&gt;1.5659&lt;/D&gt;&lt;D xsi:type="xsd:double"&gt;1.5433&lt;/D&gt;&lt;D xsi:type="xsd:double"&gt;1.5985&lt;/D&gt;&lt;D xsi:type="xsd:double"&gt;1.5782&lt;/D&gt;&lt;D xsi:type="xsd:double"&gt;1.5284&lt;/D&gt;&lt;D xsi:type="xsd:double"&gt;1.4354&lt;/D&gt;&lt;D xsi:type="xsd:double"&gt;1.3289&lt;/D&gt;&lt;D xsi:type="xsd:double"&gt;1.343&lt;/D&gt;&lt;D xsi:type="xsd:double"&gt;1.3661&lt;/D&gt;&lt;D xsi:type="xsd:double"&gt;1.2793&lt;/D&gt;&lt;D xsi:type="xsd:double"&gt;1.2796&lt;/D&gt;&lt;D xsi:type="xsd:double"&gt;1.7654&lt;/D&gt;&lt;D xsi:type="xsd:double"&gt;1.8527&lt;/D&gt;&lt;D xsi:type="xsd:double"&gt;1.9825&lt;/D&gt;&lt;D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xsi:type="xsd:double"&gt;0.8647&lt;/D&gt;&lt;D xsi:type="xsd:double"&gt;0.919&lt;/D&gt;&lt;D xsi:type="xsd:double"&gt;1.0083&lt;/D&gt;&lt;D xsi:type="xsd:double"&gt;1.0606&lt;/D&gt;&lt;D xsi:type="xsd:double"&gt;1.1375&lt;/D&gt;&lt;D xsi:type="xsd:double"&gt;1.1626&lt;/D&gt;&lt;D xsi:type="xsd:double"&gt;1.4516&lt;/D&gt;&lt;D xsi:type="xsd:double"&gt;1.386&lt;/D&gt;&lt;D xsi:type="xsd:double"&gt;1.3732&lt;/D&gt;&lt;D xsi:type="xsd:double"&gt;1.5808&lt;/D&gt;&lt;D xsi:type="xsd:double"&gt;1.4579&lt;/D&gt;&lt;D xsi:type="xsd:double"&gt;1.6005&lt;/D&gt;&lt;D xsi:type="xsd:double"&gt;1.8778&lt;/D&gt;&lt;D xsi:type="xsd:double"&gt;2.097&lt;/D&gt;&lt;D xsi:type="xsd:double"&gt;2.246&lt;/D&gt;&lt;D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xsi:type="xsd:double"&gt;1.0595&lt;/D&gt;&lt;D xsi:type="xsd:double"&gt;1.08&lt;/D&gt;&lt;D xsi:type="xsd:double"&gt;1.0688&lt;/D&gt;&lt;D xsi:type="xsd:double"&gt;1.0848&lt;/D&gt;&lt;D xsi:type="xsd:double"&gt;1.0656&lt;/D&gt;&lt;D xsi:type="xsd:double"&gt;1.0031&lt;/D&gt;&lt;D xsi:type="xsd:double"&gt;1.2017&lt;/D&gt;&lt;D xsi:type="xsd:double"&gt;1.2795&lt;/D&gt;&lt;D xsi:type="xsd:double"&gt;1.3693&lt;/D&gt;&lt;D xsi:type="xsd:double"&gt;1.3015&lt;/D&gt;&lt;D xsi:type="xsd:double"&gt;1.2684&lt;/D&gt;&lt;D xsi:type="xsd:double"&gt;1.2589&lt;/D&gt;&lt;D xsi:type="xsd:double"&gt;0.9621&lt;/D&gt;&lt;D xsi:type="xsd:double"&gt;0.9565&lt;/D&gt;&lt;D xsi:type="xsd:double"&gt;0.8388&lt;/D&gt;&lt;D xsi:type="xsd:double"&gt;0.8413&lt;/D&gt;&lt;D xsi:type="xsd:double"&gt;0.8309&lt;/D&gt;&lt;D xsi:type="xsd:double"&gt;0.8477&lt;/D&gt;&lt;D xsi:type="xsd:double"&gt;1.2247&lt;/D&gt;&lt;D xsi:type="xsd:double"&gt;1.279&lt;/D&gt;&lt;D xsi:type="xsd:double"&gt;1.176&lt;/D&gt;&lt;D xsi:type="xsd:double"&gt;1.3107&lt;/D&gt;&lt;D xsi:type="xsd:double"&gt;1.2028&lt;/D&gt;&lt;D xsi:type="xsd:double"&gt;1.2394&lt;/D&gt;&lt;D xsi:type="xsd:double"&gt;1.2692&lt;/D&gt;&lt;D xsi:type="xsd:double"&gt;1.2179&lt;/D&gt;&lt;D xsi:type="xsd:double"&gt;1.1053&lt;/D&gt;&lt;D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xsi:type="xsd:double"&gt;0.6753&lt;/D&gt;&lt;D xsi:type="xsd:double"&gt;0.7264&lt;/D&gt;&lt;D xsi:type="xsd:double"&gt;0.7703&lt;/D&gt;&lt;D xsi:type="xsd:double"&gt;0.7214&lt;/D&gt;&lt;D xsi:type="xsd:double"&gt;0.7218&lt;/D&gt;&lt;D xsi:type="xsd:double"&gt;0.8417&lt;/D&gt;&lt;D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xsi:type="xsd:double"&gt;0.3609&lt;/D&gt;&lt;D xsi:type="xsd:double"&gt;0.3636&lt;/D&gt;&lt;D xsi:type="xsd:double"&gt;0.3613&lt;/D&gt;&lt;D xsi:type="xsd:double"&gt;0.4228&lt;/D&gt;&lt;D xsi:type="xsd:double"&gt;0.3983&lt;/D&gt;&lt;D xsi:type="xsd:double"&gt;0.3867&lt;/D&gt;&lt;D xsi:type="xsd:double"&gt;1.3785&lt;/D&gt;&lt;D xsi:type="xsd:double"&gt;1.2863&lt;/D&gt;&lt;D xsi:type="xsd:double"&gt;1.403&lt;/D&gt;&lt;D xsi:type="xsd:double"&gt;1.4681&lt;/D&gt;&lt;D xsi:type="xsd:double"&gt;1.4365&lt;/D&gt;&lt;D xsi:type="xsd:double"&gt;1.5515&lt;/D&gt;&lt;D xsi:type="xsd:double"&gt;1.6529&lt;/D&gt;&lt;D xsi:type="xsd:double"&gt;1.4545&lt;/D&gt;&lt;D xsi:type="xsd:double"&gt;1.4592&lt;/D&gt;&lt;D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t>
        </r>
      </text>
    </comment>
    <comment ref="A41" authorId="0" shapeId="0" xr:uid="{BDAECC1F-2871-4420-BEB2-BDB399911091}">
      <text>
        <r>
          <rPr>
            <b/>
            <sz val="9"/>
            <color indexed="81"/>
            <rFont val="Tahoma"/>
            <family val="2"/>
          </rPr>
          <t>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xsi:type="xsd:double"&gt;1.7499&lt;/D&gt;&lt;D xsi:type="xsd:double"&gt;1.8179&lt;/D&gt;&lt;D xsi:type="xsd:double"&gt;1.699&lt;/D&gt;&lt;D xsi:type="xsd:double"&gt;1.8051&lt;/D&gt;&lt;D xsi:type="xsd:double"&gt;1.6936&lt;/D&gt;&lt;D xsi:type="xsd:double"&gt;1.7397&lt;/D&gt;&lt;D xsi:type="xsd:double"&gt;1.7818&lt;/D&gt;&lt;D xsi:type="xsd:double"&gt;1.8758&lt;/D&gt;&lt;D xsi:type="xsd:double"&gt;1.6246&lt;/D&gt;&lt;D xsi:type="xsd:double"&gt;1.541&lt;/D&gt;&lt;D xsi:type="xsd:double"&gt;1.2395&lt;/D&gt;&lt;D xsi:type="xsd:double"&gt;1.1521&lt;/D&gt;&lt;D xsi:type="xsd:double"&gt;1.9545&lt;/D&gt;&lt;D xsi:type="xsd:double"&gt;1.7535&lt;/D&gt;&lt;D xsi:type="xsd:double"&gt;1.5562&lt;/D&gt;&lt;D xsi:type="xsd:double"&gt;1.8562&lt;/D&gt;&lt;D xsi:type="xsd:double"&gt;1.8095&lt;/D&gt;&lt;D xsi:type="xsd:double"&gt;2.0484&lt;/D&gt;&lt;D xsi:type="xsd:double"&gt;2.0121&lt;/D&gt;&lt;D xsi:type="xsd:double"&gt;1.6137&lt;/D&gt;&lt;D xsi:type="xsd:double"&gt;1.7631&lt;/D&gt;&lt;D xsi:type="xsd:double"&gt;1.7767&lt;/D&gt;&lt;D xsi:type="xsd:double"&gt;1.8547&lt;/D&gt;&lt;D xsi:type="xsd:double"&gt;1.8843&lt;/D&gt;&lt;D xsi:type="xsd:double"&gt;1.0447&lt;/D&gt;&lt;D xsi:type="xsd:double"&gt;1.1271&lt;/D&gt;&lt;D xsi:type="xsd:double"&gt;1.1275&lt;/D&gt;&lt;D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xsi:type="xsd:double"&gt;0.3527&lt;/D&gt;&lt;D xsi:type="xsd:double"&gt;0.3426&lt;/D&gt;&lt;D xsi:type="xsd:double"&gt;0.4499&lt;/D&gt;&lt;D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xsi:type="xsd:double"&gt;1.215&lt;/D&gt;&lt;D xsi:type="xsd:double"&gt;1.1814&lt;/D&gt;&lt;D xsi:type="xsd:double"&gt;1.1823&lt;/D&gt;&lt;D xsi:type="xsd:double"&gt;1.2057&lt;/D&gt;&lt;D xsi:type="xsd:double"&gt;1.2168&lt;/D&gt;&lt;D xsi:type="xsd:double"&gt;1.1043&lt;/D&gt;&lt;D xsi:type="xsd:double"&gt;0.8303&lt;/D&gt;&lt;D xsi:type="xsd:double"&gt;0.8456&lt;/D&gt;&lt;D xsi:type="xsd:double"&gt;0.8109&lt;/D&gt;&lt;D xsi:type="xsd:double"&gt;0.7887&lt;/D&gt;&lt;D xsi:type="xsd:double"&gt;0.9134&lt;/D&gt;&lt;D xsi:type="xsd:double"&gt;0.9479&lt;/D&gt;&lt;D xsi:type="xsd:double"&gt;0.6022&lt;/D&gt;&lt;D xsi:type="xsd:double"&gt;0.5943&lt;/D&gt;&lt;D xsi:type="xsd:double"&gt;0.6311&lt;/D&gt;&lt;D xsi:type="xsd:double"&gt;0.7048&lt;/D&gt;&lt;D xsi:type="xsd:double"&gt;0.6362&lt;/D&gt;&lt;D xsi:type="xsd:double"&gt;0.5601&lt;/D&gt;&lt;D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xsi:type="xsd:double"&gt;0.7762&lt;/D&gt;&lt;D xsi:type="xsd:double"&gt;0.72&lt;/D&gt;&lt;D xsi:type="xsd:double"&gt;0.7549&lt;/D&gt;&lt;D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xsi:type="xsd:double"&gt;1.071&lt;/D&gt;&lt;D xsi:type="xsd:double"&gt;1.2312&lt;/D&gt;&lt;D xsi:type="xsd:double"&gt;1.2565&lt;/D&gt;&lt;D xsi:type="xsd:double"&gt;1.3063&lt;/D&gt;&lt;D xsi:type="xsd:double"&gt;1.2573&lt;/D&gt;&lt;D xsi:type="xsd:double"&gt;1.3326&lt;/D&gt;&lt;D xsi:type="xsd:double"&gt;1.2355&lt;/D&gt;&lt;D xsi:type="xsd:double"&gt;1.4106&lt;/D&gt;&lt;D xsi:type="xsd:double"&gt;1.4471&lt;/D&gt;&lt;D xsi:type="xsd:double"&gt;1.5056&lt;/D&gt;&lt;D xsi:type="xsd:double"&gt;1.3082&lt;/D&gt;&lt;D xsi:type="xsd:double"&gt;1.3057&lt;/D&gt;&lt;D xsi:type="xsd:double"&gt;1.451&lt;/D&gt;&lt;D xsi:type="xsd:double"&gt;1.5186&lt;/D&gt;&lt;D xsi:type="xsd:double"&gt;1.6219&lt;/D&gt;&lt;D xsi:type="xsd:double"&gt;1.7193&lt;/D&gt;&lt;D xsi:type="xsd:double"&gt;1.6883&lt;/D&gt;&lt;D xsi:type="xsd:double"&gt;2.0505&lt;/D&gt;&lt;D xsi:type="xsd:double"&gt;1.7011&lt;/D&gt;&lt;D xsi:type="xsd:double"&gt;1.7833&lt;/D&gt;&lt;D xsi:type="xsd:double"&gt;1.8263&lt;/D&gt;&lt;D xsi:type="xsd:double"&gt;1.9413&lt;/D&gt;&lt;D xsi:type="xsd:double"&gt;2.2924&lt;/D&gt;&lt;D xsi:type="xsd:double"&gt;2.2762&lt;/D&gt;&lt;D xsi:type="xsd:double"&gt;2.4161&lt;/D&gt;&lt;D xsi:type="xsd:double"&gt;2.4438&lt;/D&gt;&lt;D xsi:type="xsd:double"&gt;2.4507&lt;/D&gt;&lt;D xsi:type="xsd:double"&gt;0&lt;/D&gt;&lt;/FQL&gt;&lt;FQL&gt;&lt;Q&gt;VXNFMH.F-LU^JULIAN(OS_TOP_HLDG_TOTPCPRT(ALL,42064,45627,MTD,,ALL,EQ).DATES)&lt;/Q&gt;&lt;R&gt;1&lt;/R&gt;&lt;C&gt;1&lt;/C&gt;&lt;D xsi:type="xsd:string"&gt;#NUM&lt;/D&gt;&lt;/FQL&gt;&lt;FQL&gt;&lt;Q&gt;VXNFMH.F-LU^FORMULA_DESCRIPTION("OS_TOP_HLDG_TOTPCPRT")&lt;/Q&gt;&lt;R&gt;1&lt;/R&gt;&lt;C&gt;1&lt;/C&gt;&lt;D xsi:type="xsd:string"&gt;Percentage of Total Portfolio - Top Holdings&lt;/D&gt;&lt;/FQL&gt;&lt;FQL&gt;&lt;Q&gt;VXNFMH.F-LU^OS_TOP_HLDG_TOTPCPRT(ALL,42064,45627,CQ,,ALL,EQ)&lt;/Q&gt;&lt;R&gt;90&lt;/R&gt;&lt;C&gt;39&lt;/C&gt;&lt;D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xsi:type="xsd:double"&gt;1.6815&lt;/D&gt;&lt;D xsi:type="xsd:double"&gt;1.6059&lt;/D&gt;&lt;D xsi:type="xsd:double"&gt;1.6253&lt;/D&gt;&lt;D xsi:type="xsd:double"&gt;1.5621&lt;/D&gt;&lt;D xsi:type="xsd:double"&gt;2.0777&lt;/D&gt;&lt;D xsi:type="xsd:double"&gt;2.1004&lt;/D&gt;&lt;D xsi:type="xsd:double"&gt;2.4524&lt;/D&gt;&lt;D xsi:type="xsd:double"&gt;2.484&lt;/D&gt;&lt;D xsi:type="xsd:double"&gt;2.767&lt;/D&gt;&lt;D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xsi:type="xsd:double"&gt;1.4739&lt;/D&gt;&lt;D xsi:type="xsd:double"&gt;1.656&lt;/D&gt;&lt;D xsi:type="xsd:double"&gt;1.6494&lt;/D&gt;&lt;D xsi:type="xsd:double"&gt;1.802&lt;/D&gt;&lt;D xsi:type="xsd:double"&gt;2.234&lt;/D&gt;&lt;D xsi:type="xsd:double"&gt;2.1619&lt;/D&gt;&lt;D xsi:type="xsd:double"&gt;2.2621&lt;/D&gt;&lt;D xsi:type="xsd:double"&gt;2.346&lt;/D&gt;&lt;D xsi:type="xsd:double"&gt;2.6199&lt;/D&gt;&lt;D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xsi:type="xsd:double"&gt;1.4408&lt;/D&gt;&lt;D xsi:type="xsd:double"&gt;1.5982&lt;/D&gt;&lt;D xsi:type="xsd:double"&gt;1.4093&lt;/D&gt;&lt;D xsi:type="xsd:double"&gt;1.3077&lt;/D&gt;&lt;D xsi:type="xsd:double"&gt;1.673&lt;/D&gt;&lt;D xsi:type="xsd:double"&gt;1.5431&lt;/D&gt;&lt;D xsi:type="xsd:double"&gt;1.769&lt;/D&gt;&lt;D xsi:type="xsd:double"&gt;1.9425&lt;/D&gt;&lt;D xsi:type="xsd:double"&gt;2.4801&lt;/D&gt;&lt;D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xsi:type="xsd:double"&gt;1.3584&lt;/D&gt;&lt;D xsi:type="xsd:double"&gt;1.237&lt;/D&gt;&lt;D xsi:type="xsd:double"&gt;1.2562&lt;/D&gt;&lt;D xsi:type="xsd:double"&gt;1.1895&lt;/D&gt;&lt;D xsi:type="xsd:double"&gt;1.5868&lt;/D&gt;&lt;D xsi:type="xsd:double"&gt;1.689&lt;/D&gt;&lt;D xsi:type="xsd:double"&gt;1.5278&lt;/D&gt;&lt;D xsi:type="xsd:double"&gt;1.4569&lt;/D&gt;&lt;D xsi:type="xsd:double"&gt;2.4289&lt;/D&gt;&lt;D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xsi:type="xsd:double"&gt;1.071&lt;/D&gt;&lt;D xsi:type="xsd:double"&gt;1.3063&lt;/D&gt;&lt;D xsi:type="xsd:double"&gt;1.2355&lt;/D&gt;&lt;D xsi:type="xsd:double"&gt;1.5056&lt;/D&gt;&lt;D xsi:type="xsd:double"&gt;1.451&lt;/D&gt;&lt;D xsi:type="xsd:double"&gt;1.7193&lt;/D&gt;&lt;D xsi:type="xsd:double"&gt;1.7011&lt;/D&gt;&lt;D xsi:type="xsd:double"&gt;1.9413&lt;/D&gt;&lt;D xsi:type="xsd:double"&gt;2.4161&lt;/D&gt;&lt;D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xsi:type="xsd:double"&gt;1.8307&lt;/D&gt;&lt;D xsi:type="xsd:double"&gt;1.9419&lt;/D&gt;&lt;D xsi:type="xsd:double"&gt;2.4861&lt;/D&gt;&lt;D xsi:type="xsd:double"&gt;2.5541&lt;/D&gt;&lt;D xsi:type="xsd:double"&gt;2.2725&lt;/D&gt;&lt;D xsi:type="xsd:double"&gt;2.1808&lt;/D&gt;&lt;D xsi:type="xsd:double"&gt;2.7098&lt;/D&gt;&lt;D xsi:type="xsd:double"&gt;2.6275&lt;/D&gt;&lt;D xsi:type="xsd:double"&gt;2.3973&lt;/D&gt;&lt;D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xsi:type="xsd:double"&gt;1.9287&lt;/D&gt;&lt;D xsi:type="xsd:double"&gt;1.9663&lt;/D&gt;&lt;D xsi:type="xsd:double"&gt;2.1092&lt;/D&gt;&lt;D xsi:type="xsd:double"&gt;2.0807&lt;/D&gt;&lt;D xsi:type="xsd:double"&gt;1.9899&lt;/D&gt;&lt;D xsi:type="xsd:double"&gt;1.8064&lt;/D&gt;&lt;D xsi:type="xsd:double"&gt;2.1982&lt;/D&gt;&lt;D xsi:type="xsd:double"&gt;2.255&lt;/D&gt;&lt;D xsi:type="xsd:double"&gt;2.3951&lt;/D&gt;&lt;D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xsi:type="xsd:double"&gt;1.124&lt;/D&gt;&lt;D xsi:type="xsd:double"&gt;1.0312&lt;/D&gt;&lt;D xsi:type="xsd:double"&gt;1.0826&lt;/D&gt;&lt;D xsi:type="xsd:double"&gt;1.1872&lt;/D&gt;&lt;D xsi:type="xsd:double"&gt;1.3343&lt;/D&gt;&lt;D xsi:type="xsd:double"&gt;1.4477&lt;/D&gt;&lt;D xsi:type="xsd:double"&gt;2.3929&lt;/D&gt;&lt;D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xsi:type="xsd:double"&gt;0.7003&lt;/D&gt;&lt;D xsi:type="xsd:double"&gt;0.548&lt;/D&gt;&lt;D xsi:type="xsd:double"&gt;1.7659&lt;/D&gt;&lt;D xsi:type="xsd:double"&gt;1.7844&lt;/D&gt;&lt;D xsi:type="xsd:double"&gt;1.7551&lt;/D&gt;&lt;D xsi:type="xsd:double"&gt;1.8081&lt;/D&gt;&lt;D xsi:type="xsd:double"&gt;2.3108&lt;/D&gt;&lt;D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xsi:type="xsd:double"&gt;2.2626&lt;/D&gt;&lt;D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xsi:type="xsd:double"&gt;2.4255&lt;/D&gt;&lt;D xsi:type="xsd:double"&gt;2.3011&lt;/D&gt;&lt;D xsi:type="xsd:double"&gt;1.8711&lt;/D&gt;&lt;D xsi:type="xsd:double"&gt;1.9346&lt;/D&gt;&lt;D xsi:type="xsd:double"&gt;1.8097&lt;/D&gt;&lt;D xsi:type="xsd:double"&gt;1.8965&lt;/D&gt;&lt;D xsi:type="xsd:double"&gt;2.1563&lt;/D&gt;&lt;D xsi:type="xsd:double"&gt;2.3303&lt;/D&gt;&lt;D xsi:type="xsd:double"&gt;2.0853&lt;/D&gt;&lt;D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xsi:type="xsd:double"&gt;2.0589&lt;/D&gt;&lt;D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xsi:type="xsd:double"&gt;1.904&lt;/D&gt;&lt;D xsi:type="xsd:double"&gt;1.8111&lt;/D&gt;&lt;D xsi:type="xsd:double"&gt;1.9177&lt;/D&gt;&lt;D xsi:type="xsd:double"&gt;2.0587&lt;/D&gt;&lt;D xsi:type="xsd:double"&gt;1.3691&lt;/D&gt;&lt;D xsi:type="xsd:double"&gt;1.5731&lt;/D&gt;&lt;D xsi:type="xsd:double"&gt;1.9995&lt;/D&gt;&lt;D xsi:type="xsd:double"&gt;1.9012&lt;/D&gt;&lt;D xsi:type="xsd:double"&gt;2.0468&lt;/D&gt;&lt;D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t>
        </r>
      </text>
    </comment>
    <comment ref="A42" authorId="0" shapeId="0" xr:uid="{AD5434FC-1EFD-4671-B8EE-37F1166BA9DB}">
      <text>
        <r>
          <rPr>
            <b/>
            <sz val="9"/>
            <color indexed="81"/>
            <rFont val="Tahoma"/>
            <family val="2"/>
          </rPr>
          <t>D&gt;&lt;D xsi:type="xsd:double"&gt;0&lt;/D&gt;&lt;D xsi:type="xsd:double"&gt;0&lt;/D&gt;&lt;D xsi:type="xsd:double"&gt;0&lt;/D&gt;&lt;D xsi:type="xsd:double"&gt;0&lt;/D&gt;&lt;D xsi:type="xsd:double"&gt;0&lt;/D&gt;&lt;D xsi:type="xsd:double"&gt;0&lt;/D&gt;&lt;D xsi:type="xsd:double"&gt;0&lt;/D&gt;&lt;D xsi:type="xsd:double"&gt;2.0666&lt;/D&gt;&lt;D xsi:type="xsd:double"&gt;1.8163&lt;/D&gt;&lt;D xsi:type="xsd:double"&gt;2.2936&lt;/D&gt;&lt;D xsi:type="xsd:double"&gt;2.3987&lt;/D&gt;&lt;D xsi:type="xsd:double"&gt;2.141&lt;/D&gt;&lt;D xsi:type="xsd:double"&gt;1.8693&lt;/D&gt;&lt;D xsi:type="xsd:double"&gt;2.1229&lt;/D&gt;&lt;D xsi:type="xsd:double"&gt;2.1914&lt;/D&gt;&lt;D xsi:type="xsd:double"&gt;1.9993&lt;/D&gt;&lt;D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xsi:type="xsd:double"&gt;2.1245&lt;/D&gt;&lt;D xsi:type="xsd:double"&gt;2.0669&lt;/D&gt;&lt;D xsi:type="xsd:double"&gt;1.7679&lt;/D&gt;&lt;D xsi:type="xsd:double"&gt;1.7046&lt;/D&gt;&lt;D xsi:type="xsd:double"&gt;1.6099&lt;/D&gt;&lt;D xsi:type="xsd:double"&gt;1.6246&lt;/D&gt;&lt;D xsi:type="xsd:double"&gt;1.7633&lt;/D&gt;&lt;D xsi:type="xsd:double"&gt;1.8407&lt;/D&gt;&lt;D xsi:type="xsd:double"&gt;1.988&lt;/D&gt;&lt;D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xsi:type="xsd:double"&gt;2.4121&lt;/D&gt;&lt;D xsi:type="xsd:double"&gt;2.4722&lt;/D&gt;&lt;D xsi:type="xsd:double"&gt;2.583&lt;/D&gt;&lt;D xsi:type="xsd:double"&gt;2.4706&lt;/D&gt;&lt;D xsi:type="xsd:double"&gt;2.2001&lt;/D&gt;&lt;D xsi:type="xsd:double"&gt;2.3644&lt;/D&gt;&lt;D xsi:type="xsd:double"&gt;1.7733&lt;/D&gt;&lt;D xsi:type="xsd:double"&gt;1.8872&lt;/D&gt;&lt;D xsi:type="xsd:double"&gt;1.9656&lt;/D&gt;&lt;D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xsi:type="xsd:double"&gt;1.0647&lt;/D&gt;&lt;D xsi:type="xsd:double"&gt;1.2203&lt;/D&gt;&lt;D xsi:type="xsd:double"&gt;1.1625&lt;/D&gt;&lt;D xsi:type="xsd:double"&gt;1.0397&lt;/D&gt;&lt;D xsi:type="xsd:double"&gt;1.4688&lt;/D&gt;&lt;D xsi:type="xsd:double"&gt;1.3808&lt;/D&gt;&lt;D xsi:type="xsd:double"&gt;1.8621&lt;/D&gt;&lt;D xsi:type="xsd:double"&gt;1.9128&lt;/D&gt;&lt;D xsi:type="xsd:double"&gt;1.9537&lt;/D&gt;&lt;D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xsi:type="xsd:double"&gt;0.8647&lt;/D&gt;&lt;D xsi:type="xsd:double"&gt;1.0606&lt;/D&gt;&lt;D xsi:type="xsd:double"&gt;1.4516&lt;/D&gt;&lt;D xsi:type="xsd:double"&gt;1.5808&lt;/D&gt;&lt;D xsi:type="xsd:double"&gt;1.8778&lt;/D&gt;&lt;D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xsi:type="xsd:double"&gt;1.421&lt;/D&gt;&lt;D xsi:type="xsd:double"&gt;1.3112&lt;/D&gt;&lt;D xsi:type="xsd:double"&gt;1.2763&lt;/D&gt;&lt;D xsi:type="xsd:double"&gt;1.149&lt;/D&gt;&lt;D xsi:type="xsd:double"&gt;1.2436&lt;/D&gt;&lt;D xsi:type="xsd:double"&gt;1.3546&lt;/D&gt;&lt;D xsi:type="xsd:double"&gt;1.8216&lt;/D&gt;&lt;D xsi:type="xsd:double"&gt;1.8523&lt;/D&gt;&lt;D xsi:type="xsd:double"&gt;1.8755&lt;/D&gt;&lt;D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xsi:type="xsd:double"&gt;0.7058&lt;/D&gt;&lt;D xsi:type="xsd:double"&gt;0.4511&lt;/D&gt;&lt;D xsi:type="xsd:double"&gt;0.5681&lt;/D&gt;&lt;D xsi:type="xsd:double"&gt;0.7873&lt;/D&gt;&lt;D xsi:type="xsd:double"&gt;0.8535&lt;/D&gt;&lt;D xsi:type="xsd:double"&gt;1.0365&lt;/D&gt;&lt;D xsi:type="xsd:double"&gt;1.376&lt;/D&gt;&lt;D xsi:type="xsd:double"&gt;1.5386&lt;/D&gt;&lt;D xsi:type="xsd:double"&gt;1.8294&lt;/D&gt;&lt;D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xsi:type="xsd:double"&gt;2.5689&lt;/D&gt;&lt;D xsi:type="xsd:double"&gt;2.8438&lt;/D&gt;&lt;D xsi:type="xsd:double"&gt;1.8693&lt;/D&gt;&lt;D xsi:type="xsd:double"&gt;1.7011&lt;/D&gt;&lt;D xsi:type="xsd:double"&gt;1.979&lt;/D&gt;&lt;D xsi:type="xsd:double"&gt;2.3578&lt;/D&gt;&lt;D xsi:type="xsd:double"&gt;2.4919&lt;/D&gt;&lt;D xsi:type="xsd:double"&gt;2.3287&lt;/D&gt;&lt;D xsi:type="xsd:double"&gt;1.8119&lt;/D&gt;&lt;D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xsi:type="xsd:double"&gt;2.5802&lt;/D&gt;&lt;D xsi:type="xsd:double"&gt;2.4933&lt;/D&gt;&lt;D xsi:type="xsd:double"&gt;2.8037&lt;/D&gt;&lt;D xsi:type="xsd:double"&gt;2.7092&lt;/D&gt;&lt;D xsi:type="xsd:double"&gt;2.0475&lt;/D&gt;&lt;D xsi:type="xsd:double"&gt;1.9703&lt;/D&gt;&lt;D xsi:type="xsd:double"&gt;1.8585&lt;/D&gt;&lt;D xsi:type="xsd:double"&gt;1.9865&lt;/D&gt;&lt;D xsi:type="xsd:double"&gt;1.8077&lt;/D&gt;&lt;D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xsi:type="xsd:double"&gt;2.0204&lt;/D&gt;&lt;D xsi:type="xsd:double"&gt;1.9076&lt;/D&gt;&lt;D xsi:type="xsd:double"&gt;1.517&lt;/D&gt;&lt;D xsi:type="xsd:double"&gt;1.6668&lt;/D&gt;&lt;D xsi:type="xsd:double"&gt;2.1612&lt;/D&gt;&lt;D xsi:type="xsd:double"&gt;1.8944&lt;/D&gt;&lt;D xsi:type="xsd:double"&gt;1.7107&lt;/D&gt;&lt;D xsi:type="xsd:double"&gt;1.9944&lt;/D&gt;&lt;D xsi:type="xsd:double"&gt;1.8004&lt;/D&gt;&lt;D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xsi:type="xsd:double"&gt;2.0272&lt;/D&gt;&lt;D xsi:type="xsd:double"&gt;1.8087&lt;/D&gt;&lt;D xsi:type="xsd:double"&gt;2.1697&lt;/D&gt;&lt;D xsi:type="xsd:double"&gt;2.1738&lt;/D&gt;&lt;D xsi:type="xsd:double"&gt;2.13&lt;/D&gt;&lt;D xsi:type="xsd:double"&gt;2.1032&lt;/D&gt;&lt;D xsi:type="xsd:double"&gt;2.1543&lt;/D&gt;&lt;D xsi:type="xsd:double"&gt;1.6934&lt;/D&gt;&lt;D xsi:type="xsd:double"&gt;1.7992&lt;/D&gt;&lt;D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xsi:type="xsd:double"&gt;1.3708&lt;/D&gt;&lt;D xsi:type="xsd:double"&gt;1.4385&lt;/D&gt;&lt;D xsi:type="xsd:double"&gt;1.0947&lt;/D&gt;&lt;D xsi:type="xsd:double"&gt;0.9284&lt;/D&gt;&lt;D xsi:type="xsd:double"&gt;0.8375&lt;/D&gt;&lt;D xsi:type="xsd:double"&gt;0.912&lt;/D&gt;&lt;D xsi:type="xsd:double"&gt;1.2706&lt;/D&gt;&lt;D xsi:type="xsd:double"&gt;1.0857&lt;/D&gt;&lt;D xsi:type="xsd:double"&gt;1.7792&lt;/D&gt;&lt;D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xsi:type="xsd:double"&gt;1.5599&lt;/D&gt;&lt;D xsi:type="xsd:double"&gt;1.4536&lt;/D&gt;&lt;D xsi:type="xsd:double"&gt;1.6612&lt;/D&gt;&lt;D xsi:type="xsd:double"&gt;1.5038&lt;/D&gt;&lt;D xsi:type="xsd:double"&gt;1.8521&lt;/D&gt;&lt;D xsi:type="xsd:double"&gt;1.9165&lt;/D&gt;&lt;D xsi:type="xsd:double"&gt;2.1361&lt;/D&gt;&lt;D xsi:type="xsd:double"&gt;1.8835&lt;/D&gt;&lt;D xsi:type="xsd:double"&gt;1.7696&lt;/D&gt;&lt;D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xsi:type="xsd:double"&gt;1.8148&lt;/D&gt;&lt;D xsi:type="xsd:double"&gt;1.9885&lt;/D&gt;&lt;D xsi:type="xsd:double"&gt;2.2273&lt;/D&gt;&lt;D xsi:type="xsd:double"&gt;2.2377&lt;/D&gt;&lt;D xsi:type="xsd:double"&gt;1.6227&lt;/D&gt;&lt;D xsi:type="xsd:double"&gt;1.5985&lt;/D&gt;&lt;D xsi:type="xsd:double"&gt;1.4354&lt;/D&gt;&lt;D xsi:type="xsd:double"&gt;1.3661&lt;/D&gt;&lt;D xsi:type="xsd:double"&gt;1.7654&lt;/D&gt;&lt;D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xsi:type="xsd:double"&gt;1.2001&lt;/D&gt;&lt;D xsi:type="xsd:double"&gt;1.0286&lt;/D&gt;&lt;D xsi:type="xsd:double"&gt;1.6661&lt;/D&gt;&lt;D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xsi:type="xsd:double"&gt;1.0895&lt;/D&gt;&lt;D xsi:type="xsd:double"&gt;1.0901&lt;/D&gt;&lt;D xsi:type="xsd:double"&gt;1.1197&lt;/D&gt;&lt;D xsi:type="xsd:double"&gt;1.1174&lt;/D&gt;&lt;D xsi:type="xsd:double"&gt;1.3836&lt;/D&gt;&lt;D xsi:type="xsd:double"&gt;1.5154&lt;/D&gt;&lt;D xsi:type="xsd:double"&gt;1.6596&lt;/D&gt;&lt;D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xsi:type="xsd:double"&gt;0.3609&lt;/D&gt;&lt;D xsi:type="xsd:double"&gt;0.4228&lt;/D&gt;&lt;D xsi:type="xsd:double"&gt;1.3785&lt;/D&gt;&lt;D xsi:type="xsd:double"&gt;1.4681&lt;/D&gt;&lt;D xsi:type="xsd:double"&gt;1.6529&lt;/D&gt;&lt;D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xsi:type="xsd:double"&gt;0.426&lt;/D&gt;&lt;D xsi:type="xsd:double"&gt;0.4774&lt;/D&gt;&lt;D xsi:type="xsd:double"&gt;1.1316&lt;/D&gt;&lt;D xsi:type="xsd:double"&gt;1.2333&lt;/D&gt;&lt;D xsi:type="xsd:double"&gt;1.6459&lt;/D&gt;&lt;D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xsi:type="xsd:double"&gt;1.9977&lt;/D&gt;&lt;D xsi:type="xsd:double"&gt;2.1055&lt;/D&gt;&lt;D xsi:type="xsd:double"&gt;1.8057&lt;/D&gt;&lt;D xsi:type="xsd:double"&gt;2.2541&lt;/D&gt;&lt;D xsi:type="xsd:double"&gt;1.9128&lt;/D&gt;&lt;D xsi:type="xsd:double"&gt;1.8263&lt;/D&gt;&lt;D xsi:type="xsd:double"&gt;2.3182&lt;/D&gt;&lt;D xsi:type="xsd:double"&gt;2.5907&lt;/D&gt;&lt;D xsi:type="xsd:double"&gt;1.625&lt;/D&gt;&lt;D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xsi:type="xsd:double"&gt;2.0549&lt;/D&gt;&lt;D xsi:type="xsd:double"&gt;2.0004&lt;/D&gt;&lt;D xsi:type="xsd:double"&gt;1.9147&lt;/D&gt;&lt;D xsi:type="xsd:double"&gt;2.0277&lt;/D&gt;&lt;D xsi:type="xsd:double"&gt;1.9746&lt;/D&gt;&lt;D xsi:type="xsd:double"&gt;2.1697&lt;/D&gt;&lt;D xsi:type="xsd:double"&gt;2.0136&lt;/D&gt;&lt;D xsi:type="xsd:double"&gt;2.0472&lt;/D&gt;&lt;D xsi:type="xsd:double"&gt;1.5833&lt;/D&gt;&lt;D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xsi:type="xsd:double"&gt;1.6614&lt;/D&gt;&lt;D xsi:type="xsd:double"&gt;1.5209&lt;/D&gt;&lt;D xsi:type="xsd:double"&gt;1.7196&lt;/D&gt;&lt;D xsi:type="xsd:double"&gt;1.7192&lt;/D&gt;&lt;D xsi:type="xsd:double"&gt;1.8351&lt;/D&gt;&lt;D xsi:type="xsd:double"&gt;1.7294&lt;/D&gt;&lt;D xsi:type="xsd:double"&gt;1.7168&lt;/D&gt;&lt;D xsi:type="xsd:double"&gt;1.8365&lt;/D&gt;&lt;D xsi:type="xsd:double"&gt;1.5806&lt;/D&gt;&lt;D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xsi:type="xsd:double"&gt;2.3349&lt;/D&gt;&lt;D xsi:type="xsd:double"&gt;2.381&lt;/D&gt;&lt;D xsi:type="xsd:double"&gt;1.6491&lt;/D&gt;&lt;D xsi:type="xsd:double"&gt;1.4704&lt;/D&gt;&lt;D xsi:type="xsd:double"&gt;1.8909&lt;/D&gt;&lt;D xsi:type="xsd:double"&gt;1.9997&lt;/D&gt;&lt;D xsi:type="xsd:double"&gt;1.98&lt;/D&gt;&lt;D xsi:type="xsd:double"&gt;1.6686&lt;/D&gt;&lt;D xsi:type="xsd:double"&gt;1.5784&lt;/D&gt;&lt;D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xsi:type="xsd:double"&gt;1.0926&lt;/D&gt;&lt;D xsi:type="xsd:double"&gt;1.3952&lt;/D&gt;&lt;D xsi:type="xsd:double"&gt;1.4395&lt;/D&gt;&lt;D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xsi:type="xsd:double"&gt;0.692&lt;/D&gt;&lt;D xsi:type="xsd:double"&gt;0.6138&lt;/D&gt;&lt;D xsi:type="xsd:double"&gt;1.4117&lt;/D&gt;&lt;D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xsi:type="xsd:double"&gt;1.5168&lt;/D&gt;&lt;D xsi:type="xsd:double"&gt;1.7947&lt;/D&gt;&lt;D xsi:type="xsd:double"&gt;1.6013&lt;/D&gt;&lt;D xsi:type="xsd:double"&gt;1.4842&lt;/D&gt;&lt;D xsi:type="xsd:double"&gt;1.2686&lt;/D&gt;&lt;D xsi:type="xsd:double"&gt;1.7112&lt;/D&gt;&lt;D xsi:type="xsd:double"&gt;1.6679&lt;/D&gt;&lt;D xsi:type="xsd:double"&gt;1.3894&lt;/D&gt;&lt;D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xsi:type="xsd:double"&gt;1.3566&lt;/D&gt;&lt;D xsi:type="xsd:double"&gt;1.7018&lt;/D&gt;&lt;D xsi:type="xsd:double"&gt;1.6904&lt;/D&gt;&lt;D xsi:type="xsd:double"&gt;1.4464&lt;/D&gt;&lt;D xsi:type="xsd:double"&gt;1.5908&lt;/D&gt;&lt;D xsi:type="xsd:double"&gt;1.7699&lt;/D&gt;&lt;D xsi:type="xsd:double"&gt;1.1982&lt;/D&gt;&lt;D xsi:type="xsd:double"&gt;1.2104&lt;/D&gt;&lt;D xsi:type="xsd:double"&gt;1.387&lt;/D&gt;&lt;D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xsi:type="xsd:double"&gt;1.3032&lt;/D&gt;&lt;D xsi:type="xsd:double"&gt;1.3584&lt;/D&gt;&lt;D xsi:type="xsd:double"&gt;1.3767&lt;/D&gt;&lt;D xsi:type="xsd:double"&gt;1.2418&lt;/D&gt;&lt;D xsi:type="xsd:double"&gt;1.1575&lt;/D&gt;&lt;D xsi:type="xsd:double"&gt;1.1526&lt;/D&gt;&lt;D xsi:type="xsd:double"&gt;1.3917&lt;/D&gt;&lt;D xsi:type="xsd:double"&gt;1.4983&lt;/D&gt;&lt;D xsi:type="xsd:double"&gt;1.3693&lt;/D&gt;&lt;D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t>
        </r>
      </text>
    </comment>
    <comment ref="A43" authorId="0" shapeId="0" xr:uid="{134FB84A-17EA-4E25-B067-91CDC9CE9484}">
      <text>
        <r>
          <rPr>
            <b/>
            <sz val="9"/>
            <color indexed="81"/>
            <rFont val="Tahoma"/>
            <family val="2"/>
          </rPr>
          <t>double"&gt;0&lt;/D&gt;&lt;D xsi:type="xsd:double"&gt;0&lt;/D&gt;&lt;D xsi:type="xsd:double"&gt;0&lt;/D&gt;&lt;D xsi:type="xsd:double"&gt;0.3623&lt;/D&gt;&lt;D xsi:type="xsd:double"&gt;0.3749&lt;/D&gt;&lt;D xsi:type="xsd:double"&gt;0.7688&lt;/D&gt;&lt;D xsi:type="xsd:double"&gt;0.8676&lt;/D&gt;&lt;D xsi:type="xsd:double"&gt;1.4057&lt;/D&gt;&lt;D xsi:type="xsd:double"&gt;1.7285&lt;/D&gt;&lt;D xsi:type="xsd:double"&gt;1.9876&lt;/D&gt;&lt;D xsi:type="xsd:double"&gt;2.1868&lt;/D&gt;&lt;D xsi:type="xsd:double"&gt;1.3572&lt;/D&gt;&lt;D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xsi:type="xsd:double"&gt;1.5538&lt;/D&gt;&lt;D xsi:type="xsd:double"&gt;1.5909&lt;/D&gt;&lt;D xsi:type="xsd:double"&gt;1.3744&lt;/D&gt;&lt;D xsi:type="xsd:double"&gt;1.9456&lt;/D&gt;&lt;D xsi:type="xsd:double"&gt;1.7882&lt;/D&gt;&lt;D xsi:type="xsd:double"&gt;1.5386&lt;/D&gt;&lt;D xsi:type="xsd:double"&gt;1.2344&lt;/D&gt;&lt;D xsi:type="xsd:double"&gt;1.3145&lt;/D&gt;&lt;D xsi:type="xsd:double"&gt;1.3291&lt;/D&gt;&lt;D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xsi:type="xsd:double"&gt;1.0595&lt;/D&gt;&lt;D xsi:type="xsd:double"&gt;1.0848&lt;/D&gt;&lt;D xsi:type="xsd:double"&gt;1.2017&lt;/D&gt;&lt;D xsi:type="xsd:double"&gt;1.3015&lt;/D&gt;&lt;D xsi:type="xsd:double"&gt;0.9621&lt;/D&gt;&lt;D xsi:type="xsd:double"&gt;0.8413&lt;/D&gt;&lt;D xsi:type="xsd:double"&gt;1.2247&lt;/D&gt;&lt;D xsi:type="xsd:double"&gt;1.3107&lt;/D&gt;&lt;D xsi:type="xsd:double"&gt;1.2692&lt;/D&gt;&lt;D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xsi:type="xsd:double"&gt;1.2611&lt;/D&gt;&lt;D xsi:type="xsd:double"&gt;0.9648&lt;/D&gt;&lt;D xsi:type="xsd:double"&gt;1.132&lt;/D&gt;&lt;D xsi:type="xsd:double"&gt;1.1428&lt;/D&gt;&lt;D xsi:type="xsd:double"&gt;1.5124&lt;/D&gt;&lt;D xsi:type="xsd:double"&gt;1.4228&lt;/D&gt;&lt;D xsi:type="xsd:double"&gt;1.5278&lt;/D&gt;&lt;D xsi:type="xsd:double"&gt;1.3942&lt;/D&gt;&lt;D xsi:type="xsd:double"&gt;1.2129&lt;/D&gt;&lt;D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xsi:type="xsd:double"&gt;1.7285&lt;/D&gt;&lt;D xsi:type="xsd:double"&gt;1.7158&lt;/D&gt;&lt;D xsi:type="xsd:double"&gt;1.8349&lt;/D&gt;&lt;D xsi:type="xsd:double"&gt;1.7075&lt;/D&gt;&lt;D xsi:type="xsd:double"&gt;1.0823&lt;/D&gt;&lt;D xsi:type="xsd:double"&gt;0.8547&lt;/D&gt;&lt;D xsi:type="xsd:double"&gt;1.328&lt;/D&gt;&lt;D xsi:type="xsd:double"&gt;1.3987&lt;/D&gt;&lt;D xsi:type="xsd:double"&gt;1.2088&lt;/D&gt;&lt;D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xsi:type="xsd:double"&gt;1.0287&lt;/D&gt;&lt;D xsi:type="xsd:double"&gt;1.0623&lt;/D&gt;&lt;D xsi:type="xsd:double"&gt;1.0479&lt;/D&gt;&lt;D xsi:type="xsd:double"&gt;0.863&lt;/D&gt;&lt;D xsi:type="xsd:double"&gt;1.032&lt;/D&gt;&lt;D xsi:type="xsd:double"&gt;0.9954&lt;/D&gt;&lt;D xsi:type="xsd:double"&gt;1.0585&lt;/D&gt;&lt;D xsi:type="xsd:double"&gt;1.1288&lt;/D&gt;&lt;D xsi:type="xsd:double"&gt;1.1426&lt;/D&gt;&lt;D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xsi:type="xsd:double"&gt;0.5972&lt;/D&gt;&lt;D xsi:type="xsd:double"&gt;0.7429&lt;/D&gt;&lt;D xsi:type="xsd:double"&gt;0.7255&lt;/D&gt;&lt;D xsi:type="xsd:double"&gt;0.806&lt;/D&gt;&lt;D xsi:type="xsd:double"&gt;0.6077&lt;/D&gt;&lt;D xsi:type="xsd:double"&gt;0.6915&lt;/D&gt;&lt;D xsi:type="xsd:double"&gt;0.8091&lt;/D&gt;&lt;D xsi:type="xsd:double"&gt;0.8216&lt;/D&gt;&lt;D xsi:type="xsd:double"&gt;1.0547&lt;/D&gt;&lt;D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xsi:type="xsd:double"&gt;1.7499&lt;/D&gt;&lt;D xsi:type="xsd:double"&gt;1.8051&lt;/D&gt;&lt;D xsi:type="xsd:double"&gt;1.7818&lt;/D&gt;&lt;D xsi:type="xsd:double"&gt;1.541&lt;/D&gt;&lt;D xsi:type="xsd:double"&gt;1.9545&lt;/D&gt;&lt;D xsi:type="xsd:double"&gt;1.8562&lt;/D&gt;&lt;D xsi:type="xsd:double"&gt;2.0121&lt;/D&gt;&lt;D xsi:type="xsd:double"&gt;1.7767&lt;/D&gt;&lt;D xsi:type="xsd:double"&gt;1.0447&lt;/D&gt;&lt;D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xsi:type="xsd:double"&gt;1.8142&lt;/D&gt;&lt;D xsi:type="xsd:double"&gt;1.9434&lt;/D&gt;&lt;D xsi:type="xsd:double"&gt;0.9361&lt;/D&gt;&lt;D xsi:type="xsd:double"&gt;0.864&lt;/D&gt;&lt;D xsi:type="xsd:double"&gt;1.2615&lt;/D&gt;&lt;D xsi:type="xsd:double"&gt;1.2757&lt;/D&gt;&lt;D xsi:type="xsd:double"&gt;2.0114&lt;/D&gt;&lt;D xsi:type="xsd:double"&gt;2.0094&lt;/D&gt;&lt;D xsi:type="xsd:double"&gt;0.9745&lt;/D&gt;&lt;D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xsi:type="xsd:double"&gt;0.7924&lt;/D&gt;&lt;D xsi:type="xsd:double"&gt;0.9649&lt;/D&gt;&lt;D xsi:type="xsd:double"&gt;1.0552&lt;/D&gt;&lt;D xsi:type="xsd:double"&gt;1.0736&lt;/D&gt;&lt;D xsi:type="xsd:double"&gt;1.2548&lt;/D&gt;&lt;D xsi:type="xsd:double"&gt;1.2573&lt;/D&gt;&lt;D xsi:type="xsd:double"&gt;1.5637&lt;/D&gt;&lt;D xsi:type="xsd:double"&gt;1.3328&lt;/D&gt;&lt;D xsi:type="xsd:double"&gt;0.9503&lt;/D&gt;&lt;D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xsi:type="xsd:double"&gt;1.625&lt;/D&gt;&lt;D xsi:type="xsd:double"&gt;1.9598&lt;/D&gt;&lt;D xsi:type="xsd:double"&gt;1.7104&lt;/D&gt;&lt;D xsi:type="xsd:double"&gt;1.4911&lt;/D&gt;&lt;D xsi:type="xsd:double"&gt;1.7687&lt;/D&gt;&lt;D xsi:type="xsd:double"&gt;1.8838&lt;/D&gt;&lt;D xsi:type="xsd:double"&gt;1.7985&lt;/D&gt;&lt;D xsi:type="xsd:double"&gt;1.3511&lt;/D&gt;&lt;D xsi:type="xsd:double"&gt;0.9287&lt;/D&gt;&lt;D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xsi:type="xsd:double"&gt;0.9899&lt;/D&gt;&lt;D xsi:type="xsd:double"&gt;0.9843&lt;/D&gt;&lt;D xsi:type="xsd:double"&gt;0.9069&lt;/D&gt;&lt;D xsi:type="xsd:double"&gt;1.111&lt;/D&gt;&lt;D xsi:type="xsd:double"&gt;1.039&lt;/D&gt;&lt;D xsi:type="xsd:double"&gt;1.046&lt;/D&gt;&lt;D xsi:type="xsd:double"&gt;0.8613&lt;/D&gt;&lt;D xsi:type="xsd:double"&gt;0.9273&lt;/D&gt;&lt;D xsi:type="xsd:double"&gt;0.9252&lt;/D&gt;&lt;D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xsi:type="xsd:double"&gt;2.1438&lt;/D&gt;&lt;D xsi:type="xsd:double"&gt;2.2181&lt;/D&gt;&lt;D xsi:type="xsd:double"&gt;2.2114&lt;/D&gt;&lt;D xsi:type="xsd:double"&gt;2.3233&lt;/D&gt;&lt;D xsi:type="xsd:double"&gt;1.5512&lt;/D&gt;&lt;D xsi:type="xsd:double"&gt;1.6489&lt;/D&gt;&lt;D xsi:type="xsd:double"&gt;1.432&lt;/D&gt;&lt;D xsi:type="xsd:double"&gt;1.4331&lt;/D&gt;&lt;D xsi:type="xsd:double"&gt;0.733&lt;/D&gt;&lt;D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xsi:type="xsd:double"&gt;1.4543&lt;/D&gt;&lt;D xsi:type="xsd:double"&gt;1.549&lt;/D&gt;&lt;D xsi:type="xsd:double"&gt;1.2473&lt;/D&gt;&lt;D xsi:type="xsd:double"&gt;1.1621&lt;/D&gt;&lt;D xsi:type="xsd:double"&gt;1.2383&lt;/D&gt;&lt;D xsi:type="xsd:double"&gt;1.2678&lt;/D&gt;&lt;D xsi:type="xsd:double"&gt;0.9129&lt;/D&gt;&lt;D xsi:type="xsd:double"&gt;0.7611&lt;/D&gt;&lt;D xsi:type="xsd:double"&gt;0.6888&lt;/D&gt;&lt;D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xsi:type="xsd:double"&gt;1.1423&lt;/D&gt;&lt;D xsi:type="xsd:double"&gt;1.0143&lt;/D&gt;&lt;D xsi:type="xsd:double"&gt;1.0202&lt;/D&gt;&lt;D xsi:type="xsd:double"&gt;1.0441&lt;/D&gt;&lt;D xsi:type="xsd:double"&gt;1.0289&lt;/D&gt;&lt;D xsi:type="xsd:double"&gt;1.0307&lt;/D&gt;&lt;D xsi:type="xsd:double"&gt;0.8096&lt;/D&gt;&lt;D xsi:type="xsd:double"&gt;0.755&lt;/D&gt;&lt;D xsi:type="xsd:double"&gt;0.6865&lt;/D&gt;&lt;D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xsi:type="xsd:double"&gt;0.5642&lt;/D&gt;&lt;D xsi:type="xsd:double"&gt;0.6166&lt;/D&gt;&lt;D xsi:type="xsd:double"&gt;1.3185&lt;/D&gt;&lt;D xsi:type="xsd:double"&gt;1.4543&lt;/D&gt;&lt;D xsi:type="xsd:double"&gt;1.6452&lt;/D&gt;&lt;D xsi:type="xsd:double"&gt;1.5659&lt;/D&gt;&lt;D xsi:type="xsd:double"&gt;1.8305&lt;/D&gt;&lt;D xsi:type="xsd:double"&gt;1.4928&lt;/D&gt;&lt;D xsi:type="xsd:double"&gt;0.6494&lt;/D&gt;&lt;D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xsi:type="xsd:double"&gt;1.1478&lt;/D&gt;&lt;D xsi:type="xsd:double"&gt;1.2357&lt;/D&gt;&lt;D xsi:type="xsd:double"&gt;1.2171&lt;/D&gt;&lt;D xsi:type="xsd:double"&gt;0.9323&lt;/D&gt;&lt;D xsi:type="xsd:double"&gt;0.8315&lt;/D&gt;&lt;D xsi:type="xsd:double"&gt;0.9224&lt;/D&gt;&lt;D xsi:type="xsd:double"&gt;0.6845&lt;/D&gt;&lt;D xsi:type="xsd:double"&gt;0.6044&lt;/D&gt;&lt;D xsi:type="xsd:double"&gt;0.6339&lt;/D&gt;&lt;D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xsi:type="xsd:double"&gt;1.2745&lt;/D&gt;&lt;D xsi:type="xsd:double"&gt;1.1589&lt;/D&gt;&lt;D xsi:type="xsd:double"&gt;1.1329&lt;/D&gt;&lt;D xsi:type="xsd:double"&gt;1.0038&lt;/D&gt;&lt;D xsi:type="xsd:double"&gt;1.4239&lt;/D&gt;&lt;D xsi:type="xsd:double"&gt;1.1343&lt;/D&gt;&lt;D xsi:type="xsd:double"&gt;0.9474&lt;/D&gt;&lt;D xsi:type="xsd:double"&gt;1.1458&lt;/D&gt;&lt;D xsi:type="xsd:double"&gt;0.5499&lt;/D&gt;&lt;D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xsi:type="xsd:double"&gt;1.4023&lt;/D&gt;&lt;D xsi:type="xsd:double"&gt;1.22&lt;/D&gt;&lt;D xsi:type="xsd:double"&gt;1.1601&lt;/D&gt;&lt;D xsi:type="xsd:double"&gt;1.0088&lt;/D&gt;&lt;D xsi:type="xsd:double"&gt;1.5035&lt;/D&gt;&lt;D xsi:type="xsd:double"&gt;1.0775&lt;/D&gt;&lt;D xsi:type="xsd:double"&gt;0.5781&lt;/D&gt;&lt;D xsi:type="xsd:double"&gt;0.4966&lt;/D&gt;&lt;D xsi:type="xsd:double"&gt;0.5429&lt;/D&gt;&lt;D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xsi:type="xsd:double"&gt;0.5151&lt;/D&gt;&lt;D xsi:type="xsd:double"&gt;0.3835&lt;/D&gt;&lt;D xsi:type="xsd:double"&gt;0.4978&lt;/D&gt;&lt;D xsi:type="xsd:double"&gt;0.5465&lt;/D&gt;&lt;D xsi:type="xsd:double"&gt;0.6271&lt;/D&gt;&lt;D xsi:type="xsd:double"&gt;0.535&lt;/D&gt;&lt;D xsi:type="xsd:double"&gt;0.5339&lt;/D&gt;&lt;D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xsi:type="xsd:double"&gt;1.0067&lt;/D&gt;&lt;D xsi:type="xsd:double"&gt;0.8302&lt;/D&gt;&lt;D xsi:type="xsd:double"&gt;0.651&lt;/D&gt;&lt;D xsi:type="xsd:double"&gt;0.592&lt;/D&gt;&lt;D xsi:type="xsd:double"&gt;0.5978&lt;/D&gt;&lt;D xsi:type="xsd:double"&gt;0.6156&lt;/D&gt;&lt;D xsi:type="xsd:double"&gt;0.628&lt;/D&gt;&lt;D xsi:type="xsd:double"&gt;0.5475&lt;/D&gt;&lt;D xsi:type="xsd:double"&gt;0.4836&lt;/D&gt;&lt;D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xsi:type="xsd:double"&gt;0.8163&lt;/D&gt;&lt;D xsi:type="xsd:double"&gt;0.5997&lt;/D&gt;&lt;D xsi:type="xsd:double"&gt;0.9977&lt;/D&gt;&lt;D xsi:type="xsd:double"&gt;1.1079&lt;/D&gt;&lt;D xsi:type="xsd:double"&gt;0.807&lt;/D&gt;&lt;D xsi:type="xsd:double"&gt;0.8807&lt;/D&gt;&lt;D xsi:type="xsd:double"&gt;0.9411&lt;/D&gt;&lt;D xsi:type="xsd:double"&gt;0.9565&lt;/D&gt;&lt;D xsi:type="xsd:double"&gt;0.4386&lt;/D&gt;&lt;D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xsi:type="xsd:double"&gt;1.01&lt;/D&gt;&lt;D xsi:type="xsd:double"&gt;0.81&lt;/D&gt;&lt;D xsi:type="xsd:double"&gt;2.48&lt;/D&gt;&lt;D xsi:type="xsd:double"&gt;2.52&lt;/D&gt;&lt;D xsi:type="xsd:double"&gt;1.53&lt;/D&gt;&lt;D xsi:type="xsd:double"&gt;1.34&lt;/D&gt;&lt;D xsi:type="xsd:double"&gt;0.51&lt;/D&gt;&lt;D xsi:type="xsd:double"&gt;0.53&lt;/D&gt;&lt;D xsi:type="xsd:double"&gt;0.36&lt;/D&gt;&lt;D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xsi:type="xsd:double"&gt;1.085&lt;/D&gt;&lt;D xsi:type="xsd:double"&gt;0.9427&lt;/D&gt;&lt;D xsi:type="xsd:double"&gt;1.12</t>
        </r>
      </text>
    </comment>
    <comment ref="A44" authorId="0" shapeId="0" xr:uid="{EFEDCC33-478D-4A1C-929F-1B54CF524E97}">
      <text>
        <r>
          <rPr>
            <b/>
            <sz val="9"/>
            <color indexed="81"/>
            <rFont val="Tahoma"/>
            <family val="2"/>
          </rPr>
          <t>49&lt;/D&gt;&lt;D xsi:type="xsd:double"&gt;1.0924&lt;/D&gt;&lt;D xsi:type="xsd:double"&gt;1.6251&lt;/D&gt;&lt;D xsi:type="xsd:double"&gt;1.7379&lt;/D&gt;&lt;D xsi:type="xsd:double"&gt;1.3257&lt;/D&gt;&lt;D xsi:type="xsd:double"&gt;1.3782&lt;/D&gt;&lt;D xsi:type="xsd:double"&gt;0.1988&lt;/D&gt;&lt;D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xsi:type="xsd:double"&gt;0.2316&lt;/D&gt;&lt;D xsi:type="xsd:double"&gt;0.2423&lt;/D&gt;&lt;D xsi:type="xsd:double"&gt;0.0388&lt;/D&gt;&lt;D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xsi:type="xsd:double"&gt;1.0044&lt;/D&gt;&lt;D xsi:type="xsd:double"&gt;0.8567&lt;/D&gt;&lt;D xsi:type="xsd:double"&gt;0.595&lt;/D&gt;&lt;D xsi:type="xsd:double"&gt;0.4476&lt;/D&gt;&lt;D xsi:type="xsd:double"&gt;0.3108&lt;/D&gt;&lt;D xsi:type="xsd:double"&gt;0.26&lt;/D&gt;&lt;D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xsi:type="xsd:double"&gt;1.2812&lt;/D&gt;&lt;D xsi:type="xsd:double"&gt;1.0698&lt;/D&gt;&lt;D xsi:type="xsd:double"&gt;0.9975&lt;/D&gt;&lt;D xsi:type="xsd:double"&gt;0.8059&lt;/D&gt;&lt;D xsi:type="xsd:double"&gt;0.9132&lt;/D&gt;&lt;D xsi:type="xsd:double"&gt;0.9867&lt;/D&gt;&lt;D xsi:type="xsd:double"&gt;0.8643&lt;/D&gt;&lt;D xsi:type="xsd:double"&gt;0.8914&lt;/D&gt;&lt;D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xsi:type="xsd:double"&gt;1.4698&lt;/D&gt;&lt;D xsi:type="xsd:double"&gt;1.3454&lt;/D&gt;&lt;D xsi:type="xsd:double"&gt;1.5257&lt;/D&gt;&lt;D xsi:type="xsd:double"&gt;1.2952&lt;/D&gt;&lt;D xsi:type="xsd:double"&gt;0.9737&lt;/D&gt;&lt;D xsi:type="xsd:double"&gt;0.8014&lt;/D&gt;&lt;D xsi:type="xsd:double"&gt;0.6917&lt;/D&gt;&lt;D xsi:type="xsd:double"&gt;0.4866&lt;/D&gt;&lt;D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xsi:type="xsd:double"&gt;1.657&lt;/D&gt;&lt;D xsi:type="xsd:double"&gt;2.1158&lt;/D&gt;&lt;D xsi:type="xsd:double"&gt;1.4282&lt;/D&gt;&lt;D xsi:type="xsd:double"&gt;1.3067&lt;/D&gt;&lt;D xsi:type="xsd:double"&gt;1.1575&lt;/D&gt;&lt;D xsi:type="xsd:double"&gt;0.8802&lt;/D&gt;&lt;D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xsi:type="xsd:double"&gt;0.337&lt;/D&gt;&lt;D xsi:type="xsd:double"&gt;0.188&lt;/D&gt;&lt;D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xsi:type="xsd:double"&gt;0.9737&lt;/D&gt;&lt;D xsi:type="xsd:double"&gt;0.8709&lt;/D&gt;&lt;D xsi:type="xsd:double"&gt;0.6219&lt;/D&gt;&lt;D xsi:type="xsd:double"&gt;1.0033&lt;/D&gt;&lt;D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xsi:type="xsd:double"&gt;0.6788&lt;/D&gt;&lt;D xsi:type="xsd:double"&gt;0.8456&lt;/D&gt;&lt;D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xsi:type="xsd:double"&gt;0.6887&lt;/D&gt;&lt;D xsi:type="xsd:double"&gt;0.7928&lt;/D&gt;&lt;D xsi:type="xsd:double"&gt;0.585&lt;/D&gt;&lt;D xsi:type="xsd:double"&gt;0.6396&lt;/D&gt;&lt;D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xsi:type="xsd:double"&gt;0.9565&lt;/D&gt;&lt;D xsi:type="xsd:double"&gt;0.8039&lt;/D&gt;&lt;D xsi:type="xsd:double"&gt;0.9344&lt;/D&gt;&lt;D xsi:type="xsd:double"&gt;1.0711&lt;/D&gt;&lt;D xsi:type="xsd:double"&gt;1.0166&lt;/D&gt;&lt;D xsi:type="xsd:double"&gt;0.9351&lt;/D&gt;&lt;D xsi:type="xsd:double"&gt;0.4108&lt;/D&gt;&lt;D xsi:type="xsd:double"&gt;0.3897&lt;/D&gt;&lt;D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xsi:type="xsd:double"&gt;1.8757&lt;/D&gt;&lt;D xsi:type="xsd:double"&gt;1.609&lt;/D&gt;&lt;D xsi:type="xsd:double"&gt;1.7631&lt;/D&gt;&lt;D xsi:type="xsd:double"&gt;2.5611&lt;/D&gt;&lt;D xsi:type="xsd:double"&gt;2.0375&lt;/D&gt;&lt;D xsi:type="xsd:double"&gt;1.8988&lt;/D&gt;&lt;D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xsi:type="xsd:double"&gt;1.0564&lt;/D&gt;&lt;D xsi:type="xsd:double"&gt;1.1098&lt;/D&gt;&lt;D xsi:type="xsd:double"&gt;0.3861&lt;/D&gt;&lt;D xsi:type="xsd:double"&gt;0.3286&lt;/D&gt;&lt;D xsi:type="xsd:double"&gt;0.379&lt;/D&gt;&lt;D xsi:type="xsd:double"&gt;0.5547&lt;/D&gt;&lt;D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xsi:type="xsd:double"&gt;2.5772&lt;/D&gt;&lt;D xsi:type="xsd:double"&gt;2.517&lt;/D&gt;&lt;D xsi:type="xsd:double"&gt;2.2887&lt;/D&gt;&lt;D xsi:type="xsd:double"&gt;2.2135&lt;/D&gt;&lt;D xsi:type="xsd:double"&gt;2.4011&lt;/D&gt;&lt;D xsi:type="xsd:double"&gt;2.733&lt;/D&gt;&lt;D xsi:type="xsd:double"&gt;2.6838&lt;/D&gt;&lt;D xsi:type="xsd:double"&gt;2.8123&lt;/D&gt;&lt;D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xsi:type="xsd:double"&gt;0.908&lt;/D&gt;&lt;D xsi:type="xsd:double"&gt;0.6984&lt;/D&gt;&lt;D xsi:type="xsd:double"&gt;0.7467&lt;/D&gt;&lt;D xsi:type="xsd:double"&gt;0.6098&lt;/D&gt;&lt;D xsi:type="xsd:double"&gt;0.3747&lt;/D&gt;&lt;D xsi:type="xsd:double"&gt;0.3621&lt;/D&gt;&lt;D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xsi:type="xsd:double"&gt;1.1404&lt;/D&gt;&lt;D xsi:type="xsd:double"&gt;1.4637&lt;/D&gt;&lt;D xsi:type="xsd:double"&gt;1.1202&lt;/D&gt;&lt;D xsi:type="xsd:double"&gt;1.3834&lt;/D&gt;&lt;D xsi:type="xsd:double"&gt;0.7043&lt;/D&gt;&lt;D xsi:type="xsd:double"&gt;0.5155&lt;/D&gt;&lt;D xsi:type="xsd:double"&gt;0.1768&lt;/D&gt;&lt;D xsi:type="xsd:double"&gt;0.1344&lt;/D&gt;&lt;D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xsi:type="xsd:double"&gt;0.7795&lt;/D&gt;&lt;D xsi:type="xsd:double"&gt;0.7572&lt;/D&gt;&lt;D xsi:type="xsd:double"&gt;0.7231&lt;/D&gt;&lt;D xsi:type="xsd:double"&gt;0.8022&lt;/D&gt;&lt;D xsi:type="xsd:double"&gt;0.779&lt;/D&gt;&lt;D xsi:type="xsd:double"&gt;0.6648&lt;/D&gt;&lt;D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xsi:type="xsd:double"&gt;0.4633&lt;/D&gt;&lt;D xsi:type="xsd:double"&gt;0.4489&lt;/D&gt;&lt;D xsi:type="xsd:double"&gt;0.4103&lt;/D&gt;&lt;D xsi:type="xsd:double"&gt;0.4097&lt;/D&gt;&lt;D xsi:type="xsd:double"&gt;0.1372&lt;/D&gt;&lt;D xsi:type="xsd:double"&gt;0.1209&lt;/D&gt;&lt;D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xsi:type="xsd:double"&gt;0.7884&lt;/D&gt;&lt;D xsi:type="xsd:double"&gt;0.8918&lt;/D&gt;&lt;D xsi:type="xsd:double"&gt;0.9804&lt;/D&gt;&lt;D xsi:type="xsd:double"&gt;1.2122&lt;/D&gt;&lt;D xsi:type="xsd:double"&gt;1.2852&lt;/D&gt;&lt;D xsi:type="xsd:double"&gt;1.4626&lt;/D&gt;&lt;D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xsi:type="xsd:double"&gt;1.0293&lt;/D&gt;&lt;D xsi:type="xsd:double"&gt;1.0226&lt;/D&gt;&lt;D xsi:type="xsd:double"&gt;1.0925&lt;/D&gt;&lt;D xsi:type="xsd:double"&gt;0.8871&lt;/D&gt;&lt;D xsi:type="xsd:double"&gt;0.8997&lt;/D&gt;&lt;D xsi:type="xsd:double"&gt;0.9371&lt;/D&gt;&lt;D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xsi:type="xsd:double"&gt;0.6753&lt;/D&gt;&lt;D xsi:type="xsd:double"&gt;0.7214&lt;/D&gt;&lt;D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xsi:type="xsd:double"&gt;1.215&lt;/D&gt;&lt;D xsi:type="xsd:double"&gt;1.2057&lt;/D&gt;&lt;D xsi:type="xsd:double"&gt;0.8303&lt;/D&gt;&lt;D xsi:type="xsd:double"&gt;0.7887&lt;/D&gt;&lt;D xsi:type="xsd:double"&gt;0.6022&lt;/D&gt;&lt;D xsi:type="xsd:double"&gt;0.7048&lt;/D&gt;&lt;D xsi:type="xsd:double"&gt;0&lt;/D&gt;&lt;D xsi:type="xsd:double"&gt;0&lt;/D&gt;&lt;D xsi:type="xsd:double"&gt;0&lt;/D&gt;&lt;/FQL&gt;&lt;FQL&gt;&lt;Q&gt;VXNFMH.F-LU^JULIAN(OS_TOP_HLDG_TOTPCPRT(ALL,42064,45627,CQ,,ALL,EQ).DATES)&lt;/Q&gt;&lt;R&gt;1&lt;/R&gt;&lt;C&gt;1&lt;/C&gt;&lt;D xsi:type="xsd:string"&gt;#NUM&lt;/D&gt;&lt;/FQL&gt;&lt;FQL&gt;&lt;Q&gt;VXNFMH.F-LU^DATE(0)&lt;/Q&gt;&lt;R&gt;1&lt;/R&gt;&lt;C&gt;1&lt;/C&gt;&lt;D xsi:type="xsd:string"&gt;3/13/25&lt;/D&gt;&lt;/FQL&gt;&lt;FQL&gt;&lt;Q&gt;VXNFMH.F-LU^JULIAN(DATE(0).DATES)&lt;/Q&gt;&lt;R&gt;1&lt;/R&gt;&lt;C&gt;1&lt;/C&gt;&lt;D xsi:type="xsd:string"&gt;#NUM&lt;/D&gt;&lt;/FQL&gt;&lt;FQL&gt;&lt;Q&gt;VXNFMH.F-LU^FORMULA_DESCRIPTION("DATE")&lt;/Q&gt;&lt;R&gt;1&lt;/R&gt;&lt;C&gt;1&lt;/C&gt;&lt;D xsi:type="xsd:string"&gt;Date: MM/DD/YY&lt;/D&gt;&lt;/FQL&gt;&lt;FQL&gt;&lt;Q&gt;VXNFMH.F-LU^DATE(42064)&lt;/Q&gt;&lt;R&gt;1&lt;/R&gt;&lt;C&gt;1&lt;/C&gt;&lt;D xsi:type="xsd:string"&gt;2/27/15&lt;/D&gt;&lt;/FQL&gt;&lt;FQL&gt;&lt;Q&gt;VXNFMH.F-LU^JULIAN(DATE(42064).DATES)&lt;/Q&gt;&lt;R&gt;1&lt;/R&gt;&lt;C&gt;1&lt;/C&gt;&lt;D xsi:type="xsd:string"&gt;#NUM&lt;/D&gt;&lt;/FQL&gt;&lt;FQL&gt;&lt;Q&gt;VXNFMH.F-LU^DATE(42064,45627)&lt;/Q&gt;&lt;R&gt;2501&lt;/R&gt;&lt;C&gt;1&lt;/C&gt;&lt;D xsi:type="xsd:string"&gt;2/27/15&lt;/D&gt;&lt;D xsi:type="xsd:string"&gt;3/02/15&lt;/D&gt;&lt;D xsi:type="xsd:string"&gt;3/03/15&lt;/D&gt;&lt;D xsi:type="xsd:string"&gt;3/04/15&lt;/D&gt;&lt;D xsi:type="xsd:string"&gt;3/05/15&lt;/D&gt;&lt;D xsi:type="xsd:string"&gt;3/06/15&lt;/D&gt;&lt;D xsi:type="xsd:string"&gt;3/09/15&lt;/D&gt;&lt;D xsi:type="xsd:string"&gt;3/10/15&lt;/D&gt;&lt;D xsi:type="xsd:string"&gt;3/11/15&lt;/D&gt;&lt;D xsi:type="xsd:string"&gt;3/12/15&lt;/D&gt;&lt;D xsi:type="xsd:string"&gt;3/13/15&lt;/D&gt;&lt;D xsi:type="xsd:string"&gt;3/16/15&lt;/D&gt;&lt;D xsi:type="xsd:string"&gt;3/17/15&lt;/D&gt;&lt;D xsi:type="xsd:string"&gt;3/18/15&lt;/D&gt;&lt;D xsi:type="xsd:string"&gt;3/19/15&lt;/D&gt;&lt;D xsi:type="xsd:string"&gt;3/20/15&lt;/D&gt;&lt;D xsi:type="xsd:string"&gt;3/23/15&lt;/D&gt;&lt;D xsi:type="xsd:string"&gt;3/24/15&lt;/D&gt;&lt;D xsi:type="xsd:string"&gt;3/25/15&lt;/D&gt;&lt;D xsi:type="xsd:string"&gt;3/26/15&lt;/D&gt;&lt;D xsi:type="xsd:string"&gt;3/27/15&lt;/D&gt;&lt;D xsi:type="xsd:string"&gt;3/30/15&lt;/D&gt;&lt;D xsi:type="xsd:string"&gt;3/31/15&lt;/D&gt;&lt;D xsi:type="xsd:string"&gt;4/01/15&lt;/D&gt;&lt;D xsi:type="xsd:string"&gt;4/02/15&lt;/D&gt;&lt;D xsi:type="xsd:string"&gt;4/07/15&lt;/D&gt;&lt;D xsi:type="xsd:string"&gt;4/08/15&lt;/D&gt;&lt;D xsi:type="xsd:string"&gt;4/09/15&lt;/D&gt;&lt;D xsi:type="xsd:string"&gt;4/10/15&lt;/D&gt;&lt;D xsi:type="xsd:string"&gt;4/13/15&lt;/D&gt;&lt;D xsi:type="xsd:string"&gt;4/14/15&lt;/D&gt;&lt;D xsi:type="xsd:string"&gt;4/15/15&lt;/D&gt;&lt;D xsi:type="xsd:string"&gt;4/16/15&lt;/D&gt;&lt;D xsi:type="xsd:string"&gt;4/17/15&lt;/D&gt;&lt;D xsi:type="xsd:string"&gt;4/20/15&lt;/D&gt;&lt;D xsi:type="xsd:string"&gt;4/21/15&lt;/D&gt;&lt;D xsi:type="xsd:string"&gt;4/22/15&lt;/D&gt;&lt;D xsi:type="xsd:string"&gt;4/23/15&lt;/D&gt;&lt;D xsi:type="xsd:string"&gt;4/24/15&lt;/D&gt;&lt;D xsi:type="xsd:string"&gt;4/27/15&lt;/D&gt;&lt;D xsi:type="xsd:string"&gt;4/28/15&lt;/D&gt;&lt;D xsi:type="xsd:string"&gt;4/29/15&lt;/D&gt;&lt;D xsi:type="xsd:string"&gt;4/30/15&lt;/D&gt;&lt;D xsi:type="xsd:string"&gt;5/04/15&lt;/D&gt;&lt;D xsi:type="xsd:string"&gt;5/05/15&lt;/D&gt;&lt;D xsi:type="xsd:string"&gt;5/06/15&lt;/D&gt;&lt;D xsi:type="xsd:string"&gt;5/07/15&lt;/D&gt;&lt;D xsi:type="xsd:string"&gt;5/08/15&lt;/D&gt;&lt;D xsi:type="xsd:string"&gt;5/11/15&lt;/D&gt;&lt;D xsi:type="xsd:string"&gt;5/12/15&lt;/D&gt;&lt;D xsi:type="xsd:string"&gt;5/13/15&lt;/D&gt;&lt;D xsi:type="xsd:string"&gt;5/14/15&lt;/D&gt;&lt;D xsi:type="xsd:string"&gt;5/15/15&lt;/D&gt;&lt;D xsi:type="xsd:string"&gt;5/18/15&lt;/D&gt;&lt;D xsi:type="xsd:string"&gt;5/19/15&lt;/D&gt;&lt;D xsi:type="xsd:string"&gt;5/20/15&lt;/D&gt;&lt;D xsi:type="xsd:string"&gt;5/21/15&lt;/D&gt;&lt;D xsi:type="xsd:string"&gt;5/22/15&lt;/D&gt;&lt;D xsi:type="xsd:string"&gt;5/25/15&lt;/D&gt;&lt;D xsi:type="xsd:string"&gt;5/26/15&lt;/D&gt;&lt;D xsi:type="xsd:string"&gt;5/27/15&lt;/D&gt;&lt;D xsi:type="xsd:string"&gt;5/28/15&lt;/D&gt;&lt;D xsi:type="xsd:string"&gt;5/29/15&lt;/D&gt;&lt;D xsi:type="xsd:string"&gt;6/01/15&lt;/D&gt;&lt;D xsi:type="xsd:string"&gt;6/02/15&lt;/D&gt;&lt;D xsi:type="xsd:string"&gt;6/03/15&lt;/D&gt;&lt;D xsi:type="xsd:string"&gt;6/04/15&lt;/D&gt;&lt;D xsi:type="xsd:string"&gt;6/05/15&lt;/D&gt;&lt;D xsi:type="xsd:string"&gt;6/08/15&lt;/D&gt;&lt;D xsi:type="xsd:string"&gt;6/09/15&lt;/D&gt;&lt;D xsi:type="xsd:string"&gt;6/10/15&lt;/D&gt;&lt;D xsi:type="xsd:string"&gt;6/11/15&lt;/D&gt;&lt;D xsi:type="xsd:string"&gt;6/12/15&lt;/D&gt;&lt;D xsi:type="xsd:string"&gt;6/15/15&lt;/D&gt;&lt;D xsi:type="xsd:string"&gt;6/16/15&lt;/D&gt;&lt;D xsi:type="xsd:string"&gt;6/17/15&lt;/D&gt;&lt;D xsi:type="xsd:string"&gt;6/18/15&lt;/D&gt;&lt;D xsi:type="xsd:string"&gt;6/19/15&lt;/D&gt;&lt;D xsi:type="xsd:string"&gt;6/22/15&lt;/D&gt;&lt;D xsi:type="xsd:string"&gt;6/23/15&lt;/D&gt;&lt;D xsi:type="xsd:string"&gt;6/24/15&lt;/D&gt;&lt;D xsi:type="xsd:string"&gt;6/25/15&lt;/D&gt;&lt;D xsi:type="xsd:string"&gt;6/26/15&lt;/D&gt;&lt;D xsi:type="xsd:string"&gt;6/29/15&lt;/D&gt;&lt;D xsi:type="xsd:string"&gt;6/30/15&lt;/D&gt;&lt;D xsi:type="xsd:string"&gt;7/01/15&lt;/D&gt;&lt;D xsi:type="xsd:string"&gt;7/02/15&lt;/D&gt;&lt;D xsi:type="xsd:string"&gt;7/03/15&lt;/D&gt;&lt;D xsi:type="xsd:string"&gt;7/06/15&lt;/D&gt;&lt;D xsi:type="xsd:string"&gt;7/07/15&lt;/D&gt;&lt;D xsi:type="xsd:string"&gt;7/08/15&lt;/D&gt;&lt;D xsi:type="xsd:string"&gt;7/09/15&lt;/D&gt;&lt;D xsi:type="xsd:string"&gt;7/10/15&lt;/D&gt;&lt;D xsi:type="xsd:string"&gt;7/13/15&lt;/D&gt;&lt;D xsi:type="xsd:string"&gt;7/14/15&lt;/D&gt;&lt;D xsi:type="xsd:string"&gt;7/15/15&lt;/D&gt;&lt;D xsi:type="xsd:string"&gt;7/16/15&lt;/D&gt;&lt;D xsi:type="xsd:string"&gt;7/17/15&lt;/D&gt;&lt;D xsi:type="xsd:string"&gt;7/20/15&lt;/D&gt;&lt;D xsi:type="xsd:string"&gt;7/21/15&lt;/D&gt;&lt;D xsi:type="xsd:string"&gt;7/22/15&lt;/D&gt;&lt;D xsi:type="xsd:string"&gt;7/23/15&lt;/D&gt;&lt;D xsi:type="xsd:string"&gt;7/24/15&lt;/D&gt;&lt;D xsi:type="xsd:string"&gt;7/27/15&lt;/D&gt;&lt;D xsi:type="xsd:string"&gt;7/28/15&lt;/D&gt;&lt;D xsi:type="xsd:string"&gt;7/29/15&lt;/D&gt;&lt;D xsi:type="xsd:string"&gt;7/30/15&lt;/D&gt;&lt;D xsi:type="xsd:string"&gt;7/31/15&lt;/D&gt;&lt;D xsi:type="xsd:string"&gt;8/03/15&lt;/D&gt;&lt;D xsi:type="xsd:string"&gt;8/04/15&lt;/D&gt;&lt;D xsi:type="xsd:string"&gt;8/05/15&lt;/D&gt;&lt;D xsi:type="xsd:string"&gt;8/06/15&lt;/D&gt;&lt;D xsi:type="xsd:string"&gt;8/07/15&lt;/D&gt;&lt;D xsi:type="xsd:string"&gt;8/10/15&lt;/D&gt;&lt;D xsi:type="xsd:string"&gt;8/11/15&lt;/D&gt;&lt;D xsi:type="xsd:string"&gt;8/12/15&lt;/D&gt;&lt;D xsi:type="xsd:string"&gt;8/13/15&lt;/D&gt;&lt;D xsi:type="xsd:string"&gt;8/14/15&lt;/D&gt;&lt;D xsi:type="xsd:string"&gt;8/17/15&lt;/D&gt;&lt;D xsi:type="xsd:string"&gt;8/18/15&lt;/D&gt;&lt;D xsi:type="xsd:string"&gt;8/19/15&lt;/D&gt;&lt;D xsi:type="xsd:string"&gt;8/20/15&lt;/D&gt;&lt;D xsi:type="xsd:string"&gt;8/21/15&lt;/D&gt;&lt;D xsi:type="xsd:string"&gt;8/24/15&lt;/D&gt;&lt;D xsi:type="xsd:string"&gt;8/25/15&lt;/D&gt;&lt;D xsi:type="xsd:string"&gt;8/26/15&lt;/D&gt;&lt;D xsi:type="xsd:string"&gt;8/27/15&lt;/D&gt;&lt;D xsi:type="xsd:string"&gt;8/28/15&lt;/D&gt;&lt;D xsi:type="xsd:string"&gt;8/31/15&lt;/D&gt;&lt;D xsi:type="xsd:string"&gt;9/01/15&lt;/D&gt;&lt;D xsi:type="xsd:string"&gt;9/02/15&lt;/D&gt;&lt;D xsi:type="xsd:string"&gt;9/03/15&lt;/D&gt;&lt;D xsi:type="xsd:string"&gt;9/04/15&lt;/D&gt;&lt;D xsi:type="xsd:string"&gt;9/07/15&lt;/D&gt;&lt;D xsi:type="xsd:string"&gt;9/08/15&lt;/D&gt;&lt;D xsi:type="xsd:string"&gt;9/09/15&lt;/D&gt;&lt;D xsi:type="xsd:string"&gt;9/10/15&lt;/D&gt;&lt;D xsi:type="xsd:string"&gt;9/11/15&lt;/D&gt;&lt;D xsi:type="xsd:string"&gt;9/14/15&lt;/D&gt;&lt;D xsi:type="xsd:string"&gt;9/15/15&lt;/D&gt;&lt;D xsi:type="xsd:string"&gt;9/16/15&lt;/D&gt;&lt;D xsi:type="xsd:string"&gt;9/17/15&lt;/D&gt;&lt;D xsi:type="xsd:string"&gt;9/18/15&lt;/D&gt;&lt;D xsi:type="xsd:string"&gt;9/21/15&lt;/D&gt;&lt;D xsi:type="xsd:string"&gt;9/22/15&lt;/D&gt;&lt;D xsi:type="xsd:string"&gt;9/23/15&lt;/D&gt;&lt;D xsi:type="xsd:string"&gt;9/24/15&lt;/D&gt;&lt;D xsi:type="xsd:string"&gt;9/25/15&lt;/D&gt;&lt;D xsi:type="xsd:string"&gt;9/28/15&lt;/D&gt;&lt;D xsi:type="xsd:string"&gt;9/29/15&lt;/D&gt;&lt;D xsi:type="xsd:string"&gt;9/30/15&lt;/D&gt;&lt;D xsi:type="xsd:string"&gt;10/01/15&lt;/D&gt;&lt;D xsi:type="xsd:string"&gt;10/02/15&lt;/D&gt;&lt;D xsi:type="xs</t>
        </r>
      </text>
    </comment>
    <comment ref="A45" authorId="0" shapeId="0" xr:uid="{4ED59477-F426-4E8B-9F1F-BC99E18A9A8B}">
      <text>
        <r>
          <rPr>
            <b/>
            <sz val="9"/>
            <color indexed="81"/>
            <rFont val="Tahoma"/>
            <family val="2"/>
          </rPr>
          <t>d:string"&gt;10/05/15&lt;/D&gt;&lt;D xsi:type="xsd:string"&gt;10/06/15&lt;/D&gt;&lt;D xsi:type="xsd:string"&gt;10/07/15&lt;/D&gt;&lt;D xsi:type="xsd:string"&gt;10/08/15&lt;/D&gt;&lt;D xsi:type="xsd:string"&gt;10/09/15&lt;/D&gt;&lt;D xsi:type="xsd:string"&gt;10/12/15&lt;/D&gt;&lt;D xsi:type="xsd:string"&gt;10/13/15&lt;/D&gt;&lt;D xsi:type="xsd:string"&gt;10/14/15&lt;/D&gt;&lt;D xsi:type="xsd:string"&gt;10/15/15&lt;/D&gt;&lt;D xsi:type="xsd:string"&gt;10/16/15&lt;/D&gt;&lt;D xsi:type="xsd:string"&gt;10/19/15&lt;/D&gt;&lt;D xsi:type="xsd:string"&gt;10/20/15&lt;/D&gt;&lt;D xsi:type="xsd:string"&gt;10/21/15&lt;/D&gt;&lt;D xsi:type="xsd:string"&gt;10/22/15&lt;/D&gt;&lt;D xsi:type="xsd:string"&gt;10/23/15&lt;/D&gt;&lt;D xsi:type="xsd:string"&gt;10/26/15&lt;/D&gt;&lt;D xsi:type="xsd:string"&gt;10/27/15&lt;/D&gt;&lt;D xsi:type="xsd:string"&gt;10/28/15&lt;/D&gt;&lt;D xsi:type="xsd:string"&gt;10/29/15&lt;/D&gt;&lt;D xsi:type="xsd:string"&gt;10/30/15&lt;/D&gt;&lt;D xsi:type="xsd:string"&gt;11/02/15&lt;/D&gt;&lt;D xsi:type="xsd:string"&gt;11/03/15&lt;/D&gt;&lt;D xsi:type="xsd:string"&gt;11/04/15&lt;/D&gt;&lt;D xsi:type="xsd:string"&gt;11/05/15&lt;/D&gt;&lt;D xsi:type="xsd:string"&gt;11/06/15&lt;/D&gt;&lt;D xsi:type="xsd:string"&gt;11/09/15&lt;/D&gt;&lt;D xsi:type="xsd:string"&gt;11/10/15&lt;/D&gt;&lt;D xsi:type="xsd:string"&gt;11/11/15&lt;/D&gt;&lt;D xsi:type="xsd:string"&gt;11/12/15&lt;/D&gt;&lt;D xsi:type="xsd:string"&gt;11/13/15&lt;/D&gt;&lt;D xsi:type="xsd:string"&gt;11/16/15&lt;/D&gt;&lt;D xsi:type="xsd:string"&gt;11/17/15&lt;/D&gt;&lt;D xsi:type="xsd:string"&gt;11/18/15&lt;/D&gt;&lt;D xsi:type="xsd:string"&gt;11/19/15&lt;/D&gt;&lt;D xsi:type="xsd:string"&gt;11/20/15&lt;/D&gt;&lt;D xsi:type="xsd:string"&gt;11/23/15&lt;/D&gt;&lt;D xsi:type="xsd:string"&gt;11/24/15&lt;/D&gt;&lt;D xsi:type="xsd:string"&gt;11/25/15&lt;/D&gt;&lt;D xsi:type="xsd:string"&gt;11/26/15&lt;/D&gt;&lt;D xsi:type="xsd:string"&gt;11/27/15&lt;/D&gt;&lt;D xsi:type="xsd:string"&gt;11/30/15&lt;/D&gt;&lt;D xsi:type="xsd:string"&gt;12/01/15&lt;/D&gt;&lt;D xsi:type="xsd:string"&gt;12/02/15&lt;/D&gt;&lt;D xsi:type="xsd:string"&gt;12/03/15&lt;/D&gt;&lt;D xsi:type="xsd:string"&gt;12/04/15&lt;/D&gt;&lt;D xsi:type="xsd:string"&gt;12/07/15&lt;/D&gt;&lt;D xsi:type="xsd:string"&gt;12/08/15&lt;/D&gt;&lt;D xsi:type="xsd:string"&gt;12/09/15&lt;/D&gt;&lt;D xsi:type="xsd:string"&gt;12/10/15&lt;/D&gt;&lt;D xsi:type="xsd:string"&gt;12/11/15&lt;/D&gt;&lt;D xsi:type="xsd:string"&gt;12/14/15&lt;/D&gt;&lt;D xsi:type="xsd:string"&gt;12/15/15&lt;/D&gt;&lt;D xsi:type="xsd:string"&gt;12/16/15&lt;/D&gt;&lt;D xsi:type="xsd:string"&gt;12/17/15&lt;/D&gt;&lt;D xsi:type="xsd:string"&gt;12/18/15&lt;/D&gt;&lt;D xsi:type="xsd:string"&gt;12/21/15&lt;/D&gt;&lt;D xsi:type="xsd:string"&gt;12/22/15&lt;/D&gt;&lt;D xsi:type="xsd:string"&gt;12/23/15&lt;/D&gt;&lt;D xsi:type="xsd:string"&gt;12/24/15&lt;/D&gt;&lt;D xsi:type="xsd:string"&gt;12/28/15&lt;/D&gt;&lt;D xsi:type="xsd:string"&gt;12/29/15&lt;/D&gt;&lt;D xsi:type="xsd:string"&gt;12/30/15&lt;/D&gt;&lt;D xsi:type="xsd:string"&gt;12/31/15&lt;/D&gt;&lt;D xsi:type="xsd:string"&gt;1/04/16&lt;/D&gt;&lt;D xsi:type="xsd:string"&gt;1/05/16&lt;/D&gt;&lt;D xsi:type="xsd:string"&gt;1/06/16&lt;/D&gt;&lt;D xsi:type="xsd:string"&gt;1/07/16&lt;/D&gt;&lt;D xsi:type="xsd:string"&gt;1/08/16&lt;/D&gt;&lt;D xsi:type="xsd:string"&gt;1/11/16&lt;/D&gt;&lt;D xsi:type="xsd:string"&gt;1/12/16&lt;/D&gt;&lt;D xsi:type="xsd:string"&gt;1/13/16&lt;/D&gt;&lt;D xsi:type="xsd:string"&gt;1/14/16&lt;/D&gt;&lt;D xsi:type="xsd:string"&gt;1/15/16&lt;/D&gt;&lt;D xsi:type="xsd:string"&gt;1/18/16&lt;/D&gt;&lt;D xsi:type="xsd:string"&gt;1/19/16&lt;/D&gt;&lt;D xsi:type="xsd:string"&gt;1/20/16&lt;/D&gt;&lt;D xsi:type="xsd:string"&gt;1/21/16&lt;/D&gt;&lt;D xsi:type="xsd:string"&gt;1/22/16&lt;/D&gt;&lt;D xsi:type="xsd:string"&gt;1/25/16&lt;/D&gt;&lt;D xsi:type="xsd:string"&gt;1/26/16&lt;/D&gt;&lt;D xsi:type="xsd:string"&gt;1/27/16&lt;/D&gt;&lt;D xsi:type="xsd:string"&gt;1/28/16&lt;/D&gt;&lt;D xsi:type="xsd:string"&gt;1/29/16&lt;/D&gt;&lt;D xsi:type="xsd:string"&gt;2/01/16&lt;/D&gt;&lt;D xsi:type="xsd:string"&gt;2/02/16&lt;/D&gt;&lt;D xsi:type="xsd:string"&gt;2/03/16&lt;/D&gt;&lt;D xsi:type="xsd:string"&gt;2/04/16&lt;/D&gt;&lt;D xsi:type="xsd:string"&gt;2/05/16&lt;/D&gt;&lt;D xsi:type="xsd:string"&gt;2/08/16&lt;/D&gt;&lt;D xsi:type="xsd:string"&gt;2/09/16&lt;/D&gt;&lt;D xsi:type="xsd:string"&gt;2/10/16&lt;/D&gt;&lt;D xsi:type="xsd:string"&gt;2/11/16&lt;/D&gt;&lt;D xsi:type="xsd:string"&gt;2/12/16&lt;/D&gt;&lt;D xsi:type="xsd:string"&gt;2/15/16&lt;/D&gt;&lt;D xsi:type="xsd:string"&gt;2/16/16&lt;/D&gt;&lt;D xsi:type="xsd:string"&gt;2/17/16&lt;/D&gt;&lt;D xsi:type="xsd:string"&gt;2/18/16&lt;/D&gt;&lt;D xsi:type="xsd:string"&gt;2/19/16&lt;/D&gt;&lt;D xsi:type="xsd:string"&gt;2/22/16&lt;/D&gt;&lt;D xsi:type="xsd:string"&gt;2/23/16&lt;/D&gt;&lt;D xsi:type="xsd:string"&gt;2/24/16&lt;/D&gt;&lt;D xsi:type="xsd:string"&gt;2/25/16&lt;/D&gt;&lt;D xsi:type="xsd:string"&gt;2/26/16&lt;/D&gt;&lt;D xsi:type="xsd:string"&gt;2/29/16&lt;/D&gt;&lt;D xsi:type="xsd:string"&gt;3/01/16&lt;/D&gt;&lt;D xsi:type="xsd:string"&gt;3/02/16&lt;/D&gt;&lt;D xsi:type="xsd:string"&gt;3/03/16&lt;/D&gt;&lt;D xsi:type="xsd:string"&gt;3/04/16&lt;/D&gt;&lt;D xsi:type="xsd:string"&gt;3/07/16&lt;/D&gt;&lt;D xsi:type="xsd:string"&gt;3/08/16&lt;/D&gt;&lt;D xsi:type="xsd:string"&gt;3/09/16&lt;/D&gt;&lt;D xsi:type="xsd:string"&gt;3/10/16&lt;/D&gt;&lt;D xsi:type="xsd:string"&gt;3/11/16&lt;/D&gt;&lt;D xsi:type="xsd:string"&gt;3/14/16&lt;/D&gt;&lt;D xsi:type="xsd:string"&gt;3/15/16&lt;/D&gt;&lt;D xsi:type="xsd:string"&gt;3/16/16&lt;/D&gt;&lt;D xsi:type="xsd:string"&gt;3/17/16&lt;/D&gt;&lt;D xsi:type="xsd:string"&gt;3/18/16&lt;/D&gt;&lt;D xsi:type="xsd:string"&gt;3/21/16&lt;/D&gt;&lt;D xsi:type="xsd:string"&gt;3/22/16&lt;/D&gt;&lt;D xsi:type="xsd:string"&gt;3/23/16&lt;/D&gt;&lt;D xsi:type="xsd:string"&gt;3/24/16&lt;/D&gt;&lt;D xsi:type="xsd:string"&gt;3/29/16&lt;/D&gt;&lt;D xsi:type="xsd:string"&gt;3/30/16&lt;/D&gt;&lt;D xsi:type="xsd:string"&gt;3/31/16&lt;/D&gt;&lt;D xsi:type="xsd:string"&gt;4/01/16&lt;/D&gt;&lt;D xsi:type="xsd:string"&gt;4/04/16&lt;/D&gt;&lt;D xsi:type="xsd:string"&gt;4/05/16&lt;/D&gt;&lt;D xsi:type="xsd:string"&gt;4/06/16&lt;/D&gt;&lt;D xsi:type="xsd:string"&gt;4/07/16&lt;/D&gt;&lt;D xsi:type="xsd:string"&gt;4/08/16&lt;/D&gt;&lt;D xsi:type="xsd:string"&gt;4/11/16&lt;/D&gt;&lt;D xsi:type="xsd:string"&gt;4/12/16&lt;/D&gt;&lt;D xsi:type="xsd:string"&gt;4/13/16&lt;/D&gt;&lt;D xsi:type="xsd:string"&gt;4/14/16&lt;/D&gt;&lt;D xsi:type="xsd:string"&gt;4/15/16&lt;/D&gt;&lt;D xsi:type="xsd:string"&gt;4/18/16&lt;/D&gt;&lt;D xsi:type="xsd:string"&gt;4/19/16&lt;/D&gt;&lt;D xsi:type="xsd:string"&gt;4/20/16&lt;/D&gt;&lt;D xsi:type="xsd:string"&gt;4/21/16&lt;/D&gt;&lt;D xsi:type="xsd:string"&gt;4/22/16&lt;/D&gt;&lt;D xsi:type="xsd:string"&gt;4/25/16&lt;/D&gt;&lt;D xsi:type="xsd:string"&gt;4/26/16&lt;/D&gt;&lt;D xsi:type="xsd:string"&gt;4/27/16&lt;/D&gt;&lt;D xsi:type="xsd:string"&gt;4/28/16&lt;/D&gt;&lt;D xsi:type="xsd:string"&gt;4/29/16&lt;/D&gt;&lt;D xsi:type="xsd:string"&gt;5/02/16&lt;/D&gt;&lt;D xsi:type="xsd:string"&gt;5/03/16&lt;/D&gt;&lt;D xsi:type="xsd:string"&gt;5/04/16&lt;/D&gt;&lt;D xsi:type="xsd:string"&gt;5/05/16&lt;/D&gt;&lt;D xsi:type="xsd:string"&gt;5/06/16&lt;/D&gt;&lt;D xsi:type="xsd:string"&gt;5/09/16&lt;/D&gt;&lt;D xsi:type="xsd:string"&gt;5/10/16&lt;/D&gt;&lt;D xsi:type="xsd:string"&gt;5/11/16&lt;/D&gt;&lt;D xsi:type="xsd:string"&gt;5/12/16&lt;/D&gt;&lt;D xsi:type="xsd:string"&gt;5/13/16&lt;/D&gt;&lt;D xsi:type="xsd:string"&gt;5/16/16&lt;/D&gt;&lt;D xsi:type="xsd:string"&gt;5/17/16&lt;/D&gt;&lt;D xsi:type="xsd:string"&gt;5/18/16&lt;/D&gt;&lt;D xsi:type="xsd:string"&gt;5/19/16&lt;/D&gt;&lt;D xsi:type="xsd:string"&gt;5/20/16&lt;/D&gt;&lt;D xsi:type="xsd:string"&gt;5/23/16&lt;/D&gt;&lt;D xsi:type="xsd:string"&gt;5/24/16&lt;/D&gt;&lt;D xsi:type="xsd:string"&gt;5/25/16&lt;/D&gt;&lt;D xsi:type="xsd:string"&gt;5/26/16&lt;/D&gt;&lt;D xsi:type="xsd:string"&gt;5/27/16&lt;/D&gt;&lt;D xsi:type="xsd:string"&gt;5/30/16&lt;/D&gt;&lt;D xsi:type="xsd:string"&gt;5/31/16&lt;/D&gt;&lt;D xsi:type="xsd:string"&gt;6/01/16&lt;/D&gt;&lt;D xsi:type="xsd:string"&gt;6/02/16&lt;/D&gt;&lt;D xsi:type="xsd:string"&gt;6/03/16&lt;/D&gt;&lt;D xsi:type="xsd:string"&gt;6/06/16&lt;/D&gt;&lt;D xsi:type="xsd:string"&gt;6/07/16&lt;/D&gt;&lt;D xsi:type="xsd:string"&gt;6/08/16&lt;/D&gt;&lt;D xsi:type="xsd:string"&gt;6/09/16&lt;/D&gt;&lt;D xsi:type="xsd:string"&gt;6/10/16&lt;/D&gt;&lt;D xsi:type="xsd:string"&gt;6/13/16&lt;/D&gt;&lt;D xsi:type="xsd:string"&gt;6/14/16&lt;/D&gt;&lt;D xsi:type="xsd:string"&gt;6/15/16&lt;/D&gt;&lt;D xsi:type="xsd:string"&gt;6/16/16&lt;/D&gt;&lt;D xsi:type="xsd:string"&gt;6/17/16&lt;/D&gt;&lt;D xsi:type="xsd:string"&gt;6/20/16&lt;/D&gt;&lt;D xsi:type="xsd:string"&gt;6/21/16&lt;/D&gt;&lt;D xsi:type="xsd:string"&gt;6/22/16&lt;/D&gt;&lt;D xsi:type="xsd:string"&gt;6/23/16&lt;/D&gt;&lt;D xsi:type="xsd:string"&gt;6/24/16&lt;/D&gt;&lt;D xsi:type="xsd:string"&gt;6/27/16&lt;/D&gt;&lt;D xsi:type="xsd:string"&gt;6/28/16&lt;/D&gt;&lt;D xsi:type="xsd:string"&gt;6/29/16&lt;/D&gt;&lt;D xsi:type="xsd:string"&gt;6/30/16&lt;/D&gt;&lt;D xsi:type="xsd:string"&gt;7/01/16&lt;/D&gt;&lt;D xsi:type="xsd:string"&gt;7/04/16&lt;/D&gt;&lt;D xsi:type="xsd:string"&gt;7/05/16&lt;/D&gt;&lt;D xsi:type="xsd:string"&gt;7/06/16&lt;/D&gt;&lt;D xsi:type="xsd:string"&gt;7/07/16&lt;/D&gt;&lt;D xsi:type="xsd:string"&gt;7/08/16&lt;/D&gt;&lt;D xsi:type="xsd:string"&gt;7/11/16&lt;/D&gt;&lt;D xsi:type="xsd:string"&gt;7/12/16&lt;/D&gt;&lt;D xsi:type="xsd:string"&gt;7/13/16&lt;/D&gt;&lt;D xsi:type="xsd:string"&gt;7/14/16&lt;/D&gt;&lt;D xsi:type="xsd:string"&gt;7/15/16&lt;/D&gt;&lt;D xsi:type="xsd:string"&gt;7/18/16&lt;/D&gt;&lt;D xsi:type="xsd:string"&gt;7/19/16&lt;/D&gt;&lt;D xsi:type="xsd:string"&gt;7/20/16&lt;/D&gt;&lt;D xsi:type="xsd:string"&gt;7/21/16&lt;/D&gt;&lt;D xsi:type="xsd:string"&gt;7/22/16&lt;/D&gt;&lt;D xsi:type="xsd:string"&gt;7/25/16&lt;/D&gt;&lt;D xsi:type="xsd:string"&gt;7/26/16&lt;/D&gt;&lt;D xsi:type="xsd:string"&gt;7/27/16&lt;/D&gt;&lt;D xsi:type="xsd:string"&gt;7/28/16&lt;/D&gt;&lt;D xsi:type="xsd:string"&gt;7/29/16&lt;/D&gt;&lt;D xsi:type="xsd:string"&gt;8/01/16&lt;/D&gt;&lt;D xsi:type="xsd:string"&gt;8/02/16&lt;/D&gt;&lt;D xsi:type="xsd:string"&gt;8/03/16&lt;/D&gt;&lt;D xsi:type="xsd:string"&gt;8/04/16&lt;/D&gt;&lt;D xsi:type="xsd:string"&gt;8/05/16&lt;/D&gt;&lt;D xsi:type="xsd:string"&gt;8/08/16&lt;/D&gt;&lt;D xsi:type="xsd:string"&gt;8/09/16&lt;/D&gt;&lt;D xsi:type="xsd:string"&gt;8/10/16&lt;/D&gt;&lt;D xsi:type="xsd:string"&gt;8/11/16&lt;/D&gt;&lt;D xsi:type="xsd:string"&gt;8/12/16&lt;/D&gt;&lt;D xsi:type="xsd:string"&gt;8/15/16&lt;/D&gt;&lt;D xsi:type="xsd:string"&gt;8/16/16&lt;/D&gt;&lt;D xsi:type="xsd:string"&gt;8/17/16&lt;/D&gt;&lt;D xsi:type="xsd:string"&gt;8/18/16&lt;/D&gt;&lt;D xsi:type="xsd:string"&gt;8/19/16&lt;/D&gt;&lt;D xsi:type="xsd:string"&gt;8/22/16&lt;/D&gt;&lt;D xsi:type="xsd:string"&gt;8/23/16&lt;/D&gt;&lt;D xsi:type="xsd:string"&gt;8/24/16&lt;/D&gt;&lt;D xsi:type="xsd:string"&gt;8/25/16&lt;/D&gt;&lt;D xsi:type="xsd:string"&gt;8/26/16&lt;/D&gt;&lt;D xsi:type="xsd:string"&gt;8/29/16&lt;/D&gt;&lt;D xsi:type="xsd:string"&gt;8/30/16&lt;/D&gt;&lt;D xsi:type="xsd:string"&gt;8/31/16&lt;/D&gt;&lt;D xsi:type="xsd:string"&gt;9/01/16&lt;/D&gt;&lt;D xsi:type="xsd:string"&gt;9/02/16&lt;/D&gt;&lt;D xsi:type="xsd:string"&gt;9/05/16&lt;/D&gt;&lt;D xsi:type="xsd:string"&gt;9/06/16&lt;/D&gt;&lt;D xsi:type="xsd:string"&gt;9/07/16&lt;/D&gt;&lt;D xsi:type="xsd:string"&gt;9/08/16&lt;/D&gt;&lt;D xsi:type="xsd:string"&gt;9/09/16&lt;/D&gt;&lt;D xsi:type="xsd:string"&gt;9/12/16&lt;/D&gt;&lt;D xsi:type="xsd:string"&gt;9/13/16&lt;/D&gt;&lt;D xsi:type="xsd:string"&gt;9/14/16&lt;/D&gt;&lt;D xsi:type="xsd:string"&gt;9/15/16&lt;/D&gt;&lt;D xsi:type="xsd:string"&gt;9/16/16&lt;/D&gt;&lt;D xsi:type="xsd:string"&gt;9/19/16&lt;/D&gt;&lt;D xsi:type="xsd:string"&gt;9/20/16&lt;/D&gt;&lt;D xsi:type="xsd:string"&gt;9/21/16&lt;/D&gt;&lt;D xsi:type="xsd:string"&gt;9/22/16&lt;/D&gt;&lt;D xsi:type="xsd:string"&gt;9/23/16&lt;/D&gt;&lt;D xsi:type="xsd:string"&gt;9/26/16&lt;/D&gt;&lt;D xsi:type="xsd:string"&gt;9/27/16&lt;/D&gt;&lt;D xsi:type="xsd:string"&gt;9/28/16&lt;/D&gt;&lt;D xsi:type="xsd:string"&gt;9/29/16&lt;/D&gt;&lt;D xsi:type="xsd:string"&gt;9/30/16&lt;/D&gt;&lt;D xsi:type="xsd:string"&gt;10/03/16&lt;/D&gt;&lt;D xsi:type="xsd:string"&gt;10/04/16&lt;/D&gt;&lt;D xsi:type="xsd:string"&gt;10/05/16&lt;/D&gt;&lt;D xsi:type="xsd:string"&gt;10/06/16&lt;/D&gt;&lt;D xsi:type="xsd:string"&gt;10/07/16&lt;/D&gt;&lt;D xsi:type="xsd:string"&gt;10/10/16&lt;/D&gt;&lt;D xsi:type="xsd:string"&gt;10/11/16&lt;/D&gt;&lt;D xsi:type="xsd:string"&gt;10/12/16&lt;/D&gt;&lt;D xsi:type="xsd:string"&gt;10/13/16&lt;/D&gt;&lt;D xsi:type="xsd:string"&gt;10/14/16&lt;/D&gt;&lt;D xsi:type="xsd:string"&gt;10/17/16&lt;/D&gt;&lt;D xsi:type="xsd:string"&gt;10/18/16&lt;/D&gt;&lt;D xsi:type="xsd:string"&gt;10/19/16&lt;/D&gt;&lt;D xsi:type="xsd:string"&gt;10/20/16&lt;/D&gt;&lt;D xsi:type="xsd:string"&gt;10/21/16&lt;/D&gt;&lt;D xsi:type="xsd:string"&gt;10/24/16&lt;/D&gt;&lt;D xsi:type="xsd:string"&gt;10/25/16&lt;/D&gt;&lt;D xsi:type="xsd:string"&gt;10/26/16&lt;/D&gt;&lt;D xsi:type="xsd:string"&gt;10/27/16&lt;/D&gt;&lt;D xsi:type="xsd:string"&gt;10/28/16&lt;/D&gt;&lt;D xsi:type="xsd:string"&gt;10/31/16&lt;/D&gt;&lt;D xsi:type="xsd:string"&gt;11/01/16&lt;/D&gt;&lt;D xsi:type="xsd:string"&gt;11/02/16&lt;/D&gt;&lt;D xsi:type="xsd:string"&gt;11/03/16&lt;/D&gt;&lt;D xsi:type="xsd:string"&gt;11/04/16&lt;/D&gt;&lt;D xsi:type="xsd:string"&gt;11/07/16&lt;/D&gt;&lt;D xsi:type="xsd:string"&gt;11/08/16&lt;/D&gt;&lt;D xsi:type="xsd:string"&gt;11/09/16&lt;/D&gt;&lt;D xsi:type="xsd:string"&gt;11/10/16&lt;/D&gt;&lt;D xsi:type="xsd:string"&gt;11/11/16&lt;/D&gt;&lt;D xsi:type="xsd:string"&gt;11/14/16&lt;/D&gt;&lt;D xsi:type="xsd:string"&gt;11/15/16&lt;/D&gt;&lt;D xsi:type="xsd:string"&gt;11/16/16&lt;/D&gt;&lt;D xsi:type="xsd:string"&gt;11/17/16&lt;/D&gt;&lt;D xsi:type="xsd:string"&gt;11/18/16&lt;/D&gt;&lt;D xsi:type="xsd:string"&gt;11/21/16&lt;/D&gt;&lt;D xsi:type="xsd:string"&gt;11/22/16&lt;/D&gt;&lt;D xsi:type="xsd:string"&gt;11/23/16&lt;/D&gt;&lt;D xsi:type="xsd:string"&gt;11/24/16&lt;/D&gt;&lt;D xsi:type="xsd:string"&gt;11/25/16&lt;/D&gt;&lt;D xsi:type="xsd:string"&gt;11/28/16&lt;/D&gt;&lt;D xsi:type="xsd:string"&gt;11/29/16&lt;/D&gt;&lt;D xsi:type="xsd:string"&gt;11/30/16&lt;/D&gt;&lt;D xsi:type="xsd:string"&gt;12/01/16&lt;/D&gt;&lt;D xsi:type="xsd:string"&gt;12/02/16&lt;/D&gt;&lt;D xsi:type="xsd:string"&gt;12/05/16&lt;/D&gt;&lt;D xsi:type="xsd:string"&gt;12/06/16&lt;/D&gt;&lt;D xsi:type="xsd:string"&gt;12/07/16&lt;/D&gt;&lt;D xsi:type="xsd:string"&gt;12/08/16&lt;/D&gt;&lt;D xsi:type="xsd:string"&gt;12/09/16&lt;/D&gt;&lt;D xsi:type="xsd:string"&gt;12/12/16&lt;/D&gt;&lt;D xsi:type="xsd:string"&gt;12/13/16&lt;/D&gt;&lt;D xsi:type="xsd:string"&gt;12/14/16&lt;/D&gt;&lt;D xsi:type="xsd:string"&gt;12/15/16&lt;/D&gt;&lt;D xsi:type="xsd:string"&gt;12/16/16&lt;/D&gt;&lt;D xsi:type="xsd:string"&gt;12/19/16&lt;/D&gt;&lt;D xsi:type="xsd:string"&gt;12/20/16&lt;/D&gt;&lt;D xsi:type="xsd:string"&gt;12/21/16&lt;/D&gt;&lt;D xsi:type="xsd:string"&gt;12/22/16&lt;/D&gt;&lt;D xsi:type="xsd:string"&gt;12/23/16&lt;/D&gt;&lt;D xsi:type="xsd:string"&gt;12/27/16&lt;/D&gt;&lt;D xsi:type="xsd:string"&gt;12/28/16&lt;/D&gt;&lt;D xsi:type="xsd:string"&gt;12/29/16&lt;/D&gt;&lt;D xsi:type="xsd:string"&gt;12/30/16&lt;/D&gt;&lt;D xsi:type="xsd:string"&gt;1/02/17&lt;/D&gt;&lt;D xsi:type="xsd:string"&gt;1/03/17&lt;/D&gt;&lt;D xsi:type="xsd:string"&gt;1/04/17&lt;/D&gt;&lt;D xsi:type="xsd:string"&gt;1/05/17&lt;/D&gt;&lt;D xsi:type="xsd:string"&gt;1/06/17&lt;/D&gt;&lt;D xsi:type="xsd:string"&gt;1/09/17&lt;/D&gt;&lt;D xsi:type="xsd:string"&gt;1/10/17&lt;/D&gt;&lt;D xsi:type="xsd:string"&gt;1/11/17&lt;/D&gt;&lt;D xsi:type="xsd:string"&gt;1/12/17&lt;/D&gt;&lt;D xsi:type="xsd:string"&gt;1/13/17&lt;/D&gt;&lt;D xsi:type="xsd:string"&gt;1/16/17&lt;/D&gt;&lt;D xsi:type="xsd:string"&gt;1/17/17&lt;/D&gt;&lt;D xsi:type="xsd:string"&gt;1/18/17&lt;/D&gt;&lt;D xsi:type="xsd:string"&gt;1/19/17&lt;/D&gt;&lt;D xsi:type="xsd:string"&gt;1/20/17&lt;/D&gt;&lt;D xsi:type="xsd:string"&gt;1/23/17&lt;/D&gt;&lt;D xsi:type="xsd:string"&gt;1/24/17&lt;/D&gt;&lt;D xsi:type="xsd:string"&gt;1/25/17&lt;/D&gt;&lt;D xsi:type="xsd:string"&gt;1/26/17&lt;/D&gt;&lt;D xsi:type="xsd:string"&gt;1/27/17&lt;/D&gt;&lt;D xsi:type="xsd:string"&gt;1/30/17&lt;/D&gt;&lt;D xsi:type="xsd:string"&gt;1/31/17&lt;/D&gt;&lt;D xsi:type="xsd:string"&gt;2/01/17&lt;/D&gt;&lt;D xsi:type="xsd:string"&gt;2/02/17&lt;/D&gt;&lt;D xsi:type="xsd:string"&gt;2/03/17&lt;/D&gt;&lt;D xsi:type="xsd:string"&gt;2/06/17&lt;/D&gt;&lt;D xsi:type="xsd:string"&gt;2/07/17&lt;/D&gt;&lt;D xsi:type="xsd:string"&gt;2/08/17&lt;/D&gt;&lt;D xsi:type="xsd:string"&gt;2/09/17&lt;/D&gt;&lt;D xsi:type="xsd:string"&gt;2/10/17&lt;/D&gt;&lt;D xsi:type="xsd:string"&gt;2/13/17&lt;/D&gt;&lt;D xsi:type="xsd:string"&gt;2/14/17&lt;/D&gt;&lt;D xsi:type="xsd:string"&gt;2/15/17&lt;/D&gt;&lt;D xsi:type="xsd:string"&gt;2/16/17&lt;/D&gt;&lt;D xsi:type="xsd:string"&gt;2/17/17&lt;/D&gt;&lt;D xsi:type="xsd:string"&gt;2/20/17&lt;/D&gt;&lt;D xsi:type="xsd:string"&gt;2/21/17&lt;/D&gt;&lt;D xsi:type="xsd:string"&gt;2/22/17&lt;/D&gt;&lt;D xsi:type="xsd:string"&gt;2/23/17&lt;/D&gt;&lt;D xsi:type="xsd:string"&gt;2/24/17&lt;/D&gt;&lt;D xsi:type="xsd:string"&gt;2/27/17&lt;/D&gt;&lt;D xsi:type="xsd:string"&gt;2/28/17&lt;/D&gt;&lt;D xsi:type="xsd:string"&gt;3/01/17&lt;/D&gt;&lt;D xsi:type="xsd:string"&gt;3/02/17&lt;/D&gt;&lt;D xsi:type="xsd:string"&gt;3/03/17&lt;/D&gt;&lt;D xsi:type="xsd:string"&gt;3/06/17&lt;/D&gt;&lt;D xsi:type="xsd:string"&gt;3/07/17&lt;/D&gt;&lt;D xsi:type="xsd:string"&gt;3/08/17&lt;/D&gt;&lt;D xsi:type="xsd:string"&gt;3/09/17&lt;/D&gt;&lt;D xsi:type="xsd:string"&gt;3/10/17&lt;/D&gt;&lt;D xsi:type="xsd:string"&gt;3/13/17&lt;/D&gt;&lt;D xsi:type="xsd:string"&gt;3/14/17&lt;/D&gt;&lt;D xsi:type="xsd:string"&gt;3/15/17&lt;/D&gt;&lt;D xsi:type="xsd:string"&gt;3/16/17&lt;/D&gt;&lt;D xsi:type="xsd:string"&gt;3/17/17&lt;/D&gt;&lt;D xsi:type="xsd:string"&gt;3/20/17&lt;/D&gt;&lt;D xsi:type="xsd:string"&gt;3/21/17&lt;/D&gt;&lt;D xsi:type="xsd:string"&gt;3/22/17&lt;/D&gt;&lt;D xsi:type="xsd:string"&gt;3/23/17&lt;/D&gt;&lt;D xsi:type="xsd:string"&gt;3/24/17&lt;/D&gt;&lt;D xsi:type="xsd:string"&gt;3/27/17&lt;/D&gt;&lt;D xsi:type="xsd:string"&gt;3/28/17&lt;/D&gt;&lt;D xsi:type="xsd:string"&gt;3/29/17&lt;/D&gt;&lt;D xsi:type="xsd:string"&gt;3/30/17&lt;/D&gt;&lt;D xsi:type="xsd:string"&gt;3/31/17&lt;/D&gt;&lt;D xsi:type="xsd:string"&gt;4/03/17&lt;/D&gt;&lt;D xsi:type="xsd:string"&gt;4/04/17&lt;/D&gt;&lt;D xsi:type="xsd:string"&gt;4/05/17&lt;/D&gt;&lt;D xsi:type="xsd:string"&gt;4/06/17&lt;/D&gt;&lt;D xsi:type="xsd:string"&gt;4/07/17&lt;/D&gt;&lt;D xsi:type="xsd:string"&gt;4/10/17&lt;/D&gt;&lt;D xsi:type="xsd:string"&gt;4/11/17&lt;/D&gt;&lt;D xsi:type="xsd:string"&gt;4/12/17&lt;/D&gt;&lt;D xsi:type="xsd:string"&gt;4/13/17&lt;/D&gt;&lt;D xsi:type="xsd:string"&gt;4/18/17&lt;/D&gt;&lt;D xsi:type="xsd:string"&gt;4/19/17&lt;/D&gt;&lt;D xsi:type="xsd:string"&gt;4/20/17&lt;/D&gt;&lt;D xsi:type="xsd:string"&gt;4/21/17&lt;/D&gt;&lt;D xsi:type="xsd:string"&gt;4/24/17&lt;/D&gt;&lt;D xsi:type="xsd:string"&gt;4/25/17&lt;/D&gt;&lt;D xsi:type="xsd:string"&gt;4/26/17&lt;/D&gt;&lt;D xsi:type="xsd:string"&gt;4/27/17&lt;/D&gt;&lt;D xsi:type="xsd:string"&gt;4/28/17&lt;/D&gt;&lt;D xsi:type="xsd:string"&gt;5/02/17&lt;/D&gt;&lt;D xsi:type="xsd:string"&gt;5/03/17&lt;/D&gt;&lt;D xsi:type="xsd:string"&gt;5/04/17&lt;/D&gt;&lt;D xsi:type="xsd:string"&gt;5/05/17&lt;/D&gt;&lt;D xsi:type="xsd:string"&gt;5/08/17&lt;/D&gt;&lt;D xsi:type="xsd:string"&gt;5/09/17&lt;/D&gt;&lt;D xsi:type="xsd:string"&gt;5/10/17&lt;/D&gt;&lt;D xsi:type="xsd:string"&gt;5/11/17&lt;/D&gt;&lt;D xsi:type="xsd:string"&gt;5/12/17&lt;/D&gt;&lt;D xsi:type="xsd:string"&gt;5/15/17&lt;/D&gt;&lt;D xsi:type="xsd:string"&gt;5/16/17&lt;/D&gt;&lt;D xsi:type="xsd:string"&gt;5/17/17&lt;/D&gt;&lt;D xsi:type="xsd:string"&gt;5/18/17&lt;/D&gt;&lt;D xsi:type="xsd:string"&gt;5/19/17&lt;/D&gt;&lt;D xsi:type="xsd:string"&gt;5/22/17&lt;/D&gt;&lt;D xsi:type="xsd:string"&gt;5/23/17&lt;/D&gt;&lt;D xsi:type="xsd:string"&gt;5/24/17&lt;/D&gt;&lt;D xsi:type="xsd:string"&gt;5/25/17&lt;/D&gt;&lt;D xsi:type="xsd:string"&gt;5/26/17&lt;/D&gt;&lt;D xsi:type="xsd:string"&gt;5/29/17&lt;/D&gt;&lt;D xsi:type="xsd:string"&gt;5/30/17&lt;/D&gt;&lt;D xsi:type="xsd:string"&gt;5/31/17&lt;/D&gt;&lt;D xsi:type="xsd:string"&gt;6/01/17&lt;/D&gt;&lt;D xsi:type="xsd:string"&gt;6/02/17&lt;/D&gt;&lt;D xsi:type="xsd:string"&gt;6/05/17&lt;/D&gt;&lt;D xsi:type="xsd:string"&gt;6/06/17&lt;/D&gt;&lt;D xsi:type="xsd:string"&gt;6/07/17&lt;/D&gt;&lt;D xsi:type="xsd:string"&gt;6/08/17&lt;/D&gt;&lt;D xsi:type="xsd:string"&gt;6/09/17&lt;/D&gt;&lt;D xsi:type="xsd:string"&gt;6/12/17&lt;/D&gt;&lt;D xsi:type="xsd:string"&gt;6/13/17&lt;/D&gt;&lt;D xsi:type="xsd:string"&gt;6/14/17&lt;/D&gt;&lt;D xsi:type="xsd:string"&gt;6/15/17&lt;/D&gt;&lt;D xsi:type="xsd:string"&gt;6/16/17&lt;/D&gt;&lt;D xsi:type="xsd:string"&gt;6/19/17&lt;/D&gt;&lt;D xsi:type="xsd:string"&gt;6/20/17&lt;/D&gt;&lt;D xsi:type="xsd:string"&gt;6/21/17&lt;/D&gt;&lt;D xsi:type="xsd:string"&gt;6/22/17&lt;/D&gt;&lt;D xsi:type="xsd:string"&gt;6/23/17&lt;/D&gt;&lt;D xsi:type="xsd:string"&gt;6/26/17&lt;/D&gt;&lt;D xsi:type="xsd:string"&gt;6/27/17&lt;/D&gt;&lt;D xsi:type="xsd:string"&gt;6/28/17&lt;/D&gt;&lt;D xsi:type="xsd:string"&gt;6/29/17&lt;/D&gt;&lt;D xsi:type="xsd:string"&gt;6/30/17&lt;/D&gt;&lt;D xsi:type="xsd:string"&gt;7/03/17&lt;/D&gt;&lt;D xsi:type="xsd:string"&gt;7/04/17&lt;/D&gt;&lt;D xsi:type="xsd:string"&gt;7/05/17&lt;/D&gt;&lt;D xsi:type="xsd:string"&gt;7/06/17&lt;/D&gt;&lt;D xsi:type="xsd:string"&gt;7/07/17&lt;/D&gt;&lt;D xsi:type="xsd:string"&gt;7/10/17&lt;/D&gt;&lt;D xsi:type="xsd:string"&gt;7/11/17&lt;/D&gt;&lt;D xsi:type="xsd:string"&gt;7/12/17&lt;/D&gt;&lt;D xsi:type="xsd:string"&gt;7/13/17&lt;/D&gt;&lt;D xsi:type="xsd:string"&gt;7/14/17&lt;/D&gt;&lt;D xsi:type="xsd:string"&gt;7/17/17&lt;/D&gt;&lt;D xsi:type="xsd:string"&gt;7/18/17&lt;/D&gt;&lt;D xsi:type="xsd:string"&gt;7/19/17&lt;/D&gt;&lt;D xsi:type="xsd:string"&gt;7/20/17&lt;/D&gt;&lt;D xsi:type="xsd:string"&gt;7/21/17&lt;/D&gt;&lt;D xsi:type="xsd:string"&gt;7/24/17&lt;/D&gt;&lt;D xsi:type="xsd:string"&gt;7/25/17&lt;/D&gt;&lt;D xsi:type="xsd:string"&gt;7/26/17&lt;/D&gt;&lt;D xsi:type="xsd:string"&gt;7/27/17&lt;/D&gt;&lt;D xsi:type="xsd:string"&gt;7/28/17&lt;/D&gt;&lt;D xsi:type="xsd:string"&gt;7/31/17&lt;/D&gt;&lt;D xsi:type="xsd:string"&gt;8/01/17&lt;/D&gt;&lt;D xsi:type="xsd:string"&gt;8/02/17&lt;/D&gt;&lt;D xsi:type="xsd:string"&gt;8/03/17&lt;/D&gt;&lt;D xsi:type="xsd:string"&gt;8/04/17&lt;/D&gt;&lt;D xsi:type="xsd:string"&gt;8/07/17&lt;/D&gt;&lt;D xsi:type="xsd:string"&gt;8/08/17&lt;/D&gt;&lt;D xsi:type="xsd:string"&gt;8/09/17&lt;/D&gt;&lt;D xsi:type="xsd:string"&gt;8/10/17&lt;/D&gt;&lt;D xsi:type="xsd:string"&gt;8/11/17&lt;/D&gt;&lt;D xsi:type="xsd:string"&gt;8/14/17&lt;/D&gt;&lt;D xsi:type="xsd:string"&gt;8/15/17&lt;/D&gt;&lt;D xsi:type="xsd:string"&gt;8/16/17&lt;/D&gt;&lt;D xsi:type="xsd:string"&gt;8/17/17&lt;/D&gt;&lt;D xsi:type="xsd:string"&gt;8/18/17&lt;/D&gt;&lt;D xsi:type="xsd:string"&gt;8/21/17&lt;/D&gt;&lt;D xsi:type="xsd:string"&gt;8/22/17&lt;/D&gt;&lt;D xsi:type="xsd:string"&gt;8/23/17&lt;/D&gt;&lt;D xsi:type="xsd:string"&gt;8/24/17&lt;/D&gt;&lt;D xsi:type="xsd:string"&gt;8/25/17&lt;/D&gt;&lt;D xsi:type="xsd:string"&gt;8/28/17&lt;/D&gt;&lt;D xsi:type="xsd:string"&gt;8/29/17&lt;/D&gt;&lt;D xsi:type="xsd:string"&gt;8/30/17&lt;/D&gt;&lt;D xsi:type="xsd:string"&gt;8/31/17&lt;/D&gt;&lt;D xsi:type="xsd:string"&gt;9/01/17&lt;/D&gt;&lt;D xsi:type="xsd:string"&gt;9/04/17&lt;/D&gt;&lt;D xsi:type="xsd:string"&gt;9/05/17&lt;/D&gt;&lt;D xsi:type="xsd:string"&gt;9/06/17&lt;/D&gt;&lt;D xsi:type="xsd:string"&gt;9/07/17&lt;/D&gt;&lt;D xsi:type="xsd:string"&gt;9/08/17&lt;/D&gt;&lt;D xsi:type="xsd:string"&gt;9/11/17&lt;/D&gt;&lt;D xsi:type="xsd:string"&gt;9/12/17&lt;/D&gt;&lt;D xsi:type="xsd:string"&gt;9/13/17&lt;/D&gt;&lt;D xsi:type="xsd:string"&gt;9/14/17&lt;/D&gt;&lt;D xsi:type="xsd:string"&gt;9/15/17&lt;/D&gt;&lt;D xsi:type="xsd:string"&gt;9/18/17&lt;/D&gt;&lt;D xsi:type="xsd:string"&gt;9/19/17&lt;/D&gt;&lt;D xsi:type="xsd:string"&gt;9/20/17&lt;/D&gt;&lt;D xsi:type="xsd:string"&gt;9/21/17&lt;/D&gt;&lt;D xsi:type="xsd:string"&gt;9/22/17&lt;/D&gt;&lt;D xsi:type="xsd:string"&gt;9/25/17&lt;/D&gt;&lt;D xsi:type="xsd:string"&gt;9/26/17&lt;/D&gt;&lt;D xsi:type="xsd:string"&gt;9/27/17&lt;/D&gt;&lt;D xsi:type="xsd:string"&gt;9/28/17&lt;/D&gt;&lt;D xsi:type="xsd:string"&gt;9/29/17&lt;/D&gt;&lt;D xsi:type="xsd:string"&gt;10/02/17&lt;/D&gt;&lt;D xsi:type="xsd:string"&gt;10/03/17&lt;/D&gt;&lt;D xsi:type="xsd:string"&gt;10/04/17&lt;/D&gt;&lt;D xsi:type="xsd:string"&gt;10/05/17&lt;/D&gt;&lt;D xsi:type="xsd:string"&gt;10/06/17&lt;/D&gt;&lt;D xsi:type="xsd:string"&gt;10/09/17&lt;/D&gt;&lt;D xsi:type="xsd:string"&gt;10/10/17&lt;/D&gt;&lt;D xsi:type="xsd:string"&gt;10/11/17&lt;/D&gt;&lt;D xsi:type="xsd:string"&gt;10/12/17&lt;/D&gt;&lt;D xsi:type="xsd:string"&gt;10/13/17&lt;/D&gt;&lt;D xsi:type="xsd:string"&gt;10/16/17&lt;/D&gt;&lt;D xsi:type="xsd:string"&gt;10/17/17&lt;/D&gt;&lt;D xsi:type="xsd:string"&gt;10/18/17&lt;/D&gt;&lt;D xsi:type="xsd:string"&gt;10/19/17&lt;/D&gt;&lt;D xsi:type="xsd:string"&gt;10/20/17&lt;/D&gt;&lt;D xsi:type="xsd:string"&gt;10/23/17&lt;/D&gt;&lt;D xsi:type="xsd:string"&gt;10/24/17&lt;/D&gt;&lt;D xsi:type="xsd:string"&gt;10/25/17&lt;/D&gt;&lt;D xsi:type="xsd:string"&gt;10/26/17&lt;/D&gt;&lt;D xsi:type="xsd:string"&gt;10/27/17&lt;/D&gt;&lt;D xsi:type="xsd:string"&gt;10/30/17&lt;/D&gt;&lt;D xsi:type="xsd:string"&gt;10/31/17&lt;/D&gt;&lt;D xsi:type="xsd:string"&gt;11/01/17&lt;/D&gt;&lt;D xsi:type="xsd:string"&gt;11/02/17&lt;/D&gt;&lt;D xsi:type="xsd:string"&gt;11/03/17&lt;/D&gt;&lt;D xsi:type="xsd:string"&gt;11/06/17&lt;/D&gt;&lt;D xsi:type="xsd:string"&gt;11/07/17&lt;/D&gt;&lt;D xsi:type="xsd:string"&gt;11/08/17&lt;/D&gt;&lt;D xsi:type="xsd:string"&gt;11/09/17&lt;/D&gt;&lt;D xsi:type="xsd:string"&gt;11/10/17&lt;/D&gt;&lt;D xsi:type="xsd:string"&gt;11/13/17&lt;/D&gt;&lt;D xsi:type="xsd:string"&gt;11/14/17&lt;/D&gt;&lt;D xsi:type="xsd:string"&gt;11/15/17&lt;/D&gt;&lt;D xsi:type="xsd:string"&gt;11/16/17&lt;/D&gt;&lt;D xsi:type="xsd:string"&gt;11/17/17&lt;/D&gt;&lt;D xsi:type="xsd:string"&gt;11/20/17&lt;/D&gt;&lt;D xsi:type="xsd:string"&gt;11/21/17&lt;/D&gt;&lt;D xsi:type="xsd:string"&gt;11/22/17&lt;/D&gt;&lt;D xsi:type="xsd:string"&gt;11/23/17&lt;/D&gt;&lt;D xsi:type="xsd:string"&gt;11/24/17&lt;/D&gt;&lt;D xsi:type="xsd:string"&gt;11/27/17&lt;/D&gt;&lt;D xsi:type="xsd:string"&gt;11/28/17&lt;/D&gt;&lt;D xsi:type="xsd:string"&gt;11/29/17&lt;/D&gt;&lt;D xsi:type="xsd:string"&gt;11/30/17&lt;/D&gt;&lt;D xsi:type="xsd:string"&gt;12/01/17&lt;/D&gt;&lt;D xsi:type="xsd:string"&gt;12/04/17&lt;/D&gt;&lt;D xsi:type="xsd:string"&gt;12/05/17&lt;/D&gt;&lt;D xsi:type="xsd:string"&gt;12/06/17&lt;/D&gt;&lt;D xsi:type="xsd:string"&gt;12/07/17&lt;/D&gt;&lt;D xsi:type="xsd:string"&gt;12/08/17&lt;/D&gt;&lt;D xsi:type="xsd:string"&gt;12/11/17&lt;/D&gt;&lt;D xsi:type="xsd:string"&gt;12/12/17&lt;/D&gt;&lt;D xsi:type="xsd:string"&gt;12/13/17&lt;/D&gt;&lt;D xsi:type="xsd:string"&gt;12/14/17&lt;/D&gt;&lt;D xsi:type="xsd:string"&gt;12/15/17&lt;/D&gt;&lt;D xsi:type="xsd:string"&gt;12/18/17&lt;/D&gt;&lt;D xsi:type="xsd:string"&gt;12/19/17&lt;/D&gt;&lt;D xsi:type="xsd:string"&gt;12/20/17&lt;/D&gt;&lt;D xsi:type="xsd:string"&gt;12/21/17&lt;/D&gt;&lt;D xsi:type="xsd:string"&gt;12/22/17&lt;/D&gt;&lt;D xsi:type="xsd:string"&gt;12/27/17&lt;/D&gt;&lt;D xsi:type="xsd:string"&gt;12/28/17&lt;/D&gt;&lt;D xsi:type="xsd:string"&gt;12/29/17&lt;/D&gt;&lt;D xsi:type="xsd:string"&gt;1/02/18&lt;/D&gt;&lt;D xsi:type="xsd:string"&gt;1/03/18&lt;/D&gt;&lt;D xsi:type="xsd:string"&gt;1/04/18&lt;/D&gt;&lt;D xsi:type="xsd:string"&gt;1/05/18&lt;/D&gt;&lt;D xsi:type="xsd:string"&gt;1/08/18&lt;/D&gt;&lt;D xsi:type="xsd:string"&gt;1/09/18&lt;/D&gt;&lt;D xsi:type="xsd:string"&gt;1/10/18&lt;/D&gt;&lt;D xsi:type="xsd:string"&gt;1/11/18&lt;/D&gt;&lt;D xsi:type="xsd:string"&gt;1/12/18&lt;/D&gt;&lt;D xsi:type="xsd:string"&gt;1/15/18&lt;/D&gt;&lt;D xsi:type="xsd:string"&gt;1/16/18&lt;/D&gt;&lt;D xsi:type="xsd:string"&gt;1/17/18&lt;/D&gt;&lt;D xsi:type="xsd:string"&gt;1/18/18&lt;/D&gt;&lt;D xsi:type="xsd:string"&gt;1/19/18&lt;/D&gt;&lt;D xsi:type="xsd:string"&gt;1/22/18&lt;/D&gt;&lt;D xsi:type="xsd:string"&gt;1/23/18&lt;/D&gt;&lt;D xsi:type="xsd:string"&gt;1/24/18&lt;/D&gt;&lt;D xsi:type="xsd:string"&gt;1/25/18&lt;/D&gt;&lt;D xsi:type="xsd:string"&gt;1/26/18&lt;/D&gt;&lt;D xsi:type="xsd:string"&gt;1/29/18&lt;/D&gt;&lt;D xsi:type="xsd:string"&gt;1/30/18&lt;/D&gt;&lt;D xsi:type="xsd:string"&gt;1/31/18&lt;/D&gt;&lt;D xsi:type="xsd:string"&gt;2/01/18&lt;/D&gt;&lt;D xsi:type="xsd:string"&gt;2/02/18&lt;/D&gt;&lt;D xsi:type="xsd:string"&gt;2/05/18&lt;/D&gt;&lt;D xsi:type="xsd:string"&gt;2/06/18&lt;/D&gt;&lt;D xsi:type="xsd:string"&gt;2/07/18&lt;/D&gt;&lt;D xsi:type="xsd:string"&gt;2/08/18&lt;/D&gt;&lt;D xsi:type="xsd:string"&gt;2/09/18&lt;/D&gt;&lt;D xsi:type="xsd:string"&gt;2/12/18&lt;/D&gt;&lt;D xsi:type="xsd:string"&gt;2/13/18&lt;/D&gt;&lt;D xsi:type="xsd:string"&gt;2/14/18&lt;/D&gt;&lt;D xsi:type="xsd:string"&gt;2/15/18&lt;/D&gt;&lt;D xsi:type="xsd:string"&gt;2/16/18&lt;/D&gt;&lt;D xsi:type="xsd:string"&gt;2/19/18&lt;/D&gt;&lt;D xsi:type="xsd:string"&gt;2/20/18&lt;/D&gt;&lt;D xsi:type="xsd:string"&gt;2/21/18&lt;/D&gt;&lt;D xsi:type="xsd:string"&gt;2/22/18&lt;/D&gt;&lt;D xsi:type="xsd:string"&gt;2/23/18&lt;/D&gt;&lt;D xsi:type="xsd:string"&gt;2/26/18&lt;/D&gt;&lt;D xsi:type="xsd:string"&gt;2/27/18&lt;/D&gt;&lt;D xsi:type="xsd:string"&gt;2/28/18&lt;/D&gt;&lt;D xsi:type="xsd:string"&gt;3/01/18&lt;/D&gt;&lt;D xsi:type="xsd:string"&gt;3/02/18&lt;/D&gt;&lt;D xsi:type="xsd:string"&gt;3/05/18&lt;/D&gt;&lt;D xsi:type="xsd:string"&gt;3/06/18&lt;/D&gt;&lt;D xsi:type="xsd:string"&gt;3/07/18&lt;/D&gt;&lt;D xsi:type="xsd:string"&gt;3/08/18&lt;/D&gt;&lt;D xsi:type="xsd:string"&gt;3/09/18&lt;/D&gt;&lt;D xsi:type="xsd:string"&gt;3/12/18&lt;/D&gt;&lt;D xsi:type="xsd:string"&gt;3/13/18&lt;/D&gt;&lt;D xsi:type="xsd:string"&gt;3/14/18&lt;/D&gt;&lt;D xsi:type="xsd:string"&gt;3/15/18&lt;/D&gt;&lt;D xsi:type="xsd:string"&gt;3/16/18&lt;/D&gt;&lt;D xsi:type="xsd:string"&gt;3/19/18&lt;/D&gt;&lt;D xsi:type="xsd:string"&gt;3/20/18&lt;/D&gt;&lt;D xsi:type="xsd:string"&gt;3/21/18&lt;/D&gt;&lt;D xsi:type="xsd:string"&gt;3/22/18&lt;/D&gt;&lt;D xsi:type="xsd:string"&gt;3/23/18&lt;/D&gt;&lt;D xsi:type="xsd:string"&gt;3/26/18&lt;/D&gt;&lt;D xsi:type="xsd:string"&gt;3/27/18&lt;/D&gt;&lt;D xsi:type="xsd:string"&gt;3/28/18&lt;/D&gt;&lt;D xsi:type="xsd:string"&gt;3/29/18&lt;/D&gt;&lt;D xsi:type="xsd:string"&gt;4/03/18&lt;/D&gt;&lt;D xsi:type="xsd:string"&gt;4/04/18&lt;/D&gt;&lt;D xsi:type="xsd:string"&gt;4/05/18&lt;/D&gt;&lt;D xsi:type="xsd:string"&gt;4/06/18&lt;/D&gt;&lt;D xsi:type="xsd:string"&gt;4/09/18&lt;/D&gt;&lt;D xsi:type="xsd:string"&gt;4/10/18&lt;/D&gt;&lt;D xsi:type="xsd:string"&gt;4/11/18&lt;/D&gt;&lt;D xsi:type="xsd:string"&gt;4/12/18&lt;/D&gt;&lt;D xsi:type="xsd:string"&gt;4/13/18&lt;/D&gt;&lt;D xsi:type="xsd:string"&gt;4/16/18&lt;/D&gt;&lt;D xsi:type="xsd:string"&gt;4/17/18&lt;/D&gt;&lt;D xsi:type="xsd:string"&gt;4/18/18&lt;/D&gt;&lt;D xsi:type="xsd:string"&gt;4/19/18&lt;/D&gt;&lt;D xsi:type="xsd:string"&gt;4/20/18&lt;/D&gt;&lt;D xsi:type="xsd:string"&gt;4/23/18&lt;/D&gt;&lt;D xsi:type="xsd:string"&gt;4/24/18&lt;/D&gt;&lt;D xsi:type="xsd:string"&gt;4/25/18&lt;/D&gt;&lt;D xsi:type="xsd:string"&gt;4/26/18&lt;/D&gt;&lt;D xsi:type="xsd:string"&gt;4/27/18&lt;/D&gt;&lt;D xsi:type="xsd:string"&gt;4/30/18&lt;/D&gt;&lt;D xsi:type="xsd:string"&gt;5/02/18&lt;/D&gt;&lt;D xsi:type="xsd:string"&gt;5/03/18&lt;/D&gt;&lt;D xsi:type="xsd:string"&gt;5/04/18&lt;/D&gt;&lt;D xsi:type="xsd:string"&gt;5/07/18&lt;/D&gt;&lt;D xsi:type="xsd:string"&gt;5/08/18&lt;/D&gt;&lt;D xsi:type="xsd:string"&gt;5/09/18&lt;/D&gt;&lt;D xsi:type="xsd:string"&gt;5/10/18&lt;/D&gt;&lt;D xsi:type="xsd:string"&gt;5/11/18&lt;/D&gt;&lt;D xsi:type="xsd:string"&gt;5/14/18&lt;/D&gt;&lt;D xsi:type="xsd:string"&gt;5/15/18&lt;/D&gt;&lt;D xsi:type="xsd:string"&gt;5/16/18&lt;/D&gt;&lt;D xsi:type="xsd:string"&gt;5/17/18&lt;/D&gt;&lt;D xsi:type="xsd:string"&gt;5/18/18&lt;/D&gt;&lt;D xsi:type="xsd:string"&gt;5/21/18&lt;/D&gt;&lt;D xsi:type="xsd:string"&gt;5/22/18&lt;/D&gt;&lt;D xsi:type="xsd:string"&gt;5/23/18&lt;/D&gt;&lt;D xsi:type="xsd:string"&gt;5/24/18&lt;/D&gt;&lt;D xsi:type="xsd:string"&gt;5/25/18&lt;/D&gt;&lt;D xsi:type="xsd:string"&gt;5/28/18&lt;/D&gt;&lt;D xsi:type="xsd:string"&gt;5/29/18&lt;/D&gt;&lt;D xsi:type="xsd:string"&gt;5/30/18&lt;/D&gt;&lt;D xsi:type="xsd:string"&gt;5/31/18&lt;/D&gt;&lt;D xsi:type="xsd:string"&gt;6/01/18&lt;/D&gt;&lt;D xsi:type="xsd:string"&gt;6/04/18&lt;/D&gt;&lt;D xsi:type="xsd:string"&gt;6/05/18&lt;/D&gt;&lt;D xsi:type="xsd:string"&gt;6/06/18&lt;/D&gt;&lt;D xsi:type="xsd:string"&gt;6/07/18&lt;/D&gt;&lt;D xsi:type="xsd:string"&gt;6/08/18&lt;/D&gt;&lt;D xsi:type="xsd:string"&gt;6/11/18&lt;/D&gt;&lt;D xsi:type="xsd:string"&gt;6/12/18&lt;/D&gt;&lt;D xsi:type="xsd:string"&gt;6/13/18&lt;/D&gt;&lt;D xsi:type="xsd:string"&gt;6/14/18&lt;/D&gt;&lt;D xsi:type="xsd:string"&gt;6/15/18&lt;/D&gt;&lt;D xsi:type="xsd:string"&gt;6/18/18&lt;/D&gt;&lt;D xsi:type="xsd:string"&gt;6/19/18&lt;/D&gt;&lt;D xsi:type="xsd:string"&gt;6/20/18&lt;/D&gt;&lt;D xsi:type="xsd:string"&gt;6/21/18&lt;/D&gt;&lt;D xsi:type="xsd:string"&gt;6/22/18&lt;/D&gt;&lt;D xsi:type="xsd:string"&gt;6/25/18&lt;/D&gt;&lt;D xsi:type="xsd:string"&gt;6/26/18&lt;/D&gt;&lt;D xsi:type="xsd:string"&gt;6/27/18&lt;/D&gt;&lt;D xsi:type="xsd:string"&gt;6/28/18&lt;/D&gt;&lt;D xsi:type="xsd:string"&gt;6/29/18&lt;/D&gt;&lt;D xsi:type="xsd:string"&gt;7/02/18&lt;/D&gt;&lt;D xsi:type="xsd:string"&gt;7/03/18&lt;/D&gt;&lt;D xsi:type="xsd:string"&gt;7/04/18&lt;/D&gt;&lt;D xsi:type="xsd:string"&gt;7/05/18&lt;/D&gt;&lt;D xsi:type="xsd:string"&gt;7/06/18&lt;/D&gt;&lt;D xsi:type="xsd:string"&gt;7/09/18&lt;/D&gt;&lt;D xsi:type="xsd:string"&gt;7/10/18&lt;/D&gt;&lt;D xsi:type="xsd:string"&gt;7/11/18&lt;/D&gt;&lt;D xsi:type="xsd:string"&gt;7/12/18&lt;/D&gt;&lt;D xsi:type="xsd:string"&gt;7/13/18&lt;/D&gt;&lt;D xsi:type="xsd:string"&gt;7/16/18&lt;/D&gt;&lt;D xsi:type="xsd:string"&gt;7/17/18&lt;/D&gt;&lt;D xsi:type="xsd:string"&gt;7/18/18&lt;/D&gt;&lt;D xsi:type="xsd:string"&gt;7/19/18&lt;/D&gt;&lt;D xsi:type="xsd:string"&gt;7/20/18&lt;/D&gt;&lt;D xsi:type="xsd:string"&gt;7/23/18&lt;/D&gt;&lt;D xsi:type="xsd:string"&gt;7/24/18&lt;/D&gt;&lt;D xsi:type="xsd:string"&gt;7/25/18&lt;/D&gt;&lt;D xsi:type="xsd:string"&gt;7/26/18&lt;/D&gt;&lt;D xsi:type="xsd:string"&gt;7/27/18&lt;/D&gt;&lt;D xsi:type="xsd:string"&gt;7/30/18&lt;/D&gt;&lt;D xsi:type="xsd:string"&gt;7/31/18&lt;/D&gt;&lt;D xsi:type="xsd:string"&gt;8/01/18&lt;/D&gt;&lt;D xsi:type="xsd:string"&gt;8/02/18&lt;/D&gt;&lt;D xsi:type="xsd:string"&gt;8/03/18&lt;/D&gt;&lt;D xsi:type="xsd:string"&gt;8/06/18&lt;/D&gt;&lt;D xsi:type="xsd:string"&gt;8/07/18&lt;/D&gt;&lt;D xsi:type="xsd:string"&gt;8/08/18&lt;/D&gt;&lt;D xsi:type="xsd:string"&gt;8/09/18&lt;/D&gt;&lt;D xsi:type="xsd:string"&gt;8/10/18&lt;/D&gt;&lt;D xsi:type="xsd:string"&gt;8/13/18&lt;/D&gt;&lt;D xsi:type="xsd:string"&gt;8/14/18&lt;/D&gt;&lt;D xsi:type="xsd:string"&gt;8/15/18&lt;/D&gt;&lt;D xsi:type="xsd:string"&gt;8/16/18&lt;/D&gt;&lt;D xsi:type="xsd:string"&gt;8/17/18&lt;/D&gt;&lt;D xsi:type="xsd:string"&gt;8/20/18&lt;/D&gt;&lt;D xsi:type="xsd:string"&gt;8/21/18&lt;/D&gt;&lt;D xsi:type="xsd:string"&gt;8/22/18&lt;/D&gt;&lt;D xsi:type="xsd:string"&gt;8/23/18&lt;/D&gt;&lt;D xsi:type="xsd:string"&gt;8/24/18&lt;/D&gt;&lt;D xsi:type="xsd:string"&gt;8/27/18&lt;/D&gt;&lt;D xsi:type="xsd:string"&gt;8/28/18&lt;/D&gt;&lt;D xsi:type="xsd:string"&gt;8/29/18&lt;/D&gt;&lt;D xsi:type="xsd:string"&gt;8/30/18&lt;/D&gt;&lt;D xsi:type="xsd:string"&gt;8/31/18&lt;/D&gt;&lt;D xsi:type="xsd:string"&gt;9/03/18&lt;/D&gt;&lt;D xsi:type="xsd:string"&gt;9/04/18&lt;/D&gt;&lt;D xsi:type="xsd:string"&gt;9/05/18&lt;/D&gt;&lt;D xsi:type="xsd:string"&gt;9/06/18&lt;/D&gt;&lt;D xsi:type="xsd:string"&gt;9/07/18&lt;/D&gt;&lt;D xsi:type="xsd:string"&gt;9/10/18&lt;/D&gt;&lt;D xsi:type="xsd:string"&gt;9/11/18&lt;/D&gt;&lt;D xsi:type="xsd:string"&gt;9/12/18&lt;/D&gt;&lt;D xsi:type="xsd:string"&gt;9/13/18&lt;/D&gt;&lt;D xsi:type="xsd:string"&gt;9/14/18&lt;/D&gt;&lt;D xsi:type="xsd:string"&gt;9/17/18&lt;/D&gt;&lt;D xsi:type="xsd:string"&gt;9/18/18&lt;/D&gt;&lt;D xsi:type="xsd:string"&gt;9/19/18&lt;/D&gt;&lt;D xsi:type="xsd:string"&gt;9/20/18&lt;/D&gt;&lt;D xsi:type="xsd:string"&gt;9/21/18&lt;/D&gt;&lt;D xsi:type="xsd:string"&gt;9/24/18&lt;/D&gt;&lt;D xsi:type="xsd:string"&gt;9/25/18&lt;/D&gt;&lt;D xsi:type="xsd:string"&gt;9/26/18&lt;/D&gt;&lt;D xsi:type="xsd:string"&gt;9/27/18&lt;/D&gt;&lt;D xsi:type="xsd:string"&gt;9/28/18&lt;/D&gt;&lt;D xsi:type="xsd:string"&gt;10/01/18&lt;/D&gt;&lt;D xsi:type="xsd:string"&gt;10/02/18&lt;/D&gt;&lt;D xsi:type="xsd:string"&gt;10/03/18&lt;/D&gt;&lt;D xsi:type="xsd:string"&gt;10/04/18&lt;/D&gt;&lt;D xsi:type="xsd:string"&gt;10/05/18&lt;/D&gt;&lt;D xsi:type="xsd:string"&gt;10/08/18&lt;/D&gt;&lt;D xsi:type="xsd:string"&gt;10/09/18&lt;/D&gt;&lt;D xsi:type="xsd:string"&gt;10/10/18&lt;/D&gt;&lt;D xsi:type="xsd:string"&gt;10/11/18&lt;/D&gt;&lt;D xsi:type="xsd:string"&gt;10/12/18&lt;/D&gt;&lt;D xsi:type="xsd:string"&gt;10/15/18&lt;/D&gt;&lt;D xsi:type="xsd:string"&gt;10/16/18&lt;/D&gt;&lt;D xsi:type="xsd:string"&gt;10/17/18&lt;/D&gt;&lt;D xsi:type="xsd:string"&gt;10/18/18&lt;/D&gt;&lt;D xsi:type="xsd:string"&gt;10/19/18&lt;/D&gt;&lt;D xsi:type="xsd:string"&gt;10/22/18&lt;/D&gt;&lt;D xsi:type="xsd:string"&gt;10/23/18&lt;/D&gt;&lt;D xsi:type="xsd:string"&gt;10/24/18&lt;/D&gt;&lt;D xsi:type="xsd:string"&gt;10/25/18&lt;/D&gt;&lt;D xsi:type="xsd:string"&gt;10/26/18&lt;/D&gt;&lt;D xsi:type="xsd:string"&gt;10/29/18&lt;/D&gt;&lt;D xsi:type="xsd:string"&gt;10/30/18&lt;/D&gt;&lt;D xsi:type="xsd:string"&gt;10/31/18&lt;/D&gt;&lt;D xsi:type="xsd:string"&gt;11/01/18&lt;/D&gt;&lt;D xsi:type="xsd:string"&gt;11/02/18&lt;/D&gt;&lt;D xsi:type="xsd:string"&gt;11/05/18&lt;/D&gt;&lt;D xsi:type="xsd:string"&gt;11/06/18&lt;/D&gt;&lt;D xsi:type="xsd:string"&gt;11/07/18&lt;/D&gt;&lt;D xsi:type="xsd:string"&gt;11/08/18&lt;/D&gt;&lt;D xsi:type="xsd:string"&gt;11/09/18&lt;/D&gt;&lt;D xsi:type="xsd:string"&gt;11/12/18&lt;/D&gt;&lt;D xsi:type="xsd:string"&gt;11/13/18&lt;/D&gt;&lt;D xsi:type="xsd:string"&gt;11/14/18&lt;/D&gt;&lt;D xsi:type="xsd:string"&gt;11/15/18&lt;/D&gt;&lt;D xsi:type="xsd:string"&gt;11/16/18&lt;/D&gt;&lt;D xsi:type="xsd:string"&gt;11/19/18&lt;/D&gt;&lt;D xsi:type="xsd:string"&gt;11/20/18&lt;/D&gt;&lt;D xsi:type="xsd:string"&gt;11/21/18&lt;/D&gt;&lt;D xsi:type="xsd:string"&gt;11/22/18&lt;/D&gt;&lt;D xsi:type="xsd:string"&gt;11/23/18&lt;/D&gt;&lt;D xsi:type="xsd:string"&gt;11/26/18&lt;/D&gt;&lt;D xsi:type="xsd:string"&gt;11/27/18&lt;/D&gt;&lt;D xsi:type="xsd:string"&gt;11/28/18&lt;/D&gt;&lt;D xsi:type="xsd:string"&gt;11/29/18&lt;/D&gt;&lt;D xsi:type="xsd:string"&gt;11/30/18&lt;/D&gt;&lt;D xsi:type="xsd:string"&gt;12/03/18&lt;/D&gt;&lt;D xsi:type="xsd:string"&gt;12/04/18&lt;/D&gt;&lt;D xsi:type="xsd:string"&gt;12/05/18&lt;/D&gt;&lt;D xsi:type="xsd:string"&gt;12/06/18&lt;/D&gt;&lt;D xsi:type="xsd:string"&gt;12/07/18&lt;/D&gt;&lt;D xsi:type="xsd:string"&gt;12/10/18&lt;/D&gt;&lt;D xsi:type="xsd:string"&gt;12/11/18&lt;/D&gt;&lt;D xsi:type="xsd:string"&gt;12/12/18&lt;/D&gt;&lt;D xsi:type="xsd:string"&gt;12/13/18&lt;/D&gt;&lt;D xsi:type="xsd:string"&gt;12/14/18&lt;/D&gt;&lt;D xsi:type="xsd:string"&gt;12/17/18&lt;/D&gt;&lt;D xsi:type="xsd:string"&gt;12/18/18&lt;/D&gt;&lt;D xsi:type="xsd:string"&gt;12/19/18&lt;/D&gt;&lt;D xsi:type="xsd:string"&gt;12/20/18&lt;/D&gt;&lt;D xsi:type="xsd:string"&gt;12/21/18&lt;/D&gt;&lt;D xsi:type="xsd:string"&gt;12/24/18&lt;/D&gt;&lt;D xsi:type="xsd:string"&gt;12/27/18&lt;/D&gt;&lt;D xsi:type="xsd:string"&gt;12/28/18&lt;/D&gt;&lt;D xsi:type="xsd:string"&gt;12/31/18&lt;/D&gt;&lt;D xsi:type="xsd:string"&gt;1/02/19&lt;/D&gt;&lt;D xsi:type="xsd:string"&gt;1/03/19&lt;/D&gt;&lt;D xsi:type="xsd:string"&gt;1/04/19&lt;/D&gt;&lt;D xsi:type="xsd:string"&gt;1/07/19&lt;/D&gt;&lt;D xsi:type="xsd:string"&gt;1/08/19&lt;/D&gt;&lt;D xsi:type="xsd:string"&gt;1/09/19&lt;/D&gt;&lt;D xsi:type="xsd:string"&gt;1/10/19&lt;/D&gt;&lt;D xsi:type="xsd:string"&gt;1/11/19&lt;/D&gt;&lt;D xsi:type="xsd:string"&gt;1/14/19&lt;/D&gt;&lt;D xsi:type="xsd:string"&gt;1/15/19&lt;/D&gt;&lt;D xsi:type="xsd:string"&gt;1/16/19&lt;/D&gt;&lt;D xsi:type="xsd:string"&gt;1/17/19&lt;/D&gt;&lt;D xsi:type="xsd:string"&gt;1/18/19&lt;/D&gt;&lt;D xsi:type="xsd:string"&gt;1/21/19&lt;/D&gt;&lt;D xsi:type="xsd:string"&gt;1/22/19&lt;/D&gt;&lt;D xsi:type="xsd:string"&gt;1/23/19&lt;/D&gt;&lt;D xsi:type="xsd:string"&gt;1/24/19&lt;/D&gt;&lt;D xsi:type="xsd:string"&gt;1/25/19&lt;/D&gt;&lt;D xsi:type="xsd:string"&gt;1/28/19&lt;/D&gt;&lt;D xsi:type="xsd:string"&gt;1/29/19&lt;/D&gt;&lt;D xsi:type="xsd:string"&gt;1/30/19&lt;/D&gt;&lt;D xsi:type="xsd:string"&gt;1/31/19&lt;/D&gt;&lt;D xsi:type="xsd:string"&gt;2/01/19&lt;/D&gt;&lt;D xsi:type="xsd:string"&gt;2/04/19&lt;/D&gt;&lt;D xsi:type="xsd:string"&gt;2/05/19&lt;/D&gt;&lt;D xsi:type="xsd:string"&gt;2/06/19&lt;/D&gt;&lt;D xsi:type="xsd:string"&gt;2/07/19&lt;/D&gt;&lt;D xsi:type="xsd:string"&gt;2/08/19&lt;/D&gt;&lt;D xsi:type="xsd:string"&gt;2/11/19&lt;/D&gt;&lt;D xsi:type="xsd:string"&gt;2/12/19&lt;/D&gt;&lt;D xsi:type="xsd:string"&gt;2/13/19&lt;/D&gt;&lt;D xsi:type="xsd:string"&gt;2/14/19&lt;/D&gt;&lt;D xsi:type="xsd:string"&gt;2/15/19&lt;/D&gt;&lt;D xsi:type="xsd:string"&gt;2/18/19&lt;/D&gt;&lt;D xsi:type="xsd:string"&gt;2/19/19&lt;/D&gt;&lt;D xsi:type="xsd:string"&gt;2/20/19&lt;/D&gt;&lt;D xsi:type="xsd:string"&gt;2/21/19&lt;/D&gt;&lt;D xsi:type="xsd:string"&gt;2/22/19&lt;/D&gt;&lt;D xsi:type="xsd:string"&gt;2/25/19&lt;/D&gt;&lt;D xsi:type="xsd:string"&gt;2/26/19&lt;/D&gt;&lt;D xsi:type="xsd:string"&gt;2/27/19&lt;/D&gt;&lt;D xsi:type="xsd:string"&gt;2/28/19&lt;/D&gt;&lt;D xsi:type="xsd:string"&gt;3/01/19&lt;/D&gt;&lt;D xsi:type="xsd:string"&gt;3/04/19&lt;/D&gt;&lt;D xsi:type="xsd:string"&gt;3/05/19&lt;/D&gt;&lt;D xsi:type="xsd:string"&gt;3/06/19&lt;/D&gt;&lt;D xsi:type="xsd:string"&gt;3/07/19&lt;/D&gt;&lt;D xsi:type="xsd:string"&gt;3/08/19&lt;/D&gt;&lt;D xsi:type="xsd:string"&gt;3/11/19&lt;/D&gt;&lt;D xsi:type="xsd:string"&gt;3/12/19&lt;/D&gt;&lt;D xsi:type="xsd:string"&gt;3/13/19&lt;/D&gt;&lt;D xsi:type="xsd:string"&gt;3/14/19&lt;/D&gt;&lt;D xsi:type="xsd:string"&gt;3/15/19&lt;/D&gt;&lt;D xsi:type="xsd:string"&gt;3/18/19&lt;/D&gt;&lt;D xsi:type="xsd:string"&gt;3/19/19&lt;/D&gt;&lt;D xsi:type="xsd:string"&gt;3/20/19&lt;/D&gt;&lt;D xsi:type="xsd:string"&gt;3/21/19&lt;/D&gt;&lt;D xsi:type="xsd:string"&gt;3/22/19&lt;/D&gt;&lt;D xsi:type="xsd:string"&gt;3/25/19&lt;/D&gt;&lt;D xsi:type="xsd:string"&gt;3/26/19&lt;/D&gt;&lt;D xsi:type="xsd:string"&gt;3/27/19&lt;/D&gt;&lt;D xsi:type="xsd:string"&gt;3/28/19&lt;/D&gt;&lt;D xsi:type="xsd:string"&gt;3/29/19&lt;/D&gt;&lt;D xsi:type="xsd:string"&gt;4/01/19&lt;/D&gt;&lt;D xsi:type="xsd:string"&gt;4/02/19&lt;/D&gt;&lt;D xsi:type="xsd:string"&gt;4/03/19&lt;/D&gt;&lt;D xsi:type="xsd:string"&gt;4/04/19&lt;/D&gt;&lt;D xsi:type="xsd:string"&gt;4/05/19&lt;/D&gt;&lt;D xsi:type="xsd:string"&gt;4/08/19&lt;/D&gt;&lt;D xsi:type="xsd:string"&gt;4/09/19&lt;/D&gt;&lt;D xsi:type="xsd:string"&gt;4/10/19&lt;/D&gt;&lt;D xsi:type="xsd:string"&gt;4/11/19&lt;/D&gt;&lt;D xsi:type="xsd:string"&gt;4/12/19&lt;/D&gt;&lt;D xsi:type="xsd:st</t>
        </r>
      </text>
    </comment>
    <comment ref="A46" authorId="0" shapeId="0" xr:uid="{FCF7E141-9C3E-4309-80AD-D31F198D0F81}">
      <text>
        <r>
          <rPr>
            <b/>
            <sz val="9"/>
            <color indexed="81"/>
            <rFont val="Tahoma"/>
            <family val="2"/>
          </rPr>
          <t>ring"&gt;4/15/19&lt;/D&gt;&lt;D xsi:type="xsd:string"&gt;4/16/19&lt;/D&gt;&lt;D xsi:type="xsd:string"&gt;4/17/19&lt;/D&gt;&lt;D xsi:type="xsd:string"&gt;4/18/19&lt;/D&gt;&lt;D xsi:type="xsd:string"&gt;4/23/19&lt;/D&gt;&lt;D xsi:type="xsd:string"&gt;4/24/19&lt;/D&gt;&lt;D xsi:type="xsd:string"&gt;4/25/19&lt;/D&gt;&lt;D xsi:type="xsd:string"&gt;4/26/19&lt;/D&gt;&lt;D xsi:type="xsd:string"&gt;4/29/19&lt;/D&gt;&lt;D xsi:type="xsd:string"&gt;4/30/19&lt;/D&gt;&lt;D xsi:type="xsd:string"&gt;5/02/19&lt;/D&gt;&lt;D xsi:type="xsd:string"&gt;5/03/19&lt;/D&gt;&lt;D xsi:type="xsd:string"&gt;5/06/19&lt;/D&gt;&lt;D xsi:type="xsd:string"&gt;5/07/19&lt;/D&gt;&lt;D xsi:type="xsd:string"&gt;5/08/19&lt;/D&gt;&lt;D xsi:type="xsd:string"&gt;5/09/19&lt;/D&gt;&lt;D xsi:type="xsd:string"&gt;5/10/19&lt;/D&gt;&lt;D xsi:type="xsd:string"&gt;5/13/19&lt;/D&gt;&lt;D xsi:type="xsd:string"&gt;5/14/19&lt;/D&gt;&lt;D xsi:type="xsd:string"&gt;5/15/19&lt;/D&gt;&lt;D xsi:type="xsd:string"&gt;5/16/19&lt;/D&gt;&lt;D xsi:type="xsd:string"&gt;5/17/19&lt;/D&gt;&lt;D xsi:type="xsd:string"&gt;5/20/19&lt;/D&gt;&lt;D xsi:type="xsd:string"&gt;5/21/19&lt;/D&gt;&lt;D xsi:type="xsd:string"&gt;5/22/19&lt;/D&gt;&lt;D xsi:type="xsd:string"&gt;5/23/19&lt;/D&gt;&lt;D xsi:type="xsd:string"&gt;5/24/19&lt;/D&gt;&lt;D xsi:type="xsd:string"&gt;5/27/19&lt;/D&gt;&lt;D xsi:type="xsd:string"&gt;5/28/19&lt;/D&gt;&lt;D xsi:type="xsd:string"&gt;5/29/19&lt;/D&gt;&lt;D xsi:type="xsd:string"&gt;5/30/19&lt;/D&gt;&lt;D xsi:type="xsd:string"&gt;5/31/19&lt;/D&gt;&lt;D xsi:type="xsd:string"&gt;6/03/19&lt;/D&gt;&lt;D xsi:type="xsd:string"&gt;6/04/19&lt;/D&gt;&lt;D xsi:type="xsd:string"&gt;6/05/19&lt;/D&gt;&lt;D xsi:type="xsd:string"&gt;6/06/19&lt;/D&gt;&lt;D xsi:type="xsd:string"&gt;6/07/19&lt;/D&gt;&lt;D xsi:type="xsd:string"&gt;6/10/19&lt;/D&gt;&lt;D xsi:type="xsd:string"&gt;6/11/19&lt;/D&gt;&lt;D xsi:type="xsd:string"&gt;6/12/19&lt;/D&gt;&lt;D xsi:type="xsd:string"&gt;6/13/19&lt;/D&gt;&lt;D xsi:type="xsd:string"&gt;6/14/19&lt;/D&gt;&lt;D xsi:type="xsd:string"&gt;6/17/19&lt;/D&gt;&lt;D xsi:type="xsd:string"&gt;6/18/19&lt;/D&gt;&lt;D xsi:type="xsd:string"&gt;6/19/19&lt;/D&gt;&lt;D xsi:type="xsd:string"&gt;6/20/19&lt;/D&gt;&lt;D xsi:type="xsd:string"&gt;6/21/19&lt;/D&gt;&lt;D xsi:type="xsd:string"&gt;6/24/19&lt;/D&gt;&lt;D xsi:type="xsd:string"&gt;6/25/19&lt;/D&gt;&lt;D xsi:type="xsd:string"&gt;6/26/19&lt;/D&gt;&lt;D xsi:type="xsd:string"&gt;6/27/19&lt;/D&gt;&lt;D xsi:type="xsd:string"&gt;6/28/19&lt;/D&gt;&lt;D xsi:type="xsd:string"&gt;7/01/19&lt;/D&gt;&lt;D xsi:type="xsd:string"&gt;7/02/19&lt;/D&gt;&lt;D xsi:type="xsd:string"&gt;7/03/19&lt;/D&gt;&lt;D xsi:type="xsd:string"&gt;7/04/19&lt;/D&gt;&lt;D xsi:type="xsd:string"&gt;7/05/19&lt;/D&gt;&lt;D xsi:type="xsd:string"&gt;7/08/19&lt;/D&gt;&lt;D xsi:type="xsd:string"&gt;7/09/19&lt;/D&gt;&lt;D xsi:type="xsd:string"&gt;7/10/19&lt;/D&gt;&lt;D xsi:type="xsd:string"&gt;7/11/19&lt;/D&gt;&lt;D xsi:type="xsd:string"&gt;7/12/19&lt;/D&gt;&lt;D xsi:type="xsd:string"&gt;7/15/19&lt;/D&gt;&lt;D xsi:type="xsd:string"&gt;7/16/19&lt;/D&gt;&lt;D xsi:type="xsd:string"&gt;7/17/19&lt;/D&gt;&lt;D xsi:type="xsd:string"&gt;7/18/19&lt;/D&gt;&lt;D xsi:type="xsd:string"&gt;7/19/19&lt;/D&gt;&lt;D xsi:type="xsd:string"&gt;7/22/19&lt;/D&gt;&lt;D xsi:type="xsd:string"&gt;7/23/19&lt;/D&gt;&lt;D xsi:type="xsd:string"&gt;7/24/19&lt;/D&gt;&lt;D xsi:type="xsd:string"&gt;7/25/19&lt;/D&gt;&lt;D xsi:type="xsd:string"&gt;7/26/19&lt;/D&gt;&lt;D xsi:type="xsd:string"&gt;7/29/19&lt;/D&gt;&lt;D xsi:type="xsd:string"&gt;7/30/19&lt;/D&gt;&lt;D xsi:type="xsd:string"&gt;7/31/19&lt;/D&gt;&lt;D xsi:type="xsd:string"&gt;8/01/19&lt;/D&gt;&lt;D xsi:type="xsd:string"&gt;8/02/19&lt;/D&gt;&lt;D xsi:type="xsd:string"&gt;8/05/19&lt;/D&gt;&lt;D xsi:type="xsd:string"&gt;8/06/19&lt;/D&gt;&lt;D xsi:type="xsd:string"&gt;8/07/19&lt;/D&gt;&lt;D xsi:type="xsd:string"&gt;8/08/19&lt;/D&gt;&lt;D xsi:type="xsd:string"&gt;8/09/19&lt;/D&gt;&lt;D xsi:type="xsd:string"&gt;8/12/19&lt;/D&gt;&lt;D xsi:type="xsd:string"&gt;8/13/19&lt;/D&gt;&lt;D xsi:type="xsd:string"&gt;8/14/19&lt;/D&gt;&lt;D xsi:type="xsd:string"&gt;8/15/19&lt;/D&gt;&lt;D xsi:type="xsd:string"&gt;8/16/19&lt;/D&gt;&lt;D xsi:type="xsd:string"&gt;8/19/19&lt;/D&gt;&lt;D xsi:type="xsd:string"&gt;8/20/19&lt;/D&gt;&lt;D xsi:type="xsd:string"&gt;8/21/19&lt;/D&gt;&lt;D xsi:type="xsd:string"&gt;8/22/19&lt;/D&gt;&lt;D xsi:type="xsd:string"&gt;8/23/19&lt;/D&gt;&lt;D xsi:type="xsd:string"&gt;8/26/19&lt;/D&gt;&lt;D xsi:type="xsd:string"&gt;8/27/19&lt;/D&gt;&lt;D xsi:type="xsd:string"&gt;8/28/19&lt;/D&gt;&lt;D xsi:type="xsd:string"&gt;8/29/19&lt;/D&gt;&lt;D xsi:type="xsd:string"&gt;8/30/19&lt;/D&gt;&lt;D xsi:type="xsd:string"&gt;9/02/19&lt;/D&gt;&lt;D xsi:type="xsd:string"&gt;9/03/19&lt;/D&gt;&lt;D xsi:type="xsd:string"&gt;9/04/19&lt;/D&gt;&lt;D xsi:type="xsd:string"&gt;9/05/19&lt;/D&gt;&lt;D xsi:type="xsd:string"&gt;9/06/19&lt;/D&gt;&lt;D xsi:type="xsd:string"&gt;9/09/19&lt;/D&gt;&lt;D xsi:type="xsd:string"&gt;9/10/19&lt;/D&gt;&lt;D xsi:type="xsd:string"&gt;9/11/19&lt;/D&gt;&lt;D xsi:type="xsd:string"&gt;9/12/19&lt;/D&gt;&lt;D xsi:type="xsd:string"&gt;9/13/19&lt;/D&gt;&lt;D xsi:type="xsd:string"&gt;9/16/19&lt;/D&gt;&lt;D xsi:type="xsd:string"&gt;9/17/19&lt;/D&gt;&lt;D xsi:type="xsd:string"&gt;9/18/19&lt;/D&gt;&lt;D xsi:type="xsd:string"&gt;9/19/19&lt;/D&gt;&lt;D xsi:type="xsd:string"&gt;9/20/19&lt;/D&gt;&lt;D xsi:type="xsd:string"&gt;9/23/19&lt;/D&gt;&lt;D xsi:type="xsd:string"&gt;9/24/19&lt;/D&gt;&lt;D xsi:type="xsd:string"&gt;9/25/19&lt;/D&gt;&lt;D xsi:type="xsd:string"&gt;9/26/19&lt;/D&gt;&lt;D xsi:type="xsd:string"&gt;9/27/19&lt;/D&gt;&lt;D xsi:type="xsd:string"&gt;9/30/19&lt;/D&gt;&lt;D xsi:type="xsd:string"&gt;10/01/19&lt;/D&gt;&lt;D xsi:type="xsd:string"&gt;10/02/19&lt;/D&gt;&lt;D xsi:type="xsd:string"&gt;10/03/19&lt;/D&gt;&lt;D xsi:type="xsd:string"&gt;10/04/19&lt;/D&gt;&lt;D xsi:type="xsd:string"&gt;10/07/19&lt;/D&gt;&lt;D xsi:type="xsd:string"&gt;10/08/19&lt;/D&gt;&lt;D xsi:type="xsd:string"&gt;10/09/19&lt;/D&gt;&lt;D xsi:type="xsd:string"&gt;10/10/19&lt;/D&gt;&lt;D xsi:type="xsd:string"&gt;10/11/19&lt;/D&gt;&lt;D xsi:type="xsd:string"&gt;10/14/19&lt;/D&gt;&lt;D xsi:type="xsd:string"&gt;10/15/19&lt;/D&gt;&lt;D xsi:type="xsd:string"&gt;10/16/19&lt;/D&gt;&lt;D xsi:type="xsd:string"&gt;10/17/19&lt;/D&gt;&lt;D xsi:type="xsd:string"&gt;10/18/19&lt;/D&gt;&lt;D xsi:type="xsd:string"&gt;10/21/19&lt;/D&gt;&lt;D xsi:type="xsd:string"&gt;10/22/19&lt;/D&gt;&lt;D xsi:type="xsd:string"&gt;10/23/19&lt;/D&gt;&lt;D xsi:type="xsd:string"&gt;10/24/19&lt;/D&gt;&lt;D xsi:type="xsd:string"&gt;10/25/19&lt;/D&gt;&lt;D xsi:type="xsd:string"&gt;10/28/19&lt;/D&gt;&lt;D xsi:type="xsd:string"&gt;10/29/19&lt;/D&gt;&lt;D xsi:type="xsd:string"&gt;10/30/19&lt;/D&gt;&lt;D xsi:type="xsd:string"&gt;10/31/19&lt;/D&gt;&lt;D xsi:type="xsd:string"&gt;11/01/19&lt;/D&gt;&lt;D xsi:type="xsd:string"&gt;11/04/19&lt;/D&gt;&lt;D xsi:type="xsd:string"&gt;11/05/19&lt;/D&gt;&lt;D xsi:type="xsd:string"&gt;11/06/19&lt;/D&gt;&lt;D xsi:type="xsd:string"&gt;11/07/19&lt;/D&gt;&lt;D xsi:type="xsd:string"&gt;11/08/19&lt;/D&gt;&lt;D xsi:type="xsd:string"&gt;11/11/19&lt;/D&gt;&lt;D xsi:type="xsd:string"&gt;11/12/19&lt;/D&gt;&lt;D xsi:type="xsd:string"&gt;11/13/19&lt;/D&gt;&lt;D xsi:type="xsd:string"&gt;11/14/19&lt;/D&gt;&lt;D xsi:type="xsd:string"&gt;11/15/19&lt;/D&gt;&lt;D xsi:type="xsd:string"&gt;11/18/19&lt;/D&gt;&lt;D xsi:type="xsd:string"&gt;11/19/19&lt;/D&gt;&lt;D xsi:type="xsd:string"&gt;11/20/19&lt;/D&gt;&lt;D xsi:type="xsd:string"&gt;11/21/19&lt;/D&gt;&lt;D xsi:type="xsd:string"&gt;11/22/19&lt;/D&gt;&lt;D xsi:type="xsd:string"&gt;11/25/19&lt;/D&gt;&lt;D xsi:type="xsd:string"&gt;11/26/19&lt;/D&gt;&lt;D xsi:type="xsd:string"&gt;11/27/19&lt;/D&gt;&lt;D xsi:type="xsd:string"&gt;11/28/19&lt;/D&gt;&lt;D xsi:type="xsd:string"&gt;11/29/19&lt;/D&gt;&lt;D xsi:type="xsd:string"&gt;12/02/19&lt;/D&gt;&lt;D xsi:type="xsd:string"&gt;12/03/19&lt;/D&gt;&lt;D xsi:type="xsd:string"&gt;12/04/19&lt;/D&gt;&lt;D xsi:type="xsd:string"&gt;12/05/19&lt;/D&gt;&lt;D xsi:type="xsd:string"&gt;12/06/19&lt;/D&gt;&lt;D xsi:type="xsd:string"&gt;12/09/19&lt;/D&gt;&lt;D xsi:type="xsd:string"&gt;12/10/19&lt;/D&gt;&lt;D xsi:type="xsd:string"&gt;12/11/19&lt;/D&gt;&lt;D xsi:type="xsd:string"&gt;12/12/19&lt;/D&gt;&lt;D xsi:type="xsd:string"&gt;12/13/19&lt;/D&gt;&lt;D xsi:type="xsd:string"&gt;12/16/19&lt;/D&gt;&lt;D xsi:type="xsd:string"&gt;12/17/19&lt;/D&gt;&lt;D xsi:type="xsd:string"&gt;12/18/19&lt;/D&gt;&lt;D xsi:type="xsd:string"&gt;12/19/19&lt;/D&gt;&lt;D xsi:type="xsd:string"&gt;12/20/19&lt;/D&gt;&lt;D xsi:type="xsd:string"&gt;12/23/19&lt;/D&gt;&lt;D xsi:type="xsd:string"&gt;12/24/19&lt;/D&gt;&lt;D xsi:type="xsd:string"&gt;12/27/19&lt;/D&gt;&lt;D xsi:type="xsd:string"&gt;12/30/19&lt;/D&gt;&lt;D xsi:type="xsd:string"&gt;12/31/19&lt;/D&gt;&lt;D xsi:type="xsd:string"&gt;1/02/20&lt;/D&gt;&lt;D xsi:type="xsd:string"&gt;1/03/20&lt;/D&gt;&lt;D xsi:type="xsd:string"&gt;1/06/20&lt;/D&gt;&lt;D xsi:type="xsd:string"&gt;1/07/20&lt;/D&gt;&lt;D xsi:type="xsd:string"&gt;1/08/20&lt;/D&gt;&lt;D xsi:type="xsd:string"&gt;1/09/20&lt;/D&gt;&lt;D xsi:type="xsd:string"&gt;1/10/20&lt;/D&gt;&lt;D xsi:type="xsd:string"&gt;1/13/20&lt;/D&gt;&lt;D xsi:type="xsd:string"&gt;1/14/20&lt;/D&gt;&lt;D xsi:type="xsd:string"&gt;1/15/20&lt;/D&gt;&lt;D xsi:type="xsd:string"&gt;1/16/20&lt;/D&gt;&lt;D xsi:type="xsd:string"&gt;1/17/20&lt;/D&gt;&lt;D xsi:type="xsd:string"&gt;1/20/20&lt;/D&gt;&lt;D xsi:type="xsd:string"&gt;1/21/20&lt;/D&gt;&lt;D xsi:type="xsd:string"&gt;1/22/20&lt;/D&gt;&lt;D xsi:type="xsd:string"&gt;1/23/20&lt;/D&gt;&lt;D xsi:type="xsd:string"&gt;1/24/20&lt;/D&gt;&lt;D xsi:type="xsd:string"&gt;1/27/20&lt;/D&gt;&lt;D xsi:type="xsd:string"&gt;1/28/20&lt;/D&gt;&lt;D xsi:type="xsd:string"&gt;1/29/20&lt;/D&gt;&lt;D xsi:type="xsd:string"&gt;1/30/20&lt;/D&gt;&lt;D xsi:type="xsd:string"&gt;1/31/20&lt;/D&gt;&lt;D xsi:type="xsd:string"&gt;2/03/20&lt;/D&gt;&lt;D xsi:type="xsd:string"&gt;2/04/20&lt;/D&gt;&lt;D xsi:type="xsd:string"&gt;2/05/20&lt;/D&gt;&lt;D xsi:type="xsd:string"&gt;2/06/20&lt;/D&gt;&lt;D xsi:type="xsd:string"&gt;2/07/20&lt;/D&gt;&lt;D xsi:type="xsd:string"&gt;2/10/20&lt;/D&gt;&lt;D xsi:type="xsd:string"&gt;2/11/20&lt;/D&gt;&lt;D xsi:type="xsd:string"&gt;2/12/20&lt;/D&gt;&lt;D xsi:type="xsd:string"&gt;2/13/20&lt;/D&gt;&lt;D xsi:type="xsd:string"&gt;2/14/20&lt;/D&gt;&lt;D xsi:type="xsd:string"&gt;2/17/20&lt;/D&gt;&lt;D xsi:type="xsd:string"&gt;2/18/20&lt;/D&gt;&lt;D xsi:type="xsd:string"&gt;2/19/20&lt;/D&gt;&lt;D xsi:type="xsd:string"&gt;2/20/20&lt;/D&gt;&lt;D xsi:type="xsd:string"&gt;2/21/20&lt;/D&gt;&lt;D xsi:type="xsd:string"&gt;2/24/20&lt;/D&gt;&lt;D xsi:type="xsd:string"&gt;2/25/20&lt;/D&gt;&lt;D xsi:type="xsd:string"&gt;2/26/20&lt;/D&gt;&lt;D xsi:type="xsd:string"&gt;2/27/20&lt;/D&gt;&lt;D xsi:type="xsd:string"&gt;2/28/20&lt;/D&gt;&lt;D xsi:type="xsd:string"&gt;3/02/20&lt;/D&gt;&lt;D xsi:type="xsd:string"&gt;3/03/20&lt;/D&gt;&lt;D xsi:type="xsd:string"&gt;3/04/20&lt;/D&gt;&lt;D xsi:type="xsd:string"&gt;3/05/20&lt;/D&gt;&lt;D xsi:type="xsd:string"&gt;3/06/20&lt;/D&gt;&lt;D xsi:type="xsd:string"&gt;3/09/20&lt;/D&gt;&lt;D xsi:type="xsd:string"&gt;3/10/20&lt;/D&gt;&lt;D xsi:type="xsd:string"&gt;3/11/20&lt;/D&gt;&lt;D xsi:type="xsd:string"&gt;3/12/20&lt;/D&gt;&lt;D xsi:type="xsd:string"&gt;3/13/20&lt;/D&gt;&lt;D xsi:type="xsd:string"&gt;3/16/20&lt;/D&gt;&lt;D xsi:type="xsd:string"&gt;3/17/20&lt;/D&gt;&lt;D xsi:type="xsd:string"&gt;3/18/20&lt;/D&gt;&lt;D xsi:type="xsd:string"&gt;3/19/20&lt;/D&gt;&lt;D xsi:type="xsd:string"&gt;3/20/20&lt;/D&gt;&lt;D xsi:type="xsd:string"&gt;3/23/20&lt;/D&gt;&lt;D xsi:type="xsd:string"&gt;3/24/20&lt;/D&gt;&lt;D xsi:type="xsd:string"&gt;3/25/20&lt;/D&gt;&lt;D xsi:type="xsd:string"&gt;3/26/20&lt;/D&gt;&lt;D xsi:type="xsd:string"&gt;3/27/20&lt;/D&gt;&lt;D xsi:type="xsd:string"&gt;3/30/20&lt;/D&gt;&lt;D xsi:type="xsd:string"&gt;3/31/20&lt;/D&gt;&lt;D xsi:type="xsd:string"&gt;4/01/20&lt;/D&gt;&lt;D xsi:type="xsd:string"&gt;4/02/20&lt;/D&gt;&lt;D xsi:type="xsd:string"&gt;4/03/20&lt;/D&gt;&lt;D xsi:type="xsd:string"&gt;4/06/20&lt;/D&gt;&lt;D xsi:type="xsd:string"&gt;4/07/20&lt;/D&gt;&lt;D xsi:type="xsd:string"&gt;4/08/20&lt;/D&gt;&lt;D xsi:type="xsd:string"&gt;4/09/20&lt;/D&gt;&lt;D xsi:type="xsd:string"&gt;4/14/20&lt;/D&gt;&lt;D xsi:type="xsd:string"&gt;4/15/20&lt;/D&gt;&lt;D xsi:type="xsd:string"&gt;4/16/20&lt;/D&gt;&lt;D xsi:type="xsd:string"&gt;4/17/20&lt;/D&gt;&lt;D xsi:type="xsd:string"&gt;4/20/20&lt;/D&gt;&lt;D xsi:type="xsd:string"&gt;4/21/20&lt;/D&gt;&lt;D xsi:type="xsd:string"&gt;4/22/20&lt;/D&gt;&lt;D xsi:type="xsd:string"&gt;4/23/20&lt;/D&gt;&lt;D xsi:type="xsd:string"&gt;4/24/20&lt;/D&gt;&lt;D xsi:type="xsd:string"&gt;4/27/20&lt;/D&gt;&lt;D xsi:type="xsd:string"&gt;4/28/20&lt;/D&gt;&lt;D xsi:type="xsd:string"&gt;4/29/20&lt;/D&gt;&lt;D xsi:type="xsd:string"&gt;4/30/20&lt;/D&gt;&lt;D xsi:type="xsd:string"&gt;5/04/20&lt;/D&gt;&lt;D xsi:type="xsd:string"&gt;5/05/20&lt;/D&gt;&lt;D xsi:type="xsd:string"&gt;5/06/20&lt;/D&gt;&lt;D xsi:type="xsd:string"&gt;5/07/20&lt;/D&gt;&lt;D xsi:type="xsd:string"&gt;5/08/20&lt;/D&gt;&lt;D xsi:type="xsd:string"&gt;5/11/20&lt;/D&gt;&lt;D xsi:type="xsd:string"&gt;5/12/20&lt;/D&gt;&lt;D xsi:type="xsd:string"&gt;5/13/20&lt;/D&gt;&lt;D xsi:type="xsd:string"&gt;5/14/20&lt;/D&gt;&lt;D xsi:type="xsd:string"&gt;5/15/20&lt;/D&gt;&lt;D xsi:type="xsd:string"&gt;5/18/20&lt;/D&gt;&lt;D xsi:type="xsd:string"&gt;5/19/20&lt;/D&gt;&lt;D xsi:type="xsd:string"&gt;5/20/20&lt;/D&gt;&lt;D xsi:type="xsd:string"&gt;5/21/20&lt;/D&gt;&lt;D xsi:type="xsd:string"&gt;5/22/20&lt;/D&gt;&lt;D xsi:type="xsd:string"&gt;5/25/20&lt;/D&gt;&lt;D xsi:type="xsd:string"&gt;5/26/20&lt;/D&gt;&lt;D xsi:type="xsd:string"&gt;5/27/20&lt;/D&gt;&lt;D xsi:type="xsd:string"&gt;5/28/20&lt;/D&gt;&lt;D xsi:type="xsd:string"&gt;5/29/20&lt;/D&gt;&lt;D xsi:type="xsd:string"&gt;6/01/20&lt;/D&gt;&lt;D xsi:type="xsd:string"&gt;6/02/20&lt;/D&gt;&lt;D xsi:type="xsd:string"&gt;6/03/20&lt;/D&gt;&lt;D xsi:type="xsd:string"&gt;6/04/20&lt;/D&gt;&lt;D xsi:type="xsd:string"&gt;6/05/20&lt;/D&gt;&lt;D xsi:type="xsd:string"&gt;6/08/20&lt;/D&gt;&lt;D xsi:type="xsd:string"&gt;6/09/20&lt;/D&gt;&lt;D xsi:type="xsd:string"&gt;6/10/20&lt;/D&gt;&lt;D xsi:type="xsd:string"&gt;6/11/20&lt;/D&gt;&lt;D xsi:type="xsd:string"&gt;6/12/20&lt;/D&gt;&lt;D xsi:type="xsd:string"&gt;6/15/20&lt;/D&gt;&lt;D xsi:type="xsd:string"&gt;6/16/20&lt;/D&gt;&lt;D xsi:type="xsd:string"&gt;6/17/20&lt;/D&gt;&lt;D xsi:type="xsd:string"&gt;6/18/20&lt;/D&gt;&lt;D xsi:type="xsd:string"&gt;6/19/20&lt;/D&gt;&lt;D xsi:type="xsd:string"&gt;6/22/20&lt;/D&gt;&lt;D xsi:type="xsd:string"&gt;6/23/20&lt;/D&gt;&lt;D xsi:type="xsd:string"&gt;6/24/20&lt;/D&gt;&lt;D xsi:type="xsd:string"&gt;6/25/20&lt;/D&gt;&lt;D xsi:type="xsd:string"&gt;6/26/20&lt;/D&gt;&lt;D xsi:type="xsd:string"&gt;6/29/20&lt;/D&gt;&lt;D xsi:type="xsd:string"&gt;6/30/20&lt;/D&gt;&lt;D xsi:type="xsd:string"&gt;7/01/20&lt;/D&gt;&lt;D xsi:type="xsd:string"&gt;7/02/20&lt;/D&gt;&lt;D xsi:type="xsd:string"&gt;7/03/20&lt;/D&gt;&lt;D xsi:type="xsd:string"&gt;7/06/20&lt;/D&gt;&lt;D xsi:type="xsd:string"&gt;7/07/20&lt;/D&gt;&lt;D xsi:type="xsd:string"&gt;7/08/20&lt;/D&gt;&lt;D xsi:type="xsd:string"&gt;7/09/20&lt;/D&gt;&lt;D xsi:type="xsd:string"&gt;7/10/20&lt;/D&gt;&lt;D xsi:type="xsd:string"&gt;7/13/20&lt;/D&gt;&lt;D xsi:type="xsd:string"&gt;7/14/20&lt;/D&gt;&lt;D xsi:type="xsd:string"&gt;7/15/20&lt;/D&gt;&lt;D xsi:type="xsd:string"&gt;7/16/20&lt;/D&gt;&lt;D xsi:type="xsd:string"&gt;7/17/20&lt;/D&gt;&lt;D xsi:type="xsd:string"&gt;7/20/20&lt;/D&gt;&lt;D xsi:type="xsd:string"&gt;7/21/20&lt;/D&gt;&lt;D xsi:type="xsd:string"&gt;7/22/20&lt;/D&gt;&lt;D xsi:type="xsd:string"&gt;7/23/20&lt;/D&gt;&lt;D xsi:type="xsd:string"&gt;7/24/20&lt;/D&gt;&lt;D xsi:type="xsd:string"&gt;7/27/20&lt;/D&gt;&lt;D xsi:type="xsd:string"&gt;7/28/20&lt;/D&gt;&lt;D xsi:type="xsd:string"&gt;7/29/20&lt;/D&gt;&lt;D xsi:type="xsd:string"&gt;7/30/20&lt;/D&gt;&lt;D xsi:type="xsd:string"&gt;7/31/20&lt;/D&gt;&lt;D xsi:type="xsd:string"&gt;8/03/20&lt;/D&gt;&lt;D xsi:type="xsd:string"&gt;8/04/20&lt;/D&gt;&lt;D xsi:type="xsd:string"&gt;8/05/20&lt;/D&gt;&lt;D xsi:type="xsd:string"&gt;8/06/20&lt;/D&gt;&lt;D xsi:type="xsd:string"&gt;8/07/20&lt;/D&gt;&lt;D xsi:type="xsd:string"&gt;8/10/20&lt;/D&gt;&lt;D xsi:type="xsd:string"&gt;8/11/20&lt;/D&gt;&lt;D xsi:type="xsd:string"&gt;8/12/20&lt;/D&gt;&lt;D xsi:type="xsd:string"&gt;8/13/20&lt;/D&gt;&lt;D xsi:type="xsd:string"&gt;8/14/20&lt;/D&gt;&lt;D xsi:type="xsd:string"&gt;8/17/20&lt;/D&gt;&lt;D xsi:type="xsd:string"&gt;8/18/20&lt;/D&gt;&lt;D xsi:type="xsd:string"&gt;8/19/20&lt;/D&gt;&lt;D xsi:type="xsd:string"&gt;8/20/20&lt;/D&gt;&lt;D xsi:type="xsd:string"&gt;8/21/20&lt;/D&gt;&lt;D xsi:type="xsd:string"&gt;8/24/20&lt;/D&gt;&lt;D xsi:type="xsd:string"&gt;8/25/20&lt;/D&gt;&lt;D xsi:type="xsd:string"&gt;8/26/20&lt;/D&gt;&lt;D xsi:type="xsd:string"&gt;8/27/20&lt;/D&gt;&lt;D xsi:type="xsd:string"&gt;8/28/20&lt;/D&gt;&lt;D xsi:type="xsd:string"&gt;8/31/20&lt;/D&gt;&lt;D xsi:type="xsd:string"&gt;9/01/20&lt;/D&gt;&lt;D xsi:type="xsd:string"&gt;9/02/20&lt;/D&gt;&lt;D xsi:type="xsd:string"&gt;9/03/20&lt;/D&gt;&lt;D xsi:type="xsd:string"&gt;9/04/20&lt;/D&gt;&lt;D xsi:type="xsd:string"&gt;9/07/20&lt;/D&gt;&lt;D xsi:type="xsd:string"&gt;9/08/20&lt;/D&gt;&lt;D xsi:type="xsd:string"&gt;9/09/20&lt;/D&gt;&lt;D xsi:type="xsd:string"&gt;9/10/20&lt;/D&gt;&lt;D xsi:type="xsd:string"&gt;9/11/20&lt;/D&gt;&lt;D xsi:type="xsd:string"&gt;9/14/20&lt;/D&gt;&lt;D xsi:type="xsd:string"&gt;9/15/20&lt;/D&gt;&lt;D xsi:type="xsd:string"&gt;9/16/20&lt;/D&gt;&lt;D xsi:type="xsd:string"&gt;9/17/20&lt;/D&gt;&lt;D xsi:type="xsd:string"&gt;9/18/20&lt;/D&gt;&lt;D xsi:type="xsd:string"&gt;9/21/20&lt;/D&gt;&lt;D xsi:type="xsd:string"&gt;9/22/20&lt;/D&gt;&lt;D xsi:type="xsd:string"&gt;9/23/20&lt;/D&gt;&lt;D xsi:type="xsd:string"&gt;9/24/20&lt;/D&gt;&lt;D xsi:type="xsd:string"&gt;9/25/20&lt;/D&gt;&lt;D xsi:type="xsd:string"&gt;9/28/20&lt;/D&gt;&lt;D xsi:type="xsd:string"&gt;9/29/20&lt;/D&gt;&lt;D xsi:type="xsd:string"&gt;9/30/20&lt;/D&gt;&lt;D xsi:type="xsd:string"&gt;10/01/20&lt;/D&gt;&lt;D xsi:type="xsd:string"&gt;10/02/20&lt;/D&gt;&lt;D xsi:type="xsd:string"&gt;10/05/20&lt;/D&gt;&lt;D xsi:type="xsd:string"&gt;10/06/20&lt;/D&gt;&lt;D xsi:type="xsd:string"&gt;10/07/20&lt;/D&gt;&lt;D xsi:type="xsd:string"&gt;10/08/20&lt;/D&gt;&lt;D xsi:type="xsd:string"&gt;10/09/20&lt;/D&gt;&lt;D xsi:type="xsd:string"&gt;10/12/20&lt;/D&gt;&lt;D xsi:type="xsd:string"&gt;10/13/20&lt;/D&gt;&lt;D xsi:type="xsd:string"&gt;10/14/20&lt;/D&gt;&lt;D xsi:type="xsd:string"&gt;10/15/20&lt;/D&gt;&lt;D xsi:type="xsd:string"&gt;10/16/20&lt;/D&gt;&lt;D xsi:type="xsd:string"&gt;10/19/20&lt;/D&gt;&lt;D xsi:type="xsd:string"&gt;10/20/20&lt;/D&gt;&lt;D xsi:type="xsd:string"&gt;10/21/20&lt;/D&gt;&lt;D xsi:type="xsd:string"&gt;10/22/20&lt;/D&gt;&lt;D xsi:type="xsd:string"&gt;10/23/20&lt;/D&gt;&lt;D xsi:type="xsd:string"&gt;10/26/20&lt;/D&gt;&lt;D xsi:type="xsd:string"&gt;10/27/20&lt;/D&gt;&lt;D xsi:type="xsd:string"&gt;10/28/20&lt;/D&gt;&lt;D xsi:type="xsd:string"&gt;10/29/20&lt;/D&gt;&lt;D xsi:type="xsd:string"&gt;10/30/20&lt;/D&gt;&lt;D xsi:type="xsd:string"&gt;11/02/20&lt;/D&gt;&lt;D xsi:type="xsd:string"&gt;11/03/20&lt;/D&gt;&lt;D xsi:type="xsd:string"&gt;11/04/20&lt;/D&gt;&lt;D xsi:type="xsd:string"&gt;11/05/20&lt;/D&gt;&lt;D xsi:type="xsd:string"&gt;11/06/20&lt;/D&gt;&lt;D xsi:type="xsd:string"&gt;11/09/20&lt;/D&gt;&lt;D xsi:type="xsd:string"&gt;11/10/20&lt;/D&gt;&lt;D xsi:type="xsd:string"&gt;11/11/20&lt;/D&gt;&lt;D xsi:type="xsd:string"&gt;11/12/20&lt;/D&gt;&lt;D xsi:type="xsd:string"&gt;11/13/20&lt;/D&gt;&lt;D xsi:type="xsd:string"&gt;11/16/20&lt;/D&gt;&lt;D xsi:type="xsd:string"&gt;11/17/20&lt;/D&gt;&lt;D xsi:type="xsd:string"&gt;11/18/20&lt;/D&gt;&lt;D xsi:type="xsd:string"&gt;11/19/20&lt;/D&gt;&lt;D xsi:type="xsd:string"&gt;11/20/20&lt;/D&gt;&lt;D xsi:type="xsd:string"&gt;11/23/20&lt;/D&gt;&lt;D xsi:type="xsd:string"&gt;11/24/20&lt;/D&gt;&lt;D xsi:type="xsd:string"&gt;11/25/20&lt;/D&gt;&lt;D xsi:type="xsd:string"&gt;11/26/20&lt;/D&gt;&lt;D xsi:type="xsd:string"&gt;11/27/20&lt;/D&gt;&lt;D xsi:type="xsd:string"&gt;11/30/20&lt;/D&gt;&lt;D xsi:type="xsd:string"&gt;12/01/20&lt;/D&gt;&lt;D xsi:type="xsd:string"&gt;12/02/20&lt;/D&gt;&lt;D xsi:type="xsd:string"&gt;12/03/20&lt;/D&gt;&lt;D xsi:type="xsd:string"&gt;12/04/20&lt;/D&gt;&lt;D xsi:type="xsd:string"&gt;12/07/20&lt;/D&gt;&lt;D xsi:type="xsd:string"&gt;12/08/20&lt;/D&gt;&lt;D xsi:type="xsd:string"&gt;12/09/20&lt;/D&gt;&lt;D xsi:type="xsd:string"&gt;12/10/20&lt;/D&gt;&lt;D xsi:type="xsd:string"&gt;12/11/20&lt;/D&gt;&lt;D xsi:type="xsd:string"&gt;12/14/20&lt;/D&gt;&lt;D xsi:type="xsd:string"&gt;12/15/20&lt;/D&gt;&lt;D xsi:type="xsd:string"&gt;12/16/20&lt;/D&gt;&lt;D xsi:type="xsd:string"&gt;12/17/20&lt;/D&gt;&lt;D xsi:type="xsd:string"&gt;12/18/20&lt;/D&gt;&lt;D xsi:type="xsd:string"&gt;12/21/20&lt;/D&gt;&lt;D xsi:type="xsd:string"&gt;12/22/20&lt;/D&gt;&lt;D xsi:type="xsd:string"&gt;12/23/20&lt;/D&gt;&lt;D xsi:type="xsd:string"&gt;12/24/20&lt;/D&gt;&lt;D xsi:type="xsd:string"&gt;12/28/20&lt;/D&gt;&lt;D xsi:type="xsd:string"&gt;12/29/20&lt;/D&gt;&lt;D xsi:type="xsd:string"&gt;12/30/20&lt;/D&gt;&lt;D xsi:type="xsd:string"&gt;12/31/20&lt;/D&gt;&lt;D xsi:type="xsd:string"&gt;1/04/21&lt;/D&gt;&lt;D xsi:type="xsd:string"&gt;1/05/21&lt;/D&gt;&lt;D xsi:type="xsd:string"&gt;1/06/21&lt;/D&gt;&lt;D xsi:type="xsd:string"&gt;1/07/21&lt;/D&gt;&lt;D xsi:type="xsd:string"&gt;1/08/21&lt;/D&gt;&lt;D xsi:type="xsd:string"&gt;1/11/21&lt;/D&gt;&lt;D xsi:type="xsd:string"&gt;1/12/21&lt;/D&gt;&lt;D xsi:type="xsd:string"&gt;1/13/21&lt;/D&gt;&lt;D xsi:type="xsd:string"&gt;1/14/21&lt;/D&gt;&lt;D xsi:type="xsd:string"&gt;1/15/21&lt;/D&gt;&lt;D xsi:type="xsd:string"&gt;1/18/21&lt;/D&gt;&lt;D xsi:type="xsd:string"&gt;1/19/21&lt;/D&gt;&lt;D xsi:type="xsd:string"&gt;1/20/21&lt;/D&gt;&lt;D xsi:type="xsd:string"&gt;1/21/21&lt;/D&gt;&lt;D xsi:type="xsd:string"&gt;1/22/21&lt;/D&gt;&lt;D xsi:type="xsd:string"&gt;1/25/21&lt;/D&gt;&lt;D xsi:type="xsd:string"&gt;1/26/21&lt;/D&gt;&lt;D xsi:type="xsd:string"&gt;1/27/21&lt;/D&gt;&lt;D xsi:type="xsd:string"&gt;1/28/21&lt;/D&gt;&lt;D xsi:type="xsd:string"&gt;1/29/21&lt;/D&gt;&lt;D xsi:type="xsd:string"&gt;2/01/21&lt;/D&gt;&lt;D xsi:type="xsd:string"&gt;2/02/21&lt;/D&gt;&lt;D xsi:type="xsd:string"&gt;2/03/21&lt;/D&gt;&lt;D xsi:type="xsd:string"&gt;2/04/21&lt;/D&gt;&lt;D xsi:type="xsd:string"&gt;2/05/21&lt;/D&gt;&lt;D xsi:type="xsd:string"&gt;2/08/21&lt;/D&gt;&lt;D xsi:type="xsd:string"&gt;2/09/21&lt;/D&gt;&lt;D xsi:type="xsd:string"&gt;2/10/21&lt;/D&gt;&lt;D xsi:type="xsd:string"&gt;2/11/21&lt;/D&gt;&lt;D xsi:type="xsd:string"&gt;2/12/21&lt;/D&gt;&lt;D xsi:type="xsd:string"&gt;2/15/21&lt;/D&gt;&lt;D xsi:type="xsd:string"&gt;2/16/21&lt;/D&gt;&lt;D xsi:type="xsd:string"&gt;2/17/21&lt;/D&gt;&lt;D xsi:type="xsd:string"&gt;2/18/21&lt;/D&gt;&lt;D xsi:type="xsd:string"&gt;2/19/21&lt;/D&gt;&lt;D xsi:type="xsd:string"&gt;2/22/21&lt;/D&gt;&lt;D xsi:type="xsd:string"&gt;2/23/21&lt;/D&gt;&lt;D xsi:type="xsd:string"&gt;2/24/21&lt;/D&gt;&lt;D xsi:type="xsd:string"&gt;2/25/21&lt;/D&gt;&lt;D xsi:type="xsd:string"&gt;2/26/21&lt;/D&gt;&lt;D xsi:type="xsd:string"&gt;3/01/21&lt;/D&gt;&lt;D xsi:type="xsd:string"&gt;3/02/21&lt;/D&gt;&lt;D xsi:type="xsd:string"&gt;3/03/21&lt;/D&gt;&lt;D xsi:type="xsd:string"&gt;3/04/21&lt;/D&gt;&lt;D xsi:type="xsd:string"&gt;3/05/21&lt;/D&gt;&lt;D xsi:type="xsd:string"&gt;3/08/21&lt;/D&gt;&lt;D xsi:type="xsd:string"&gt;3/09/21&lt;/D&gt;&lt;D xsi:type="xsd:string"&gt;3/10/21&lt;/D&gt;&lt;D xsi:type="xsd:string"&gt;3/11/21&lt;/D&gt;&lt;D xsi:type="xsd:string"&gt;3/12/21&lt;/D&gt;&lt;D xsi:type="xsd:string"&gt;3/15/21&lt;/D&gt;&lt;D xsi:type="xsd:string"&gt;3/16/21&lt;/D&gt;&lt;D xsi:type="xsd:string"&gt;3/17/21&lt;/D&gt;&lt;D xsi:type="xsd:string"&gt;3/18/21&lt;/D&gt;&lt;D xsi:type="xsd:string"&gt;3/19/21&lt;/D&gt;&lt;D xsi:type="xsd:string"&gt;3/22/21&lt;/D&gt;&lt;D xsi:type="xsd:string"&gt;3/23/21&lt;/D&gt;&lt;D xsi:type="xsd:string"&gt;3/24/21&lt;/D&gt;&lt;D xsi:type="xsd:string"&gt;3/25/21&lt;/D&gt;&lt;D xsi:type="xsd:string"&gt;3/26/21&lt;/D&gt;&lt;D xsi:type="xsd:string"&gt;3/29/21&lt;/D&gt;&lt;D xsi:type="xsd:string"&gt;3/30/21&lt;/D&gt;&lt;D xsi:type="xsd:string"&gt;3/31/21&lt;/D&gt;&lt;D xsi:type="xsd:string"&gt;4/01/21&lt;/D&gt;&lt;D xsi:type="xsd:string"&gt;4/06/21&lt;/D&gt;&lt;D xsi:type="xsd:string"&gt;4/07/21&lt;/D&gt;&lt;D xsi:type="xsd:string"&gt;4/08/21&lt;/D&gt;&lt;D xsi:type="xsd:string"&gt;4/09/21&lt;/D&gt;&lt;D xsi:type="xsd:string"&gt;4/12/21&lt;/D&gt;&lt;D xsi:type="xsd:string"&gt;4/13/21&lt;/D&gt;&lt;D xsi:type="xsd:string"&gt;4/14/21&lt;/D&gt;&lt;D xsi:type="xsd:string"&gt;4/15/21&lt;/D&gt;&lt;D xsi:type="xsd:string"&gt;4/16/21&lt;/D&gt;&lt;D xsi:type="xsd:string"&gt;4/19/21&lt;/D&gt;&lt;D xsi:type="xsd:string"&gt;4/20/21&lt;/D&gt;&lt;D xsi:type="xsd:string"&gt;4/21/21&lt;/D&gt;&lt;D xsi:type="xsd:string"&gt;4/22/21&lt;/D&gt;&lt;D xsi:type="xsd:string"&gt;4/23/21&lt;/D&gt;&lt;D xsi:type="xsd:string"&gt;4/26/21&lt;/D&gt;&lt;D xsi:type="xsd:string"&gt;4/27/21&lt;/D&gt;&lt;D xsi:type="xsd:string"&gt;4/28/21&lt;/D&gt;&lt;D xsi:type="xsd:string"&gt;4/29/21&lt;/D&gt;&lt;D xsi:type="xsd:string"&gt;4/30/21&lt;/D&gt;&lt;D xsi:type="xsd:string"&gt;5/03/21&lt;/D&gt;&lt;D xsi:type="xsd:string"&gt;5/04/21&lt;/D&gt;&lt;D xsi:type="xsd:string"&gt;5/05/21&lt;/D&gt;&lt;D xsi:type="xsd:string"&gt;5/06/21&lt;/D&gt;&lt;D xsi:type="xsd:string"&gt;5/07/21&lt;/D&gt;&lt;D xsi:type="xsd:string"&gt;5/10/21&lt;/D&gt;&lt;D xsi:type="xsd:string"&gt;5/11/21&lt;/D&gt;&lt;D xsi:type="xsd:string"&gt;5/12/21&lt;/D&gt;&lt;D xsi:type="xsd:string"&gt;5/13/21&lt;/D&gt;&lt;D xsi:type="xsd:string"&gt;5/14/21&lt;/D&gt;&lt;D xsi:type="xsd:string"&gt;5/17/21&lt;/D&gt;&lt;D xsi:type="xsd:string"&gt;5/18/21&lt;/D&gt;&lt;D xsi:type="xsd:string"&gt;5/19/21&lt;/D&gt;&lt;D xsi:type="xsd:string"&gt;5/20/21&lt;/D&gt;&lt;D xsi:type="xsd:string"&gt;5/21/21&lt;/D&gt;&lt;D xsi:type="xsd:string"&gt;5/24/21&lt;/D&gt;&lt;D xsi:type="xsd:string"&gt;5/25/21&lt;/D&gt;&lt;D xsi:type="xsd:string"&gt;5/26/21&lt;/D&gt;&lt;D xsi:type="xsd:string"&gt;5/27/21&lt;/D&gt;&lt;D xsi:type="xsd:string"&gt;5/28/21&lt;/D&gt;&lt;D xsi:type="xsd:string"&gt;5/31/21&lt;/D&gt;&lt;D xsi:type="xsd:string"&gt;6/01/21&lt;/D&gt;&lt;D xsi:type="xsd:string"&gt;6/02/21&lt;/D&gt;&lt;D xsi:type="xsd:string"&gt;6/03/21&lt;/D&gt;&lt;D xsi:type="xsd:string"&gt;6/04/21&lt;/D&gt;&lt;D xsi:type="xsd:string"&gt;6/07/21&lt;/D&gt;&lt;D xsi:type="xsd:string"&gt;6/08/21&lt;/D&gt;&lt;D xsi:type="xsd:string"&gt;6/09/21&lt;/D&gt;&lt;D xsi:type="xsd:string"&gt;6/10/21&lt;/D&gt;&lt;D xsi:type="xsd:string"&gt;6/11/21&lt;/D&gt;&lt;D xsi:type="xsd:string"&gt;6/14/21&lt;/D&gt;&lt;D xsi:type="xsd:string"&gt;6/15/21&lt;/D&gt;&lt;D xsi:type="xsd:string"&gt;6/16/21&lt;/D&gt;&lt;D xsi:type="xsd:string"&gt;6/17/21&lt;/D&gt;&lt;D xsi:type="xsd:string"&gt;6/18/21&lt;/D&gt;&lt;D xsi:type="xsd:string"&gt;6/21/21&lt;/D&gt;&lt;D xsi:type="xsd:string"&gt;6/22/21&lt;/D&gt;&lt;D xsi:type="xsd:string"&gt;6/23/21&lt;/D&gt;&lt;D xsi:type="xsd:string"&gt;6/24/21&lt;/D&gt;&lt;D xsi:type="xsd:string"&gt;6/25/21&lt;/D&gt;&lt;D xsi:type="xsd:string"&gt;6/28/21&lt;/D&gt;&lt;D xsi:type="xsd:string"&gt;6/29/21&lt;/D&gt;&lt;D xsi:type="xsd:string"&gt;6/30/21&lt;/D&gt;&lt;D xsi:type="xsd:string"&gt;7/01/21&lt;/D&gt;&lt;D xsi:type="xsd:string"&gt;7/02/21&lt;/D&gt;&lt;D xsi:type="xsd:string"&gt;7/05/21&lt;/D&gt;&lt;D xsi:type="xsd:string"&gt;7/06/21&lt;/D&gt;&lt;D xsi:type="xsd:string"&gt;7/07/21&lt;/D&gt;&lt;D xsi:type="xsd:string"&gt;7/08/21&lt;/D&gt;&lt;D xsi:type="xsd:string"&gt;7/09/21&lt;/D&gt;&lt;D xsi:type="xsd:string"&gt;7/12/21&lt;/D&gt;&lt;D xsi:type="xsd:string"&gt;7/13/21&lt;/D&gt;&lt;D xsi:type="xsd:string"&gt;7/14/21&lt;/D&gt;&lt;D xsi:type="xsd:string"&gt;7/15/21&lt;/D&gt;&lt;D xsi:type="xsd:string"&gt;7/16/21&lt;/D&gt;&lt;D xsi:type="xsd:string"&gt;7/19/21&lt;/D&gt;&lt;D xsi:type="xsd:string"&gt;7/20/21&lt;/D&gt;&lt;D xsi:type="xsd:string"&gt;7/21/21&lt;/D&gt;&lt;D xsi:type="xsd:string"&gt;7/22/21&lt;/D&gt;&lt;D xsi:type="xsd:string"&gt;7/23/21&lt;/D&gt;&lt;D xsi:type="xsd:string"&gt;7/26/21&lt;/D&gt;&lt;D xsi:type="xsd:string"&gt;7/27/21&lt;/D&gt;&lt;D xsi:type="xsd:string"&gt;7/28/21&lt;/D&gt;&lt;D xsi:type="xsd:string"&gt;7/29/21&lt;/D&gt;&lt;D xsi:type="xsd:string"&gt;7/30/21&lt;/D&gt;&lt;D xsi:type="xsd:string"&gt;8/02/21&lt;/D&gt;&lt;D xsi:type="xsd:string"&gt;8/03/21&lt;/D&gt;&lt;D xsi:type="xsd:string"&gt;8/04/21&lt;/D&gt;&lt;D xsi:type="xsd:string"&gt;8/05/21&lt;/D&gt;&lt;D xsi:type="xsd:string"&gt;8/06/21&lt;/D&gt;&lt;D xsi:type="xsd:string"&gt;8/09/21&lt;/D&gt;&lt;D xsi:type="xsd:string"&gt;8/10/21&lt;/D&gt;&lt;D xsi:type="xsd:string"&gt;8/11/21&lt;/D&gt;&lt;D xsi:type="xsd:string"&gt;8/12/21&lt;/D&gt;&lt;D xsi:type="xsd:string"&gt;8/13/21&lt;/D&gt;&lt;D xsi:type="xsd:string"&gt;8/16/21&lt;/D&gt;&lt;D xsi:type="xsd:string"&gt;8/17/21&lt;/D&gt;&lt;D xsi:type="xsd:string"&gt;8/18/21&lt;/D&gt;&lt;D xsi:type="xsd:string"&gt;8/19/21&lt;/D&gt;&lt;D xsi:type="xsd:string"&gt;8/20/21&lt;/D&gt;&lt;D xsi:type="xsd:string"&gt;8/23/21&lt;/D&gt;&lt;D xsi:type="xsd:string"&gt;8/24/21&lt;/D&gt;&lt;D xsi:type="xsd:string"&gt;8/25/21&lt;/D&gt;&lt;D xsi:type="xsd:string"&gt;8/26/21&lt;/D&gt;&lt;D xsi:type="xsd:string"&gt;8/27/21&lt;/D&gt;&lt;D xsi:type="xsd:string"&gt;8/30/21&lt;/D&gt;&lt;D xsi:type="xsd:string"&gt;8/31/21&lt;/D&gt;&lt;D xsi:type="xsd:string"&gt;9/01/21&lt;/D&gt;&lt;D xsi:type="xsd:string"&gt;9/02/21&lt;/D&gt;&lt;D xsi:type="xsd:string"&gt;9/03/21&lt;/D&gt;&lt;D xsi:type="xsd:string"&gt;9/06/21&lt;/D&gt;&lt;D xsi:type="xsd:string"&gt;9/07/21&lt;/D&gt;&lt;D xsi:type="xsd:string"&gt;9/08/21&lt;/D&gt;&lt;D xsi:type="xsd:string"&gt;9/09/21&lt;/D&gt;&lt;D xsi:type="xsd:string"&gt;9/10/21&lt;/D&gt;&lt;D xsi:type="xsd:string"&gt;9/13/21&lt;/D&gt;&lt;D xsi:type="xsd:string"&gt;9/14/21&lt;/D&gt;&lt;D xsi:type="xsd:string"&gt;9/15/21&lt;/D&gt;&lt;D xsi:type="xsd:string"&gt;9/16/21&lt;/D&gt;&lt;D xsi:type="xsd:string"&gt;9/17/21&lt;/D&gt;&lt;D xsi:type="xsd:string"&gt;9/20/21&lt;/D&gt;&lt;D xsi:type="xsd:string"&gt;9/21/21&lt;/D&gt;&lt;D xsi:type="xsd:string"&gt;9/22/21&lt;/D&gt;&lt;D xsi:type="xsd:string"&gt;9/23/21&lt;/D&gt;&lt;D xsi:type="xsd:string"&gt;9/24/21&lt;/D&gt;&lt;D xsi:type="xsd:string"&gt;9/27/21&lt;/D&gt;&lt;D xsi:type="xsd:string"&gt;9/28/21&lt;/D&gt;&lt;D xsi:type="xsd:string"&gt;9/29/21&lt;/D&gt;&lt;D xsi:type="xsd:string"&gt;9/30/21&lt;/D&gt;&lt;D xsi:type="xsd:string"&gt;10/01/21&lt;/D&gt;&lt;D xsi:type="xsd:string"&gt;10/04/21&lt;/D&gt;&lt;D xsi:type="xsd:string"&gt;10/05/21&lt;/D&gt;&lt;D xsi:type="xsd:string"&gt;10/06/21&lt;/D&gt;&lt;D xsi:type="xsd:string"&gt;10/07/21&lt;/D&gt;&lt;D xsi:type="xsd:string"&gt;10/08/21&lt;/D&gt;&lt;D xsi:type="xsd:string"&gt;10/11/21&lt;/D&gt;&lt;D xsi:type="xsd:string"&gt;10/12/21&lt;/D&gt;&lt;D xsi:type="xsd:string"&gt;10/13/21&lt;/D&gt;&lt;D xsi:type="xsd:string"&gt;10/14/21&lt;/D&gt;&lt;D xsi:type="xsd:string"&gt;10/15/21&lt;/D&gt;&lt;D xsi:type="xsd:string"&gt;10/18/21&lt;/D&gt;&lt;D xsi:type="xsd:string"&gt;10/19/21&lt;/D&gt;&lt;D xsi:type="xsd:string"&gt;10/20/21&lt;/D&gt;&lt;D xsi:type="xsd:string"&gt;10/21/21&lt;/D&gt;&lt;D xsi:type="xsd:string"&gt;10/22/21&lt;/D&gt;&lt;D xsi:type="xsd:string"&gt;10/25/21&lt;/D&gt;&lt;D xsi:type="xsd:string"&gt;10/26/21&lt;/D&gt;&lt;D xsi:type="xsd:string"&gt;10/27/21&lt;/D&gt;&lt;D xsi:type="xsd:string"&gt;10/28/21&lt;/D&gt;&lt;D xsi:type="xsd:string"&gt;10/29/21&lt;/D&gt;&lt;D xsi:type="xsd:string"&gt;11/01/21&lt;/D&gt;&lt;D xsi:type="xsd:string"&gt;11/02/21&lt;/D&gt;&lt;D xsi:type="xsd:string"&gt;11/03/21&lt;/D&gt;&lt;D xsi:type="xsd:string"&gt;11/04/21&lt;/D&gt;&lt;D xsi:type="xsd:string"&gt;11/05/21&lt;/D&gt;&lt;D xsi:type="xsd:string"&gt;11/08/21&lt;/D&gt;&lt;D xsi:type="xsd:string"&gt;11/09/21&lt;/D&gt;&lt;D xsi:type="xsd:string"&gt;11/10/21&lt;/D&gt;&lt;D xsi:type="xsd:string"&gt;11/11/21&lt;/D&gt;&lt;D xsi:type="xsd:string"&gt;11/12/21&lt;/D&gt;&lt;D xsi:type="xsd:string"&gt;11/15/21&lt;/D&gt;&lt;D xsi:type="xsd:string"&gt;11/16/21&lt;/D&gt;&lt;D xsi:type="xsd:string"&gt;11/17/21&lt;/D&gt;&lt;D xsi:type="xsd:string"&gt;11/18/21&lt;/D&gt;&lt;D xsi:type="xsd:string"&gt;11/19/21&lt;/D&gt;&lt;D xsi:type="xsd:string"&gt;11/22/21&lt;/D&gt;&lt;D xsi:type="xsd:string"&gt;11/23/21&lt;/D&gt;&lt;D xsi:type="xsd:string"&gt;11/24/21&lt;/D&gt;&lt;D xsi:type="xsd:string"&gt;11/25/21&lt;/D&gt;&lt;D xsi:type="xsd:string"&gt;11/26/21&lt;/D&gt;&lt;D xsi:type="xsd:string"&gt;11/29/21&lt;/D&gt;&lt;D xsi:type="xsd:string"&gt;11/30/21&lt;/D&gt;&lt;D xsi:type="xsd:string"&gt;12/01/21&lt;/D&gt;&lt;D xsi:type="xsd:string"&gt;12/02/21&lt;/D&gt;&lt;D xsi:type="xsd:string"&gt;12/03/21&lt;/D&gt;&lt;D xsi:type="xsd:string"&gt;12/06/21&lt;/D&gt;&lt;D xsi:type="xsd:string"&gt;12/07/21&lt;/D&gt;&lt;D xsi:type="xsd:string"&gt;12/08/21&lt;/D&gt;&lt;D xsi:type="xsd:string"&gt;12/09/21&lt;/D&gt;&lt;D xsi:type="xsd:string"&gt;12/10/21&lt;/D&gt;&lt;D xsi:type="xsd:string"&gt;12/13/21&lt;/D&gt;&lt;D xsi:type="xsd:string"&gt;12/14/21&lt;/D&gt;&lt;D xsi:type="xsd:string"&gt;12/15/21&lt;/D&gt;&lt;D xsi:type="xsd:string"&gt;12/16/21&lt;/D&gt;&lt;D xsi:type="xsd:string"&gt;12/17/21&lt;/D&gt;&lt;D xsi:type="xsd:string"&gt;12/20/21&lt;/D&gt;&lt;D xsi:type="xsd:string"&gt;12/21/21&lt;/D&gt;&lt;D xsi:type="xsd:string"&gt;12/22/21&lt;/D&gt;&lt;D xsi:type="xsd:string"&gt;12/23/21&lt;/D&gt;&lt;D xsi:type="xsd:string"&gt;12/24/21&lt;/D&gt;&lt;D xsi:type="xsd:string"&gt;12/27/21&lt;/D&gt;&lt;D xsi:type="xsd:string"&gt;12/28/21&lt;/D&gt;&lt;D xsi:type="xsd:string"&gt;12/29/21&lt;/D&gt;&lt;D xsi:type="xsd:string"&gt;12/30/21&lt;/D&gt;&lt;D xsi:type="xsd:string"&gt;12/31/21&lt;/D&gt;&lt;D xsi:type="xsd:string"&gt;1/03/22&lt;/D&gt;&lt;D xsi:type="xsd:string"&gt;1/04/22&lt;/D&gt;&lt;D xsi:type="xsd:string"&gt;1/05/22&lt;/D&gt;&lt;D xsi:type="xsd:string"&gt;1/06/22&lt;/D&gt;&lt;D xsi:type="xsd:string"&gt;1/07/22&lt;/D&gt;&lt;D xsi:type="xsd:string"&gt;1/10/22&lt;/D&gt;&lt;D xsi:type="xsd:string"&gt;1/11/22&lt;/D&gt;&lt;D xsi:type="xsd:string"&gt;1/12/22&lt;/D&gt;&lt;D xsi:type="xsd:string"&gt;1/13/22&lt;/D&gt;&lt;D xsi:type="xsd:string"&gt;1/14/22&lt;/D&gt;&lt;D xsi:type="xsd:string"&gt;1/17/22&lt;/D&gt;&lt;D xsi:type="xsd:string"&gt;1/18/22&lt;/D&gt;&lt;D xsi:type="xsd:string"&gt;1/19/22&lt;/D&gt;&lt;D xsi:type="xsd:string"&gt;1/20/22&lt;/D&gt;&lt;D xsi:type="xsd:string"&gt;1/21/22&lt;/D&gt;&lt;D xsi:type="xsd:string"&gt;1/24/22&lt;/D&gt;&lt;D xsi:type="xsd:string"&gt;1/25/22&lt;/D&gt;&lt;D xsi:type="xsd:string"&gt;1/26/22&lt;/D&gt;&lt;D xsi:type="xsd:string"&gt;1/27/22&lt;/D&gt;&lt;D xsi:type="xsd:string"&gt;1/28/22&lt;/D&gt;&lt;D xsi:type="xsd:string"&gt;1/31/22&lt;/D&gt;&lt;D xsi:type="xsd:string"&gt;2/01/22&lt;/D&gt;&lt;D xsi:type="xsd:string"&gt;2/02/22&lt;/D&gt;&lt;D xsi:type="xsd:string"&gt;2/03/22&lt;/D&gt;&lt;D xsi:type="xsd:string"&gt;2/04/22&lt;/D&gt;&lt;D xsi:type="xsd:string"&gt;2/07/22&lt;/D&gt;&lt;D xsi:type="xsd:string"&gt;2/08/22&lt;/D&gt;&lt;D xsi:type="xsd:string"&gt;2/09/22&lt;/D&gt;&lt;D xsi:type="xsd:string"&gt;2/10/22&lt;/D&gt;&lt;D xsi:type="xsd:string"&gt;2/11/22&lt;/D&gt;&lt;D xsi:type="xsd:string"&gt;2/14/22&lt;/D&gt;&lt;D xsi:type="xsd:string"&gt;2/15/22&lt;/D&gt;&lt;D xsi:type="xsd:string"&gt;2/16/22&lt;/D&gt;&lt;D xsi:type="xsd:string"&gt;2/17/22&lt;/D&gt;&lt;D xsi:type="xsd:string"&gt;2/18/22&lt;/D&gt;&lt;D xsi:type="xsd:string"&gt;2/21/22&lt;/D&gt;&lt;D xsi:type="xsd:string"&gt;2/22/22&lt;/D&gt;&lt;D xsi:type="xsd:string"&gt;2/23/22&lt;/D&gt;&lt;D xsi:type="xsd:string"&gt;2/24/22&lt;/D&gt;&lt;D xsi:type="xsd:string"&gt;2/25/22&lt;/D&gt;&lt;D xsi:type="xsd:string"&gt;2/28/22&lt;/D&gt;&lt;D xsi:type="xsd:string"&gt;3/01/22&lt;/D&gt;&lt;D xsi:type="xsd:string"&gt;3/02/22&lt;/D&gt;&lt;D xsi:type="xsd:string"&gt;3/03/22&lt;/D&gt;&lt;D xsi:type="xsd:string"&gt;3/04/22&lt;/D&gt;&lt;D xsi:type="xsd:string"&gt;3/07/22&lt;/D&gt;&lt;D xsi:type="xsd:string"&gt;3/08/22&lt;/D&gt;&lt;D xsi:type="xsd:string"&gt;3/09/22&lt;/D&gt;&lt;D xsi:type="xsd:string"&gt;3/10/22&lt;/D&gt;&lt;D xsi:type="xsd:string"&gt;3/11/22&lt;/D&gt;&lt;D xsi:type="xsd:string"&gt;3/14/22&lt;/D&gt;&lt;D xsi:type="xsd:string"&gt;3/15/22&lt;/D&gt;&lt;D xsi:type="xsd:string"&gt;3/16/22&lt;/D&gt;&lt;D xsi:type="xsd:string"&gt;3/17/22&lt;/D&gt;&lt;D xsi:type="xsd:string"&gt;3/18/22&lt;/D&gt;&lt;D xsi:type="xsd:string"&gt;3/21/22&lt;/D&gt;&lt;D xsi:type="xsd:string"&gt;3/22/22&lt;/D&gt;&lt;D xsi:type="xsd:string"&gt;3/23/22&lt;/D&gt;&lt;D xsi:type="xsd:string"&gt;3/24/22&lt;/D&gt;&lt;D xsi:type="xsd:string"&gt;3/25/22&lt;/D&gt;&lt;D xsi:type="xsd:string"&gt;3/28/22&lt;/D&gt;&lt;D xsi:type="xsd:string"&gt;3/29/22&lt;/D&gt;&lt;D xsi:type="xsd:string"&gt;3/30/22&lt;/D&gt;&lt;D xsi:type="xsd:string"&gt;3/31/22&lt;/D&gt;&lt;D xsi:type="xsd:string"&gt;4/01/22&lt;/D&gt;&lt;D xsi:type="xsd:string"&gt;4/04/22&lt;/D&gt;&lt;D xsi:type="xsd:string"&gt;4/05/22&lt;/D&gt;&lt;D xsi:type="xsd:string"&gt;4/06/22&lt;/D&gt;&lt;D xsi:type="xsd:string"&gt;4/07/22&lt;/D&gt;&lt;D xsi:type="xsd:string"&gt;4/08/22&lt;/D&gt;&lt;D xsi:type="xsd:string"&gt;4/11/22&lt;/D&gt;&lt;D xsi:type="xsd:string"&gt;4/12/22&lt;/D&gt;&lt;D xsi:type="xsd:string"&gt;4/13/22&lt;/D&gt;&lt;D xsi:type="xsd:string"&gt;4/14/22&lt;/D&gt;&lt;D xsi:type="xsd:string"&gt;4/19/22&lt;/D&gt;&lt;D xsi:type="xsd:string"&gt;4/20/22&lt;/D&gt;&lt;D xsi:type="xsd:string"&gt;4/21/22&lt;/D&gt;&lt;D xsi:type="xsd:string"&gt;4/22/22&lt;/D&gt;&lt;D xsi:type="xsd:string"&gt;4/25/22&lt;/D&gt;&lt;D xsi:type="xsd:string"&gt;4/26/22&lt;/D&gt;&lt;D xsi:type="xsd:string"&gt;4/27/22&lt;/D&gt;&lt;D xsi:type="xsd:string"&gt;4/28/22&lt;/D&gt;&lt;D xsi:type="xsd:string"&gt;4/29/22&lt;/D&gt;&lt;D xsi:type="xsd:string"&gt;5/02/22&lt;/D&gt;&lt;D xsi:type="xsd:string"&gt;5/03/22&lt;/D&gt;&lt;D xsi:type="xsd:string"&gt;5/04/22&lt;/D&gt;&lt;D xsi:type="xsd:string"&gt;5/05/22&lt;/D&gt;&lt;D xsi:type="xsd:string"&gt;5/06/22&lt;/D&gt;&lt;D xsi:type="xsd:string"&gt;5/09/22&lt;/D&gt;&lt;D xsi:type="xsd:string"&gt;5/10/22&lt;/D&gt;&lt;D xsi:type="xsd:string"&gt;5/11/22&lt;/D&gt;&lt;D xsi:type="xsd:string"&gt;5/12/22&lt;/D&gt;&lt;D xsi:type="xsd:string"&gt;5/13/22&lt;/D&gt;&lt;D xsi:type="xsd:string"&gt;5/16/22&lt;/D&gt;&lt;D xsi:type="xsd:string"&gt;5/17/22&lt;/D&gt;&lt;D xsi:type="xsd:string"&gt;5/18/22&lt;/D&gt;&lt;D xsi:type="xsd:string"&gt;5/19/22&lt;/D&gt;&lt;D xsi:type="xsd:string"&gt;5/20/22&lt;/D&gt;&lt;D xsi:type="xsd:string"&gt;5/23/22&lt;/D&gt;&lt;D xsi:type="xsd:string"&gt;5/24/22&lt;/D&gt;&lt;D xsi:type="xsd:string"&gt;5/25/22&lt;/D&gt;&lt;D xsi:type="xsd:string"&gt;5/26/22&lt;/D&gt;&lt;D xsi:type="xsd:string"&gt;5/27/22&lt;/D&gt;&lt;D xsi:type="xsd:string"&gt;5/30/22&lt;/D&gt;&lt;D xsi:type="xsd:string"&gt;5/31/22&lt;/D&gt;&lt;D xsi:type="xsd:string"&gt;6/01/22&lt;/D&gt;&lt;D xsi:type="xsd:string"&gt;6/02/22&lt;/D&gt;&lt;D xsi:type="xsd:string"&gt;6/03/22&lt;/D&gt;&lt;D xsi:type="xsd:string"&gt;6/06/22&lt;/D&gt;&lt;D xsi:type="xsd:string"&gt;6/07/22&lt;/D&gt;&lt;D xsi:type="xsd:string"&gt;6/08/22&lt;/D&gt;&lt;D xsi:type="xsd:string"&gt;6/09/22&lt;/D&gt;&lt;D xsi:type="xsd:string"&gt;6/10/22&lt;/D&gt;&lt;D xsi:type="xsd:string"&gt;6/13/22&lt;/D&gt;&lt;D xsi:type="xsd:string"&gt;6/14/22&lt;/D&gt;&lt;D xsi:type="xsd:string"&gt;6/15/22&lt;/D&gt;&lt;D xsi:type="xsd:string"&gt;6/16/22&lt;/D&gt;&lt;D xsi:type="xsd:string"&gt;6/17/22&lt;/D&gt;&lt;D xsi:type="xsd:string"&gt;6/20/22&lt;/D&gt;&lt;D xsi:type="xsd:string"&gt;6/21/22&lt;/D&gt;&lt;D xsi:type="xsd:string"&gt;6/22/22&lt;/D&gt;&lt;D xsi:type="xsd:string"&gt;6/23/22&lt;/D&gt;&lt;D xsi:type="xsd:string"&gt;6/24/22&lt;/D&gt;&lt;D xsi:type="xsd:string"&gt;6/27/22&lt;/D&gt;&lt;D xsi:type="xsd:string"&gt;6/28/22&lt;/D&gt;&lt;D xsi:type="xsd:string"&gt;6/29/22&lt;/D&gt;&lt;D xsi:type="xsd:string"&gt;6/30/22&lt;/D&gt;&lt;D xsi:type="xsd:string"&gt;7/01/22&lt;/D&gt;&lt;D xsi:type="xsd:string"&gt;7/04/22&lt;/D&gt;&lt;D xsi:type="xsd:string"&gt;7/05/22&lt;/D&gt;&lt;D xsi:type="xsd:string"&gt;7/06/22&lt;/D&gt;&lt;D xsi:type="xsd:string"&gt;7/07/22&lt;/D&gt;&lt;D xsi:type="xsd:string"&gt;7/08/22&lt;/D&gt;&lt;D xsi:type="xsd:string"&gt;7/11/22&lt;/D&gt;&lt;D xsi:type="xsd:string"&gt;7/12/22&lt;/D&gt;&lt;D xsi:type="xsd:string"&gt;7/13/22&lt;/D&gt;&lt;D xsi:type="xsd:string"&gt;7/14/22&lt;/D&gt;&lt;D xsi:type="xsd:string"&gt;7/15/22&lt;/D&gt;&lt;D xsi:type="xsd:string"&gt;7/18/22&lt;/D&gt;&lt;D xsi:type="xsd:string"&gt;7/19/22&lt;/D&gt;&lt;D xsi:type="xsd:string"&gt;7/20/22&lt;/D&gt;&lt;D xsi:type="xsd:string"&gt;7/21/22&lt;/D&gt;&lt;D xsi:type="xsd:string"&gt;7/22/22&lt;/D&gt;&lt;D xsi:type="xsd:string"&gt;7/25/22&lt;/D&gt;&lt;D xsi:type="xsd:string"&gt;7/26/22&lt;/D&gt;&lt;D xsi:type="xsd:string"&gt;7/27/22&lt;/D&gt;&lt;D xsi:type="xsd:string"&gt;7/28/22&lt;/D&gt;&lt;D xsi:type="xsd:string"&gt;7/29/22&lt;/D&gt;&lt;D xsi:type="xsd:string"&gt;8/01/22&lt;/D&gt;&lt;D xsi:type="xsd:string"&gt;8/02/22&lt;/D&gt;&lt;D xsi:type="xsd:string"&gt;8/03/22&lt;/D&gt;&lt;D xsi:type="xsd:string"&gt;8/04/22&lt;/D&gt;&lt;D xsi:type="xsd:string"&gt;8/05/22&lt;/D&gt;&lt;D xsi:type="xsd:string"&gt;8/08/22&lt;/D&gt;&lt;D xsi:type="xsd:string"&gt;8/09/22&lt;/D&gt;&lt;D xsi:type="xsd:string"&gt;8/10/22&lt;/D&gt;&lt;D xsi:type="xsd:string"&gt;8/11/22&lt;/D&gt;&lt;D xsi:type="xsd:string"&gt;8/12/22&lt;/D&gt;&lt;D xsi:type="xsd:string"&gt;8/15/22&lt;/D&gt;&lt;D xsi:type="xsd:string"&gt;8/16/22&lt;/D&gt;&lt;D xsi:type="xsd:string"&gt;8/17/22&lt;/D&gt;&lt;D xsi:type="xsd:string"&gt;8/18/22&lt;/D&gt;&lt;D xsi:type="xsd:string"&gt;8/19/22&lt;/D&gt;&lt;D xsi:type="xsd:string"&gt;8/22/22&lt;/D&gt;&lt;D xsi:type="xsd:string"&gt;8/23/22&lt;/D&gt;&lt;D xsi:type="xsd:string"&gt;8/24/22&lt;/D&gt;&lt;D xsi:type="xsd:string"&gt;8/25/22&lt;/D&gt;&lt;D xsi:type="xsd:string"&gt;8/26/22&lt;/D&gt;&lt;D xsi:type="xsd:string"&gt;8/29/22&lt;/D&gt;&lt;D xsi:type="xsd:string"&gt;8/30/22&lt;/D&gt;&lt;D xsi:type="xsd:string"&gt;8/31/22&lt;/D&gt;&lt;D xsi:type="xsd:string"&gt;9/01/22&lt;/D&gt;&lt;D xsi:type="xsd:string"&gt;9/02/22&lt;/D&gt;&lt;D xsi:type="xsd:string"&gt;9/05/22&lt;/D&gt;&lt;D xsi:type="xsd:string"&gt;9/06/22&lt;/D&gt;&lt;D xsi:type="xsd:string"&gt;9/07/22&lt;/D&gt;&lt;D xsi:type="xsd:string"&gt;9/08/22&lt;/D&gt;&lt;D xsi:type="xsd:string"&gt;9/09/22&lt;/D&gt;&lt;D xsi:type="xsd:string"&gt;9/12/22&lt;/D&gt;&lt;D xsi:type="xsd:string"&gt;9/13/22&lt;/D&gt;&lt;D xsi:type="xsd:string"&gt;9/14/22&lt;/D&gt;&lt;D xsi:type="xsd:string"&gt;9/15/22&lt;/D&gt;&lt;D xsi:type="xsd:string"&gt;9/16/22&lt;/D&gt;&lt;D xsi:type="xsd:string"&gt;9/19/22&lt;/D&gt;&lt;D xsi:type="xsd:string"&gt;9/20/22&lt;/D&gt;&lt;D xsi:type="xsd:string"&gt;9/21/22&lt;/D&gt;&lt;D xsi:type="xsd:string"&gt;9/22/22&lt;/D&gt;&lt;D xsi:type="xsd:string"&gt;9/23/22&lt;/D&gt;&lt;D xsi:type="xsd:string"&gt;9/26/22&lt;/D&gt;&lt;D xsi:type="xsd:string"&gt;9/27/22&lt;/D&gt;&lt;D xsi:type="xsd:string"&gt;9/28/22&lt;/D&gt;&lt;D xsi:type="xsd:string"&gt;9/29/22&lt;/D&gt;&lt;D xsi:type="xsd:string"&gt;9/30/22&lt;/D&gt;&lt;D xsi:type="xsd:string"&gt;10/03/22&lt;/D&gt;&lt;D xsi:type="xsd:string"&gt;10/04/22&lt;/D&gt;&lt;D xsi:type="xsd:string"&gt;10/05/22&lt;/D&gt;&lt;D xsi:type="xsd:string"&gt;10/06/22&lt;/D&gt;&lt;D xsi:type="xsd:string"&gt;10/07/22&lt;/D&gt;&lt;D xsi:type="xsd:string"&gt;10/10/22&lt;/D&gt;&lt;D xsi:type="xsd:string"&gt;10/11/22&lt;/D&gt;&lt;D xsi:type="xsd:string"&gt;10/12/22&lt;/D&gt;&lt;D xsi:type="xsd:string"&gt;10/13/22&lt;/D&gt;&lt;D xsi:type="xsd:string"&gt;10/14/22&lt;/D&gt;&lt;D xsi:type="xsd:string"&gt;10/17/22&lt;/D&gt;&lt;D xsi:type="xsd:string"&gt;10/18/22&lt;/D&gt;&lt;D xsi:type="xsd:string"&gt;10/19/22&lt;/D&gt;&lt;D xsi:type="xsd:string"&gt;10/20/22&lt;/D&gt;&lt;D xsi:type="xsd:string"&gt;10/21/2</t>
        </r>
      </text>
    </comment>
    <comment ref="A47" authorId="0" shapeId="0" xr:uid="{6F6EA0FE-2BF9-4386-8203-3EA759583869}">
      <text>
        <r>
          <rPr>
            <b/>
            <sz val="9"/>
            <color indexed="81"/>
            <rFont val="Tahoma"/>
            <family val="2"/>
          </rPr>
          <t>2&lt;/D&gt;&lt;D xsi:type="xsd:string"&gt;10/24/22&lt;/D&gt;&lt;D xsi:type="xsd:string"&gt;10/25/22&lt;/D&gt;&lt;D xsi:type="xsd:string"&gt;10/26/22&lt;/D&gt;&lt;D xsi:type="xsd:string"&gt;10/27/22&lt;/D&gt;&lt;D xsi:type="xsd:string"&gt;10/28/22&lt;/D&gt;&lt;D xsi:type="xsd:string"&gt;10/31/22&lt;/D&gt;&lt;D xsi:type="xsd:string"&gt;11/01/22&lt;/D&gt;&lt;D xsi:type="xsd:string"&gt;11/02/22&lt;/D&gt;&lt;D xsi:type="xsd:string"&gt;11/03/22&lt;/D&gt;&lt;D xsi:type="xsd:string"&gt;11/04/22&lt;/D&gt;&lt;D xsi:type="xsd:string"&gt;11/07/22&lt;/D&gt;&lt;D xsi:type="xsd:string"&gt;11/08/22&lt;/D&gt;&lt;D xsi:type="xsd:string"&gt;11/09/22&lt;/D&gt;&lt;D xsi:type="xsd:string"&gt;11/10/22&lt;/D&gt;&lt;D xsi:type="xsd:string"&gt;11/11/22&lt;/D&gt;&lt;D xsi:type="xsd:string"&gt;11/14/22&lt;/D&gt;&lt;D xsi:type="xsd:string"&gt;11/15/22&lt;/D&gt;&lt;D xsi:type="xsd:string"&gt;11/16/22&lt;/D&gt;&lt;D xsi:type="xsd:string"&gt;11/17/22&lt;/D&gt;&lt;D xsi:type="xsd:string"&gt;11/18/22&lt;/D&gt;&lt;D xsi:type="xsd:string"&gt;11/21/22&lt;/D&gt;&lt;D xsi:type="xsd:string"&gt;11/22/22&lt;/D&gt;&lt;D xsi:type="xsd:string"&gt;11/23/22&lt;/D&gt;&lt;D xsi:type="xsd:string"&gt;11/24/22&lt;/D&gt;&lt;D xsi:type="xsd:string"&gt;11/25/22&lt;/D&gt;&lt;D xsi:type="xsd:string"&gt;11/28/22&lt;/D&gt;&lt;D xsi:type="xsd:string"&gt;11/29/22&lt;/D&gt;&lt;D xsi:type="xsd:string"&gt;11/30/22&lt;/D&gt;&lt;D xsi:type="xsd:string"&gt;12/01/22&lt;/D&gt;&lt;D xsi:type="xsd:string"&gt;12/02/22&lt;/D&gt;&lt;D xsi:type="xsd:string"&gt;12/05/22&lt;/D&gt;&lt;D xsi:type="xsd:string"&gt;12/06/22&lt;/D&gt;&lt;D xsi:type="xsd:string"&gt;12/07/22&lt;/D&gt;&lt;D xsi:type="xsd:string"&gt;12/08/22&lt;/D&gt;&lt;D xsi:type="xsd:string"&gt;12/09/22&lt;/D&gt;&lt;D xsi:type="xsd:string"&gt;12/12/22&lt;/D&gt;&lt;D xsi:type="xsd:string"&gt;12/13/22&lt;/D&gt;&lt;D xsi:type="xsd:string"&gt;12/14/22&lt;/D&gt;&lt;D xsi:type="xsd:string"&gt;12/15/22&lt;/D&gt;&lt;D xsi:type="xsd:string"&gt;12/16/22&lt;/D&gt;&lt;D xsi:type="xsd:string"&gt;12/19/22&lt;/D&gt;&lt;D xsi:type="xsd:string"&gt;12/20/22&lt;/D&gt;&lt;D xsi:type="xsd:string"&gt;12/21/22&lt;/D&gt;&lt;D xsi:type="xsd:string"&gt;12/22/22&lt;/D&gt;&lt;D xsi:type="xsd:string"&gt;12/23/22&lt;/D&gt;&lt;D xsi:type="xsd:string"&gt;12/27/22&lt;/D&gt;&lt;D xsi:type="xsd:string"&gt;12/28/22&lt;/D&gt;&lt;D xsi:type="xsd:string"&gt;12/29/22&lt;/D&gt;&lt;D xsi:type="xsd:string"&gt;12/30/22&lt;/D&gt;&lt;D xsi:type="xsd:string"&gt;1/02/23&lt;/D&gt;&lt;D xsi:type="xsd:string"&gt;1/03/23&lt;/D&gt;&lt;D xsi:type="xsd:string"&gt;1/04/23&lt;/D&gt;&lt;D xsi:type="xsd:string"&gt;1/05/23&lt;/D&gt;&lt;D xsi:type="xsd:string"&gt;1/06/23&lt;/D&gt;&lt;D xsi:type="xsd:string"&gt;1/09/23&lt;/D&gt;&lt;D xsi:type="xsd:string"&gt;1/10/23&lt;/D&gt;&lt;D xsi:type="xsd:string"&gt;1/11/23&lt;/D&gt;&lt;D xsi:type="xsd:string"&gt;1/12/23&lt;/D&gt;&lt;D xsi:type="xsd:string"&gt;1/13/23&lt;/D&gt;&lt;D xsi:type="xsd:string"&gt;1/16/23&lt;/D&gt;&lt;D xsi:type="xsd:string"&gt;1/17/23&lt;/D&gt;&lt;D xsi:type="xsd:string"&gt;1/18/23&lt;/D&gt;&lt;D xsi:type="xsd:string"&gt;1/19/23&lt;/D&gt;&lt;D xsi:type="xsd:string"&gt;1/20/23&lt;/D&gt;&lt;D xsi:type="xsd:string"&gt;1/23/23&lt;/D&gt;&lt;D xsi:type="xsd:string"&gt;1/24/23&lt;/D&gt;&lt;D xsi:type="xsd:string"&gt;1/25/23&lt;/D&gt;&lt;D xsi:type="xsd:string"&gt;1/26/23&lt;/D&gt;&lt;D xsi:type="xsd:string"&gt;1/27/23&lt;/D&gt;&lt;D xsi:type="xsd:string"&gt;1/30/23&lt;/D&gt;&lt;D xsi:type="xsd:string"&gt;1/31/23&lt;/D&gt;&lt;D xsi:type="xsd:string"&gt;2/01/23&lt;/D&gt;&lt;D xsi:type="xsd:string"&gt;2/02/23&lt;/D&gt;&lt;D xsi:type="xsd:string"&gt;2/03/23&lt;/D&gt;&lt;D xsi:type="xsd:string"&gt;2/06/23&lt;/D&gt;&lt;D xsi:type="xsd:string"&gt;2/07/23&lt;/D&gt;&lt;D xsi:type="xsd:string"&gt;2/08/23&lt;/D&gt;&lt;D xsi:type="xsd:string"&gt;2/09/23&lt;/D&gt;&lt;D xsi:type="xsd:string"&gt;2/10/23&lt;/D&gt;&lt;D xsi:type="xsd:string"&gt;2/13/23&lt;/D&gt;&lt;D xsi:type="xsd:string"&gt;2/14/23&lt;/D&gt;&lt;D xsi:type="xsd:string"&gt;2/15/23&lt;/D&gt;&lt;D xsi:type="xsd:string"&gt;2/16/23&lt;/D&gt;&lt;D xsi:type="xsd:string"&gt;2/17/23&lt;/D&gt;&lt;D xsi:type="xsd:string"&gt;2/20/23&lt;/D&gt;&lt;D xsi:type="xsd:string"&gt;2/21/23&lt;/D&gt;&lt;D xsi:type="xsd:string"&gt;2/22/23&lt;/D&gt;&lt;D xsi:type="xsd:string"&gt;2/23/23&lt;/D&gt;&lt;D xsi:type="xsd:string"&gt;2/24/23&lt;/D&gt;&lt;D xsi:type="xsd:string"&gt;2/27/23&lt;/D&gt;&lt;D xsi:type="xsd:string"&gt;2/28/23&lt;/D&gt;&lt;D xsi:type="xsd:string"&gt;3/01/23&lt;/D&gt;&lt;D xsi:type="xsd:string"&gt;3/02/23&lt;/D&gt;&lt;D xsi:type="xsd:string"&gt;3/03/23&lt;/D&gt;&lt;D xsi:type="xsd:string"&gt;3/06/23&lt;/D&gt;&lt;D xsi:type="xsd:string"&gt;3/07/23&lt;/D&gt;&lt;D xsi:type="xsd:string"&gt;3/08/23&lt;/D&gt;&lt;D xsi:type="xsd:string"&gt;3/09/23&lt;/D&gt;&lt;D xsi:type="xsd:string"&gt;3/10/23&lt;/D&gt;&lt;D xsi:type="xsd:string"&gt;3/13/23&lt;/D&gt;&lt;D xsi:type="xsd:string"&gt;3/14/23&lt;/D&gt;&lt;D xsi:type="xsd:string"&gt;3/15/23&lt;/D&gt;&lt;D xsi:type="xsd:string"&gt;3/16/23&lt;/D&gt;&lt;D xsi:type="xsd:string"&gt;3/17/23&lt;/D&gt;&lt;D xsi:type="xsd:string"&gt;3/20/23&lt;/D&gt;&lt;D xsi:type="xsd:string"&gt;3/21/23&lt;/D&gt;&lt;D xsi:type="xsd:string"&gt;3/22/23&lt;/D&gt;&lt;D xsi:type="xsd:string"&gt;3/23/23&lt;/D&gt;&lt;D xsi:type="xsd:string"&gt;3/24/23&lt;/D&gt;&lt;D xsi:type="xsd:string"&gt;3/27/23&lt;/D&gt;&lt;D xsi:type="xsd:string"&gt;3/28/23&lt;/D&gt;&lt;D xsi:type="xsd:string"&gt;3/29/23&lt;/D&gt;&lt;D xsi:type="xsd:string"&gt;3/30/23&lt;/D&gt;&lt;D xsi:type="xsd:string"&gt;3/31/23&lt;/D&gt;&lt;D xsi:type="xsd:string"&gt;4/03/23&lt;/D&gt;&lt;D xsi:type="xsd:string"&gt;4/04/23&lt;/D&gt;&lt;D xsi:type="xsd:string"&gt;4/05/23&lt;/D&gt;&lt;D xsi:type="xsd:string"&gt;4/06/23&lt;/D&gt;&lt;D xsi:type="xsd:string"&gt;4/11/23&lt;/D&gt;&lt;D xsi:type="xsd:string"&gt;4/12/23&lt;/D&gt;&lt;D xsi:type="xsd:string"&gt;4/13/23&lt;/D&gt;&lt;D xsi:type="xsd:string"&gt;4/14/23&lt;/D&gt;&lt;D xsi:type="xsd:string"&gt;4/17/23&lt;/D&gt;&lt;D xsi:type="xsd:string"&gt;4/18/23&lt;/D&gt;&lt;D xsi:type="xsd:string"&gt;4/19/23&lt;/D&gt;&lt;D xsi:type="xsd:string"&gt;4/20/23&lt;/D&gt;&lt;D xsi:type="xsd:string"&gt;4/21/23&lt;/D&gt;&lt;D xsi:type="xsd:string"&gt;4/24/23&lt;/D&gt;&lt;D xsi:type="xsd:string"&gt;4/25/23&lt;/D&gt;&lt;D xsi:type="xsd:string"&gt;4/26/23&lt;/D&gt;&lt;D xsi:type="xsd:string"&gt;4/27/23&lt;/D&gt;&lt;D xsi:type="xsd:string"&gt;4/28/23&lt;/D&gt;&lt;D xsi:type="xsd:string"&gt;5/02/23&lt;/D&gt;&lt;D xsi:type="xsd:string"&gt;5/03/23&lt;/D&gt;&lt;D xsi:type="xsd:string"&gt;5/04/23&lt;/D&gt;&lt;D xsi:type="xsd:string"&gt;5/05/23&lt;/D&gt;&lt;D xsi:type="xsd:string"&gt;5/08/23&lt;/D&gt;&lt;D xsi:type="xsd:string"&gt;5/09/23&lt;/D&gt;&lt;D xsi:type="xsd:string"&gt;5/10/23&lt;/D&gt;&lt;D xsi:type="xsd:string"&gt;5/11/23&lt;/D&gt;&lt;D xsi:type="xsd:string"&gt;5/12/23&lt;/D&gt;&lt;D xsi:type="xsd:string"&gt;5/15/23&lt;/D&gt;&lt;D xsi:type="xsd:string"&gt;5/16/23&lt;/D&gt;&lt;D xsi:type="xsd:string"&gt;5/17/23&lt;/D&gt;&lt;D xsi:type="xsd:string"&gt;5/18/23&lt;/D&gt;&lt;D xsi:type="xsd:string"&gt;5/19/23&lt;/D&gt;&lt;D xsi:type="xsd:string"&gt;5/22/23&lt;/D&gt;&lt;D xsi:type="xsd:string"&gt;5/23/23&lt;/D&gt;&lt;D xsi:type="xsd:string"&gt;5/24/23&lt;/D&gt;&lt;D xsi:type="xsd:string"&gt;5/25/23&lt;/D&gt;&lt;D xsi:type="xsd:string"&gt;5/26/23&lt;/D&gt;&lt;D xsi:type="xsd:string"&gt;5/29/23&lt;/D&gt;&lt;D xsi:type="xsd:string"&gt;5/30/23&lt;/D&gt;&lt;D xsi:type="xsd:string"&gt;5/31/23&lt;/D&gt;&lt;D xsi:type="xsd:string"&gt;6/01/23&lt;/D&gt;&lt;D xsi:type="xsd:string"&gt;6/02/23&lt;/D&gt;&lt;D xsi:type="xsd:string"&gt;6/05/23&lt;/D&gt;&lt;D xsi:type="xsd:string"&gt;6/06/23&lt;/D&gt;&lt;D xsi:type="xsd:string"&gt;6/07/23&lt;/D&gt;&lt;D xsi:type="xsd:string"&gt;6/08/23&lt;/D&gt;&lt;D xsi:type="xsd:string"&gt;6/09/23&lt;/D&gt;&lt;D xsi:type="xsd:string"&gt;6/12/23&lt;/D&gt;&lt;D xsi:type="xsd:string"&gt;6/13/23&lt;/D&gt;&lt;D xsi:type="xsd:string"&gt;6/14/23&lt;/D&gt;&lt;D xsi:type="xsd:string"&gt;6/15/23&lt;/D&gt;&lt;D xsi:type="xsd:string"&gt;6/16/23&lt;/D&gt;&lt;D xsi:type="xsd:string"&gt;6/19/23&lt;/D&gt;&lt;D xsi:type="xsd:string"&gt;6/20/23&lt;/D&gt;&lt;D xsi:type="xsd:string"&gt;6/21/23&lt;/D&gt;&lt;D xsi:type="xsd:string"&gt;6/22/23&lt;/D&gt;&lt;D xsi:type="xsd:string"&gt;6/23/23&lt;/D&gt;&lt;D xsi:type="xsd:string"&gt;6/26/23&lt;/D&gt;&lt;D xsi:type="xsd:string"&gt;6/27/23&lt;/D&gt;&lt;D xsi:type="xsd:string"&gt;6/28/23&lt;/D&gt;&lt;D xsi:type="xsd:string"&gt;6/29/23&lt;/D&gt;&lt;D xsi:type="xsd:string"&gt;6/30/23&lt;/D&gt;&lt;D xsi:type="xsd:string"&gt;7/03/23&lt;/D&gt;&lt;D xsi:type="xsd:string"&gt;7/04/23&lt;/D&gt;&lt;D xsi:type="xsd:string"&gt;7/05/23&lt;/D&gt;&lt;D xsi:type="xsd:string"&gt;7/06/23&lt;/D&gt;&lt;D xsi:type="xsd:string"&gt;7/07/23&lt;/D&gt;&lt;D xsi:type="xsd:string"&gt;7/10/23&lt;/D&gt;&lt;D xsi:type="xsd:string"&gt;7/11/23&lt;/D&gt;&lt;D xsi:type="xsd:string"&gt;7/12/23&lt;/D&gt;&lt;D xsi:type="xsd:string"&gt;7/13/23&lt;/D&gt;&lt;D xsi:type="xsd:string"&gt;7/14/23&lt;/D&gt;&lt;D xsi:type="xsd:string"&gt;7/17/23&lt;/D&gt;&lt;D xsi:type="xsd:string"&gt;7/18/23&lt;/D&gt;&lt;D xsi:type="xsd:string"&gt;7/19/23&lt;/D&gt;&lt;D xsi:type="xsd:string"&gt;7/20/23&lt;/D&gt;&lt;D xsi:type="xsd:string"&gt;7/21/23&lt;/D&gt;&lt;D xsi:type="xsd:string"&gt;7/24/23&lt;/D&gt;&lt;D xsi:type="xsd:string"&gt;7/25/23&lt;/D&gt;&lt;D xsi:type="xsd:string"&gt;7/26/23&lt;/D&gt;&lt;D xsi:type="xsd:string"&gt;7/27/23&lt;/D&gt;&lt;D xsi:type="xsd:string"&gt;7/28/23&lt;/D&gt;&lt;D xsi:type="xsd:string"&gt;7/31/23&lt;/D&gt;&lt;D xsi:type="xsd:string"&gt;8/01/23&lt;/D&gt;&lt;D xsi:type="xsd:string"&gt;8/02/23&lt;/D&gt;&lt;D xsi:type="xsd:string"&gt;8/03/23&lt;/D&gt;&lt;D xsi:type="xsd:string"&gt;8/04/23&lt;/D&gt;&lt;D xsi:type="xsd:string"&gt;8/07/23&lt;/D&gt;&lt;D xsi:type="xsd:string"&gt;8/08/23&lt;/D&gt;&lt;D xsi:type="xsd:string"&gt;8/09/23&lt;/D&gt;&lt;D xsi:type="xsd:string"&gt;8/10/23&lt;/D&gt;&lt;D xsi:type="xsd:string"&gt;8/11/23&lt;/D&gt;&lt;D xsi:type="xsd:string"&gt;8/14/23&lt;/D&gt;&lt;D xsi:type="xsd:string"&gt;8/15/23&lt;/D&gt;&lt;D xsi:type="xsd:string"&gt;8/16/23&lt;/D&gt;&lt;D xsi:type="xsd:string"&gt;8/17/23&lt;/D&gt;&lt;D xsi:type="xsd:string"&gt;8/18/23&lt;/D&gt;&lt;D xsi:type="xsd:string"&gt;8/21/23&lt;/D&gt;&lt;D xsi:type="xsd:string"&gt;8/22/23&lt;/D&gt;&lt;D xsi:type="xsd:string"&gt;8/23/23&lt;/D&gt;&lt;D xsi:type="xsd:string"&gt;8/24/23&lt;/D&gt;&lt;D xsi:type="xsd:string"&gt;8/25/23&lt;/D&gt;&lt;D xsi:type="xsd:string"&gt;8/28/23&lt;/D&gt;&lt;D xsi:type="xsd:string"&gt;8/29/23&lt;/D&gt;&lt;D xsi:type="xsd:string"&gt;8/30/23&lt;/D&gt;&lt;D xsi:type="xsd:string"&gt;8/31/23&lt;/D&gt;&lt;D xsi:type="xsd:string"&gt;9/01/23&lt;/D&gt;&lt;D xsi:type="xsd:string"&gt;9/04/23&lt;/D&gt;&lt;D xsi:type="xsd:string"&gt;9/05/23&lt;/D&gt;&lt;D xsi:type="xsd:string"&gt;9/06/23&lt;/D&gt;&lt;D xsi:type="xsd:string"&gt;9/07/23&lt;/D&gt;&lt;D xsi:type="xsd:string"&gt;9/08/23&lt;/D&gt;&lt;D xsi:type="xsd:string"&gt;9/11/23&lt;/D&gt;&lt;D xsi:type="xsd:string"&gt;9/12/23&lt;/D&gt;&lt;D xsi:type="xsd:string"&gt;9/13/23&lt;/D&gt;&lt;D xsi:type="xsd:string"&gt;9/14/23&lt;/D&gt;&lt;D xsi:type="xsd:string"&gt;9/15/23&lt;/D&gt;&lt;D xsi:type="xsd:string"&gt;9/18/23&lt;/D&gt;&lt;D xsi:type="xsd:string"&gt;9/19/23&lt;/D&gt;&lt;D xsi:type="xsd:string"&gt;9/20/23&lt;/D&gt;&lt;D xsi:type="xsd:string"&gt;9/21/23&lt;/D&gt;&lt;D xsi:type="xsd:string"&gt;9/22/23&lt;/D&gt;&lt;D xsi:type="xsd:string"&gt;9/25/23&lt;/D&gt;&lt;D xsi:type="xsd:string"&gt;9/26/23&lt;/D&gt;&lt;D xsi:type="xsd:string"&gt;9/27/23&lt;/D&gt;&lt;D xsi:type="xsd:string"&gt;9/28/23&lt;/D&gt;&lt;D xsi:type="xsd:string"&gt;9/29/23&lt;/D&gt;&lt;D xsi:type="xsd:string"&gt;10/02/23&lt;/D&gt;&lt;D xsi:type="xsd:string"&gt;10/03/23&lt;/D&gt;&lt;D xsi:type="xsd:string"&gt;10/04/23&lt;/D&gt;&lt;D xsi:type="xsd:string"&gt;10/05/23&lt;/D&gt;&lt;D xsi:type="xsd:string"&gt;10/06/23&lt;/D&gt;&lt;D xsi:type="xsd:string"&gt;10/09/23&lt;/D&gt;&lt;D xsi:type="xsd:string"&gt;10/10/23&lt;/D&gt;&lt;D xsi:type="xsd:string"&gt;10/11/23&lt;/D&gt;&lt;D xsi:type="xsd:string"&gt;10/12/23&lt;/D&gt;&lt;D xsi:type="xsd:string"&gt;10/13/23&lt;/D&gt;&lt;D xsi:type="xsd:string"&gt;10/16/23&lt;/D&gt;&lt;D xsi:type="xsd:string"&gt;10/17/23&lt;/D&gt;&lt;D xsi:type="xsd:string"&gt;10/18/23&lt;/D&gt;&lt;D xsi:type="xsd:string"&gt;10/19/23&lt;/D&gt;&lt;D xsi:type="xsd:string"&gt;10/20/23&lt;/D&gt;&lt;D xsi:type="xsd:string"&gt;10/23/23&lt;/D&gt;&lt;D xsi:type="xsd:string"&gt;10/24/23&lt;/D&gt;&lt;D xsi:type="xsd:string"&gt;10/25/23&lt;/D&gt;&lt;D xsi:type="xsd:string"&gt;10/26/23&lt;/D&gt;&lt;D xsi:type="xsd:string"&gt;10/27/23&lt;/D&gt;&lt;D xsi:type="xsd:string"&gt;10/30/23&lt;/D&gt;&lt;D xsi:type="xsd:string"&gt;10/31/23&lt;/D&gt;&lt;D xsi:type="xsd:string"&gt;11/01/23&lt;/D&gt;&lt;D xsi:type="xsd:string"&gt;11/02/23&lt;/D&gt;&lt;D xsi:type="xsd:string"&gt;11/03/23&lt;/D&gt;&lt;D xsi:type="xsd:string"&gt;11/06/23&lt;/D&gt;&lt;D xsi:type="xsd:string"&gt;11/07/23&lt;/D&gt;&lt;D xsi:type="xsd:string"&gt;11/08/23&lt;/D&gt;&lt;D xsi:type="xsd:string"&gt;11/09/23&lt;/D&gt;&lt;D xsi:type="xsd:string"&gt;11/10/23&lt;/D&gt;&lt;D xsi:type="xsd:string"&gt;11/13/23&lt;/D&gt;&lt;D xsi:type="xsd:string"&gt;11/14/23&lt;/D&gt;&lt;D xsi:type="xsd:string"&gt;11/15/23&lt;/D&gt;&lt;D xsi:type="xsd:string"&gt;11/16/23&lt;/D&gt;&lt;D xsi:type="xsd:string"&gt;11/17/23&lt;/D&gt;&lt;D xsi:type="xsd:string"&gt;11/20/23&lt;/D&gt;&lt;D xsi:type="xsd:string"&gt;11/21/23&lt;/D&gt;&lt;D xsi:type="xsd:string"&gt;11/22/23&lt;/D&gt;&lt;D xsi:type="xsd:string"&gt;11/23/23&lt;/D&gt;&lt;D xsi:type="xsd:string"&gt;11/24/23&lt;/D&gt;&lt;D xsi:type="xsd:string"&gt;11/27/23&lt;/D&gt;&lt;D xsi:type="xsd:string"&gt;11/28/23&lt;/D&gt;&lt;D xsi:type="xsd:string"&gt;11/29/23&lt;/D&gt;&lt;D xsi:type="xsd:string"&gt;11/30/23&lt;/D&gt;&lt;D xsi:type="xsd:string"&gt;12/01/23&lt;/D&gt;&lt;D xsi:type="xsd:string"&gt;12/04/23&lt;/D&gt;&lt;D xsi:type="xsd:string"&gt;12/05/23&lt;/D&gt;&lt;D xsi:type="xsd:string"&gt;12/06/23&lt;/D&gt;&lt;D xsi:type="xsd:string"&gt;12/07/23&lt;/D&gt;&lt;D xsi:type="xsd:string"&gt;12/08/23&lt;/D&gt;&lt;D xsi:type="xsd:string"&gt;12/11/23&lt;/D&gt;&lt;D xsi:type="xsd:string"&gt;12/12/23&lt;/D&gt;&lt;D xsi:type="xsd:string"&gt;12/13/23&lt;/D&gt;&lt;D xsi:type="xsd:string"&gt;12/14/23&lt;/D&gt;&lt;D xsi:type="xsd:string"&gt;12/15/23&lt;/D&gt;&lt;D xsi:type="xsd:string"&gt;12/18/23&lt;/D&gt;&lt;D xsi:type="xsd:string"&gt;12/19/23&lt;/D&gt;&lt;D xsi:type="xsd:string"&gt;12/20/23&lt;/D&gt;&lt;D xsi:type="xsd:string"&gt;12/21/23&lt;/D&gt;&lt;D xsi:type="xsd:string"&gt;12/22/23&lt;/D&gt;&lt;D xsi:type="xsd:string"&gt;12/27/23&lt;/D&gt;&lt;D xsi:type="xsd:string"&gt;12/28/23&lt;/D&gt;&lt;D xsi:type="xsd:string"&gt;12/29/23&lt;/D&gt;&lt;D xsi:type="xsd:string"&gt;1/02/24&lt;/D&gt;&lt;D xsi:type="xsd:string"&gt;1/03/24&lt;/D&gt;&lt;D xsi:type="xsd:string"&gt;1/04/24&lt;/D&gt;&lt;D xsi:type="xsd:string"&gt;1/05/24&lt;/D&gt;&lt;D xsi:type="xsd:string"&gt;1/08/24&lt;/D&gt;&lt;D xsi:type="xsd:string"&gt;1/09/24&lt;/D&gt;&lt;D xsi:type="xsd:string"&gt;1/10/24&lt;/D&gt;&lt;D xsi:type="xsd:string"&gt;1/11/24&lt;/D&gt;&lt;D xsi:type="xsd:string"&gt;1/12/24&lt;/D&gt;&lt;D xsi:type="xsd:string"&gt;1/15/24&lt;/D&gt;&lt;D xsi:type="xsd:string"&gt;1/16/24&lt;/D&gt;&lt;D xsi:type="xsd:string"&gt;1/17/24&lt;/D&gt;&lt;D xsi:type="xsd:string"&gt;1/18/24&lt;/D&gt;&lt;D xsi:type="xsd:string"&gt;1/19/24&lt;/D&gt;&lt;D xsi:type="xsd:string"&gt;1/22/24&lt;/D&gt;&lt;D xsi:type="xsd:string"&gt;1/23/24&lt;/D&gt;&lt;D xsi:type="xsd:string"&gt;1/24/24&lt;/D&gt;&lt;D xsi:type="xsd:string"&gt;1/25/24&lt;/D&gt;&lt;D xsi:type="xsd:string"&gt;1/26/24&lt;/D&gt;&lt;D xsi:type="xsd:string"&gt;1/29/24&lt;/D&gt;&lt;D xsi:type="xsd:string"&gt;1/30/24&lt;/D&gt;&lt;D xsi:type="xsd:string"&gt;1/31/24&lt;/D&gt;&lt;D xsi:type="xsd:string"&gt;2/01/24&lt;/D&gt;&lt;D xsi:type="xsd:string"&gt;2/02/24&lt;/D&gt;&lt;D xsi:type="xsd:string"&gt;2/05/24&lt;/D&gt;&lt;D xsi:type="xsd:string"&gt;2/06/24&lt;/D&gt;&lt;D xsi:type="xsd:string"&gt;2/07/24&lt;/D&gt;&lt;D xsi:type="xsd:string"&gt;2/08/24&lt;/D&gt;&lt;D xsi:type="xsd:string"&gt;2/09/24&lt;/D&gt;&lt;D xsi:type="xsd:string"&gt;2/12/24&lt;/D&gt;&lt;D xsi:type="xsd:string"&gt;2/13/24&lt;/D&gt;&lt;D xsi:type="xsd:string"&gt;2/14/24&lt;/D&gt;&lt;D xsi:type="xsd:string"&gt;2/15/24&lt;/D&gt;&lt;D xsi:type="xsd:string"&gt;2/16/24&lt;/D&gt;&lt;D xsi:type="xsd:string"&gt;2/19/24&lt;/D&gt;&lt;D xsi:type="xsd:string"&gt;2/20/24&lt;/D&gt;&lt;D xsi:type="xsd:string"&gt;2/21/24&lt;/D&gt;&lt;D xsi:type="xsd:string"&gt;2/22/24&lt;/D&gt;&lt;D xsi:type="xsd:string"&gt;2/23/24&lt;/D&gt;&lt;D xsi:type="xsd:string"&gt;2/26/24&lt;/D&gt;&lt;D xsi:type="xsd:string"&gt;2/27/24&lt;/D&gt;&lt;D xsi:type="xsd:string"&gt;2/28/24&lt;/D&gt;&lt;D xsi:type="xsd:string"&gt;2/29/24&lt;/D&gt;&lt;D xsi:type="xsd:string"&gt;3/01/24&lt;/D&gt;&lt;D xsi:type="xsd:string"&gt;3/04/24&lt;/D&gt;&lt;D xsi:type="xsd:string"&gt;3/05/24&lt;/D&gt;&lt;D xsi:type="xsd:string"&gt;3/06/24&lt;/D&gt;&lt;D xsi:type="xsd:string"&gt;3/07/24&lt;/D&gt;&lt;D xsi:type="xsd:string"&gt;3/08/24&lt;/D&gt;&lt;D xsi:type="xsd:string"&gt;3/11/24&lt;/D&gt;&lt;D xsi:type="xsd:string"&gt;3/12/24&lt;/D&gt;&lt;D xsi:type="xsd:string"&gt;3/13/24&lt;/D&gt;&lt;D xsi:type="xsd:string"&gt;3/14/24&lt;/D&gt;&lt;D xsi:type="xsd:string"&gt;3/15/24&lt;/D&gt;&lt;D xsi:type="xsd:string"&gt;3/18/24&lt;/D&gt;&lt;D xsi:type="xsd:string"&gt;3/19/24&lt;/D&gt;&lt;D xsi:type="xsd:string"&gt;3/20/24&lt;/D&gt;&lt;D xsi:type="xsd:string"&gt;3/21/24&lt;/D&gt;&lt;D xsi:type="xsd:string"&gt;3/22/24&lt;/D&gt;&lt;D xsi:type="xsd:string"&gt;3/25/24&lt;/D&gt;&lt;D xsi:type="xsd:string"&gt;3/26/24&lt;/D&gt;&lt;D xsi:type="xsd:string"&gt;3/27/24&lt;/D&gt;&lt;D xsi:type="xsd:string"&gt;3/28/24&lt;/D&gt;&lt;D xsi:type="xsd:string"&gt;4/02/24&lt;/D&gt;&lt;D xsi:type="xsd:string"&gt;4/03/24&lt;/D&gt;&lt;D xsi:type="xsd:string"&gt;4/04/24&lt;/D&gt;&lt;D xsi:type="xsd:string"&gt;4/05/24&lt;/D&gt;&lt;D xsi:type="xsd:string"&gt;4/08/24&lt;/D&gt;&lt;D xsi:type="xsd:string"&gt;4/09/24&lt;/D&gt;&lt;D xsi:type="xsd:string"&gt;4/10/24&lt;/D&gt;&lt;D xsi:type="xsd:string"&gt;4/11/24&lt;/D&gt;&lt;D xsi:type="xsd:string"&gt;4/12/24&lt;/D&gt;&lt;D xsi:type="xsd:string"&gt;4/15/24&lt;/D&gt;&lt;D xsi:type="xsd:string"&gt;4/16/24&lt;/D&gt;&lt;D xsi:type="xsd:string"&gt;4/17/24&lt;/D&gt;&lt;D xsi:type="xsd:string"&gt;4/18/24&lt;/D&gt;&lt;D xsi:type="xsd:string"&gt;4/19/24&lt;/D&gt;&lt;D xsi:type="xsd:string"&gt;4/22/24&lt;/D&gt;&lt;D xsi:type="xsd:string"&gt;4/23/24&lt;/D&gt;&lt;D xsi:type="xsd:string"&gt;4/24/24&lt;/D&gt;&lt;D xsi:type="xsd:string"&gt;4/25/24&lt;/D&gt;&lt;D xsi:type="xsd:string"&gt;4/26/24&lt;/D&gt;&lt;D xsi:type="xsd:string"&gt;4/29/24&lt;/D&gt;&lt;D xsi:type="xsd:string"&gt;4/30/24&lt;/D&gt;&lt;D xsi:type="xsd:string"&gt;5/02/24&lt;/D&gt;&lt;D xsi:type="xsd:string"&gt;5/03/24&lt;/D&gt;&lt;D xsi:type="xsd:string"&gt;5/06/24&lt;/D&gt;&lt;D xsi:type="xsd:string"&gt;5/07/24&lt;/D&gt;&lt;D xsi:type="xsd:string"&gt;5/08/24&lt;/D&gt;&lt;D xsi:type="xsd:string"&gt;5/09/24&lt;/D&gt;&lt;D xsi:type="xsd:string"&gt;5/10/24&lt;/D&gt;&lt;D xsi:type="xsd:string"&gt;5/13/24&lt;/D&gt;&lt;D xsi:type="xsd:string"&gt;5/14/24&lt;/D&gt;&lt;D xsi:type="xsd:string"&gt;5/15/24&lt;/D&gt;&lt;D xsi:type="xsd:string"&gt;5/16/24&lt;/D&gt;&lt;D xsi:type="xsd:string"&gt;5/17/24&lt;/D&gt;&lt;D xsi:type="xsd:string"&gt;5/20/24&lt;/D&gt;&lt;D xsi:type="xsd:string"&gt;5/21/24&lt;/D&gt;&lt;D xsi:type="xsd:string"&gt;5/22/24&lt;/D&gt;&lt;D xsi:type="xsd:string"&gt;5/23/24&lt;/D&gt;&lt;D xsi:type="xsd:string"&gt;5/24/24&lt;/D&gt;&lt;D xsi:type="xsd:string"&gt;5/27/24&lt;/D&gt;&lt;D xsi:type="xsd:string"&gt;5/28/24&lt;/D&gt;&lt;D xsi:type="xsd:string"&gt;5/29/24&lt;/D&gt;&lt;D xsi:type="xsd:string"&gt;5/30/24&lt;/D&gt;&lt;D xsi:type="xsd:string"&gt;5/31/24&lt;/D&gt;&lt;D xsi:type="xsd:string"&gt;6/03/24&lt;/D&gt;&lt;D xsi:type="xsd:string"&gt;6/04/24&lt;/D&gt;&lt;D xsi:type="xsd:string"&gt;6/05/24&lt;/D&gt;&lt;D xsi:type="xsd:string"&gt;6/06/24&lt;/D&gt;&lt;D xsi:type="xsd:string"&gt;6/07/24&lt;/D&gt;&lt;D xsi:type="xsd:string"&gt;6/10/24&lt;/D&gt;&lt;D xsi:type="xsd:string"&gt;6/11/24&lt;/D&gt;&lt;D xsi:type="xsd:string"&gt;6/12/24&lt;/D&gt;&lt;D xsi:type="xsd:string"&gt;6/13/24&lt;/D&gt;&lt;D xsi:type="xsd:string"&gt;6/14/24&lt;/D&gt;&lt;D xsi:type="xsd:string"&gt;6/17/24&lt;/D&gt;&lt;D xsi:type="xsd:string"&gt;6/18/24&lt;/D&gt;&lt;D xsi:type="xsd:string"&gt;6/19/24&lt;/D&gt;&lt;D xsi:type="xsd:string"&gt;6/20/24&lt;/D&gt;&lt;D xsi:type="xsd:string"&gt;6/21/24&lt;/D&gt;&lt;D xsi:type="xsd:string"&gt;6/24/24&lt;/D&gt;&lt;D xsi:type="xsd:string"&gt;6/25/24&lt;/D&gt;&lt;D xsi:type="xsd:string"&gt;6/26/24&lt;/D&gt;&lt;D xsi:type="xsd:string"&gt;6/27/24&lt;/D&gt;&lt;D xsi:type="xsd:string"&gt;6/28/24&lt;/D&gt;&lt;D xsi:type="xsd:string"&gt;7/01/24&lt;/D&gt;&lt;D xsi:type="xsd:string"&gt;7/02/24&lt;/D&gt;&lt;D xsi:type="xsd:string"&gt;7/03/24&lt;/D&gt;&lt;D xsi:type="xsd:string"&gt;7/04/24&lt;/D&gt;&lt;D xsi:type="xsd:string"&gt;7/05/24&lt;/D&gt;&lt;D xsi:type="xsd:string"&gt;7/08/24&lt;/D&gt;&lt;D xsi:type="xsd:string"&gt;7/09/24&lt;/D&gt;&lt;D xsi:type="xsd:string"&gt;7/10/24&lt;/D&gt;&lt;D xsi:type="xsd:string"&gt;7/11/24&lt;/D&gt;&lt;D xsi:type="xsd:string"&gt;7/12/24&lt;/D&gt;&lt;D xsi:type="xsd:string"&gt;7/15/24&lt;/D&gt;&lt;D xsi:type="xsd:string"&gt;7/16/24&lt;/D&gt;&lt;D xsi:type="xsd:string"&gt;7/17/24&lt;/D&gt;&lt;D xsi:type="xsd:string"&gt;7/18/24&lt;/D&gt;&lt;D xsi:type="xsd:string"&gt;7/19/24&lt;/D&gt;&lt;D xsi:type="xsd:string"&gt;7/22/24&lt;/D&gt;&lt;D xsi:type="xsd:string"&gt;7/23/24&lt;/D&gt;&lt;D xsi:type="xsd:string"&gt;7/24/24&lt;/D&gt;&lt;D xsi:type="xsd:string"&gt;7/25/24&lt;/D&gt;&lt;D xsi:type="xsd:string"&gt;7/26/24&lt;/D&gt;&lt;D xsi:type="xsd:string"&gt;7/29/24&lt;/D&gt;&lt;D xsi:type="xsd:string"&gt;7/30/24&lt;/D&gt;&lt;D xsi:type="xsd:string"&gt;7/31/24&lt;/D&gt;&lt;D xsi:type="xsd:string"&gt;8/01/24&lt;/D&gt;&lt;D xsi:type="xsd:string"&gt;8/02/24&lt;/D&gt;&lt;D xsi:type="xsd:string"&gt;8/05/24&lt;/D&gt;&lt;D xsi:type="xsd:string"&gt;8/06/24&lt;/D&gt;&lt;D xsi:type="xsd:string"&gt;8/07/24&lt;/D&gt;&lt;D xsi:type="xsd:string"&gt;8/08/24&lt;/D&gt;&lt;D xsi:type="xsd:string"&gt;8/09/24&lt;/D&gt;&lt;D xsi:type="xsd:string"&gt;8/12/24&lt;/D&gt;&lt;D xsi:type="xsd:string"&gt;8/13/24&lt;/D&gt;&lt;D xsi:type="xsd:string"&gt;8/14/24&lt;/D&gt;&lt;D xsi:type="xsd:string"&gt;8/15/24&lt;/D&gt;&lt;D xsi:type="xsd:string"&gt;8/16/24&lt;/D&gt;&lt;D xsi:type="xsd:string"&gt;8/19/24&lt;/D&gt;&lt;D xsi:type="xsd:string"&gt;8/20/24&lt;/D&gt;&lt;D xsi:type="xsd:string"&gt;8/21/24&lt;/D&gt;&lt;D xsi:type="xsd:string"&gt;8/22/24&lt;/D&gt;&lt;D xsi:type="xsd:string"&gt;8/23/24&lt;/D&gt;&lt;D xsi:type="xsd:string"&gt;8/26/24&lt;/D&gt;&lt;D xsi:type="xsd:string"&gt;8/27/24&lt;/D&gt;&lt;D xsi:type="xsd:string"&gt;8/28/24&lt;/D&gt;&lt;D xsi:type="xsd:string"&gt;8/29/24&lt;/D&gt;&lt;D xsi:type="xsd:string"&gt;8/30/24&lt;/D&gt;&lt;D xsi:type="xsd:string"&gt;9/02/24&lt;/D&gt;&lt;D xsi:type="xsd:string"&gt;9/03/24&lt;/D&gt;&lt;D xsi:type="xsd:string"&gt;9/04/24&lt;/D&gt;&lt;D xsi:type="xsd:string"&gt;9/05/24&lt;/D&gt;&lt;D xsi:type="xsd:string"&gt;9/06/24&lt;/D&gt;&lt;D xsi:type="xsd:string"&gt;9/09/24&lt;/D&gt;&lt;D xsi:type="xsd:string"&gt;9/10/24&lt;/D&gt;&lt;D xsi:type="xsd:string"&gt;9/11/24&lt;/D&gt;&lt;D xsi:type="xsd:string"&gt;9/12/24&lt;/D&gt;&lt;D xsi:type="xsd:string"&gt;9/13/24&lt;/D&gt;&lt;D xsi:type="xsd:string"&gt;9/16/24&lt;/D&gt;&lt;D xsi:type="xsd:string"&gt;9/17/24&lt;/D&gt;&lt;D xsi:type="xsd:string"&gt;9/18/24&lt;/D&gt;&lt;D xsi:type="xsd:string"&gt;9/19/24&lt;/D&gt;&lt;D xsi:type="xsd:string"&gt;9/20/24&lt;/D&gt;&lt;D xsi:type="xsd:string"&gt;9/23/24&lt;/D&gt;&lt;D xsi:type="xsd:string"&gt;9/24/24&lt;/D&gt;&lt;D xsi:type="xsd:string"&gt;9/25/24&lt;/D&gt;&lt;D xsi:type="xsd:string"&gt;9/26/24&lt;/D&gt;&lt;D xsi:type="xsd:string"&gt;9/27/24&lt;/D&gt;&lt;D xsi:type="xsd:string"&gt;9/30/24&lt;/D&gt;&lt;D xsi:type="xsd:string"&gt;10/01/24&lt;/D&gt;&lt;D xsi:type="xsd:string"&gt;10/02/24&lt;/D&gt;&lt;D xsi:type="xsd:string"&gt;10/03/24&lt;/D&gt;&lt;D xsi:type="xsd:string"&gt;10/04/24&lt;/D&gt;&lt;D xsi:type="xsd:string"&gt;10/07/24&lt;/D&gt;&lt;D xsi:type="xsd:string"&gt;10/08/24&lt;/D&gt;&lt;D xsi:type="xsd:string"&gt;10/09/24&lt;/D&gt;&lt;D xsi:type="xsd:string"&gt;10/10/24&lt;/D&gt;&lt;D xsi:type="xsd:string"&gt;10/11/24&lt;/D&gt;&lt;D xsi:type="xsd:string"&gt;10/14/24&lt;/D&gt;&lt;D xsi:type="xsd:string"&gt;10/15/24&lt;/D&gt;&lt;D xsi:type="xsd:string"&gt;10/16/24&lt;/D&gt;&lt;D xsi:type="xsd:string"&gt;10/17/24&lt;/D&gt;&lt;D xsi:type="xsd:string"&gt;10/18/24&lt;/D&gt;&lt;D xsi:type="xsd:string"&gt;10/21/24&lt;/D&gt;&lt;D xsi:type="xsd:string"&gt;10/22/24&lt;/D&gt;&lt;D xsi:type="xsd:string"&gt;10/23/24&lt;/D&gt;&lt;D xsi:type="xsd:string"&gt;10/24/24&lt;/D&gt;&lt;D xsi:type="xsd:string"&gt;10/25/24&lt;/D&gt;&lt;D xsi:type="xsd:string"&gt;10/28/24&lt;/D&gt;&lt;D xsi:type="xsd:string"&gt;10/29/24&lt;/D&gt;&lt;D xsi:type="xsd:string"&gt;10/30/24&lt;/D&gt;&lt;D xsi:type="xsd:string"&gt;10/31/24&lt;/D&gt;&lt;D xsi:type="xsd:string"&gt;11/01/24&lt;/D&gt;&lt;D xsi:type="xsd:string"&gt;11/04/24&lt;/D&gt;&lt;D xsi:type="xsd:string"&gt;11/05/24&lt;/D&gt;&lt;D xsi:type="xsd:string"&gt;11/06/24&lt;/D&gt;&lt;D xsi:type="xsd:string"&gt;11/07/24&lt;/D&gt;&lt;D xsi:type="xsd:string"&gt;11/08/24&lt;/D&gt;&lt;D xsi:type="xsd:string"&gt;11/11/24&lt;/D&gt;&lt;D xsi:type="xsd:string"&gt;11/12/24&lt;/D&gt;&lt;D xsi:type="xsd:string"&gt;11/13/24&lt;/D&gt;&lt;D xsi:type="xsd:string"&gt;11/14/24&lt;/D&gt;&lt;D xsi:type="xsd:string"&gt;11/15/24&lt;/D&gt;&lt;D xsi:type="xsd:string"&gt;11/18/24&lt;/D&gt;&lt;D xsi:type="xsd:string"&gt;11/19/24&lt;/D&gt;&lt;D xsi:type="xsd:string"&gt;11/20/24&lt;/D&gt;&lt;D xsi:type="xsd:string"&gt;11/21/24&lt;/D&gt;&lt;D xsi:type="xsd:string"&gt;11/22/24&lt;/D&gt;&lt;D xsi:type="xsd:string"&gt;11/25/24&lt;/D&gt;&lt;D xsi:type="xsd:string"&gt;11/26/24&lt;/D&gt;&lt;D xsi:type="xsd:string"&gt;11/27/24&lt;/D&gt;&lt;D xsi:type="xsd:string"&gt;11/28/24&lt;/D&gt;&lt;D xsi:type="xsd:string"&gt;11/29/24&lt;/D&gt;&lt;/FQL&gt;&lt;FQL&gt;&lt;Q&gt;VXNFMH.F-LU^JULIAN(DATE(42064,45627).DATES)&lt;/Q&gt;&lt;R&gt;1&lt;/R&gt;&lt;C&gt;1&lt;/C&gt;&lt;D xsi:type="xsd:string"&gt;#NUM&lt;/D&gt;&lt;/FQL&gt;&lt;FQL&gt;&lt;Q&gt;VXNFMH.F-LU^DATE(42064,45627,CQ)&lt;/Q&gt;&lt;R&gt;39&lt;/R&gt;&lt;C&gt;1&lt;/C&gt;&lt;D xsi:type="xsd:string"&gt;3/15&lt;/D&gt;&lt;D xsi:type="xsd:string"&gt;6/15&lt;/D&gt;&lt;D xsi:type="xsd:string"&gt;9/15&lt;/D&gt;&lt;D xsi:type="xsd:string"&gt;12/15&lt;/D&gt;&lt;D xsi:type="xsd:string"&gt;3/16&lt;/D&gt;&lt;D xsi:type="xsd:string"&gt;6/16&lt;/D&gt;&lt;D xsi:type="xsd:string"&gt;9/16&lt;/D&gt;&lt;D xsi:type="xsd:string"&gt;12/16&lt;/D&gt;&lt;D xsi:type="xsd:string"&gt;3/17&lt;/D&gt;&lt;D xsi:type="xsd:string"&gt;6/17&lt;/D&gt;&lt;D xsi:type="xsd:string"&gt;9/17&lt;/D&gt;&lt;D xsi:type="xsd:string"&gt;12/17&lt;/D&gt;&lt;D xsi:type="xsd:string"&gt;3/18&lt;/D&gt;&lt;D xsi:type="xsd:string"&gt;6/18&lt;/D&gt;&lt;D xsi:type="xsd:string"&gt;9/18&lt;/D&gt;&lt;D xsi:type="xsd:string"&gt;12/18&lt;/D&gt;&lt;D xsi:type="xsd:string"&gt;3/19&lt;/D&gt;&lt;D xsi:type="xsd:string"&gt;6/19&lt;/D&gt;&lt;D xsi:type="xsd:string"&gt;9/19&lt;/D&gt;&lt;D xsi:type="xsd:string"&gt;12/19&lt;/D&gt;&lt;D xsi:type="xsd:string"&gt;3/20&lt;/D&gt;&lt;D xsi:type="xsd:string"&gt;6/20&lt;/D&gt;&lt;D xsi:type="xsd:string"&gt;9/20&lt;/D&gt;&lt;D xsi:type="xsd:string"&gt;12/20&lt;/D&gt;&lt;D xsi:type="xsd:string"&gt;3/21&lt;/D&gt;&lt;D xsi:type="xsd:string"&gt;6/21&lt;/D&gt;&lt;D xsi:type="xsd:string"&gt;9/21&lt;/D&gt;&lt;D xsi:type="xsd:string"&gt;12/21&lt;/D&gt;&lt;D xsi:type="xsd:string"&gt;3/22&lt;/D&gt;&lt;D xsi:type="xsd:string"&gt;6/22&lt;/D&gt;&lt;D xsi:type="xsd:string"&gt;9/22&lt;/D&gt;&lt;D xsi:type="xsd:string"&gt;12/22&lt;/D&gt;&lt;D xsi:type="xsd:string"&gt;3/23&lt;/D&gt;&lt;D xsi:type="xsd:string"&gt;6/23&lt;/D&gt;&lt;D xsi:type="xsd:string"&gt;9/23&lt;/D&gt;&lt;D xsi:type="xsd:string"&gt;12/23&lt;/D&gt;&lt;D xsi:type="xsd:string"&gt;3/24&lt;/D&gt;&lt;D xsi:type="xsd:string"&gt;6/24&lt;/D&gt;&lt;D xsi:type="xsd:string"&gt;9/24&lt;/D&gt;&lt;/FQL&gt;&lt;FQL&gt;&lt;Q&gt;VXNFMH.F-LU^JULIAN(DATE(42064,45627,CQ).DATES)&lt;/Q&gt;&lt;R&gt;1&lt;/R&gt;&lt;C&gt;1&lt;/C&gt;&lt;D xsi:type="xsd:string"&gt;#NUM&lt;/D&gt;&lt;/FQL&gt;&lt;FQL&gt;&lt;Q&gt;VXNFMH.F-LU^OS_TOP_HLDG_NAME(ALL,42064,45627,CQ,,ALL,EQ)&lt;/Q&gt;&lt;R&gt;90&lt;/R&gt;&lt;C&gt;1&lt;/C&gt;&lt;D xsi:type="xsd:string"&gt;HOWDEN JOINERY GROUP PLC  ORD&lt;/D&gt;&lt;D xsi:type="xsd:string"&gt;LANCASHIRE HOLDINGS LTD  ORD&lt;/D&gt;&lt;D xsi:type="xsd:string"&gt;ANIMA HOLDING SPA  ORD&lt;/D&gt;&lt;D xsi:type="xsd:string"&gt;UNITE GROUP PLC ORD&lt;/D&gt;&lt;D xsi:type="xsd:string"&gt;KONECRANES OYJ  ORD&lt;/D&gt;&lt;D xsi:type="xsd:string"&gt;HISCOX LTD  ORD&lt;/D&gt;&lt;D xsi:type="xsd:string"&gt;WEIR GROUP PLC  ORD&lt;/D&gt;&lt;D xsi:type="xsd:string"&gt;VOLUTION GROUP PLC  ORD&lt;/D&gt;&lt;D xsi:type="xsd:string"&gt;PROXIMUS (BELGACOM) SA  ORD&lt;/D&gt;&lt;D xsi:type="xsd:string"&gt;BARRATT REDROW PLC  ORD&lt;/D&gt;&lt;D xsi:type="xsd:string"&gt;ARCADIS NV  ORD&lt;/D&gt;&lt;D xsi:type="xsd:string"&gt;INCHCAPE PLC  ORD&lt;/D&gt;&lt;D xsi:type="xsd:string"&gt;WIENERBERGER AG  ORD&lt;/D&gt;&lt;D xsi:type="xsd:string"&gt;GLANBIA PLC  ORD&lt;/D&gt;&lt;D xsi:type="xsd:string"&gt;BAWAG GROUP AG  ORD&lt;/D&gt;&lt;D xsi:type="xsd:string"&gt;SCHOUW &amp;amp; CO  ORD&lt;/D&gt;&lt;D xsi:type="xsd:string"&gt;ELEMENTIS PLC  ORD&lt;/D&gt;&lt;D xsi:type="xsd:string"&gt;REPLY SPA  ORD&lt;/D&gt;&lt;D xsi:type="xsd:string"&gt;EURONEXT NV  ORD REG&lt;/D&gt;&lt;D xsi:type="xsd:string"&gt;TAG IMMOBILIEN AG  ORD&lt;/D&gt;&lt;D xsi:type="xsd:string"&gt;IPSOS SA  ORD&lt;/D&gt;&lt;D xsi:type="xsd:string"&gt;TKH GROUP NV  ORD CTF&lt;/D&gt;&lt;D xsi:type="xsd:string"&gt;BANKINTER SA  ORD REG&lt;/D&gt;&lt;D xsi:type="xsd:string"&gt;ALTEN  ORD&lt;/D&gt;&lt;D xsi:type="xsd:string"&gt;APERAM SA  ORD&lt;/D&gt;&lt;D xsi:type="xsd:string"&gt;AALBERTS NV  ORD&lt;/D&gt;&lt;D xsi:type="xsd:string"&gt;INTERPUMP GROUP SPA  ORD&lt;/D&gt;&lt;D xsi:type="xsd:string"&gt;CONVATEC GROUP PLC  ORD REG&lt;/D&gt;&lt;D xsi:type="xsd:string"&gt;HORNBACH HOLDING AG &amp;amp; CO KGAA  ORD&lt;/D&gt;&lt;D xsi:type="xsd:string"&gt;CATENA AB  ORD&lt;/D&gt;&lt;D xsi:type="xsd:string"&gt;DERWENT LONDON (VALLEY HLDGS)  ORD&lt;/D&gt;&lt;D xsi:type="xsd:string"&gt;BPER BANCA (BANCA POPOLARE)  ORD&lt;/D&gt;&lt;D xsi:type="xsd:string"&gt;ASR NEDERLAND NV  ORD&lt;/D&gt;&lt;D xsi:type="xsd:string"&gt;FAGRON NV  ORD&lt;/D&gt;&lt;D xsi:type="xsd:string"&gt;TECAN GROUP AG  ORD REG&lt;/D&gt;&lt;D xsi:type="xsd:string"&gt;ALK ABELLO A/S  ORD B&lt;/D&gt;&lt;D xsi:type="xsd:string"&gt;AZELIS GROUP NV  ORD&lt;/D&gt;&lt;D xsi:type="xsd:string"&gt;VERALLIA SA  ORD&lt;/D&gt;&lt;D xsi:type="xsd:string"&gt;BEFESA SA  ORD&lt;/D&gt;&lt;D xsi:type="xsd:string"&gt;BORREGAARD ASA  ORD&lt;/D&gt;&lt;D xsi:type="xsd:string"&gt;GN STORE NORD AS  ORD&lt;/D&gt;&lt;D xsi:type="xsd:string"&gt;SOFTWAREONE HOLDING AG  ORD&lt;/D&gt;&lt;D xsi:type="xsd:string"&gt;MARR SPA  ORD&lt;/D&gt;&lt;D xsi:type="xsd:string"&gt;GAZTRANSPORT &amp;amp; TECHNIGA SA  ORD&lt;/D&gt;&lt;D xsi:type="xsd:string"&gt;PROSIEBENSAT 1 MEDIA SE  ORD REG&lt;/D&gt;&lt;D xsi:type="xsd:string"&gt;ECKERT &amp;amp; ZIEGLER SE  ORD&lt;/D&gt;&lt;D xsi:type="xsd:string"&gt;ORIGIN ENTERPRISES PLC  ORD&lt;/D&gt;&lt;D xsi:type="xsd:string"&gt;SAF HOLLAND SE  ORD BRR&lt;/D&gt;&lt;D xsi:type="xsd:string"&gt;BRAVIDA HOLDING AB  ORD&lt;/D&gt;&lt;D xsi:type="xsd:string"&gt;AIXTRON SE  ORG REG&lt;/D&gt;&lt;D xsi:type="xsd:string"&gt;D IETEREN GROUP SA/NA  ORD&lt;/D&gt;&lt;D xsi:type="xsd:string"&gt;BEKAERT SA  ORD&lt;/D&gt;&lt;D xsi:type="xsd:string"&gt;STABILUS SE  ORD&lt;/D&gt;&lt;D xsi:type="xsd:string"&gt;CONSTRUCCIONES Y AUXILIAR FERR  ORD&lt;/D&gt;&lt;D xsi:type="xsd:string"&gt;VITEC SOFTWARE GROUP AB  ORD B&lt;/D&gt;&lt;D xsi:type="xsd:string"&gt;REXEL SA  ORD&lt;/D&gt;&lt;D xsi:type="xsd:string"&gt;EL EN SPA  ORD&lt;/D&gt;&lt;D xsi:type="xsd:string"&gt;NEDAP NV  ORD&lt;/D&gt;&lt;D xsi:type="xsd:string"&gt;FORVIA SE  ORD&lt;/D&gt;&lt;D xsi:type="xsd:string"&gt;LECTRA SA  ORD&lt;/D&gt;&lt;D xsi:type="xsd:string"&gt;RENEWI PLC  ORD&lt;/D&gt;&lt;D xsi:type="xsd:string"&gt;VERBIO (VEREINIGTE) SE  ORD&lt;/D&gt;&lt;D xsi:type="xsd:string"&gt;IMPAX ASSET MGMT (IMPAX GRP)  ORD&lt;/D&gt;&lt;D xsi:type="xsd:string"&gt;ANTIN INFRASTRUCTURE PARTNERS  ORD&lt;/D&gt;&lt;D xsi:type="xsd:string"&gt;VGP NV  ORD&lt;/D&gt;&lt;D xsi:type="xsd:string"&gt;CASH/SHORT-TERM INVESTMENTS&lt;/D&gt;&lt;D xsi:type="xsd:string"&gt;BIOARCTIC AB  ORD B&lt;/D&gt;&lt;D xsi:type="xsd:string"&gt;ENCAVIS (CAPITAL) AG  ORD&lt;/D&gt;&lt;D xsi:type="xsd:string"&gt;LONDONMETRIC PPTY (LONDON &amp;amp; ST)  ORD&lt;/D&gt;&lt;D xsi:type="xsd:string"&gt;GOLDMAN SACHS EURO LIQUID RESERVES&lt;/D&gt;&lt;D xsi:type="xsd:string"&gt;LENZING AG  ORD&lt;/D&gt;&lt;D xsi:type="xsd:string"&gt;AEDIFICA SA  ORD&lt;/D&gt;&lt;D xsi:type="xsd:string"&gt;BARCO NV  ORD&lt;/D&gt;&lt;D xsi:type="xsd:string"&gt;DUERR (DURR) AG  ORD&lt;/D&gt;&lt;D xsi:type="xsd:string"&gt;MORPHOSYS AG  ORD&lt;/D&gt;&lt;D xsi:type="xsd:string"&gt;SOFTWARE AG  ORD REG&lt;/D&gt;&lt;D xsi:type="xsd:string"&gt;TAKKT AG  ORD&lt;/D&gt;&lt;D xsi:type="xsd:string"&gt;TALGO SA  ORD&lt;/D&gt;&lt;D xsi:type="xsd:string"&gt;QUADIENT SA  ORD&lt;/D&gt;&lt;D xsi:type="xsd:string"&gt;DECHRA PHARMACEUTICALS PLC  ORD&lt;/D&gt;&lt;D xsi:type="xsd:string"&gt;KIN &amp;amp; CARTA (ST IVES) PLC  ORD&lt;/D&gt;&lt;D xsi:type="xsd:string"&gt;REDROW PLC  ORD&lt;/D&gt;&lt;D xsi:type="xsd:string"&gt;VIDENDUM (VITEC) PLC  ORD&lt;/D&gt;&lt;D xsi:type="xsd:string"&gt;AMG CRITICAL MAT (AMG ADVANCED)  ORD&lt;/D&gt;&lt;D xsi:type="xsd:string"&gt;KENDRION NV  ORD&lt;/D&gt;&lt;D xsi:type="xsd:string"&gt;NX FILTRATION BV  ORD&lt;/D&gt;&lt;D xsi:type="xsd:string"&gt;RHI MAGNESITA NV  ORD&lt;/D&gt;&lt;D xsi:type="xsd:string"&gt;NORDIC SEMICONDUCTOR (VLSI) ASA  ORD&lt;/D&gt;&lt;D xsi:type="xsd:string"&gt;ALIMAK GROUP AB  ORD&lt;/D&gt;&lt;D xsi:type="xsd:string"&gt;FABEGE AB  ORD&lt;/D&gt;&lt;/FQL&gt;&lt;FQL&gt;&lt;Q&gt;VXNFMH.F-LU^JULIAN(OS_TOP_HLDG_NAME(ALL,42064,45627,CQ,,ALL,EQ).DATES)&lt;/Q&gt;&lt;R&gt;1&lt;/R&gt;&lt;C&gt;1&lt;/C&gt;&lt;D xsi:type="xsd:string"&gt;#NUM&lt;/D&gt;&lt;/FQL&gt;&lt;FQL&gt;&lt;Q&gt;VXNFMH.F-LU^FORMULA_DESCRIPTION("OS_TOP_HLDG_NAME")&lt;/Q&gt;&lt;R&gt;1&lt;/R&gt;&lt;C&gt;1&lt;/C&gt;&lt;D xsi:type="xsd:string"&gt;Name - Top Holdings&lt;/D&gt;&lt;/FQL&gt;&lt;FQL&gt;&lt;Q&gt;VXNFMH.F-LU^OS_TOP_HLDG_LOCID(ALL,42064,45627,CQ,,ALL,EQ)&lt;/Q&gt;&lt;R&gt;90&lt;/R&gt;&lt;C&gt;1&lt;/C&gt;&lt;D xsi:type="xsd:string"&gt;0557681&lt;/D&gt;&lt;D xsi:type="xsd:string"&gt;B0PYHC7&lt;/D&gt;&lt;D xsi:type="xsd:string"&gt;BLLJ381&lt;/D&gt;&lt;D xsi:type="xsd:string"&gt;0692861&lt;/D&gt;&lt;D xsi:type="xsd:string"&gt;B11WFP1&lt;/D&gt;&lt;D xsi:type="xsd:string"&gt;BVZHXQ9&lt;/D&gt;&lt;D xsi:type="xsd:string"&gt;0946580&lt;/D&gt;&lt;D xsi:type="xsd:string"&gt;BN3ZZ52&lt;/D&gt;&lt;D xsi:type="xsd:string"&gt;B00D9P6&lt;/D&gt;&lt;D xsi:type="xsd:string"&gt;0081180&lt;/D&gt;&lt;D xsi:type="xsd:string"&gt;5769209&lt;/D&gt;&lt;D xsi:type="xsd:string"&gt;B61TVQ0&lt;/D&gt;&lt;D xsi:type="xsd:string"&gt;5699373&lt;/D&gt;&lt;D xsi:type="xsd:string"&gt;4058629&lt;/D&gt;&lt;D xsi:type="xsd:string"&gt;BZ1GZ06&lt;/D&gt;&lt;D xsi:type="xsd:string"&gt;5690859&lt;/D&gt;&lt;D xsi:type="xsd:string"&gt;0241854&lt;/D&gt;&lt;D xsi:type="xsd:string"&gt;BZ1DZ96&lt;/D&gt;&lt;D xsi:type="xsd:string"&gt;BNBNSG0&lt;/D&gt;&lt;D xsi:type="xsd:string"&gt;5735631&lt;/D&gt;&lt;D xsi:type="xsd:string"&gt;B188NJ2&lt;/D&gt;&lt;D xsi:type="xsd:string"&gt;B1WFDQ6&lt;/D&gt;&lt;D xsi:type="xsd:string"&gt;5474008&lt;/D&gt;&lt;D xsi:type="xsd:string"&gt;5608915&lt;/D&gt;&lt;D xsi:type="xsd:string"&gt;B58C6H1&lt;/D&gt;&lt;D xsi:type="xsd:string"&gt;B1W8P14&lt;/D&gt;&lt;D xsi:type="xsd:string"&gt;5161407&lt;/D&gt;&lt;D xsi:type="xsd:string"&gt;BD3VFW7&lt;/D&gt;&lt;D xsi:type="xsd:string"&gt;BZBWTJ1&lt;/D&gt;&lt;D xsi:type="xsd:string"&gt;B131GJ7&lt;/D&gt;&lt;D xsi:type="xsd:string"&gt;0265274&lt;/D&gt;&lt;D xsi:type="xsd:string"&gt;4116099&lt;/D&gt;&lt;D xsi:type="xsd:string"&gt;BD9PNF2&lt;/D&gt;&lt;D xsi:type="xsd:string"&gt;B281L72&lt;/D&gt;&lt;D xsi:type="xsd:string"&gt;7110902&lt;/D&gt;&lt;D xsi:type="xsd:string"&gt;BNHSHK6&lt;/D&gt;&lt;D xsi:type="xsd:string"&gt;BMHT025&lt;/D&gt;&lt;D xsi:type="xsd:string"&gt;BKT7807&lt;/D&gt;&lt;D xsi:type="xsd:string"&gt;BDZRDG3&lt;/D&gt;&lt;D xsi:type="xsd:string"&gt;B8B6WX9&lt;/D&gt;&lt;D xsi:type="xsd:string"&gt;4501093&lt;/D&gt;&lt;D xsi:type="xsd:string"&gt;BKWD4B5&lt;/D&gt;&lt;D xsi:type="xsd:string"&gt;B0B87F6&lt;/D&gt;&lt;D xsi:type="xsd:string"&gt;BJYRDP5&lt;/D&gt;&lt;D xsi:type="xsd:string"&gt;BCZM1B2&lt;/D&gt;&lt;D xsi:type="xsd:string"&gt;5689857&lt;/D&gt;&lt;D xsi:type="xsd:string"&gt;B1YC2Y6&lt;/D&gt;&lt;D xsi:type="xsd:string"&gt;BL5BYR9&lt;/D&gt;&lt;D xsi:type="xsd:string"&gt;BZ1DP29&lt;/D&gt;&lt;D xsi:type="xsd:string"&gt;5468346&lt;/D&gt;&lt;D xsi:type="xsd:string"&gt;4247494&lt;/D&gt;&lt;D xsi:type="xsd:string"&gt;5827431&lt;/D&gt;&lt;D xsi:type="xsd:string"&gt;BP2B2B0&lt;/D&gt;&lt;D xsi:type="xsd:string"&gt;BYX98X0&lt;/D&gt;&lt;D xsi:type="xsd:string"&gt;BD96BJ5&lt;/D&gt;&lt;D xsi:type="xsd:string"&gt;B1VP0K0&lt;/D&gt;&lt;D xsi:type="xsd:string"&gt;BMVFDR5&lt;/D&gt;&lt;D xsi:type="xsd:string"&gt;5228614&lt;/D&gt;&lt;D xsi:type="xsd:string"&gt;4400446&lt;/D&gt;&lt;D xsi:type="xsd:string"&gt;4508663&lt;/D&gt;&lt;D xsi:type="xsd:string"&gt;BNR4T86&lt;/D&gt;&lt;D xsi:type="xsd:string"&gt;B1FQQK1&lt;/D&gt;&lt;D xsi:type="xsd:string"&gt;0490526&lt;/D&gt;&lt;D xsi:type="xsd:string"&gt;BNZJDK3&lt;/D&gt;&lt;D xsi:type="xsd:string"&gt;B29L881&lt;/D&gt;&lt;D xsi:type="xsd:string"&gt;CASH&lt;/D&gt;&lt;D xsi:type="xsd:string"&gt;BDVP4H9&lt;/D&gt;&lt;D xsi:type="xsd:string"&gt;5491966&lt;/D&gt;&lt;D xsi:type="xsd:string"&gt;B4WFW71&lt;/D&gt;&lt;D xsi:type="xsd:string"&gt;B96CNN6&lt;/D&gt;&lt;D xsi:type="xsd:string"&gt;4512330&lt;/D&gt;&lt;D xsi:type="xsd:string"&gt;B1G5XP1&lt;/D&gt;&lt;D xsi:type="xsd:string"&gt;BMB3BN1&lt;/D&gt;&lt;D xsi:type="xsd:string"&gt;5119901&lt;/D&gt;&lt;D xsi:type="xsd:string"&gt;5531000&lt;/D&gt;&lt;D xsi:type="xsd:string"&gt;BF06WX9&lt;/D&gt;&lt;D xsi:type="xsd:string"&gt;5769470&lt;/D&gt;&lt;D xsi:type="xsd:string"&gt;BX9C1J3&lt;/D&gt;&lt;D xsi:type="xsd:string"&gt;5617096&lt;/D&gt;&lt;D xsi:type="xsd:string"&gt;0963318&lt;/D&gt;&lt;D xsi:type="xsd:string"&gt;0768900&lt;/D&gt;&lt;D xsi:type="xsd:string"&gt;BG11K36&lt;/D&gt;&lt;D xsi:type="xsd:string"&gt;0929666&lt;/D&gt;&lt;D xsi:type="xsd:string"&gt;B1Z95S1&lt;/D&gt;&lt;D xsi:type="xsd:string"&gt;B1VYCB2&lt;/D&gt;&lt;D xsi:type="xsd:string"&gt;BMCQH20&lt;/D&gt;&lt;D xsi:type="xsd:string"&gt;BYZ2JR8&lt;/D&gt;&lt;D xsi:type="xsd:string"&gt;B00ZG06&lt;/D&gt;&lt;D xsi:type="xsd:string"&gt;BZ0Y0T5&lt;/D&gt;&lt;D xsi:type="xsd:string"&gt;BFM6T36&lt;/D&gt;&lt;/FQL&gt;&lt;FQL&gt;&lt;Q&gt;VXNFMH.F-LU^JULIAN(OS_TOP_HLDG_LOCID(ALL,42064,45627,CQ,,ALL,EQ).DATES)&lt;/Q&gt;&lt;R&gt;1&lt;/R&gt;&lt;C&gt;1&lt;/C&gt;&lt;D xsi:type="xsd:string"&gt;#NUM&lt;/D&gt;&lt;/FQL&gt;&lt;FQL&gt;&lt;Q&gt;VXNFMH.F-LU^FORMULA_DESCRIPTION("OS_TOP_HLDG_LOCID")&lt;/Q&gt;&lt;R&gt;1&lt;/R&gt;&lt;C&gt;1&lt;/C&gt;&lt;D xsi:type="xsd:string"&gt;ID - Top Holdings&lt;/D&gt;&lt;/FQL&gt;&lt;FQL&gt;&lt;Q&gt;SVMVS5.F-FR^OS_TOP_HLDG_TOTPCPRT(ALL,42064,45627,CQ,,ALL,EQ)&lt;/Q&gt;&lt;R&gt;269&lt;/R&gt;&lt;C&gt;39&lt;/C&gt;&lt;D xsi:type="xsd:double"&gt;-0.47&lt;/D&gt;&lt;D xsi:type="xsd:double"&gt;-1.6&lt;/D&gt;&lt;D xsi:type="xsd:double"&gt;1.93&lt;/D&gt;&lt;D xsi:type="xsd:double"&gt;2.21&lt;/D&gt;&lt;D xsi:type="xsd:double"&gt;0.93&lt;/D&gt;&lt;D xsi:type="xsd:double"&gt;1&lt;/D&gt;&lt;D xsi:type="xsd:double"&gt;0.31&lt;/D&gt;&lt;D xsi:type="xsd:double"&gt;0.89&lt;/D&gt;&lt;D xsi:type="xsd:double"&gt;0.72&lt;/D&gt;&lt;D xsi:type="xsd:double"&gt;2.02&lt;/D&gt;&lt;D xsi:type="xsd:double"&gt;0.6&lt;/D&gt;&lt;D xsi:type="xsd:double"&gt;0.07&lt;/D&gt;&lt;D xsi:type="xsd:double"&gt;0.3&lt;/D&gt;&lt;D xsi:type="xsd:double"&gt;3.08&lt;/D&gt;&lt;D xsi:type="xsd:double"&gt;1.91&lt;/D&gt;&lt;D xsi:type="xsd:double"&gt;4.72&lt;/D&gt;&lt;D xsi:type="xsd:double"&gt;1.4&lt;/D&gt;&lt;D xsi:type="xsd:double"&gt;3.49&lt;/D&gt;&lt;D xsi:type="xsd:double"&gt;0.64&lt;/D&gt;&lt;D xsi:type="xsd:double"&gt;2.54&lt;/D&gt;&lt;D xsi:type="xsd:double"&gt;1.84&lt;/D&gt;&lt;D xsi:type="xsd:double"&gt;6.13&lt;/D&gt;&lt;D xsi:type="xsd:double"&gt;2.51&lt;/D&gt;&lt;D xsi:type="xsd:double"&gt;4.39&lt;/D&gt;&lt;D xsi:type="xsd:double"&gt;4.76&lt;/D&gt;&lt;D xsi:type="xsd:double"&gt;3.3&lt;/D&gt;&lt;D xsi:type="xsd:double"&gt;6.46&lt;/D&gt;&lt;D xsi:type="xsd:double"&gt;2.39&lt;/D&gt;&lt;D xsi:type="xsd:double"&gt;2.65&lt;/D&gt;&lt;D xsi:type="xsd:double"&gt;4.59&lt;/D&gt;&lt;D xsi:type="xsd:double"&gt;2.1&lt;/D&gt;&lt;D xsi:type="xsd:double"&gt;2.02&lt;/D&gt;&lt;D xsi:type="xsd:double"&gt;2.65&lt;/D&gt;&lt;D xsi:type="xsd:double"&gt;2.37&lt;/D&gt;&lt;D xsi:type="xsd:double"&gt;2.78&lt;/D&gt;&lt;D xsi:type="xsd:double"&gt;2.68&lt;/D&gt;&lt;D xsi:type="xsd:double"&gt;2.13&lt;/D&gt;&lt;D xsi:type="xsd:double"&gt;3.06&lt;/D&gt;&lt;D xsi:type="xsd:double"&gt;5.12&lt;/D&gt;&lt;D xsi:type="xsd:double"&gt;1.3941&lt;/D&gt;&lt;D xsi:type="xsd:double"&gt;0.9624&lt;/D&gt;&lt;D xsi:type="xsd:double"&gt;0.8917&lt;/D&gt;&lt;D xsi:type="xsd:double"&gt;1.248&lt;/D&gt;&lt;D xsi:type="xsd:double"&gt;1.4522&lt;/D&gt;&lt;D xsi:type="xsd:double"&gt;1.8385&lt;/D&gt;&lt;D xsi:type="xsd:double"&gt;1.6929&lt;/D&gt;&lt;D xsi:type="xsd:double"&gt;1.1911&lt;/D&gt;&lt;D xsi:type="xsd:double"&gt;1.4546&lt;/D&gt;&lt;D xsi:type="xsd:double"&gt;1.5406&lt;/D&gt;&lt;D xsi:type="xsd:double"&gt;1.807&lt;/D&gt;&lt;D xsi:type="xsd:double"&gt;1.7117&lt;/D&gt;&lt;D xsi:type="xsd:double"&gt;1.629&lt;/D&gt;&lt;D xsi:type="xsd:double"&gt;1.5931&lt;/D&gt;&lt;D xsi:type="xsd:double"&gt;1.5395&lt;/D&gt;&lt;D xsi:type="xsd:double"&gt;2.0622&lt;/D&gt;&lt;D xsi:type="xsd:double"&gt;2.6452&lt;/D&gt;&lt;D xsi:type="xsd:double"&gt;2.1573&lt;/D&gt;&lt;D xsi:type="xsd:double"&gt;2.0878&lt;/D&gt;&lt;D xsi:type="xsd:double"&gt;2.8151&lt;/D&gt;&lt;D xsi:type="xsd:double"&gt;2.2949&lt;/D&gt;&lt;D xsi:type="xsd:double"&gt;2.3909&lt;/D&gt;&lt;D xsi:type="xsd:double"&gt;3.5166&lt;/D&gt;&lt;D xsi:type="xsd:double"&gt;2.2534&lt;/D&gt;&lt;D xsi:type="xsd:double"&gt;2.539&lt;/D&gt;&lt;D xsi:type="xsd:double"&gt;3.0441&lt;/D&gt;&lt;D xsi:type="xsd:double"&gt;3.1963&lt;/D&gt;&lt;D xsi:type="xsd:double"&gt;2.8039&lt;/D&gt;&lt;D xsi:type="xsd:double"&gt;1.9417&lt;/D&gt;&lt;D xsi:type="xsd:double"&gt;1.6909&lt;/D&gt;&lt;D xsi:type="xsd:double"&gt;1.3548&lt;/D&gt;&lt;D xsi:type="xsd:double"&gt;1.5273&lt;/D&gt;&lt;D xsi:type="xsd:double"&gt;1.6659&lt;/D&gt;&lt;D xsi:type="xsd:double"&gt;1.5278&lt;/D&gt;&lt;D xsi:type="xsd:double"&gt;2.151&lt;/D&gt;&lt;D xsi:type="xsd:double"&gt;2.5347&lt;/D&gt;&lt;D xsi:type="xsd:double"&gt;2.5276&lt;/D&gt;&lt;D xsi:type="xsd:double"&gt;2.312&lt;/D&gt;&lt;D xsi:type="xsd:double"&gt;3.1911&lt;/D&gt;&lt;D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48" authorId="0" shapeId="0" xr:uid="{40A8DB2E-E41B-43C7-B885-55D70BA716E1}">
      <text>
        <r>
          <rPr>
            <b/>
            <sz val="9"/>
            <color indexed="81"/>
            <rFont val="Tahoma"/>
            <family val="2"/>
          </rPr>
          <t>="xsd:double"&gt;0&lt;/D&gt;&lt;D xsi:type="xsd:double"&gt;0&lt;/D&gt;&lt;D xsi:type="xsd:double"&gt;1.2812&lt;/D&gt;&lt;D xsi:type="xsd:double"&gt;1.3402&lt;/D&gt;&lt;D xsi:type="xsd:double"&gt;1.6053&lt;/D&gt;&lt;D xsi:type="xsd:double"&gt;1.691&lt;/D&gt;&lt;D xsi:type="xsd:double"&gt;2.0271&lt;/D&gt;&lt;D xsi:type="xsd:double"&gt;2.1133&lt;/D&gt;&lt;D xsi:type="xsd:double"&gt;2.2041&lt;/D&gt;&lt;D xsi:type="xsd:double"&gt;2.9748&lt;/D&gt;&lt;D xsi:type="xsd:double"&gt;2.5934&lt;/D&gt;&lt;D xsi:type="xsd:double"&gt;2.7767&lt;/D&gt;&lt;D xsi:type="xsd:double"&gt;2.53&lt;/D&gt;&lt;D xsi:type="xsd:double"&gt;2.7682&lt;/D&gt;&lt;D xsi:type="xsd:double"&gt;2.7855&lt;/D&gt;&lt;D xsi:type="xsd:double"&gt;2.7817&lt;/D&gt;&lt;D xsi:type="xsd:double"&gt;2.7959&lt;/D&gt;&lt;D xsi:type="xsd:double"&gt;1.6531&lt;/D&gt;&lt;D xsi:type="xsd:double"&gt;1.472&lt;/D&gt;&lt;D xsi:type="xsd:double"&gt;1.623&lt;/D&gt;&lt;D xsi:type="xsd:double"&gt;2.1541&lt;/D&gt;&lt;D xsi:type="xsd:double"&gt;1.7175&lt;/D&gt;&lt;D xsi:type="xsd:double"&gt;1.7887&lt;/D&gt;&lt;D xsi:type="xsd:double"&gt;1.9058&lt;/D&gt;&lt;D xsi:type="xsd:double"&gt;2.0917&lt;/D&gt;&lt;D xsi:type="xsd:double"&gt;2.4463&lt;/D&gt;&lt;D xsi:type="xsd:double"&gt;2.0169&lt;/D&gt;&lt;D xsi:type="xsd:double"&gt;2.8517&lt;/D&gt;&lt;D xsi:type="xsd:double"&gt;0&lt;/D&gt;&lt;D xsi:type="xsd:double"&gt;0.8155&lt;/D&gt;&lt;D xsi:type="xsd:double"&gt;0.8257&lt;/D&gt;&lt;D xsi:type="xsd:double"&gt;0.8639&lt;/D&gt;&lt;D xsi:type="xsd:double"&gt;0.6567&lt;/D&gt;&lt;D xsi:type="xsd:double"&gt;0.6453&lt;/D&gt;&lt;D xsi:type="xsd:double"&gt;0&lt;/D&gt;&lt;D xsi:type="xsd:double"&gt;0&lt;/D&gt;&lt;D xsi:type="xsd:double"&gt;0&lt;/D&gt;&lt;D xsi:type="xsd:double"&gt;0&lt;/D&gt;&lt;D xsi:type="xsd:double"&gt;0&lt;/D&gt;&lt;D xsi:type="xsd:double"&gt;0&lt;/D&gt;&lt;D xsi:type="xsd:double"&gt;0.9351&lt;/D&gt;&lt;D xsi:type="xsd:double"&gt;1.1945&lt;/D&gt;&lt;D xsi:type="xsd:double"&gt;1.2983&lt;/D&gt;&lt;D xsi:type="xsd:double"&gt;1.2265&lt;/D&gt;&lt;D xsi:type="xsd:double"&gt;1.5676&lt;/D&gt;&lt;D xsi:type="xsd:double"&gt;1.4079&lt;/D&gt;&lt;D xsi:type="xsd:double"&gt;1.5442&lt;/D&gt;&lt;D xsi:type="xsd:double"&gt;2.2507&lt;/D&gt;&lt;D xsi:type="xsd:double"&gt;2.8825&lt;/D&gt;&lt;D xsi:type="xsd:double"&gt;2.5272&lt;/D&gt;&lt;D xsi:type="xsd:double"&gt;2.4588&lt;/D&gt;&lt;D xsi:type="xsd:double"&gt;2.202&lt;/D&gt;&lt;D xsi:type="xsd:double"&gt;1.6157&lt;/D&gt;&lt;D xsi:type="xsd:double"&gt;1.8547&lt;/D&gt;&lt;D xsi:type="xsd:double"&gt;1.6012&lt;/D&gt;&lt;D xsi:type="xsd:double"&gt;1.806&lt;/D&gt;&lt;D xsi:type="xsd:double"&gt;2.5011&lt;/D&gt;&lt;D xsi:type="xsd:double"&gt;2.665&lt;/D&gt;&lt;D xsi:type="xsd:double"&gt;2.3512&lt;/D&gt;&lt;D xsi:type="xsd:double"&gt;2.2175&lt;/D&gt;&lt;D xsi:type="xsd:double"&gt;2.2956&lt;/D&gt;&lt;D xsi:type="xsd:double"&gt;2.738&lt;/D&gt;&lt;D xsi:type="xsd:double"&gt;2.8722&lt;/D&gt;&lt;D xsi:type="xsd:double"&gt;2.3986&lt;/D&gt;&lt;D xsi:type="xsd:double"&gt;2.8595&lt;/D&gt;&lt;D xsi:type="xsd:double"&gt;2.9872&lt;/D&gt;&lt;D xsi:type="xsd:double"&gt;2.5545&lt;/D&gt;&lt;D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xsi:type="xsd:double"&gt;1.4663&lt;/D&gt;&lt;D xsi:type="xsd:double"&gt;1.3693&lt;/D&gt;&lt;D xsi:type="xsd:double"&gt;2.363&lt;/D&gt;&lt;D xsi:type="xsd:double"&gt;2.5383&lt;/D&gt;&lt;D xsi:type="xsd:double"&gt;2.6294&lt;/D&gt;&lt;D xsi:type="xsd:double"&gt;2.1716&lt;/D&gt;&lt;D xsi:type="xsd:double"&gt;2.0996&lt;/D&gt;&lt;D xsi:type="xsd:double"&gt;2.2831&lt;/D&gt;&lt;D xsi:type="xsd:double"&gt;2.1737&lt;/D&gt;&lt;D xsi:type="xsd:double"&gt;2.3055&lt;/D&gt;&lt;D xsi:type="xsd:double"&gt;2.3819&lt;/D&gt;&lt;D xsi:type="xsd:double"&gt;2.6024&lt;/D&gt;&lt;D xsi:type="xsd:double"&gt;2.5559&lt;/D&gt;&lt;D xsi:type="xsd:double"&gt;3.0916&lt;/D&gt;&lt;D xsi:type="xsd:double"&gt;2.7687&lt;/D&gt;&lt;D xsi:type="xsd:double"&gt;2.6698&lt;/D&gt;&lt;D xsi:type="xsd:double"&gt;2.9664&lt;/D&gt;&lt;D xsi:type="xsd:double"&gt;2.5025&lt;/D&gt;&lt;D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xsi:type="xsd:double"&gt;2.4026&lt;/D&gt;&lt;D xsi:type="xsd:double"&gt;2.2224&lt;/D&gt;&lt;D xsi:type="xsd:double"&gt;2.287&lt;/D&gt;&lt;D xsi:type="xsd:double"&gt;1.9443&lt;/D&gt;&lt;D xsi:type="xsd:double"&gt;2.1631&lt;/D&gt;&lt;D xsi:type="xsd:double"&gt;1.9401&lt;/D&gt;&lt;D xsi:type="xsd:double"&gt;1.8359&lt;/D&gt;&lt;D xsi:type="xsd:double"&gt;1.6558&lt;/D&gt;&lt;D xsi:type="xsd:double"&gt;1.9221&lt;/D&gt;&lt;D xsi:type="xsd:double"&gt;2.2065&lt;/D&gt;&lt;D xsi:type="xsd:double"&gt;2.042&lt;/D&gt;&lt;D xsi:type="xsd:double"&gt;2.6864&lt;/D&gt;&lt;D xsi:type="xsd:double"&gt;2.3062&lt;/D&gt;&lt;D xsi:type="xsd:double"&gt;2.5004&lt;/D&gt;&lt;D xsi:type="xsd:double"&gt;2.7346&lt;/D&gt;&lt;D xsi:type="xsd:double"&gt;3.0574&lt;/D&gt;&lt;D xsi:type="xsd:double"&gt;3.3483&lt;/D&gt;&lt;D xsi:type="xsd:double"&gt;3.4216&lt;/D&gt;&lt;D xsi:type="xsd:double"&gt;3.1212&lt;/D&gt;&lt;D xsi:type="xsd:double"&gt;2.575&lt;/D&gt;&lt;D xsi:type="xsd:double"&gt;2.6723&lt;/D&gt;&lt;D xsi:type="xsd:double"&gt;2.2301&lt;/D&gt;&lt;D xsi:type="xsd:double"&gt;2.4857&lt;/D&gt;&lt;D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xsi:type="xsd:double"&gt;0.8559&lt;/D&gt;&lt;D xsi:type="xsd:double"&gt;0.843&lt;/D&gt;&lt;D xsi:type="xsd:double"&gt;0.8042&lt;/D&gt;&lt;D xsi:type="xsd:double"&gt;0.6301&lt;/D&gt;&lt;D xsi:type="xsd:double"&gt;0.5522&lt;/D&gt;&lt;D xsi:type="xsd:double"&gt;0&lt;/D&gt;&lt;D xsi:type="xsd:double"&gt;0&lt;/D&gt;&lt;D xsi:type="xsd:double"&gt;0&lt;/D&gt;&lt;D xsi:type="xsd:double"&gt;0&lt;/D&gt;&lt;D xsi:type="xsd:double"&gt;0&lt;/D&gt;&lt;D xsi:type="xsd:double"&gt;1.7459&lt;/D&gt;&lt;D xsi:type="xsd:double"&gt;2.3398&lt;/D&gt;&lt;D xsi:type="xsd:double"&gt;2.3441&lt;/D&gt;&lt;D xsi:type="xsd:double"&gt;2.3941&lt;/D&gt;&lt;D xsi:type="xsd:double"&gt;2.6165&lt;/D&gt;&lt;D xsi:type="xsd:double"&gt;2.0744&lt;/D&gt;&lt;D xsi:type="xsd:double"&gt;1.851&lt;/D&gt;&lt;D xsi:type="xsd:double"&gt;1.5922&lt;/D&gt;&lt;D xsi:type="xsd:double"&gt;1.4386&lt;/D&gt;&lt;D xsi:type="xsd:double"&gt;1.8778&lt;/D&gt;&lt;D xsi:type="xsd:double"&gt;1.8613&lt;/D&gt;&lt;D xsi:type="xsd:double"&gt;2.0267&lt;/D&gt;&lt;D xsi:type="xsd:double"&gt;2.2625&lt;/D&gt;&lt;D xsi:type="xsd:double"&gt;2.6753999999999998&lt;/D&gt;&lt;D xsi:type="xsd:double"&gt;2.7166&lt;/D&gt;&lt;D xsi:type="xsd:double"&gt;2.8232&lt;/D&gt;&lt;D xsi:type="xsd:double"&gt;2.4838&lt;/D&gt;&lt;D xsi:type="xsd:double"&gt;2.9867&lt;/D&gt;&lt;D xsi:type="xsd:double"&gt;2.6406&lt;/D&gt;&lt;D xsi:type="xsd:double"&gt;2.466&lt;/D&gt;&lt;D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xsi:type="xsd:double"&gt;1.2462&lt;/D&gt;&lt;D xsi:type="xsd:double"&gt;2.1805&lt;/D&gt;&lt;D xsi:type="xsd:double"&gt;1.3143&lt;/D&gt;&lt;D xsi:type="xsd:double"&gt;1.4119&lt;/D&gt;&lt;D xsi:type="xsd:double"&gt;1.6083&lt;/D&gt;&lt;D xsi:type="xsd:double"&gt;0.947&lt;/D&gt;&lt;D xsi:type="xsd:double"&gt;1.1573&lt;/D&gt;&lt;D xsi:type="xsd:double"&gt;0&lt;/D&gt;&lt;D xsi:type="xsd:double"&gt;0&lt;/D&gt;&lt;D xsi:type="xsd:double"&gt;0&lt;/D&gt;&lt;D xsi:type="xsd:double"&gt;0&lt;/D&gt;&lt;D xsi:type="xsd:double"&gt;0&lt;/D&gt;&lt;D xsi:type="xsd:double"&gt;1.4933&lt;/D&gt;&lt;D xsi:type="xsd:double"&gt;1.9732&lt;/D&gt;&lt;D xsi:type="xsd:double"&gt;2.3042&lt;/D&gt;&lt;D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xsi:type="xsd:double"&gt;1.6559&lt;/D&gt;&lt;D xsi:type="xsd:double"&gt;2.8542&lt;/D&gt;&lt;D xsi:type="xsd:double"&gt;2.3762&lt;/D&gt;&lt;D xsi:type="xsd:double"&gt;2.689&lt;/D&gt;&lt;D xsi:type="xsd:double"&gt;2.9044&lt;/D&gt;&lt;D xsi:type="xsd:double"&gt;2.9699&lt;/D&gt;&lt;D xsi:type="xsd:double"&gt;2.9625&lt;/D&gt;&lt;D xsi:type="xsd:double"&gt;3.1067&lt;/D&gt;&lt;D xsi:type="xsd:double"&gt;2.3397&lt;/D&gt;&lt;D xsi:type="xsd:double"&gt;2.9255&lt;/D&gt;&lt;D xsi:type="xsd:double"&gt;1.9561&lt;/D&gt;&lt;D xsi:type="xsd:double"&gt;2.3873&lt;/D&gt;&lt;D xsi:type="xsd:double"&gt;2.7474&lt;/D&gt;&lt;D xsi:type="xsd:double"&gt;2.4773&lt;/D&gt;&lt;D xsi:type="xsd:double"&gt;2.7852&lt;/D&gt;&lt;D xsi:type="xsd:double"&gt;2.9626&lt;/D&gt;&lt;D xsi:type="xsd:double"&gt;3.0333&lt;/D&gt;&lt;D xsi:type="xsd:double"&gt;2.2947&lt;/D&gt;&lt;D xsi:type="xsd:double"&gt;0&lt;/D&gt;&lt;D xsi:type="xsd:double"&gt;0&lt;/D&gt;&lt;D xsi:type="xsd:double"&gt;0&lt;/D&gt;&lt;D xsi:type="xsd:double"&gt;0&lt;/D&gt;&lt;D xsi:type="xsd:double"&gt;0&lt;/D&gt;&lt;D xsi:type="xsd:double"&gt;1.732&lt;/D&gt;&lt;D xsi:type="xsd:double"&gt;2.088&lt;/D&gt;&lt;D xsi:type="xsd:double"&gt;1.671&lt;/D&gt;&lt;D xsi:type="xsd:double"&gt;1.4925&lt;/D&gt;&lt;D xsi:type="xsd:double"&gt;1.549&lt;/D&gt;&lt;D xsi:type="xsd:double"&gt;1.5459&lt;/D&gt;&lt;D xsi:type="xsd:double"&gt;2.1483&lt;/D&gt;&lt;D xsi:type="xsd:double"&gt;1.8319&lt;/D&gt;&lt;D xsi:type="xsd:double"&gt;2.5936&lt;/D&gt;&lt;D xsi:type="xsd:double"&gt;2.6187&lt;/D&gt;&lt;D xsi:type="xsd:double"&gt;3.1813&lt;/D&gt;&lt;D xsi:type="xsd:double"&gt;2.139&lt;/D&gt;&lt;D xsi:type="xsd:double"&gt;1.876&lt;/D&gt;&lt;D xsi:type="xsd:double"&gt;1.9174&lt;/D&gt;&lt;D xsi:type="xsd:double"&gt;2.9198&lt;/D&gt;&lt;D xsi:type="xsd:double"&gt;2.7265&lt;/D&gt;&lt;D xsi:type="xsd:double"&gt;2.7291&lt;/D&gt;&lt;D xsi:type="xsd:double"&gt;2.9847&lt;/D&gt;&lt;D xsi:type="xsd:double"&gt;2.1716&lt;/D&gt;&lt;D xsi:type="xsd:double"&gt;2.2816&lt;/D&gt;&lt;D xsi:type="xsd:double"&gt;2.9681&lt;/D&gt;&lt;D xsi:type="xsd:double"&gt;3.2644&lt;/D&gt;&lt;D xsi:type="xsd:double"&gt;2.6856&lt;/D&gt;&lt;D xsi:type="xsd:double"&gt;2.8092&lt;/D&gt;&lt;D xsi:type="xsd:double"&gt;2.664&lt;/D&gt;&lt;D xsi:type="xsd:double"&gt;2.7781&lt;/D&gt;&lt;D xsi:type="xsd:double"&gt;2.3391&lt;/D&gt;&lt;D xsi:type="xsd:double"&gt;1.5732&lt;/D&gt;&lt;D xsi:type="xsd:double"&gt;1.787&lt;/D&gt;&lt;D xsi:type="xsd:double"&gt;1.7282&lt;/D&gt;&lt;D xsi:type="xsd:double"&gt;1.9141&lt;/D&gt;&lt;D xsi:type="xsd:double"&gt;2.5154&lt;/D&gt;&lt;D xsi:type="xsd:double"&gt;2.1279&lt;/D&gt;&lt;D xsi:type="xsd:double"&gt;2.2944&lt;/D&gt;&lt;D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xsi:type="xsd:double"&gt;2.6169&lt;/D&gt;&lt;D xsi:type="xsd:double"&gt;1.9854&lt;/D&gt;&lt;D xsi:type="xsd:double"&gt;1.8444&lt;/D&gt;&lt;D xsi:type="xsd:double"&gt;2.1763&lt;/D&gt;&lt;D xsi:type="xsd:double"&gt;1.8534&lt;/D&gt;&lt;D xsi:type="xsd:double"&gt;1.9645&lt;/D&gt;&lt;D xsi:type="xsd:double"&gt;1.8393&lt;/D&gt;&lt;D xsi:type="xsd:double"&gt;1.795&lt;/D&gt;&lt;D xsi:type="xsd:double"&gt;1.9015&lt;/D&gt;&lt;D xsi:type="xsd:double"&gt;1.7368&lt;/D&gt;&lt;D xsi:type="xsd:double"&gt;1.6199&lt;/D&gt;&lt;D xsi:type="xsd:double"&gt;1.5821&lt;/D&gt;&lt;D xsi:type="xsd:double"&gt;1.2547&lt;/D&gt;&lt;D xsi:type="xsd:double"&gt;1.2898&lt;/D&gt;&lt;D xsi:type="xsd:double"&gt;1.8884&lt;/D&gt;&lt;D xsi:type="xsd:double"&gt;1.9738&lt;/D&gt;&lt;D xsi:type="xsd:double"&gt;1.9843&lt;/D&gt;&lt;D xsi:type="xsd:double"&gt;1.9713&lt;/D&gt;&lt;D xsi:type="xsd:double"&gt;2.276&lt;/D&gt;&lt;D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xsi:type="xsd:double"&gt;0.619&lt;/D&gt;&lt;D xsi:type="xsd:double"&gt;0.9635&lt;/D&gt;&lt;D xsi:type="xsd:double"&gt;0.997&lt;/D&gt;&lt;D xsi:type="xsd:double"&gt;1.5837&lt;/D&gt;&lt;D xsi:type="xsd:double"&gt;2.0224&lt;/D&gt;&lt;D xsi:type="xsd:double"&gt;1.7337&lt;/D&gt;&lt;D xsi:type="xsd:double"&gt;1.4686&lt;/D&gt;&lt;D xsi:type="xsd:double"&gt;2.0344&lt;/D&gt;&lt;D xsi:type="xsd:double"&gt;2.0122&lt;/D&gt;&lt;D xsi:type="xsd:double"&gt;2.1172&lt;/D&gt;&lt;D xsi:type="xsd:double"&gt;2.0055&lt;/D&gt;&lt;D xsi:type="xsd:double"&gt;2.2254&lt;/D&gt;&lt;D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xsi:type="xsd:double"&gt;2.507&lt;/D&gt;&lt;D xsi:type="xsd:double"&gt;3.138&lt;/D&gt;&lt;D xsi:type="xsd:double"&gt;2.729&lt;/D&gt;&lt;D xsi:type="xsd:double"&gt;2.5376&lt;/D&gt;&lt;D xsi:type="xsd:double"&gt;1.6872&lt;/D&gt;&lt;D xsi:type="xsd:double"&gt;1.2912&lt;/D&gt;&lt;D xsi:type="xsd:double"&gt;1.3894&lt;/D&gt;&lt;D xsi:type="xsd:double"&gt;1.09&lt;/D&gt;&lt;D xsi:type="xsd:double"&gt;1.0852&lt;/D&gt;&lt;D xsi:type="xsd:double"&gt;1.1566&lt;/D&gt;&lt;D xsi:type="xsd:double"&gt;1.5339&lt;/D&gt;&lt;D xsi:type="xsd:double"&gt;2.436&lt;/D&gt;&lt;D xsi:type="xsd:double"&gt;2.0847&lt;/D&gt;&lt;D xsi:type="xsd:double"&gt;2.3231&lt;/D&gt;&lt;D xsi:type="xsd:double"&gt;2.4318&lt;/D&gt;&lt;D xsi:type="xsd:double"&gt;3.2427&lt;/D&gt;&lt;D xsi:type="xsd:double"&gt;2.5481&lt;/D&gt;&lt;D xsi:type="xsd:double"&gt;2.78&lt;/D&gt;&lt;D xsi:type="xsd:double"&gt;2.1367&lt;/D&gt;&lt;D xsi:type="xsd:double"&gt;2.1766&lt;/D&gt;&lt;D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xsi:type="xsd:double"&gt;0.9885&lt;/D&gt;&lt;D xsi:type="xsd:double"&gt;1.1296&lt;/D&gt;&lt;D xsi:type="xsd:double"&gt;1.0373&lt;/D&gt;&lt;D xsi:type="xsd:double"&gt;1.2689&lt;/D&gt;&lt;D xsi:type="xsd:double"&gt;0.7457&lt;/D&gt;&lt;D xsi:type="xsd:double"&gt;0.7814&lt;/D&gt;&lt;D xsi:type="xsd:double"&gt;1.4128&lt;/D&gt;&lt;D xsi:type="xsd:double"&gt;1.5835&lt;/D&gt;&lt;D xsi:type="xsd:double"&gt;1.9889&lt;/D&gt;&lt;D xsi:type="xsd:double"&gt;2.231&lt;/D&gt;&lt;D xsi:type="xsd:double"&gt;2.5759&lt;/D&gt;&lt;D xsi:type="xsd:double"&gt;2.0075&lt;/D&gt;&lt;D xsi:type="xsd:double"&gt;2.1427&lt;/D&gt;&lt;D xsi:type="xsd:double"&gt;0&lt;/D&gt;&lt;D xsi:type="xsd:double"&gt;0&lt;/D&gt;&lt;D xsi:type="xsd:double"&gt;0&lt;/D&gt;&lt;D xsi:type="xsd:double"&gt;1.2479&lt;/D&gt;&lt;D xsi:type="xsd:double"&gt;1.5387&lt;/D&gt;&lt;D xsi:type="xsd:double"&gt;1.5153&lt;/D&gt;&lt;D xsi:type="xsd:double"&gt;2.0284&lt;/D&gt;&lt;D xsi:type="xsd:double"&gt;2.2893&lt;/D&gt;&lt;D xsi:type="xsd:double"&gt;2.7805&lt;/D&gt;&lt;D xsi:type="xsd:double"&gt;2.2097&lt;/D&gt;&lt;D xsi:type="xsd:double"&gt;2.7238&lt;/D&gt;&lt;D xsi:type="xsd:double"&gt;2.6109&lt;/D&gt;&lt;D xsi:type="xsd:double"&gt;2.2196&lt;/D&gt;&lt;D xsi:type="xsd:double"&gt;2.3892&lt;/D&gt;&lt;D xsi:type="xsd:double"&gt;2.3153&lt;/D&gt;&lt;D xsi:type="xsd:double"&gt;2.7229&lt;/D&gt;&lt;D xsi:type="xsd:double"&gt;2.8308&lt;/D&gt;&lt;D xsi:type="xsd:double"&gt;2.5894&lt;/D&gt;&lt;D xsi:type="xsd:double"&gt;2.9507&lt;/D&gt;&lt;D xsi:type="xsd:double"&gt;2.7925&lt;/D&gt;&lt;D xsi:type="xsd:double"&gt;2.5073&lt;/D&gt;&lt;D xsi:type="xsd:double"&gt;2.8607&lt;/D&gt;&lt;D xsi:type="xsd:double"&gt;2.8381&lt;/D&gt;&lt;D xsi:type="xsd:double"&gt;2.475&lt;/D&gt;&lt;D xsi:type="xsd:double"&gt;2.9674&lt;/D&gt;&lt;D xsi:type="xsd:double"&gt;2.7249&lt;/D&gt;&lt;D xsi:type="xsd:double"&gt;3.0536&lt;/D&gt;&lt;D xsi:type="xsd:double"&gt;3.0426&lt;/D&gt;&lt;D xsi:type="xsd:double"&gt;2.0098&lt;/D&gt;&lt;D xsi:type="xsd:double"&gt;1.6684&lt;/D&gt;&lt;D xsi:type="xsd:double"&gt;1.7606&lt;/D&gt;&lt;D xsi:type="xsd:double"&gt;1.9637&lt;/D&gt;&lt;D xsi:type="xsd:double"&gt;2.1871&lt;/D&gt;&lt;D xsi:type="xsd:double"&gt;2.0357&lt;/D&gt;&lt;D xsi:type="xsd:double"&gt;1.7918&lt;/D&gt;&lt;D xsi:type="xsd:double"&gt;2.5465&lt;/D&gt;&lt;D xsi:type="xsd:double"&gt;2.4459&lt;/D&gt;&lt;D xsi:type="xsd:double"&gt;2.4835&lt;/D&gt;&lt;D xsi:type="xsd:double"&gt;2.1024&lt;/D&gt;&lt;D xsi:type="xsd:double"&gt;1.7219&lt;/D&gt;&lt;D xsi:type="xsd:double"&gt;1.6226&lt;/D&gt;&lt;D xsi:type="xsd:double"&gt;1.2353&lt;/D&gt;&lt;D xsi:type="xsd:double"&gt;1.2956&lt;/D&gt;&lt;D xsi:type="xsd:double"&gt;0.9332&lt;/D&gt;&lt;D xsi:type="xsd:double"&gt;1.2212&lt;/D&gt;&lt;D xsi:type="xsd:double"&gt;0.8987&lt;/D&gt;&lt;D xsi:type="xsd:double"&gt;1.3169&lt;/D&gt;&lt;D xsi:type="xsd:double"&gt;1.2519&lt;/D&gt;&lt;D xsi:type="xsd:double"&gt;1.1658&lt;/D&gt;&lt;D xsi:type="xsd:double"&gt;1.2557&lt;/D&gt;&lt;D xsi:type="xsd:double"&gt;1.466&lt;/D&gt;&lt;D xsi:type="xsd:double"&gt;1.5151&lt;/D&gt;&lt;D xsi:type="xsd:double"&gt;1.5231&lt;/D&gt;&lt;D xsi:type="xsd:double"&gt;1.4375&lt;/D&gt;&lt;D xsi:type="xsd:double"&gt;1.3123&lt;/D&gt;&lt;D xsi:type="xsd:double"&gt;1.4725&lt;/D&gt;&lt;D xsi:type="xsd:double"&gt;1.1399&lt;/D&gt;&lt;D xsi:type="xsd:double"&gt;1.3103&lt;/D&gt;&lt;D xsi:type="xsd:double"&gt;1.8285&lt;/D&gt;&lt;D xsi:type="xsd:double"&gt;1.1797&lt;/D&gt;&lt;D xsi:type="xsd:double"&gt;0.9386&lt;/D&gt;&lt;D xsi:type="xsd:double"&gt;0.7025&lt;/D&gt;&lt;D xsi:type="xsd:double"&gt;1.3287&lt;/D&gt;&lt;D xsi:type="xsd:double"&gt;1.4671&lt;/D&gt;&lt;D xsi:type="xsd:double"&gt;1.3037&lt;/D&gt;&lt;D xsi:type="xsd:double"&gt;1.2969&lt;/D&gt;&lt;D xsi:type="xsd:double"&gt;1.1479&lt;/D&gt;&lt;D xsi:type="xsd:double"&gt;1.5329&lt;/D&gt;&lt;D xsi:type="xsd:double"&gt;1.6033&lt;/D&gt;&lt;D xsi:type="xsd:double"&gt;1.5649&lt;/D&gt;&lt;D xsi:type="xsd:double"&gt;1.7868&lt;/D&gt;&lt;D xsi:type="xsd:double"&gt;2.1891&lt;/D&gt;&lt;D xsi:type="xsd:double"&gt;2.3874&lt;/D&gt;&lt;D xsi:type="xsd:double"&gt;2.4393&lt;/D&gt;&lt;D xsi:type="xsd:double"&gt;2.417&lt;/D&gt;&lt;D xsi:type="xsd:double"&gt;2.3615&lt;/D&gt;&lt;D xsi:type="xsd:double"&gt;2.1629&lt;/D&gt;&lt;D xsi:type="xsd:double"&gt;2.0919&lt;/D&gt;&lt;D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xsi:type="xsd:double"&gt;1.1367&lt;/D&gt;&lt;D xsi:type="xsd:double"&gt;0.9926&lt;/D&gt;&lt;D xsi:type="xsd:double"&gt;1.2161&lt;/D&gt;&lt;D xsi:type="xsd:double"&gt;1.171&lt;/D&gt;&lt;D xsi:type="xsd:double"&gt;1.232&lt;/D&gt;&lt;D xsi:type="xsd:double"&gt;1.3519&lt;/D&gt;&lt;D xsi:type="xsd:double"&gt;1.3332&lt;/D&gt;&lt;D xsi:type="xsd:double"&gt;1.8386&lt;/D&gt;&lt;D xsi:type="xsd:double"&gt;2.2144&lt;/D&gt;&lt;D xsi:type="xsd:double"&gt;2.5595&lt;/D&gt;&lt;D xsi:type="xsd:double"&gt;1.9804&lt;/D&gt;&lt;D xsi:type="xsd:double"&gt;2.0878&lt;/D&gt;&lt;D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xsi:type="xsd:double"&gt;1.1216&lt;/D&gt;&lt;D xsi:type="xsd:double"&gt;1.0472&lt;/D&gt;&lt;D xsi:type="xsd:double"&gt;1.2695&lt;/D&gt;&lt;D xsi:type="xsd:double"&gt;1.1093&lt;/D&gt;&lt;D xsi:type="xsd:double"&gt;1.503&lt;/D&gt;&lt;D xsi:type="xsd:double"&gt;1.574&lt;/D&gt;&lt;D xsi:type="xsd:double"&gt;1.5582&lt;/D&gt;&lt;D xsi:type="xsd:double"&gt;1.6934&lt;/D&gt;&lt;D xsi:type="xsd:double"&gt;1.6364&lt;/D&gt;&lt;D xsi:type="xsd:double"&gt;1.6592&lt;/D&gt;&lt;D xsi:type="xsd:double"&gt;1.3517&lt;/D&gt;&lt;D xsi:type="xsd:double"&gt;1.4014&lt;/D&gt;&lt;D xsi:type="xsd:double"&gt;1.572&lt;/D&gt;&lt;D xsi:type="xsd:double"&gt;1.6654&lt;/D&gt;&lt;D xsi:type="xsd:double"&gt;1.6209&lt;/D&gt;&lt;D xsi:type="xsd:double"&gt;1.5447&lt;/D&gt;&lt;D xsi:type="xsd:double"&gt;1.6985&lt;/D&gt;&lt;D xsi:type="xsd:double"&gt;1.951&lt;/D&gt;&lt;D xsi:type="xsd:double"&gt;2.2449&lt;/D&gt;&lt;D xsi:type="xsd:double"&gt;2.1079&lt;/D&gt;&lt;D xsi:type="xsd:double"&gt;2.1426&lt;/D&gt;&lt;D xsi:type="xsd:double"&gt;2.3125&lt;/D&gt;&lt;D xsi:type="xsd:double"&gt;2.2415&lt;/D&gt;&lt;D xsi:type="xsd:double"&gt;2.1726&lt;/D&gt;&lt;D xsi:type="xsd:double"&gt;2.1844&lt;/D&gt;&lt;D xsi:type="xsd:double"&gt;2.0847&lt;/D&gt;&lt;D xsi:type="xsd:double"&gt;1.0306&lt;/D&gt;&lt;D xsi:type="xsd:double"&gt;1.0183&lt;/D&gt;&lt;D xsi:type="xsd:double"&gt;0.8289&lt;/D&gt;&lt;D xsi:type="xsd:double"&gt;1.2964&lt;/D&gt;&lt;D xsi:type="xsd:double"&gt;1.2325&lt;/D&gt;&lt;D xsi:type="xsd:double"&gt;0.9216&lt;/D&gt;&lt;D xsi:type="xsd:double"&gt;0.7343&lt;/D&gt;&lt;D xsi:type="xsd:double"&gt;1.5718&lt;/D&gt;&lt;D xsi:type="xsd:double"&gt;1.7585&lt;/D&gt;&lt;D xsi:type="xsd:double"&gt;1.7219&lt;/D&gt;&lt;D xsi:type="xsd:double"&gt;1.7604&lt;/D&gt;&lt;D xsi:type="xsd:double"&gt;1.8365&lt;/D&gt;&lt;D xsi:type="xsd:double"&gt;2.209&lt;/D&gt;&lt;D xsi:type="xsd:double"&gt;1.1869&lt;/D&gt;&lt;D xsi:type="xsd:double"&gt;1.359&lt;/D&gt;&lt;D xsi:type="xsd:double"&gt;1.3685&lt;/D&gt;&lt;D xsi:type="xsd:double"&gt;1.6513&lt;/D&gt;&lt;D xsi:type="xsd:double"&gt;1.3362&lt;/D&gt;&lt;D xsi:type="xsd:double"&gt;1.4601&lt;/D&gt;&lt;D xsi:type="xsd:double"&gt;1.4484&lt;/D&gt;&lt;D xsi:type="xsd:double"&gt;1.5139&lt;/D&gt;&lt;D xsi:type="xsd:double"&gt;1.513&lt;/D&gt;&lt;D xsi:type="xsd:double"&gt;1.2757&lt;/D&gt;&lt;D xsi:type="xsd:double"&gt;2.0684&lt;/D&gt;&lt;D xsi:type="xsd:double"&gt;2.0784&lt;/D&gt;&lt;D xsi:type="xsd:double"&gt;2.1432&lt;/D&gt;&lt;D xsi:type="xsd:double"&gt;2.1259&lt;/D&gt;&lt;D xsi:type="xsd:double"&gt;2.0355&lt;/D&gt;&lt;D xsi:type="xsd:double"&gt;2.2952&lt;/D&gt;&lt;D xsi:type="xsd:double"&gt;2.2599&lt;/D&gt;&lt;D xsi:type="xsd:double"&gt;3.031&lt;/D&gt;&lt;D xsi:type="xsd:double"&gt;2.7514&lt;/D&gt;&lt;D xsi:type="xsd:double"&gt;2.2026&lt;/D&gt;&lt;D xsi:type="xsd:double"&gt;1.8533&lt;/D&gt;&lt;D xsi:type="xsd:double"&gt;2.044&lt;/D&gt;&lt;D xsi:type="xsd:double"&gt;1.8559&lt;/D&gt;&lt;D xsi:type="xsd:double"&gt;1.8246&lt;/D&gt;&lt;D xsi:type="xsd:double"&gt;1.8964&lt;/D&gt;&lt;D xsi:type="xsd:double"&gt;1.9666&lt;/D&gt;&lt;D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xsi:type="xsd:double"&gt;1.1333&lt;/D&gt;&lt;D xsi:type="xsd:double"&gt;1.3258&lt;/D&gt;&lt;D xsi:type="xsd:double"&gt;1.604&lt;/D&gt;&lt;D xsi:type="xsd:double"&gt;1.551&lt;/D&gt;&lt;D xsi:type="xsd:double"&gt;1.8281&lt;/D&gt;&lt;D xsi:type="xsd:double"&gt;1.9459&lt;/D&gt;&lt;D xsi:type="xsd:double"&gt;2.1229&lt;/D&gt;&lt;D xsi:type="xsd:double"&gt;2.2883&lt;/D&gt;&lt;D xsi:type="xsd:double"&gt;2.1549&lt;/D&gt;&lt;D xsi:type="xsd:double"&gt;2.5101&lt;/D&gt;&lt;D xsi:type="xsd:double"&gt;2.3515&lt;/D&gt;&lt;D xsi:type="xsd:double"&gt;2.648&lt;/D&gt;&lt;D xsi:type="xsd:double"&gt;1.8901&lt;/D&gt;&lt;D xsi:type="xsd:double"&gt;1.8407&lt;/D&gt;&lt;D xsi:type="xsd:double"&gt;1.6647&lt;/D&gt;&lt;D xsi:type="xsd:double"&gt;1.8194&lt;/D&gt;&lt;D xsi:type="xsd:double"&gt;1.9734&lt;/D&gt;&lt;D xsi:type="xsd:double"&gt;1.8981&lt;/D&gt;&lt;D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xsi:type="xsd:double"&gt;1.5968&lt;/D&gt;&lt;D xsi:type="xsd:double"&gt;1.831&lt;/D&gt;&lt;D xsi:type="xsd:double"&gt;2.9816&lt;/D&gt;&lt;D xsi:type="xsd:double"&gt;2.7429&lt;/D&gt;&lt;D xsi:type="xsd:double"&gt;2.7435&lt;/D&gt;&lt;D xsi:type="xsd:double"&gt;2.8489&lt;/D&gt;&lt;D xsi:type="xsd:double"&gt;2.1839&lt;/D&gt;&lt;D xsi:type="xsd:double"&gt;3.0351&lt;/D&gt;&lt;D xsi:type="xsd:double"&gt;4.0573&lt;/D&gt;&lt;D xsi:type="xsd:double"&gt;2.7853&lt;/D&gt;&lt;D xsi:type="xsd:double"&gt;3.1645&lt;/D&gt;&lt;D xsi:type="xsd:double"&gt;2.6549&lt;/D&gt;&lt;D xsi:type="xsd:double"&gt;2.8453&lt;/D&gt;&lt;D xsi:type="xsd:double"&gt;1.039&lt;/D&gt;&lt;D xsi:type="xsd:double"&gt;1.1689&lt;/D&gt;&lt;D xsi:type="xsd:double"&gt;1.1114&lt;/D&gt;&lt;D xsi:type="xsd:double"&gt;1.5411&lt;/D&gt;&lt;D xsi:type="xsd:double"&gt;1.5175&lt;/D&gt;&lt;D xsi:type="xsd:double"&gt;1.759&lt;/D&gt;&lt;D xsi:type="xsd:double"&gt;1.5584&lt;/D&gt;&lt;D xsi:type="xsd:double"&gt;1.8052&lt;/D&gt;&lt;D xsi:type="xsd:double"&gt;2.354&lt;/D&gt;&lt;D xsi:type="xsd:double"&gt;1.83&lt;/D&gt;&lt;D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xsi:type="xsd:double"&gt;1.0345&lt;/D&gt;&lt;D xsi:type="xsd:double"&gt;1.3929&lt;/D&gt;&lt;D xsi:type="xsd:double"&gt;1.4677&lt;/D&gt;&lt;D xsi:type="xsd:double"&gt;1.5092&lt;/D&gt;&lt;D xsi:type="xsd:double"&gt;1.5721&lt;/D&gt;&lt;D xsi:type="xsd:double"&gt;1.821&lt;/D&gt;&lt;D xsi:type="xsd:double"&gt;0&lt;/D&gt;&lt;D xsi:type="xsd:double"&gt;0&lt;/D&gt;&lt;D xsi:type="xsd:double"&gt;0&lt;/D&gt;&lt;D xsi:type="xsd:double"&gt;0.9728&lt;/D&gt;&lt;D xsi:type="xsd:double"&gt;0.7887&lt;/D&gt;&lt;D xsi:type="xsd:double"&gt;0.8774&lt;/D&gt;&lt;D xsi:type="xsd:double"&gt;0.9095&lt;/D&gt;&lt;D xsi:type="xsd:double"&gt;0.971&lt;/D&gt;&lt;D xsi:type="xsd:double"&gt;1.0095&lt;/D&gt;&lt;D xsi:type="xsd:double"&gt;0.9927&lt;/D&gt;&lt;D xsi:type="xsd:double"&gt;0.9002&lt;/D&gt;&lt;D xsi:type="xsd:double"&gt;0.9393&lt;/D&gt;&lt;D xsi:type="xsd:double"&gt;1.0563&lt;/D&gt;&lt;D xsi:type="xsd:double"&gt;1.1254&lt;/D&gt;&lt;D xsi:type="xsd:double"&gt;1.102&lt;/D&gt;&lt;D xsi:type="xsd:double"&gt;1.1721&lt;/D&gt;&lt;D xsi:type="xsd:double"&gt;1.2949&lt;/D&gt;&lt;D xsi:type="xsd:double"&gt;1.6309&lt;/D&gt;&lt;D xsi:type="xsd:double"&gt;1.746&lt;/D&gt;&lt;D xsi:type="xsd:double"&gt;2.1292&lt;/D&gt;&lt;D xsi:type="xsd:double"&gt;2.4872&lt;/D&gt;&lt;D xsi:type="xsd:double"&gt;2.1221&lt;/D&gt;&lt;D xsi:type="xsd:double"&gt;2.5209&lt;/D&gt;&lt;D xsi:type="xsd:double"&gt;2.4412&lt;/D&gt;&lt;D xsi:type="xsd:double"&gt;2.3695&lt;/D&gt;&lt;D xsi:type="xsd:double"&gt;2.9292&lt;/D&gt;&lt;D xsi:type="xsd:double"&gt;2.3396&lt;/D&gt;&lt;D xsi:type="xsd:double"&gt;2.3031&lt;/D&gt;&lt;D xsi:type="xsd:double"&gt;2.496&lt;/D&gt;&lt;D xsi:type="xsd:double"&gt;2.6454&lt;/D&gt;&lt;D xsi:type="xsd:double"&gt;2.7235&lt;/D&gt;&lt;D xsi:type="xsd:double"&gt;2.1551&lt;/D&gt;&lt;D xsi:type="xsd:double"&gt;2.0626&lt;/D&gt;&lt;D xsi:type="xsd:double"&gt;1.6693&lt;/D&gt;&lt;D xsi:type="xsd:double"&gt;1.2725&lt;/D&gt;&lt;D xsi:type="xsd:double"&gt;1.4517&lt;/D&gt;&lt;D xsi:type="xsd:double"&gt;1.3657&lt;/D&gt;&lt;D xsi:type="xsd:double"&gt;1.5269&lt;/D&gt;&lt;D xsi:type="xsd:double"&gt;1.8203&lt;/D&gt;&lt;D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xsi:type="xsd:double"&gt;0.5472&lt;/D&gt;&lt;D xsi:type="xsd:double"&gt;1.3434&lt;/D&gt;&lt;D xsi:type="xsd:double"&gt;1.6778&lt;/D&gt;&lt;D xsi:type="xsd:double"&gt;2.2717&lt;/D&gt;&lt;D xsi:type="xsd:double"&gt;2.7764&lt;/D&gt;&lt;D xsi:type="xsd:double"&gt;2.9446&lt;/D&gt;&lt;D xsi:type="xsd:double"&gt;3.2377&lt;/D&gt;&lt;D xsi:type="xsd:double"&gt;2.2418&lt;/D&gt;&lt;D xsi:type="xsd:double"&gt;2.5574&lt;/D&gt;&lt;D xsi:type="xsd:double"&gt;1.746&lt;/D&gt;&lt;D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xsi:type="xsd:double"&gt;1.744&lt;/D&gt;&lt;D xsi:type="xsd:double"&gt;1.6661&lt;/D&gt;&lt;D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xsi:type="xsd:double"&gt;0.6973&lt;/D&gt;&lt;D xsi:type="xsd:double"&gt;0.82&lt;/D&gt;&lt;D xsi:type="xsd:double"&gt;0.8534&lt;/D&gt;&lt;D xsi:type="xsd:double"&gt;0.6861&lt;/D&gt;&lt;D xsi:type="xsd:double"&gt;0.7829&lt;/D&gt;&lt;D xsi:type="xsd:double"&gt;0.9347&lt;/D&gt;&lt;D xsi:type="xsd:double"&gt;1.0692&lt;/D&gt;&lt;D xsi:type="xsd:double"&gt;1.313&lt;/D&gt;&lt;D xsi:type="xsd:double"&gt;1.4628&lt;/D&gt;&lt;D xsi:type="xsd:double"&gt;1.3427&lt;/D&gt;&lt;D xsi:type="xsd:double"&gt;1.7638&lt;/D&gt;&lt;D xsi:type="xsd:double"&gt;1.4949&lt;/D&gt;&lt;D xsi:type="xsd:double"&gt;1.6266&lt;/D&gt;&lt;D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xsi:type="xsd:double"&gt;0.7482&lt;/D&gt;&lt;D xsi:type="xsd:double"&gt;0.8764&lt;/D&gt;&lt;D xsi:type="xsd:double"&gt;2.2407&lt;/D&gt;&lt;D xsi:type="xsd:double"&gt;2.0316&lt;/D&gt;&lt;D xsi:type="xsd:double"&gt;1.8753&lt;/D&gt;&lt;D xsi:type="xsd:double"&gt;1.7841&lt;/D&gt;&lt;D xsi:type="xsd:double"&gt;1.7815&lt;/D&gt;&lt;D xsi:type="xsd:double"&gt;1.9383&lt;/D&gt;&lt;D xsi:type="xsd:double"&gt;1.5666&lt;/D&gt;&lt;D xsi:type="xsd:double"&gt;1.6353&lt;/D&gt;&lt;D xsi:type="xsd:double"&gt;1.6126&lt;/D&gt;&lt;D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xsi:type="xsd:double"&gt;0.7502&lt;/D&gt;&lt;D xsi:type="xsd:double"&gt;1.2585&lt;/D&gt;&lt;D xsi:type="xsd:double"&gt;1.3222&lt;/D&gt;&lt;D xsi:type="xsd:double"&gt;1.399&lt;/D&gt;&lt;D xsi:type="xsd:double"&gt;1.4087&lt;/D&gt;&lt;D xsi:type="xsd:double"&gt;1.7046&lt;/D&gt;&lt;D xsi:type="xsd:double"&gt;2.0111&lt;/D&gt;&lt;D xsi:type="xsd:double"&gt;2.1536&lt;/D&gt;&lt;D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xsi:type="xsd:double"&gt;1.0583&lt;/D&gt;&lt;D xsi:type="xsd:double"&gt;1.0573&lt;/D&gt;&lt;D xsi:type="xsd:double"&gt;1.2285&lt;/D&gt;&lt;D xsi:type="xsd:double"&gt;1.1634&lt;/D&gt;&lt;D xsi:type="xsd:double"&gt;1.1337&lt;/D&gt;&lt;D xsi:type="xsd:double"&gt;1.2777&lt;/D&gt;&lt;D xsi:type="xsd:double"&gt;1.129&lt;/D&gt;&lt;D xsi:type="xsd:double"&gt;1.1848&lt;/D&gt;&lt;D xsi:type="xsd:double"&gt;1.5257&lt;/D&gt;&lt;D xsi:type="xsd:double"&gt;1.5408&lt;/D&gt;&lt;D xsi:type="xsd:double"&gt;0&lt;/D&gt;&lt;D xsi:type="xsd:double"</t>
        </r>
      </text>
    </comment>
    <comment ref="A49" authorId="0" shapeId="0" xr:uid="{62D6FFA0-854E-40BE-89E0-9826E1A34030}">
      <text>
        <r>
          <rPr>
            <b/>
            <sz val="9"/>
            <color indexed="81"/>
            <rFont val="Tahoma"/>
            <family val="2"/>
          </rPr>
          <t>&gt;0&lt;/D&gt;&lt;D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xsi:type="xsd:double"&gt;0.6162&lt;/D&gt;&lt;D xsi:type="xsd:double"&gt;0.7789&lt;/D&gt;&lt;D xsi:type="xsd:double"&gt;0.9299&lt;/D&gt;&lt;D xsi:type="xsd:double"&gt;1.2747&lt;/D&gt;&lt;D xsi:type="xsd:double"&gt;1.1984&lt;/D&gt;&lt;D xsi:type="xsd:double"&gt;1.0795&lt;/D&gt;&lt;D xsi:type="xsd:double"&gt;1.1351&lt;/D&gt;&lt;D xsi:type="xsd:double"&gt;1.5488&lt;/D&gt;&lt;D xsi:type="xsd:double"&gt;1.3728&lt;/D&gt;&lt;D xsi:type="xsd:double"&gt;1.7829&lt;/D&gt;&lt;D xsi:type="xsd:double"&gt;1.3803&lt;/D&gt;&lt;D xsi:type="xsd:double"&gt;1.6705&lt;/D&gt;&lt;D xsi:type="xsd:double"&gt;1.5453&lt;/D&gt;&lt;D xsi:type="xsd:double"&gt;1.9286&lt;/D&gt;&lt;D xsi:type="xsd:double"&gt;1.4763&lt;/D&gt;&lt;D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xsi:type="xsd:double"&gt;1.5355&lt;/D&gt;&lt;D xsi:type="xsd:double"&gt;1.3953&lt;/D&gt;&lt;D xsi:type="xsd:double"&gt;1.4637&lt;/D&gt;&lt;D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xsi:type="xsd:double"&gt;1.257&lt;/D&gt;&lt;D xsi:type="xsd:double"&gt;1.8516&lt;/D&gt;&lt;D xsi:type="xsd:double"&gt;1.4931&lt;/D&gt;&lt;D xsi:type="xsd:double"&gt;1.64&lt;/D&gt;&lt;D xsi:type="xsd:double"&gt;1.5641&lt;/D&gt;&lt;D xsi:type="xsd:double"&gt;1.663&lt;/D&gt;&lt;D xsi:type="xsd:double"&gt;1.9763&lt;/D&gt;&lt;D xsi:type="xsd:double"&gt;1.9631&lt;/D&gt;&lt;D xsi:type="xsd:double"&gt;2.0338&lt;/D&gt;&lt;D xsi:type="xsd:double"&gt;1.742&lt;/D&gt;&lt;D xsi:type="xsd:double"&gt;1.5836&lt;/D&gt;&lt;D xsi:type="xsd:double"&gt;1.3702&lt;/D&gt;&lt;D xsi:type="xsd:double"&gt;1.4116&lt;/D&gt;&lt;D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xsi:type="xsd:double"&gt;1.1903&lt;/D&gt;&lt;D xsi:type="xsd:double"&gt;1.0742&lt;/D&gt;&lt;D xsi:type="xsd:double"&gt;1.0483&lt;/D&gt;&lt;D xsi:type="xsd:double"&gt;1.5449&lt;/D&gt;&lt;D xsi:type="xsd:double"&gt;1.3689&lt;/D&gt;&lt;D xsi:type="xsd:double"&gt;1.5844&lt;/D&gt;&lt;D xsi:type="xsd:double"&gt;1.4457&lt;/D&gt;&lt;D xsi:type="xsd:double"&gt;1.4108&lt;/D&gt;&lt;D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xsi:type="xsd:double"&gt;2.0106&lt;/D&gt;&lt;D xsi:type="xsd:double"&gt;2.8907&lt;/D&gt;&lt;D xsi:type="xsd:double"&gt;2.1686&lt;/D&gt;&lt;D xsi:type="xsd:double"&gt;1.8233&lt;/D&gt;&lt;D xsi:type="xsd:double"&gt;1.4341&lt;/D&gt;&lt;D xsi:type="xsd:double"&gt;1.2751999999999999&lt;/D&gt;&lt;D xsi:type="xsd:double"&gt;1.4422&lt;/D&gt;&lt;D xsi:type="xsd:double"&gt;1.2473&lt;/D&gt;&lt;D xsi:type="xsd:double"&gt;1.7861&lt;/D&gt;&lt;D xsi:type="xsd:double"&gt;2.3057&lt;/D&gt;&lt;D xsi:type="xsd:double"&gt;2.077&lt;/D&gt;&lt;D xsi:type="xsd:double"&gt;1.9912&lt;/D&gt;&lt;D xsi:type="xsd:double"&gt;2.0623&lt;/D&gt;&lt;D xsi:type="xsd:double"&gt;1.5503&lt;/D&gt;&lt;D xsi:type="xsd:double"&gt;1.1851&lt;/D&gt;&lt;D xsi:type="xsd:double"&gt;1.3621&lt;/D&gt;&lt;D xsi:type="xsd:double"&gt;1.6616&lt;/D&gt;&lt;D xsi:type="xsd:double"&gt;1.5362&lt;/D&gt;&lt;D xsi:type="xsd:double"&gt;1.3946&lt;/D&gt;&lt;D xsi:type="xsd:double"&gt;1.4013&lt;/D&gt;&lt;D xsi:type="xsd:double"&gt;2.6027&lt;/D&gt;&lt;D xsi:type="xsd:double"&gt;2.6991&lt;/D&gt;&lt;D xsi:type="xsd:double"&gt;2.542&lt;/D&gt;&lt;D xsi:type="xsd:double"&gt;2.0334&lt;/D&gt;&lt;D xsi:type="xsd:double"&gt;1.096&lt;/D&gt;&lt;D xsi:type="xsd:double"&gt;1.236&lt;/D&gt;&lt;D xsi:type="xsd:double"&gt;1.4401&lt;/D&gt;&lt;D xsi:type="xsd:double"&gt;1.1304&lt;/D&gt;&lt;D xsi:type="xsd:double"&gt;1.2863&lt;/D&gt;&lt;D xsi:type="xsd:double"&gt;1.7342&lt;/D&gt;&lt;D xsi:type="xsd:double"&gt;1.8938&lt;/D&gt;&lt;D xsi:type="xsd:double"&gt;1.9828&lt;/D&gt;&lt;D xsi:type="xsd:double"&gt;2.5532&lt;/D&gt;&lt;D xsi:type="xsd:double"&gt;3.3074&lt;/D&gt;&lt;D xsi:type="xsd:double"&gt;1.9919&lt;/D&gt;&lt;D xsi:type="xsd:double"&gt;3.4464&lt;/D&gt;&lt;D xsi:type="xsd:double"&gt;3.1885&lt;/D&gt;&lt;D xsi:type="xsd:double"&gt;1.863&lt;/D&gt;&lt;D xsi:type="xsd:double"&gt;2.5229&lt;/D&gt;&lt;D xsi:type="xsd:double"&gt;2.2365&lt;/D&gt;&lt;D xsi:type="xsd:double"&gt;3.01&lt;/D&gt;&lt;D xsi:type="xsd:double"&gt;2.6215&lt;/D&gt;&lt;D xsi:type="xsd:double"&gt;2.533&lt;/D&gt;&lt;D xsi:type="xsd:double"&gt;2.9775&lt;/D&gt;&lt;D xsi:type="xsd:double"&gt;2.8374&lt;/D&gt;&lt;D xsi:type="xsd:double"&gt;2.1407&lt;/D&gt;&lt;D xsi:type="xsd:double"&gt;1.5686&lt;/D&gt;&lt;D xsi:type="xsd:double"&gt;1.4001&lt;/D&gt;&lt;D xsi:type="xsd:double"&gt;1.0186&lt;/D&gt;&lt;D xsi:type="xsd:double"&gt;0.837&lt;/D&gt;&lt;D xsi:type="xsd:double"&gt;0.9264&lt;/D&gt;&lt;D xsi:type="xsd:double"&gt;1.2222&lt;/D&gt;&lt;D xsi:type="xsd:double"&gt;1.3467&lt;/D&gt;&lt;D xsi:type="xsd:double"&gt;1.4434&lt;/D&gt;&lt;D xsi:type="xsd:double"&gt;1.1246&lt;/D&gt;&lt;D xsi:type="xsd:double"&gt;1.3797&lt;/D&gt;&lt;D xsi:type="xsd:double"&gt;1.4942&lt;/D&gt;&lt;D xsi:type="xsd:double"&gt;1.8249&lt;/D&gt;&lt;D xsi:type="xsd:double"&gt;1.3894&lt;/D&gt;&lt;D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xsi:type="xsd:double"&gt;1.255&lt;/D&gt;&lt;D xsi:type="xsd:double"&gt;1.2937&lt;/D&gt;&lt;D xsi:type="xsd:double"&gt;1.4827&lt;/D&gt;&lt;D xsi:type="xsd:double"&gt;1.6291&lt;/D&gt;&lt;D xsi:type="xsd:double"&gt;1.879&lt;/D&gt;&lt;D xsi:type="xsd:double"&gt;1.8315&lt;/D&gt;&lt;D xsi:type="xsd:double"&gt;2.5819&lt;/D&gt;&lt;D xsi:type="xsd:double"&gt;2.5135&lt;/D&gt;&lt;D xsi:type="xsd:double"&gt;2.1853&lt;/D&gt;&lt;D xsi:type="xsd:double"&gt;1.5889&lt;/D&gt;&lt;D xsi:type="xsd:double"&gt;1.2328&lt;/D&gt;&lt;D xsi:type="xsd:double"&gt;1.4068&lt;/D&gt;&lt;D xsi:type="xsd:double"&gt;1.4884&lt;/D&gt;&lt;D xsi:type="xsd:double"&gt;1.3353&lt;/D&gt;&lt;D xsi:type="xsd:double"&gt;1.4246&lt;/D&gt;&lt;D xsi:type="xsd:double"&gt;1.4983&lt;/D&gt;&lt;D xsi:type="xsd:double"&gt;1.6523&lt;/D&gt;&lt;D xsi:type="xsd:double"&gt;1.8479&lt;/D&gt;&lt;D xsi:type="xsd:double"&gt;1.3149&lt;/D&gt;&lt;D xsi:type="xsd:double"&gt;1.2743&lt;/D&gt;&lt;D xsi:type="xsd:double"&gt;1.3614&lt;/D&gt;&lt;D xsi:type="xsd:double"&gt;1.2647&lt;/D&gt;&lt;D xsi:type="xsd:double"&gt;1.2163&lt;/D&gt;&lt;D xsi:type="xsd:double"&gt;1.3111&lt;/D&gt;&lt;D xsi:type="xsd:double"&gt;1.3875&lt;/D&gt;&lt;D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xsi:type="xsd:double"&gt;1.5288&lt;/D&gt;&lt;D xsi:type="xsd:double"&gt;2.0373&lt;/D&gt;&lt;D xsi:type="xsd:double"&gt;2.2768&lt;/D&gt;&lt;D xsi:type="xsd:double"&gt;2.4295&lt;/D&gt;&lt;D xsi:type="xsd:double"&gt;2.6288&lt;/D&gt;&lt;D xsi:type="xsd:double"&gt;2.9194&lt;/D&gt;&lt;D xsi:type="xsd:double"&gt;2.6888&lt;/D&gt;&lt;D xsi:type="xsd:double"&gt;2.4302&lt;/D&gt;&lt;D xsi:type="xsd:double"&gt;2.3677&lt;/D&gt;&lt;D xsi:type="xsd:double"&gt;2.0071&lt;/D&gt;&lt;D xsi:type="xsd:double"&gt;2.5245&lt;/D&gt;&lt;D xsi:type="xsd:double"&gt;1.9758&lt;/D&gt;&lt;D xsi:type="xsd:double"&gt;1.9496&lt;/D&gt;&lt;D xsi:type="xsd:double"&gt;2.1345&lt;/D&gt;&lt;D xsi:type="xsd:double"&gt;2.5332&lt;/D&gt;&lt;D xsi:type="xsd:double"&gt;2.9563&lt;/D&gt;&lt;D xsi:type="xsd:double"&gt;1.3835&lt;/D&gt;&lt;D xsi:type="xsd:double"&gt;1.4986&lt;/D&gt;&lt;D xsi:type="xsd:double"&gt;1.3827&lt;/D&gt;&lt;D xsi:type="xsd:double"&gt;1.0431&lt;/D&gt;&lt;D xsi:type="xsd:double"&gt;1.0818&lt;/D&gt;&lt;D xsi:type="xsd:double"&gt;0.978&lt;/D&gt;&lt;D xsi:type="xsd:double"&gt;0.6885&lt;/D&gt;&lt;D xsi:type="xsd:double"&gt;0.6029&lt;/D&gt;&lt;D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xsi:type="xsd:double"&gt;0.9435&lt;/D&gt;&lt;D xsi:type="xsd:double"&gt;0.9774&lt;/D&gt;&lt;D xsi:type="xsd:double"&gt;1.1818&lt;/D&gt;&lt;D xsi:type="xsd:double"&gt;1.5999&lt;/D&gt;&lt;D xsi:type="xsd:double"&gt;1.5844&lt;/D&gt;&lt;D xsi:type="xsd:double"&gt;1.5847&lt;/D&gt;&lt;D xsi:type="xsd:double"&gt;1.5546&lt;/D&gt;&lt;D xsi:type="xsd:double"&gt;1.3197&lt;/D&gt;&lt;D xsi:type="xsd:double"&gt;1.7882&lt;/D&gt;&lt;D xsi:type="xsd:double"&gt;2.0497&lt;/D&gt;&lt;D xsi:type="xsd:double"&gt;1.63&lt;/D&gt;&lt;D xsi:type="xsd:double"&gt;1.9225&lt;/D&gt;&lt;D xsi:type="xsd:double"&gt;1.8211&lt;/D&gt;&lt;D xsi:type="xsd:double"&gt;1.7832&lt;/D&gt;&lt;D xsi:type="xsd:double"&gt;1.6333&lt;/D&gt;&lt;D xsi:type="xsd:double"&gt;1.3357&lt;/D&gt;&lt;D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xsi:type="xsd:double"&gt;1.0372&lt;/D&gt;&lt;D xsi:type="xsd:double"&gt;1.3351&lt;/D&gt;&lt;D xsi:type="xsd:double"&gt;1.1096&lt;/D&gt;&lt;D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xsi:type="xsd:double"&gt;0.9551&lt;/D&gt;&lt;D xsi:type="xsd:double"&gt;1.0897&lt;/D&gt;&lt;D xsi:type="xsd:double"&gt;1.3023&lt;/D&gt;&lt;D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xsi:type="xsd:double"&gt;1.1017&lt;/D&gt;&lt;D xsi:type="xsd:double"&gt;1.1933&lt;/D&gt;&lt;D xsi:type="xsd:double"&gt;1.2467&lt;/D&gt;&lt;D xsi:type="xsd:double"&gt;1.2067&lt;/D&gt;&lt;D xsi:type="xsd:double"&gt;1.1858&lt;/D&gt;&lt;D xsi:type="xsd:double"&gt;1.3015&lt;/D&gt;&lt;D xsi:type="xsd:double"&gt;1.4397&lt;/D&gt;&lt;D xsi:type="xsd:double"&gt;1.2037&lt;/D&gt;&lt;D xsi:type="xsd:double"&gt;1.2621&lt;/D&gt;&lt;D xsi:type="xsd:double"&gt;1.4271&lt;/D&gt;&lt;D xsi:type="xsd:double"&gt;1.2345&lt;/D&gt;&lt;D xsi:type="xsd:double"&gt;1.3626&lt;/D&gt;&lt;D xsi:type="xsd:double"&gt;1.1207&lt;/D&gt;&lt;D xsi:type="xsd:double"&gt;1.3843&lt;/D&gt;&lt;D xsi:type="xsd:double"&gt;1.4296&lt;/D&gt;&lt;D xsi:type="xsd:double"&gt;1.2978&lt;/D&gt;&lt;D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xsi:type="xsd:double"&gt;1.1379&lt;/D&gt;&lt;D xsi:type="xsd:double"&gt;1.1495&lt;/D&gt;&lt;D xsi:type="xsd:double"&gt;1.2138&lt;/D&gt;&lt;D xsi:type="xsd:double"&gt;0.9338&lt;/D&gt;&lt;D xsi:type="xsd:double"&gt;1.1229&lt;/D&gt;&lt;D xsi:type="xsd:double"&gt;1.0821&lt;/D&gt;&lt;D xsi:type="xsd:double"&gt;1.0838&lt;/D&gt;&lt;D xsi:type="xsd:double"&gt;0.9852&lt;/D&gt;&lt;D xsi:type="xsd:double"&gt;0.8531&lt;/D&gt;&lt;D xsi:type="xsd:double"&gt;0.8484&lt;/D&gt;&lt;D xsi:type="xsd:double"&gt;1.0459&lt;/D&gt;&lt;D xsi:type="xsd:double"&gt;1.2812&lt;/D&gt;&lt;D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xsi:type="xsd:double"&gt;1.3553&lt;/D&gt;&lt;D xsi:type="xsd:double"&gt;1.3773&lt;/D&gt;&lt;D xsi:type="xsd:double"&gt;1.0131&lt;/D&gt;&lt;D xsi:type="xsd:double"&gt;1.0045&lt;/D&gt;&lt;D xsi:type="xsd:double"&gt;1.0955&lt;/D&gt;&lt;D xsi:type="xsd:double"&gt;0.7624&lt;/D&gt;&lt;D xsi:type="xsd:double"&gt;0.6643&lt;/D&gt;&lt;D xsi:type="xsd:double"&gt;0.5577&lt;/D&gt;&lt;D xsi:type="xsd:double"&gt;0.7401&lt;/D&gt;&lt;D xsi:type="xsd:double"&gt;1.003&lt;/D&gt;&lt;D xsi:type="xsd:double"&gt;0.6565&lt;/D&gt;&lt;D xsi:type="xsd:double"&gt;0.6611&lt;/D&gt;&lt;D xsi:type="xsd:double"&gt;0.9428&lt;/D&gt;&lt;D xsi:type="xsd:double"&gt;1.2366&lt;/D&gt;&lt;D xsi:type="xsd:double"&gt;1.1022&lt;/D&gt;&lt;D xsi:type="xsd:double"&gt;1.4142&lt;/D&gt;&lt;D xsi:type="xsd:double"&gt;1.6003&lt;/D&gt;&lt;D xsi:type="xsd:double"&gt;1.2219&lt;/D&gt;&lt;D xsi:type="xsd:double"&gt;1.1682&lt;/D&gt;&lt;D xsi:type="xsd:double"&gt;1.43&lt;/D&gt;&lt;D xsi:type="xsd:double"&gt;1.1118&lt;/D&gt;&lt;D xsi:type="xsd:double"&gt;1.1435&lt;/D&gt;&lt;D xsi:type="xsd:double"&gt;1.3195&lt;/D&gt;&lt;D xsi:type="xsd:double"&gt;1.2787&lt;/D&gt;&lt;D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xsi:type="xsd:double"&gt;1.3732&lt;/D&gt;&lt;D xsi:type="xsd:double"&gt;1.3859&lt;/D&gt;&lt;D xsi:type="xsd:double"&gt;1.4243&lt;/D&gt;&lt;D xsi:type="xsd:double"&gt;1.6651&lt;/D&gt;&lt;D xsi:type="xsd:double"&gt;1.7524&lt;/D&gt;&lt;D xsi:type="xsd:double"&gt;1.3588&lt;/D&gt;&lt;D xsi:type="xsd:double"&gt;1.7107&lt;/D&gt;&lt;D xsi:type="xsd:double"&gt;1.5762&lt;/D&gt;&lt;D xsi:type="xsd:double"&gt;1.5955&lt;/D&gt;&lt;D xsi:type="xsd:double"&gt;1.6211&lt;/D&gt;&lt;D xsi:type="xsd:double"&gt;1.6273&lt;/D&gt;&lt;D xsi:type="xsd:double"&gt;1.6381&lt;/D&gt;&lt;D xsi:type="xsd:double"&gt;2.1245&lt;/D&gt;&lt;D xsi:type="xsd:double"&gt;2.3025&lt;/D&gt;&lt;D xsi:type="xsd:double"&gt;2.7196&lt;/D&gt;&lt;D xsi:type="xsd:double"&gt;2.6811&lt;/D&gt;&lt;D xsi:type="xsd:double"&gt;2.2295&lt;/D&gt;&lt;D xsi:type="xsd:double"&gt;1.8253&lt;/D&gt;&lt;D xsi:type="xsd:double"&gt;1.0521&lt;/D&gt;&lt;D xsi:type="xsd:double"&gt;1.2378&lt;/D&gt;&lt;D xsi:type="xsd:double"&gt;1.455&lt;/D&gt;&lt;D xsi:type="xsd:double"&gt;1.332&lt;/D&gt;&lt;D xsi:type="xsd:double"&gt;1.4735&lt;/D&gt;&lt;D xsi:type="xsd:double"&gt;1.3266&lt;/D&gt;&lt;D xsi:type="xsd:double"&gt;1.2689&lt;/D&gt;&lt;D xsi:type="xsd:double"&gt;1.1486&lt;/D&gt;&lt;D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xsi:type="xsd:double"&gt;1.4536&lt;/D&gt;&lt;D xsi:type="xsd:double"&gt;1.3647&lt;/D&gt;&lt;D xsi:type="xsd:double"&gt;1.7712&lt;/D&gt;&lt;D xsi:type="xsd:double"&gt;1.9278&lt;/D&gt;&lt;D xsi:type="xsd:double"&gt;1.7416&lt;/D&gt;&lt;D xsi:type="xsd:double"&gt;1.3496&lt;/D&gt;&lt;D xsi:type="xsd:double"&gt;1.3396&lt;/D&gt;&lt;D xsi:type="xsd:double"&gt;1.1007&lt;/D&gt;&lt;D xsi:type="xsd:double"&gt;1.209&lt;/D&gt;&lt;D xsi:type="xsd:double"&gt;0.9479&lt;/D&gt;&lt;D xsi:type="xsd:double"&gt;0.9487&lt;/D&gt;&lt;D xsi:type="xsd:double"&gt;1.0672&lt;/D&gt;&lt;D xsi:type="xsd:double"&gt;1.0547&lt;/D&gt;&lt;D xsi:type="xsd:double"&gt;0.8425&lt;/D&gt;&lt;D xsi:type="xsd:double"&gt;1.0092&lt;/D&gt;&lt;D xsi:type="xsd:double"&gt;1.2573&lt;/D&gt;&lt;D xsi:type="xsd:double"&gt;1.122&lt;/D&gt;&lt;D xsi:type="xsd:double"&gt;0.9719&lt;/D&gt;&lt;D xsi:type="xsd:double"&gt;0.7409&lt;/D&gt;&lt;D xsi:type="xsd:double"&gt;0.6931&lt;/D&gt;&lt;D xsi:type="xsd:double"&gt;0.7007&lt;/D&gt;&lt;D xsi:type="xsd:double"&gt;0.8603&lt;/D&gt;&lt;D xsi:type="xsd:double"&gt;0.9369&lt;/D&gt;&lt;D xsi:type="xsd:double"&gt;1.0358&lt;/D&gt;&lt;D xsi:type="xsd:double"&gt;1.1412&lt;/D&gt;&lt;D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xsi:type="xsd:double"&gt;1.0465&lt;/D&gt;&lt;D xsi:type="xsd:double"&gt;1.1401&lt;/D&gt;&lt;D xsi:type="xsd:double"&gt;1.17&lt;/D&gt;&lt;D xsi:type="xsd:double"&gt;1.0757&lt;/D&gt;&lt;D xsi:type="xsd:double"&gt;1.3063&lt;/D&gt;&lt;D xsi:type="xsd:double"&gt;1.3139&lt;/D&gt;&lt;D xsi:type="xsd:double"&gt;0.9615&lt;/D&gt;&lt;D xsi:type="xsd:double"&gt;1.2183&lt;/D&gt;&lt;D xsi:type="xsd:double"&gt;1.4472&lt;/D&gt;&lt;D xsi:type="xsd:double"&gt;1.145&lt;/D&gt;&lt;D xsi:type="xsd:double"&gt;1.0166&lt;/D&gt;&lt;D xsi:type="xsd:double"&gt;1.0014&lt;/D&gt;&lt;D xsi:type="xsd:double"&gt;1.1098&lt;/D&gt;&lt;D xsi:type="xsd:double"&gt;0&lt;/D&gt;&lt;D xsi:type="xsd:double"&gt;0&lt;/D&gt;&lt;D xsi:type="xsd:double"&gt;0&lt;/D&gt;&lt;D xsi:type="xsd:double"&gt;0&lt;/D&gt;&lt;D xsi:type="xsd:double"&gt;0&lt;/D&gt;&lt;D xsi:type="xsd:double"&gt;0&lt;/D&gt;&lt;D xsi:type="xsd:double"&gt;1.3719&lt;/D&gt;&lt;D xsi:type="xsd:double"&gt;1.3629&lt;/D&gt;&lt;D xsi:type="xsd:double"&gt;1.4272&lt;/D&gt;&lt;D xsi:type="xsd:double"&gt;1.2029&lt;/D&gt;&lt;D xsi:type="xsd:double"&gt;1.4714&lt;/D&gt;&lt;D xsi:type="xsd:double"&gt;1.3547&lt;/D&gt;&lt;D xsi:type="xsd:double"&gt;1.5485&lt;/D&gt;&lt;D xsi:type="xsd:double"&gt;1.5715&lt;/D&gt;&lt;D xsi:type="xsd:double"&gt;1.5862&lt;/D&gt;&lt;D xsi:type="xsd:double"&gt;1.5139&lt;/D&gt;&lt;D xsi:type="xsd:double"&gt;1.597&lt;/D&gt;&lt;D xsi:type="xsd:double"&gt;1.679&lt;/D&gt;&lt;D xsi:type="xsd:double"&gt;1.4841&lt;/D&gt;&lt;D xsi:type="xsd:double"&gt;2.5044&lt;/D&gt;&lt;D xsi:type="xsd:double"&gt;1.9669&lt;/D&gt;&lt;D xsi:type="xsd:double"&gt;1.731&lt;/D&gt;&lt;D xsi:type="xsd:double"&gt;0.6859&lt;/D&gt;&lt;D xsi:type="xsd:double"&gt;0.9567&lt;/D&gt;&lt;D xsi:type="xsd:double"&gt;0.7239&lt;/D&gt;&lt;D xsi:type="xsd:double"&gt;0.8117&lt;/D&gt;&lt;D xsi:type="xsd:double"&gt;1.0597&lt;/D&gt;&lt;D xsi:type="xsd:double"&gt;0.853&lt;/D&gt;&lt;D xsi:type="xsd:double"&gt;0.8864&lt;/D&gt;&lt;D xsi:type="xsd:double"&gt;0.9756&lt;/D&gt;&lt;D xsi:type="xsd:double"&gt;0.9393&lt;/D&gt;&lt;D xsi:type="xsd:double"&gt;0.9684&lt;/D&gt;&lt;D xsi:type="xsd:double"&gt;1.2048&lt;/D&gt;&lt;D xsi:type="xsd:double"&gt;1.2447&lt;/D&gt;&lt;D xsi:type="xsd:double"&gt;1.1382&lt;/D&gt;&lt;D xsi:type="xsd:double"&gt;1.186&lt;/D&gt;&lt;D xsi:type="xsd:double"&gt;1.148&lt;/D&gt;&lt;D xsi:type="xsd:double"&gt;1.0156&lt;/D&gt;&lt;D xsi:type="xsd:double"&gt;1.1059&lt;/D&gt;&lt;D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xsi:type="xsd:double"&gt;0.5085&lt;/D&gt;&lt;D xsi:type="xsd:double"&gt;0.9702&lt;/D&gt;&lt;D xsi:type="xsd:double"&gt;0.9639&lt;/D&gt;&lt;D xsi:type="xsd:double"&gt;1.0419&lt;/D&gt;&lt;D xsi:type="xsd:double"&gt;1.0694&lt;/D&gt;&lt;D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xsi:type="xsd:double"&gt;0.4963&lt;/D&gt;&lt;D xsi:type="xsd:double"&gt;0.5608&lt;/D&gt;&lt;D xsi:type="xsd:double"&gt;1.0067&lt;/D&gt;&lt;D xsi:type="xsd:double"&gt;1.0967&lt;/D&gt;&lt;D xsi:type="xsd:double"&gt;1.0499&lt;/D&gt;&lt;D xsi:type="xsd:double"&gt;0.9934&lt;/D&gt;&lt;D xsi:type="xsd:double"&gt;1.0611&lt;/D&gt;&lt;D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xsi:type="xsd:double"&gt;0.7774&lt;/D&gt;&lt;D xsi:type="xsd:double"&gt;1.1237&lt;/D&gt;&lt;D xsi:type="xsd:double"&gt;1.1207&lt;/D&gt;&lt;D xsi:type="xsd:double"&gt;1.0579&lt;/D&gt;&lt;D xsi:type="xsd:double"&gt;1.1139&lt;/D&gt;&lt;D xsi:type="xsd:double"&gt;1.8196&lt;/D&gt;&lt;D xsi:type="xsd:double"&gt;1.6796&lt;/D&gt;&lt;D xsi:type="xsd:double"&gt;1.7385&lt;/D&gt;&lt;D xsi:type="xsd:double"&gt;2.0876&lt;/D&gt;&lt;D xsi:type="xsd:double"&gt;1.8433&lt;/D&gt;&lt;D xsi:type="xsd:double"&gt;1.0947&lt;/D&gt;&lt;D xsi:type="xsd:double"&gt;1.2331&lt;/D&gt;&lt;D xsi:type="xsd:double"&gt;0.9955&lt;/D&gt;&lt;D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xsi:type="xsd:double"&gt;1.1203&lt;/D&gt;&lt;D xsi:type="xsd:double"&gt;1.3122&lt;/D&gt;&lt;D xsi:type="xsd:double"&gt;1.4942&lt;/D&gt;&lt;D xsi:type="xsd:double"&gt;1.5501&lt;/D&gt;&lt;D xsi:type="xsd:double"&gt;1.6318&lt;/D&gt;&lt;D xsi:type="xsd:double"&gt;1.5128&lt;/D&gt;&lt;D xsi:type="xsd:double"&gt;1.3286&lt;/D&gt;&lt;D xsi:type="xsd:double"&gt;1.2698&lt;/D&gt;&lt;D xsi:type="xsd:double"&gt;1.0113&lt;/D&gt;&lt;D xsi:type="xsd:double"&gt;0.8885&lt;/D&gt;&lt;D xsi:type="xsd:double"&gt;0.9762&lt;/D&gt;&lt;D xsi:type="xsd:double"&gt;0.9514&lt;/D&gt;&lt;D xsi:type="xsd:double"&gt;1.0569&lt;/D&gt;&lt;D xsi:type="xsd:double"&gt;0.9429&lt;/D&gt;&lt;D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xsi:type="xsd:double"&gt;1.0356&lt;/D&gt;&lt;D xsi:type="xsd:double"&gt;0.9908&lt;/D&gt;&lt;D xsi:type="xsd:double"&gt;0.8873&lt;/D&gt;&lt;D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xsi:type="xsd:double"&gt;1.0905&lt;/D&gt;&lt;D xsi:type="xsd:double"&gt;0.8717&lt;/D&gt;&lt;D xsi:type="xsd:double"&gt;1.2406&lt;/D&gt;&lt;D xsi:type="xsd:double"&gt;1.2071&lt;/D&gt;&lt;D xsi:type="xsd:double"&gt;1.0962&lt;/D&gt;&lt;D xsi:type="xsd:double"&gt;1.144&lt;/D&gt;&lt;D xsi:type="xsd:double"&gt;0.8591&lt;/D&gt;&lt;D xsi:type="xsd:double"&gt;1.0424&lt;/D&gt;&lt;D xsi:type="xsd:double"&gt;0.8581&lt;/D&gt;&lt;D xsi:type="xsd:double"&gt;0.8766&lt;/D&gt;&lt;D xsi:type="xsd:double"&gt;0&lt;/D&gt;&lt;D xsi:type="xsd:double"&gt;0&lt;/D&gt;&lt;D xsi:type="xsd:double"&gt;0&lt;/D&gt;&lt;D xsi:type="xsd:double"&gt;0&lt;/D&gt;&lt;D xsi:type="xsd:double"&gt;1.5483&lt;/D&gt;&lt;D xsi:type="xsd:double"&gt;1.9103&lt;/D&gt;&lt;D xsi:type="xsd:double"&gt;1.898&lt;/D&gt;&lt;D xsi:type="xsd:double"&gt;1.0217&lt;/D&gt;&lt;D xsi:type="xsd:double"&gt;1.2875&lt;/D&gt;&lt;D xsi:type="xsd:double"&gt;0.9689&lt;/D&gt;&lt;D xsi:type="xsd:double"&gt;0.9953&lt;/D&gt;&lt;D xsi:type="xsd:double"&gt;0.9254&lt;/D&gt;&lt;D xsi:type="xsd:double"&gt;0.926&lt;/D&gt;&lt;D xsi:type="xsd:double"&gt;1.731&lt;/D&gt;&lt;D xsi:type="xsd:double"&gt;1.9411&lt;/D&gt;&lt;D xsi:type="xsd:double"&gt;2.1411&lt;/D&gt;&lt;D xsi:type="xsd:double"&gt;0.</t>
        </r>
      </text>
    </comment>
    <comment ref="A50" authorId="0" shapeId="0" xr:uid="{823BEE3D-182A-41DA-835A-9E1344EEB653}">
      <text>
        <r>
          <rPr>
            <b/>
            <sz val="9"/>
            <color indexed="81"/>
            <rFont val="Tahoma"/>
            <family val="2"/>
          </rPr>
          <t>9084&lt;/D&gt;&lt;D xsi:type="xsd:double"&gt;1.0436&lt;/D&gt;&lt;D xsi:type="xsd:double"&gt;0.9696&lt;/D&gt;&lt;D xsi:type="xsd:double"&gt;1.0039&lt;/D&gt;&lt;D xsi:type="xsd:double"&gt;1.1237&lt;/D&gt;&lt;D xsi:type="xsd:double"&gt;1.0014&lt;/D&gt;&lt;D xsi:type="xsd:double"&gt;1.0479&lt;/D&gt;&lt;D xsi:type="xsd:double"&gt;0.9603&lt;/D&gt;&lt;D xsi:type="xsd:double"&gt;0.9979&lt;/D&gt;&lt;D xsi:type="xsd:double"&gt;0.8303&lt;/D&gt;&lt;D xsi:type="xsd:double"&gt;0.9521&lt;/D&gt;&lt;D xsi:type="xsd:double"&gt;1.0939&lt;/D&gt;&lt;D xsi:type="xsd:double"&gt;1.0941&lt;/D&gt;&lt;D xsi:type="xsd:double"&gt;1.1&lt;/D&gt;&lt;D xsi:type="xsd:double"&gt;1.1826&lt;/D&gt;&lt;D xsi:type="xsd:double"&gt;1.0694&lt;/D&gt;&lt;D xsi:type="xsd:double"&gt;1.0614&lt;/D&gt;&lt;D xsi:type="xsd:double"&gt;0.8764&lt;/D&gt;&lt;D xsi:type="xsd:double"&gt;0.9043&lt;/D&gt;&lt;D xsi:type="xsd:double"&gt;0.8898&lt;/D&gt;&lt;D xsi:type="xsd:double"&gt;0.8874&lt;/D&gt;&lt;D xsi:type="xsd:double"&gt;0.7282&lt;/D&gt;&lt;D xsi:type="xsd:double"&gt;0.8243&lt;/D&gt;&lt;D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xsi:type="xsd:double"&gt;1.0259&lt;/D&gt;&lt;D xsi:type="xsd:double"&gt;1.0488&lt;/D&gt;&lt;D xsi:type="xsd:double"&gt;1.2393&lt;/D&gt;&lt;D xsi:type="xsd:double"&gt;1.1714&lt;/D&gt;&lt;D xsi:type="xsd:double"&gt;1.2091&lt;/D&gt;&lt;D xsi:type="xsd:double"&gt;1.1542&lt;/D&gt;&lt;D xsi:type="xsd:double"&gt;1.1903&lt;/D&gt;&lt;D xsi:type="xsd:double"&gt;0.7924&lt;/D&gt;&lt;D xsi:type="xsd:double"&gt;0.9603&lt;/D&gt;&lt;D xsi:type="xsd:double"&gt;1.0855&lt;/D&gt;&lt;D xsi:type="xsd:double"&gt;1.3913&lt;/D&gt;&lt;D xsi:type="xsd:double"&gt;1.9343&lt;/D&gt;&lt;D xsi:type="xsd:double"&gt;2.3611&lt;/D&gt;&lt;D xsi:type="xsd:double"&gt;1.834&lt;/D&gt;&lt;D xsi:type="xsd:double"&gt;1.7399&lt;/D&gt;&lt;D xsi:type="xsd:double"&gt;1.5829&lt;/D&gt;&lt;D xsi:type="xsd:double"&gt;0.8174&lt;/D&gt;&lt;D xsi:type="xsd:double"&gt;1.027&lt;/D&gt;&lt;D xsi:type="xsd:double"&gt;0.8443&lt;/D&gt;&lt;D xsi:type="xsd:double"&gt;0.7399&lt;/D&gt;&lt;D xsi:type="xsd:double"&gt;1.2193&lt;/D&gt;&lt;D xsi:type="xsd:double"&gt;1.3642&lt;/D&gt;&lt;D xsi:type="xsd:double"&gt;1.3996&lt;/D&gt;&lt;D xsi:type="xsd:double"&gt;1.3255&lt;/D&gt;&lt;D xsi:type="xsd:double"&gt;1.2636&lt;/D&gt;&lt;D xsi:type="xsd:double"&gt;1.3919&lt;/D&gt;&lt;D xsi:type="xsd:double"&gt;1.2137&lt;/D&gt;&lt;D xsi:type="xsd:double"&gt;1.361&lt;/D&gt;&lt;D xsi:type="xsd:double"&gt;1.5232&lt;/D&gt;&lt;D xsi:type="xsd:double"&gt;1.9295&lt;/D&gt;&lt;D xsi:type="xsd:double"&gt;1.8023&lt;/D&gt;&lt;D xsi:type="xsd:double"&gt;1.5419&lt;/D&gt;&lt;D xsi:type="xsd:double"&gt;1.4999&lt;/D&gt;&lt;D xsi:type="xsd:double"&gt;1.8995&lt;/D&gt;&lt;D xsi:type="xsd:double"&gt;2.1355&lt;/D&gt;&lt;D xsi:type="xsd:double"&gt;2.4973&lt;/D&gt;&lt;D xsi:type="xsd:double"&gt;2.3916&lt;/D&gt;&lt;D xsi:type="xsd:double"&gt;2.3923&lt;/D&gt;&lt;D xsi:type="xsd:double"&gt;1.9945&lt;/D&gt;&lt;D xsi:type="xsd:double"&gt;1.606&lt;/D&gt;&lt;D xsi:type="xsd:double"&gt;1.6971&lt;/D&gt;&lt;D xsi:type="xsd:double"&gt;1.7985&lt;/D&gt;&lt;D xsi:type="xsd:double"&gt;1.4415&lt;/D&gt;&lt;D xsi:type="xsd:double"&gt;1.3471&lt;/D&gt;&lt;D xsi:type="xsd:double"&gt;1.1664&lt;/D&gt;&lt;D xsi:type="xsd:double"&gt;1.4452&lt;/D&gt;&lt;D xsi:type="xsd:double"&gt;0.9787&lt;/D&gt;&lt;D xsi:type="xsd:double"&gt;0.8529&lt;/D&gt;&lt;D xsi:type="xsd:double"&gt;0.9035&lt;/D&gt;&lt;D xsi:type="xsd:double"&gt;0.9945&lt;/D&gt;&lt;D xsi:type="xsd:double"&gt;0.8635&lt;/D&gt;&lt;D xsi:type="xsd:double"&gt;0.8904&lt;/D&gt;&lt;D xsi:type="xsd:double"&gt;0.7809&lt;/D&gt;&lt;D xsi:type="xsd:double"&gt;0.7024&lt;/D&gt;&lt;D xsi:type="xsd:double"&gt;0.8499&lt;/D&gt;&lt;D xsi:type="xsd:double"&gt;0.696&lt;/D&gt;&lt;D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xsi:type="xsd:double"&gt;1.0634&lt;/D&gt;&lt;D xsi:type="xsd:double"&gt;1.2182&lt;/D&gt;&lt;D xsi:type="xsd:double"&gt;1.1305&lt;/D&gt;&lt;D xsi:type="xsd:double"&gt;1.3867&lt;/D&gt;&lt;D xsi:type="xsd:double"&gt;1.0085&lt;/D&gt;&lt;D xsi:type="xsd:double"&gt;0.8777&lt;/D&gt;&lt;D xsi:type="xsd:double"&gt;1.0819&lt;/D&gt;&lt;D xsi:type="xsd:double"&gt;0.8923&lt;/D&gt;&lt;D xsi:type="xsd:double"&gt;0.732&lt;/D&gt;&lt;D xsi:type="xsd:double"&gt;0.5889&lt;/D&gt;&lt;D xsi:type="xsd:double"&gt;0.6774&lt;/D&gt;&lt;D xsi:type="xsd:double"&gt;0.6961&lt;/D&gt;&lt;D xsi:type="xsd:double"&gt;1.0497&lt;/D&gt;&lt;D xsi:type="xsd:double"&gt;0.9129&lt;/D&gt;&lt;D xsi:type="xsd:double"&gt;0.9448&lt;/D&gt;&lt;D xsi:type="xsd:double"&gt;0.9212&lt;/D&gt;&lt;D xsi:type="xsd:double"&gt;0.6332&lt;/D&gt;&lt;D xsi:type="xsd:double"&gt;0&lt;/D&gt;&lt;D xsi:type="xsd:double"&gt;0&lt;/D&gt;&lt;D xsi:type="xsd:double"&gt;0&lt;/D&gt;&lt;D xsi:type="xsd:double"&gt;0.8073&lt;/D&gt;&lt;D xsi:type="xsd:double"&gt;0.7867&lt;/D&gt;&lt;D xsi:type="xsd:double"&gt;1.0462&lt;/D&gt;&lt;D xsi:type="xsd:double"&gt;1.0401&lt;/D&gt;&lt;D xsi:type="xsd:double"&gt;1.0335&lt;/D&gt;&lt;D xsi:type="xsd:double"&gt;0&lt;/D&gt;&lt;D xsi:type="xsd:double"&gt;0&lt;/D&gt;&lt;D xsi:type="xsd:double"&gt;0&lt;/D&gt;&lt;D xsi:type="xsd:double"&gt;0&lt;/D&gt;&lt;D xsi:type="xsd:double"&gt;0.6949&lt;/D&gt;&lt;D xsi:type="xsd:double"&gt;1.1125&lt;/D&gt;&lt;D xsi:type="xsd:double"&gt;1.0112&lt;/D&gt;&lt;D xsi:type="xsd:double"&gt;0.9587&lt;/D&gt;&lt;D xsi:type="xsd:double"&gt;1.2622&lt;/D&gt;&lt;D xsi:type="xsd:double"&gt;1.0455&lt;/D&gt;&lt;D xsi:type="xsd:double"&gt;0.9224&lt;/D&gt;&lt;D xsi:type="xsd:double"&gt;1.9384&lt;/D&gt;&lt;D xsi:type="xsd:double"&gt;1.5277&lt;/D&gt;&lt;D xsi:type="xsd:double"&gt;1.4734&lt;/D&gt;&lt;D xsi:type="xsd:double"&gt;2.3243&lt;/D&gt;&lt;D xsi:type="xsd:double"&gt;2.3478&lt;/D&gt;&lt;D xsi:type="xsd:double"&gt;2.3511&lt;/D&gt;&lt;D xsi:type="xsd:double"&gt;2.0731&lt;/D&gt;&lt;D xsi:type="xsd:double"&gt;2.4511&lt;/D&gt;&lt;D xsi:type="xsd:double"&gt;2.6986&lt;/D&gt;&lt;D xsi:type="xsd:double"&gt;2.5137&lt;/D&gt;&lt;D xsi:type="xsd:double"&gt;2.3202&lt;/D&gt;&lt;D xsi:type="xsd:double"&gt;2.6673&lt;/D&gt;&lt;D xsi:type="xsd:double"&gt;2.901&lt;/D&gt;&lt;D xsi:type="xsd:double"&gt;3.1234&lt;/D&gt;&lt;D xsi:type="xsd:double"&gt;3.0912&lt;/D&gt;&lt;D xsi:type="xsd:double"&gt;0&lt;/D&gt;&lt;D xsi:type="xsd:double"&gt;0.6484&lt;/D&gt;&lt;D xsi:type="xsd:double"&gt;0.6579&lt;/D&gt;&lt;D xsi:type="xsd:double"&gt;0.6399&lt;/D&gt;&lt;D xsi:type="xsd:double"&gt;0.6137&lt;/D&gt;&lt;D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xsi:type="xsd:double"&gt;1.2101&lt;/D&gt;&lt;D xsi:type="xsd:double"&gt;1.2608&lt;/D&gt;&lt;D xsi:type="xsd:double"&gt;1.1518&lt;/D&gt;&lt;D xsi:type="xsd:double"&gt;1.0572&lt;/D&gt;&lt;D xsi:type="xsd:double"&gt;1.1394&lt;/D&gt;&lt;D xsi:type="xsd:double"&gt;1.6894&lt;/D&gt;&lt;D xsi:type="xsd:double"&gt;1.2838&lt;/D&gt;&lt;D xsi:type="xsd:double"&gt;1.4667&lt;/D&gt;&lt;D xsi:type="xsd:double"&gt;1.42&lt;/D&gt;&lt;D xsi:type="xsd:double"&gt;1.4379&lt;/D&gt;&lt;D xsi:type="xsd:double"&gt;1.7506&lt;/D&gt;&lt;D xsi:type="xsd:double"&gt;1.7822&lt;/D&gt;&lt;D xsi:type="xsd:double"&gt;1.7335&lt;/D&gt;&lt;D xsi:type="xsd:double"&gt;1.9838&lt;/D&gt;&lt;D xsi:type="xsd:double"&gt;2.2801&lt;/D&gt;&lt;D xsi:type="xsd:double"&gt;2.1131&lt;/D&gt;&lt;D xsi:type="xsd:double"&gt;2.1748&lt;/D&gt;&lt;D xsi:type="xsd:double"&gt;2.1812&lt;/D&gt;&lt;D xsi:type="xsd:double"&gt;2.2534&lt;/D&gt;&lt;D xsi:type="xsd:double"&gt;2.066&lt;/D&gt;&lt;D xsi:type="xsd:double"&gt;0&lt;/D&gt;&lt;D xsi:type="xsd:double"&gt;1.116&lt;/D&gt;&lt;D xsi:type="xsd:double"&gt;1.0193&lt;/D&gt;&lt;D xsi:type="xsd:double"&gt;0.6521&lt;/D&gt;&lt;D xsi:type="xsd:double"&gt;0.5193&lt;/D&gt;&lt;D xsi:type="xsd:double"&gt;0&lt;/D&gt;&lt;D xsi:type="xsd:double"&gt;1.4804&lt;/D&gt;&lt;D xsi:type="xsd:double"&gt;2.3393&lt;/D&gt;&lt;D xsi:type="xsd:double"&gt;0.6681&lt;/D&gt;&lt;D xsi:type="xsd:double"&gt;0.3898&lt;/D&gt;&lt;D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xsi:type="xsd:double"&gt;0.4965&lt;/D&gt;&lt;D xsi:type="xsd:double"&gt;0.4024&lt;/D&gt;&lt;D xsi:type="xsd:double"&gt;0.3974&lt;/D&gt;&lt;D xsi:type="xsd:double"&gt;0.4985&lt;/D&gt;&lt;D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xsi:type="xsd:double"&gt;1.1567&lt;/D&gt;&lt;D xsi:type="xsd:double"&gt;0.9826&lt;/D&gt;&lt;D xsi:type="xsd:double"&gt;1.0409&lt;/D&gt;&lt;D xsi:type="xsd:double"&gt;1.0486&lt;/D&gt;&lt;D xsi:type="xsd:double"&gt;0.8619&lt;/D&gt;&lt;D xsi:type="xsd:double"&gt;0.8923&lt;/D&gt;&lt;D xsi:type="xsd:double"&gt;0.7539&lt;/D&gt;&lt;D xsi:type="xsd:double"&gt;0.6501&lt;/D&gt;&lt;D xsi:type="xsd:double"&gt;0.53&lt;/D&gt;&lt;D xsi:type="xsd:double"&gt;0.5382&lt;/D&gt;&lt;D xsi:type="xsd:double"&gt;0.536&lt;/D&gt;&lt;D xsi:type="xsd:double"&gt;0.5094&lt;/D&gt;&lt;D xsi:type="xsd:double"&gt;0.4351&lt;/D&gt;&lt;D xsi:type="xsd:double"&gt;0.4778&lt;/D&gt;&lt;D xsi:type="xsd:double"&gt;0.5698&lt;/D&gt;&lt;D xsi:type="xsd:double"&gt;0.6963&lt;/D&gt;&lt;D xsi:type="xsd:double"&gt;0.5623&lt;/D&gt;&lt;D xsi:type="xsd:double"&gt;0.5825&lt;/D&gt;&lt;D xsi:type="xsd:double"&gt;0.4838&lt;/D&gt;&lt;D xsi:type="xsd:double"&gt;0.4998&lt;/D&gt;&lt;D xsi:type="xsd:double"&gt;0.4623&lt;/D&gt;&lt;D xsi:type="xsd:double"&gt;0.4297&lt;/D&gt;&lt;D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xsi:type="xsd:double"&gt;0.4023&lt;/D&gt;&lt;D xsi:type="xsd:double"&gt;0.4168&lt;/D&gt;&lt;D xsi:type="xsd:double"&gt;0.3903&lt;/D&gt;&lt;D xsi:type="xsd:double"&gt;0.392&lt;/D&gt;&lt;D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xsi:type="xsd:double"&gt;1.1605&lt;/D&gt;&lt;D xsi:type="xsd:double"&gt;1.847&lt;/D&gt;&lt;D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xsi:type="xsd:double"&gt;1.6883&lt;/D&gt;&lt;D xsi:type="xsd:double"&gt;1.4168&lt;/D&gt;&lt;D xsi:type="xsd:double"&gt;1.0931&lt;/D&gt;&lt;D xsi:type="xsd:double"&gt;0.6968&lt;/D&gt;&lt;D xsi:type="xsd:double"&gt;0.8479&lt;/D&gt;&lt;D xsi:type="xsd:double"&gt;1.0546&lt;/D&gt;&lt;D xsi:type="xsd:double"&gt;1.4176&lt;/D&gt;&lt;D xsi:type="xsd:double"&gt;0&lt;/D&gt;&lt;D xsi:type="xsd:double"&gt;0&lt;/D&gt;&lt;D xsi:type="xsd:double"&gt;0&lt;/D&gt;&lt;D xsi:type="xsd:double"&gt;0&lt;/D&gt;&lt;D xsi:type="xsd:double"&gt;0&lt;/D&gt;&lt;D xsi:type="xsd:double"&gt;1.2311&lt;/D&gt;&lt;D xsi:type="xsd:double"&gt;0.8251&lt;/D&gt;&lt;D xsi:type="xsd:double"&gt;0.8038&lt;/D&gt;&lt;D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xsi:type="xsd:double"&gt;1.0818&lt;/D&gt;&lt;D xsi:type="xsd:double"&gt;0.9427&lt;/D&gt;&lt;D xsi:type="xsd:double"&gt;1.2476&lt;/D&gt;&lt;D xsi:type="xsd:double"&gt;1.068&lt;/D&gt;&lt;D xsi:type="xsd:double"&gt;1.5404&lt;/D&gt;&lt;D xsi:type="xsd:double"&gt;1.0719&lt;/D&gt;&lt;D xsi:type="xsd:double"&gt;1.1232&lt;/D&gt;&lt;D xsi:type="xsd:double"&gt;0.6828&lt;/D&gt;&lt;D xsi:type="xsd:double"&gt;0.688&lt;/D&gt;&lt;D xsi:type="xsd:double"&gt;0.7127&lt;/D&gt;&lt;D xsi:type="xsd:double"&gt;0.677&lt;/D&gt;&lt;D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xsi:type="xsd:double"&gt;1.3493&lt;/D&gt;&lt;D xsi:type="xsd:double"&gt;1.2275&lt;/D&gt;&lt;D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xsi:type="xsd:double"&gt;0.5335&lt;/D&gt;&lt;D xsi:type="xsd:double"&gt;0.7333&lt;/D&gt;&lt;D xsi:type="xsd:double"&gt;0&lt;/D&gt;&lt;D xsi:type="xsd:double"&gt;0&lt;/D&gt;&lt;D xsi:type="xsd:double"&gt;0.8656&lt;/D&gt;&lt;D xsi:type="xsd:double"&gt;1.3675&lt;/D&gt;&lt;D xsi:type="xsd:double"&gt;1.3424&lt;/D&gt;&lt;D xsi:type="xsd:double"&gt;1.4121&lt;/D&gt;&lt;D xsi:type="xsd:double"&gt;1.1376&lt;/D&gt;&lt;D xsi:type="xsd:double"&gt;1.0674&lt;/D&gt;&lt;D xsi:type="xsd:double"&gt;1.1874&lt;/D&gt;&lt;D xsi:type="xsd:double"&gt;1.5263&lt;/D&gt;&lt;D xsi:type="xsd:double"&gt;1.6862&lt;/D&gt;&lt;D xsi:type="xsd:double"&gt;1.4433&lt;/D&gt;&lt;D xsi:type="xsd:double"&gt;1.269&lt;/D&gt;&lt;D xsi:type="xsd:double"&gt;1.0179&lt;/D&gt;&lt;D xsi:type="xsd:double"&gt;1.1865&lt;/D&gt;&lt;D xsi:type="xsd:double"&gt;1.1561&lt;/D&gt;&lt;D xsi:type="xsd:double"&gt;0.9322&lt;/D&gt;&lt;D xsi:type="xsd:double"&gt;0.7754&lt;/D&gt;&lt;D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xsi:type="xsd:double"&gt;0.8668&lt;/D&gt;&lt;D xsi:type="xsd:double"&gt;0.9177&lt;/D&gt;&lt;D xsi:type="xsd:double"&gt;0.8623&lt;/D&gt;&lt;D xsi:type="xsd:double"&gt;0.8354&lt;/D&gt;&lt;D xsi:type="xsd:double"&gt;0.9223&lt;/D&gt;&lt;D xsi:type="xsd:double"&gt;0.8761&lt;/D&gt;&lt;D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xsi:type="xsd:double"&gt;0.7871&lt;/D&gt;&lt;D xsi:type="xsd:double"&gt;1.0585&lt;/D&gt;&lt;D xsi:type="xsd:double"&gt;1.0125&lt;/D&gt;&lt;D xsi:type="xsd:double"&gt;1.0137&lt;/D&gt;&lt;D xsi:type="xsd:double"&gt;1.1936&lt;/D&gt;&lt;D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xsi:type="xsd:double"&gt;1.0605&lt;/D&gt;&lt;D xsi:type="xsd:double"&gt;1.6031&lt;/D&gt;&lt;D xsi:type="xsd:double"&gt;1.2566&lt;/D&gt;&lt;D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xsi:type="xsd:double"&gt;0.5582&lt;/D&gt;&lt;D xsi:type="xsd:double"&gt;0.6491&lt;/D&gt;&lt;D xsi:type="xsd:double"&gt;0.5322&lt;/D&gt;&lt;D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xsi:type="xsd:double"&gt;1.6584&lt;/D&gt;&lt;D xsi:type="xsd:double"&gt;1.4884&lt;/D&gt;&lt;D xsi:type="xsd:double"&gt;1.5677&lt;/D&gt;&lt;D xsi:type="xsd:double"&gt;1.2751&lt;/D&gt;&lt;D xsi:type="xsd:double"&gt;0.9623&lt;/D&gt;&lt;D xsi:type="xsd:double"&gt;0.8743&lt;/D&gt;&lt;D xsi:type="xsd:double"&gt;1.4925&lt;/D&gt;&lt;D xsi:type="xsd:double"&gt;1.508&lt;/D&gt;&lt;D xsi:type="xsd:double"&gt;1.5981&lt;/D&gt;&lt;D xsi:type="xsd:double"&gt;1.6586&lt;/D&gt;&lt;D xsi:type="xsd:double"&gt;1.8023&lt;/D&gt;&lt;D xsi:type="xsd:double"&gt;1.8281&lt;/D&gt;&lt;D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xsi:type="xsd:double"&gt;1.1511&lt;/D&gt;&lt;D xsi:type="xsd:double"&gt;1.1897&lt;/D&gt;&lt;D xsi:type="xsd:double"&gt;2.1191&lt;/D&gt;&lt;D xsi:type="xsd:double"&gt;1.4215&lt;/D&gt;&lt;D xsi:type="xsd:double"&gt;1.3531&lt;/D&gt;&lt;D xsi:type="xsd:double"&gt;1.3104&lt;/D&gt;&lt;D xsi:type="xsd:double"&gt;1.5769&lt;/D&gt;&lt;D xsi:type="xsd:double"&gt;2.5232&lt;/D&gt;&lt;D xsi:type="xsd:double"&gt;2.3963&lt;/D&gt;&lt;D xsi:type="xsd:double"&gt;2.1816&lt;/D&gt;&lt;D xsi:type="xsd:double"&gt;2.0145&lt;/D&gt;&lt;D xsi:type="xsd:double"&gt;0.4874&lt;/D&gt;&lt;D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xsi:type="xsd:double"&gt;1.1039&lt;/D&gt;&lt;D xsi:type="xsd:double"&gt;1.5039&lt;/D&gt;&lt;D xsi:type="xsd:double"&gt;1.5864&lt;/D&gt;&lt;D xsi:type="xsd:double"&gt;1.6276&lt;/D&gt;&lt;D xsi:type="xsd:double"&gt;1.3149&lt;/D&gt;&lt;D xsi:type="xsd:double"&gt;1.3347&lt;/D&gt;&lt;D xsi:type="xsd:double"&gt;0.7286&lt;/D&gt;&lt;D xsi:type="xsd:double"&gt;0.8705&lt;/D&gt;&lt;D xsi:type="xsd:double"&gt;0.8287&lt;/D&gt;&lt;D xsi:type="xsd:double"&gt;0.8362&lt;/D&gt;&lt;D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xsi:type="xsd:double"&gt;1.415&lt;/D&gt;&lt;D xsi:type="xsd:double"&gt;0.8751&lt;/D&gt;&lt;D xsi:type="xsd:double"&gt;0.8125&lt;/D&gt;&lt;D xsi:type="xsd:double"&gt;1.0061&lt;/D&gt;&lt;D xsi:type="xsd:double"&gt;1.1767&lt;/D&gt;&lt;D xsi:type="xsd:double"&gt;1.1756&lt;/D&gt;&lt;D xsi:type="xsd:double"&gt;0.7002&lt;/D&gt;&lt;D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xsi:type="xsd:double"&gt;1.483&lt;/D&gt;&lt;D xsi:type="xsd:double"&gt;1.27&lt;/D&gt;&lt;D xsi:type="xsd:double"&gt;0.7039&lt;/D&gt;&lt;D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xsi:type="xsd:double"&gt;0.7499&lt;/D&gt;&lt;D xsi:type="xsd:double"&gt;0.6511&lt;/D&gt;&lt;D xsi:type="xsd:double"&gt;0.8981&lt;/D&gt;&lt;D xsi:type="xsd:double"&gt;0.889&lt;/D&gt;&lt;D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xsi:type="xsd:double"&gt;0.6083&lt;/D&gt;&lt;D xsi:type="xsd:double"&gt;0&lt;/D&gt;&lt;D xsi:type="xsd:double"&gt;0&lt;/D&gt;&lt;D xsi:type="xsd:double"&gt;0&lt;/D&gt;&lt;D xsi:type="xsd:double"&gt;0&lt;/D&gt;&lt;D xsi:type="xsd:double"&gt;0&lt;/D&gt;&lt;D xsi:type="xsd:double"&gt;0&lt;/D&gt;&lt;D xsi:type="xsd:double"&gt;0&lt;/D&gt;&lt;D xsi:type="xsd:double"&gt;0&lt;/D&gt;&lt;D xsi:type="xsd:double"&gt;1.4511&lt;/D&gt;&lt;D xsi:type="xsd:double"&gt;2.0373&lt;/D&gt;&lt;D xsi:type="xsd:double"&gt;1.9359&lt;/D&gt;&lt;D xsi:type="xsd:double"&gt;2.3618&lt;/D&gt;&lt;D xsi:type="xsd:double"&gt;2.2652&lt;/D&gt;&lt;D xsi:type="xsd:double"&gt;2.3768&lt;/D&gt;&lt;D xsi:type="xsd:double"&gt;1.6666&lt;/D&gt;&lt;D xsi:type="xsd:double"&gt;1.2847&lt;/D&gt;&lt;D xsi:type="xsd:double"&gt;1.23&lt;/D&gt;&lt;D xsi:type="xsd:double"&gt;1.1108&lt;/D&gt;&lt;D xsi:type="xsd:double"&gt;1.2303&lt;/D&gt;&lt;D xsi:type="xsd:double"&gt;1.1536&lt;/D&gt;&lt;D xsi:type="xsd:double"&gt;1.0527&lt;/D&gt;&lt;D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xsi:type="xsd:double"&gt;0.8406&lt;/D&gt;&lt;D xsi:type="xsd:double"&gt;0.8686&lt;/D&gt;&lt;D xsi:type="xsd:double"&gt;0.9373&lt;/D&gt;&lt;D xsi:type="xsd:double"&gt;0.9483&lt;/D&gt;&lt;D xsi:type="xsd:double"&gt;1.1096&lt;/D&gt;&lt;D xsi:type="xsd:double"&gt;1.7765&lt;/D&gt;&lt;D xsi:type="xsd:double"&gt;2.0584&lt;/D&gt;&lt;D xsi:type="xsd:double"&gt;2.3045&lt;/D&gt;&lt;D xsi:type="xsd:double"&gt;2.1481&lt;/D&gt;&lt;D xsi:type="xsd:double"&gt;1.8362&lt;/D&gt;&lt;D xsi:type="xsd:double"&gt;1.7487&lt;/D&gt;&lt;D xsi:type="xsd:double"&gt;1.7467&lt;/D&gt;&lt;D xsi:type="xsd:double"&gt;1.9087&lt;/D&gt;&lt;D xsi:type="xsd:double"&gt;1.1178&lt;/D&gt;&lt;D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xsi:type="xsd:double"&gt;1.6115&lt;/D&gt;&lt;D xsi:type="xsd:double"&gt;1.6439&lt;/D&gt;&lt;D xsi:type="xsd:double"&gt;1.987&lt;/D&gt;&lt;D xsi:type="xsd:double"&gt;2.5006&lt;/D&gt;&lt;D xsi:type="xsd:double"&gt;2.3158&lt;/D&gt;&lt;D xsi:type="xsd:double"&gt;2.198&lt;/D&gt;&lt;D xsi:type="xsd:double"&gt;1.6664&lt;/D&gt;&lt;D xsi:type="xsd:double"&gt;1.0584&lt;/D&gt;&lt;D xsi:type="xsd:double"&gt;0.7624&lt;/D&gt;&lt;D xsi:type="xsd:double"&gt;0.8057&lt;/D&gt;&lt;D xsi:type="xsd:double"&gt;0.8312&lt;/D&gt;&lt;D xsi:type="xsd:double"&gt;0.8512&lt;/D&gt;&lt;D xsi:type="xsd:double"&gt;0.773&lt;/D&gt;&lt;D xsi:type="xsd:double"&gt;0.8449&lt;/D&gt;&lt;D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xsi:type="xsd:double"&gt;1.8618&lt;/D&gt;&lt;D xsi:type="xsd:double"&gt;1.2503&lt;/D&gt;&lt;D xsi:type="xsd:double"&gt;1.6896&lt;/D&gt;&lt;D xsi:type="xsd:double"&gt;1.295&lt;/D&gt;&lt;D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t>
        </r>
      </text>
    </comment>
    <comment ref="A51" authorId="0" shapeId="0" xr:uid="{81E0E580-A0FB-4AFD-B7FA-F3F2BF694EF2}">
      <text>
        <r>
          <rPr>
            <b/>
            <sz val="9"/>
            <color indexed="81"/>
            <rFont val="Tahoma"/>
            <family val="2"/>
          </rPr>
          <t>"&gt;0.9775&lt;/D&gt;&lt;D xsi:type="xsd:double"&gt;0.8549&lt;/D&gt;&lt;D xsi:type="xsd:double"&gt;0.4925&lt;/D&gt;&lt;D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xsi:type="xsd:double"&gt;1.2167&lt;/D&gt;&lt;D xsi:type="xsd:double"&gt;1.3375&lt;/D&gt;&lt;D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xsi:type="xsd:double"&gt;2.1638&lt;/D&gt;&lt;D xsi:type="xsd:double"&gt;1.7674&lt;/D&gt;&lt;D xsi:type="xsd:double"&gt;1.4206&lt;/D&gt;&lt;D xsi:type="xsd:double"&gt;2.7048&lt;/D&gt;&lt;D xsi:type="xsd:double"&gt;2.7271&lt;/D&gt;&lt;D xsi:type="xsd:double"&gt;2.9027&lt;/D&gt;&lt;D xsi:type="xsd:double"&gt;2.9115&lt;/D&gt;&lt;D xsi:type="xsd:double"&gt;2.6801&lt;/D&gt;&lt;D xsi:type="xsd:double"&gt;2.1674&lt;/D&gt;&lt;D xsi:type="xsd:double"&gt;2.1686&lt;/D&gt;&lt;D xsi:type="xsd:double"&gt;2.0361&lt;/D&gt;&lt;D xsi:type="xsd:double"&gt;1.8802&lt;/D&gt;&lt;D xsi:type="xsd:double"&gt;2.2895&lt;/D&gt;&lt;D xsi:type="xsd:double"&gt;2.3937&lt;/D&gt;&lt;D xsi:type="xsd:double"&gt;2.4858&lt;/D&gt;&lt;D xsi:type="xsd:double"&gt;2.0975&lt;/D&gt;&lt;D xsi:type="xsd:double"&gt;1.372&lt;/D&gt;&lt;D xsi:type="xsd:double"&gt;0.8822&lt;/D&gt;&lt;D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xsi:type="xsd:double"&gt;0.4394&lt;/D&gt;&lt;D xsi:type="xsd:double"&gt;0.8767&lt;/D&gt;&lt;D xsi:type="xsd:double"&gt;0.9692&lt;/D&gt;&lt;D xsi:type="xsd:double"&gt;0.8116&lt;/D&gt;&lt;D xsi:type="xsd:double"&gt;0.7037&lt;/D&gt;&lt;D xsi:type="xsd:double"&gt;0.9174&lt;/D&gt;&lt;D xsi:type="xsd:double"&gt;0.6912&lt;/D&gt;&lt;D xsi:type="xsd:double"&gt;0.7429&lt;/D&gt;&lt;D xsi:type="xsd:double"&gt;0.8213&lt;/D&gt;&lt;D xsi:type="xsd:double"&gt;0.8655&lt;/D&gt;&lt;D xsi:type="xsd:double"&gt;0.8069&lt;/D&gt;&lt;D xsi:type="xsd:double"&gt;0.8056&lt;/D&gt;&lt;D xsi:type="xsd:double"&gt;0.6155&lt;/D&gt;&lt;D xsi:type="xsd:double"&gt;0.5613&lt;/D&gt;&lt;D xsi:type="xsd:double"&gt;0.4055&lt;/D&gt;&lt;D xsi:type="xsd:double"&gt;0.3183&lt;/D&gt;&lt;D xsi:type="xsd:double"&gt;0.1037&lt;/D&gt;&lt;D xsi:type="xsd:double"&gt;0.11&lt;/D&gt;&lt;D xsi:type="xsd:double"&gt;0&lt;/D&gt;&lt;D xsi:type="xsd:double"&gt;0&lt;/D&gt;&lt;D xsi:type="xsd:double"&gt;0&lt;/D&gt;&lt;D xsi:type="xsd:double"&gt;0&lt;/D&gt;&lt;D xsi:type="xsd:double"&gt;0&lt;/D&gt;&lt;D xsi:type="xsd:double"&gt;0&lt;/D&gt;&lt;D xsi:type="xsd:double"&gt;0&lt;/D&gt;&lt;D xsi:type="xsd:double"&gt;0&lt;/D&gt;&lt;D xsi:type="xsd:double"&gt;0.6322&lt;/D&gt;&lt;D xsi:type="xsd:double"&gt;0.9893&lt;/D&gt;&lt;D xsi:type="xsd:double"&gt;0.8873&lt;/D&gt;&lt;D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xsi:type="xsd:double"&gt;0.8768&lt;/D&gt;&lt;D xsi:type="xsd:double"&gt;0.7809&lt;/D&gt;&lt;D xsi:type="xsd:double"&gt;0.8278&lt;/D&gt;&lt;D xsi:type="xsd:double"&gt;1.2187&lt;/D&gt;&lt;D xsi:type="xsd:double"&gt;1.1371&lt;/D&gt;&lt;D xsi:type="xsd:double"&gt;1.0739&lt;/D&gt;&lt;D xsi:type="xsd:double"&gt;1.171&lt;/D&gt;&lt;D xsi:type="xsd:double"&gt;1.3696&lt;/D&gt;&lt;D xsi:type="xsd:double"&gt;1.5161&lt;/D&gt;&lt;D xsi:type="xsd:double"&gt;1.2567&lt;/D&gt;&lt;D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xsi:type="xsd:double"&gt;1.1278&lt;/D&gt;&lt;D xsi:type="xsd:double"&gt;1.1356&lt;/D&gt;&lt;D xsi:type="xsd:double"&gt;0.9514&lt;/D&gt;&lt;D xsi:type="xsd:double"&gt;0.9828&lt;/D&gt;&lt;D xsi:type="xsd:double"&gt;0.8796&lt;/D&gt;&lt;D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xsi:type="xsd:double"&gt;1.0398&lt;/D&gt;&lt;D xsi:type="xsd:double"&gt;0.867&lt;/D&gt;&lt;D xsi:type="xsd:double"&gt;0.9815&lt;/D&gt;&lt;D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xsi:type="xsd:double"&gt;1.2573&lt;/D&gt;&lt;D xsi:type="xsd:double"&gt;1.3122&lt;/D&gt;&lt;D xsi:type="xsd:double"&gt;0.594&lt;/D&gt;&lt;D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xsi:type="xsd:double"&gt;0.6592&lt;/D&gt;&lt;D xsi:type="xsd:double"&gt;0.6589&lt;/D&gt;&lt;D xsi:type="xsd:double"&gt;1.5453&lt;/D&gt;&lt;D xsi:type="xsd:double"&gt;1.6932&lt;/D&gt;&lt;D xsi:type="xsd:double"&gt;2.1536&lt;/D&gt;&lt;D xsi:type="xsd:double"&gt;1.8957&lt;/D&gt;&lt;D xsi:type="xsd:double"&gt;1.5473&lt;/D&gt;&lt;D xsi:type="xsd:double"&gt;1.4525&lt;/D&gt;&lt;D xsi:type="xsd:double"&gt;1.5194&lt;/D&gt;&lt;D xsi:type="xsd:double"&gt;1.5306&lt;/D&gt;&lt;D xsi:type="xsd:double"&gt;1.6582&lt;/D&gt;&lt;D xsi:type="xsd:double"&gt;0&lt;/D&gt;&lt;D xsi:type="xsd:double"&gt;0&lt;/D&gt;&lt;D xsi:type="xsd:double"&gt;0&lt;/D&gt;&lt;D xsi:type="xsd:double"&gt;0&lt;/D&gt;&lt;D xsi:type="xsd:double"&gt;0&lt;/D&gt;&lt;D xsi:type="xsd:double"&gt;0&lt;/D&gt;&lt;D xsi:type="xsd:double"&gt;0&lt;/D&gt;&lt;D xsi:type="xsd:double"&gt;0.0427&lt;/D&gt;&lt;D xsi:type="xsd:double"&gt;1.1853&lt;/D&gt;&lt;D xsi:type="xsd:double"&gt;1.2785&lt;/D&gt;&lt;D xsi:type="xsd:double"&gt;0.5379&lt;/D&gt;&lt;D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xsi:type="xsd:double"&gt;0.1549&lt;/D&gt;&lt;D xsi:type="xsd:double"&gt;1.465&lt;/D&gt;&lt;D xsi:type="xsd:double"&gt;1.476&lt;/D&gt;&lt;D xsi:type="xsd:double"&gt;0.963&lt;/D&gt;&lt;D xsi:type="xsd:double"&gt;1.0338&lt;/D&gt;&lt;D xsi:type="xsd:double"&gt;0.9205&lt;/D&gt;&lt;D xsi:type="xsd:double"&gt;1.056&lt;/D&gt;&lt;D xsi:type="xsd:double"&gt;0.9783&lt;/D&gt;&lt;D xsi:type="xsd:double"&gt;0.9397&lt;/D&gt;&lt;D xsi:type="xsd:double"&gt;0.7411&lt;/D&gt;&lt;D xsi:type="xsd:double"&gt;0.736&lt;/D&gt;&lt;D xsi:type="xsd:double"&gt;0.6771&lt;/D&gt;&lt;D xsi:type="xsd:double"&gt;0.7771&lt;/D&gt;&lt;D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xsi:type="xsd:double"&gt;0.6035&lt;/D&gt;&lt;D xsi:type="xsd:double"&gt;0.7292&lt;/D&gt;&lt;D xsi:type="xsd:double"&gt;0.6575&lt;/D&gt;&lt;D xsi:type="xsd:double"&gt;0.6835&lt;/D&gt;&lt;D xsi:type="xsd:double"&gt;0.5884&lt;/D&gt;&lt;D xsi:type="xsd:double"&gt;0.4085&lt;/D&gt;&lt;D xsi:type="xsd:double"&gt;0.3549&lt;/D&gt;&lt;D xsi:type="xsd:double"&gt;0.2429&lt;/D&gt;&lt;D xsi:type="xsd:double"&gt;0.209&lt;/D&gt;&lt;D xsi:type="xsd:double"&gt;0.1579&lt;/D&gt;&lt;D xsi:type="xsd:double"&gt;0&lt;/D&gt;&lt;D xsi:type="xsd:double"&gt;0&lt;/D&gt;&lt;D xsi:type="xsd:double"&gt;0&lt;/D&gt;&lt;D xsi:type="xsd:double"&gt;0&lt;/D&gt;&lt;D xsi:type="xsd:double"&gt;0.8262&lt;/D&gt;&lt;D xsi:type="xsd:double"&gt;0.5831&lt;/D&gt;&lt;D xsi:type="xsd:double"&gt;0.8484&lt;/D&gt;&lt;D xsi:type="xsd:double"&gt;0.3748&lt;/D&gt;&lt;D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xsi:type="xsd:double"&gt;0.7385&lt;/D&gt;&lt;D xsi:type="xsd:double"&gt;0.8378&lt;/D&gt;&lt;D xsi:type="xsd:double"&gt;0.6951&lt;/D&gt;&lt;D xsi:type="xsd:double"&gt;0.7541&lt;/D&gt;&lt;D xsi:type="xsd:double"&gt;0.6876&lt;/D&gt;&lt;D xsi:type="xsd:double"&gt;0.2994&lt;/D&gt;&lt;D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xsi:type="xsd:double"&gt;1.5931&lt;/D&gt;&lt;D xsi:type="xsd:double"&gt;1.4574&lt;/D&gt;&lt;D xsi:type="xsd:double"&gt;1.5444&lt;/D&gt;&lt;D xsi:type="xsd:double"&gt;1.4398&lt;/D&gt;&lt;D xsi:type="xsd:double"&gt;1.328&lt;/D&gt;&lt;D xsi:type="xsd:double"&gt;1.5385&lt;/D&gt;&lt;D xsi:type="xsd:double"&gt;1.5645&lt;/D&gt;&lt;D xsi:type="xsd:double"&gt;1.7429&lt;/D&gt;&lt;D xsi:type="xsd:double"&gt;1.6635&lt;/D&gt;&lt;D xsi:type="xsd:double"&gt;1.6712&lt;/D&gt;&lt;D xsi:type="xsd:double"&gt;1.6595&lt;/D&gt;&lt;D xsi:type="xsd:double"&gt;1.6598&lt;/D&gt;&lt;D xsi:type="xsd:double"&gt;2.121&lt;/D&gt;&lt;D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xsi:type="xsd:double"&gt;0.7203&lt;/D&gt;&lt;D xsi:type="xsd:double"&gt;1.026&lt;/D&gt;&lt;D xsi:type="xsd:double"&gt;0.8778&lt;/D&gt;&lt;D xsi:type="xsd:double"&gt;0.8205&lt;/D&gt;&lt;D xsi:type="xsd:double"&gt;1.5176&lt;/D&gt;&lt;D xsi:type="xsd:double"&gt;1.7841&lt;/D&gt;&lt;D xsi:type="xsd:double"&gt;1.7174&lt;/D&gt;&lt;D xsi:type="xsd:double"&gt;1.4963&lt;/D&gt;&lt;D xsi:type="xsd:double"&gt;1.8261&lt;/D&gt;&lt;D xsi:type="xsd:double"&gt;2.183&lt;/D&gt;&lt;D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xsi:type="xsd:double"&gt;0.8495&lt;/D&gt;&lt;D xsi:type="xsd:double"&gt;0.7812&lt;/D&gt;&lt;D xsi:type="xsd:double"&gt;0.7238&lt;/D&gt;&lt;D xsi:type="xsd:double"&gt;0.5203&lt;/D&gt;&lt;D xsi:type="xsd:double"&gt;0.7796&lt;/D&gt;&lt;D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xsi:type="xsd:double"&gt;0.9259&lt;/D&gt;&lt;D xsi:type="xsd:double"&gt;0.6637&lt;/D&gt;&lt;D xsi:type="xsd:double"&gt;0.6334&lt;/D&gt;&lt;D xsi:type="xsd:double"&gt;0.6443&lt;/D&gt;&lt;D xsi:type="xsd:double"&gt;0.7341&lt;/D&gt;&lt;D xsi:type="xsd:double"&gt;0.6734&lt;/D&gt;&lt;D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xsi:type="xsd:double"&gt;1.1098&lt;/D&gt;&lt;D xsi:type="xsd:double"&gt;1.0745&lt;/D&gt;&lt;D xsi:type="xsd:double"&gt;0.942&lt;/D&gt;&lt;D xsi:type="xsd:double"&gt;0&lt;/D&gt;&lt;D xsi:type="xsd:double"&gt;0&lt;/D&gt;&lt;D xsi:type="xsd:double"&gt;0&lt;/D&gt;&lt;D xsi:type="xsd:double"&gt;0&lt;/D&gt;&lt;D xsi:type="xsd:double"&gt;0&lt;/D&gt;&lt;D xsi:type="xsd:double"&gt;0.8239&lt;/D&gt;&lt;D xsi:type="xsd:double"&gt;0.6721&lt;/D&gt;&lt;D xsi:type="xsd:double"&gt;0.9549&lt;/D&gt;&lt;D xsi:type="xsd:double"&gt;1.0806&lt;/D&gt;&lt;D xsi:type="xsd:double"&gt;1.208&lt;/D&gt;&lt;D xsi:type="xsd:double"&gt;1.4771&lt;/D&gt;&lt;D xsi:type="xsd:double"&gt;1.7241&lt;/D&gt;&lt;D xsi:type="xsd:double"&gt;1.1401&lt;/D&gt;&lt;D xsi:type="xsd:double"&gt;1.0117&lt;/D&gt;&lt;D xsi:type="xsd:double"&gt;0.8808&lt;/D&gt;&lt;D xsi:type="xsd:double"&gt;0.8415&lt;/D&gt;&lt;D xsi:type="xsd:double"&gt;0.7543&lt;/D&gt;&lt;D xsi:type="xsd:double"&gt;0.5388&lt;/D&gt;&lt;D xsi:type="xsd:double"&gt;0.4035&lt;/D&gt;&lt;D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xsi:type="xsd:double"&gt;1.3236&lt;/D&gt;&lt;D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xsi:type="xsd:double"&gt;1.032&lt;/D&gt;&lt;D xsi:type="xsd:double"&gt;1.005&lt;/D&gt;&lt;D xsi:type="xsd:double"&gt;1.0327&lt;/D&gt;&lt;D xsi:type="xsd:double"&gt;0.9057&lt;/D&gt;&lt;D xsi:type="xsd:double"&gt;0.8899&lt;/D&gt;&lt;D xsi:type="xsd:double"&gt;0.8944&lt;/D&gt;&lt;D xsi:type="xsd:double"&gt;0.9711&lt;/D&gt;&lt;D xsi:type="xsd:double"&gt;0.8671&lt;/D&gt;&lt;D xsi:type="xsd:double"&gt;0.8796&lt;/D&gt;&lt;D xsi:type="xsd:double"&gt;1.0664&lt;/D&gt;&lt;D xsi:type="xsd:double"&gt;1.0996&lt;/D&gt;&lt;D xsi:type="xsd:double"&gt;1.1158&lt;/D&gt;&lt;D xsi:type="xsd:double"&gt;1.3527&lt;/D&gt;&lt;D xsi:type="xsd:double"&gt;1.3022&lt;/D&gt;&lt;D xsi:type="xsd:double"&gt;1.3428&lt;/D&gt;&lt;D xsi:type="xsd:double"&gt;1.1067&lt;/D&gt;&lt;D xsi:type="xsd:double"&gt;0.952&lt;/D&gt;&lt;D xsi:type="xsd:double"&gt;0.7532&lt;/D&gt;&lt;D xsi:type="xsd:double"&gt;0.742&lt;/D&gt;&lt;D xsi:type="xsd:double"&gt;0.8889&lt;/D&gt;&lt;D xsi:type="xsd:double"&gt;0.8572&lt;/D&gt;&lt;D xsi:type="xsd:double"&gt;1.0207&lt;/D&gt;&lt;D xsi:type="xsd:double"&gt;1.032&lt;/D&gt;&lt;D xsi:type="xsd:double"&gt;0.8088&lt;/D&gt;&lt;D xsi:type="xsd:double"&gt;0.8653&lt;/D&gt;&lt;D xsi:type="xsd:double"&gt;0.8102&lt;/D&gt;&lt;D xsi:type="xsd:double"&gt;0.6639&lt;/D&gt;&lt;D xsi:type="xsd:double"&gt;0.5199&lt;/D&gt;&lt;D xsi:type="xsd:double"&gt;0.5812&lt;/D&gt;&lt;D xsi:type="xsd:double"&gt;0.5171&lt;/D&gt;&lt;D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xsi:type="xsd:double"&gt;0.8575&lt;/D&gt;&lt;D xsi:type="xsd:double"&gt;1.2296&lt;/D&gt;&lt;D xsi:type="xsd:double"&gt;1.2761&lt;/D&gt;&lt;D xsi:type="xsd:double"&gt;1.4025&lt;/D&gt;&lt;D xsi:type="xsd:double"&gt;0.8663&lt;/D&gt;&lt;D xsi:type="xsd:double"&gt;1.9136&lt;/D&gt;&lt;D xsi:type="xsd:double"&gt;1.6377&lt;/D&gt;&lt;D xsi:type="xsd:double"&gt;1.5522&lt;/D&gt;&lt;D xsi:type="xsd:double"&gt;0.8605&lt;/D&gt;&lt;D xsi:type="xsd:double"&gt;0.8888&lt;/D&gt;&lt;D xsi:type="xsd:double"&gt;1.0248&lt;/D&gt;&lt;D xsi:type="xsd:double"&gt;0.7266&lt;/D&gt;&lt;D xsi:type="xsd:double"&gt;0.8082&lt;/D&gt;&lt;D xsi:type="xsd:double"&gt;0.6858&lt;/D&gt;&lt;D xsi:type="xsd:double"&gt;0.8198&lt;/D&gt;&lt;D xsi:type="xsd:double"&gt;0.8188&lt;/D&gt;&lt;D xsi:type="xsd:double"&gt;0.7616&lt;/D&gt;&lt;D xsi:type="xsd:double"&gt;0.8153&lt;/D&gt;&lt;D xsi:type="xsd:double"&gt;0.8864&lt;/D&gt;&lt;D xsi:type="xsd:double"&gt;1.002&lt;/D&gt;&lt;D xsi:type="xsd:double"&gt;1.2573&lt;/D&gt;&lt;D xsi:type="xsd:double"&gt;1.1481&lt;/D&gt;&lt;D xsi:type="xsd:double"&gt;0.9678&lt;/D&gt;&lt;D xsi:type="xsd:double"&gt;0.9951&lt;/D&gt;&lt;D xsi:type="xsd:double"&gt;0.9941&lt;/D&gt;&lt;D xsi:type="xsd:double"&gt;1.1022&lt;/D&gt;&lt;D xsi:type="xsd:double"&gt;0&lt;/D&gt;&lt;D xsi:type="xsd:double"&gt;0&lt;/D&gt;&lt;D xsi:type="xsd:double"&gt;0&lt;/D&gt;&lt;D xsi:type="xsd:double"&gt;0.9973&lt;/D&gt;&lt;D xsi:type="xsd:double"&gt;1.2787&lt;/D&gt;&lt;D xsi:type="xsd:double"&gt;1.7258&lt;/D&gt;&lt;D xsi:type="xsd:double"&gt;1.7298&lt;/D&gt;&lt;D xsi:type="xsd:double"&gt;1.6646&lt;/D&gt;&lt;D xsi:type="xsd:double"&gt;0.9908&lt;/D&gt;&lt;D xsi:type="xsd:double"&gt;0.9486&lt;/D&gt;&lt;D xsi:type="xsd:double"&gt;0.8027&lt;/D&gt;&lt;D xsi:type="xsd:double"&gt;0.8217&lt;/D&gt;&lt;D xsi:type="xsd:double"&gt;0.8548&lt;/D&gt;&lt;D xsi:type="xsd:double"&gt;0.9047&lt;/D&gt;&lt;D xsi:type="xsd:double"&gt;0.8274&lt;/D&gt;&lt;D xsi:type="xsd:double"&gt;0.7831&lt;/D&gt;&lt;D xsi:type="xsd:double"&gt;1.1146&lt;/D&gt;&lt;D xsi:type="xsd:double"&gt;2.0031&lt;/D&gt;&lt;D xsi:type="xsd:double"&gt;1.8589&lt;/D&gt;&lt;D xsi:type="xsd:double"&gt;1.988&lt;/D&gt;&lt;D xsi:type="xsd:double"&gt;2.0431&lt;/D&gt;&lt;D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xsi:type="xsd:double"&gt;0.7153&lt;/D&gt;&lt;D xsi:type="xsd:double"&gt;0.5897&lt;/D&gt;&lt;D xsi:type="xsd:double"&gt;0.5983&lt;/D&gt;&lt;D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xsi:type="xsd:double"&gt;0.9279&lt;/D&gt;&lt;D xsi:type="xsd:double"&gt;0.8323&lt;/D&gt;&lt;D xsi:type="xsd:double"&gt;0.6204&lt;/D&gt;&lt;D xsi:type="xsd:double"&gt;0.5851&lt;/D&gt;&lt;D xsi:type="xsd:double"&gt;0.3396&lt;/D&gt;&lt;D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xsi:type="xsd:double"&gt;0.8722&lt;/D&gt;&lt;D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t>
        </r>
      </text>
    </comment>
    <comment ref="A52" authorId="0" shapeId="0" xr:uid="{44ED845B-75DE-492C-A3EC-2E34D40FAC5E}">
      <text>
        <r>
          <rPr>
            <b/>
            <sz val="9"/>
            <color indexed="81"/>
            <rFont val="Tahoma"/>
            <family val="2"/>
          </rPr>
          <t>sd:double"&gt;0&lt;/D&gt;&lt;D xsi:type="xsd:double"&gt;0&lt;/D&gt;&lt;D xsi:type="xsd:double"&gt;0&lt;/D&gt;&lt;D xsi:type="xsd:double"&gt;0&lt;/D&gt;&lt;D xsi:type="xsd:double"&gt;1.135&lt;/D&gt;&lt;D xsi:type="xsd:double"&gt;0.8979&lt;/D&gt;&lt;D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xsi:type="xsd:double"&gt;2.5048&lt;/D&gt;&lt;D xsi:type="xsd:double"&gt;2.0931&lt;/D&gt;&lt;D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xsi:type="xsd:double"&gt;0.6134&lt;/D&gt;&lt;D xsi:type="xsd:double"&gt;0.5458&lt;/D&gt;&lt;D xsi:type="xsd:double"&gt;0.5036&lt;/D&gt;&lt;D xsi:type="xsd:double"&gt;0&lt;/D&gt;&lt;D xsi:type="xsd:double"&gt;0&lt;/D&gt;&lt;D xsi:type="xsd:double"&gt;0.7434&lt;/D&gt;&lt;D xsi:type="xsd:double"&gt;0.9614&lt;/D&gt;&lt;D xsi:type="xsd:double"&gt;0.713&lt;/D&gt;&lt;D xsi:type="xsd:double"&gt;0.8104&lt;/D&gt;&lt;D xsi:type="xsd:double"&gt;0.7713&lt;/D&gt;&lt;D xsi:type="xsd:double"&gt;0.6199&lt;/D&gt;&lt;D xsi:type="xsd:double"&gt;0.7086&lt;/D&gt;&lt;D xsi:type="xsd:double"&gt;0.5144&lt;/D&gt;&lt;D xsi:type="xsd:double"&gt;0.0294&lt;/D&gt;&lt;D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xsi:type="xsd:double"&gt;0.6815&lt;/D&gt;&lt;D xsi:type="xsd:double"&gt;0.7881&lt;/D&gt;&lt;D xsi:type="xsd:double"&gt;0.8309&lt;/D&gt;&lt;D xsi:type="xsd:double"&gt;0.7691&lt;/D&gt;&lt;D xsi:type="xsd:double"&gt;0.8782&lt;/D&gt;&lt;D xsi:type="xsd:double"&gt;0.821&lt;/D&gt;&lt;D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xsi:type="xsd:double"&gt;1.0769&lt;/D&gt;&lt;D xsi:type="xsd:double"&gt;1.0477&lt;/D&gt;&lt;D xsi:type="xsd:double"&gt;1.0521&lt;/D&gt;&lt;D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xsi:type="xsd:double"&gt;1.1235&lt;/D&gt;&lt;D xsi:type="xsd:double"&gt;1.2234&lt;/D&gt;&lt;D xsi:type="xsd:double"&gt;1.6602&lt;/D&gt;&lt;D xsi:type="xsd:double"&gt;1.3078&lt;/D&gt;&lt;D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xsi:type="xsd:double"&gt;0.9918&lt;/D&gt;&lt;D xsi:type="xsd:double"&gt;0.8763&lt;/D&gt;&lt;D xsi:type="xsd:double"&gt;0.811&lt;/D&gt;&lt;D xsi:type="xsd:double"&gt;0.9027&lt;/D&gt;&lt;D xsi:type="xsd:double"&gt;0.8074&lt;/D&gt;&lt;D xsi:type="xsd:double"&gt;0.6803&lt;/D&gt;&lt;D xsi:type="xsd:double"&gt;0.5306&lt;/D&gt;&lt;D xsi:type="xsd:double"&gt;0.5132&lt;/D&gt;&lt;D xsi:type="xsd:double"&gt;0.4682&lt;/D&gt;&lt;D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xsi:type="xsd:double"&gt;0.7004&lt;/D&gt;&lt;D xsi:type="xsd:double"&gt;0.6702&lt;/D&gt;&lt;D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xsi:type="xsd:double"&gt;1.0799&lt;/D&gt;&lt;D xsi:type="xsd:double"&gt;1.0556&lt;/D&gt;&lt;D xsi:type="xsd:double"&gt;1.1727&lt;/D&gt;&lt;D xsi:type="xsd:double"&gt;1.2781&lt;/D&gt;&lt;D xsi:type="xsd:double"&gt;1.3305&lt;/D&gt;&lt;D xsi:type="xsd:double"&gt;1.3064&lt;/D&gt;&lt;D xsi:type="xsd:double"&gt;1.2994&lt;/D&gt;&lt;D xsi:type="xsd:double"&gt;1.4721&lt;/D&gt;&lt;D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xsi:type="xsd:double"&gt;1.8415&lt;/D&gt;&lt;D xsi:type="xsd:double"&gt;1.7547&lt;/D&gt;&lt;D xsi:type="xsd:double"&gt;0.9545&lt;/D&gt;&lt;D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xsi:type="xsd:double"&gt;1.523&lt;/D&gt;&lt;D xsi:type="xsd:double"&gt;1.4099&lt;/D&gt;&lt;D xsi:type="xsd:double"&gt;1.5582&lt;/D&gt;&lt;D xsi:type="xsd:double"&gt;1.5594&lt;/D&gt;&lt;D xsi:type="xsd:double"&gt;1.6639&lt;/D&gt;&lt;D xsi:type="xsd:double"&gt;1.7271&lt;/D&gt;&lt;D xsi:type="xsd:double"&gt;1.6973&lt;/D&gt;&lt;D xsi:type="xsd:double"&gt;1.6714&lt;/D&gt;&lt;D xsi:type="xsd:double"&gt;1.8273&lt;/D&gt;&lt;D xsi:type="xsd:double"&gt;1.9036&lt;/D&gt;&lt;D xsi:type="xsd:double"&gt;1.6999&lt;/D&gt;&lt;D xsi:type="xsd:double"&gt;1.786&lt;/D&gt;&lt;D xsi:type="xsd:double"&gt;1.853&lt;/D&gt;&lt;D xsi:type="xsd:double"&gt;1.5735&lt;/D&gt;&lt;D xsi:type="xsd:double"&gt;1.6664&lt;/D&gt;&lt;D xsi:type="xsd:double"&gt;1.8357&lt;/D&gt;&lt;D xsi:type="xsd:double"&gt;2.222&lt;/D&gt;&lt;D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xsi:type="xsd:double"&gt;1.586&lt;/D&gt;&lt;D xsi:type="xsd:double"&gt;1.8961&lt;/D&gt;&lt;D xsi:type="xsd:double"&gt;1.8559&lt;/D&gt;&lt;D xsi:type="xsd:double"&gt;1.6147&lt;/D&gt;&lt;D xsi:type="xsd:double"&gt;1.6948&lt;/D&gt;&lt;D xsi:type="xsd:double"&gt;1.7615&lt;/D&gt;&lt;D xsi:type="xsd:double"&gt;1.7454&lt;/D&gt;&lt;D xsi:type="xsd:double"&gt;1.5416&lt;/D&gt;&lt;D xsi:type="xsd:double"&gt;1.5257&lt;/D&gt;&lt;D xsi:type="xsd:double"&gt;1.4166&lt;/D&gt;&lt;D xsi:type="xsd:double"&gt;1.1506&lt;/D&gt;&lt;D xsi:type="xsd:double"&gt;1.0873&lt;/D&gt;&lt;D xsi:type="xsd:double"&gt;1.3921&lt;/D&gt;&lt;D xsi:type="xsd:double"&gt;1.5147&lt;/D&gt;&lt;D xsi:type="xsd:double"&gt;1.9287&lt;/D&gt;&lt;D xsi:type="xsd:double"&gt;1.8776&lt;/D&gt;&lt;D xsi:type="xsd:double"&gt;1.9129&lt;/D&gt;&lt;D xsi:type="xsd:double"&gt;1.8593&lt;/D&gt;&lt;D xsi:type="xsd:double"&gt;1.7144&lt;/D&gt;&lt;D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xsi:type="xsd:double"&gt;0.7409&lt;/D&gt;&lt;D xsi:type="xsd:double"&gt;0.6095&lt;/D&gt;&lt;D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xsi:type="xsd:double"&gt;1.8222&lt;/D&gt;&lt;D xsi:type="xsd:double"&gt;1.8892&lt;/D&gt;&lt;D xsi:type="xsd:double"&gt;1.7752&lt;/D&gt;&lt;D xsi:type="xsd:double"&gt;1.4348&lt;/D&gt;&lt;D xsi:type="xsd:double"&gt;1.3436&lt;/D&gt;&lt;D xsi:type="xsd:double"&gt;1.5632&lt;/D&gt;&lt;D xsi:type="xsd:double"&gt;1.5874&lt;/D&gt;&lt;D xsi:type="xsd:double"&gt;1.1796&lt;/D&gt;&lt;D xsi:type="xsd:double"&gt;0.9453&lt;/D&gt;&lt;D xsi:type="xsd:double"&gt;0.9528&lt;/D&gt;&lt;D xsi:type="xsd:double"&gt;0.891&lt;/D&gt;&lt;D xsi:type="xsd:double"&gt;0.9932&lt;/D&gt;&lt;D xsi:type="xsd:double"&gt;1.0528&lt;/D&gt;&lt;D xsi:type="xsd:double"&gt;0.9644&lt;/D&gt;&lt;D xsi:type="xsd:double"&gt;0.9292&lt;/D&gt;&lt;D xsi:type="xsd:double"&gt;1.0133&lt;/D&gt;&lt;D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xsi:type="xsd:double"&gt;1.335&lt;/D&gt;&lt;D xsi:type="xsd:double"&gt;1.0748&lt;/D&gt;&lt;D xsi:type="xsd:double"&gt;1.4501&lt;/D&gt;&lt;D xsi:type="xsd:double"&gt;1.6743&lt;/D&gt;&lt;D xsi:type="xsd:double"&gt;1.7583&lt;/D&gt;&lt;D xsi:type="xsd:double"&gt;1.479&lt;/D&gt;&lt;D xsi:type="xsd:double"&gt;1.4467&lt;/D&gt;&lt;D xsi:type="xsd:double"&gt;1.9284&lt;/D&gt;&lt;D xsi:type="xsd:double"&gt;1.9378&lt;/D&gt;&lt;D xsi:type="xsd:double"&gt;2.2248&lt;/D&gt;&lt;D xsi:type="xsd:double"&gt;2.2337&lt;/D&gt;&lt;D xsi:type="xsd:double"&gt;1.5879&lt;/D&gt;&lt;D xsi:type="xsd:double"&gt;1.2038&lt;/D&gt;&lt;D xsi:type="xsd:double"&gt;0.9611&lt;/D&gt;&lt;D xsi:type="xsd:double"&gt;0.7832&lt;/D&gt;&lt;D xsi:type="xsd:double"&gt;0.5846&lt;/D&gt;&lt;D xsi:type="xsd:double"&gt;0.4479&lt;/D&gt;&lt;D xsi:type="xsd:double"&gt;0.3473&lt;/D&gt;&lt;D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xsi:type="xsd:double"&gt;0.5328&lt;/D&gt;&lt;D xsi:type="xsd:double"&gt;1.2063&lt;/D&gt;&lt;D xsi:type="xsd:double"&gt;1.0042&lt;/D&gt;&lt;D xsi:type="xsd:double"&gt;0.9475&lt;/D&gt;&lt;D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xsi:type="xsd:double"&gt;0.8046&lt;/D&gt;&lt;D xsi:type="xsd:double"&gt;1.2339&lt;/D&gt;&lt;D xsi:type="xsd:double"&gt;1.3854&lt;/D&gt;&lt;D xsi:type="xsd:double"&gt;1.4104&lt;/D&gt;&lt;D xsi:type="xsd:double"&gt;1.2168&lt;/D&gt;&lt;D xsi:type="xsd:double"&gt;1.6749&lt;/D&gt;&lt;D xsi:type="xsd:double"&gt;1.7692&lt;/D&gt;&lt;D xsi:type="xsd:double"&gt;0.9813&lt;/D&gt;&lt;D xsi:type="xsd:double"&gt;1.1267&lt;/D&gt;&lt;D xsi:type="xsd:double"&gt;1.2002&lt;/D&gt;&lt;D xsi:type="xsd:double"&gt;1.1649&lt;/D&gt;&lt;D xsi:type="xsd:double"&gt;1.7764&lt;/D&gt;&lt;D xsi:type="xsd:double"&gt;1.9592&lt;/D&gt;&lt;D xsi:type="xsd:double"&gt;1.5206&lt;/D&gt;&lt;D xsi:type="xsd:double"&gt;1.595&lt;/D&gt;&lt;D xsi:type="xsd:double"&gt;0.8261&lt;/D&gt;&lt;D xsi:type="xsd:double"&gt;1.0926&lt;/D&gt;&lt;D xsi:type="xsd:double"&gt;0.997&lt;/D&gt;&lt;D xsi:type="xsd:double"&gt;1.6867&lt;/D&gt;&lt;D xsi:type="xsd:double"&gt;1.9744&lt;/D&gt;&lt;D xsi:type="xsd:double"&gt;0.901&lt;/D&gt;&lt;D xsi:type="xsd:double"&gt;1.7325&lt;/D&gt;&lt;D xsi:type="xsd:double"&gt;2.2513&lt;/D&gt;&lt;D xsi:type="xsd:double"&gt;1.1001&lt;/D&gt;&lt;D xsi:type="xsd:double"&gt;0.9528&lt;/D&gt;&lt;D xsi:type="xsd:double"&gt;0.6231&lt;/D&gt;&lt;D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xsi:type="xsd:double"&gt;0.9094&lt;/D&gt;&lt;D xsi:type="xsd:double"&gt;1.5518&lt;/D&gt;&lt;D xsi:type="xsd:double"&gt;1.8885&lt;/D&gt;&lt;D xsi:type="xsd:double"&gt;0.8523&lt;/D&gt;&lt;D xsi:type="xsd:double"&gt;0.9889&lt;/D&gt;&lt;D xsi:type="xsd:double"&gt;1.0471&lt;/D&gt;&lt;D xsi:type="xsd:double"&gt;0.9748&lt;/D&gt;&lt;D xsi:type="xsd:double"&gt;0&lt;/D&gt;&lt;D xsi:type="xsd:double"&gt;0&lt;/D&gt;&lt;D xsi:type="xsd:double"&gt;0&lt;/D&gt;&lt;D xsi:type="xsd:double"&gt;0&lt;/D&gt;&lt;D xsi:type="xsd:double"&gt;0&lt;/D&gt;&lt;D xsi:type="xsd:double"&gt;0.9676&lt;/D&gt;&lt;D xsi:type="xsd:double"&gt;1.3874&lt;/D&gt;&lt;D xsi:type="xsd:double"&gt;1.3891&lt;/D&gt;&lt;D xsi:type="xsd:double"&gt;1.8539&lt;/D&gt;&lt;D xsi:type="xsd:double"&gt;1.5008&lt;/D&gt;&lt;D xsi:type="xsd:double"&gt;1.4684&lt;/D&gt;&lt;D xsi:type="xsd:double"&gt;1.5261&lt;/D&gt;&lt;D xsi:type="xsd:double"&gt;1.5292&lt;/D&gt;&lt;D xsi:type="xsd:double"&gt;1.742&lt;/D&gt;&lt;D xsi:type="xsd:double"&gt;1.4019&lt;/D&gt;&lt;D xsi:type="xsd:double"&gt;1.2949&lt;/D&gt;&lt;D xsi:type="xsd:double"&gt;1.0153&lt;/D&gt;&lt;D xsi:type="xsd:double"&gt;0.707&lt;/D&gt;&lt;D xsi:type="xsd:double"&gt;0.5894&lt;/D&gt;&lt;D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xsi:type="xsd:double"&gt;2.0477&lt;/D&gt;&lt;D xsi:type="xsd:double"&gt;2.0434&lt;/D&gt;&lt;D xsi:type="xsd:double"&gt;2.0259&lt;/D&gt;&lt;D xsi:type="xsd:double"&gt;1.5003&lt;/D&gt;&lt;D xsi:type="xsd:double"&gt;1.425&lt;/D&gt;&lt;D xsi:type="xsd:double"&gt;1.6666&lt;/D&gt;&lt;D xsi:type="xsd:double"&gt;1.72&lt;/D&gt;&lt;D xsi:type="xsd:double"&gt;1.7684&lt;/D&gt;&lt;D xsi:type="xsd:double"&gt;1.5251&lt;/D&gt;&lt;D xsi:type="xsd:double"&gt;1.4291&lt;/D&gt;&lt;D xsi:type="xsd:double"&gt;1.436&lt;/D&gt;&lt;D xsi:type="xsd:double"&gt;1.8979&lt;/D&gt;&lt;D xsi:type="xsd:double"&gt;1.5199&lt;/D&gt;&lt;D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xsi:type="xsd:double"&gt;1.2977&lt;/D&gt;&lt;D xsi:type="xsd:double"&gt;1.2175&lt;/D&gt;&lt;D xsi:type="xsd:double"&gt;1.0805&lt;/D&gt;&lt;D xsi:type="xsd:double"&gt;0.8608&lt;/D&gt;&lt;D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xsi:type="xsd:double"&gt;2.2152&lt;/D&gt;&lt;D xsi:type="xsd:double"&gt;1.7191&lt;/D&gt;&lt;D xsi:type="xsd:double"&gt;0.6142&lt;/D&gt;&lt;D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xsi:type="xsd:double"&gt;0.822&lt;/D&gt;&lt;D xsi:type="xsd:double"&gt;0.6439&lt;/D&gt;&lt;D xsi:type="xsd:double"&gt;0.723&lt;/D&gt;&lt;D xsi:type="xsd:double"&gt;0.9216&lt;/D&gt;&lt;D xsi:type="xsd:double"&gt;1.0536&lt;/D&gt;&lt;D xsi:type="xsd:double"&gt;1.0007&lt;/D&gt;&lt;D xsi:type="xsd:double"&gt;0.68&lt;/D&gt;&lt;D xsi:type="xsd:double"&gt;0.3622&lt;/D&gt;&lt;D xsi:type="xsd:double"&gt;0.2591&lt;/D&gt;&lt;D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t>
        </r>
      </text>
    </comment>
    <comment ref="A53" authorId="0" shapeId="0" xr:uid="{99183F9C-50DC-4CC8-83A2-64E2EEED371C}">
      <text>
        <r>
          <rPr>
            <b/>
            <sz val="9"/>
            <color indexed="81"/>
            <rFont val="Tahoma"/>
            <family val="2"/>
          </rPr>
          <t>/D&gt;&lt;D xsi:type="xsd:double"&gt;0.9465&lt;/D&gt;&lt;D xsi:type="xsd:double"&gt;1.5508&lt;/D&gt;&lt;D xsi:type="xsd:double"&gt;1.6338&lt;/D&gt;&lt;D xsi:type="xsd:double"&gt;1.6739&lt;/D&gt;&lt;D xsi:type="xsd:double"&gt;1.8227&lt;/D&gt;&lt;D xsi:type="xsd:double"&gt;2.5947&lt;/D&gt;&lt;D xsi:type="xsd:double"&gt;2.7532&lt;/D&gt;&lt;D xsi:type="xsd:double"&gt;3.4261&lt;/D&gt;&lt;D xsi:type="xsd:double"&gt;3.7408&lt;/D&gt;&lt;D xsi:type="xsd:double"&gt;4.1529&lt;/D&gt;&lt;D xsi:type="xsd:double"&gt;2.6935&lt;/D&gt;&lt;D xsi:type="xsd:double"&gt;1.0157&lt;/D&gt;&lt;D xsi:type="xsd:double"&gt;2.4823&lt;/D&gt;&lt;D xsi:type="xsd:double"&gt;3.4779&lt;/D&gt;&lt;D xsi:type="xsd:double"&gt;1.7245&lt;/D&gt;&lt;D xsi:type="xsd:double"&gt;0.87&lt;/D&gt;&lt;D xsi:type="xsd:double"&gt;0.8997&lt;/D&gt;&lt;D xsi:type="xsd:double"&gt;0.8111&lt;/D&gt;&lt;D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xsi:type="xsd:double"&gt;1.1558&lt;/D&gt;&lt;D xsi:type="xsd:double"&gt;2.139&lt;/D&gt;&lt;D xsi:type="xsd:double"&gt;4.3584&lt;/D&gt;&lt;D xsi:type="xsd:double"&gt;2.4345&lt;/D&gt;&lt;D xsi:type="xsd:double"&gt;2.7988&lt;/D&gt;&lt;D xsi:type="xsd:double"&gt;2.1734&lt;/D&gt;&lt;D xsi:type="xsd:double"&gt;1.6679&lt;/D&gt;&lt;D xsi:type="xsd:double"&gt;1.7052&lt;/D&gt;&lt;D xsi:type="xsd:double"&gt;1.9397&lt;/D&gt;&lt;D xsi:type="xsd:double"&gt;1.316&lt;/D&gt;&lt;D xsi:type="xsd:double"&gt;1.3315&lt;/D&gt;&lt;D xsi:type="xsd:double"&gt;1.2735&lt;/D&gt;&lt;D xsi:type="xsd:double"&gt;0.7039&lt;/D&gt;&lt;D xsi:type="xsd:double"&gt;0.3276&lt;/D&gt;&lt;D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xsi:type="xsd:double"&gt;1.4546&lt;/D&gt;&lt;D xsi:type="xsd:double"&gt;1.0612&lt;/D&gt;&lt;D xsi:type="xsd:double"&gt;1.5251&lt;/D&gt;&lt;D xsi:type="xsd:double"&gt;1.2773&lt;/D&gt;&lt;D xsi:type="xsd:double"&gt;1.206&lt;/D&gt;&lt;D xsi:type="xsd:double"&gt;0.9784&lt;/D&gt;&lt;D xsi:type="xsd:double"&gt;1.1007&lt;/D&gt;&lt;D xsi:type="xsd:double"&gt;0.6979&lt;/D&gt;&lt;D xsi:type="xsd:double"&gt;1.0208&lt;/D&gt;&lt;D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xsi:type="xsd:double"&gt;1.3478&lt;/D&gt;&lt;D xsi:type="xsd:double"&gt;1.1796&lt;/D&gt;&lt;D xsi:type="xsd:double"&gt;1.0601&lt;/D&gt;&lt;D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xsi:type="xsd:double"&gt;0.9071&lt;/D&gt;&lt;D xsi:type="xsd:double"&gt;0.8814&lt;/D&gt;&lt;D xsi:type="xsd:double"&gt;0.8193&lt;/D&gt;&lt;D xsi:type="xsd:double"&gt;0.8556&lt;/D&gt;&lt;D xsi:type="xsd:double"&gt;0.8167&lt;/D&gt;&lt;D xsi:type="xsd:double"&gt;0.715&lt;/D&gt;&lt;D xsi:type="xsd:double"&gt;0.5595&lt;/D&gt;&lt;D xsi:type="xsd:double"&gt;0.6045&lt;/D&gt;&lt;D xsi:type="xsd:double"&gt;0.2012&lt;/D&gt;&lt;D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xsi:type="xsd:double"&gt;1.1543&lt;/D&gt;&lt;D xsi:type="xsd:double"&gt;1.7413&lt;/D&gt;&lt;D xsi:type="xsd:double"&gt;1.1114&lt;/D&gt;&lt;D xsi:type="xsd:double"&gt;0.8577&lt;/D&gt;&lt;D xsi:type="xsd:double"&gt;0.5929&lt;/D&gt;&lt;D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xsi:type="xsd:double"&gt;1.4651&lt;/D&gt;&lt;D xsi:type="xsd:double"&gt;1.7472&lt;/D&gt;&lt;D xsi:type="xsd:double"&gt;1.7548&lt;/D&gt;&lt;D xsi:type="xsd:double"&gt;1.9806&lt;/D&gt;&lt;D xsi:type="xsd:double"&gt;1.9519&lt;/D&gt;&lt;D xsi:type="xsd:double"&gt;2.0393&lt;/D&gt;&lt;D xsi:type="xsd:double"&gt;2.5811&lt;/D&gt;&lt;D xsi:type="xsd:double"&gt;2.2585&lt;/D&gt;&lt;D xsi:type="xsd:double"&gt;1.7182&lt;/D&gt;&lt;D xsi:type="xsd:double"&gt;1.5078&lt;/D&gt;&lt;D xsi:type="xsd:double"&gt;1.6457&lt;/D&gt;&lt;D xsi:type="xsd:double"&gt;1.2804&lt;/D&gt;&lt;D xsi:type="xsd:double"&gt;0.8636&lt;/D&gt;&lt;D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xsi:type="xsd:double"&gt;1.7586&lt;/D&gt;&lt;D xsi:type="xsd:double"&gt;1.3137&lt;/D&gt;&lt;D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xsi:type="xsd:double"&gt;0.8004&lt;/D&gt;&lt;D xsi:type="xsd:double"&gt;0.7262&lt;/D&gt;&lt;D xsi:type="xsd:double"&gt;1.2165&lt;/D&gt;&lt;D xsi:type="xsd:double"&gt;1.3305&lt;/D&gt;&lt;D xsi:type="xsd:double"&gt;1.4964&lt;/D&gt;&lt;D xsi:type="xsd:double"&gt;1.4357&lt;/D&gt;&lt;D xsi:type="xsd:double"&gt;1.2588&lt;/D&gt;&lt;D xsi:type="xsd:double"&gt;1.3177&lt;/D&gt;&lt;D xsi:type="xsd:double"&gt;1.9853&lt;/D&gt;&lt;D xsi:type="xsd:double"&gt;1.7083&lt;/D&gt;&lt;D xsi:type="xsd:double"&gt;0.6093&lt;/D&gt;&lt;D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xsi:type="xsd:double"&gt;0.9202&lt;/D&gt;&lt;D xsi:type="xsd:double"&gt;0.9678&lt;/D&gt;&lt;D xsi:type="xsd:double"&gt;0.8421&lt;/D&gt;&lt;D xsi:type="xsd:double"&gt;0.6063&lt;/D&gt;&lt;D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xsi:type="xsd:double"&gt;1.4311&lt;/D&gt;&lt;D xsi:type="xsd:double"&gt;1.4426&lt;/D&gt;&lt;D xsi:type="xsd:double"&gt;1.4862&lt;/D&gt;&lt;D xsi:type="xsd:double"&gt;1.6789&lt;/D&gt;&lt;D xsi:type="xsd:double"&gt;1.3277&lt;/D&gt;&lt;D xsi:type="xsd:double"&gt;1.2958&lt;/D&gt;&lt;D xsi:type="xsd:double"&gt;0.5875&lt;/D&gt;&lt;D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xsi:type="xsd:double"&gt;1.504&lt;/D&gt;&lt;D xsi:type="xsd:double"&gt;1.2472&lt;/D&gt;&lt;D xsi:type="xsd:double"&gt;1.5246&lt;/D&gt;&lt;D xsi:type="xsd:double"&gt;1.2498&lt;/D&gt;&lt;D xsi:type="xsd:double"&gt;0.6974&lt;/D&gt;&lt;D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xsi:type="xsd:double"&gt;0.9623&lt;/D&gt;&lt;D xsi:type="xsd:double"&gt;0.8651&lt;/D&gt;&lt;D xsi:type="xsd:double"&gt;1.076&lt;/D&gt;&lt;D xsi:type="xsd:double"&gt;1.2594&lt;/D&gt;&lt;D xsi:type="xsd:double"&gt;1.2825&lt;/D&gt;&lt;D xsi:type="xsd:double"&gt;1.2083&lt;/D&gt;&lt;D xsi:type="xsd:double"&gt;0.9601&lt;/D&gt;&lt;D xsi:type="xsd:double"&gt;0.8475&lt;/D&gt;&lt;D xsi:type="xsd:double"&gt;0.9009&lt;/D&gt;&lt;D xsi:type="xsd:double"&gt;0.7947&lt;/D&gt;&lt;D xsi:type="xsd:double"&gt;0.7683&lt;/D&gt;&lt;D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xsi:type="xsd:double"&gt;1.034&lt;/D&gt;&lt;D xsi:type="xsd:double"&gt;1.0566&lt;/D&gt;&lt;D xsi:type="xsd:double"&gt;1.7677&lt;/D&gt;&lt;D xsi:type="xsd:double"&gt;1.8953&lt;/D&gt;&lt;D xsi:type="xsd:double"&gt;2.156&lt;/D&gt;&lt;D xsi:type="xsd:double"&gt;2.2863&lt;/D&gt;&lt;D xsi:type="xsd:double"&gt;2.707&lt;/D&gt;&lt;D xsi:type="xsd:double"&gt;2.7155&lt;/D&gt;&lt;D xsi:type="xsd:double"&gt;3.4482&lt;/D&gt;&lt;D xsi:type="xsd:double"&gt;2.4787&lt;/D&gt;&lt;D xsi:type="xsd:double"&gt;1.6386&lt;/D&gt;&lt;D xsi:type="xsd:double"&gt;1.0163&lt;/D&gt;&lt;D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xsi:type="xsd:double"&gt;0.8491&lt;/D&gt;&lt;D xsi:type="xsd:double"&gt;1.3663&lt;/D&gt;&lt;D xsi:type="xsd:double"&gt;1.3466&lt;/D&gt;&lt;D xsi:type="xsd:double"&gt;1.4045&lt;/D&gt;&lt;D xsi:type="xsd:double"&gt;1.4022&lt;/D&gt;&lt;D xsi:type="xsd:double"&gt;1.3972&lt;/D&gt;&lt;D xsi:type="xsd:double"&gt;1.6797&lt;/D&gt;&lt;D xsi:type="xsd:double"&gt;1.657&lt;/D&gt;&lt;D xsi:type="xsd:double"&gt;2.1703&lt;/D&gt;&lt;D xsi:type="xsd:double"&gt;1.7487&lt;/D&gt;&lt;D xsi:type="xsd:double"&gt;1.6637&lt;/D&gt;&lt;D xsi:type="xsd:double"&gt;1.8141&lt;/D&gt;&lt;D xsi:type="xsd:double"&gt;1.9096&lt;/D&gt;&lt;D xsi:type="xsd:double"&gt;2.0893&lt;/D&gt;&lt;D xsi:type="xsd:double"&gt;2.3051&lt;/D&gt;&lt;D xsi:type="xsd:double"&gt;1.9788&lt;/D&gt;&lt;D xsi:type="xsd:double"&gt;1.5338&lt;/D&gt;&lt;D xsi:type="xsd:double"&gt;1.3838&lt;/D&gt;&lt;D xsi:type="xsd:double"&gt;1.3695&lt;/D&gt;&lt;D xsi:type="xsd:double"&gt;0.9268&lt;/D&gt;&lt;D xsi:type="xsd:double"&gt;0.6583&lt;/D&gt;&lt;D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xsi:type="xsd:double"&gt;0.6283&lt;/D&gt;&lt;D xsi:type="xsd:double"&gt;0.5687&lt;/D&gt;&lt;D xsi:type="xsd:double"&gt;0.5417&lt;/D&gt;&lt;D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xsi:type="xsd:double"&gt;0.7142&lt;/D&gt;&lt;D xsi:type="xsd:double"&gt;0.7263&lt;/D&gt;&lt;D xsi:type="xsd:double"&gt;0.8225&lt;/D&gt;&lt;D xsi:type="xsd:double"&gt;0.6209&lt;/D&gt;&lt;D xsi:type="xsd:double"&gt;0.5622&lt;/D&gt;&lt;D xsi:type="xsd:double"&gt;0.5573&lt;/D&gt;&lt;D xsi:type="xsd:double"&gt;0&lt;/D&gt;&lt;D xsi:type="xsd:double"&gt;0&lt;/D&gt;&lt;D xsi:type="xsd:double"&gt;0&lt;/D&gt;&lt;D xsi:type="xsd:double"&gt;0&lt;/D&gt;&lt;D xsi:type="xsd:double"&gt;0&lt;/D&gt;&lt;D xsi:type="xsd:double"&gt;0.8752&lt;/D&gt;&lt;D xsi:type="xsd:double"&gt;0.8574&lt;/D&gt;&lt;D xsi:type="xsd:double"&gt;1.6744&lt;/D&gt;&lt;D xsi:type="xsd:double"&gt;1.4496&lt;/D&gt;&lt;D xsi:type="xsd:double"&gt;1.7058&lt;/D&gt;&lt;D xsi:type="xsd:double"&gt;1.6608&lt;/D&gt;&lt;D xsi:type="xsd:double"&gt;1.8442&lt;/D&gt;&lt;D xsi:type="xsd:double"&gt;2.1707&lt;/D&gt;&lt;D xsi:type="xsd:double"&gt;2.0465&lt;/D&gt;&lt;D xsi:type="xsd:double"&gt;2.1356&lt;/D&gt;&lt;D xsi:type="xsd:double"&gt;1.5533&lt;/D&gt;&lt;D xsi:type="xsd:double"&gt;1.4638&lt;/D&gt;&lt;D xsi:type="xsd:double"&gt;1.1804&lt;/D&gt;&lt;D xsi:type="xsd:double"&gt;1.023&lt;/D&gt;&lt;D xsi:type="xsd:double"&gt;0.7621&lt;/D&gt;&lt;D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xsi:type="xsd:double"&gt;0.6819&lt;/D&gt;&lt;D xsi:type="xsd:double"&gt;0.7257&lt;/D&gt;&lt;D xsi:type="xsd:double"&gt;0.607&lt;/D&gt;&lt;D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xsi:type="xsd:double"&gt;0.5197&lt;/D&gt;&lt;D xsi:type="xsd:double"&gt;0.4806&lt;/D&gt;&lt;D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xsi:type="xsd:double"&gt;0.8647&lt;/D&gt;&lt;D xsi:type="xsd:double"&gt;0.8319&lt;/D&gt;&lt;D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xsi:type="xsd:double"&gt;2.6124&lt;/D&gt;&lt;D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xsi:type="xsd:double"&gt;0.4629&lt;/D&gt;&lt;D xsi:type="xsd:double"&gt;1.2813&lt;/D&gt;&lt;D xsi:type="xsd:double"&gt;0.9217&lt;/D&gt;&lt;D xsi:type="xsd:double"&gt;0.6882&lt;/D&gt;&lt;D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xsi:type="xsd:double"&gt;1.2483&lt;/D&gt;&lt;D xsi:type="xsd:double"&gt;1.1232&lt;/D&gt;&lt;D xsi:type="xsd:double"&gt;1.0966&lt;/D&gt;&lt;D xsi:type="xsd:double"&gt;0.7586&lt;/D&gt;&lt;D xsi:type="xsd:double"&gt;0.748&lt;/D&gt;&lt;D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xsi:type="xsd:double"&gt;0.9362&lt;/D&gt;&lt;D xsi:type="xsd:double"&gt;0.63&lt;/D&gt;&lt;D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xsi:type="xsd:double"&gt;1.0999&lt;/D&gt;&lt;D xsi:type="xsd:double"&gt;1.004&lt;/D&gt;&lt;D xsi:type="xsd:double"&gt;1.057&lt;/D&gt;&lt;D xsi:type="xsd:double"&gt;0.982&lt;/D&gt;&lt;D xsi:type="xsd:double"&gt;0.9436&lt;/D&gt;&lt;D xsi:type="xsd:double"&gt;1.1382&lt;/D&gt;&lt;D xsi:type="xsd:double"&gt;1.1271&lt;/D&gt;&lt;D xsi:type="xsd:double"&gt;1.2121&lt;/D&gt;&lt;D xsi:type="xsd:double"&gt;1.3509&lt;/D&gt;&lt;D xsi:type="xsd:double"&gt;1.2318&lt;/D&gt;&lt;D xsi:type="xsd:double"&gt;1.2237&lt;/D&gt;&lt;D xsi:type="xsd:double"&gt;1.1557&lt;/D&gt;&lt;D xsi:type="xsd:double"&gt;1.0932&lt;/D&gt;&lt;D xsi:type="xsd:double"&gt;1.3762&lt;/D&gt;&lt;D xsi:type="xsd:double"&gt;1.6625&lt;/D&gt;&lt;D xsi:type="xsd:double"&gt;1.9554&lt;/D&gt;&lt;D xsi:type="xsd:double"&gt;1.8824&lt;/D&gt;&lt;D xsi:type="xsd:double"&gt;1.3502&lt;/D&gt;&lt;D xsi:type="xsd:double"&gt;1.3032&lt;/D&gt;&lt;D xsi:type="xsd:double"&gt;1.0417&lt;/D&gt;&lt;D xsi:type="xsd:double"&gt;1.1162&lt;/D&gt;&lt;D xsi:type="xsd:double"&gt;0.8917&lt;/D&gt;&lt;D xsi:type="xsd:double"&gt;0.7503&lt;/D&gt;&lt;D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xsi:type="xsd:double"&gt;0.9033&lt;/D&gt;&lt;D xsi:type="xsd:double"&gt;0.7218&lt;/D&gt;&lt;D xsi:type="xsd:double"&gt;1.0293&lt;/D&gt;&lt;D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xsi:type="xsd:double"&gt;1.221&lt;/D&gt;&lt;D xsi:type="xsd:double"&gt;1.2794&lt;/D&gt;&lt;D xsi:type="xsd:double"&gt;1.2054&lt;/D&gt;&lt;D xsi:type="xsd:double"&gt;0.7301&lt;/D&gt;&lt;D xsi:type="xsd:double"&gt;0.7178&lt;/D&gt;&lt;D xsi:type="xsd:double"&gt;0.6762&lt;/D&gt;&lt;D xsi:ty</t>
        </r>
      </text>
    </comment>
    <comment ref="A54" authorId="0" shapeId="0" xr:uid="{33FDADF5-D60E-4160-9C44-329908313D0C}">
      <text>
        <r>
          <rPr>
            <b/>
            <sz val="9"/>
            <color indexed="81"/>
            <rFont val="Tahoma"/>
            <family val="2"/>
          </rPr>
          <t>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xsi:type="xsd:double"&gt;1.3406&lt;/D&gt;&lt;D xsi:type="xsd:double"&gt;1.2681&lt;/D&gt;&lt;D xsi:type="xsd:double"&gt;1.6095&lt;/D&gt;&lt;D xsi:type="xsd:double"&gt;0.9304&lt;/D&gt;&lt;D xsi:type="xsd:double"&gt;0.6343&lt;/D&gt;&lt;D xsi:type="xsd:double"&gt;0&lt;/D&gt;&lt;D xsi:type="xsd:double"&gt;0&lt;/D&gt;&lt;D xsi:type="xsd:double"&gt;0.843&lt;/D&gt;&lt;D xsi:type="xsd:double"&gt;0.8265&lt;/D&gt;&lt;D xsi:type="xsd:double"&gt;0.8125&lt;/D&gt;&lt;D xsi:type="xsd:double"&gt;0.7388&lt;/D&gt;&lt;D xsi:type="xsd:double"&gt;0&lt;/D&gt;&lt;D xsi:type="xsd:double"&gt;0&lt;/D&gt;&lt;D xsi:type="xsd:double"&gt;0&lt;/D&gt;&lt;D xsi:type="xsd:double"&gt;0&lt;/D&gt;&lt;D xsi:type="xsd:double"&gt;0&lt;/D&gt;&lt;D xsi:type="xsd:double"&gt;0&lt;/D&gt;&lt;D xsi:type="xsd:double"&gt;1.7661&lt;/D&gt;&lt;D xsi:type="xsd:double"&gt;1.7586&lt;/D&gt;&lt;D xsi:type="xsd:double"&gt;1.8474&lt;/D&gt;&lt;D xsi:type="xsd:double"&gt;1.5522&lt;/D&gt;&lt;D xsi:type="xsd:double"&gt;1.307&lt;/D&gt;&lt;D xsi:type="xsd:double"&gt;1.103&lt;/D&gt;&lt;D xsi:type="xsd:double"&gt;0.5677&lt;/D&gt;&lt;D xsi:type="xsd:double"&gt;0.4776&lt;/D&gt;&lt;D xsi:type="xsd:double"&gt;0.4235&lt;/D&gt;&lt;D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xsi:type="xsd:double"&gt;0.7981&lt;/D&gt;&lt;D xsi:type="xsd:double"&gt;0.8491&lt;/D&gt;&lt;D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xsi:type="xsd:double"&gt;1.1373&lt;/D&gt;&lt;D xsi:type="xsd:double"&gt;1.3539&lt;/D&gt;&lt;D xsi:type="xsd:double"&gt;1.1957&lt;/D&gt;&lt;D xsi:type="xsd:double"&gt;0.9852&lt;/D&gt;&lt;D xsi:type="xsd:double"&gt;0.6869&lt;/D&gt;&lt;D xsi:type="xsd:double"&gt;0.9722&lt;/D&gt;&lt;D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xsi:type="xsd:double"&gt;1.0249&lt;/D&gt;&lt;D xsi:type="xsd:double"&gt;1.1358&lt;/D&gt;&lt;D xsi:type="xsd:double"&gt;1.3109&lt;/D&gt;&lt;D xsi:type="xsd:double"&gt;1.7579&lt;/D&gt;&lt;D xsi:type="xsd:double"&gt;2.1941&lt;/D&gt;&lt;D xsi:type="xsd:double"&gt;2.0513&lt;/D&gt;&lt;D xsi:type="xsd:double"&gt;1.9917&lt;/D&gt;&lt;D xsi:type="xsd:double"&gt;2.7257&lt;/D&gt;&lt;D xsi:type="xsd:double"&gt;3.2007&lt;/D&gt;&lt;D xsi:type="xsd:double"&gt;3.176&lt;/D&gt;&lt;D xsi:type="xsd:double"&gt;3.3619&lt;/D&gt;&lt;D xsi:type="xsd:double"&gt;3.5087&lt;/D&gt;&lt;D xsi:type="xsd:double"&gt;2.5232&lt;/D&gt;&lt;D xsi:type="xsd:double"&gt;2.5656&lt;/D&gt;&lt;D xsi:type="xsd:double"&gt;2.7074&lt;/D&gt;&lt;D xsi:type="xsd:double"&gt;1.5253&lt;/D&gt;&lt;D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xsi:type="xsd:double"&gt;0.9983&lt;/D&gt;&lt;D xsi:type="xsd:double"&gt;1.171&lt;/D&gt;&lt;D xsi:type="xsd:double"&gt;1.0611&lt;/D&gt;&lt;D xsi:type="xsd:double"&gt;0.5842&lt;/D&gt;&lt;D xsi:type="xsd:double"&gt;0.5562&lt;/D&gt;&lt;D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xsi:type="xsd:double"&gt;0.6557&lt;/D&gt;&lt;D xsi:type="xsd:double"&gt;0.734&lt;/D&gt;&lt;D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xsi:type="xsd:double"&gt;1.1474&lt;/D&gt;&lt;D xsi:type="xsd:double"&gt;1.1392&lt;/D&gt;&lt;D xsi:type="xsd:double"&gt;0.947&lt;/D&gt;&lt;D xsi:type="xsd:double"&gt;1.0889&lt;/D&gt;&lt;D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xsi:type="xsd:double"&gt;1.1792&lt;/D&gt;&lt;D xsi:type="xsd:double"&gt;1.7844&lt;/D&gt;&lt;D xsi:type="xsd:double"&gt;1.8422&lt;/D&gt;&lt;D xsi:type="xsd:double"&gt;1.8874&lt;/D&gt;&lt;D xsi:type="xsd:double"&gt;1.4315&lt;/D&gt;&lt;D xsi:type="xsd:double"&gt;1.6949&lt;/D&gt;&lt;D xsi:type="xsd:double"&gt;1.2115&lt;/D&gt;&lt;D xsi:type="xsd:double"&gt;0.864&lt;/D&gt;&lt;D xsi:type="xsd:double"&gt;0.6241&lt;/D&gt;&lt;D xsi:type="xsd:double"&gt;0.478&lt;/D&gt;&lt;D xsi:type="xsd:double"&gt;0.3518&lt;/D&gt;&lt;D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xsi:type="xsd:double"&gt;1.2551&lt;/D&gt;&lt;D xsi:type="xsd:double"&gt;1.3479&lt;/D&gt;&lt;D xsi:type="xsd:double"&gt;2.1363&lt;/D&gt;&lt;D xsi:type="xsd:double"&gt;1.6973&lt;/D&gt;&lt;D xsi:type="xsd:double"&gt;1.3086&lt;/D&gt;&lt;D xsi:type="xsd:double"&gt;1.286&lt;/D&gt;&lt;D xsi:type="xsd:double"&gt;1.4843&lt;/D&gt;&lt;D xsi:type="xsd:double"&gt;1.1952&lt;/D&gt;&lt;D xsi:type="xsd:double"&gt;0.8201&lt;/D&gt;&lt;D xsi:type="xsd:double"&gt;0.8919&lt;/D&gt;&lt;D xsi:type="xsd:double"&gt;1.1033&lt;/D&gt;&lt;D xsi:type="xsd:double"&gt;1.2121&lt;/D&gt;&lt;D xsi:type="xsd:double"&gt;0.4522&lt;/D&gt;&lt;D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xsi:type="xsd:double"&gt;1.5628&lt;/D&gt;&lt;D xsi:type="xsd:double"&gt;1.4565&lt;/D&gt;&lt;D xsi:type="xsd:double"&gt;1.4869&lt;/D&gt;&lt;D xsi:type="xsd:double"&gt;1.1979&lt;/D&gt;&lt;D xsi:type="xsd:double"&gt;1.0629&lt;/D&gt;&lt;D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xsi:type="xsd:double"&gt;1.0453&lt;/D&gt;&lt;D xsi:type="xsd:double"&gt;0.9826&lt;/D&gt;&lt;D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xsi:type="xsd:double"&gt;1.5273&lt;/D&gt;&lt;D xsi:type="xsd:double"&gt;1.736&lt;/D&gt;&lt;D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xsi:type="xsd:double"&gt;1.0587&lt;/D&gt;&lt;D xsi:type="xsd:double"&gt;1.0018&lt;/D&gt;&lt;D xsi:type="xsd:double"&gt;1.2056&lt;/D&gt;&lt;D xsi:type="xsd:double"&gt;1.2182&lt;/D&gt;&lt;D xsi:type="xsd:double"&gt;1.498&lt;/D&gt;&lt;D xsi:type="xsd:double"&gt;1.6567&lt;/D&gt;&lt;D xsi:type="xsd:double"&gt;1.8822&lt;/D&gt;&lt;D xsi:type="xsd:double"&gt;1.851&lt;/D&gt;&lt;D xsi:type="xsd:double"&gt;1.3882&lt;/D&gt;&lt;D xsi:type="xsd:double"&gt;1.3348&lt;/D&gt;&lt;D xsi:type="xsd:double"&gt;1.237&lt;/D&gt;&lt;D xsi:type="xsd:double"&gt;0.886&lt;/D&gt;&lt;D xsi:type="xsd:double"&gt;0.7835&lt;/D&gt;&lt;D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xsi:type="xsd:double"&gt;1.7023&lt;/D&gt;&lt;D xsi:type="xsd:double"&gt;1.9726&lt;/D&gt;&lt;D xsi:type="xsd:double"&gt;1.5938&lt;/D&gt;&lt;D xsi:type="xsd:double"&gt;0.7979&lt;/D&gt;&lt;D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xsi:type="xsd:double"&gt;0.6522&lt;/D&gt;&lt;D xsi:type="xsd:double"&gt;0.5907&lt;/D&gt;&lt;D xsi:type="xsd:double"&gt;0.3643&lt;/D&gt;&lt;D xsi:type="xsd:double"&gt;0.5417&lt;/D&gt;&lt;D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xsi:type="xsd:double"&gt;1.0158&lt;/D&gt;&lt;D xsi:type="xsd:double"&gt;0.7577&lt;/D&gt;&lt;D xsi:type="xsd:double"&gt;0.7175&lt;/D&gt;&lt;D xsi:type="xsd:double"&gt;1.0346&lt;/D&gt;&lt;D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xsi:type="xsd:double"&gt;1.071&lt;/D&gt;&lt;D xsi:type="xsd:double"&gt;1.0114&lt;/D&gt;&lt;D xsi:type="xsd:double"&gt;1.2155&lt;/D&gt;&lt;D xsi:type="xsd:double"&gt;1.9367&lt;/D&gt;&lt;D xsi:type="xsd:double"&gt;2.1129&lt;/D&gt;&lt;D xsi:type="xsd:double"&gt;1.8531&lt;/D&gt;&lt;D xsi:type="xsd:double"&gt;1.9961&lt;/D&gt;&lt;D xsi:type="xsd:double"&gt;2.3175&lt;/D&gt;&lt;D xsi:type="xsd:double"&gt;2.6482&lt;/D&gt;&lt;D xsi:type="xsd:double"&gt;2.6001&lt;/D&gt;&lt;D xsi:type="xsd:double"&gt;1.7671&lt;/D&gt;&lt;D xsi:type="xsd:double"&gt;1.6154&lt;/D&gt;&lt;D xsi:type="xsd:double"&gt;1.3903&lt;/D&gt;&lt;D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xsi:type="xsd:double"&gt;0.9049&lt;/D&gt;&lt;D xsi:type="xsd:double"&gt;0.0098&lt;/D&gt;&lt;D xsi:type="xsd:double"&gt;0&lt;/D&gt;&lt;D xsi:type="xsd:double"&gt;0&lt;/D&gt;&lt;D xsi:type="xsd:double"&gt;0&lt;/D&gt;&lt;D xsi:type="xsd:double"&gt;0&lt;/D&gt;&lt;D xsi:type="xsd:double"&gt;0&lt;/D&gt;&lt;D xsi:type="xsd:double"&gt;0&lt;/D&gt;&lt;D xsi:type="xsd:double"&gt;1.2001&lt;/D&gt;&lt;D xsi:type="xsd:double"&gt;0.9905&lt;/D&gt;&lt;D xsi:type="xsd:double"&gt;1.025&lt;/D&gt;&lt;D xsi:type="xsd:double"&gt;0.4945&lt;/D&gt;&lt;D xsi:type="xsd:double"&gt;0.5605&lt;/D&gt;&lt;D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xsi:type="xsd:double"&gt;1.1506&lt;/D&gt;&lt;D xsi:type="xsd:double"&gt;1.2958&lt;/D&gt;&lt;D xsi:type="xsd:double"&gt;1.3293&lt;/D&gt;&lt;D xsi:type="xsd:double"&gt;0.8468&lt;/D&gt;&lt;D xsi:type="xsd:double"&gt;1.2902&lt;/D&gt;&lt;D xsi:type="xsd:double"&gt;1.2355&lt;/D&gt;&lt;D xsi:type="xsd:double"&gt;1.1916&lt;/D&gt;&lt;D xsi:type="xsd:double"&gt;1.1445&lt;/D&gt;&lt;D xsi:type="xsd:double"&gt;1.7084&lt;/D&gt;&lt;D xsi:type="xsd:double"&gt;1.5285&lt;/D&gt;&lt;D xsi:type="xsd:double"&gt;1.4998&lt;/D&gt;&lt;D xsi:type="xsd:double"&gt;1.0431&lt;/D&gt;&lt;D xsi:type="xsd:double"&gt;0.838&lt;/D&gt;&lt;D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xsi:type="xsd:double"&gt;1.3785&lt;/D&gt;&lt;D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xsi:type="xsd:double"&gt;1.4544&lt;/D&gt;&lt;D xsi:type="xsd:double"&gt;1.6921&lt;/D&gt;&lt;D xsi:type="xsd:double"&gt;1.8818&lt;/D&gt;&lt;D xsi:type="xsd:double"&gt;1.2343&lt;/D&gt;&lt;D xsi:type="xsd:double"&gt;1.3699&lt;/D&gt;&lt;D xsi:type="xsd:double"&gt;0.9024&lt;/D&gt;&lt;D xsi:type="xsd:double"&gt;1.5219&lt;/D&gt;&lt;D xsi:type="xsd:double"&gt;1.6382&lt;/D&gt;&lt;D xsi:type="xsd:double"&gt;2.1655&lt;/D&gt;&lt;D xsi:type="xsd:double"&gt;2.1936&lt;/D&gt;&lt;D xsi:type="xsd:double"&gt;1.8115&lt;/D&gt;&lt;D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xsi:type="xsd:double"&gt;0.6153&lt;/D&gt;&lt;D xsi:type="xsd:double"&gt;0.517&lt;/D&gt;&lt;D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xsi:type="xsd:double"&gt;1.6074&lt;/D&gt;&lt;D xsi:type="xsd:double"&gt;1.0313&lt;/D&gt;&lt;D xsi:type="xsd:double"&gt;1.3797&lt;/D&gt;&lt;D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xsi:type="xsd:double"&gt;0.917&lt;/D&gt;&lt;D xsi:type="xsd:double"&gt;1.1431&lt;/D&gt;&lt;D xsi:type="xsd:double"&gt;1.3601&lt;/D&gt;&lt;D xsi:type="xsd:double"&gt;1.2089&lt;/D&gt;&lt;D xsi:type="xsd:double"&gt;0.6343&lt;/D&gt;&lt;D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xsi:type="xsd:double"&gt;1.2096&lt;/D&gt;&lt;D xsi:type="xsd:double"&gt;1.0725&lt;/D&gt;&lt;D xsi:type="xsd:double"&gt;0.8094&lt;/D&gt;&lt;D xsi:type="xsd:double"&gt;1.1322&lt;/D&gt;&lt;D xsi:type="xsd:double"&gt;1.4064&lt;/D&gt;&lt;D xsi:type="xsd:double"&gt;0.9578&lt;/D&gt;&lt;D xsi:type="xsd:double"&gt;0.7471&lt;/D&gt;&lt;D xsi:type="xsd:double"&gt;0.8677&lt;/D&gt;&lt;D xsi:type="xsd:double"&gt;1.0332&lt;/D&gt;&lt;D xsi:type="xsd:double"&gt;1.1091&lt;/D&gt;&lt;D xsi:type="xsd:double"&gt;1.1205&lt;/D&gt;&lt;D xsi:type="xsd:double"&gt;1.3002&lt;/D&gt;&lt;D xsi:type="xsd:double"&gt;1.414&lt;/D&gt;&lt;D xsi:type="xsd:double"&gt;1.4315&lt;/D&gt;&lt;D xsi:type="xsd:double"&gt;1.3912&lt;/D&gt;&lt;D xsi:type="xsd:double"&gt;1.396&lt;/D&gt;&lt;D xsi:type="xsd:double"&gt;1.5465&lt;/D&gt;&lt;D xsi:type="xsd:double"&gt;1.6671&lt;/D&gt;&lt;D xsi:type="xsd:double"&gt;1.195&lt;/D&gt;&lt;D xsi:type="xsd:double"&gt;0.9338&lt;/D&gt;&lt;D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xsi:type="xsd:double"&gt;0.8923&lt;/D&gt;&lt;D xsi:type="xsd:double"&gt;0.867&lt;/D&gt;&lt;D xsi:type="xsd:double"&gt;0.8004&lt;/D&gt;&lt;D xsi:type="xsd:double"&gt;1.331&lt;/D&gt;&lt;D xsi:type="xsd:double"&gt;1.5457&lt;/D&gt;&lt;D xsi:type="xsd:double"&gt;1.0746&lt;/D&gt;&lt;D xsi:type="xsd:double"&gt;0.9323&lt;/D&gt;&lt;D xsi:type="xsd:double"&gt;0.9186&lt;/D&gt;&lt;D xsi:type="xsd:double"&gt;0.9812&lt;/D&gt;&lt;D xsi:type="xsd:double"&gt;1.0715&lt;/D&gt;&lt;D xsi:type="xsd:double"&gt;0.9194&lt;/D&gt;&lt;D xsi:type="xsd:double"&gt;0.9622&lt;/D&gt;&lt;D xsi:type="xsd:double"&gt;0.9675&lt;/D&gt;&lt;D xsi:type="xsd:double"&gt;0.839&lt;/D&gt;&lt;D xsi:type="xsd:double"&gt;0.754&lt;/D&gt;&lt;D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xsi:type="xsd:double"&gt;0.5709&lt;/D&gt;&lt;D xsi:type="xsd:double"&gt;0.889&lt;/D&gt;&lt;D xsi:type="xsd:double"&gt;1.212&lt;/D&gt;&lt;D xsi:type="xsd:double"&gt;1.0037&lt;/D&gt;&lt;D xsi:type="xsd:double"&gt;0.931&lt;/D&gt;&lt;D xsi:type="xsd:double"&gt;0.8053&lt;/D&gt;&lt;D xsi:type="xsd:double"&gt;0.9917&lt;/D&gt;&lt;D xsi:type="xsd:double"&gt;1.0804&lt;/D&gt;&lt;D xsi:typ</t>
        </r>
      </text>
    </comment>
    <comment ref="A55" authorId="0" shapeId="0" xr:uid="{3B782A18-8973-4395-8324-FD7195FAD4A8}">
      <text>
        <r>
          <rPr>
            <b/>
            <sz val="9"/>
            <color indexed="81"/>
            <rFont val="Tahoma"/>
            <family val="2"/>
          </rPr>
          <t>e="xsd:double"&gt;0.9156&lt;/D&gt;&lt;D xsi:type="xsd:double"&gt;0.8106&lt;/D&gt;&lt;D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xsi:type="xsd:double"&gt;0.9866&lt;/D&gt;&lt;D xsi:type="xsd:double"&gt;1.9944&lt;/D&gt;&lt;D xsi:type="xsd:double"&gt;1.4953&lt;/D&gt;&lt;D xsi:type="xsd:double"&gt;1.8157&lt;/D&gt;&lt;D xsi:type="xsd:double"&gt;0.7972&lt;/D&gt;&lt;D xsi:type="xsd:double"&gt;0.8989&lt;/D&gt;&lt;D xsi:type="xsd:double"&gt;1.0385&lt;/D&gt;&lt;D xsi:type="xsd:double"&gt;1.049&lt;/D&gt;&lt;D xsi:type="xsd:double"&gt;1.059&lt;/D&gt;&lt;D xsi:type="xsd:double"&gt;1.1718&lt;/D&gt;&lt;D xsi:type="xsd:double"&gt;1.2025&lt;/D&gt;&lt;D xsi:type="xsd:double"&gt;1.072&lt;/D&gt;&lt;D xsi:type="xsd:double"&gt;1.3553&lt;/D&gt;&lt;D xsi:type="xsd:double"&gt;1.0996&lt;/D&gt;&lt;D xsi:type="xsd:double"&gt;1.2533&lt;/D&gt;&lt;D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xsi:type="xsd:double"&gt;1.1563&lt;/D&gt;&lt;D xsi:type="xsd:double"&gt;0.9003&lt;/D&gt;&lt;D xsi:type="xsd:double"&gt;1.0261&lt;/D&gt;&lt;D xsi:type="xsd:double"&gt;0.8048&lt;/D&gt;&lt;D xsi:type="xsd:double"&gt;0.9991&lt;/D&gt;&lt;D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xsi:type="xsd:double"&gt;0.6989&lt;/D&gt;&lt;D xsi:type="xsd:double"&gt;0.5705&lt;/D&gt;&lt;D xsi:type="xsd:double"&gt;0&lt;/D&gt;&lt;D xsi:type="xsd:double"&gt;0&lt;/D&gt;&lt;D xsi:type="xsd:double"&gt;1.2163&lt;/D&gt;&lt;D xsi:type="xsd:double"&gt;1.3035&lt;/D&gt;&lt;D xsi:type="xsd:double"&gt;1.1198&lt;/D&gt;&lt;D xsi:type="xsd:double"&gt;0.7386&lt;/D&gt;&lt;D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xsi:type="xsd:double"&gt;1.6982&lt;/D&gt;&lt;D xsi:type="xsd:double"&gt;1.5334&lt;/D&gt;&lt;D xsi:type="xsd:double"&gt;0&lt;/D&gt;&lt;D xsi:type="xsd:double"&gt;0&lt;/D&gt;&lt;D xsi:type="xsd:double"&gt;0.9131&lt;/D&gt;&lt;D xsi:type="xsd:double"&gt;1.3352&lt;/D&gt;&lt;D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xsi:type="xsd:double"&gt;1.0623&lt;/D&gt;&lt;D xsi:type="xsd:double"&gt;1.0103&lt;/D&gt;&lt;D xsi:type="xsd:double"&gt;0.7603&lt;/D&gt;&lt;D xsi:type="xsd:double"&gt;0.8011&lt;/D&gt;&lt;D xsi:type="xsd:double"&gt;1.37&lt;/D&gt;&lt;D xsi:type="xsd:double"&gt;1.2084&lt;/D&gt;&lt;D xsi:type="xsd:double"&gt;1.959&lt;/D&gt;&lt;D xsi:type="xsd:double"&gt;1.5524&lt;/D&gt;&lt;D xsi:type="xsd:double"&gt;1.6884&lt;/D&gt;&lt;D xsi:type="xsd:double"&gt;1.4699&lt;/D&gt;&lt;D xsi:type="xsd:double"&gt;1.5971&lt;/D&gt;&lt;D xsi:type="xsd:double"&gt;1.7102&lt;/D&gt;&lt;D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xsi:type="xsd:double"&gt;1.7032&lt;/D&gt;&lt;D xsi:type="xsd:double"&gt;1.2598&lt;/D&gt;&lt;D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xsi:type="xsd:double"&gt;1.5037&lt;/D&gt;&lt;D xsi:type="xsd:double"&gt;1.3906&lt;/D&gt;&lt;D xsi:type="xsd:double"&gt;0.4158&lt;/D&gt;&lt;D xsi:type="xsd:double"&gt;0.2777&lt;/D&gt;&lt;D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xsi:type="xsd:double"&gt;2.0646&lt;/D&gt;&lt;D xsi:type="xsd:double"&gt;2.1419&lt;/D&gt;&lt;D xsi:type="xsd:double"&gt;1.1084&lt;/D&gt;&lt;D xsi:type="xsd:double"&gt;0.5007&lt;/D&gt;&lt;D xsi:type="xsd:double"&gt;0.5283&lt;/D&gt;&lt;D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xsi:type="xsd:double"&gt;1.0993&lt;/D&gt;&lt;D xsi:type="xsd:double"&gt;0.9681&lt;/D&gt;&lt;D xsi:type="xsd:double"&gt;0.7164&lt;/D&gt;&lt;D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xsi:type="xsd:double"&gt;1.5034&lt;/D&gt;&lt;D xsi:type="xsd:double"&gt;1.9684&lt;/D&gt;&lt;D xsi:type="xsd:double"&gt;1.8134&lt;/D&gt;&lt;D xsi:type="xsd:double"&gt;0.7096&lt;/D&gt;&lt;D xsi:type="xsd:double"&gt;0.0445&lt;/D&gt;&lt;D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xsi:type="xsd:double"&gt;0.2145&lt;/D&gt;&lt;D xsi:type="xsd:double"&gt;0.586&lt;/D&gt;&lt;D xsi:type="xsd:double"&gt;0.8123&lt;/D&gt;&lt;D xsi:type="xsd:double"&gt;0.7242&lt;/D&gt;&lt;D xsi:type="xsd:double"&gt;0.7349&lt;/D&gt;&lt;D xsi:type="xsd:double"&gt;0.6273&lt;/D&gt;&lt;D xsi:type="xsd:double"&gt;0.5838&lt;/D&gt;&lt;D xsi:type="xsd:double"&gt;0&lt;/D&gt;&lt;D xsi:type="xsd:double"&gt;0&lt;/D&gt;&lt;D xsi:type="xsd:double"&gt;0&lt;/D&gt;&lt;D xsi:type="xsd:double"&gt;0&lt;/D&gt;&lt;D xsi:type="xsd:double"&gt;0&lt;/D&gt;&lt;D xsi:type="xsd:double"&gt;0&lt;/D&gt;&lt;D xsi:type="xsd:double"&gt;0&lt;/D&gt;&lt;D xsi:type="xsd:double"&gt;0&lt;/D&gt;&lt;D xsi:type="xsd:double"&gt;1.638&lt;/D&gt;&lt;D xsi:type="xsd:double"&gt;1.4758&lt;/D&gt;&lt;D xsi:type="xsd:double"&gt;0.9448&lt;/D&gt;&lt;D xsi:type="xsd:double"&gt;0.7826&lt;/D&gt;&lt;D xsi:type="xsd:double"&gt;1.543&lt;/D&gt;&lt;D xsi:type="xsd:double"&gt;0.9261&lt;/D&gt;&lt;D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xsi:type="xsd:double"&gt;0.8841&lt;/D&gt;&lt;D xsi:type="xsd:double"&gt;0.9112&lt;/D&gt;&lt;D xsi:type="xsd:double"&gt;0.8877&lt;/D&gt;&lt;D xsi:type="xsd:double"&gt;0.8294&lt;/D&gt;&lt;D xsi:type="xsd:double"&gt;0.8428&lt;/D&gt;&lt;D xsi:type="xsd:double"&gt;0.8144&lt;/D&gt;&lt;D xsi:type="xsd:double"&gt;0.9447&lt;/D&gt;&lt;D xsi:type="xsd:double"&gt;0.7084&lt;/D&gt;&lt;D xsi:type="xsd:double"&gt;0.9813&lt;/D&gt;&lt;D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xsi:type="xsd:double"&gt;0.8067&lt;/D&gt;&lt;D xsi:type="xsd:double"&gt;0.8701&lt;/D&gt;&lt;D xsi:type="xsd:double"&gt;0.8638&lt;/D&gt;&lt;D xsi:type="xsd:double"&gt;0.8157&lt;/D&gt;&lt;D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xsi:type="xsd:double"&gt;1.4364&lt;/D&gt;&lt;D xsi:type="xsd:double"&gt;1.3808&lt;/D&gt;&lt;D xsi:type="xsd:double"&gt;1.1905&lt;/D&gt;&lt;D xsi:type="xsd:double"&gt;1.137&lt;/D&gt;&lt;D xsi:type="xsd:double"&gt;1.3791&lt;/D&gt;&lt;D xsi:type="xsd:double"&gt;1.7101&lt;/D&gt;&lt;D xsi:type="xsd:double"&gt;1.4924&lt;/D&gt;&lt;D xsi:type="xsd:double"&gt;1.959&lt;/D&gt;&lt;D xsi:type="xsd:double"&gt;1.9494&lt;/D&gt;&lt;D xsi:type="xsd:double"&gt;1.7478&lt;/D&gt;&lt;D xsi:type="xsd:double"&gt;1.8794&lt;/D&gt;&lt;D xsi:type="xsd:double"&gt;2.1196&lt;/D&gt;&lt;D xsi:type="xsd:double"&gt;0&lt;/D&gt;&lt;D xsi:type="xsd:double"&gt;0&lt;/D&gt;&lt;D xsi:type="xsd:double"&gt;0&lt;/D&gt;&lt;D xsi:type="xsd:double"&gt;0.9997&lt;/D&gt;&lt;D xsi:type="xsd:double"&gt;0.8529&lt;/D&gt;&lt;D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xsi:type="xsd:double"&gt;1.026&lt;/D&gt;&lt;D xsi:type="xsd:double"&gt;0.8186&lt;/D&gt;&lt;D xsi:type="xsd:double"&gt;0.8475&lt;/D&gt;&lt;D xsi:type="xsd:double"&gt;0.643&lt;/D&gt;&lt;D xsi:type="xsd:double"&gt;0.7269&lt;/D&gt;&lt;D xsi:type="xsd:double"&gt;0.5401&lt;/D&gt;&lt;D xsi:type="xsd:double"&gt;0.5774&lt;/D&gt;&lt;D xsi:type="xsd:double"&gt;0.6212&lt;/D&gt;&lt;D xsi:type="xsd:double"&gt;0.391&lt;/D&gt;&lt;D xsi:type="xsd:double"&gt;0&lt;/D&gt;&lt;D xsi:type="xsd:double"&gt;0&lt;/D&gt;&lt;D xsi:type="xsd:double"&gt;0&lt;/D&gt;&lt;D xsi:type="xsd:double"&gt;1.5202&lt;/D&gt;&lt;D xsi:type="xsd:double"&gt;1.6508&lt;/D&gt;&lt;D xsi:type="xsd:double"&gt;1.6285&lt;/D&gt;&lt;D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xsi:type="xsd:double"&gt;1.1806&lt;/D&gt;&lt;D xsi:type="xsd:double"&gt;1.3204&lt;/D&gt;&lt;D xsi:type="xsd:double"&gt;1.5157&lt;/D&gt;&lt;D xsi:type="xsd:double"&gt;1.2023&lt;/D&gt;&lt;D xsi:type="xsd:double"&gt;0.9157&lt;/D&gt;&lt;D xsi:type="xsd:double"&gt;1.1003&lt;/D&gt;&lt;D xsi:type="xsd:double"&gt;1.1681&lt;/D&gt;&lt;D xsi:type="xsd:double"&gt;1.0293&lt;/D&gt;&lt;D xsi:type="xsd:double"&gt;0.7055&lt;/D&gt;&lt;D xsi:type="xsd:double"&gt;0.5771&lt;/D&gt;&lt;D xsi:type="xsd:double"&gt;0.5343&lt;/D&gt;&lt;D xsi:type="xsd:double"&gt;0.4515&lt;/D&gt;&lt;D xsi:type="xsd:double"&gt;0.5632&lt;/D&gt;&lt;D xsi:type="xsd:double"&gt;1.3693&lt;/D&gt;&lt;D xsi:type="xsd:double"&gt;1.4149&lt;/D&gt;&lt;D xsi:type="xsd:double"&gt;1.4959&lt;/D&gt;&lt;D xsi:type="xsd:double"&gt;1.949&lt;/D&gt;&lt;D xsi:type="xsd:double"&gt;1.8637&lt;/D&gt;&lt;D xsi:type="xsd:double"&gt;1.9479&lt;/D&gt;&lt;D xsi:type="xsd:double"&gt;2.757&lt;/D&gt;&lt;D xsi:type="xsd:double"&gt;2.4565&lt;/D&gt;&lt;D xsi:type="xsd:double"&gt;2.1237&lt;/D&gt;&lt;D xsi:type="xsd:double"&gt;2.1414&lt;/D&gt;&lt;D xsi:type="xsd:double"&gt;2.11&lt;/D&gt;&lt;D xsi:type="xsd:double"&gt;1.7721&lt;/D&gt;&lt;D xsi:type="xsd:double"&gt;1.7384&lt;/D&gt;&lt;D xsi:type="xsd:double"&gt;1.5614&lt;/D&gt;&lt;D xsi:type="xsd:double"&gt;1.4276&lt;/D&gt;&lt;D xsi:type="xsd:double"&gt;1.2492&lt;/D&gt;&lt;D xsi:type="xsd:double"&gt;1.7528&lt;/D&gt;&lt;D xsi:type="xsd:double"&gt;1.7593&lt;/D&gt;&lt;D xsi:type="xsd:double"&gt;1.9267&lt;/D&gt;&lt;D xsi:type="xsd:double"&gt;1.9949&lt;/D&gt;&lt;D xsi:type="xsd:double"&gt;2.6763&lt;/D&gt;&lt;D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xsi:type="xsd:double"&gt;1.1074&lt;/D&gt;&lt;D xsi:type="xsd:double"&gt;1.1137&lt;/D&gt;&lt;D xsi:type="xsd:double"&gt;1.0773&lt;/D&gt;&lt;D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xsi:type="xsd:double"&gt;0.4798&lt;/D&gt;&lt;D xsi:type="xsd:double"&gt;1.5939&lt;/D&gt;&lt;D xsi:type="xsd:double"&gt;1.2555&lt;/D&gt;&lt;D xsi:type="xsd:double"&gt;1.5813&lt;/D&gt;&lt;D xsi:type="xsd:double"&gt;1.4066&lt;/D&gt;&lt;D xsi:type="xsd:double"&gt;1.3372&lt;/D&gt;&lt;D xsi:type="xsd:double"&gt;1.132&lt;/D&gt;&lt;D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xsi:type="xsd:double"&gt;1.3648&lt;/D&gt;&lt;D xsi:type="xsd:double"&gt;1.4763&lt;/D&gt;&lt;D xsi:type="xsd:double"&gt;1.3538&lt;/D&gt;&lt;D xsi:type="xsd:double"&gt;1.2753&lt;/D&gt;&lt;D xsi:type="xsd:double"&gt;1.3544&lt;/D&gt;&lt;D xsi:type="xsd:double"&gt;1.5523&lt;/D&gt;&lt;D xsi:type="xsd:double"&gt;1.6606&lt;/D&gt;&lt;D xsi:type="xsd:double"&gt;1.8951&lt;/D&gt;&lt;D xsi:type="xsd:double"&gt;2.4356&lt;/D&gt;&lt;D xsi:type="xsd:double"&gt;2.8008&lt;/D&gt;&lt;D xsi:type="xsd:double"&gt;2.5616&lt;/D&gt;&lt;D xsi:type="xsd:double"&gt;3.2412&lt;/D&gt;&lt;D xsi:type="xsd:double"&gt;3.1875&lt;/D&gt;&lt;D xsi:type="xsd:double"&gt;3.7761&lt;/D&gt;&lt;D xsi:type="xsd:double"&gt;2.9995&lt;/D&gt;&lt;D xsi:type="xsd:double"&gt;1.9569&lt;/D&gt;&lt;D xsi:type="xsd:double"&gt;0.9559&lt;/D&gt;&lt;D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xsi:type="xsd:double"&gt;1.5994&lt;/D&gt;&lt;D xsi:type="xsd:double"&gt;1.3707&lt;/D&gt;&lt;D xsi:type="xsd:double"&gt;1.1274&lt;/D&gt;&lt;D xsi:type="xsd:double"&gt;1.1464&lt;/D&gt;&lt;D xsi:type="xsd:double"&gt;1.1617&lt;/D&gt;&lt;D xsi:type="xsd:double"&gt;1.021&lt;/D&gt;&lt;D xsi:type="xsd:double"&gt;0.9833&lt;/D&gt;&lt;D xsi:type="xsd:double"&gt;0.913&lt;/D&gt;&lt;D xsi:type="xsd:double"&gt;0.9962&lt;/D&gt;&lt;D xsi:type="xsd:double"&gt;1.0439&lt;/D&gt;&lt;D xsi:type="xsd:double"&gt;0.8539&lt;/D&gt;&lt;D xsi:type="xsd:double"&gt;0.8506&lt;/D&gt;&lt;D xsi:type="xsd:double"&gt;0.7899&lt;/D&gt;&lt;D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xsi:type="xsd:double"&gt;1.2255&lt;/D&gt;&lt;D xsi:type="xsd:double"&gt;1.2276&lt;/D&gt;&lt;D xsi:type="xsd:double"&gt;1.324&lt;/D&gt;&lt;D xsi:type="xsd:double"&gt;1.232&lt;/D&gt;&lt;D xsi:type="xsd:double"&gt;1.3105&lt;/D&gt;&lt;D xsi:type="xsd:double"&gt;1.179&lt;/D&gt;&lt;D xsi:type="xsd:double"&gt;1.3309&lt;/D&gt;&lt;D xsi:type="xsd:double"&gt;1.4803&lt;/D&gt;&lt;D xsi:type="xsd:double"&gt;1.435&lt;/D&gt;&lt;D xsi:type="xsd:double"&gt;1.3376&lt;/D&gt;&lt;D xsi:type="xsd:double"&gt;1.3983&lt;/D&gt;&lt;D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xsi:type="xsd:double"&gt;0.8248&lt;/D&gt;&lt;D xsi:type="xsd:double"&gt;1.1634&lt;/D&gt;&lt;D xsi:type="xsd:double"&gt;1.0744&lt;/D&gt;&lt;D xsi:type="xsd:double"&gt;1.0256&lt;/D&gt;&lt;D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xsi:type="xsd:double"&gt;0.7744&lt;/D&gt;&lt;D xsi:type="xsd:double"&gt;0.788&lt;/D&gt;&lt;D xsi:type="xsd:double"&gt;1.0822&lt;/D&gt;&lt;D xsi:type="xsd:double"&gt;1.069&lt;/D&gt;&lt;D xsi:type="xsd:double"&gt;1.5657&lt;/D&gt;&lt;D xsi:type="xsd:double"&gt;1.4214&lt;/D&gt;&lt;D xsi:type="xsd:double"&gt;1.2116&lt;/D&gt;&lt;D xsi:type="xsd:double"&gt;1.4829&lt;/D&gt;&lt;D xsi:type="xsd:double"&gt;0.5439&lt;/D&gt;&lt;D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xsi:type="xsd:double"&gt;2.565&lt;/D&gt;&lt;D xsi:type="xsd:double"&gt;1.2737&lt;/D&gt;&lt;D xsi:type="xsd:double"&gt;1.9077&lt;/D&gt;&lt;D xsi:type="xsd:double"&gt;1.6163&lt;/D&gt;&lt;D xsi:type="xsd:double"&gt;1.414&lt;/D&gt;&lt;D xsi:type="xsd:double"&gt;1.2157&lt;/D&gt;&lt;D xsi:type="xsd:double"&gt;0.7973&lt;/D&gt;&lt;D xsi:type="xsd:double"&gt;0.81&lt;/D&gt;&lt;D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xsi:type="xsd:double"&gt;1.0322&lt;/D&gt;&lt;D xsi:type="xsd:double"&gt;0.9721&lt;/D&gt;&lt;D xsi:type="xsd:double"&gt;0.7846&lt;/D&gt;&lt;D xsi:type="xsd:double"&gt;0.5739&lt;/D&gt;&lt;D xsi:type="xsd:double"&gt;0.638&lt;/D&gt;&lt;D xsi:type="xsd:double"&gt;0&lt;/D&gt;&lt;D xsi:type="xsd:double"&gt;0&lt;/D&gt;&lt;D xsi:type="xsd:double"&gt;0&lt;/D&gt;&lt;D xsi:type="xsd:double"&gt;0&lt;/</t>
        </r>
      </text>
    </comment>
    <comment ref="A56" authorId="0" shapeId="0" xr:uid="{63BFBD28-C0B3-40DA-84CA-2503C3DFC495}">
      <text>
        <r>
          <rPr>
            <b/>
            <sz val="9"/>
            <color indexed="81"/>
            <rFont val="Tahoma"/>
            <family val="2"/>
          </rPr>
          <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xsi:type="xsd:double"&gt;1.0114&lt;/D&gt;&lt;D xsi:type="xsd:double"&gt;2.1014&lt;/D&gt;&lt;D xsi:type="xsd:double"&gt;2.0062&lt;/D&gt;&lt;D xsi:type="xsd:double"&gt;1.7478&lt;/D&gt;&lt;D xsi:type="xsd:double"&gt;1.7142&lt;/D&gt;&lt;D xsi:type="xsd:double"&gt;1.3052&lt;/D&gt;&lt;D xsi:type="xsd:double"&gt;1.4554&lt;/D&gt;&lt;D xsi:type="xsd:double"&gt;1.4369&lt;/D&gt;&lt;D xsi:type="xsd:double"&gt;1.2466&lt;/D&gt;&lt;D xsi:type="xsd:double"&gt;0.9912&lt;/D&gt;&lt;D xsi:type="xsd:double"&gt;1.0187&lt;/D&gt;&lt;D xsi:type="xsd:double"&gt;0.8394&lt;/D&gt;&lt;D xsi:type="xsd:double"&gt;0.7998&lt;/D&gt;&lt;D xsi:type="xsd:double"&gt;1.1314&lt;/D&gt;&lt;D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xsi:type="xsd:double"&gt;0.5993&lt;/D&gt;&lt;D xsi:type="xsd:double"&gt;1.1391&lt;/D&gt;&lt;D xsi:type="xsd:double"&gt;1.6204&lt;/D&gt;&lt;D xsi:type="xsd:double"&gt;1.4419&lt;/D&gt;&lt;D xsi:type="xsd:double"&gt;1.6587&lt;/D&gt;&lt;D xsi:type="xsd:double"&gt;1.947&lt;/D&gt;&lt;D xsi:type="xsd:double"&gt;2.1542&lt;/D&gt;&lt;D xsi:type="xsd:double"&gt;2.1441&lt;/D&gt;&lt;D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xsi:type="xsd:double"&gt;0.8628&lt;/D&gt;&lt;D xsi:type="xsd:double"&gt;0.8933&lt;/D&gt;&lt;D xsi:type="xsd:double"&gt;0.61&lt;/D&gt;&lt;D xsi:type="xsd:double"&gt;1.306&lt;/D&gt;&lt;D xsi:type="xsd:double"&gt;0.9891&lt;/D&gt;&lt;D xsi:type="xsd:double"&gt;0.9863&lt;/D&gt;&lt;D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xsi:type="xsd:double"&gt;1.4117&lt;/D&gt;&lt;D xsi:type="xsd:double"&gt;1.3903&lt;/D&gt;&lt;D xsi:type="xsd:double"&gt;0.7914&lt;/D&gt;&lt;D xsi:type="xsd:double"&gt;0.4444&lt;/D&gt;&lt;D xsi:type="xsd:double"&gt;0.1971&lt;/D&gt;&lt;D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xsi:type="xsd:double"&gt;1.5331&lt;/D&gt;&lt;D xsi:type="xsd:double"&gt;0.9862&lt;/D&gt;&lt;D xsi:type="xsd:double"&gt;0.9928&lt;/D&gt;&lt;D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xsi:type="xsd:double"&gt;0.7415&lt;/D&gt;&lt;D xsi:type="xsd:double"&gt;0.092&lt;/D&gt;&lt;D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xsi:type="xsd:double"&gt;1.2956&lt;/D&gt;&lt;D xsi:type="xsd:double"&gt;1.4136&lt;/D&gt;&lt;D xsi:type="xsd:double"&gt;1.2757&lt;/D&gt;&lt;D xsi:type="xsd:double"&gt;0.8999&lt;/D&gt;&lt;D xsi:type="xsd:double"&gt;0.8515&lt;/D&gt;&lt;D xsi:type="xsd:double"&gt;0.5275&lt;/D&gt;&lt;D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xsi:type="xsd:double"&gt;0.8508&lt;/D&gt;&lt;D xsi:type="xsd:double"&gt;0.8563&lt;/D&gt;&lt;D xsi:type="xsd:double"&gt;0.6448&lt;/D&gt;&lt;D xsi:type="xsd:double"&gt;0.6&lt;/D&gt;&lt;D xsi:type="xsd:double"&gt;0.6541&lt;/D&gt;&lt;D xsi:type="xsd:double"&gt;0.7036&lt;/D&gt;&lt;D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xsi:type="xsd:double"&gt;0.97&lt;/D&gt;&lt;D xsi:type="xsd:double"&gt;1.0723&lt;/D&gt;&lt;D xsi:type="xsd:double"&gt;0.9485&lt;/D&gt;&lt;D xsi:type="xsd:double"&gt;0.6152&lt;/D&gt;&lt;D xsi:type="xsd:double"&gt;0.3106&lt;/D&gt;&lt;D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xsi:type="xsd:double"&gt;0.8213&lt;/D&gt;&lt;D xsi:type="xsd:double"&gt;0.8252&lt;/D&gt;&lt;D xsi:type="xsd:double"&gt;0.7418&lt;/D&gt;&lt;D xsi:type="xsd:double"&gt;0.795&lt;/D&gt;&lt;D xsi:type="xsd:double"&gt;0.8576&lt;/D&gt;&lt;D xsi:type="xsd:double"&gt;0.8436&lt;/D&gt;&lt;D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xsi:type="xsd:double"&gt;1.2148&lt;/D&gt;&lt;D xsi:type="xsd:double"&gt;1.308&lt;/D&gt;&lt;D xsi:type="xsd:double"&gt;1.104&lt;/D&gt;&lt;D xsi:type="xsd:double"&gt;0.9633&lt;/D&gt;&lt;D xsi:type="xsd:double"&gt;0.7431&lt;/D&gt;&lt;D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xsi:type="xsd:double"&gt;0.8335&lt;/D&gt;&lt;D xsi:type="xsd:double"&gt;1.0452&lt;/D&gt;&lt;D xsi:type="xsd:double"&gt;1.0179&lt;/D&gt;&lt;D xsi:type="xsd:double"&gt;1.0654&lt;/D&gt;&lt;D xsi:type="xsd:double"&gt;1.2066&lt;/D&gt;&lt;D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xsi:type="xsd:double"&gt;0.8789&lt;/D&gt;&lt;D xsi:type="xsd:double"&gt;0.9671&lt;/D&gt;&lt;D xsi:type="xsd:double"&gt;1.2762&lt;/D&gt;&lt;D xsi:type="xsd:double"&gt;0.8032&lt;/D&gt;&lt;D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xsi:type="xsd:double"&gt;1.1681&lt;/D&gt;&lt;D xsi:type="xsd:double"&gt;1.2345&lt;/D&gt;&lt;D xsi:type="xsd:double"&gt;0.9486&lt;/D&gt;&lt;D xsi:type="xsd:double"&gt;0.9674&lt;/D&gt;&lt;D xsi:type="xsd:double"&gt;0.3577&lt;/D&gt;&lt;D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xsi:type="xsd:double"&gt;0.6159&lt;/D&gt;&lt;D xsi:type="xsd:double"&gt;0.7132&lt;/D&gt;&lt;D xsi:type="xsd:double"&gt;0.6674&lt;/D&gt;&lt;D xsi:type="xsd:double"&gt;0.6052&lt;/D&gt;&lt;D xsi:type="xsd:double"&gt;0.5868&lt;/D&gt;&lt;D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xsi:type="xsd:double"&gt;1.7489&lt;/D&gt;&lt;D xsi:type="xsd:double"&gt;1.4752&lt;/D&gt;&lt;D xsi:type="xsd:double"&gt;0&lt;/D&gt;&lt;D xsi:type="xsd:double"&gt;0&lt;/D&gt;&lt;D xsi:type="xsd:double"&gt;0&lt;/D&gt;&lt;D xsi:type="xsd:double"&gt;0&lt;/D&gt;&lt;D xsi:type="xsd:double"&gt;0&lt;/D&gt;&lt;D xsi:type="xsd:double"&gt;1.371&lt;/D&gt;&lt;D xsi:type="xsd:double"&gt;0.9821&lt;/D&gt;&lt;D xsi:type="xsd:double"&gt;0.6673&lt;/D&gt;&lt;D xsi:type="xsd:double"&gt;0.6787&lt;/D&gt;&lt;D xsi:type="xsd:double"&gt;0.6495&lt;/D&gt;&lt;D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xsi:type="xsd:double"&gt;1.8785&lt;/D&gt;&lt;D xsi:type="xsd:double"&gt;1.5328&lt;/D&gt;&lt;D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xsi:type="xsd:double"&gt;1.0031&lt;/D&gt;&lt;D xsi:type="xsd:double"&gt;1.5419&lt;/D&gt;&lt;D xsi:type="xsd:double"&gt;1.5873&lt;/D&gt;&lt;D xsi:type="xsd:double"&gt;1.5025&lt;/D&gt;&lt;D xsi:type="xsd:double"&gt;1.1999&lt;/D&gt;&lt;D xsi:type="xsd:double"&gt;0.914&lt;/D&gt;&lt;D xsi:type="xsd:double"&gt;0.8564&lt;/D&gt;&lt;D xsi:type="xsd:double"&gt;0.8323&lt;/D&gt;&lt;D xsi:type="xsd:double"&gt;0.7758&lt;/D&gt;&lt;D xsi:type="xsd:double"&gt;0.7435&lt;/D&gt;&lt;D xsi:type="xsd:double"&gt;0.7303&lt;/D&gt;&lt;D xsi:type="xsd:double"&gt;0.749&lt;/D&gt;&lt;D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xsi:type="xsd:double"&gt;1.2345&lt;/D&gt;&lt;D xsi:type="xsd:double"&gt;1.2759&lt;/D&gt;&lt;D xsi:type="xsd:double"&gt;1.87&lt;/D&gt;&lt;D xsi:type="xsd:double"&gt;1.8283&lt;/D&gt;&lt;D xsi:type="xsd:double"&gt;2.5768&lt;/D&gt;&lt;D xsi:type="xsd:double"&gt;2.0708&lt;/D&gt;&lt;D xsi:type="xsd:double"&gt;1.6355&lt;/D&gt;&lt;D xsi:type="xsd:double"&gt;0.7089&lt;/D&gt;&lt;D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xsi:type="xsd:double"&gt;0.7189&lt;/D&gt;&lt;D xsi:type="xsd:double"&gt;2.0153&lt;/D&gt;&lt;D xsi:type="xsd:double"&gt;1.601&lt;/D&gt;&lt;D xsi:type="xsd:double"&gt;1.1416&lt;/D&gt;&lt;D xsi:type="xsd:double"&gt;1.0856&lt;/D&gt;&lt;D xsi:type="xsd:double"&gt;0.7134&lt;/D&gt;&lt;D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xsi:type="xsd:double"&gt;0.5777&lt;/D&gt;&lt;D xsi:type="xsd:double"&gt;0.2857&lt;/D&gt;&lt;D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xsi:type="xsd:double"&gt;0.6917&lt;/D&gt;&lt;D xsi:type="xsd:double"&gt;0.7645&lt;/D&gt;&lt;D xsi:type="xsd:double"&gt;1.243&lt;/D&gt;&lt;D xsi:type="xsd:double"&gt;0.9972&lt;/D&gt;&lt;D xsi:type="xsd:double"&gt;1.1292&lt;/D&gt;&lt;D xsi:type="xsd:double"&gt;1.3459&lt;/D&gt;&lt;D xsi:type="xsd:double"&gt;0.9768&lt;/D&gt;&lt;D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xsi:type="xsd:double"&gt;0.9578&lt;/D&gt;&lt;D xsi:type="xsd:double"&gt;1.2122&lt;/D&gt;&lt;D xsi:type="xsd:double"&gt;1.7884&lt;/D&gt;&lt;D xsi:type="xsd:double"&gt;1.578&lt;/D&gt;&lt;D xsi:type="xsd:double"&gt;1.5709&lt;/D&gt;&lt;D xsi:type="xsd:double"&gt;2.3196&lt;/D&gt;&lt;D xsi:type="xsd:double"&gt;2.388&lt;/D&gt;&lt;D xsi:type="xsd:double"&gt;2.1244&lt;/D&gt;&lt;D xsi:type="xsd:double"&gt;2.0668&lt;/D&gt;&lt;D xsi:type="xsd:double"&gt;1.8466&lt;/D&gt;&lt;D xsi:type="xsd:double"&gt;1.9669&lt;</t>
        </r>
      </text>
    </comment>
    <comment ref="A57" authorId="0" shapeId="0" xr:uid="{91A85136-0BFB-4207-9A97-3F82C3A79DA4}">
      <text>
        <r>
          <rPr>
            <b/>
            <sz val="9"/>
            <color indexed="81"/>
            <rFont val="Tahoma"/>
            <family val="2"/>
          </rPr>
          <t>/D&gt;&lt;D xsi:type="xsd:double"&gt;1.3084&lt;/D&gt;&lt;D xsi:type="xsd:double"&gt;1.0125&lt;/D&gt;&lt;D xsi:type="xsd:double"&gt;0.7417&lt;/D&gt;&lt;D xsi:type="xsd:double"&gt;0.7538&lt;/D&gt;&lt;D xsi:type="xsd:double"&gt;0.5381&lt;/D&gt;&lt;D xsi:type="xsd:double"&gt;0.3586&lt;/D&gt;&lt;D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xsi:type="xsd:double"&gt;1.0126&lt;/D&gt;&lt;D xsi:type="xsd:double"&gt;0.6501&lt;/D&gt;&lt;D xsi:type="xsd:double"&gt;0.4349&lt;/D&gt;&lt;D xsi:type="xsd:double"&gt;0&lt;/D&gt;&lt;D xsi:type="xsd:double"&gt;0&lt;/D&gt;&lt;D xsi:type="xsd:double"&gt;0&lt;/D&gt;&lt;D xsi:type="xsd:double"&gt;0&lt;/D&gt;&lt;D xsi:type="xsd:double"&gt;0.9655&lt;/D&gt;&lt;D xsi:type="xsd:double"&gt;1.1018&lt;/D&gt;&lt;D xsi:type="xsd:double"&gt;0.9855&lt;/D&gt;&lt;D xsi:type="xsd:double"&gt;0.7658&lt;/D&gt;&lt;D xsi:type="xsd:double"&gt;0.6241&lt;/D&gt;&lt;D xsi:type="xsd:double"&gt;0.9728&lt;/D&gt;&lt;D xsi:type="xsd:double"&gt;0.9557&lt;/D&gt;&lt;D xsi:type="xsd:double"&gt;1.0613&lt;/D&gt;&lt;D xsi:type="xsd:double"&gt;1.0712&lt;/D&gt;&lt;D xsi:type="xsd:double"&gt;0.9698&lt;/D&gt;&lt;D xsi:type="xsd:double"&gt;0.783&lt;/D&gt;&lt;D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xsi:type="xsd:double"&gt;1.5612&lt;/D&gt;&lt;D xsi:type="xsd:double"&gt;1.6173&lt;/D&gt;&lt;D xsi:type="xsd:double"&gt;1.6201&lt;/D&gt;&lt;D xsi:type="xsd:double"&gt;1.4285&lt;/D&gt;&lt;D xsi:type="xsd:double"&gt;2.2756&lt;/D&gt;&lt;D xsi:type="xsd:double"&gt;2.1658&lt;/D&gt;&lt;D xsi:type="xsd:double"&gt;1.8252&lt;/D&gt;&lt;D xsi:type="xsd:double"&gt;1.2973&lt;/D&gt;&lt;D xsi:type="xsd:double"&gt;1.2071&lt;/D&gt;&lt;D xsi:type="xsd:double"&gt;1.0977&lt;/D&gt;&lt;D xsi:type="xsd:double"&gt;0.8995&lt;/D&gt;&lt;D xsi:type="xsd:double"&gt;0.9068&lt;/D&gt;&lt;D xsi:type="xsd:double"&gt;0.9378&lt;/D&gt;&lt;D xsi:type="xsd:double"&gt;0.9652&lt;/D&gt;&lt;D xsi:type="xsd:double"&gt;0.8463&lt;/D&gt;&lt;D xsi:type="xsd:double"&gt;1.1&lt;/D&gt;&lt;D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xsi:type="xsd:double"&gt;1.2245&lt;/D&gt;&lt;D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xsi:type="xsd:double"&gt;1.1799&lt;/D&gt;&lt;D xsi:type="xsd:double"&gt;0&lt;/D&gt;&lt;D xsi:type="xsd:double"&gt;1.5917&lt;/D&gt;&lt;D xsi:type="xsd:double"&gt;1.1884&lt;/D&gt;&lt;D xsi:type="xsd:double"&gt;1.0849&lt;/D&gt;&lt;D xsi:type="xsd:double"&gt;1.7924&lt;/D&gt;&lt;D xsi:type="xsd:double"&gt;1.4984&lt;/D&gt;&lt;D xsi:type="xsd:double"&gt;0.5797&lt;/D&gt;&lt;D xsi:type="xsd:double"&gt;0.5576&lt;/D&gt;&lt;D xsi:type="xsd:double"&gt;0.4895&lt;/D&gt;&lt;D xsi:type="xsd:double"&gt;0.3936&lt;/D&gt;&lt;D xsi:type="xsd:double"&gt;0.3537&lt;/D&gt;&lt;D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xsi:type="xsd:double"&gt;0.3994&lt;/D&gt;&lt;D xsi:type="xsd:double"&gt;0.4271&lt;/D&gt;&lt;D xsi:type="xsd:double"&gt;0.3331&lt;/D&gt;&lt;D xsi:type="xsd:double"&gt;0.1797&lt;/D&gt;&lt;D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xsi:type="xsd:double"&gt;0.8332&lt;/D&gt;&lt;D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xsi:type="xsd:double"&gt;1.2686&lt;/D&gt;&lt;D xsi:type="xsd:double"&gt;1.0912&lt;/D&gt;&lt;D xsi:type="xsd:double"&gt;1.0447&lt;/D&gt;&lt;D xsi:type="xsd:double"&gt;0.914&lt;/D&gt;&lt;D xsi:type="xsd:double"&gt;0.8745&lt;/D&gt;&lt;D xsi:type="xsd:double"&gt;1.0583&lt;/D&gt;&lt;D xsi:type="xsd:double"&gt;1.0568&lt;/D&gt;&lt;D xsi:type="xsd:double"&gt;1.1155&lt;/D&gt;&lt;D xsi:type="xsd:double"&gt;0.9182&lt;/D&gt;&lt;D xsi:type="xsd:double"&gt;0.7894&lt;/D&gt;&lt;D xsi:type="xsd:double"&gt;0.6084&lt;/D&gt;&lt;D xsi:type="xsd:double"&gt;0.5102&lt;/D&gt;&lt;D xsi:type="xsd:double"&gt;0.5651&lt;/D&gt;&lt;D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xsi:type="xsd:double"&gt;0.6939&lt;/D&gt;&lt;D xsi:type="xsd:double"&gt;0.6002&lt;/D&gt;&lt;D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xsi:type="xsd:double"&gt;1.0149&lt;/D&gt;&lt;D xsi:type="xsd:double"&gt;0.8947&lt;/D&gt;&lt;D xsi:type="xsd:double"&gt;0.7331&lt;/D&gt;&lt;D xsi:type="xsd:double"&gt;0.4356&lt;/D&gt;&lt;D xsi:type="xsd:double"&gt;0.443&lt;/D&gt;&lt;D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xsi:type="xsd:double"&gt;1.0299&lt;/D&gt;&lt;D xsi:type="xsd:double"&gt;0.8155&lt;/D&gt;&lt;D xsi:type="xsd:double"&gt;1.0556&lt;/D&gt;&lt;D xsi:type="xsd:double"&gt;0.7291&lt;/D&gt;&lt;D xsi:type="xsd:double"&gt;0.747&lt;/D&gt;&lt;D xsi:type="xsd:double"&gt;1.1848&lt;/D&gt;&lt;D xsi:type="xsd:double"&gt;1.106&lt;/D&gt;&lt;D xsi:type="xsd:double"&gt;0.5834&lt;/D&gt;&lt;D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xsi:type="xsd:double"&gt;0.8344&lt;/D&gt;&lt;D xsi:type="xsd:double"&gt;1.4582&lt;/D&gt;&lt;D xsi:type="xsd:double"&gt;1.4819&lt;/D&gt;&lt;D xsi:type="xsd:double"&gt;1.399&lt;/D&gt;&lt;D xsi:type="xsd:double"&gt;1.6086&lt;/D&gt;&lt;D xsi:type="xsd:double"&gt;1.594&lt;/D&gt;&lt;D xsi:type="xsd:double"&gt;1.804&lt;/D&gt;&lt;D xsi:type="xsd:double"&gt;0.99&lt;/D&gt;&lt;D xsi:type="xsd:double"&gt;0.7531&lt;/D&gt;&lt;D xsi:type="xsd:double"&gt;1.1569&lt;/D&gt;&lt;D xsi:type="xsd:double"&gt;0.84&lt;/D&gt;&lt;D xsi:type="xsd:double"&gt;0.7665&lt;/D&gt;&lt;D xsi:type="xsd:double"&gt;0.8405&lt;/D&gt;&lt;D xsi:type="xsd:double"&gt;0.9058&lt;/D&gt;&lt;D xsi:type="xsd:double"&gt;0.7333&lt;/D&gt;&lt;D xsi:type="xsd:double"&gt;0.784&lt;/D&gt;&lt;D xsi:type="xsd:double"&gt;0.95009999999999994&lt;/D&gt;&lt;D xsi:type="xsd:double"&gt;1.6481&lt;/D&gt;&lt;D xsi:type="xsd:double"&gt;1.5719&lt;/D&gt;&lt;D xsi:type="xsd:double"&gt;1.3976&lt;/D&gt;&lt;D xsi:type="xsd:double"&gt;1.3916&lt;/D&gt;&lt;D xsi:type="xsd:double"&gt;2.848&lt;/D&gt;&lt;D xsi:type="xsd:double"&gt;2.374&lt;/D&gt;&lt;D xsi:type="xsd:double"&gt;2.4866&lt;/D&gt;&lt;D xsi:type="xsd:double"&gt;2.6126&lt;/D&gt;&lt;D xsi:type="xsd:double"&gt;2.1859&lt;/D&gt;&lt;D xsi:type="xsd:double"&gt;1.1848&lt;/D&gt;&lt;D xsi:type="xsd:double"&gt;1.2602&lt;/D&gt;&lt;D xsi:type="xsd:double"&gt;0.8188&lt;/D&gt;&lt;D xsi:type="xsd:double"&gt;1.0874&lt;/D&gt;&lt;D xsi:type="xsd:double"&gt;0.6978&lt;/D&gt;&lt;D xsi:type="xsd:double"&gt;0.7753&lt;/D&gt;&lt;D xsi:type="xsd:double"&gt;0.5697&lt;/D&gt;&lt;D xsi:type="xsd:double"&gt;0.5598&lt;/D&gt;&lt;D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xsi:type="xsd:double"&gt;1.1121&lt;/D&gt;&lt;D xsi:type="xsd:double"&gt;1.1807&lt;/D&gt;&lt;D xsi:type="xsd:double"&gt;1.1479&lt;/D&gt;&lt;D xsi:type="xsd:double"&gt;1.4018&lt;/D&gt;&lt;D xsi:type="xsd:double"&gt;1.2514&lt;/D&gt;&lt;D xsi:type="xsd:double"&gt;2.7607&lt;/D&gt;&lt;D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xsi:type="xsd:double"&gt;0.8289&lt;/D&gt;&lt;D xsi:type="xsd:double"&gt;0.7341&lt;/D&gt;&lt;D xsi:type="xsd:double"&gt;0.7201&lt;/D&gt;&lt;D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xsi:type="xsd:double"&gt;1.0926&lt;/D&gt;&lt;D xsi:type="xsd:double"&gt;0.9995&lt;/D&gt;&lt;D xsi:type="xsd:double"&gt;0.8967&lt;/D&gt;&lt;D xsi:type="xsd:double"&gt;0.8999&lt;/D&gt;&lt;D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xsi:type="xsd:double"&gt;1.1809&lt;/D&gt;&lt;D xsi:type="xsd:double"&gt;1.466&lt;/D&gt;&lt;D xsi:type="xsd:double"&gt;1.4076&lt;/D&gt;&lt;D xsi:type="xsd:double"&gt;1.4701&lt;/D&gt;&lt;D xsi:type="xsd:double"&gt;1.5964&lt;/D&gt;&lt;D xsi:type="xsd:double"&gt;1.7156&lt;/D&gt;&lt;D xsi:type="xsd:double"&gt;1.4391&lt;/D&gt;&lt;D xsi:type="xsd:double"&gt;1.1429&lt;/D&gt;&lt;D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xsi:type="xsd:double"&gt;0.4502&lt;/D&gt;&lt;D xsi:type="xsd:double"&gt;0.8547&lt;/D&gt;&lt;D xsi:type="xsd:double"&gt;1.1523&lt;/D&gt;&lt;D xsi:type="xsd:double"&gt;1.0555&lt;/D&gt;&lt;D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xsi:type="xsd:double"&gt;0.8282&lt;/D&gt;&lt;D xsi:type="xsd:double"&gt;1.0958&lt;/D&gt;&lt;D xsi:type="xsd:double"&gt;1.2411&lt;/D&gt;&lt;D xsi:type="xsd:double"&gt;0.9901&lt;/D&gt;&lt;D xsi:type="xsd:double"&gt;0.9197&lt;/D&gt;&lt;D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xsi:type="xsd:double"&gt;0.8195&lt;/D&gt;&lt;D xsi:type="xsd:double"&gt;0.5449&lt;/D&gt;&lt;D xsi:type="xsd:double"&gt;0.3653&lt;/D&gt;&lt;D xsi:type="xsd:double"&gt;0.4078&lt;/D&gt;&lt;D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xsi:type="xsd:double"&gt;0.7116&lt;/D&gt;&lt;D xsi:type="xsd:double"&gt;0.6732&lt;/D&gt;&lt;D xsi:type="xsd:double"&gt;0.7035&lt;/D&gt;&lt;D xsi:type="xsd:double"&gt;0.7997&lt;/D&gt;&lt;D xsi:type="xsd:double"&gt;0.8038&lt;/D&gt;&lt;D xsi:type="xsd:double"&gt;0.7977&lt;/D&gt;&lt;D xsi:type="xsd:double"&gt;0.6814&lt;/D&gt;&lt;D xsi:type="xsd:double"&gt;0.8269&lt;/D&gt;&lt;D xsi:type="xsd:double"&gt;0.6226&lt;/D&gt;&lt;D xsi:type="xsd:double"&gt;0.586&lt;/D&gt;&lt;D xsi:type="xsd:double"&gt;0.6272&lt;/D&gt;&lt;D xsi:type="xsd:double"&gt;0.4419&lt;/D&gt;&lt;D xsi:type="xsd:double"&gt;0.3796&lt;/D&gt;&lt;D xsi:type="xsd:double"&gt;0.413&lt;/D&gt;&lt;D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xsi:type="xsd:double"&gt;0.4029&lt;/D&gt;&lt;D xsi:type="xsd:double"&gt;0.367&lt;/D&gt;&lt;D xsi:type="xsd:double"&gt;0.2741&lt;/D&gt;&lt;D xsi:type="xsd:double"&gt;0.2889&lt;/D&gt;&lt;D xsi:type="xsd:double"&gt;0.3398&lt;/D&gt;&lt;D xsi:type="xsd:double"&gt;0.354&lt;/D&gt;&lt;D xsi:type="xsd:double"&gt;0.3453&lt;/D&gt;&lt;D xsi:type="xsd:double"&gt;0.282&lt;/D&gt;&lt;D xsi:type="xsd:double"&gt;0.2394&lt;/D&gt;&lt;D xsi:type="xsd:double"&gt;0.2036&lt;/D&gt;&lt;D xsi:type="xsd:double"&gt;0.1732&lt;/D&gt;&lt;D xsi:type="xsd:double"&gt;0&lt;/D&gt;&lt;D xsi:type="xsd:double"&gt;0&lt;/D&gt;&lt;D xsi:type="xsd:double"&gt;0&lt;/D&gt;&lt;D xsi:type="xsd:double"&gt;0&lt;/D&gt;&lt;D xsi:type="xsd:double"&gt;0&lt;/D&gt;&lt;D xsi:type="xsd:double"&gt;0&lt;/D&gt;&lt;D xsi:type="xsd:double"&gt;1.2241&lt;/D&gt;&lt;D xsi:type="xsd:double"&gt;1.2933&lt;/D&gt;&lt;D xsi:type="xsd:double"&gt;1.1594&lt;/D&gt;&lt;D xsi:type="xsd:double"&gt;0.7848&lt;/D&gt;&lt;D xsi:type="xsd:double"&gt;0.9194&lt;/D&gt;&lt;D xsi:type="xsd:double"&gt;0.7714&lt;/D&gt;&lt;D xsi:type="xsd:double"&gt;1.2056&lt;/D&gt;&lt;D xsi:type="xsd:double"&gt;0.8801&lt;/D&gt;&lt;D xsi:type="xsd:double"&gt;0.781&lt;/D&gt;&lt;D xsi:type="xsd:double"&gt;0.358&lt;/D&gt;&lt;D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xsi:type="xsd:double"&gt;0.9576&lt;/D&gt;&lt;D xsi:type="xsd:double"&gt;1.1214&lt;/D&gt;&lt;D xsi:type="xsd:double"&gt;1.1749&lt;/D&gt;&lt;D xsi:type="xsd:double"&gt;0.8152&lt;/D&gt;&lt;D xsi:type="xsd:double"&gt;0.7684&lt;/D&gt;&lt;D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xsi:type="xsd:double"&gt;-0.07&lt;/D&gt;&lt;D xsi:type="xsd:double"&gt;-0.07&lt;/D&gt;&lt;D xsi:type="xsd:double"&gt;-0.06&lt;/D&gt;&lt;D xsi:type="xsd:double"&gt;-0.07&lt;/D&gt;&lt;D xsi:type="xsd:double"&gt;-0.01&lt;/D&gt;&lt;D xsi:type="xsd:double"&gt;-0.52&lt;/D&gt;&lt;D xsi:type="xsd:double"&gt;-0.11&lt;/D&gt;&lt;D xsi:type="xsd:double"&gt;-0.1&lt;/D&gt;&lt;D xsi:type="xsd:double"&gt;0&lt;/D&gt;&lt;D xsi:type="xsd:double"&gt;-0.16&lt;/D&gt;&lt;D xsi:type="xsd:double"&gt;-0.12&lt;/D&gt;&lt;D xsi:type="xsd:double"&gt;-0.14&lt;/D&gt;&lt;D xsi:type="xsd:double"&gt;-0.01&lt;/D&gt;&lt;D xsi:type="xsd:double"&gt;-0.2&lt;/D&gt;&lt;D xsi:type="xsd:double"&gt;-0.13&lt;/D&gt;&lt;D xsi:type="xsd:double"&gt;-0.17&lt;/D&gt;&lt;D xsi:type="xsd:double"&gt;-0.05&lt;/D&gt;&lt;D xsi:type="xsd:double"&gt;-0.16&lt;/D&gt;&lt;D xsi:type="xsd:double"&gt;-0.13&lt;/D&gt;&lt;D xsi:type="xsd:double"&gt;-0.13&lt;/D&gt;&lt;D xsi:type="xsd:double"&gt;0&lt;/D&gt;&lt;D xsi:type="xsd:double"&gt;-0.12&lt;/D&gt;&lt;D xsi:type="xsd:double"&gt;-0.16&lt;/D&gt;&lt;D xsi:type="xsd:double"&gt;-0.13&lt;/D&gt;&lt;/FQL&gt;&lt;FQL&gt;&lt;Q&gt;SVMVS5.F-FR^JULIAN(OS_TOP_HLDG_TOTPCPRT(ALL,42064,45627,CQ,,ALL,EQ).DATES)&lt;/Q&gt;&lt;R&gt;1&lt;/R&gt;&lt;C&gt;1&lt;/C&gt;&lt;D xsi:type="xsd:string"&gt;#NUM&lt;/D&gt;&lt;/FQL&gt;&lt;FQL&gt;&lt;Q&gt;SVMVS5.F-FR^FG_COMPANY_NAME()&lt;/Q&gt;&lt;R&gt;1&lt;/R&gt;&lt;C&gt;1&lt;/C&gt;&lt;D xsi:type="xsd:string"&gt;Allianz Actions Euro PME-ETI FCP Parts -MC EUR-&lt;/D&gt;&lt;/FQL&gt;&lt;FQL&gt;&lt;Q&gt;SVMVS5.F-FR^FORMULA_DESCRIPTION("OS_TOP_HLDG_TOTPCPRT")&lt;/Q&gt;&lt;R&gt;1&lt;/R&gt;&lt;C&gt;1&lt;/C&gt;&lt;D xsi:type="xsd:string"&gt;Percentage of Total Portfolio - Top Holdings&lt;/D&gt;&lt;/FQL&gt;&lt;FQL&gt;&lt;Q&gt;SVMVS5.F-FR^DATE(42064,45627,CQ)&lt;/Q&gt;&lt;R&gt;39&lt;/R&gt;&lt;C&gt;1&lt;/C&gt;&lt;D xsi:type="xsd:string"&gt;3/15&lt;/D&gt;&lt;D xsi:type="xsd:string"&gt;6/15&lt;/D&gt;&lt;D xsi:type="xsd:string"&gt;9/15&lt;/D&gt;&lt;D xsi:type="xsd:string"&gt;12/15&lt;/D&gt;&lt;D xsi:type="xsd:string"&gt;3/16&lt;/D&gt;&lt;D xsi:type="xsd:string"&gt;6/16&lt;/D&gt;&lt;D xsi:type="xsd:string"&gt;9/16&lt;/D&gt;&lt;D xsi:type="xsd:string"&gt;12/16&lt;/D&gt;&lt;D xsi:type="xsd:string"&gt;3/17&lt;/D&gt;&lt;D xsi:type="xsd:string"&gt;6/17&lt;/D&gt;&lt;D xsi:type="xsd:string"&gt;9/17&lt;/D&gt;&lt;D xsi:type="xsd:string"&gt;12/17&lt;/D&gt;&lt;D xsi:type="xsd:string"&gt;3/18&lt;/D&gt;&lt;D xsi:type="xsd:string"&gt;6/18&lt;/D&gt;&lt;D xsi:type="xsd:string"&gt;9/18&lt;/D&gt;&lt;D xsi:type="xsd:string"&gt;12/18&lt;/D&gt;&lt;D xsi:type="xsd:string"&gt;3/19&lt;/D&gt;&lt;D xsi:type="xsd:string"&gt;6/19&lt;/D&gt;&lt;D xsi:type="xsd:string"&gt;9/19&lt;/D&gt;&lt;D xsi:type="xsd:string"&gt;12/19&lt;/D&gt;&lt;D xsi:type="xsd:string"&gt;3/20&lt;/D&gt;&lt;D xsi:type="xsd:string"&gt;6/20&lt;/D&gt;&lt;D xsi:type="xsd:string"&gt;9/20&lt;/D&gt;&lt;D xsi:type="xsd:string"&gt;12/20&lt;/D&gt;&lt;D xsi:type="xsd:string"&gt;3/21&lt;/D&gt;&lt;D xsi:type="xsd:string"&gt;6/21&lt;/D&gt;&lt;D xsi:type="xsd:string"&gt;9/21&lt;/D&gt;&lt;D xsi:type="xsd:string"&gt;12/21&lt;/D&gt;&lt;D xsi:type="xsd:string"&gt;3/22&lt;/D&gt;&lt;D xsi:type="xsd:string"&gt;6/22&lt;/D&gt;&lt;D xsi:type="xsd:string"&gt;9/22&lt;/D&gt;&lt;D xsi:type="xsd:string"&gt;12/22&lt;/D&gt;&lt;D xsi:type="xsd:string"&gt;3/23&lt;/D&gt;&lt;D xsi:type="xsd:string"&gt;6/23&lt;/D&gt;&lt;D xsi:type="xsd:string"&gt;9/23&lt;/D&gt;&lt;D xsi:type="xsd:string"&gt;12/23&lt;/D&gt;&lt;D xsi:type="xsd:string"&gt;3/24&lt;/D&gt;&lt;D xsi:type="xsd:string"&gt;6/24&lt;/D&gt;&lt;D xsi:type="xsd:string"&gt;9/24&lt;/D&gt;&lt;/FQL&gt;&lt;FQL&gt;&lt;Q&gt;SVMVS5.F-FR^JULIAN(DATE(42064,45627,CQ).DATES)&lt;/Q&gt;&lt;R&gt;1&lt;/R&gt;&lt;C&gt;1&lt;/C&gt;&lt;D xsi:type="xsd:string"&gt;#NUM&lt;/D&gt;&lt;/FQL&gt;&lt;FQL&gt;&lt;Q&gt;SVMVS5.F-FR^FORMULA_DESCRIPTION("DATE")&lt;/Q&gt;&lt;R&gt;1&lt;/R&gt;&lt;C&gt;1&lt;/C&gt;&lt;D xsi:type="xsd:string"&gt;Date: MM/DD/YY&lt;/D&gt;&lt;/FQL&gt;&lt;FQL&gt;&lt;Q&gt;SVMVS5.F-FR^OS_TOP_HLDG_NAME(ALL,42064,45627,CQ,,ALL,EQ)&lt;/Q&gt;&lt;R&gt;269&lt;/R&gt;&lt;C&gt;1&lt;/C&gt;&lt;D xsi:type="xsd:string"&gt;CASH/SHORT-TERM INVESTMENTS&lt;/D&gt;&lt;D xsi:type="xsd:string"&gt;VITROLIFE AB  ORD&lt;/D&gt;&lt;D xsi:type="xsd:string"&gt;ESKER SA  ORD&lt;/D&gt;&lt;D xsi:type="xs</t>
        </r>
      </text>
    </comment>
    <comment ref="A58" authorId="0" shapeId="0" xr:uid="{C764C823-8416-470D-A806-5FD1F413827D}">
      <text>
        <r>
          <rPr>
            <b/>
            <sz val="9"/>
            <color indexed="81"/>
            <rFont val="Tahoma"/>
            <family val="2"/>
          </rPr>
          <t>d:string"&gt;BIOGAIA AB  ORD B&lt;/D&gt;&lt;D xsi:type="xsd:string"&gt;GRANGES AB  ORD&lt;/D&gt;&lt;D xsi:type="xsd:string"&gt;INTERPARFUMS  ORD&lt;/D&gt;&lt;D xsi:type="xsd:string"&gt;INVISIO (INVISIO COMM) AB  ORD&lt;/D&gt;&lt;D xsi:type="xsd:string"&gt;FLATEXDEGIRO AG  ORD REG&lt;/D&gt;&lt;D xsi:type="xsd:string"&gt;ADDTECH AB  ORD B&lt;/D&gt;&lt;D xsi:type="xsd:string"&gt;BIOTAGE AB  ORD&lt;/D&gt;&lt;D xsi:type="xsd:string"&gt;LEG IMMOBILIEN SE ORD&lt;/D&gt;&lt;D xsi:type="xsd:string"&gt;VUSIONGROUP  ORD&lt;/D&gt;&lt;D xsi:type="xsd:string"&gt;SCOUT24 SE  ORD&lt;/D&gt;&lt;D xsi:type="xsd:string"&gt;REDCARE PHARMACY (SHOP) NV  ORD&lt;/D&gt;&lt;D xsi:type="xsd:string"&gt;TROAX GROUP AB  ORD A&lt;/D&gt;&lt;D xsi:type="xsd:string"&gt;DALATA HOTEL GROUP PLC  ORD&lt;/D&gt;&lt;D xsi:type="xsd:string"&gt;DYNAVOX GROUP AB  ORD&lt;/D&gt;&lt;D xsi:type="xsd:string"&gt;NEXUS AG  ORD&lt;/D&gt;&lt;D xsi:type="xsd:string"&gt;FINECOBANK SPA  ORD&lt;/D&gt;&lt;D xsi:type="xsd:string"&gt;BEIJER REF AB  ORD B&lt;/D&gt;&lt;D xsi:type="xsd:string"&gt;ASM INTERNATIONAL NV  ORD&lt;/D&gt;&lt;D xsi:type="xsd:string"&gt;GLENVEAGH PROPERTIES PLC  ORD&lt;/D&gt;&lt;D xsi:type="xsd:string"&gt;REVENIO GROUP OYJ  ORD&lt;/D&gt;&lt;D xsi:type="xsd:string"&gt;BE SEMICONDUCTOR INDUSTRIES  ORD&lt;/D&gt;&lt;D xsi:type="xsd:string"&gt;Encavis AG TEMP&lt;/D&gt;&lt;D xsi:type="xsd:string"&gt;ATOSS SOFTWARE SE  ORD&lt;/D&gt;&lt;D xsi:type="xsd:string"&gt;ERG SPA  ORD&lt;/D&gt;&lt;D xsi:type="xsd:string"&gt;AAK AB  ORD&lt;/D&gt;&lt;D xsi:type="xsd:string"&gt;NCAB GROUP AB  ORD&lt;/D&gt;&lt;D xsi:type="xsd:string"&gt;THULE GROUP AB  ORD&lt;/D&gt;&lt;D xsi:type="xsd:string"&gt;KARNOV GROUP AB  ORD&lt;/D&gt;&lt;D xsi:type="xsd:string"&gt;ELEKTA AB  ORD B&lt;/D&gt;&lt;D xsi:type="xsd:string"&gt;GAZTRANSPORT &amp;amp; TECHNIGA SA  ORD&lt;/D&gt;&lt;D xsi:type="xsd:string"&gt;KOJAMO PLC  ORD&lt;/D&gt;&lt;D xsi:type="xsd:string"&gt;AMBU AS  ORD B&lt;/D&gt;&lt;D xsi:type="xsd:string"&gt;DIASORIN SPA  ORD&lt;/D&gt;&lt;D xsi:type="xsd:string"&gt;MUSTI GROUP PLC  ORD&lt;/D&gt;&lt;D xsi:type="xsd:string"&gt;AMADEUS FIRE AG  ORD&lt;/D&gt;&lt;D xsi:type="xsd:string"&gt;PLANISWARE SA  ORD&lt;/D&gt;&lt;D xsi:type="xsd:string"&gt;KONECRANES OYJ  ORD&lt;/D&gt;&lt;D xsi:type="xsd:string"&gt;WASHTEC AG  ORD&lt;/D&gt;&lt;D xsi:type="xsd:string"&gt;SP GROUP AS  ORD&lt;/D&gt;&lt;D xsi:type="xsd:string"&gt;STOREBRAND ASA  ORD A&lt;/D&gt;&lt;D xsi:type="xsd:string"&gt;HMS NETWORKS AB  ORD&lt;/D&gt;&lt;D xsi:type="xsd:string"&gt;CELLAVISION AB  ORD&lt;/D&gt;&lt;D xsi:type="xsd:string"&gt;ENENTO GROUP (ASIAKASTIETO) OYJ  ORD&lt;/D&gt;&lt;D xsi:type="xsd:string"&gt;GRENKE AG  ORD REG&lt;/D&gt;&lt;D xsi:type="xsd:string"&gt;MERLIN PROPERTIES SOCIMI SA  ORD&lt;/D&gt;&lt;D xsi:type="xsd:string"&gt;WAVESTONE SA  ORD&lt;/D&gt;&lt;D xsi:type="xsd:string"&gt;SOITEC SA  ORD&lt;/D&gt;&lt;D xsi:type="xsd:string"&gt;SDIPTECH AB  ORD B&lt;/D&gt;&lt;D xsi:type="xsd:string"&gt;KNOWIT AB  ORD&lt;/D&gt;&lt;D xsi:type="xsd:string"&gt;SYNSAM AB  ORD&lt;/D&gt;&lt;D xsi:type="xsd:string"&gt;BAKKAFROST P/F  ORD REG&lt;/D&gt;&lt;D xsi:type="xsd:string"&gt;IMCD NV  ORD&lt;/D&gt;&lt;D xsi:type="xsd:string"&gt;KNAUS TABBERT AG  ORD&lt;/D&gt;&lt;D xsi:type="xsd:string"&gt;CANCOM (CANCOM IT SYS) SE  ORD&lt;/D&gt;&lt;D xsi:type="xsd:string"&gt;KAMUX OYJ  ORD&lt;/D&gt;&lt;D xsi:type="xsd:string"&gt;JENOPTIK AG  ORD REG&lt;/D&gt;&lt;D xsi:type="xsd:string"&gt;PIERER MOBILITY AG  ORD&lt;/D&gt;&lt;D xsi:type="xsd:string"&gt;PERMANENT TSB GROUP HLDGS PLC  ORD&lt;/D&gt;&lt;D xsi:type="xsd:string"&gt;INTERROLL HOLDING AG  ORD REG&lt;/D&gt;&lt;D xsi:type="xsd:string"&gt;JOST WERKE SE  ORD BRR&lt;/D&gt;&lt;D xsi:type="xsd:string"&gt;ENTERTAINMENT ONE LTD  ORD&lt;/D&gt;&lt;D xsi:type="xsd:string"&gt;AMS OSRAM AG  ORD&lt;/D&gt;&lt;D xsi:type="xsd:string"&gt;BUWOG AG  ORD&lt;/D&gt;&lt;D xsi:type="xsd:string"&gt;ROSENBAUER INTERNATIONAL AG  ORD&lt;/D&gt;&lt;D xsi:type="xsd:string"&gt;SCHOELLER BLECKMANN OILFIELD  ORD&lt;/D&gt;&lt;D xsi:type="xsd:string"&gt;WIENERBERGER AG  ORD&lt;/D&gt;&lt;D xsi:type="xsd:string"&gt;BARCO NV  ORD&lt;/D&gt;&lt;D xsi:type="xsd:string"&gt;FAGRON NV  ORD&lt;/D&gt;&lt;D xsi:type="xsd:string"&gt;ION BEAM APPS (IBA)  ORD&lt;/D&gt;&lt;D xsi:type="xsd:string"&gt;KINEPOLIS GROUP NV  ORD&lt;/D&gt;&lt;D xsi:type="xsd:string"&gt;LOTUS BAKERIES NV  ORD&lt;/D&gt;&lt;D xsi:type="xsd:string"&gt;MELEXIS NV  ORD&lt;/D&gt;&lt;D xsi:type="xsd:string"&gt;ONTEX GROUP NV  ORD&lt;/D&gt;&lt;D xsi:type="xsd:string"&gt;AAREAL BANK AG  ORD&lt;/D&gt;&lt;D xsi:type="xsd:string"&gt;ALSTRIA OFFICE REIT AG  ORD&lt;/D&gt;&lt;D xsi:type="xsd:string"&gt;BASLER AG ORD&lt;/D&gt;&lt;D xsi:type="xsd:string"&gt;BECHTLE AG  ORD&lt;/D&gt;&lt;D xsi:type="xsd:string"&gt;AUMANN AG  ORD BRR&lt;/D&gt;&lt;D xsi:type="xsd:string"&gt;BIOTEST AG  PFD NON VTG&lt;/D&gt;&lt;D xsi:type="xsd:string"&gt;CHORUS CLEAN ENERGY AG  ORD&lt;/D&gt;&lt;D xsi:type="xsd:string"&gt;EVOTEC SE  ORD&lt;/D&gt;&lt;D xsi:type="xsd:string"&gt;USU SOFTWARE (OPENSHOP) AG  ORD&lt;/D&gt;&lt;D xsi:type="xsd:string"&gt;DEAG DEUTSCHE ENTERTAINMENT AG  ORD&lt;/D&gt;&lt;D xsi:type="xsd:string"&gt;BRAIN BIOTECH AG  ORD&lt;/D&gt;&lt;D xsi:type="xsd:string"&gt;DEUTSCHE PFANDBRIEFBANK AG  ORD BRR&lt;/D&gt;&lt;D xsi:type="xsd:string"&gt;WIRECARD AG  ORD&lt;/D&gt;&lt;D xsi:type="xsd:string"&gt;FUCHS (PETROLUB) SE  ORD PFD&lt;/D&gt;&lt;D xsi:type="xsd:string"&gt;ENCAVIS (CAPITAL) AG  ORD&lt;/D&gt;&lt;D xsi:type="xsd:string"&gt;HELMA EIGENHEIMBAU AG  ORD&lt;/D&gt;&lt;D xsi:type="xsd:string"&gt;JUNGHEINRICH AG  ORD PFD NVTG&lt;/D&gt;&lt;D xsi:type="xsd:string"&gt;HGEARS AG  ORD&lt;/D&gt;&lt;D xsi:type="xsd:string"&gt;LPKF LASER &amp;amp; ELECTRONICS SE  ORD&lt;/D&gt;&lt;D xsi:type="xsd:string"&gt;MBB (MBB INDUSTRIES) SE  ORD&lt;/D&gt;&lt;D xsi:type="xsd:string"&gt;NEMETSCHEK SE  ORD&lt;/D&gt;&lt;D xsi:type="xsd:string"&gt;MUTARES SE &amp;amp; CO KGAA  ORD REG&lt;/D&gt;&lt;D xsi:type="xsd:string"&gt;SCHALTBAU HOLDING AG  ORD&lt;/D&gt;&lt;D xsi:type="xsd:string"&gt;SALZGITTER AG  ORD&lt;/D&gt;&lt;D xsi:type="xsd:string"&gt;STROEER SE &amp;amp; CO KGAA  ORD&lt;/D&gt;&lt;D xsi:type="xsd:string"&gt;TECHNOTRANS SE  ORD&lt;/D&gt;&lt;D xsi:type="xsd:string"&gt;VIB VERMOEGEN AG  ORD&lt;/D&gt;&lt;D xsi:type="xsd:string"&gt;STEMMER IMAGING AG  ORD&lt;/D&gt;&lt;D xsi:type="xsd:string"&gt;TLG IMMOBILIEN AG  ORD&lt;/D&gt;&lt;D xsi:type="xsd:string"&gt;VA Q TEC AG  ORD&lt;/D&gt;&lt;D xsi:type="xsd:string"&gt;VISCOM AG  ORD&lt;/D&gt;&lt;D xsi:type="xsd:string"&gt;LOGISTA INTEGRAL (COMPANIA DIS)  ORD&lt;/D&gt;&lt;D xsi:type="xsd:string"&gt;ALMIRALL SA  ORD&lt;/D&gt;&lt;D xsi:type="xsd:string"&gt;BOLSAS Y MERCADOS ESPANOLES  ORD&lt;/D&gt;&lt;D xsi:type="xsd:string"&gt;SOLTEC POWER HOLDINGS SA  ORD&lt;/D&gt;&lt;D xsi:type="xsd:string"&gt;EQUITY OTHER&lt;/D&gt;&lt;D xsi:type="xsd:string"&gt;AMPLITUDE SURGICAL SAS  ORD&lt;/D&gt;&lt;D xsi:type="xsd:string"&gt;ANTIN INFRASTRUCTURE PARTNERS  ORD&lt;/D&gt;&lt;D xsi:type="xsd:string"&gt;COFACE SA  ORD&lt;/D&gt;&lt;D xsi:type="xsd:string"&gt;DEVOTEAM SA  ORD&lt;/D&gt;&lt;D xsi:type="xsd:string"&gt;FIGEAC AERO SA  ORD&lt;/D&gt;&lt;D xsi:type="xsd:string"&gt;GAMELOFT SE  ORD&lt;/D&gt;&lt;D xsi:type="xsd:string"&gt;GETLINK SE  ORD&lt;/D&gt;&lt;D xsi:type="xsd:string"&gt;KAUFMAN &amp;amp; BROAD SA  ORD&lt;/D&gt;&lt;D xsi:type="xsd:string"&gt;MAISONS DU MONDE SA  ORD&lt;/D&gt;&lt;D xsi:type="xsd:string"&gt;OENEO (SABATE DIOSOS) SA  ORD&lt;/D&gt;&lt;D xsi:type="xsd:string"&gt;SAFT GROUPE SA  ORD&lt;/D&gt;&lt;D xsi:type="xsd:string"&gt;SARTORIUS STEDIM BIOTECH  ORD&lt;/D&gt;&lt;D xsi:type="xsd:string"&gt;TRIGANO SA ORD&lt;/D&gt;&lt;D xsi:type="xsd:string"&gt;VIRBAC SA  ORD&lt;/D&gt;&lt;D xsi:type="xsd:string"&gt;ADVANCED MEDICAL SOLUTIONS GRP  ORD&lt;/D&gt;&lt;D xsi:type="xsd:string"&gt;ECORA RESOURCES (ANGLO) PLC  ORD&lt;/D&gt;&lt;D xsi:type="xsd:string"&gt;APPLEGREEN PLC  ORD&lt;/D&gt;&lt;D xsi:type="xsd:string"&gt;ASOS PLC  ORD&lt;/D&gt;&lt;D xsi:type="xsd:string"&gt;AUTO TRADER GROUP PLC  ORD&lt;/D&gt;&lt;D xsi:type="xsd:string"&gt;AVON TECHNOLOGIES (PROTECTION)  ORD&lt;/D&gt;&lt;D xsi:type="xsd:string"&gt;BANK OF IRELAND GROUP PLC  ORD&lt;/D&gt;&lt;D xsi:type="xsd:string"&gt;BELLWAY PLC ORD&lt;/D&gt;&lt;D xsi:type="xsd:string"&gt;BENCHMARK HOLDINGS PLC  ORD&lt;/D&gt;&lt;D xsi:type="xsd:string"&gt;ACCESSO TECHNOLOGY GRP (LO Q)  ORD&lt;/D&gt;&lt;D xsi:type="xsd:string"&gt;BLUE PRISM GROUP PLC  ORD&lt;/D&gt;&lt;D xsi:type="xsd:string"&gt;CITYFIBRE INFRASTRUCTURE HLDGS  ORD&lt;/D&gt;&lt;D xsi:type="xsd:string"&gt;CLIPPER LOGISTICS PLC  ORD&lt;/D&gt;&lt;D xsi:type="xsd:string"&gt;DATALEX PLC  ORD&lt;/D&gt;&lt;D xsi:type="xsd:string"&gt;DCC PLC  ORD&lt;/D&gt;&lt;D xsi:type="xsd:string"&gt;IDEAGEN (DATUM INTERNATIONAL)  ORD&lt;/D&gt;&lt;D xsi:type="xsd:string"&gt;MOLTEN VENTURES (DRAPER) PLC  ORD&lt;/D&gt;&lt;D xsi:type="xsd:string"&gt;DOTDIGITAL GROUP PLC  ORD&lt;/D&gt;&lt;D xsi:type="xsd:string"&gt;DUNELM GROUP PLC  ORD&lt;/D&gt;&lt;D xsi:type="xsd:string"&gt;Dunelm Group PLC&lt;/D&gt;&lt;D xsi:type="xsd:string"&gt;FLOW TRADERS LTD  ORD&lt;/D&gt;&lt;D xsi:type="xsd:string"&gt;FLUTTER ENTERTAINMENT PLC  ORD&lt;/D&gt;&lt;D xsi:type="xsd:string"&gt;4IMPRINT GROUP PLC  ORD&lt;/D&gt;&lt;D xsi:type="xsd:string"&gt;FRONTIER DEVELOPMENTS PLC  ORD&lt;/D&gt;&lt;D xsi:type="xsd:string"&gt;GB GROUP (TELME GROUP) PLC  ORD&lt;/D&gt;&lt;D xsi:type="xsd:string"&gt;GEAR4MUSIC HOLDINGS PLC  ORD&lt;/D&gt;&lt;D xsi:type="xsd:string"&gt;GENUS PLC  ORD&lt;/D&gt;&lt;D xsi:type="xsd:string"&gt;HALMA PLC  ORD&lt;/D&gt;&lt;D xsi:type="xsd:string"&gt;HARBOUR ENERGY PLC  ORD&lt;/D&gt;&lt;D xsi:type="xsd:string"&gt;HOSTELWORLD GROUP PLC  ORD&lt;/D&gt;&lt;D xsi:type="xsd:string"&gt;HOMESERVE PLC  ORD&lt;/D&gt;&lt;D xsi:type="xsd:string"&gt;IMI PLC  ORD&lt;/D&gt;&lt;D xsi:type="xsd:string"&gt;INDEPENDENT NEWS &amp;amp; MEDIA PLC  ORD&lt;/D&gt;&lt;D xsi:type="xsd:string"&gt;INDIVIOR PLC  ORD&lt;/D&gt;&lt;D xsi:type="xsd:string"&gt;INTERMEDIATE CAPITAL GROUP PLC  ORD&lt;/D&gt;&lt;D xsi:type="xsd:string"&gt;INMARSAT PLC  ORD&lt;/D&gt;&lt;D xsi:type="xsd:string"&gt;CPL RESOURCES PLC  ORD&lt;/D&gt;&lt;D xsi:type="xsd:string"&gt;ST JAMES S PLACE PLC  ORD&lt;/D&gt;&lt;D xsi:type="xsd:string"&gt;JIMMY CHOO PLC  ORD&lt;/D&gt;&lt;D xsi:type="xsd:string"&gt;JUST EAT PLC  ORD&lt;/D&gt;&lt;D xsi:type="xsd:string"&gt;KEYWORDS STUDIOS PLC  ORD&lt;/D&gt;&lt;D xsi:type="xsd:string"&gt;KINGSPAN GROUP PLC  ORD&lt;/D&gt;&lt;D xsi:type="xsd:string"&gt;LONDON STOCK EXCHANGE GROUP  ORD&lt;/D&gt;&lt;D xsi:type="xsd:string"&gt;DIALOG SEMICONDUCTOR PLC  ORD&lt;/D&gt;&lt;D xsi:type="xsd:string"&gt;MARLOWE PLC  ORD&lt;/D&gt;&lt;D xsi:type="xsd:string"&gt;MONY GROUP (SUPERMARKET) PLC  ORD&lt;/D&gt;&lt;D xsi:type="xsd:string"&gt;NCC GROUP PLC  ORD&lt;/D&gt;&lt;D xsi:type="xsd:string"&gt;ORIGIN ENTERPRISES PLC  ORD&lt;/D&gt;&lt;D xsi:type="xsd:string"&gt;OXFORD INSTRUMENTS PLC  ORD&lt;/D&gt;&lt;D xsi:type="xsd:string"&gt;PETS AT HOME GROUP PLC  ORD&lt;/D&gt;&lt;D xsi:type="xsd:string"&gt;PLEXUS HOLDINGS PLC  ORD&lt;/D&gt;&lt;D xsi:type="xsd:string"&gt;RIGHTMOVE PLC  ORD&lt;/D&gt;&lt;D xsi:type="xsd:string"&gt;RESTORE PLC  ORD&lt;/D&gt;&lt;D xsi:type="xsd:string"&gt;ROTORK PLC  ORD&lt;/D&gt;&lt;D xsi:type="xsd:string"&gt;RWS HOLDINGS PLC  ORD&lt;/D&gt;&lt;D xsi:type="xsd:string"&gt;SENIOR PLC  ORD&lt;/D&gt;&lt;D xsi:type="xsd:string"&gt;SPIRAX GROUP (SARCO) PLC  ORD&lt;/D&gt;&lt;D xsi:type="xsd:string"&gt;STAFFLINE GRP (STAFFLINE RECR)  ORD&lt;/D&gt;&lt;D xsi:type="xsd:string"&gt;SUPERDRY (SUPERGROUP) PLC  ORD&lt;/D&gt;&lt;D xsi:type="xsd:string"&gt;TED BAKER PLC  ORD&lt;/D&gt;&lt;D xsi:type="xsd:string"&gt;TELIT COMMUNICATIONS PLC  ORD&lt;/D&gt;&lt;D xsi:type="xsd:string"&gt;TRACSIS PLC  ORD&lt;/D&gt;&lt;D xsi:type="xsd:string"&gt;TREATT PLC  ORD&lt;/D&gt;&lt;D xsi:type="xsd:string"&gt;TRIFAST PLC  ORD&lt;/D&gt;&lt;D xsi:type="xsd:string"&gt;TULLOW OIL PLC  ORD&lt;/D&gt;&lt;D xsi:type="xsd:string"&gt;UTILITYWISE PLC  ORD&lt;/D&gt;&lt;D xsi:type="xsd:string"&gt;XLMEDIA PLC  ORD&lt;/D&gt;&lt;D xsi:type="xsd:string"&gt;BURCKHARDT COMPRESSION HLDG  ORD&lt;/D&gt;&lt;D xsi:type="xsd:string"&gt;COMET HOLDING AG  ORD&lt;/D&gt;&lt;D xsi:type="xsd:string"&gt;FENIX OUTDOOR INTL AG  ORD B&lt;/D&gt;&lt;D xsi:type="xsd:string"&gt;GEORG FISCHER AG  ORD REG&lt;/D&gt;&lt;D xsi:type="xsd:string"&gt;MULTITUDE SE  ORD&lt;/D&gt;&lt;D xsi:type="xsd:string"&gt;INFICON HOLDING AG  ORD&lt;/D&gt;&lt;D xsi:type="xsd:string"&gt;LEONTEQ AG  ORD&lt;/D&gt;&lt;D xsi:type="xsd:string"&gt;TRIFORK GROUP (HOLDING) AG  ORD&lt;/D&gt;&lt;D xsi:type="xsd:string"&gt;U BLOX HOLDING AG  ORD&lt;/D&gt;&lt;D xsi:type="xsd:string"&gt;VAT GROUP AG  ORD&lt;/D&gt;&lt;D xsi:type="xsd:string"&gt;CHR HANSEN HOLDING AS  ORD&lt;/D&gt;&lt;D xsi:type="xsd:string"&gt;GN STORE NORD AS  ORD&lt;/D&gt;&lt;D xsi:type="xsd:string"&gt;NETCOMPANY GROUP AS  ORD&lt;/D&gt;&lt;D xsi:type="xsd:string"&gt;PANDORA AS  ORD&lt;/D&gt;&lt;D xsi:type="xsd:string"&gt;SIMCORP AS  ORD&lt;/D&gt;&lt;D xsi:type="xsd:string"&gt;FLSMIDTH &amp;amp; CO AS  ORD&lt;/D&gt;&lt;D xsi:type="xsd:string"&gt;APERAM SA  ORD&lt;/D&gt;&lt;D xsi:type="xsd:string"&gt;SOLUTIONS 30 SE  ORD&lt;/D&gt;&lt;D xsi:type="xsd:string"&gt;ACOMO (AMSTERDAM COMMODITIES)  ORD&lt;/D&gt;&lt;D xsi:type="xsd:string"&gt;ASR NEDERLAND NV  ORD&lt;/D&gt;&lt;D xsi:type="xsd:string"&gt;BASIC FIT NV  ORD&lt;/D&gt;&lt;D xsi:type="xsd:string"&gt;BRUNEL INTERNATIONAL NV  ORD&lt;/D&gt;&lt;D xsi:type="xsd:string"&gt;EURONEXT NV  ORD REG&lt;/D&gt;&lt;D xsi:type="xsd:string"&gt;FUGRO NV  ORD&lt;/D&gt;&lt;D xsi:type="xsd:string"&gt;ROYAL VOPAK NV  ORD&lt;/D&gt;&lt;D xsi:type="xsd:string"&gt;TOMTOM NV  ORD&lt;/D&gt;&lt;D xsi:type="xsd:string"&gt;WESSANEN NV  ORD&lt;/D&gt;&lt;D xsi:type="xsd:string"&gt;ELKEM ASA  ORD&lt;/D&gt;&lt;D xsi:type="xsd:string"&gt;OTELLO CORP ASA  ORD&lt;/D&gt;&lt;D xsi:type="xsd:string"&gt;PGS (PETROLEUM GEO SVCS) ASA  ORD&lt;/D&gt;&lt;D xsi:type="xsd:string"&gt;PROSAFE SE  ORD&lt;/D&gt;&lt;D xsi:type="xsd:string"&gt;ZAPTEC ASA  ORD&lt;/D&gt;&lt;D xsi:type="xsd:string"&gt;ANIMA HOLDING SPA  ORD&lt;/D&gt;&lt;D xsi:type="xsd:string"&gt;BENI STABILI SPA SIIQ  ORD&lt;/D&gt;&lt;D xsi:type="xsd:string"&gt;CREDITO VALTELLINESE SPA  ORD&lt;/D&gt;&lt;D xsi:type="xsd:string"&gt;DE LONGHI SPA  ORD&lt;/D&gt;&lt;D xsi:type="xsd:string"&gt;TREVI FINANZIARIA INDUSTRIALE  ORD&lt;/D&gt;&lt;D xsi:type="xsd:string"&gt;YOOX NET A PORTER GROUP SPA  ORD&lt;/D&gt;&lt;D xsi:type="xsd:string"&gt;SOMERO ENTERPRISES INC COM&lt;/D&gt;&lt;D xsi:type="xsd:string"&gt;AHLSELL AB  ORD&lt;/D&gt;&lt;D xsi:type="xsd:string"&gt;BETSSON AB  ORD B&lt;/D&gt;&lt;D xsi:type="xsd:string"&gt;CARY GROUP HOLDING AB  ORD&lt;/D&gt;&lt;D xsi:type="xsd:string"&gt;CTT SYSTEMS AB  ORD&lt;/D&gt;&lt;D xsi:type="xsd:string"&gt;INFANT BACTERIAL THERAPEUTICS  ORD B&lt;/D&gt;&lt;D xsi:type="xsd:string"&gt;CONCENTRIC AB  ORD&lt;/D&gt;&lt;D xsi:type="xsd:string"&gt;FASTIGHETS AB BALDER  ORD B&lt;/D&gt;&lt;D xsi:type="xsd:string"&gt;BICO GROUP (CELLINK) AB  ORD B&lt;/D&gt;&lt;D xsi:type="xsd:string"&gt;CINT GROUP AB  ORD&lt;/D&gt;&lt;D xsi:type="xsd:string"&gt;BONESUPPORT HOLDING AB  ORD&lt;/D&gt;&lt;D xsi:type="xsd:string"&gt;EVOLUTION (GAMING GROUP) AB  ORD&lt;/D&gt;&lt;D xsi:type="xsd:string"&gt;GARO AB  ORD&lt;/D&gt;&lt;D xsi:type="xsd:string"&gt;HEXATRONIC GROUP AB  ORD&lt;/D&gt;&lt;D xsi:type="xsd:string"&gt;JM AB  ORD&lt;/D&gt;&lt;D xsi:type="xsd:string"&gt;LAGERCRANTZ GROUP AB  ORD B&lt;/D&gt;&lt;D xsi:type="xsd:string"&gt;NETENT AB  ORD B&lt;/D&gt;&lt;D xsi:type="xsd:string"&gt;NETENT AB  ORD B&lt;/D&gt;&lt;D xsi:type="xsd:string"&gt;LEOVEGAS AB  ORD&lt;/D&gt;&lt;D xsi:type="xsd:string"&gt;READLY INTERNATIONAL AB  ORD&lt;/D&gt;&lt;D xsi:type="xsd:string"&gt;SINCH AB  ORD&lt;/D&gt;&lt;D xsi:type="xsd:string"&gt;TRELLEBORG AB  ORD B&lt;/D&gt;&lt;D xsi:type="xsd:string"&gt;VIMIAN GROUP AB  ORD&lt;/D&gt;&lt;D xsi:type="xsd:string"&gt;VOLATI AB  ORD&lt;/D&gt;&lt;D xsi:type="xsd:string"&gt;WALLENSTAM AB  ORD B&lt;/D&gt;&lt;D xsi:type="xsd:string"&gt;TOBII AB  ORD&lt;/D&gt;&lt;D xsi:type="xsd:string"&gt;BASWARE OYJ  ORD&lt;/D&gt;&lt;D xsi:type="xsd:string"&gt;CTT CORREIOS DE PORTUGAL SA  ORD&lt;/D&gt;&lt;D xsi:type="xsd:string"&gt;HUHTAMAKI (VAN LEER) OYJ  ORD&lt;/D&gt;&lt;D xsi:type="xsd:string"&gt;METSO (OUTOTEC) CORP  ORD&lt;/D&gt;&lt;D xsi:type="xsd:string"&gt;NOKIAN RENKAAT (TYRES) OYJ  ORD&lt;/D&gt;&lt;D xsi:type="xsd:string"&gt;PIHLAJALINNA OYJ  ORD&lt;/D&gt;&lt;D xsi:type="xsd:string"&gt;QT GROUP PLC  ORD&lt;/D&gt;&lt;D xsi:type="xsd:string"&gt;SITOWISE GROUP OYJ  ORD&lt;/D&gt;&lt;D xsi:type="xsd:string"&gt;TALENOM OYJ  ORD&lt;/D&gt;&lt;D xsi:type="xsd:string"&gt;VERKKOKAUPPA COM OYJ  ORD&lt;/D&gt;&lt;D xsi:type="xsd:string"&gt;YIT OYJ  ORD&lt;/D&gt;&lt;D xsi:type="xsd:string"&gt;SHORT POSITIONS&lt;/D&gt;&lt;/FQL&gt;&lt;FQL&gt;&lt;Q&gt;SVMVS5.F-FR^JULIAN(OS_TOP_HLDG_NAME(ALL,42064,45627,CQ,,ALL,EQ).DATES)&lt;/Q&gt;&lt;R&gt;1&lt;/R&gt;&lt;C&gt;1&lt;/C&gt;&lt;D xsi:type="xsd:string"&gt;#NUM&lt;/D&gt;&lt;/FQL&gt;&lt;FQL&gt;&lt;Q&gt;SVMVS5.F-FR^FORMULA_DESCRIPTION("OS_TOP_HLDG_NAME")&lt;/Q&gt;&lt;R&gt;1&lt;/R&gt;&lt;C&gt;1&lt;/C&gt;&lt;D xsi:type="xsd:string"&gt;Name - Top Holdings&lt;/D&gt;&lt;/FQL&gt;&lt;FQL&gt;&lt;Q&gt;SVMVS5.F-FR^OS_TOP_HLDG_LOCID(ALL,42064,45627,CQ,,ALL,EQ)&lt;/Q&gt;&lt;R&gt;269&lt;/R&gt;&lt;C&gt;1&lt;/C&gt;&lt;D xsi:type="xsd:string"&gt;CASH&lt;/D&gt;&lt;D xsi:type="xsd:string"&gt;BFZCSN4&lt;/D&gt;&lt;D xsi:type="xsd:string"&gt;5267639&lt;/D&gt;&lt;D xsi:type="xsd:string"&gt;BPX36K2&lt;/D&gt;&lt;D xsi:type="xsd:string"&gt;BRJ3BP0&lt;/D&gt;&lt;D xsi:type="xsd:string"&gt;4433839&lt;/D&gt;&lt;D xsi:type="xsd:string"&gt;B06G108&lt;/D&gt;&lt;D xsi:type="xsd:string"&gt;BYVQYG8&lt;/D&gt;&lt;D xsi:type="xsd:string"&gt;BLN8T44&lt;/D&gt;&lt;D xsi:type="xsd:string"&gt;B1VN5T8&lt;/D&gt;&lt;D xsi:type="xsd:string"&gt;B9G6L89&lt;/D&gt;&lt;D xsi:type="xsd:string"&gt;B0XMRC3&lt;/D&gt;&lt;D xsi:type="xsd:string"&gt;BYT9340&lt;/D&gt;&lt;D xsi:type="xsd:string"&gt;BYYH7G9&lt;/D&gt;&lt;D xsi:type="xsd:string"&gt;BJ84HW7&lt;/D&gt;&lt;D xsi:type="xsd:string"&gt;BJMZDW8&lt;/D&gt;&lt;D xsi:type="xsd:string"&gt;BN4F6F8&lt;/D&gt;&lt;D xsi:type="xsd:string"&gt;4100553&lt;/D&gt;&lt;D xsi:type="xsd:string"&gt;BNGN9Z1&lt;/D&gt;&lt;D xsi:type="xsd:string"&gt;BP2NJ48&lt;/D&gt;&lt;D xsi:type="xsd:string"&gt;5165294&lt;/D&gt;&lt;D xsi:type="xsd:string"&gt;BD6JX57&lt;/D&gt;&lt;D xsi:type="xsd:string"&gt;7195824&lt;/D&gt;&lt;D xsi:type="xsd:string"&gt;BG0SCK9&lt;/D&gt;&lt;D xsi:type="xsd:string"&gt;BS3DXX5&lt;/D&gt;&lt;D xsi:type="xsd:string"&gt;5927353&lt;/D&gt;&lt;D xsi:type="xsd:string"&gt;5337093&lt;/D&gt;&lt;D xsi:type="xsd:string"&gt;BF2FPV3&lt;/D&gt;&lt;D xsi:type="xsd:string"&gt;BNYKZJ0&lt;/D&gt;&lt;D xsi:type="xsd:string"&gt;BSQXJ01&lt;/D&gt;&lt;D xsi:type="xsd:string"&gt;BJBMWP6&lt;/D&gt;&lt;D xsi:type="xsd:string"&gt;B0M42T2&lt;/D&gt;&lt;D xsi:type="xsd:string"&gt;BJYRDP5&lt;/D&gt;&lt;D xsi:type="xsd:string"&gt;BFYR8L8&lt;/D&gt;&lt;D xsi:type="xsd:string"&gt;BD9G333&lt;/D&gt;&lt;D xsi:type="xsd:string"&gt;B234WN9&lt;/D&gt;&lt;D xsi:type="xsd:string"&gt;BKT6105&lt;/D&gt;&lt;D xsi:type="xsd:string"&gt;5623662&lt;/D&gt;&lt;D xsi:type="xsd:string"&gt;BQLSWP3&lt;/D&gt;&lt;D xsi:type="xsd:string"&gt;B11WFP1&lt;/D&gt;&lt;D xsi:type="xsd:string"&gt;5355437&lt;/D&gt;&lt;D xsi:type="xsd:string"&gt;BG44ZS2&lt;/D&gt;&lt;D xsi:type="xsd:string"&gt;4852832&lt;/D&gt;&lt;D xsi:type="xsd:string"&gt;BZ30ML6&lt;/D&gt;&lt;D xsi:type="xsd:string"&gt;4018786&lt;/D&gt;&lt;D xsi:type="xsd:string"&gt;BVYPCH8&lt;/D&gt;&lt;D xsi:type="xsd:string"&gt;BYR4KP7&lt;/D&gt;&lt;D xsi:type="xsd:string"&gt;BNGNB77&lt;/D&gt;&lt;D xsi:type="xsd:string"&gt;BF1HKP9&lt;/D&gt;&lt;D xsi:type="xsd:string"&gt;BZ6T5C2&lt;/D&gt;&lt;D xsi:type="xsd:string"&gt;BD8YX16&lt;/D&gt;&lt;D xsi:type="xsd:string"&gt;5364886&lt;/D&gt;&lt;D xsi:type="xsd:string"&gt;BP4DDM2&lt;/D&gt;&lt;D xsi:type="xsd:string"&gt;B6632T7&lt;/D&gt;&lt;D xsi:type="xsd:string"&gt;BNCBD46&lt;/D&gt;&lt;D xsi:type="xsd:string"&gt;BMTVR17&lt;/D&gt;&lt;D xsi:type="xsd:string"&gt;5772627&lt;/D&gt;&lt;D xsi:type="xsd:string"&gt;BD6S901&lt;/D&gt;&lt;D xsi:type="xsd:string"&gt;BGJVB13&lt;/D&gt;&lt;D xsi:type="xsd:string"&gt;BDCLCM7&lt;/D&gt;&lt;D xsi:type="xsd:string"&gt;BWB8X52&lt;/D&gt;&lt;D xsi:type="xsd:string"&gt;5206621&lt;/D&gt;&lt;D xsi:type="xsd:string"&gt;BDC3R17&lt;/D&gt;&lt;D xsi:type="xsd:string"&gt;B3XDDH4&lt;/D&gt;&lt;D xsi:type="xsd:string"&gt;BQPGGN9&lt;/D&gt;&lt;D xsi:type="xsd:string"&gt;BLMP1D9&lt;/D&gt;&lt;D xsi:type="xsd:string"&gt;4748436&lt;/D&gt;&lt;D xsi:type="xsd:string"&gt;7571305&lt;/D&gt;&lt;D xsi:type="xsd:string"&gt;5699373&lt;/D&gt;&lt;D xsi:type="xsd:string"&gt;BMB3BN1&lt;/D&gt;&lt;D xsi:type="xsd:string"&gt;B281L72&lt;/D&gt;&lt;D xsi:type="xsd:string"&gt;5705496&lt;/D&gt;&lt;D xsi:type="xsd:string"&gt;BN3ZYS8&lt;/D&gt;&lt;D xsi:type="xsd:string"&gt;4224992&lt;/D&gt;&lt;D xsi:type="xsd:string"&gt;7370063&lt;/D&gt;&lt;D xsi:type="xsd:string"&gt;BNBNNH6&lt;/D&gt;&lt;D xsi:type="xsd:string"&gt;BRRG924&lt;/D&gt;&lt;D xsi:type="xsd:string"&gt;B1VP947&lt;/D&gt;&lt;D xsi:type="xsd:string"&gt;5644588&lt;/D&gt;&lt;D xsi:type="xsd:string"&gt;5932409&lt;/D&gt;&lt;D xsi:type="xsd:string"&gt;BYW82K3&lt;/D&gt;&lt;D xsi:type="xsd:string"&gt;5119893&lt;/D&gt;&lt;D xsi:type="xsd:string"&gt;BYQR1T8&lt;/D&gt;&lt;D xsi:type="xsd:string"&gt;5811917&lt;/D&gt;&lt;D xsi:type="xsd:string"&gt;B02N4S2&lt;/D&gt;&lt;D xsi:type="xsd:string"&gt;BN72HH5&lt;/D&gt;&lt;D xsi:type="xsd:string"&gt;BD5JBF4&lt;/D&gt;&lt;D xsi:type="xsd:string"&gt;BYM6917&lt;/D&gt;&lt;D xsi:type="xsd:string"&gt;7508927&lt;/D&gt;&lt;D xsi:type="xsd:string"&gt;BNHRG84&lt;/D&gt;&lt;D xsi:type="xsd:string"&gt;5491966&lt;/D&gt;&lt;D xsi:type="xsd:string"&gt;B1DN1D2&lt;/D&gt;&lt;D xsi:type="xsd:string"&gt;5545670&lt;/D&gt;&lt;D xsi:type="xsd:string"&gt;BN0WND0&lt;/D&gt;&lt;D xsi:type="xsd:string"&gt;5569711&lt;/D&gt;&lt;D xsi:type="xsd:string"&gt;B13G625&lt;/D&gt;&lt;D xsi:type="xsd:string"&gt;5633962&lt;/D&gt;&lt;D xsi:type="xsd:string"&gt;BFYG8K4&lt;/D&gt;&lt;D xsi:type="xsd:string"&gt;BGR7FR7&lt;/D&gt;&lt;D xsi:type="xsd:string"&gt;5465358&lt;/D&gt;&lt;D xsi:type="xsd:string"&gt;B3S3S52&lt;/D&gt;&lt;D xsi:type="xsd:string"&gt;5413700&lt;/D&gt;&lt;D xsi:type="xsd:string"&gt;BH4GH67&lt;/D&gt;&lt;D xsi:type="xsd:string"&gt;BDT8XD9&lt;/D&gt;&lt;D xsi:type="xsd:string"&gt;BR2Z8G3&lt;/D&gt;&lt;D xsi:type="xsd:string"&gt;BZ13VD2&lt;/D&gt;&lt;D xsi:type="xsd:string"&gt;B142804&lt;/D&gt;&lt;D xsi:type="xsd:string"&gt;BP3QYZ2&lt;/D&gt;&lt;D xsi:type="xsd:string"&gt;B1YY662&lt;/D&gt;&lt;D xsi:type="xsd:string"&gt;B18S767&lt;/D&gt;&lt;D xsi:type="xsd:string"&gt;BMGWZR5&lt;/D&gt;&lt;D xsi:type="xsd:string"&gt;EQUITYOTH&lt;/D&gt;&lt;D xsi:type="xsd:string"&gt;BZ0YDW9&lt;/D&gt;&lt;D xsi:type="xsd:string"&gt;BNZJDK3&lt;/D&gt;&lt;D xsi:type="xsd:string"&gt;BNFWV75&lt;/D&gt;&lt;D xsi:type="xsd:string"&gt;5805103&lt;/D&gt;&lt;D xsi:type="xsd:string"&gt;BHC8KJ9&lt;/D&gt;&lt;D xsi:type="xsd:string"&gt;5984273&lt;/D&gt;&lt;D xsi:type="xsd:string"&gt;B292JQ9&lt;/D&gt;&lt;D xsi:type="xsd:string"&gt;B138HB7&lt;/D&gt;&lt;D xsi:type="xsd:string"&gt;BYY8LS2&lt;/D&gt;&lt;D xsi:type="xsd:string"&gt;5998177&lt;/D&gt;&lt;D xsi:type="xsd:string"&gt;B09YFD0&lt;/D&gt;&lt;D xsi:type="xsd:string"&gt;BYZ2QP5&lt;/D&gt;&lt;D xsi:type="xsd:string"&gt;4457624&lt;/D&gt;&lt;D xsi:type="xsd:string"&gt;7399369&lt;/D&gt;&lt;D xsi:type="xsd:string"&gt;0453659&lt;/D&gt;&lt;D xsi:type="xsd:string"&gt;0644936&lt;/D&gt;&lt;D xsi:type="xsd:string"&gt;BXC8D03&lt;/D&gt;&lt;D xsi:type="xsd:string"&gt;3092725&lt;/D&gt;&lt;D xsi:type="xsd:string"&gt;BVYVFW2&lt;/D&gt;&lt;D xsi:type="xsd:string"&gt;0066701&lt;/D&gt;&lt;D xsi:type="xsd:string"&gt;BD1RP61&lt;/D&gt;&lt;D xsi:type="xsd:string"&gt;0090498&lt;/D&gt;&lt;D xsi:type="xsd:string"&gt;BGHPT80&lt;/D&gt;&lt;D xsi:type="xsd:string"&gt;0177142&lt;/D&gt;&lt;D xsi:type="xsd:string"&gt;BYQ0HV1&lt;/D&gt;&lt;D xsi:type="xsd:string"&gt;BH581H1&lt;/D&gt;&lt;D xsi:type="xsd:string"&gt;BMMV6B7&lt;/D&gt;&lt;D xsi:type="xsd:string"&gt;0052700&lt;/D&gt;&lt;D xsi:type="xsd:string"&gt;0242493&lt;/D&gt;&lt;D xsi:type="xsd:string"&gt;B0CM0C5&lt;/D&gt;&lt;D xsi:type="xsd:string"&gt;BY7QYJ5&lt;/D&gt;&lt;D xsi:type="xsd:string"&gt;B3W40C2&lt;/D&gt;&lt;D xsi:type="xsd:string"&gt;B1CKQ73&lt;/D&gt;&lt;D xsi:type="xsd:string"&gt;BVG30R6&lt;/D&gt;&lt;D xsi:type="xsd:string"&gt;BQJXXT1&lt;/D&gt;&lt;D xsi:type="xsd:string"&gt;BWZMZF4&lt;/D&gt;&lt;D xsi:type="xsd:string"&gt;0664097&lt;/D&gt;&lt;D xsi:type="xsd:string"&gt;BBT32N3&lt;/D&gt;&lt;D xsi:type="xsd:string"&gt;0687061&lt;/D&gt;&lt;D xsi:type="xsd:string"&gt;BW9PJQ8&lt;/D&gt;&lt;D xsi:type="xsd:string"&gt;0207458&lt;/D&gt;&lt;D xsi:type="xsd:string"&gt;0405207&lt;/D&gt;&lt;D xsi:type="xsd:string"&gt;BMBVGQ3&lt;/D&gt;&lt;D xsi:type="xsd:string"&gt;BYYN422&lt;/D&gt;&lt;D xsi:type="xsd:string"&gt;BYYTFB6&lt;/D&gt;&lt;D xsi:type="xsd:string"&gt;BGLP8L2&lt;/D&gt;&lt;D xsi:type="xsd:string"&gt;B59HWB1&lt;/D&gt;&lt;D xsi:type="xsd:string"&gt;BN4HT33&lt;/D&gt;&lt;D xsi:type="xsd:string"&gt;BYT1DJ1&lt;/D&gt;&lt;D xsi:type="xsd:string"&gt;B09LSH6&lt;/D&gt;&lt;D xsi:type="xsd:string"&gt;5723830&lt;/D&gt;&lt;D xsi:type="xsd:string"&gt;0766937&lt;/D&gt;&lt;D xsi:type="xsd:string"&gt;BQPW6Y8&lt;/D&gt;&lt;D xsi:type="xsd:string"&gt;BKX5CN8&lt;/D&gt;&lt;D xsi:type="xsd:string"&gt;BBQ3850&lt;/D&gt;&lt;D xsi:type="xsd:string"&gt;4491235&lt;/D&gt;&lt;D xsi:type="xsd:string"&gt;B0SWJX3&lt;/D&gt;&lt;D xsi:type="xsd:string"&gt;5982200&lt;/D&gt;&lt;D xsi:type="xsd:string"&gt;BD8SLV4&lt;/D&gt;&lt;D xsi:type="xsd:string"&gt;B1ZBKY8&lt;/D&gt;&lt;D xsi:type="xsd:string"&gt;B01QGK8&lt;/D&gt;&lt;D xsi:type="xsd:string"&gt;B1YC2Y6&lt;/D&gt;&lt;D xsi:type="xsd:string"&gt;0665045&lt;/D&gt;&lt;D xsi:type="xsd:string"&gt;BJ62K68&lt;/D&gt;&lt;D xsi:type="xsd:string"&gt;B0MDF23&lt;/D&gt;&lt;D xsi:type="xsd:string"&gt;BGDT3G2&lt;/D&gt;&lt;D xsi:type="xsd:string"&gt;B5NR1S7&lt;/D&gt;&lt;D xsi:type="xsd:string"&gt;BVFNZH2&lt;/D&gt;&lt;D xsi:type="xsd:string"&gt;BVFCZV3&lt;/D&gt;&lt;D xsi:type="xsd:string"&gt;0795823&lt;/D&gt;&lt;D xsi:type="xsd:string"&gt;BWFGQN1&lt;/D&gt;&lt;D xsi:type="xsd:string"&gt;B040L80&lt;/D&gt;&lt;D xsi:type="xsd:string"&gt;B60BD27&lt;/D&gt;&lt;D xsi:type="xsd:string"&gt;0104861&lt;/D&gt;&lt;D xsi:type="xsd:string"&gt;B06GM72&lt;/D&gt;&lt;D xsi:type="xsd:string"&gt;B28HSF7&lt;/D&gt;&lt;D xsi:type="xsd:string"&gt;BKS7YK0&lt;/D&gt;&lt;D xsi:type="xsd:string"&gt;0888392&lt;/D&gt;&lt;D xsi:type="xsd:string"&gt;0150080&lt;/D&gt;&lt;D xsi:type="xsd:string"&gt;B6WVD70&lt;/D&gt;&lt;D xsi:type="xsd:string"&gt;BH6XDL3&lt;/D&gt;&lt;D xsi:type="xsd:string"&gt;B176416&lt;/D&gt;&lt;D xsi:type="xsd:string"&gt;BD376K0&lt;/D&gt;&lt;D xsi:type="xsd:string"&gt;BMQWJ06&lt;/D&gt;&lt;D xsi:type="xsd:string"&gt;BM8J5G3&lt;/D&gt;&lt;D xsi:type="xsd:string"&gt;BSQL1V0&lt;/D&gt;&lt;D xsi:type="xsd:string"&gt;4681724&lt;/D&gt;&lt;D xsi:type="xsd:string"&gt;B7Y4738&lt;/D&gt;&lt;D xsi:type="xsd:string"&gt;BL9ZH89&lt;/D&gt;&lt;D xsi:type="xsd:string"&gt;B28PS95&lt;/D&gt;&lt;D xsi:type="xsd:string"&gt;BYZWMR9&lt;/D&gt;&lt;D xsi:type="xsd:string"&gt;B573M11&lt;/D&gt;&lt;D xsi:type="xsd:string"&gt;4501093&lt;/D&gt;&lt;D xsi:type="xsd:string"&gt;BFYDWS1&lt;/D&gt;&lt;D xsi:type="xsd:string"&gt;B44XTX8&lt;/D&gt;&lt;D xsi:type="xsd:string"&gt;BBCR9N1&lt;/D&gt;&lt;D xsi:type="xsd:string"&gt;5263574&lt;/D&gt;&lt;D xsi:type="xsd:string"&gt;B58C6H1&lt;/D&gt;&lt;D xsi:type="xsd:string"&gt;BD5FFX8&lt;/D&gt;&lt;D xsi:type="xsd:string"&gt;4031459&lt;/D&gt;&lt;D xsi:type="xsd:string"&gt;BD9PNF2&lt;/D&gt;&lt;D xsi:type="xsd:string"&gt;BD9Y9B7&lt;/D&gt;&lt;D xsi:type="xsd:string"&gt;BN573R4&lt;/D&gt;&lt;D xsi:type="xsd:string"&gt;BNBNSG0&lt;/D&gt;&lt;D xsi:type="xsd:string"&gt;BN0TYP0&lt;/D&gt;&lt;D xsi:type="xsd:string"&gt;5809428&lt;/D&gt;&lt;D xsi:type="xsd:string"&gt;BFY1TC8&lt;/D&gt;&lt;D xsi:type="xsd:string"&gt;7271166&lt;/D&gt;&lt;D xsi:type="xsd:string"&gt;BG0T3J8&lt;/D&gt;&lt;D xsi:type="xsd:string"&gt;7057720&lt;/D&gt;&lt;D xsi:type="xsd:string"&gt;B1L7YL5&lt;/D&gt;&lt;D xsi:type="xsd:string"&gt;BJXC0S3&lt;/D&gt;&lt;D xsi:type="xsd:string"&gt;BMH4WM4&lt;/D&gt;&lt;D xsi:type="xsd:string"&gt;BLLJ381&lt;/D&gt;&lt;D xsi:type="xsd:string"&gt;5808135&lt;/D&gt;&lt;D xsi:type="xsd:string"&gt;BMWHST7&lt;/D&gt;&lt;D xsi:type="xsd:string"&gt;7169517&lt;/D&gt;&lt;D xsi:type="xsd:string"&gt;BMH5TM6&lt;/D&gt;&lt;D xsi:type="xsd:string"&gt;B4YC9W4&lt;/D&gt;&lt;D xsi:type="xsd:string"&gt;B1GCQ97&lt;/D&gt;&lt;D xsi:type="xsd:string"&gt;BD6DG27&lt;/D&gt;&lt;D xsi:type="xsd:string"&gt;BMWC784&lt;/D&gt;&lt;D xsi:type="xsd:string"&gt;BNHRWG4&lt;/D&gt;&lt;D xsi:type="xsd:string"&gt;5364778&lt;/D&gt;&lt;D xsi:type="xsd:string"&gt;BYXTXZ7&lt;/D&gt;&lt;D xsi:type="xsd:string"&gt;B3YWDL4&lt;/D&gt;&lt;D xsi:type="xsd:string"&gt;BPMRNZ9&lt;/D&gt;&lt;D xsi:type="xsd:string"&gt;BKMFJ94&lt;/D&gt;&lt;D xsi:type="xsd:string"&gt;BM98X98&lt;/D&gt;&lt;D xsi:type="xsd:string"&gt;BF3NMS2&lt;/D&gt;&lt;D xsi:type="xsd:string"&gt;BJXSCH4&lt;/D&gt;&lt;D xsi:type="xsd:string"&gt;BN6RVB3&lt;/D&gt;&lt;D xsi:type="xsd:string"&gt;BM9S1Z0&lt;/D&gt;&lt;D xsi:type="xsd:string"&gt;B142FZ8&lt;/D&gt;&lt;D xsi:type="xsd:string"&gt;BMWX9N6&lt;/D&gt;&lt;D xsi:type="xsd:string"&gt;BXC4CH1&lt;/D&gt;&lt;D xsi:type="xsd:string"&gt;BKX8GB3&lt;/D&gt;&lt;D xsi:type="xsd:string"&gt;BYY1RS3&lt;/D&gt;&lt;D xsi:type="xsd:string"&gt;BMX6GL1&lt;/D&gt;&lt;D xsi:type="xsd:string"&gt;BKP8Q11&lt;/D&gt;&lt;D xsi:type="xsd:string"&gt;4902384&lt;/D&gt;&lt;D xsi:type="xsd:string"&gt;BNKCRG1&lt;/D&gt;&lt;D xsi:type="xsd:string"&gt;BZ006R3&lt;/D&gt;&lt;D xsi:type="xsd:string"&gt;BLDB2F5&lt;/D&gt;&lt;D xsi:type="xsd:string"&gt;BWXTN97&lt;/D&gt;&lt;D xsi:type="xsd:string"&gt;5913448&lt;/D&gt;&lt;D xsi:type="xsd:string"&gt;BGQYC45&lt;/D&gt;&lt;D xsi:type="xsd:string"&gt;4447476&lt;/D&gt;&lt;D xsi:type="xsd:string"&gt;B1FN8X9&lt;/D&gt;&lt;D xsi:type="xsd:string"&gt;B07G378&lt;/D&gt;&lt;D xsi:type="xsd:string"&gt;BYZFLR1&lt;/D&gt;&lt;D xsi:type="xsd:string"&gt;BYZQHX2&lt;/D&gt;&lt;D xsi:type="xsd:string"&gt;BLF85N3&lt;/D&gt;&lt;D xsi:type="xsd:string"&gt;BWVFL82&lt;/D&gt;&lt;D xsi:type="xsd:string"&gt;BLBP4V9&lt;/D&gt;&lt;D xsi:type="xsd:string"&gt;B11BQV1&lt;/D&gt;&lt;D xsi:type="xsd:string"&gt;SHORTPOS&lt;/D&gt;&lt;/FQL&gt;&lt;FQL&gt;&lt;Q&gt;SVMVS5.F-FR^JULIAN(OS_TOP_HLDG_LOCID(ALL,42064,45627,CQ,,ALL,EQ).DATES)&lt;/Q&gt;&lt;R&gt;1&lt;/R&gt;&lt;C&gt;1&lt;/C&gt;&lt;D xsi:type="xsd:string"&gt;#NUM&lt;/D&gt;&lt;/FQL&gt;&lt;FQL&gt;&lt;Q&gt;SVMVS5.F-FR^FORMULA_DESCRIPTION("OS_TOP_HLDG_LOCID")&lt;/Q&gt;&lt;R&gt;1&lt;/R&gt;&lt;C&gt;1&lt;/C&gt;&lt;D xsi:type="xsd:string"&gt;ID - Top Holdings&lt;/D&gt;&lt;/FQL&gt;&lt;FQL&gt;&lt;Q&gt;RL9ZCK.F-LU^OS_TOP_HLDG_TOTPCPRT(ALL,42064,45627,CQ,,ALL,EQ)&lt;/Q&gt;&lt;R&gt;920&lt;/R&gt;&lt;C&gt;39&lt;/C&gt;&lt;D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xsi:type="xsd:double"&gt;0.5779&lt;/D&gt;&lt;D xsi:type="xsd:double"&gt;1.0413&lt;/D&gt;&lt;D xsi:type="xsd:double"&gt;0.6337&lt;/D&gt;&lt;D xsi:type="xsd:double"&gt;0.6613&lt;/D&gt;&lt;D xsi:type="xsd:double"&gt;0.4882&lt;/D&gt;&lt;D xsi:type="xsd:double"&gt;0&lt;/D&gt;&lt;D xsi:type="xsd:double"&gt;0.6272&lt;/D&gt;&lt;D xsi:type="xsd:double"&gt;1.1035&lt;/D&gt;&lt;D xsi:type="xsd:double"&gt;1.6563&lt;/D&gt;&lt;D xsi:type="xsd:double"&gt;1.8137&lt;/D&gt;&lt;D xsi:type="xsd:double"&gt;1.3608&lt;/D&gt;&lt;D xsi:type="xsd:double"&gt;1.4828&lt;/D&gt;&lt;D xsi:type="xsd:double"&gt;1.9303&lt;/D&gt;&lt;D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xsi:type="xsd:double"&gt;0.5693&lt;/D&gt;&lt;D xsi:type="xsd:double"&gt;0.6014&lt;/D&gt;&lt;D xsi:type="xsd:double"&gt;0.6068&lt;/D&gt;&lt;D xsi:type="xsd:double"&gt;0.5631&lt;/D&gt;&lt;D xsi:type="xsd:double"&gt;0.5493&lt;/D&gt;&lt;D xsi:type="xsd:double"&gt;0&lt;/D&gt;&lt;D xsi:type="xsd:double"&gt;0&lt;/D&gt;&lt;D xsi:type="xsd:double"&gt;0&lt;/D&gt;&lt;D xsi:type="xsd:double"&gt;0&lt;/D&gt;&lt;D xsi:type="xsd:double"&gt;0.4498&lt;/D&gt;&lt;D xsi:type="xsd:double"&gt;0.6186&lt;/D&gt;&lt;D xsi:type="xsd:double"&gt;0&lt;/D&gt;&lt;D xsi:type="xsd:double"&gt;0&lt;/D&gt;&lt;D xsi:type="xsd:double"&gt;0.6701&lt;/D&gt;&lt;D xsi:type="xsd:double"&gt;0.6813&lt;/D&gt;&lt;D xsi:type="xsd:double"&gt;0.4515&lt;/D&gt;&lt;D xsi:type="xsd:double"&gt;0.3352&lt;/D&gt;&lt;D xsi:type="xsd:double"&gt;0&lt;/D&gt;&lt;D xsi:type="xsd:double"&gt;0&lt;/D&gt;&lt;D xsi:type="xsd:double"&gt;0.662&lt;/D&gt;&lt;D xsi:type="xsd:double"&gt;1.3921&lt;/D&gt;&lt;D xsi:type="xsd:double"&gt;1.6092&lt;/D&gt;&lt;D xsi:type="xsd:double"&gt;0&lt;/D&gt;&lt;D xsi:type="xsd:double"&gt;0&lt;/D&gt;&lt;D xsi:type="xsd:double"&gt;0&lt;/D&gt;&lt;D xsi:type="xsd:double"&gt;0.2035&lt;/D&gt;&lt;D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xsi:type="xsd:double"&gt;0.2772&lt;/D&gt;&lt;D xsi:type="xsd:double"&gt;0.8594&lt;/D&gt;&lt;D xsi:type="xsd:double"&gt;0.9107&lt;/D&gt;&lt;D xsi:type="xsd:double"&gt;0.6712&lt;/D&gt;&lt;D xsi:type="xsd:double"&gt;0.5009&lt;/D&gt;&lt;D xsi:type="xsd:double"&gt;0.5096&lt;/D&gt;&lt;D xsi:type="xsd:double"&gt;0.486&lt;/D&gt;&lt;D xsi:type="xsd:double"&gt;0.6968&lt;/D&gt;&lt;D xsi:type="xsd:double"&gt;1.1045&lt;/D&gt;&lt;D xsi:type="xsd:double"&gt;1.0319&lt;/D&gt;&lt;D xsi:type="xsd:double"&gt;1.0559&lt;/D&gt;&lt;D xsi:type="xsd:double"&gt;1.1627&lt;/D&gt;&lt;D xsi:type="xsd:double"&gt;1.2772&lt;/D&gt;&lt;D xsi:type="xsd:double"&gt;1.0823&lt;/D&gt;&lt;D xsi:type="xsd:double"&gt;1.1633&lt;/D&gt;&lt;D xsi:type="xsd:double"&gt;1.2453&lt;/D&gt;&lt;D xsi:type="xsd:double"&gt;1.3345&lt;/D&gt;&lt;D xsi:type="xsd:double"&gt;1.5428&lt;/D&gt;&lt;D xsi:type="xsd:double"&gt;0.6584&lt;/D&gt;&lt;D xsi:type="xsd:double"&gt;0.8804&lt;/D&gt;&lt;D xsi:type="xsd:double"&gt;0.479&lt;/D&gt;&lt;D xsi:type="xsd:double"&gt;0.5612&lt;/D&gt;&lt;D xsi:type="xsd:double"&gt;0.5946&lt;/D&gt;&lt;D xsi:type="xsd:double"&gt;0.551&lt;/D&gt;&lt;D xsi:type="xsd:double"&gt;0.5777&lt;/D&gt;&lt;D xsi:type="xsd:double"&gt;0.669&lt;/D&gt;&lt;D xsi:type="xsd:double"&gt;0.6416&lt;/D&gt;&lt;D xsi:type="xsd:double"&gt;0.6697&lt;/D&gt;&lt;D xsi:type="xsd:double"&gt;0.588&lt;/D&gt;&lt;D xsi:type="xsd:double"&gt;0.7032&lt;/D&gt;&lt;D xsi:type="xsd:double"&gt;0.7194&lt;/D&gt;&lt;D xsi:type="xsd:double"&gt;0.7584&lt;/D&gt;&lt;D xsi:type="xsd:double"&gt;0.6973&lt;/D&gt;&lt;D xsi:type="xsd:double"&gt;0.7678&lt;/D&gt;&lt;D xsi:type="xsd:double"&gt;0.9535&lt;/D&gt;&lt;D xsi:type="xsd:double"&gt;0.9952&lt;/D&gt;&lt;D xsi:type="xsd:double"&gt;0.635&lt;/D&gt;&lt;D xsi:type="xsd:double"&gt;0.6598&lt;/D&gt;&lt;D xsi:type="xsd:double"&gt;0.6505&lt;/D&gt;&lt;D xsi:type="xsd:double"&gt;0.7392&lt;/D&gt;&lt;D xsi:type="xsd:double"&gt;0&lt;/D&gt;&lt;D xsi:type="xsd:double"&gt;0&lt;/D&gt;&lt;D xsi:type="xsd:double"&gt;0&lt;/D&gt;&lt;D xsi:type="xsd:double"&gt;0.7957&lt;/D&gt;&lt;D xsi:type="xsd:double"&gt;0.9582&lt;/D&gt;&lt;D xsi:type="xsd:double"&gt;1.0224&lt;/D&gt;&lt;D xsi:type="xsd:double"&gt;0.7947&lt;/D&gt;&lt;D xsi:type="xsd:double"&gt;0.7339&lt;/D&gt;&lt;D xsi:type="xsd:double"&gt;0&lt;/D&gt;&lt;D xsi:type="xsd:double"&gt;0&lt;/D&gt;&lt;D xsi:type="xsd:double"&gt;0.6314&lt;/D&gt;&lt;D xsi:type="xsd:double"&gt;0.6451&lt;/D&gt;&lt;D xsi:type="xsd:double"&gt;0.6735&lt;/D&gt;&lt;D xsi:type="xsd:double"&gt;0.9627&lt;/D&gt;&lt;D xsi:type="xsd:double"&gt;1.5456&lt;/D&gt;&lt;D xsi:type="xsd:double"&gt;1.6555&lt;/D&gt;&lt;D xsi:type="xsd:double"&gt;1.5305&lt;/D&gt;&lt;D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xsi:type="xsd:double"&gt;0.4086&lt;/D&gt;&lt;D xsi:type="xsd:double"&gt;0.6301&lt;/D&gt;&lt;D xsi:type="xsd:double"&gt;0.5041&lt;/D&gt;&lt;D xsi:type="xsd:double"&gt;0.9192&lt;/D&gt;&lt;D xsi:type="xsd:double"&gt;1.0703&lt;/D&gt;&lt;D xsi:type="xsd:double"&gt;1.0347&lt;/D&gt;&lt;D xsi:type="xsd:double"&gt;1.0307&lt;/D&gt;&lt;D xsi:type="xsd:double"&gt;0.9932&lt;/D&gt;&lt;D xsi:type="xsd:double"&gt;1.0061&lt;/D&gt;&lt;D xsi:type="xsd:double"&gt;0.7872&lt;/D&gt;&lt;D xsi:type="xsd:double"&gt;0.378&lt;/D&gt;&lt;D xsi:type="xsd:double"&gt;0.3604&lt;/D&gt;&lt;D xsi:type="xsd:double"&gt;1.0431&lt;/D&gt;&lt;D xsi:type="xsd:double"&gt;0.928&lt;/D&gt;&lt;D xsi:type="xsd:double"&gt;1.3324&lt;/D&gt;&lt;D xsi:type="xsd:double"&gt;1.1583&lt;/D&gt;&lt;D xsi:type="xsd:double"&gt;1.3845&lt;/D&gt;&lt;D xsi:type="xsd:double"&gt;1.3426&lt;/D&gt;&lt;D xsi:type="xsd:double"&gt;1.4837&lt;/D&gt;&lt;D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xsi:type="xsd:double"&gt;0.5494&lt;/D&gt;&lt;D xsi:type="xsd:double"&gt;0.6824&lt;/D&gt;&lt;D xsi:type="xsd:double"&gt;0.75&lt;/D&gt;&lt;D xsi:type="xsd:double"&gt;0.91&lt;/D&gt;&lt;D xsi:type="xsd:double"&gt;0.9554&lt;/D&gt;&lt;D xsi:type="xsd:double"&gt;1.1062&lt;/D&gt;&lt;D xsi:type="xsd:double"&gt;1.1133&lt;/D&gt;&lt;D xsi:type="xsd:double"&gt;1.0943&lt;/D&gt;&lt;D xsi:type="xsd:double"&gt;1.1762&lt;/D&gt;&lt;D xsi:type="xsd:double"&gt;0.8823&lt;/D&gt;&lt;D xsi:type="xsd:double"&gt;0.8526&lt;/D&gt;&lt;D xsi:type="xsd:double"&gt;0.5111&lt;/D&gt;&lt;D xsi:type="xsd:double"&gt;0.5376&lt;/D&gt;&lt;D xsi:type="xsd:double"&gt;0.6761&lt;/D&gt;&lt;D xsi:type="xsd:double"&gt;0.792&lt;/D&gt;&lt;D xsi:type="xsd:double"&gt;0.774&lt;/D&gt;&lt;D xsi:type="xsd:double"&gt;0.7557&lt;/D&gt;&lt;D xsi:type="xsd:double"&gt;0.8024&lt;/D&gt;&lt;D xsi:type="xsd:double"&gt;1.4513&lt;/D&gt;&lt;D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xsi:type="xsd:double"&gt;0.2589&lt;/D&gt;&lt;D xsi:type="xsd:double"&gt;0.2318&lt;/D&gt;&lt;D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xsi:type="xsd:double"&gt;0.5617&lt;/D&gt;&lt;D xsi:type="xsd:double"&gt;0.7841&lt;/D&gt;&lt;D xsi:type="xsd:double"&gt;0.6455&lt;/D&gt;&lt;D xsi:type="xsd:double"&gt;0.8148&lt;/D&gt;&lt;D xsi:type="xsd:double"&gt;0.8423&lt;/D&gt;&lt;D xsi:type="xsd:double"&gt;1.1932&lt;/D&gt;&lt;D xsi:type="xsd:double"&gt;1.4243&lt;/D&gt;&lt;D xsi:</t>
        </r>
      </text>
    </comment>
    <comment ref="A59" authorId="0" shapeId="0" xr:uid="{4EFBAC63-4075-498D-A8FE-6D40703E4C62}">
      <text>
        <r>
          <rPr>
            <b/>
            <sz val="9"/>
            <color indexed="81"/>
            <rFont val="Tahoma"/>
            <family val="2"/>
          </rPr>
          <t>type="xsd:double"&gt;0&lt;/D&gt;&lt;D xsi:type="xsd:double"&gt;0&lt;/D&gt;&lt;D xsi:type="xsd:double"&gt;0&lt;/D&gt;&lt;D xsi:type="xsd:double"&gt;0&lt;/D&gt;&lt;D xsi:type="xsd:double"&gt;0&lt;/D&gt;&lt;D xsi:type="xsd:double"&gt;0.7239&lt;/D&gt;&lt;D xsi:type="xsd:double"&gt;0.8041&lt;/D&gt;&lt;D xsi:type="xsd:double"&gt;0.9537&lt;/D&gt;&lt;D xsi:type="xsd:double"&gt;0.9282&lt;/D&gt;&lt;D xsi:type="xsd:double"&gt;0.9825&lt;/D&gt;&lt;D xsi:type="xsd:double"&gt;0.8065&lt;/D&gt;&lt;D xsi:type="xsd:double"&gt;0.74&lt;/D&gt;&lt;D xsi:type="xsd:double"&gt;0.7625&lt;/D&gt;&lt;D xsi:type="xsd:double"&gt;1.0085&lt;/D&gt;&lt;D xsi:type="xsd:double"&gt;0&lt;/D&gt;&lt;D xsi:type="xsd:double"&gt;0&lt;/D&gt;&lt;D xsi:type="xsd:double"&gt;0.0386&lt;/D&gt;&lt;D xsi:type="xsd:double"&gt;0.5754&lt;/D&gt;&lt;D xsi:type="xsd:double"&gt;0.6051&lt;/D&gt;&lt;D xsi:type="xsd:double"&gt;0.538&lt;/D&gt;&lt;D xsi:type="xsd:double"&gt;0&lt;/D&gt;&lt;D xsi:type="xsd:double"&gt;0.5604&lt;/D&gt;&lt;D xsi:type="xsd:double"&gt;0.5918&lt;/D&gt;&lt;D xsi:type="xsd:double"&gt;0.6168&lt;/D&gt;&lt;D xsi:type="xsd:double"&gt;0.7669&lt;/D&gt;&lt;D xsi:type="xsd:double"&gt;0.6318&lt;/D&gt;&lt;D xsi:type="xsd:double"&gt;0&lt;/D&gt;&lt;D xsi:type="xsd:double"&gt;0&lt;/D&gt;&lt;D xsi:type="xsd:double"&gt;0&lt;/D&gt;&lt;D xsi:type="xsd:double"&gt;1.2433&lt;/D&gt;&lt;D xsi:type="xsd:double"&gt;1.4041&lt;/D&gt;&lt;D xsi:type="xsd:double"&gt;1.2381&lt;/D&gt;&lt;D xsi:type="xsd:double"&gt;1.2194&lt;/D&gt;&lt;D xsi:type="xsd:double"&gt;1.3868&lt;/D&gt;&lt;D xsi:type="xsd:double"&gt;1.2007&lt;/D&gt;&lt;D xsi:type="xsd:double"&gt;1.1732&lt;/D&gt;&lt;D xsi:type="xsd:double"&gt;1.1493&lt;/D&gt;&lt;D xsi:type="xsd:double"&gt;1.4028&lt;/D&gt;&lt;D xsi:type="xsd:double"&gt;1.3992&lt;/D&gt;&lt;D xsi:type="xsd:double"&gt;0.9391&lt;/D&gt;&lt;D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xsi:type="xsd:double"&gt;0.5199&lt;/D&gt;&lt;D xsi:type="xsd:double"&gt;0.768&lt;/D&gt;&lt;D xsi:type="xsd:double"&gt;0.7095&lt;/D&gt;&lt;D xsi:type="xsd:double"&gt;0&lt;/D&gt;&lt;D xsi:type="xsd:double"&gt;0&lt;/D&gt;&lt;D xsi:type="xsd:double"&gt;0.2916&lt;/D&gt;&lt;D xsi:type="xsd:double"&gt;0.4852&lt;/D&gt;&lt;D xsi:type="xsd:double"&gt;0.529&lt;/D&gt;&lt;D xsi:type="xsd:double"&gt;0.6289&lt;/D&gt;&lt;D xsi:type="xsd:double"&gt;0.5668&lt;/D&gt;&lt;D xsi:type="xsd:double"&gt;0.5979&lt;/D&gt;&lt;D xsi:type="xsd:double"&gt;0.8826&lt;/D&gt;&lt;D xsi:type="xsd:double"&gt;0.9227&lt;/D&gt;&lt;D xsi:type="xsd:double"&gt;0.7984&lt;/D&gt;&lt;D xsi:type="xsd:double"&gt;1.1687&lt;/D&gt;&lt;D xsi:type="xsd:double"&gt;1.1657&lt;/D&gt;&lt;D xsi:type="xsd:double"&gt;1.0771&lt;/D&gt;&lt;D xsi:type="xsd:double"&gt;0.7338&lt;/D&gt;&lt;D xsi:type="xsd:double"&gt;0.6376&lt;/D&gt;&lt;D xsi:type="xsd:double"&gt;0.731&lt;/D&gt;&lt;D xsi:type="xsd:double"&gt;0.7301&lt;/D&gt;&lt;D xsi:type="xsd:double"&gt;0.8631&lt;/D&gt;&lt;D xsi:type="xsd:double"&gt;0&lt;/D&gt;&lt;D xsi:type="xsd:double"&gt;0&lt;/D&gt;&lt;D xsi:type="xsd:double"&gt;0.7151&lt;/D&gt;&lt;D xsi:type="xsd:double"&gt;0.7452&lt;/D&gt;&lt;D xsi:type="xsd:double"&gt;1.3332&lt;/D&gt;&lt;D xsi:type="xsd:double"&gt;0.2813&lt;/D&gt;&lt;D xsi:type="xsd:double"&gt;0.3314&lt;/D&gt;&lt;D xsi:type="xsd:double"&gt;0.1348&lt;/D&gt;&lt;D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xsi:type="xsd:double"&gt;0.6495&lt;/D&gt;&lt;D xsi:type="xsd:double"&gt;0.9728&lt;/D&gt;&lt;D xsi:type="xsd:double"&gt;1.2815&lt;/D&gt;&lt;D xsi:type="xsd:double"&gt;0.5539&lt;/D&gt;&lt;D xsi:type="xsd:double"&gt;0.4799&lt;/D&gt;&lt;D xsi:type="xsd:double"&gt;0.381&lt;/D&gt;&lt;D xsi:type="xsd:double"&gt;0.2275&lt;/D&gt;&lt;D xsi:type="xsd:double"&gt;0.3285&lt;/D&gt;&lt;D xsi:type="xsd:double"&gt;0.7067&lt;/D&gt;&lt;D xsi:type="xsd:double"&gt;0.7671&lt;/D&gt;&lt;D xsi:type="xsd:double"&gt;0.8388&lt;/D&gt;&lt;D xsi:type="xsd:double"&gt;0.8149&lt;/D&gt;&lt;D xsi:type="xsd:double"&gt;0.663&lt;/D&gt;&lt;D xsi:type="xsd:double"&gt;0.4441&lt;/D&gt;&lt;D xsi:type="xsd:double"&gt;0.4733&lt;/D&gt;&lt;D xsi:type="xsd:double"&gt;0.453&lt;/D&gt;&lt;D xsi:type="xsd:double"&gt;0.3046&lt;/D&gt;&lt;D xsi:type="xsd:double"&gt;0.3427&lt;/D&gt;&lt;D xsi:type="xsd:double"&gt;0.354&lt;/D&gt;&lt;D xsi:type="xsd:double"&gt;0.4616&lt;/D&gt;&lt;D xsi:type="xsd:double"&gt;0.3698&lt;/D&gt;&lt;D xsi:type="xsd:double"&gt;0.3414&lt;/D&gt;&lt;D xsi:type="xsd:double"&gt;0.39&lt;/D&gt;&lt;D xsi:type="xsd:double"&gt;0.4419&lt;/D&gt;&lt;D xsi:type="xsd:double"&gt;0.4084&lt;/D&gt;&lt;D xsi:type="xsd:double"&gt;0.3348&lt;/D&gt;&lt;D xsi:type="xsd:double"&gt;0.4474&lt;/D&gt;&lt;D xsi:type="xsd:double"&gt;0&lt;/D&gt;&lt;D xsi:type="xsd:double"&gt;0&lt;/D&gt;&lt;D xsi:type="xsd:double"&gt;0&lt;/D&gt;&lt;D xsi:type="xsd:double"&gt;0&lt;/D&gt;&lt;D xsi:type="xsd:double"&gt;0&lt;/D&gt;&lt;D xsi:type="xsd:double"&gt;0.396&lt;/D&gt;&lt;D xsi:type="xsd:double"&gt;1.0685&lt;/D&gt;&lt;D xsi:type="xsd:double"&gt;1.2571&lt;/D&gt;&lt;D xsi:type="xsd:double"&gt;1.1905&lt;/D&gt;&lt;D xsi:type="xsd:double"&gt;1.236&lt;/D&gt;&lt;D xsi:type="xsd:double"&gt;1.4726&lt;/D&gt;&lt;D xsi:type="xsd:double"&gt;1.5088&lt;/D&gt;&lt;D xsi:type="xsd:double"&gt;1.5876&lt;/D&gt;&lt;D xsi:type="xsd:double"&gt;1.279&lt;/D&gt;&lt;D xsi:type="xsd:double"&gt;1.166&lt;/D&gt;&lt;D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xsi:type="xsd:double"&gt;0.8502&lt;/D&gt;&lt;D xsi:type="xsd:double"&gt;0.5318&lt;/D&gt;&lt;D xsi:type="xsd:double"&gt;0.5659&lt;/D&gt;&lt;D xsi:type="xsd:double"&gt;0.6468&lt;/D&gt;&lt;D xsi:type="xsd:double"&gt;0.7796&lt;/D&gt;&lt;D xsi:type="xsd:double"&gt;0.6852&lt;/D&gt;&lt;D xsi:type="xsd:double"&gt;0.7048&lt;/D&gt;&lt;D xsi:type="xsd:double"&gt;0.5474&lt;/D&gt;&lt;D xsi:type="xsd:double"&gt;0.6175&lt;/D&gt;&lt;D xsi:type="xsd:double"&gt;0.6547&lt;/D&gt;&lt;D xsi:type="xsd:double"&gt;0.6578&lt;/D&gt;&lt;D xsi:type="xsd:double"&gt;0.7767&lt;/D&gt;&lt;D xsi:type="xsd:double"&gt;0.7561&lt;/D&gt;&lt;D xsi:type="xsd:double"&gt;0.7619&lt;/D&gt;&lt;D xsi:type="xsd:double"&gt;0.8789&lt;/D&gt;&lt;D xsi:type="xsd:double"&gt;0.9141&lt;/D&gt;&lt;D xsi:type="xsd:double"&gt;0.8057&lt;/D&gt;&lt;D xsi:type="xsd:double"&gt;0.8428&lt;/D&gt;&lt;D xsi:type="xsd:double"&gt;0.8823&lt;/D&gt;&lt;D xsi:type="xsd:double"&gt;1.0006&lt;/D&gt;&lt;D xsi:type="xsd:double"&gt;1.0001&lt;/D&gt;&lt;D xsi:type="xsd:double"&gt;1.1238&lt;/D&gt;&lt;D xsi:type="xsd:double"&gt;1.1509&lt;/D&gt;&lt;D xsi:type="xsd:double"&gt;0&lt;/D&gt;&lt;D xsi:type="xsd:double"&gt;0&lt;/D&gt;&lt;D xsi:type="xsd:double"&gt;0&lt;/D&gt;&lt;D xsi:type="xsd:double"&gt;0&lt;/D&gt;&lt;D xsi:type="xsd:double"&gt;0.2839&lt;/D&gt;&lt;D xsi:type="xsd:double"&gt;0.2699&lt;/D&gt;&lt;D xsi:type="xsd:double"&gt;0&lt;/D&gt;&lt;D xsi:type="xsd:double"&gt;0&lt;/D&gt;&lt;D xsi:type="xsd:double"&gt;0&lt;/D&gt;&lt;D xsi:type="xsd:double"&gt;0&lt;/D&gt;&lt;D xsi:type="xsd:double"&gt;0&lt;/D&gt;&lt;D xsi:type="xsd:double"&gt;0&lt;/D&gt;&lt;D xsi:type="xsd:double"&gt;0&lt;/D&gt;&lt;D xsi:type="xsd:double"&gt;0&lt;/D&gt;&lt;D xsi:type="xsd:double"&gt;0.4076&lt;/D&gt;&lt;D xsi:type="xsd:double"&gt;0.4961&lt;/D&gt;&lt;D xsi:type="xsd:double"&gt;0.5084&lt;/D&gt;&lt;D xsi:type="xsd:double"&gt;0.4886&lt;/D&gt;&lt;D xsi:type="xsd:double"&gt;0.5543&lt;/D&gt;&lt;D xsi:type="xsd:double"&gt;0.9636&lt;/D&gt;&lt;D xsi:type="xsd:double"&gt;0.5404&lt;/D&gt;&lt;D xsi:type="xsd:double"&gt;0.6116&lt;/D&gt;&lt;D xsi:type="xsd:double"&gt;0.4805&lt;/D&gt;&lt;D xsi:type="xsd:double"&gt;1.001&lt;/D&gt;&lt;D xsi:type="xsd:double"&gt;0.7244&lt;/D&gt;&lt;D xsi:type="xsd:double"&gt;0.6399&lt;/D&gt;&lt;D xsi:type="xsd:double"&gt;0.5614&lt;/D&gt;&lt;D xsi:type="xsd:double"&gt;0.4863&lt;/D&gt;&lt;D xsi:type="xsd:double"&gt;0.7718&lt;/D&gt;&lt;D xsi:type="xsd:double"&gt;0.8088&lt;/D&gt;&lt;D xsi:type="xsd:double"&gt;0.4872&lt;/D&gt;&lt;D xsi:type="xsd:double"&gt;0.5484&lt;/D&gt;&lt;D xsi:type="xsd:double"&gt;1.6905&lt;/D&gt;&lt;D xsi:type="xsd:double"&gt;1.8457&lt;/D&gt;&lt;D xsi:type="xsd:double"&gt;1.2812&lt;/D&gt;&lt;D xsi:type="xsd:double"&gt;1.5156&lt;/D&gt;&lt;D xsi:type="xsd:double"&gt;1.7939&lt;/D&gt;&lt;D xsi:type="xsd:double"&gt;1.6419&lt;/D&gt;&lt;D xsi:type="xsd:double"&gt;1.1087&lt;/D&gt;&lt;D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xsi:type="xsd:double"&gt;0.2887&lt;/D&gt;&lt;D xsi:type="xsd:double"&gt;0.9008&lt;/D&gt;&lt;D xsi:type="xsd:double"&gt;0.8233&lt;/D&gt;&lt;D xsi:type="xsd:double"&gt;0.7935&lt;/D&gt;&lt;D xsi:type="xsd:double"&gt;0.4655&lt;/D&gt;&lt;D xsi:type="xsd:double"&gt;0.4583&lt;/D&gt;&lt;D xsi:type="xsd:double"&gt;0&lt;/D&gt;&lt;D xsi:type="xsd:double"&gt;0&lt;/D&gt;&lt;D xsi:type="xsd:double"&gt;0&lt;/D&gt;&lt;D xsi:type="xsd:double"&gt;0&lt;/D&gt;&lt;D xsi:type="xsd:double"&gt;0.5195&lt;/D&gt;&lt;D xsi:type="xsd:double"&gt;0.5545&lt;/D&gt;&lt;D xsi:type="xsd:double"&gt;1.0624&lt;/D&gt;&lt;D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xsi:type="xsd:double"&gt;0.9659&lt;/D&gt;&lt;D xsi:type="xsd:double"&gt;0.8072&lt;/D&gt;&lt;D xsi:type="xsd:double"&gt;1.1924&lt;/D&gt;&lt;D xsi:type="xsd:double"&gt;1.0613&lt;/D&gt;&lt;D xsi:type="xsd:double"&gt;1.2321&lt;/D&gt;&lt;D xsi:type="xsd:double"&gt;0.7688&lt;/D&gt;&lt;D xsi:type="xsd:double"&gt;0.4883&lt;/D&gt;&lt;D xsi:type="xsd:double"&gt;0.6658&lt;/D&gt;&lt;D xsi:type="xsd:double"&gt;1.1311&lt;/D&gt;&lt;D xsi:type="xsd:double"&gt;1.2188&lt;/D&gt;&lt;D xsi:type="xsd:double"&gt;1.2473&lt;/D&gt;&lt;D xsi:type="xsd:double"&gt;0.7703&lt;/D&gt;&lt;D xsi:type="xsd:double"&gt;0.6521&lt;/D&gt;&lt;D xsi:type="xsd:double"&gt;0.6355&lt;/D&gt;&lt;D xsi:type="xsd:double"&gt;0.9836&lt;/D&gt;&lt;D xsi:type="xsd:double"&gt;0.9732&lt;/D&gt;&lt;D xsi:type="xsd:double"&gt;1.3507&lt;/D&gt;&lt;D xsi:type="xsd:double"&gt;1.7976&lt;/D&gt;&lt;D xsi:type="xsd:double"&gt;1.5571&lt;/D&gt;&lt;D xsi:type="xsd:double"&gt;2.1149&lt;/D&gt;&lt;D xsi:type="xsd:double"&gt;0&lt;/D&gt;&lt;D xsi:type="xsd:double"&gt;0&lt;/D&gt;&lt;D xsi:type="xsd:double"&gt;0&lt;/D&gt;&lt;D xsi:type="xsd:double"&gt;0&lt;/D&gt;&lt;D xsi:type="xsd:double"&gt;0&lt;/D&gt;&lt;D xsi:type="xsd:double"&gt;0&lt;/D&gt;&lt;D xsi:type="xsd:double"&gt;0.6798&lt;/D&gt;&lt;D xsi:type="xsd:double"&gt;0.5222&lt;/D&gt;&lt;D xsi:type="xsd:double"&gt;0&lt;/D&gt;&lt;D xsi:type="xsd:double"&gt;0&lt;/D&gt;&lt;D xsi:type="xsd:double"&gt;0&lt;/D&gt;&lt;D xsi:type="xsd:double"&gt;0&lt;/D&gt;&lt;D xsi:type="xsd:double"&gt;0&lt;/D&gt;&lt;D xsi:type="xsd:double"&gt;0.7307&lt;/D&gt;&lt;D xsi:type="xsd:double"&gt;0.7954&lt;/D&gt;&lt;D xsi:type="xsd:double"&gt;0.9673&lt;/D&gt;&lt;D xsi:type="xsd:double"&gt;0.6084&lt;/D&gt;&lt;D xsi:type="xsd:double"&gt;0&lt;/D&gt;&lt;D xsi:type="xsd:double"&gt;0&lt;/D&gt;&lt;D xsi:type="xsd:double"&gt;0&lt;/D&gt;&lt;D xsi:type="xsd:double"&gt;0&lt;/D&gt;&lt;D xsi:type="xsd:double"&gt;0.7975&lt;/D&gt;&lt;D xsi:type="xsd:double"&gt;1.0454&lt;/D&gt;&lt;D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xsi:type="xsd:double"&gt;0.4383&lt;/D&gt;&lt;D xsi:type="xsd:double"&gt;0.4118&lt;/D&gt;&lt;D xsi:type="xsd:double"&gt;0&lt;/D&gt;&lt;D xsi:type="xsd:double"&gt;0&lt;/D&gt;&lt;D xsi:type="xsd:double"&gt;0&lt;/D&gt;&lt;D xsi:type="xsd:double"&gt;0&lt;/D&gt;&lt;D xsi:type="xsd:double"&gt;0&lt;/D&gt;&lt;D xsi:type="xsd:double"&gt;0&lt;/D&gt;&lt;D xsi:type="xsd:double"&gt;0&lt;/D&gt;&lt;D xsi:type="xsd:double"&gt;0.4755&lt;/D&gt;&lt;D xsi:type="xsd:double"&gt;1.0146&lt;/D&gt;&lt;D xsi:type="xsd:double"&gt;1.1008&lt;/D&gt;&lt;D xsi:type="xsd:double"&gt;0.9275&lt;/D&gt;&lt;D xsi:type="xsd:double"&gt;1.0003&lt;/D&gt;&lt;D xsi:type="xsd:double"&gt;1.0363&lt;/D&gt;&lt;D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xsi:type="xsd:double"&gt;0.2499&lt;/D&gt;&lt;D xsi:type="xsd:double"&gt;0.2822&lt;/D&gt;&lt;D xsi:type="xsd:double"&gt;0.2515&lt;/D&gt;&lt;D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xsi:type="xsd:double"&gt;0.4421&lt;/D&gt;&lt;D xsi:type="xsd:double"&gt;0.4912&lt;/D&gt;&lt;D xsi:type="xsd:double"&gt;1.0291&lt;/D&gt;&lt;D xsi:type="xsd:double"&gt;0.3243&lt;/D&gt;&lt;D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xsi:type="xsd:double"&gt;0.7075&lt;/D&gt;&lt;D xsi:type="xsd:double"&gt;0.952&lt;/D&gt;&lt;D xsi:type="xsd:double"&gt;1.008&lt;/D&gt;&lt;D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xsi:type="xsd:double"&gt;0.2552&lt;/D&gt;&lt;D xsi:type="xsd:double"&gt;0&lt;/D&gt;&lt;D xsi:type="xsd:double"&gt;0&lt;/D&gt;&lt;D xsi:type="xsd:double"&gt;0.9943&lt;/D&gt;&lt;D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xsi:type="xsd:double"&gt;0.5029&lt;/D&gt;&lt;D xsi:type="xsd:double"&gt;0.4062&lt;/D&gt;&lt;D xsi:type="xsd:double"&gt;0.4885&lt;/D&gt;&lt;D xsi:type="xsd:double"&gt;0.9879&lt;/D&gt;&lt;D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xsi:type="xsd:double"&gt;0.2106&lt;/D&gt;&lt;D xsi:type="xsd:double"&gt;0.4153&lt;/D&gt;&lt;D xsi:type="xsd:double"&gt;0.5419&lt;/D&gt;&lt;D xsi:type="xsd:double"&gt;0.8738&lt;/D&gt;&lt;D xsi:type="xsd:double"&gt;0.9689&lt;/D&gt;&lt;D xsi:type="xsd:double"&gt;0.8902&lt;/D&gt;&lt;D xsi:type="xsd:double"&gt;0.9055&lt;/D&gt;&lt;D xsi:type="xsd:double"&gt;1.0103&lt;/D&gt;&lt;D xsi:type="xsd:double"&gt;0.9767&lt;/D&gt;&lt;D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xsi:type="xsd:double"&gt;0.4106&lt;/D&gt;&lt;D xsi:type="xsd:double"&gt;0.4563&lt;/D&gt;&lt;D xsi:type="xsd:double"&gt;0.584&lt;/D&gt;&lt;D xsi:type="xsd:double"&gt;0.6505&lt;/D&gt;&lt;D xsi:type="xsd:double"&gt;0.7347&lt;/D&gt;&lt;D xsi:type="xsd:double"&gt;0&lt;/D&gt;&lt;D xsi:type="xsd:double"&gt;0&lt;/D&gt;&lt;D xsi:type="xsd:double"&gt;0&lt;/D&gt;&lt;D xsi:type="xsd:double"&gt;0.8988&lt;/D&gt;&lt;D xsi:type="xsd:double"&gt;0.8995&lt;/D&gt;&lt;D xsi:type="xsd:double"&gt;0.9722&lt;/D&gt;&lt;D xsi:type="xsd:double"&gt;0&lt;/D&gt;&lt;D xsi:type="xsd:double"&gt;0&lt;/D&gt;&lt;D xsi:type="xsd:double"&gt;0.6215&lt;/D&gt;&lt;D xsi:type="xsd:double"&gt;0.6286&lt;/D&gt;&lt;D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xsi:type="xsd:double"&gt;1.1616&lt;/D&gt;&lt;D xsi:type="xsd:double"&gt;0.7895&lt;/D&gt;&lt;D xsi:type="xsd:double"&gt;0.6962&lt;/D&gt;&lt;D xsi:type="xsd:double"&gt;0.6208&lt;/D&gt;&lt;D xsi:type="xsd:double"&gt;0.8236&lt;/D&gt;&lt;D xsi:type="xsd:double"&gt;0.6784&lt;/D&gt;&lt;D xsi:type="xsd:double"&gt;1.1141&lt;/D&gt;&lt;D xsi:type="xsd:double"&gt;0.9158&lt;/D&gt;&lt;D xsi:type="xsd:double"&gt;0.9547&lt;/D&gt;&lt;D xsi:type="xsd:double"&gt;0.9681&lt;/D&gt;&lt;D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xsi:type="xsd:double"&gt;0.5196&lt;/D&gt;&lt;D xsi:type="xsd:double"&gt;0.8197&lt;/D&gt;&lt;D xsi:type="xsd:double"&gt;0.8383&lt;/D&gt;&lt;D xsi:type="xsd:double"&gt;0.8688&lt;/D&gt;&lt;D xsi:type="xsd:double"&gt;0.5613&lt;/D&gt;&lt;D xsi:type="xsd:double"&gt;0.6805&lt;/D&gt;&lt;D xsi:type="xsd:double"&gt;0.6043&lt;/D&gt;&lt;D xsi:type="xsd:double"&gt;0.5194&lt;/D&gt;&lt;D xsi:type="xsd:double"&gt;0&lt;/D&gt;&lt;D xsi:type="xsd:double"&gt;0&lt;/D&gt;&lt;D xsi:type="xsd:double"&gt;0&lt;/D&gt;&lt;D xsi:type="xsd:double"&gt;0&lt;/D&gt;&lt;D xsi:type="xsd:double"&gt;0.9942&lt;/D&gt;&lt;D xsi:type="xsd:double"&gt;0.8522&lt;/D&gt;&lt;D xsi:type="xsd:double"&gt;0.0984&lt;/D&gt;&lt;D xsi:type="xsd:double"&gt;0&lt;/D&gt;&lt;D xsi:type="xsd:double"&gt;0&lt;/D&gt;&lt;D xsi:type="xsd:double"&gt;0&lt;/D&gt;&lt;D xsi:type="xsd:double"&gt;0.9021&lt;/D&gt;&lt;D xsi:type="xsd:double"&gt;0.9663&lt;/D&gt;&lt;D xsi:type="xsd:double"&gt;0.5101&lt;/D&gt;&lt;D xsi:type="xsd:double"&gt;0&lt;/D&gt;&lt;D xsi:type="xsd:double"&gt;0&lt;/D&gt;&lt;D xsi:type="xsd:double"&gt;0&lt;/D&gt;&lt;D xsi:type="xsd:double"&gt;0.6742&lt;/D&gt;&lt;D xsi:type="xsd:double"&gt;0.8982&lt;/D&gt;&lt;D xsi:type="xsd:double"&gt;0.949&lt;/D&gt;&lt;D xsi:type="xsd:double"&gt;1.0148&lt;/D&gt;&lt;D xsi:type="xsd:double"&gt;0.0315&lt;/D&gt;&lt;D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xsi:type="xsd:double"&gt;0.3796&lt;/D&gt;&lt;D xsi:type="xsd:double"&gt;0.292&lt;/D&gt;&lt;D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xsi:type="xsd:double"&gt;0.5891&lt;/D&gt;&lt;D xsi:type="xsd:double"&gt;0.9445&lt;/D&gt;&lt;D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xsi:type="xsd:double"&gt;0.4922&lt;/D&gt;&lt;D xsi:type="xsd:double"&gt;0&lt;/D&gt;&lt;D xsi:type="xsd:double"&gt;0&lt;/D&gt;&lt;D xsi:type="xsd:double"&gt;0.7687&lt;/D&gt;&lt;D xsi:type="xsd:double"&gt;0.9095&lt;/D&gt;&lt;D xsi:type="xsd:double"&gt;0&lt;/D&gt;&lt;D xsi:type="xsd:double"&gt;0.28&lt;/D&gt;&lt;D xsi:type="xsd:double"&gt;0.2954&lt;/D&gt;&lt;D xsi:type="xsd:double"&gt;0.2147&lt;/D&gt;&lt;D xsi:type="xsd:double"&gt;0.3583&lt;/D&gt;&lt;D xsi:type="xsd:double"&gt;0.4099&lt;/D&gt;&lt;D xsi:type="xsd:double"&gt;0.6733&lt;/D&gt;&lt;D xsi:type="xsd:double"&gt;0.7258&lt;/D&gt;&lt;D xsi:type="xsd:double"&gt;0.599&lt;/D&gt;&lt;D xsi:type="xsd:double"&gt;0.4212&lt;/D&gt;&lt;D xsi:type="xsd:double"&gt;0.3367&lt;/D&gt;&lt;D xsi:type="xsd:double"&gt;0.3413&lt;/D&gt;&lt;D xsi:type="xsd:double"&gt;0.2308&lt;/D&gt;&lt;D xsi:type="xsd:double"&gt;0.2367&lt;/D&gt;&lt;D xsi:type="xsd:double"&gt;0&lt;/D&gt;&lt;D xsi:type="xsd:double"&gt;0&lt;/D&gt;&lt;D xsi:type="xsd:double"&gt;0&lt;/D&gt;&lt;D xsi:type="xsd:double"&gt;0&lt;/D&gt;&lt;D xsi:type="xsd:double"&gt;0.0833&lt;/D&gt;&lt;D xsi:type="xsd:double"&gt;0.0908&lt;/D&gt;&lt;D xsi:type="xsd:double"&gt;0.1592&lt;/D&gt;&lt;D xsi:type="xsd:double"&gt;0.1607&lt;/D&gt;&lt;D xsi:type="xsd:double"&gt;0&lt;/D&gt;&lt;D xsi:type="xsd:double"&gt;0&lt;/D&gt;&lt;D xsi:type="xsd:double"&gt;0&lt;/D&gt;&lt;D xsi:type="xsd:double"&gt;0&lt;/D&gt;&lt;D xsi:type="xsd:double"&gt;0&lt;/D&gt;&lt;D xsi:type="xsd:double"&gt;0&lt;/D&gt;&lt;D xsi:type="xsd:double"&gt;0&lt;/D&gt;&lt;D xsi:type="xsd:double"&gt;0&lt;/D&gt;&lt;D xsi:type="xsd:double"&gt;0.3748&lt;/D&gt;&lt;D xsi:type="xsd:double"&gt;0.631&lt;/D&gt;&lt;D xsi:type="xsd:double"&gt;0.6981&lt;/D&gt;&lt;D xsi:type="xsd:double"&gt;0.8745&lt;/D&gt;&lt;D xsi:type="xsd:double"&gt;1.1186&lt;/D&gt;&lt;D xsi:type="xsd:double"&gt;0.9261&lt;/D&gt;&lt;D xsi:type="xsd:double"&gt;1.2359&lt;/D&gt;&lt;D xsi:type="xsd:double"&gt;1.1517&lt;/D&gt;&lt;D xsi:type="xsd:double"&gt;0.8874&lt;/D&gt;&lt;D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xsi:type="xsd:double"&gt;0.3607&lt;/D&gt;&lt;D xsi:type="xsd:double"&gt;0.3812&lt;/D&gt;&lt;D xsi:type="xsd:double"&gt;0.4005&lt;/D&gt;&lt;D xsi:type="xsd:double"&gt;0.6471&lt;/D&gt;&lt;D xsi:type="xsd:double"&gt;0.5817&lt;/D&gt;&lt;D xsi:type="xsd:double"&gt;0.4673&lt;/D&gt;&lt;D xsi:type="xsd:double"&gt;0&lt;/D&gt;&lt;D xsi:type="xsd:double"&gt;0&lt;/D&gt;&lt;D xsi:type="xsd:double"&gt;0&lt;/D&gt;&lt;D xsi:type="xsd:double"&gt;0&lt;/D&gt;&lt;D xsi:type="xsd:double"&gt;0&lt;/D&gt;&lt;D xsi:type="xsd:double"&gt;0&lt;/D&gt;&lt;D xsi:type="xsd:double"&gt;0.4914&lt;/D&gt;&lt;D xsi:type="xsd:double"&gt;0.8829&lt;/D&gt;&lt;D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xsi:type="xsd:double"&gt;0.4734&lt;/D&gt;&lt;D xsi:type="xsd:double"&gt;0.4532&lt;/D&gt;&lt;D xsi:type="xsd:double"&gt;0.4621&lt;/D&gt;&lt;D xsi:type="xsd:double"&gt;0.5454&lt;/D&gt;&lt;D xsi:type="xsd:double"&gt;0.6996&lt;/D&gt;&lt;D xsi:type="xsd:double"&gt;0.8801&lt;/D&gt;&lt;D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xsi:type="xsd:double"&gt;0.3823&lt;/D&gt;&lt;D xsi:type="xsd:double"&gt;0.3392&lt;/D&gt;&lt;D xsi:type="xsd:double"&gt;0.3493&lt;/D&gt;&lt;D xsi:type="xsd:double"&gt;0.3516&lt;/D&gt;&lt;D xsi:type="xsd:double"&gt;0.3866&lt;/D&gt;&lt;D xsi:type="xsd:double"&gt;0.3016&lt;/D&gt;&lt;D xsi:type="xsd:double"&gt;0.3499&lt;/D&gt;&lt;D xsi:type="xsd:double"&gt;0&lt;/D&gt;&lt;D xsi:type="xsd:double"&gt;0.2395&lt;/D&gt;&lt;D xsi:type="xsd:double"&gt;0.4918&lt;/D&gt;&lt;D xsi:type="xsd:double"&gt;0.4857&lt;/D&gt;&lt;D xsi:type="xsd:double"&gt;0.4282&lt;/D&gt;&lt;D xsi:type="xsd:double"&gt;0.4173&lt;/D&gt;&lt;D xsi:type="xsd:double"&gt;0&lt;/D&gt;&lt;D xsi:type="xsd:double"&gt;0&lt;/D&gt;&lt;D xsi:type="xsd:double"&gt;0&lt;/D&gt;&lt;D xsi:type="xsd:double"&gt;0&lt;/D&gt;&lt;D xsi:type="xsd:double"&gt;0&lt;/D&gt;&lt;D xsi:type="xsd:double"&gt;0&lt;/D&gt;&lt;D xsi:type="xsd:double"&gt;0&lt;/D&gt;&lt;D xsi:type="xsd:double"&gt;0&lt;/D&gt;&lt;D xsi:type="xsd:double"&gt;0.3586&lt;/D&gt;&lt;D xsi:type="xsd:double"&gt;0.6465&lt;/D&gt;&lt;D xsi:type="xsd:double"&gt;0.6253&lt;/D&gt;&lt;D xsi:type="xsd:double"&gt;0.7253&lt;/D&gt;&lt;D xsi:type="xsd:double"&gt;0.9115&lt;/D&gt;&lt;D xsi:type="xsd:double"&gt;0.8219&lt;/D&gt;&lt;D xsi:type="xsd:double"&gt;0.9072&lt;/D&gt;&lt;D xsi:type="xsd:double"&gt;0.8314&lt;/D&gt;&lt;D xsi:type="xsd:double"&gt;0.8581&lt;/D&gt;&lt;D xsi:type="xsd:double"&gt;0.4423&lt;/D&gt;&lt;D xsi:type="xsd:double"&gt;0.3585&lt;/D&gt;&lt;D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xsi:type="xsd:double"&gt;0.4619&lt;/D&gt;&lt;D xsi:type="xsd:double"&gt;0.7377&lt;/D&gt;&lt;D xsi:type="xsd:double"&gt;0.8767&lt;/D&gt;&lt;D xsi:type="xsd:double"&gt;0.7349&lt;/D&gt;&lt;D xsi:type="xsd:double"&gt;0.7206&lt;/D&gt;&lt;D xsi:type="xsd:double"&gt;0.6142&lt;/D&gt;&lt;D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xsi:type="xsd:double"&gt;0.6379&lt;/D&gt;&lt;D xsi:type="xsd:double"&gt;0.8497&lt;/D&gt;&lt;D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xsi:type="xsd:double"&gt;0.2031&lt;/D&gt;&lt;D xsi:type="xsd:double"&gt;0.2712&lt;/D&gt;&lt;D xsi:type="xsd:double"&gt;0&lt;/D&gt;&lt;D xsi:type="xsd:double"&gt;0&lt;/D&gt;&lt;D xsi:type="xsd:double"&gt;0&lt;/D&gt;&lt;D xsi:type="xsd:double"&gt;0.5725&lt;/D&gt;&lt;D xsi:type="xsd:double"&gt;0.7777&lt;/D&gt;&lt;D xsi:type="xsd:double"&gt;0.7712&lt;/D&gt;&lt;D xsi:type="xsd:double"&gt;0.8038&lt;/D&gt;&lt;D xsi:type="xsd:double"&gt;0.8607&lt;/D&gt;&lt;D xsi:type="xsd:double"&gt;1.0327&lt;/D&gt;&lt;D xsi:type="xsd:double"&gt;0.8518&lt;/D&gt;&lt;D xsi:type="xsd:double"&gt;0.797&lt;/D&gt;&lt;D xsi:type="xsd:double"&gt;0.7557&lt;/D&gt;&lt;D xsi:type="xsd:double"&gt;0.8328&lt;/D&gt;&lt;D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xsi:type="xsd:double"&gt;0.1859&lt;/D&gt;&lt;D xsi:type="xsd:double"&gt;0.1954&lt;/D&gt;&lt;D xsi:type="xsd:double"&gt;0.9237&lt;/D&gt;&lt;D xsi:type="xsd:double"&gt;</t>
        </r>
      </text>
    </comment>
    <comment ref="A60" authorId="0" shapeId="0" xr:uid="{6BC4C4E6-FAE9-4699-996E-F62B13F997FA}">
      <text>
        <r>
          <rPr>
            <b/>
            <sz val="9"/>
            <color indexed="81"/>
            <rFont val="Tahoma"/>
            <family val="2"/>
          </rPr>
          <t>1.0796&lt;/D&gt;&lt;D xsi:type="xsd:double"&gt;0.7605&lt;/D&gt;&lt;D xsi:type="xsd:double"&gt;0.7861&lt;/D&gt;&lt;D xsi:type="xsd:double"&gt;0.3978&lt;/D&gt;&lt;D xsi:type="xsd:double"&gt;0.3989&lt;/D&gt;&lt;D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xsi:type="xsd:double"&gt;0.5147&lt;/D&gt;&lt;D xsi:type="xsd:double"&gt;0.8091&lt;/D&gt;&lt;D xsi:type="xsd:double"&gt;0&lt;/D&gt;&lt;D xsi:type="xsd:double"&gt;1.2091&lt;/D&gt;&lt;D xsi:type="xsd:double"&gt;4.0256&lt;/D&gt;&lt;D xsi:type="xsd:double"&gt;2.3761&lt;/D&gt;&lt;D xsi:type="xsd:double"&gt;2.0845&lt;/D&gt;&lt;D xsi:type="xsd:double"&gt;4.0943&lt;/D&gt;&lt;D xsi:type="xsd:double"&gt;0.793&lt;/D&gt;&lt;D xsi:type="xsd:double"&gt;0.7942&lt;/D&gt;&lt;D xsi:type="xsd:double"&gt;0.3313&lt;/D&gt;&lt;D xsi:type="xsd:double"&gt;1.2701&lt;/D&gt;&lt;D xsi:type="xsd:double"&gt;1.7404&lt;/D&gt;&lt;D xsi:type="xsd:double"&gt;1.7127&lt;/D&gt;&lt;D xsi:type="xsd:double"&gt;0&lt;/D&gt;&lt;D xsi:type="xsd:double"&gt;1.5061&lt;/D&gt;&lt;D xsi:type="xsd:double"&gt;2.2374&lt;/D&gt;&lt;D xsi:type="xsd:double"&gt;0.3051&lt;/D&gt;&lt;D xsi:type="xsd:double"&gt;1.9688&lt;/D&gt;&lt;D xsi:type="xsd:double"&gt;0.0466&lt;/D&gt;&lt;D xsi:type="xsd:double"&gt;1.5287&lt;/D&gt;&lt;D xsi:type="xsd:double"&gt;1.3732&lt;/D&gt;&lt;D xsi:type="xsd:double"&gt;2.015&lt;/D&gt;&lt;D xsi:type="xsd:double"&gt;0.452&lt;/D&gt;&lt;D xsi:type="xsd:double"&gt;0.3183&lt;/D&gt;&lt;D xsi:type="xsd:double"&gt;0.9592&lt;/D&gt;&lt;D xsi:type="xsd:double"&gt;4.7373&lt;/D&gt;&lt;D xsi:type="xsd:double"&gt;1.5105&lt;/D&gt;&lt;D xsi:type="xsd:double"&gt;1.3153&lt;/D&gt;&lt;D xsi:type="xsd:double"&gt;0.6604&lt;/D&gt;&lt;D xsi:type="xsd:double"&gt;1.0318&lt;/D&gt;&lt;D xsi:type="xsd:double"&gt;1.9517&lt;/D&gt;&lt;D xsi:type="xsd:double"&gt;0.8993&lt;/D&gt;&lt;D xsi:type="xsd:double"&gt;1.1464&lt;/D&gt;&lt;D xsi:type="xsd:double"&gt;1.4657&lt;/D&gt;&lt;D xsi:type="xsd:double"&gt;0.9581&lt;/D&gt;&lt;D xsi:type="xsd:double"&gt;0&lt;/D&gt;&lt;D xsi:type="xsd:double"&gt;0.5388&lt;/D&gt;&lt;D xsi:type="xsd:double"&gt;0.3345&lt;/D&gt;&lt;D xsi:type="xsd:double"&gt;0.7988&lt;/D&gt;&lt;D xsi:type="xsd:double"&gt;0.804&lt;/D&gt;&lt;D xsi:type="xsd:double"&gt;0&lt;/D&gt;&lt;D xsi:type="xsd:double"&gt;0&lt;/D&gt;&lt;D xsi:type="xsd:double"&gt;0&lt;/D&gt;&lt;D xsi:type="xsd:double"&gt;0&lt;/D&gt;&lt;D xsi:type="xsd:double"&gt;0&lt;/D&gt;&lt;D xsi:type="xsd:double"&gt;0.4603&lt;/D&gt;&lt;D xsi:type="xsd:double"&gt;0.7061&lt;/D&gt;&lt;D xsi:type="xsd:double"&gt;0.7944&lt;/D&gt;&lt;D xsi:type="xsd:double"&gt;0.8797&lt;/D&gt;&lt;D xsi:type="xsd:double"&gt;0.8326&lt;/D&gt;&lt;D xsi:type="xsd:double"&gt;0.3478&lt;/D&gt;&lt;D xsi:type="xsd:double"&gt;0.3599&lt;/D&gt;&lt;D xsi:type="xsd:double"&gt;0&lt;/D&gt;&lt;D xsi:type="xsd:double"&gt;0&lt;/D&gt;&lt;D xsi:type="xsd:double"&gt;0&lt;/D&gt;&lt;D xsi:type="xsd:double"&gt;0&lt;/D&gt;&lt;D xsi:type="xsd:double"&gt;0&lt;/D&gt;&lt;D xsi:type="xsd:double"&gt;0.4296&lt;/D&gt;&lt;D xsi:type="xsd:double"&gt;0.5481&lt;/D&gt;&lt;D xsi:type="xsd:double"&gt;0.6065&lt;/D&gt;&lt;D xsi:type="xsd:double"&gt;0.5259&lt;/D&gt;&lt;D xsi:type="xsd:double"&gt;0.4859&lt;/D&gt;&lt;D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xsi:type="xsd:double"&gt;0.6402&lt;/D&gt;&lt;D xsi:type="xsd:double"&gt;0.7245&lt;/D&gt;&lt;D xsi:type="xsd:double"&gt;0.8347&lt;/D&gt;&lt;D xsi:type="xsd:double"&gt;0.8459&lt;/D&gt;&lt;D xsi:type="xsd:double"&gt;0.804&lt;/D&gt;&lt;D xsi:type="xsd:double"&gt;0.6147&lt;/D&gt;&lt;D xsi:type="xsd:double"&gt;0.5716&lt;/D&gt;&lt;D xsi:type="xsd:double"&gt;0.6878&lt;/D&gt;&lt;D xsi:type="xsd:double"&gt;0.6536&lt;/D&gt;&lt;D xsi:type="xsd:double"&gt;0.5931&lt;/D&gt;&lt;D xsi:type="xsd:double"&gt;0&lt;/D&gt;&lt;D xsi:type="xsd:double"&gt;0&lt;/D&gt;&lt;D xsi:type="xsd:double"&gt;0&lt;/D&gt;&lt;D xsi:type="xsd:double"&gt;0&lt;/D&gt;&lt;D xsi:type="xsd:double"&gt;0.1816&lt;/D&gt;&lt;D xsi:type="xsd:double"&gt;0.1535&lt;/D&gt;&lt;D xsi:type="xsd:double"&gt;0.1588&lt;/D&gt;&lt;D xsi:type="xsd:double"&gt;0&lt;/D&gt;&lt;D xsi:type="xsd:double"&gt;0&lt;/D&gt;&lt;D xsi:type="xsd:double"&gt;0&lt;/D&gt;&lt;D xsi:type="xsd:double"&gt;0&lt;/D&gt;&lt;D xsi:type="xsd:double"&gt;0.2965&lt;/D&gt;&lt;D xsi:type="xsd:double"&gt;0.4193&lt;/D&gt;&lt;D xsi:type="xsd:double"&gt;0.6177&lt;/D&gt;&lt;D xsi:type="xsd:double"&gt;0.6011&lt;/D&gt;&lt;D xsi:type="xsd:double"&gt;0.6879&lt;/D&gt;&lt;D xsi:type="xsd:double"&gt;0.5017&lt;/D&gt;&lt;D xsi:type="xsd:double"&gt;0&lt;/D&gt;&lt;D xsi:type="xsd:double"&gt;0&lt;/D&gt;&lt;D xsi:type="xsd:double"&gt;0.556&lt;/D&gt;&lt;D xsi:type="xsd:double"&gt;0.5184&lt;/D&gt;&lt;D xsi:type="xsd:double"&gt;0&lt;/D&gt;&lt;D xsi:type="xsd:double"&gt;0.4734&lt;/D&gt;&lt;D xsi:type="xsd:double"&gt;0.5308&lt;/D&gt;&lt;D xsi:type="xsd:double"&gt;0.9941&lt;/D&gt;&lt;D xsi:type="xsd:double"&gt;0.953&lt;/D&gt;&lt;D xsi:type="xsd:double"&gt;0.9759&lt;/D&gt;&lt;D xsi:type="xsd:double"&gt;0.6379&lt;/D&gt;&lt;D xsi:type="xsd:double"&gt;0&lt;/D&gt;&lt;D xsi:type="xsd:double"&gt;0&lt;/D&gt;&lt;D xsi:type="xsd:double"&gt;0&lt;/D&gt;&lt;D xsi:type="xsd:double"&gt;0.7173&lt;/D&gt;&lt;D xsi:type="xsd:double"&gt;0.6776&lt;/D&gt;&lt;D xsi:type="xsd:double"&gt;0.7976&lt;/D&gt;&lt;D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xsi:type="xsd:double"&gt;0.7941&lt;/D&gt;&lt;D xsi:type="xsd:double"&gt;0.3239&lt;/D&gt;&lt;D xsi:type="xsd:double"&gt;0.307&lt;/D&gt;&lt;D xsi:type="xsd:double"&gt;0.4875&lt;/D&gt;&lt;D xsi:type="xsd:double"&gt;0.4193&lt;/D&gt;&lt;D xsi:type="xsd:double"&gt;0.5666&lt;/D&gt;&lt;D xsi:type="xsd:double"&gt;0.5817&lt;/D&gt;&lt;D xsi:type="xsd:double"&gt;0.6064&lt;/D&gt;&lt;D xsi:type="xsd:double"&gt;0.6459&lt;/D&gt;&lt;D xsi:type="xsd:double"&gt;0.5202&lt;/D&gt;&lt;D xsi:type="xsd:double"&gt;0.4451&lt;/D&gt;&lt;D xsi:type="xsd:double"&gt;0.3702&lt;/D&gt;&lt;D xsi:type="xsd:double"&gt;0.4031&lt;/D&gt;&lt;D xsi:type="xsd:double"&gt;0.4643&lt;/D&gt;&lt;D xsi:type="xsd:double"&gt;0.4461&lt;/D&gt;&lt;D xsi:type="xsd:double"&gt;0.404&lt;/D&gt;&lt;D xsi:type="xsd:double"&gt;0.4573&lt;/D&gt;&lt;D xsi:type="xsd:double"&gt;0.5414&lt;/D&gt;&lt;D xsi:type="xsd:double"&gt;0.4218&lt;/D&gt;&lt;D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xsi:type="xsd:double"&gt;1.055&lt;/D&gt;&lt;D xsi:type="xsd:double"&gt;1.259&lt;/D&gt;&lt;D xsi:type="xsd:double"&gt;1.1099&lt;/D&gt;&lt;D xsi:type="xsd:double"&gt;0.2076&lt;/D&gt;&lt;D xsi:type="xsd:double"&gt;0&lt;/D&gt;&lt;D xsi:type="xsd:double"&gt;0&lt;/D&gt;&lt;D xsi:type="xsd:double"&gt;0&lt;/D&gt;&lt;D xsi:type="xsd:double"&gt;0&lt;/D&gt;&lt;D xsi:type="xsd:double"&gt;0&lt;/D&gt;&lt;D xsi:type="xsd:double"&gt;0.7897&lt;/D&gt;&lt;D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xsi:type="xsd:double"&gt;0.4464&lt;/D&gt;&lt;D xsi:type="xsd:double"&gt;0.5883&lt;/D&gt;&lt;D xsi:type="xsd:double"&gt;0.6903&lt;/D&gt;&lt;D xsi:type="xsd:double"&gt;0.7895&lt;/D&gt;&lt;D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xsi:type="xsd:double"&gt;0.4699&lt;/D&gt;&lt;D xsi:type="xsd:double"&gt;0.5745&lt;/D&gt;&lt;D xsi:type="xsd:double"&gt;0.9053&lt;/D&gt;&lt;D xsi:type="xsd:double"&gt;0.9855&lt;/D&gt;&lt;D xsi:type="xsd:double"&gt;0.9816&lt;/D&gt;&lt;D xsi:type="xsd:double"&gt;0.5299&lt;/D&gt;&lt;D xsi:type="xsd:double"&gt;0.5214&lt;/D&gt;&lt;D xsi:type="xsd:double"&gt;0.6333&lt;/D&gt;&lt;D xsi:type="xsd:double"&gt;0.701&lt;/D&gt;&lt;D xsi:type="xsd:double"&gt;1.0254&lt;/D&gt;&lt;D xsi:type="xsd:double"&gt;1.1098&lt;/D&gt;&lt;D xsi:type="xsd:double"&gt;1.1932&lt;/D&gt;&lt;D xsi:type="xsd:double"&gt;0.8301&lt;/D&gt;&lt;D xsi:type="xsd:double"&gt;0.8243&lt;/D&gt;&lt;D xsi:type="xsd:double"&gt;0.709&lt;/D&gt;&lt;D xsi:type="xsd:double"&gt;0.5829&lt;/D&gt;&lt;D xsi:type="xsd:double"&gt;0.5548&lt;/D&gt;&lt;D xsi:type="xsd:double"&gt;0&lt;/D&gt;&lt;D xsi:type="xsd:double"&gt;0&lt;/D&gt;&lt;D xsi:type="xsd:double"&gt;0&lt;/D&gt;&lt;D xsi:type="xsd:double"&gt;0&lt;/D&gt;&lt;D xsi:type="xsd:double"&gt;1.1097&lt;/D&gt;&lt;D xsi:type="xsd:double"&gt;1.1904&lt;/D&gt;&lt;D xsi:type="xsd:double"&gt;1.0572&lt;/D&gt;&lt;D xsi:type="xsd:double"&gt;1.0345&lt;/D&gt;&lt;D xsi:type="xsd:double"&gt;0.7721&lt;/D&gt;&lt;D xsi:type="xsd:double"&gt;0.7786&lt;/D&gt;&lt;D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xsi:type="xsd:double"&gt;0.6965&lt;/D&gt;&lt;D xsi:type="xsd:double"&gt;0.7715&lt;/D&gt;&lt;D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xsi:type="xsd:double"&gt;0.303&lt;/D&gt;&lt;D xsi:type="xsd:double"&gt;0.6237&lt;/D&gt;&lt;D xsi:type="xsd:double"&gt;0.6213&lt;/D&gt;&lt;D xsi:type="xsd:double"&gt;0.7546&lt;/D&gt;&lt;D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xsi:type="xsd:double"&gt;0.2888&lt;/D&gt;&lt;D xsi:type="xsd:double"&gt;0.7586&lt;/D&gt;&lt;D xsi:type="xsd:double"&gt;0.7099&lt;/D&gt;&lt;D xsi:type="xsd:double"&gt;0.8253&lt;/D&gt;&lt;D xsi:type="xsd:double"&gt;0.6143&lt;/D&gt;&lt;D xsi:type="xsd:double"&gt;0.6172&lt;/D&gt;&lt;D xsi:type="xsd:double"&gt;0.748&lt;/D&gt;&lt;D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xsi:type="xsd:double"&gt;0.3799&lt;/D&gt;&lt;D xsi:type="xsd:double"&gt;0.5141&lt;/D&gt;&lt;D xsi:type="xsd:double"&gt;0.666&lt;/D&gt;&lt;D xsi:type="xsd:double"&gt;0.6474&lt;/D&gt;&lt;D xsi:type="xsd:double"&gt;0.8617&lt;/D&gt;&lt;D xsi:type="xsd:double"&gt;0.9936&lt;/D&gt;&lt;D xsi:type="xsd:double"&gt;1.0367&lt;/D&gt;&lt;D xsi:type="xsd:double"&gt;1.0773&lt;/D&gt;&lt;D xsi:type="xsd:double"&gt;1.0216&lt;/D&gt;&lt;D xsi:type="xsd:double"&gt;1.041&lt;/D&gt;&lt;D xsi:type="xsd:double"&gt;1.0761&lt;/D&gt;&lt;D xsi:type="xsd:double"&gt;1.2211&lt;/D&gt;&lt;D xsi:type="xsd:double"&gt;0.4268&lt;/D&gt;&lt;D xsi:type="xsd:double"&gt;0.3703&lt;/D&gt;&lt;D xsi:type="xsd:double"&gt;0.5902&lt;/D&gt;&lt;D xsi:type="xsd:double"&gt;0.9317&lt;/D&gt;&lt;D xsi:type="xsd:double"&gt;0.9942&lt;/D&gt;&lt;D xsi:type="xsd:double"&gt;0.8577&lt;/D&gt;&lt;D xsi:type="xsd:double"&gt;0.8154&lt;/D&gt;&lt;D xsi:type="xsd:double"&gt;0.7145&lt;/D&gt;&lt;D xsi:type="xsd:double"&gt;0.6771&lt;/D&gt;&lt;D xsi:type="xsd:double"&gt;0.7351&lt;/D&gt;&lt;D xsi:type="xsd:double"&gt;0.7257&lt;/D&gt;&lt;D xsi:type="xsd:double"&gt;0&lt;/D&gt;&lt;D xsi:type="xsd:double"&gt;0&lt;/D&gt;&lt;D xsi:type="xsd:double"&gt;0&lt;/D&gt;&lt;D xsi:type="xsd:double"&gt;0.4138&lt;/D&gt;&lt;D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xsi:type="xsd:double"&gt;0.12&lt;/D&gt;&lt;D xsi:type="xsd:double"&gt;0.3237&lt;/D&gt;&lt;D xsi:type="xsd:double"&gt;0.4221&lt;/D&gt;&lt;D xsi:type="xsd:double"&gt;0.3668&lt;/D&gt;&lt;D xsi:type="xsd:double"&gt;0.3425&lt;/D&gt;&lt;D xsi:type="xsd:double"&gt;0.3023&lt;/D&gt;&lt;D xsi:type="xsd:double"&gt;0&lt;/D&gt;&lt;D xsi:type="xsd:double"&gt;0&lt;/D&gt;&lt;D xsi:type="xsd:double"&gt;0&lt;/D&gt;&lt;D xsi:type="xsd:double"&gt;0&lt;/D&gt;&lt;D xsi:type="xsd:double"&gt;0.2823&lt;/D&gt;&lt;D xsi:type="xsd:double"&gt;0.3495&lt;/D&gt;&lt;D xsi:type="xsd:double"&gt;0.5171&lt;/D&gt;&lt;D xsi:type="xsd:double"&gt;0.45&lt;/D&gt;&lt;D xsi:type="xsd:double"&gt;0.4538&lt;/D&gt;&lt;D xsi:type="xsd:double"&gt;0.3273&lt;/D&gt;&lt;D xsi:type="xsd:double"&gt;0.3377&lt;/D&gt;&lt;D xsi:type="xsd:double"&gt;0.7451&lt;/D&gt;&lt;D xsi:type="xsd:double"&gt;0.7068&lt;/D&gt;&lt;D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xsi:type="xsd:double"&gt;0.822&lt;/D&gt;&lt;D xsi:type="xsd:double"&gt;0.9149&lt;/D&gt;&lt;D xsi:type="xsd:double"&gt;0.9069&lt;/D&gt;&lt;D xsi:type="xsd:double"&gt;0.969&lt;/D&gt;&lt;D xsi:type="xsd:double"&gt;0.7068&lt;/D&gt;&lt;D xsi:type="xsd:double"&gt;0.5156&lt;/D&gt;&lt;D xsi:type="xsd:double"&gt;0.6838&lt;/D&gt;&lt;D xsi:type="xsd:double"&gt;0.6859&lt;/D&gt;&lt;D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xsi:type="xsd:double"&gt;0.2232&lt;/D&gt;&lt;D xsi:type="xsd:double"&gt;0.7696&lt;/D&gt;&lt;D xsi:type="xsd:double"&gt;0.7744&lt;/D&gt;&lt;D xsi:type="xsd:double"&gt;0.4673&lt;/D&gt;&lt;D xsi:type="xsd:double"&gt;0.5513&lt;/D&gt;&lt;D xsi:type="xsd:double"&gt;0.6058&lt;/D&gt;&lt;D xsi:type="xsd:double"&gt;0.6066&lt;/D&gt;&lt;D xsi:type="xsd:double"&gt;0.673&lt;/D&gt;&lt;D xsi:type="xsd:double"&gt;0.5383&lt;/D&gt;&lt;D xsi:type="xsd:double"&gt;0&lt;/D&gt;&lt;D xsi:type="xsd:double"&gt;0&lt;/D&gt;&lt;D xsi:type="xsd:double"&gt;0.5698&lt;/D&gt;&lt;D xsi:type="xsd:double"&gt;0.7712&lt;/D&gt;&lt;D xsi:type="xsd:double"&gt;0.8662&lt;/D&gt;&lt;D xsi:type="xsd:double"&gt;1.0536&lt;/D&gt;&lt;D xsi:type="xsd:double"&gt;0.6816&lt;/D&gt;&lt;D xsi:type="xsd:double"&gt;0&lt;/D&gt;&lt;D xsi:type="xsd:double"&gt;0&lt;/D&gt;&lt;D xsi:type="xsd:double"&gt;0.2138&lt;/D&gt;&lt;D xsi:type="xsd:double"&gt;0.154&lt;/D&gt;&lt;D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xsi:type="xsd:double"&gt;0.6483&lt;/D&gt;&lt;D xsi:type="xsd:double"&gt;0.6305&lt;/D&gt;&lt;D xsi:type="xsd:double"&gt;0.6674&lt;/D&gt;&lt;D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xsi:type="xsd:double"&gt;0.2387&lt;/D&gt;&lt;D xsi:type="xsd:double"&gt;0&lt;/D&gt;&lt;D xsi:type="xsd:double"&gt;0&lt;/D&gt;&lt;D xsi:type="xsd:double"&gt;0&lt;/D&gt;&lt;D xsi:type="xsd:double"&gt;0&lt;/D&gt;&lt;D xsi:type="xsd:double"&gt;0.4424&lt;/D&gt;&lt;D xsi:type="xsd:double"&gt;0.4422&lt;/D&gt;&lt;D xsi:type="xsd:double"&gt;0.443&lt;/D&gt;&lt;D xsi:type="xsd:double"&gt;0.4415&lt;/D&gt;&lt;D xsi:type="xsd:double"&gt;0.3834&lt;/D&gt;&lt;D xsi:type="xsd:double"&gt;0.3332&lt;/D&gt;&lt;D xsi:type="xsd:double"&gt;0.1771&lt;/D&gt;&lt;D xsi:type="xsd:double"&gt;0&lt;/D&gt;&lt;D xsi:type="xsd:double"&gt;0&lt;/D&gt;&lt;D xsi:type="xsd:double"&gt;0.4665&lt;/D&gt;&lt;D xsi:type="xsd:double"&gt;0.4722&lt;/D&gt;&lt;D xsi:type="xsd:double"&gt;0.5051&lt;/D&gt;&lt;D xsi:type="xsd:double"&gt;0.5839&lt;/D&gt;&lt;D xsi:type="xsd:double"&gt;0.6998&lt;/D&gt;&lt;D xsi:type="xsd:double"&gt;0.6902&lt;/D&gt;&lt;D xsi:type="xsd:double"&gt;0.8273&lt;/D&gt;&lt;D xsi:type="xsd:double"&gt;0.9317&lt;/D&gt;&lt;D xsi:type="xsd:double"&gt;0.9241&lt;/D&gt;&lt;D xsi:type="xsd:double"&gt;1.0812&lt;/D&gt;&lt;D xsi:type="xsd:double"&gt;1.0518&lt;/D&gt;&lt;D xsi:type="xsd:double"&gt;0.6048&lt;/D&gt;&lt;D xsi:type="xsd:double"&gt;0.6594&lt;/D&gt;&lt;D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xsi:type="xsd:double"&gt;0.6573&lt;/D&gt;&lt;D xsi:type="xsd:double"&gt;0.7527&lt;/D&gt;&lt;D xsi:type="xsd:double"&gt;0.7175&lt;/D&gt;&lt;D xsi:type="xsd:double"&gt;0&lt;/D&gt;&lt;D xsi:type="xsd:double"&gt;0&lt;/D&gt;&lt;D xsi:type="xsd:double"&gt;0&lt;/D&gt;&lt;D xsi:type="xsd:double"&gt;0.9478&lt;/D&gt;&lt;D xsi:type="xsd:double"&gt;1.0143&lt;/D&gt;&lt;D xsi:type="xsd:double"&gt;1.0299&lt;/D&gt;&lt;D xsi:type="xsd:double"&gt;0.838&lt;/D&gt;&lt;D xsi:type="xsd:double"&gt;0.861&lt;/D&gt;&lt;D xsi:type="xsd:double"&gt;0.7119&lt;/D&gt;&lt;D xsi:type="xsd:double"&gt;0.7344&lt;/D&gt;&lt;D xsi:type="xsd:double"&gt;0.7846&lt;/D&gt;&lt;D xsi:type="xsd:double"&gt;0.7125&lt;/D&gt;&lt;D xsi:type="xsd:double"&gt;0&lt;/D&gt;&lt;D xsi:type="xsd:double"&gt;0&lt;/D&gt;&lt;D xsi:type="xsd:double"&gt;0.2608&lt;/D&gt;&lt;D xsi:type="xsd:double"&gt;0.4891&lt;/D&gt;&lt;D xsi:type="xsd:double"&gt;0.541&lt;/D&gt;&lt;D xsi:type="xsd:double"&gt;0.5387&lt;/D&gt;&lt;D xsi:type="xsd:double"&gt;0.5477&lt;/D&gt;&lt;D xsi:type="xsd:double"&gt;0.5218&lt;/D&gt;&lt;D xsi:type="xsd:double"&gt;0.4572&lt;/D&gt;&lt;D xsi:type="xsd:double"&gt;0.5308&lt;/D&gt;&lt;D xsi:type="xsd:double"&gt;0.5037&lt;/D&gt;&lt;D xsi:type="xsd:double"&gt;0.4822&lt;/D&gt;&lt;D xsi:type="xsd:double"&gt;0.9101&lt;/D&gt;&lt;D xsi:type="xsd:double"&gt;0.7236&lt;/D&gt;&lt;D xsi:type="xsd:double"&gt;1.134&lt;/D&gt;&lt;D xsi:type="xsd:double"&gt;1.2674&lt;/D&gt;&lt;D xsi:type="xsd:double"&gt;1.2804&lt;/D&gt;&lt;D xsi:type="xsd:double"&gt;1.2443&lt;/D&gt;&lt;D xsi:type="xsd:double"&gt;1.0811&lt;/D&gt;&lt;D xsi:type="xsd:double"&gt;0.991&lt;/D&gt;&lt;D xsi:type="xsd:double"&gt;0.8902&lt;/D&gt;&lt;D xsi:type="xsd:double"&gt;0.6974&lt;/D&gt;&lt;D xsi:type="xsd:double"&gt;0.7699&lt;/D&gt;&lt;D xsi:type="xsd:double"&gt;0.6938&lt;/D&gt;&lt;D xsi:type="xsd:double"&gt;0.6532&lt;/D&gt;&lt;D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xsi:type="xsd:double"&gt;0.2657&lt;/D&gt;&lt;D xsi:type="xsd:double"&gt;0.2744&lt;/D&gt;&lt;D xsi:type="xsd:double"&gt;0.4363&lt;/D&gt;&lt;D xsi:type="xsd:double"&gt;0.5786&lt;/D&gt;&lt;D xsi:type="xsd:double"&gt;0.9173&lt;/D&gt;&lt;D xsi:type="xsd:double"&gt;0.8236&lt;/D&gt;&lt;D xsi:type="xsd:double"&gt;0.9925&lt;/D&gt;&lt;D xsi:type="xsd:double"&gt;0.9698&lt;/D&gt;&lt;D xsi:type="xsd:double"&gt;0.9917&lt;/D&gt;&lt;D xsi:type="xsd:double"&gt;1.1486&lt;/D&gt;&lt;D xsi:type="xsd:double"&gt;0.8078&lt;/D&gt;&lt;D xsi:type="xsd:double"&gt;0.719&lt;/D&gt;&lt;D xsi:type="xsd:double"&gt;0.555&lt;/D&gt;&lt;D xsi:type="xsd:double"&gt;0.6656&lt;/D&gt;&lt;D xsi:type="xsd:double"&gt;0.6515&lt;/D&gt;&lt;D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xsi:type="xsd:double"&gt;0.2889&lt;/D&gt;&lt;D xsi:type="xsd:double"&gt;0&lt;/D&gt;&lt;D xsi:type="xsd:double"&gt;0&lt;/D&gt;&lt;D xsi:type="xsd:double"&gt;0&lt;/D&gt;&lt;D xsi:type="xsd:double"&gt;0&lt;/D&gt;&lt;D xsi:type="xsd:double"&gt;0&lt;/D&gt;&lt;D xsi:type="xsd:double"&gt;0&lt;/D&gt;&lt;D xsi:type="xsd:double"&gt;0&lt;/D&gt;&lt;D xsi:type="xsd:double"&gt;0.3051&lt;/D&gt;&lt;D xsi:type="xsd:double"&gt;0.8579&lt;/D&gt;&lt;D xsi:type="xsd:double"&gt;0.6611&lt;/D&gt;&lt;D xsi:type="xsd:double"&gt;0.637&lt;/D&gt;&lt;D xsi:type="xsd:double"&gt;0.6447&lt;/D&gt;&lt;D xsi:type="xsd:double"&gt;0&lt;/D&gt;&lt;D xsi:type="xsd:double"&gt;0&lt;/D&gt;&lt;D xsi:type="xsd:double"&gt;0&lt;/D&gt;&lt;D xsi:type="xsd:double"&gt;0&lt;/D&gt;&lt;D xsi:type="xsd:double"&gt;0&lt;/D&gt;&lt;D xsi:type="xsd:double"&gt;0&lt;/D&gt;&lt;D xsi:type="xsd:double"&gt;0&lt;/D&gt;&lt;D xsi:type="xsd:double"&gt;0.6785&lt;/D&gt;&lt;D xsi:type="xsd:double"&gt;0&lt;/D&gt;&lt;D xsi:type="xsd:double"&gt;0&lt;/D&gt;&lt;D xsi:type="xsd:double"&gt;0.4777&lt;/D&gt;&lt;D xsi:type="xsd:double"&gt;0.4647&lt;/D&gt;&lt;D xsi:type="xsd:double"&gt;0.4654&lt;/D&gt;&lt;D xsi:type="xsd:double"&gt;0.4675&lt;/D&gt;&lt;D xsi:type="xsd:double"&gt;0.7747&lt;/D&gt;&lt;D xsi:type="xsd:double"&gt;0.9367&lt;/D&gt;&lt;D xsi:type="xsd:double"&gt;0.8472&lt;/D&gt;&lt;D xsi:type="xsd:double"&gt;0.7979&lt;/D&gt;&lt;D xsi:type="xsd:double"&gt;0.5393&lt;/D&gt;&lt;D xsi:type="xsd:double"&gt;0.5817&lt;/D&gt;&lt;D xsi:type="xsd:double"&gt;0.754&lt;/D&gt;&lt;D xsi:type="xsd:double"&gt;0.7956&lt;/D&gt;&lt;D xsi:type="xsd:double"&gt;0.6622&lt;/D&gt;&lt;D xsi:type="xsd:double"&gt;0.6576&lt;/D&gt;&lt;D xsi:type="xsd:double"&gt;0.71&lt;/D&gt;&lt;D xsi:type="xsd:double"&gt;0.7302&lt;/D&gt;&lt;D xsi:type="xsd:double"&gt;0.694&lt;/D&gt;&lt;D xsi:type="xsd:double"&gt;0.7612&lt;/D&gt;&lt;D xsi:type="xsd:double"&gt;0.7762&lt;/D&gt;&lt;D xsi:type="xsd:double"&gt;0.6717&lt;/D&gt;&lt;D xsi:type="xsd:double"&gt;0&lt;/D&gt;&lt;D xsi:type="xsd:double"&gt;0.68&lt;/D&gt;&lt;D xsi:type="xsd:double"&gt;0.7829&lt;/D&gt;&lt;D xsi:type="xsd:double"&gt;0.9466&lt;/D&gt;&lt;D xsi:type="xsd:double"&gt;0.9391&lt;/D&gt;&lt;D xsi:type="xsd:double"&gt;0.6214&lt;/D&gt;&lt;D xsi:type="xsd:double"&gt;0.5564&lt;/D&gt;&lt;D xsi:type="xsd:double"&gt;0.6088&lt;/D&gt;&lt;D xsi:type="xsd:double"&gt;0.6444&lt;/D&gt;&lt;D xsi:type="xsd:double"&gt;1.0435&lt;/D&gt;&lt;D xsi:type="xsd:double"&gt;0.4894&lt;/D&gt;&lt;D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xsi:type="xsd:double"&gt;0.4079&lt;/D&gt;&lt;D xsi:type="xsd:double"&gt;0.4048&lt;/D&gt;&lt;D xsi:type="xsd:double"&gt;0.5617&lt;/D&gt;&lt;D xsi:type="xsd:double"&gt;0.6053&lt;/D&gt;&lt;D xsi:type="xsd:double"&gt;0.6361&lt;/D&gt;&lt;D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xsi:type="xsd:double"&gt;0.2373&lt;/D&gt;&lt;D xsi:type="xsd:double"&gt;0.2331&lt;/D&gt;&lt;D xsi:type="xsd:double"&gt;0.2485&lt;/D&gt;&lt;D xsi:type="xsd:double"&gt;0.2114&lt;/D&gt;&lt;D xsi:type="xsd:double"&gt;0.3323&lt;/D&gt;&lt;D xsi:type="xsd:double"&gt;0.4092&lt;/D&gt;&lt;D xsi:type="xsd:double"&gt;0.4678&lt;/D&gt;&lt;D xsi:type="xsd:double"&gt;0.3316&lt;/D&gt;&lt;D xsi:type="xsd:double"&gt;0.3092&lt;/D&gt;&lt;D xsi:type="xsd:double"&gt;0&lt;/D&gt;&lt;D xsi:type="xsd:double"&gt;0&lt;/D&gt;&lt;D xsi:type="xsd:double"&gt;0&lt;/D&gt;&lt;D xsi:type="xsd:double"&gt;0&lt;/D&gt;&lt;D xsi:type="xsd:double"&gt;0&lt;/D&gt;&lt;D xsi:type="xsd:double"&gt;0&lt;/D&gt;&lt;D xsi:type="xsd:double"&gt;0.2696&lt;/D&gt;&lt;D xsi:type="xsd:double"&gt;0.4922&lt;/D&gt;&lt;D xsi:type="xsd:double"&gt;0.6089&lt;/D&gt;&lt;D xsi:type="xsd:double"&gt;0.6956&lt;/D&gt;&lt;D xsi:type="xsd:double"&gt;0.5122&lt;/D&gt;&lt;D xsi:type="xsd:double"&gt;0.542&lt;/D&gt;&lt;D xsi:type="xsd:double"&gt;0.6197&lt;/D&gt;&lt;D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xsi:type="xsd:double"&gt;0.3734&lt;/D&gt;&lt;D xsi:type="xsd:double"&gt;0.353&lt;/D&gt;&lt;D xsi:type="xsd:double"&gt;0.4242&lt;/D&gt;&lt;D xsi:type="xsd:double"&gt;0.3332&lt;/D&gt;&lt;D xsi:type="xsd:double"&gt;0.5605&lt;/D&gt;&lt;D xsi:type="xsd:double"&gt;0.6151&lt;/D&gt;&lt;D xsi:type="xsd:double"&gt;0&lt;/D&gt;&lt;D xsi:type="xsd:double"&gt;0&lt;/D&gt;&lt;D xsi:type="xsd:double"&gt;0&lt;/D&gt;&lt;D xsi:type="xsd:double</t>
        </r>
      </text>
    </comment>
    <comment ref="A61" authorId="0" shapeId="0" xr:uid="{BA912CF0-ADD8-4137-91DA-1118E5C75BB2}">
      <text>
        <r>
          <rPr>
            <b/>
            <sz val="9"/>
            <color indexed="81"/>
            <rFont val="Tahoma"/>
            <family val="2"/>
          </rPr>
          <t>"&gt;0&lt;/D&gt;&lt;D xsi:type="xsd:double"&gt;0&lt;/D&gt;&lt;D xsi:type="xsd:double"&gt;0&lt;/D&gt;&lt;D xsi:type="xsd:double"&gt;0&lt;/D&gt;&lt;D xsi:type="xsd:double"&gt;0&lt;/D&gt;&lt;D xsi:type="xsd:double"&gt;0&lt;/D&gt;&lt;D xsi:type="xsd:double"&gt;0&lt;/D&gt;&lt;D xsi:type="xsd:double"&gt;0.1569&lt;/D&gt;&lt;D xsi:type="xsd:double"&gt;0.1459&lt;/D&gt;&lt;D xsi:type="xsd:double"&gt;0.2844&lt;/D&gt;&lt;D xsi:type="xsd:double"&gt;0&lt;/D&gt;&lt;D xsi:type="xsd:double"&gt;0&lt;/D&gt;&lt;D xsi:type="xsd:double"&gt;0&lt;/D&gt;&lt;D xsi:type="xsd:double"&gt;0&lt;/D&gt;&lt;D xsi:type="xsd:double"&gt;0&lt;/D&gt;&lt;D xsi:type="xsd:double"&gt;0.4723&lt;/D&gt;&lt;D xsi:type="xsd:double"&gt;0.5042&lt;/D&gt;&lt;D xsi:type="xsd:double"&gt;0.7335&lt;/D&gt;&lt;D xsi:type="xsd:double"&gt;0.693&lt;/D&gt;&lt;D xsi:type="xsd:double"&gt;0.6495&lt;/D&gt;&lt;D xsi:type="xsd:double"&gt;0.2786&lt;/D&gt;&lt;D xsi:type="xsd:double"&gt;0.2366&lt;/D&gt;&lt;D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xsi:type="xsd:double"&gt;0.4435&lt;/D&gt;&lt;D xsi:type="xsd:double"&gt;0.6677&lt;/D&gt;&lt;D xsi:type="xsd:double"&gt;0.5993&lt;/D&gt;&lt;D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xsi:type="xsd:double"&gt;0.5451&lt;/D&gt;&lt;D xsi:type="xsd:double"&gt;0.5968&lt;/D&gt;&lt;D xsi:type="xsd:double"&gt;0.6358&lt;/D&gt;&lt;D xsi:type="xsd:double"&gt;0.5987&lt;/D&gt;&lt;D xsi:type="xsd:double"&gt;0&lt;/D&gt;&lt;D xsi:type="xsd:double"&gt;0&lt;/D&gt;&lt;D xsi:type="xsd:double"&gt;0&lt;/D&gt;&lt;D xsi:type="xsd:double"&gt;0&lt;/D&gt;&lt;D xsi:type="xsd:double"&gt;0&lt;/D&gt;&lt;D xsi:type="xsd:double"&gt;0&lt;/D&gt;&lt;D xsi:type="xsd:double"&gt;0&lt;/D&gt;&lt;D xsi:type="xsd:double"&gt;0&lt;/D&gt;&lt;D xsi:type="xsd:double"&gt;0.6025&lt;/D&gt;&lt;D xsi:type="xsd:double"&gt;0.4547&lt;/D&gt;&lt;D xsi:type="xsd:double"&gt;0.5282&lt;/D&gt;&lt;D xsi:type="xsd:double"&gt;0.5239&lt;/D&gt;&lt;D xsi:type="xsd:double"&gt;0.2903&lt;/D&gt;&lt;D xsi:type="xsd:double"&gt;0&lt;/D&gt;&lt;D xsi:type="xsd:double"&gt;0&lt;/D&gt;&lt;D xsi:type="xsd:double"&gt;0&lt;/D&gt;&lt;D xsi:type="xsd:double"&gt;0&lt;/D&gt;&lt;D xsi:type="xsd:double"&gt;0&lt;/D&gt;&lt;D xsi:type="xsd:double"&gt;0&lt;/D&gt;&lt;D xsi:type="xsd:double"&gt;0&lt;/D&gt;&lt;D xsi:type="xsd:double"&gt;0&lt;/D&gt;&lt;D xsi:type="xsd:double"&gt;0.5942&lt;/D&gt;&lt;D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xsi:type="xsd:double"&gt;0.4844&lt;/D&gt;&lt;D xsi:type="xsd:double"&gt;0.52&lt;/D&gt;&lt;D xsi:type="xsd:double"&gt;0.5846&lt;/D&gt;&lt;D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xsi:type="xsd:double"&gt;0.6658&lt;/D&gt;&lt;D xsi:type="xsd:double"&gt;0.5033&lt;/D&gt;&lt;D xsi:type="xsd:double"&gt;0&lt;/D&gt;&lt;D xsi:type="xsd:double"&gt;0&lt;/D&gt;&lt;D xsi:type="xsd:double"&gt;0&lt;/D&gt;&lt;D xsi:type="xsd:double"&gt;0&lt;/D&gt;&lt;D xsi:type="xsd:double"&gt;0&lt;/D&gt;&lt;D xsi:type="xsd:double"&gt;0&lt;/D&gt;&lt;D xsi:type="xsd:double"&gt;0&lt;/D&gt;&lt;D xsi:type="xsd:double"&gt;0.4445&lt;/D&gt;&lt;D xsi:type="xsd:double"&gt;0.8432&lt;/D&gt;&lt;D xsi:type="xsd:double"&gt;0.5638&lt;/D&gt;&lt;D xsi:type="xsd:double"&gt;0.3591&lt;/D&gt;&lt;D xsi:type="xsd:double"&gt;0.3591&lt;/D&gt;&lt;D xsi:type="xsd:double"&gt;0.4544&lt;/D&gt;&lt;D xsi:type="xsd:double"&gt;0&lt;/D&gt;&lt;D xsi:type="xsd:double"&gt;0&lt;/D&gt;&lt;D xsi:type="xsd:double"&gt;0&lt;/D&gt;&lt;D xsi:type="xsd:double"&gt;0&lt;/D&gt;&lt;D xsi:type="xsd:double"&gt;0.2876&lt;/D&gt;&lt;D xsi:type="xsd:double"&gt;0.2862&lt;/D&gt;&lt;D xsi:type="xsd:double"&gt;0.5407&lt;/D&gt;&lt;D xsi:type="xsd:double"&gt;0.5693&lt;/D&gt;&lt;D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xsi:type="xsd:double"&gt;0.931&lt;/D&gt;&lt;D xsi:type="xsd:double"&gt;1.1341&lt;/D&gt;&lt;D xsi:type="xsd:double"&gt;1.0237&lt;/D&gt;&lt;D xsi:type="xsd:double"&gt;1.2946&lt;/D&gt;&lt;D xsi:type="xsd:double"&gt;0.7386&lt;/D&gt;&lt;D xsi:type="xsd:double"&gt;0.6374&lt;/D&gt;&lt;D xsi:type="xsd:double"&gt;0.7243&lt;/D&gt;&lt;D xsi:type="xsd:double"&gt;0.7605&lt;/D&gt;&lt;D xsi:type="xsd:double"&gt;0.7387&lt;/D&gt;&lt;D xsi:type="xsd:double"&gt;0.2298&lt;/D&gt;&lt;D xsi:type="xsd:double"&gt;0.5654&lt;/D&gt;&lt;D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xsi:type="xsd:double"&gt;0.5316&lt;/D&gt;&lt;D xsi:type="xsd:double"&gt;0.5393&lt;/D&gt;&lt;D xsi:type="xsd:double"&gt;0.5618&lt;/D&gt;&lt;D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xsi:type="xsd:double"&gt;0.8969&lt;/D&gt;&lt;D xsi:type="xsd:double"&gt;1.0057&lt;/D&gt;&lt;D xsi:type="xsd:double"&gt;0.8562&lt;/D&gt;&lt;D xsi:type="xsd:double"&gt;0.547&lt;/D&gt;&lt;D xsi:type="xsd:double"&gt;0&lt;/D&gt;&lt;D xsi:type="xsd:double"&gt;0&lt;/D&gt;&lt;D xsi:type="xsd:double"&gt;0.8157&lt;/D&gt;&lt;D xsi:type="xsd:double"&gt;0.794&lt;/D&gt;&lt;D xsi:type="xsd:double"&gt;1.5846&lt;/D&gt;&lt;D xsi:type="xsd:double"&gt;0&lt;/D&gt;&lt;D xsi:type="xsd:double"&gt;0&lt;/D&gt;&lt;D xsi:type="xsd:double"&gt;0&lt;/D&gt;&lt;D xsi:type="xsd:double"&gt;0&lt;/D&gt;&lt;D xsi:type="xsd:double"&gt;0&lt;/D&gt;&lt;D xsi:type="xsd:double"&gt;0&lt;/D&gt;&lt;D xsi:type="xsd:double"&gt;0&lt;/D&gt;&lt;D xsi:type="xsd:double"&gt;0.4899&lt;/D&gt;&lt;D xsi:type="xsd:double"&gt;0.5054&lt;/D&gt;&lt;D xsi:type="xsd:double"&gt;1.0246&lt;/D&gt;&lt;D xsi:type="xsd:double"&gt;1.0646&lt;/D&gt;&lt;D xsi:type="xsd:double"&gt;0.8224&lt;/D&gt;&lt;D xsi:type="xsd:double"&gt;0.1406&lt;/D&gt;&lt;D xsi:type="xsd:double"&gt;0.1293&lt;/D&gt;&lt;D xsi:type="xsd:double"&gt;0.1404&lt;/D&gt;&lt;D xsi:type="xsd:double"&gt;0.1126&lt;/D&gt;&lt;D xsi:type="xsd:double"&gt;0.1155&lt;/D&gt;&lt;D xsi:type="xsd:double"&gt;0.1029&lt;/D&gt;&lt;D xsi:type="xsd:double"&gt;0.1274&lt;/D&gt;&lt;D xsi:type="xsd:double"&gt;0.3369&lt;/D&gt;&lt;D xsi:type="xsd:double"&gt;0&lt;/D&gt;&lt;D xsi:type="xsd:double"&gt;0&lt;/D&gt;&lt;D xsi:type="xsd:double"&gt;0&lt;/D&gt;&lt;D xsi:type="xsd:double"&gt;0.465&lt;/D&gt;&lt;D xsi:type="xsd:double"&gt;0.323&lt;/D&gt;&lt;D xsi:type="xsd:double"&gt;0.5777&lt;/D&gt;&lt;D xsi:type="xsd:double"&gt;0.7488&lt;/D&gt;&lt;D xsi:type="xsd:double"&gt;0.1233&lt;/D&gt;&lt;D xsi:type="xsd:double"&gt;0&lt;/D&gt;&lt;D xsi:type="xsd:double"&gt;0&lt;/D&gt;&lt;D xsi:type="xsd:double"&gt;0&lt;/D&gt;&lt;D xsi:type="xsd:double"&gt;0.4795&lt;/D&gt;&lt;D xsi:type="xsd:double"&gt;0.5336&lt;/D&gt;&lt;D xsi:type="xsd:double"&gt;0.5411&lt;/D&gt;&lt;D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xsi:type="xsd:double"&gt;0.5404&lt;/D&gt;&lt;D xsi:type="xsd:double"&gt;0&lt;/D&gt;&lt;D xsi:type="xsd:double"&gt;0.6912&lt;/D&gt;&lt;D xsi:type="xsd:double"&gt;1.1572&lt;/D&gt;&lt;D xsi:type="xsd:double"&gt;1.0558&lt;/D&gt;&lt;D xsi:type="xsd:double"&gt;0.5559&lt;/D&gt;&lt;D xsi:type="xsd:double"&gt;0.3094&lt;/D&gt;&lt;D xsi:type="xsd:double"&gt;0.3634&lt;/D&gt;&lt;D xsi:type="xsd:double"&gt;0.6508&lt;/D&gt;&lt;D xsi:type="xsd:double"&gt;0.8442&lt;/D&gt;&lt;D xsi:type="xsd:double"&gt;0.9533&lt;/D&gt;&lt;D xsi:type="xsd:double"&gt;0.8676&lt;/D&gt;&lt;D xsi:type="xsd:double"&gt;0.8675&lt;/D&gt;&lt;D xsi:type="xsd:double"&gt;0.7508&lt;/D&gt;&lt;D xsi:type="xsd:double"&gt;0.7764&lt;/D&gt;&lt;D xsi:type="xsd:double"&gt;0.714&lt;/D&gt;&lt;D xsi:type="xsd:double"&gt;0.7897&lt;/D&gt;&lt;D xsi:type="xsd:double"&gt;0.8916&lt;/D&gt;&lt;D xsi:type="xsd:double"&gt;0.7456&lt;/D&gt;&lt;D xsi:type="xsd:double"&gt;0.5061&lt;/D&gt;&lt;D xsi:type="xsd:double"&gt;0.5576&lt;/D&gt;&lt;D xsi:type="xsd:double"&gt;0.559&lt;/D&gt;&lt;D xsi:type="xsd:double"&gt;0.4674&lt;/D&gt;&lt;D xsi:type="xsd:double"&gt;0.4827&lt;/D&gt;&lt;D xsi:type="xsd:double"&gt;0.9701&lt;/D&gt;&lt;D xsi:type="xsd:double"&gt;0.6794&lt;/D&gt;&lt;D xsi:type="xsd:double"&gt;0.7055&lt;/D&gt;&lt;D xsi:type="xsd:double"&gt;1.0684&lt;/D&gt;&lt;D xsi:type="xsd:double"&gt;1.1772&lt;/D&gt;&lt;D xsi:type="xsd:double"&gt;1.6244&lt;/D&gt;&lt;D xsi:type="xsd:double"&gt;1.5787&lt;/D&gt;&lt;D xsi:type="xsd:double"&gt;1.4369&lt;/D&gt;&lt;D xsi:type="xsd:double"&gt;1.2322&lt;/D&gt;&lt;D xsi:type="xsd:double"&gt;1.2123&lt;/D&gt;&lt;D xsi:type="xsd:double"&gt;1.271&lt;/D&gt;&lt;D xsi:type="xsd:double"&gt;0.4873&lt;/D&gt;&lt;D xsi:type="xsd:double"&gt;0.6577&lt;/D&gt;&lt;D xsi:type="xsd:double"&gt;0.5191&lt;/D&gt;&lt;D xsi:type="xsd:double"&gt;0.5944&lt;/D&gt;&lt;D xsi:type="xsd:double"&gt;0.54&lt;/D&gt;&lt;D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xsi:type="xsd:double"&gt;0.1862&lt;/D&gt;&lt;D xsi:type="xsd:double"&gt;0.1961&lt;/D&gt;&lt;D xsi:type="xsd:double"&gt;0.6019&lt;/D&gt;&lt;D xsi:type="xsd:double"&gt;0.5089&lt;/D&gt;&lt;D xsi:type="xsd:double"&gt;0.4743&lt;/D&gt;&lt;D xsi:type="xsd:double"&gt;0.3902&lt;/D&gt;&lt;D xsi:type="xsd:double"&gt;0.43&lt;/D&gt;&lt;D xsi:type="xsd:double"&gt;0.3843&lt;/D&gt;&lt;D xsi:type="xsd:double"&gt;0&lt;/D&gt;&lt;D xsi:type="xsd:double"&gt;0&lt;/D&gt;&lt;D xsi:type="xsd:double"&gt;0&lt;/D&gt;&lt;D xsi:type="xsd:double"&gt;0.439&lt;/D&gt;&lt;D xsi:type="xsd:double"&gt;0.6869&lt;/D&gt;&lt;D xsi:type="xsd:double"&gt;0.6825&lt;/D&gt;&lt;D xsi:type="xsd:double"&gt;0.5739&lt;/D&gt;&lt;D xsi:type="xsd:double"&gt;0.326&lt;/D&gt;&lt;D xsi:type="xsd:double"&gt;0&lt;/D&gt;&lt;D xsi:type="xsd:double"&gt;0&lt;/D&gt;&lt;D xsi:type="xsd:double"&gt;0.875&lt;/D&gt;&lt;D xsi:type="xsd:double"&gt;0.5352&lt;/D&gt;&lt;D xsi:type="xsd:double"&gt;0.5868&lt;/D&gt;&lt;D xsi:type="xsd:double"&gt;0.5164&lt;/D&gt;&lt;D xsi:type="xsd:double"&gt;0.5272&lt;/D&gt;&lt;D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xsi:type="xsd:double"&gt;0.9671&lt;/D&gt;&lt;D xsi:type="xsd:double"&gt;1.0948&lt;/D&gt;&lt;D xsi:type="xsd:double"&gt;0.6724&lt;/D&gt;&lt;D xsi:type="xsd:double"&gt;0.6429&lt;/D&gt;&lt;D xsi:type="xsd:double"&gt;0.7987&lt;/D&gt;&lt;D xsi:type="xsd:double"&gt;0.5637&lt;/D&gt;&lt;D xsi:type="xsd:double"&gt;0.526&lt;/D&gt;&lt;D xsi:type="xsd:double"&gt;0&lt;/D&gt;&lt;D xsi:type="xsd:double"&gt;0&lt;/D&gt;&lt;D xsi:type="xsd:double"&gt;0&lt;/D&gt;&lt;D xsi:type="xsd:double"&gt;0&lt;/D&gt;&lt;D xsi:type="xsd:double"&gt;0&lt;/D&gt;&lt;D xsi:type="xsd:double"&gt;0&lt;/D&gt;&lt;D xsi:type="xsd:double"&gt;0&lt;/D&gt;&lt;D xsi:type="xsd:double"&gt;0&lt;/D&gt;&lt;D xsi:type="xsd:double"&gt;0.4833&lt;/D&gt;&lt;D xsi:type="xsd:double"&gt;0&lt;/D&gt;&lt;D xsi:type="xsd:double"&gt;0&lt;/D&gt;&lt;D xsi:type="xsd:double"&gt;0&lt;/D&gt;&lt;D xsi:type="xsd:double"&gt;0&lt;/D&gt;&lt;D xsi:type="xsd:double"&gt;0&lt;/D&gt;&lt;D xsi:type="xsd:double"&gt;0&lt;/D&gt;&lt;D xsi:type="xsd:double"&gt;0.4224&lt;/D&gt;&lt;D xsi:type="xsd:double"&gt;0.5998&lt;/D&gt;&lt;D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xsi:type="xsd:double"&gt;0.2643&lt;/D&gt;&lt;D xsi:type="xsd:double"&gt;0.2453&lt;/D&gt;&lt;D xsi:type="xsd:double"&gt;0.2092&lt;/D&gt;&lt;D xsi:type="xsd:double"&gt;0.5987&lt;/D&gt;&lt;D xsi:type="xsd:double"&gt;0.5242&lt;/D&gt;&lt;D xsi:type="xsd:double"&gt;0.46&lt;/D&gt;&lt;D xsi:type="xsd:double"&gt;-2.17&lt;/D&gt;&lt;D xsi:type="xsd:double"&gt;-0.28&lt;/D&gt;&lt;D xsi:type="xsd:double"&gt;0.88&lt;/D&gt;&lt;D xsi:type="xsd:double"&gt;0.26&lt;/D&gt;&lt;D xsi:type="xsd:double"&gt;-2.03&lt;/D&gt;&lt;D xsi:type="xsd:double"&gt;0.26&lt;/D&gt;&lt;D xsi:type="xsd:double"&gt;0.31&lt;/D&gt;&lt;D xsi:type="xsd:double"&gt;1.51&lt;/D&gt;&lt;D xsi:type="xsd:double"&gt;0.26&lt;/D&gt;&lt;D xsi:type="xsd:double"&gt;0.59&lt;/D&gt;&lt;D xsi:type="xsd:double"&gt;0.57&lt;/D&gt;&lt;D xsi:type="xsd:double"&gt;1.79&lt;/D&gt;&lt;D xsi:type="xsd:double"&gt;0.8&lt;/D&gt;&lt;D xsi:type="xsd:double"&gt;-0.9&lt;/D&gt;&lt;D xsi:type="xsd:double"&gt;-0.24&lt;/D&gt;&lt;D xsi:type="xsd:double"&gt;0.11&lt;/D&gt;&lt;D xsi:type="xsd:double"&gt;1.07&lt;/D&gt;&lt;D xsi:type="xsd:double"&gt;0.36&lt;/D&gt;&lt;D xsi:type="xsd:double"&gt;0.32&lt;/D&gt;&lt;D xsi:type="xsd:double"&gt;0.56&lt;/D&gt;&lt;D xsi:type="xsd:double"&gt;0.76&lt;/D&gt;&lt;D xsi:type="xsd:double"&gt;0.09&lt;/D&gt;&lt;D xsi:type="xsd:double"&gt;0.06&lt;/D&gt;&lt;D xsi:type="xsd:double"&gt;-2.73&lt;/D&gt;&lt;D xsi:type="xsd:double"&gt;0.14&lt;/D&gt;&lt;D xsi:type="xsd:double"&gt;1.8&lt;/D&gt;&lt;D xsi:type="xsd:double"&gt;0.72&lt;/D&gt;&lt;D xsi:type="xsd:double"&gt;0.39&lt;/D&gt;&lt;D xsi:type="xsd:double"&gt;0.88&lt;/D&gt;&lt;D xsi:type="xsd:double"&gt;1.83&lt;/D&gt;&lt;D xsi:type="xsd:double"&gt;0.95&lt;/D&gt;&lt;D xsi:type="xsd:double"&gt;0.82&lt;/D&gt;&lt;D xsi:type="xsd:double"&gt;0.38&lt;/D&gt;&lt;D xsi:type="xsd:double"&gt;1.52&lt;/D&gt;&lt;D xsi:type="xsd:double"&gt;0.96&lt;/D&gt;&lt;D xsi:type="xsd:double"&gt;0.71&lt;/D&gt;&lt;D xsi:type="xsd:double"&gt;-0.05&lt;/D&gt;&lt;D xsi:type="xsd:double"&gt;0.52&lt;/D&gt;&lt;D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xsi:type="xsd:double"&gt;0.486&lt;/D&gt;&lt;D xsi:type="xsd:double"&gt;0.4321&lt;/D&gt;&lt;D xsi:type="xsd:double"&gt;0.5118&lt;/D&gt;&lt;D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xsi:type="xsd:double"&gt;0.2518&lt;/D&gt;&lt;D xsi:type="xsd:double"&gt;0&lt;/D&gt;&lt;D xsi:type="xsd:double"&gt;0&lt;/D&gt;&lt;D xsi:type="xsd:double"&gt;0.5103&lt;/D&gt;&lt;D xsi:type="xsd:double"&gt;0.7174&lt;/D&gt;&lt;D xsi:type="xsd:double"&gt;1.3714&lt;/D&gt;&lt;D xsi:type="xsd:double"&gt;1.4438&lt;/D&gt;&lt;D xsi:type="xsd:double"&gt;0.6461&lt;/D&gt;&lt;D xsi:type="xsd:double"&gt;0.6488&lt;/D&gt;&lt;D xsi:type="xsd:double"&gt;0&lt;/D&gt;&lt;D xsi:type="xsd:double"&gt;0.6396&lt;/D&gt;&lt;D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xsi:type="xsd:double"&gt;0.7119&lt;/D&gt;&lt;D xsi:type="xsd:double"&gt;0.5151&lt;/D&gt;&lt;D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xsi:type="xsd:double"&gt;0.4891&lt;/D&gt;&lt;D xsi:type="xsd:double"&gt;0.7145&lt;/D&gt;&lt;D xsi:type="xsd:double"&gt;0.505&lt;/D&gt;&lt;D xsi:type="xsd:double"&gt;0.4802&lt;/D&gt;&lt;D xsi:type="xsd:double"&gt;0.5082&lt;/D&gt;&lt;D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xsi:type="xsd:double"&gt;0.5364&lt;/D&gt;&lt;D xsi:type="xsd:double"&gt;0.9919&lt;/D&gt;&lt;D xsi:type="xsd:double"&gt;0.996&lt;/D&gt;&lt;D xsi:type="xsd:double"&gt;1.2046&lt;/D&gt;&lt;D xsi:type="xsd:double"&gt;0.8792&lt;/D&gt;&lt;D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xsi:type="xsd:double"&gt;0.3654&lt;/D&gt;&lt;D xsi:type="xsd:double"&gt;0.3199&lt;/D&gt;&lt;D xsi:type="xsd:double"&gt;0&lt;/D&gt;&lt;D xsi:type="xsd:double"&gt;0.4435&lt;/D&gt;&lt;D xsi:type="xsd:double"&gt;0.4585&lt;/D&gt;&lt;D xsi:type="xsd:double"&gt;0.4779&lt;/D&gt;&lt;D xsi:type="xsd:double"&gt;0.5748&lt;/D&gt;&lt;D xsi:type="xsd:double"&gt;0.4416&lt;/D&gt;&lt;D xsi:type="xsd:double"&gt;0.479&lt;/D&gt;&lt;D xsi:type="xsd:double"&gt;0.5059&lt;/D&gt;&lt;D xsi:type="xsd:double"&gt;0.7413&lt;/D&gt;&lt;D xsi:type="xsd:double"&gt;0.7632&lt;/D&gt;&lt;D xsi:type="xsd:double"&gt;0.2152&lt;/D&gt;&lt;D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xsi:type="xsd:double"&gt;0.4518&lt;/D&gt;&lt;D xsi:type="xsd:double"&gt;0.5001&lt;/D&gt;&lt;D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xsi:type="xsd:double"&gt;0.3035&lt;/D&gt;&lt;D xsi:type="xsd:double"&gt;0.3224&lt;/D&gt;&lt;D xsi:type="xsd:double"&gt;0.3547&lt;/D&gt;&lt;D xsi:type="xsd:double"&gt;0.4357&lt;/D&gt;&lt;D xsi:type="xsd:double"&gt;0.4371&lt;/D&gt;&lt;D xsi:type="xsd:double"&gt;0.4343&lt;/D&gt;&lt;D xsi:type="xsd:double"&gt;0.4997&lt;/D&gt;&lt;D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xsi:type="xsd:double"&gt;0.5159&lt;/D&gt;&lt;D xsi:type="xsd:double"&gt;0.4509&lt;/D&gt;&lt;D xsi:type="xsd:double"&gt;0.4288&lt;/D&gt;&lt;D xsi:type="xsd:double"&gt;0.4941&lt;/D&gt;&lt;D xsi:type="xsd:double"&gt;0.4995&lt;/D&gt;&lt;D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xsi:type="xsd:double"&gt;0.2937&lt;/D&gt;&lt;D xsi:type="xsd:double"&gt;0.4786&lt;/D&gt;&lt;D xsi:type="xsd:double"&gt;0.5585&lt;/D&gt;&lt;D xsi:type="xsd:double"&gt;0.3928&lt;/D&gt;&lt;D xsi:type="xsd:double"&gt;0.4916&lt;/D&gt;&lt;D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xsi:type="xsd:double"&gt;0.266&lt;/D&gt;&lt;D xsi:type="xsd:double"&gt;0.3023&lt;/D&gt;&lt;D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xsi:type="xsd:double"&gt;0.6953&lt;/D&gt;&lt;D xsi:type="xsd:double"&gt;1.0132&lt;/D&gt;&lt;D xsi:type="xsd:double"&gt;0.8671&lt;/D&gt;&lt;D xsi:type="xsd:double"&gt;0.4899&lt;/D&gt;&lt;D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xsi:type="xsd:double"&gt;0.4616&lt;/D&gt;&lt;D xsi:type="xsd:double"&gt;0.4363&lt;/D&gt;&lt;D xsi:type="xsd:double"&gt;0.5394&lt;/D&gt;&lt;D xsi:type="xsd:double"&gt;0.5622&lt;/D&gt;&lt;D xsi:type="xsd:double"&gt;0.5589&lt;/D&gt;&lt;D xsi:type="xsd:double"&gt;0.6091&lt;/D&gt;&lt;D xsi:type="xsd:double"&gt;0.4838&lt;/D&gt;&lt;D xsi:type="xsd:double"&gt;0.3767&lt;/D&gt;&lt;D xsi:type="xsd:double"&gt;0.5483&lt;/D&gt;&lt;D xsi:type="xsd:double"&gt;0.6068&lt;/D&gt;&lt;D xsi:type="xsd:double"&gt;0.457&lt;/D&gt;&lt;D xsi:type="xsd:double"&gt;0.6774&lt;/D&gt;&lt;D xsi:type="xsd:double"&gt;0.6704&lt;/D&gt;&lt;D xsi:type="xsd:double"&gt;0.2435&lt;/D&gt;&lt;D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xsi:type="xsd:double"&gt;0.4769&lt;/D&gt;&lt;D xsi:type="xsd:double"&gt;0.4841&lt;/D&gt;&lt;D xsi:type="xsd:double"&gt;0.4193&lt;/D&gt;&lt;D xsi:type="xsd:double"&gt;0.4255&lt;/D&gt;&lt;D xsi:type="xsd:double"&gt;0.4836&lt;/D&gt;&lt;D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xsi:type="xsd:double"&gt;0.2383&lt;/D&gt;&lt;D xsi:type="xsd:double"&gt;0.2384&lt;/D&gt;&lt;D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xsi:type="xsd:double"&gt;0.5324&lt;/D&gt;&lt;D xsi:type="xsd:double"&gt;0.3339&lt;/D&gt;&lt;D xsi:type="xsd:double"&gt;0&lt;/D&gt;&lt;D xsi:type="xsd:double"&gt;0&lt;/D&gt;&lt;D xsi:type="xsd:double"&gt;0.5307&lt;/D&gt;&lt;D xsi:type="xsd:double"&gt;0.4543&lt;/D&gt;&lt;D xsi:type="xsd:double"&gt;0&lt;/D&gt;&lt;D xsi:type="xsd:double"&gt;0&lt;/D&gt;&lt;D xsi:type="xsd:double"&gt;0&lt;/D&gt;&lt;D xsi:type="xsd:double"&gt;0&lt;/D&gt;&lt;D xsi:type="xsd:double"&gt;0.3864&lt;/D&gt;&lt;D xsi:type="xsd:double"&gt;0.4831&lt;/D&gt;&lt;D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xsi:type="xsd:double"&gt;0.5346&lt;/D&gt;&lt;D xsi:type="xsd:double"&gt;0.3569&lt;/D&gt;&lt;D xsi:type="xsd:double"&gt;0.4177&lt;/D&gt;&lt;D xsi:type="xsd:double"&gt;0.4101&lt;/D&gt;&lt;D xsi:type="xsd:double"&gt;0.482&lt;/D&gt;&lt;D xsi:type="xsd:double"&gt;0&lt;/D&gt;&lt;D xsi:type="xsd:double"&gt;0&lt;/D&gt;&lt;D xsi:type="xsd:double"&gt;0&lt;/D&gt;&lt;D xsi:type="xsd:double"&gt;0.5129&lt;/D&gt;&lt;D xsi:type="xsd:double"&gt;0.522&lt;/D&gt;&lt;D xsi:type="xsd:double"&gt;0.3848&lt;/D&gt;&lt;D xsi:type="xs</t>
        </r>
      </text>
    </comment>
    <comment ref="A62" authorId="0" shapeId="0" xr:uid="{1930D514-2A73-46BD-89A3-85FD808A2E7F}">
      <text>
        <r>
          <rPr>
            <b/>
            <sz val="9"/>
            <color indexed="81"/>
            <rFont val="Tahoma"/>
            <family val="2"/>
          </rPr>
          <t>d:double"&gt;0.407&lt;/D&gt;&lt;D xsi:type="xsd:double"&gt;0.4807&lt;/D&gt;&lt;D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xsi:type="xsd:double"&gt;0.704&lt;/D&gt;&lt;D xsi:type="xsd:double"&gt;0.5157&lt;/D&gt;&lt;D xsi:type="xsd:double"&gt;0.5181&lt;/D&gt;&lt;D xsi:type="xsd:double"&gt;0.6549&lt;/D&gt;&lt;D xsi:type="xsd:double"&gt;0.6503&lt;/D&gt;&lt;D xsi:type="xsd:double"&gt;0.4724&lt;/D&gt;&lt;D xsi:type="xsd:double"&gt;0&lt;/D&gt;&lt;D xsi:type="xsd:double"&gt;0.9267&lt;/D&gt;&lt;D xsi:type="xsd:double"&gt;0.949&lt;/D&gt;&lt;D xsi:type="xsd:double"&gt;0.8146&lt;/D&gt;&lt;D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xsi:type="xsd:double"&gt;0.3105&lt;/D&gt;&lt;D xsi:type="xsd:double"&gt;0.457&lt;/D&gt;&lt;D xsi:type="xsd:double"&gt;0.5342&lt;/D&gt;&lt;D xsi:type="xsd:double"&gt;0.5267&lt;/D&gt;&lt;D xsi:type="xsd:double"&gt;0.3275&lt;/D&gt;&lt;D xsi:type="xsd:double"&gt;0.4173&lt;/D&gt;&lt;D xsi:type="xsd:double"&gt;0.5544&lt;/D&gt;&lt;D xsi:type="xsd:double"&gt;0.6481&lt;/D&gt;&lt;D xsi:type="xsd:double"&gt;0.7591&lt;/D&gt;&lt;D xsi:type="xsd:double"&gt;0.7181&lt;/D&gt;&lt;D xsi:type="xsd:double"&gt;0.5021&lt;/D&gt;&lt;D xsi:type="xsd:double"&gt;0.4473&lt;/D&gt;&lt;D xsi:type="xsd:double"&gt;0.4655&lt;/D&gt;&lt;D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xsi:type="xsd:double"&gt;0.4677&lt;/D&gt;&lt;D xsi:type="xsd:double"&gt;0.4752&lt;/D&gt;&lt;D xsi:type="xsd:double"&gt;0.4652&lt;/D&gt;&lt;D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xsi:type="xsd:double"&gt;0.3218&lt;/D&gt;&lt;D xsi:type="xsd:double"&gt;0.338&lt;/D&gt;&lt;D xsi:type="xsd:double"&gt;0&lt;/D&gt;&lt;D xsi:type="xsd:double"&gt;0&lt;/D&gt;&lt;D xsi:type="xsd:double"&gt;0&lt;/D&gt;&lt;D xsi:type="xsd:double"&gt;0&lt;/D&gt;&lt;D xsi:type="xsd:double"&gt;0&lt;/D&gt;&lt;D xsi:type="xsd:double"&gt;0&lt;/D&gt;&lt;D xsi:type="xsd:double"&gt;0&lt;/D&gt;&lt;D xsi:type="xsd:double"&gt;0.5409&lt;/D&gt;&lt;D xsi:type="xsd:double"&gt;0.3966&lt;/D&gt;&lt;D xsi:type="xsd:double"&gt;0.4241&lt;/D&gt;&lt;D xsi:type="xsd:double"&gt;0.4646&lt;/D&gt;&lt;D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xsi:type="xsd:double"&gt;0.8069&lt;/D&gt;&lt;D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xsi:type="xsd:double"&gt;0.4028&lt;/D&gt;&lt;D xsi:type="xsd:double"&gt;0.469&lt;/D&gt;&lt;D xsi:type="xsd:double"&gt;0.5457&lt;/D&gt;&lt;D xsi:type="xsd:double"&gt;0.5433&lt;/D&gt;&lt;D xsi:type="xsd:double"&gt;0.4636&lt;/D&gt;&lt;D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xsi:type="xsd:double"&gt;0.5097&lt;/D&gt;&lt;D xsi:type="xsd:double"&gt;0.5334&lt;/D&gt;&lt;D xsi:type="xsd:double"&gt;0.4458&lt;/D&gt;&lt;D xsi:type="xsd:double"&gt;0.4629&lt;/D&gt;&lt;D xsi:type="xsd:double"&gt;0.4625&lt;/D&gt;&lt;D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xsi:type="xsd:double"&gt;0.603&lt;/D&gt;&lt;D xsi:type="xsd:double"&gt;0.5969&lt;/D&gt;&lt;D xsi:type="xsd:double"&gt;0&lt;/D&gt;&lt;D xsi:type="xsd:double"&gt;0&lt;/D&gt;&lt;D xsi:type="xsd:double"&gt;0.7189&lt;/D&gt;&lt;D xsi:type="xsd:double"&gt;1.143&lt;/D&gt;&lt;D xsi:type="xsd:double"&gt;1.0542&lt;/D&gt;&lt;D xsi:type="xsd:double"&gt;1.2729&lt;/D&gt;&lt;D xsi:type="xsd:double"&gt;1.0732&lt;/D&gt;&lt;D xsi:type="xsd:double"&gt;1.1125&lt;/D&gt;&lt;D xsi:type="xsd:double"&gt;0.953&lt;/D&gt;&lt;D xsi:type="xsd:double"&gt;0.5885&lt;/D&gt;&lt;D xsi:type="xsd:double"&gt;0.527&lt;/D&gt;&lt;D xsi:type="xsd:double"&gt;0.5059&lt;/D&gt;&lt;D xsi:type="xsd:double"&gt;0.4606&lt;/D&gt;&lt;D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xsi:type="xsd:double"&gt;0.9959&lt;/D&gt;&lt;D xsi:type="xsd:double"&gt;0.924&lt;/D&gt;&lt;D xsi:type="xsd:double"&gt;0.5499&lt;/D&gt;&lt;D xsi:type="xsd:double"&gt;0.666&lt;/D&gt;&lt;D xsi:type="xsd:double"&gt;0.5353&lt;/D&gt;&lt;D xsi:type="xsd:double"&gt;0.4314&lt;/D&gt;&lt;D xsi:type="xsd:double"&gt;0.4544&lt;/D&gt;&lt;D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xsi:type="xsd:double"&gt;0.0776&lt;/D&gt;&lt;D xsi:type="xsd:double"&gt;0.099&lt;/D&gt;&lt;D xsi:type="xsd:double"&gt;0.1997&lt;/D&gt;&lt;D xsi:type="xsd:double"&gt;0.2186&lt;/D&gt;&lt;D xsi:type="xsd:double"&gt;0.1845&lt;/D&gt;&lt;D xsi:type="xsd:double"&gt;0.3283&lt;/D&gt;&lt;D xsi:type="xsd:double"&gt;0&lt;/D&gt;&lt;D xsi:type="xsd:double"&gt;0&lt;/D&gt;&lt;D xsi:type="xsd:double"&gt;0&lt;/D&gt;&lt;D xsi:type="xsd:double"&gt;0&lt;/D&gt;&lt;D xsi:type="xsd:double"&gt;0&lt;/D&gt;&lt;D xsi:type="xsd:double"&gt;0.4324&lt;/D&gt;&lt;D xsi:type="xsd:double"&gt;0.5024&lt;/D&gt;&lt;D xsi:type="xsd:double"&gt;0.5341&lt;/D&gt;&lt;D xsi:type="xsd:double"&gt;0.2516&lt;/D&gt;&lt;D xsi:type="xsd:double"&gt;0.3943&lt;/D&gt;&lt;D xsi:type="xsd:double"&gt;0.3837&lt;/D&gt;&lt;D xsi:type="xsd:double"&gt;0.3136&lt;/D&gt;&lt;D xsi:type="xsd:double"&gt;0.4357&lt;/D&gt;&lt;D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xsi:type="xsd:double"&gt;0.1565&lt;/D&gt;&lt;D xsi:type="xsd:double"&gt;0.1706&lt;/D&gt;&lt;D xsi:type="xsd:double"&gt;0.2387&lt;/D&gt;&lt;D xsi:type="xsd:double"&gt;0.4794&lt;/D&gt;&lt;D xsi:type="xsd:double"&gt;0.5866&lt;/D&gt;&lt;D xsi:type="xsd:double"&gt;0.6457&lt;/D&gt;&lt;D xsi:type="xsd:double"&gt;0.7227&lt;/D&gt;&lt;D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xsi:type="xsd:double"&gt;0.4563&lt;/D&gt;&lt;D xsi:type="xsd:double"&gt;0.4348&lt;/D&gt;&lt;D xsi:type="xsd:double"&gt;0&lt;/D&gt;&lt;D xsi:type="xsd:double"&gt;0&lt;/D&gt;&lt;D xsi:type="xsd:double"&gt;0&lt;/D&gt;&lt;D xsi:type="xsd:double"&gt;0&lt;/D&gt;&lt;D xsi:type="xsd:double"&gt;0&lt;/D&gt;&lt;D xsi:type="xsd:double"&gt;0&lt;/D&gt;&lt;D xsi:type="xsd:double"&gt;0&lt;/D&gt;&lt;D xsi:type="xsd:double"&gt;0.8348&lt;/D&gt;&lt;D xsi:type="xsd:double"&gt;0.766&lt;/D&gt;&lt;D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xsi:type="xsd:double"&gt;0.4724&lt;/D&gt;&lt;D xsi:type="xsd:double"&gt;0.5439&lt;/D&gt;&lt;D xsi:type="xsd:double"&gt;0.4623&lt;/D&gt;&lt;D xsi:type="xsd:double"&gt;0.4326&lt;/D&gt;&lt;D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xsi:type="xsd:double"&gt;0.5059&lt;/D&gt;&lt;D xsi:type="xsd:double"&gt;0.5425&lt;/D&gt;&lt;D xsi:type="xsd:double"&gt;0.7859&lt;/D&gt;&lt;D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xsi:type="xsd:double"&gt;0.3835&lt;/D&gt;&lt;D xsi:type="xsd:double"&gt;0.4318&lt;/D&gt;&lt;D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xsi:type="xsd:double"&gt;0.2353&lt;/D&gt;&lt;D xsi:type="xsd:double"&gt;0.4504&lt;/D&gt;&lt;D xsi:type="xsd:double"&gt;0.5178&lt;/D&gt;&lt;D xsi:type="xsd:double"&gt;0.4456&lt;/D&gt;&lt;D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xsi:type="xsd:double"&gt;0.3221&lt;/D&gt;&lt;D xsi:type="xsd:double"&gt;0.6651&lt;/D&gt;&lt;D xsi:type="xsd:double"&gt;0&lt;/D&gt;&lt;D xsi:type="xsd:double"&gt;0&lt;/D&gt;&lt;D xsi:type="xsd:double"&gt;0&lt;/D&gt;&lt;D xsi:type="xsd:double"&gt;0&lt;/D&gt;&lt;D xsi:type="xsd:double"&gt;0&lt;/D&gt;&lt;D xsi:type="xsd:double"&gt;0&lt;/D&gt;&lt;D xsi:type="xsd:double"&gt;0&lt;/D&gt;&lt;D xsi:type="xsd:double"&gt;0.3712&lt;/D&gt;&lt;D xsi:type="xsd:double"&gt;0.4244&lt;/D&gt;&lt;D xsi:type="xsd:double"&gt;0&lt;/D&gt;&lt;D xsi:type="xsd:double"&gt;0&lt;/D&gt;&lt;D xsi:type="xsd:double"&gt;0&lt;/D&gt;&lt;D xsi:type="xsd:double"&gt;0&lt;/D&gt;&lt;D xsi:type="xsd:double"&gt;0&lt;/D&gt;&lt;D xsi:type="xsd:double"&gt;0.8133&lt;/D&gt;&lt;D xsi:type="xsd:double"&gt;0.8605&lt;/D&gt;&lt;D xsi:type="xsd:double"&gt;0.8547&lt;/D&gt;&lt;D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xsi:type="xsd:double"&gt;0.5235&lt;/D&gt;&lt;D xsi:type="xsd:double"&gt;0.5827&lt;/D&gt;&lt;D xsi:type="xsd:double"&gt;0.4968&lt;/D&gt;&lt;D xsi:type="xsd:double"&gt;0.5341&lt;/D&gt;&lt;D xsi:type="xsd:double"&gt;0.5562&lt;/D&gt;&lt;D xsi:type="xsd:double"&gt;0.5449&lt;/D&gt;&lt;D xsi:type="xsd:double"&gt;0.4478&lt;/D&gt;&lt;D xsi:type="xsd:double"&gt;0.4156&lt;/D&gt;&lt;D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xsi:type="xsd:double"&gt;0.3125&lt;/D&gt;&lt;D xsi:type="xsd:double"&gt;0.3701&lt;/D&gt;&lt;D xsi:type="xsd:double"&gt;0.0735&lt;/D&gt;&lt;D xsi:type="xsd:double"&gt;0&lt;/D&gt;&lt;D xsi:type="xsd:double"&gt;0&lt;/D&gt;&lt;D xsi:type="xsd:double"&gt;0&lt;/D&gt;&lt;D xsi:type="xsd:double"&gt;0&lt;/D&gt;&lt;D xsi:type="xsd:double"&gt;0&lt;/D&gt;&lt;D xsi:type="xsd:double"&gt;0&lt;/D&gt;&lt;D xsi:type="xsd:double"&gt;0&lt;/D&gt;&lt;D xsi:type="xsd:double"&gt;0.4281&lt;/D&gt;&lt;D xsi:type="xsd:double"&gt;0.4356&lt;/D&gt;&lt;D xsi:type="xsd:double"&gt;0.4099&lt;/D&gt;&lt;D xsi:type="xsd:double"&gt;0&lt;/D&gt;&lt;D xsi:type="xsd:double"&gt;0.5612&lt;/D&gt;&lt;D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xsi:type="xsd:double"&gt;0.5881&lt;/D&gt;&lt;D xsi:type="xsd:double"&gt;0.5673&lt;/D&gt;&lt;D xsi:type="xsd:double"&gt;0.6293&lt;/D&gt;&lt;D xsi:type="xsd:double"&gt;0.5008&lt;/D&gt;&lt;D xsi:type="xsd:double"&gt;0.4691&lt;/D&gt;&lt;D xsi:type="xsd:double"&gt;0.4352&lt;/D&gt;&lt;D xsi:type="xsd:double"&gt;0.4529&lt;/D&gt;&lt;D xsi:type="xsd:double"&gt;0.4007&lt;/D&gt;&lt;D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xsi:type="xsd:double"&gt;0.4445&lt;/D&gt;&lt;D xsi:type="xsd:double"&gt;0.3943&lt;/D&gt;&lt;D xsi:type="xsd:double"&gt;0.4077&lt;/D&gt;&lt;D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xsi:type="xsd:double"&gt;0.116&lt;/D&gt;&lt;D xsi:type="xsd:double"&gt;0.215&lt;/D&gt;&lt;D xsi:type="xsd:double"&gt;0.2296&lt;/D&gt;&lt;D xsi:type="xsd:double"&gt;0.2364&lt;/D&gt;&lt;D xsi:type="xsd:double"&gt;0.352&lt;/D&gt;&lt;D xsi:type="xsd:double"&gt;0.4335&lt;/D&gt;&lt;D xsi:type="xsd:double"&gt;0.8322&lt;/D&gt;&lt;D xsi:type="xsd:double"&gt;0.7858&lt;/D&gt;&lt;D xsi:type="xsd:double"&gt;0.4925&lt;/D&gt;&lt;D xsi:type="xsd:double"&gt;0.5234&lt;/D&gt;&lt;D xsi:type="xsd:double"&gt;0.6094&lt;/D&gt;&lt;D xsi:type="xsd:double"&gt;0.6327&lt;/D&gt;&lt;D xsi:type="xsd:double"&gt;0.6055&lt;/D&gt;&lt;D xsi:type="xsd:double"&gt;0&lt;/D&gt;&lt;D xsi:type="xsd:double"&gt;0&lt;/D&gt;&lt;D xsi:type="xsd:double"&gt;0.4344&lt;/D&gt;&lt;D xsi:type="xsd:double"&gt;0.4602&lt;/D&gt;&lt;D xsi:type="xsd:double"&gt;0.606&lt;/D&gt;&lt;D xsi:type="xsd:double"&gt;0.7674&lt;/D&gt;&lt;D xsi:type="xsd:double"&gt;0.4043&lt;/D&gt;&lt;D xsi:type="xsd:double"&gt;0.3419&lt;/D&gt;&lt;D xsi:type="xsd:double"&gt;0.4087&lt;/D&gt;&lt;D xsi:type="xsd:double"&gt;0.4018&lt;/D&gt;&lt;D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xsi:type="xsd:double"&gt;0.4181&lt;/D&gt;&lt;D xsi:type="xsd:double"&gt;0.4013&lt;/D&gt;&lt;D xsi:type="xsd:double"&gt;0.6451&lt;/D&gt;&lt;D xsi:type="xsd:double"&gt;0.5585&lt;/D&gt;&lt;D xsi:type="xsd:double"&gt;0&lt;/D&gt;&lt;D xsi:type="xsd:double"&gt;0&lt;/D&gt;&lt;D xsi:type="xsd:double"&gt;0&lt;/D&gt;&lt;D xsi:type="xsd:double"&gt;0&lt;/D&gt;&lt;D xsi:type="xsd:double"&gt;0&lt;/D&gt;&lt;D xsi:type="xsd:double"&gt;0.8587&lt;/D&gt;&lt;D xsi:type="xsd:double"&gt;0.8677&lt;/D&gt;&lt;D xsi:type="xsd:double"&gt;0.8401&lt;/D&gt;&lt;D xsi:type="xsd:double"&gt;0.8775&lt;/D&gt;&lt;D xsi:type="xsd:double"&gt;0.8161&lt;/D&gt;&lt;D xsi:type="xsd:double"&gt;0.7921&lt;/D&gt;&lt;D xsi:type="xsd:double"&gt;0.1709&lt;/D&gt;&lt;D xsi:type="xsd:double"&gt;0.1753&lt;/D&gt;&lt;D xsi:type="xsd:double"&gt;0.1846&lt;/D&gt;&lt;D xsi:type="xsd:double"&gt;0&lt;/D&gt;&lt;D xsi:type="xsd:double"&gt;0.6026&lt;/D&gt;&lt;D xsi:type="xsd:double"&gt;0.5863&lt;/D&gt;&lt;D xsi:type="xsd:double"&gt;0.5386&lt;/D&gt;&lt;D xsi:type="xsd:double"&gt;0.5496&lt;/D&gt;&lt;D xsi:type="xsd:double"&gt;0.6221&lt;/D&gt;&lt;D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xsi:type="xsd:double"&gt;0.3991&lt;/D&gt;&lt;D xsi:type="xsd:double"&gt;0.6485&lt;/D&gt;&lt;D xsi:type="xsd:double"&gt;0.7026&lt;/D&gt;&lt;D xsi:type="xsd:double"&gt;1.1532&lt;/D&gt;&lt;D xsi:type="xsd:double"&gt;1.6966&lt;/D&gt;&lt;D xsi:type="xsd:double"&gt;0.6761&lt;/D&gt;&lt;D xsi:type="xsd:double"&gt;0.7298&lt;/D&gt;&lt;D xsi:type="xsd:double"&gt;0.7629&lt;/D&gt;&lt;D xsi:type="xsd:double"&gt;0.7253&lt;/D&gt;&lt;D xsi:type="xsd:double"&gt;0.7614&lt;/D&gt;&lt;D xsi:type="xsd:double"&gt;0.6621&lt;/D&gt;&lt;D xsi:type="xsd:double"&gt;0.7138&lt;/D&gt;&lt;D xsi:type="xsd:double"&gt;0.71&lt;/D&gt;&lt;D xsi:type="xsd:double"&gt;0.6413&lt;/D&gt;&lt;D xsi:type="xsd:double"&gt;0.6401&lt;/D&gt;&lt;D xsi:type="xsd:double"&gt;0&lt;/D&gt;&lt;D xsi:type="xsd:double"&gt;0&lt;/D&gt;&lt;D xsi:type="xsd:double"&gt;0&lt;/D&gt;&lt;D xsi:type="xsd:double"&gt;0&lt;/D&gt;&lt;D xsi:type="xsd:double"&gt;0&lt;/D&gt;&lt;D xsi:type="xsd:double"&gt;0&lt;/D&gt;&lt;D xsi:type="xsd:double"&gt;0&lt;/D&gt;&lt;D xsi:type="xsd:double"&gt;0&lt;/D&gt;&lt;D xsi:type="xsd:double"&gt;0.5261&lt;/D&gt;&lt;D xsi:type="xsd:double"&gt;0.5991&lt;/D&gt;&lt;D xsi:type="xsd:double"&gt;0.543&lt;/D&gt;&lt;D xsi:type="xsd:double"&gt;0&lt;/D&gt;&lt;D xsi:type="xsd:double"&gt;0&lt;/D&gt;&lt;D xsi:type="xsd:double"&gt;0&lt;/D&gt;&lt;D xsi:type="xsd:double"&gt;0&lt;/D&gt;&lt;D xsi:type="xsd:double"&gt;0&lt;/D&gt;&lt;D xsi:type="xsd:double"&gt;0.6057&lt;/D&gt;&lt;D xsi:type="xsd:double"&gt;0.6992&lt;/D&gt;&lt;D xsi:type="xsd:double"&gt;0.5782&lt;/D&gt;&lt;D xsi:type="xsd:double"&gt;0.5098&lt;/D&gt;&lt;D xsi:type="xsd:double"&gt;0.4534&lt;/D&gt;&lt;D xsi:type="xsd:double"&gt;0.5043&lt;/D&gt;&lt;D xsi:type="xsd:double"&gt;0.4988&lt;/D&gt;&lt;D xsi:type="xsd:double"&gt;0.4475&lt;/D&gt;&lt;D xsi:type="xsd:double"&gt;0.3867&lt;/D&gt;&lt;D xsi:type="xsd:double"&gt;1.8386&lt;/D&gt;&lt;D xsi:type="xsd:double"&gt;1.0896&lt;/D&gt;&lt;D xsi:type="xsd:double"&gt;0.4778&lt;/D&gt;&lt;D xsi:type="xsd:double"&gt;0&lt;/D&gt;&lt;D xsi:type="xsd:double"&gt;0&lt;/D&gt;&lt;D xsi:type="xsd:double"&gt;0&lt;/D&gt;&lt;D xsi:type="xsd:double"&gt;0&lt;/D&gt;&lt;D xsi:type="xsd:double"&gt;0.101&lt;/D&gt;&lt;D xsi:type="xsd:double"&gt;1.5104&lt;/D&gt;&lt;D xsi:type="xsd:double"&gt;1.3647&lt;/D&gt;&lt;D xsi:type="xsd:double"&gt;1.4274&lt;/D&gt;&lt;D xsi:type="xsd:double"&gt;1.4647&lt;/D&gt;&lt;D xsi:type="xsd:double"&gt;1.3111&lt;/D&gt;&lt;D xsi:type="xsd:double"&gt;0.6483&lt;/D&gt;&lt;D xsi:type="xsd:double"&gt;0.4287&lt;/D&gt;&lt;D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xsi:type="xsd:double"&gt;0.0918&lt;/D&gt;&lt;D xsi:type="xsd:double"&gt;0&lt;/D&gt;&lt;D xsi:type="xsd:double"&gt;0&lt;/D&gt;&lt;D xsi:type="xsd:double"&gt;0&lt;/D&gt;&lt;D xsi:type="xsd:double"&gt;0&lt;/D&gt;&lt;D xsi:type="xsd:double"&gt;0&lt;/D&gt;&lt;D xsi:type="xsd:double"&gt;0&lt;/D&gt;&lt;D xsi:type="xsd:double"&gt;0.3066&lt;/D&gt;&lt;D xsi:type="xsd:double"&gt;0.3127&lt;/D&gt;&lt;D xsi:type="xsd:double"&gt;0.2438&lt;/D&gt;&lt;D xsi:type="xsd:double"&gt;0.2444&lt;/D&gt;&lt;D xsi:type="xsd:double"&gt;0.2891&lt;/D&gt;&lt;D xsi:type="xsd:double"&gt;0.445&lt;/D&gt;&lt;D xsi:type="xsd:double"&gt;0.4358&lt;/D&gt;&lt;D xsi:type="xsd:double"&gt;0.3864&lt;/D&gt;&lt;D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xsi:type="xsd:double"&gt;0.3287&lt;/D&gt;&lt;D xsi:type="xsd:double"&gt;0.3245&lt;/D&gt;&lt;D xsi:type="xsd:double"&gt;0.3857&lt;/D&gt;&lt;D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xsi:type="xsd:double"&gt;0.2306&lt;/D&gt;&lt;D xsi:type="xsd:double"&gt;0.1936&lt;/D&gt;&lt;D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xsi:type="xsd:double"&gt;0.456&lt;/D&gt;&lt;D xsi:type="xsd:double"&gt;0.4583&lt;/D&gt;&lt;D xsi:type="xsd:double"&gt;0.3845&lt;/D&gt;&lt;D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xsi:type="xsd:double"&gt;0.3813&lt;/D&gt;&lt;D xsi:type="xsd:double"&gt;0.3674&lt;/D&gt;&lt;D xsi:type="xsd:double"&gt;0&lt;/D&gt;&lt;D xsi:type="xsd:double"&gt;0&lt;/D&gt;&lt;D xsi:type="xsd:double"&gt;0.8852&lt;/D&gt;&lt;D xsi:type="xsd:double"&gt;1.1072&lt;/D&gt;&lt;D xsi:type="xsd:double"&gt;0.8328&lt;/D&gt;&lt;D xsi:type="xsd:double"&gt;0.8472&lt;/D&gt;&lt;D xsi:type="xsd:double"&gt;0.9184&lt;/D&gt;&lt;D xsi:type="xsd:double"&gt;1.4524&lt;/D&gt;&lt;D xsi:type="xsd:double"&gt;1.87&lt;/D&gt;&lt;D xsi:type="xsd:double"&gt;1.909&lt;/D&gt;&lt;D xsi:type="xsd:double"&gt;1.8642&lt;/D&gt;&lt;D xsi:type="xsd:double"&gt;1.841&lt;/D&gt;&lt;D xsi:type="xsd:double"&gt;1.8808&lt;/D&gt;&lt;D xsi:type="xsd:double"&gt;1.2473&lt;/D&gt;&lt;D xsi:type="xsd:double"&gt;0.5887&lt;/D&gt;&lt;D xsi:type="xsd:double"&gt;0.8343&lt;/D&gt;&lt;D xsi:type="xsd:double"&gt;0.5252&lt;/D&gt;&lt;D xsi:type="xsd:double"&gt;0.5293&lt;/D&gt;&lt;D xsi:type="xsd:double"&gt;0.5976&lt;/D&gt;&lt;D xsi:type="xsd:double"&gt;1.1542&lt;/D&gt;&lt;D xsi:type="xsd:double"&gt;1.0119&lt;/D&gt;&lt;D xsi:type="xsd:double"&gt;1.0078&lt;/D&gt;&lt;D xsi:type="xsd:double"&gt;0.4918&lt;/D&gt;&lt;D xsi:type="xsd:double"&gt;0.4311&lt;/D&gt;&lt;D xsi:type="xsd:double"&gt;0.4256&lt;/D&gt;&lt;D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xsi:type="xsd:double"&gt;0.4552&lt;/D&gt;&lt;D xsi:type="xsd:double"&gt;0.3673&lt;/D&gt;&lt;D xsi:type="xsd:double"&gt;0.3754&lt;/D&gt;&lt;D xsi:type="xsd:double"&gt;1.3129&lt;/D&gt;&lt;D xsi:type="xsd:double"&gt;1.1451&lt;/D&gt;&lt;D xsi:type="xsd:double"&gt;1.3242&lt;/D&gt;&lt;D xsi:type="xsd:double"&gt;0.6325&lt;/D&gt;&lt;D xsi:type="xsd:double"&gt;0.6162&lt;/D&gt;&lt;D xsi:type="xsd:double"&gt;0&lt;/D&gt;&lt;D xsi:type="xsd:double"&gt;0&lt;/D&gt;&lt;D xsi:type="xsd:double"&gt;0.9276&lt;/D&gt;&lt;D xsi:type="xsd:double"&gt;1.3141&lt;/D&gt;&lt;D xsi:type="xsd:double"&gt;1.2301&lt;/D&gt;&lt;D xsi:type="xsd:double"&gt;1.4075&lt;/D&gt;&lt;D xsi:type="xsd:double"&gt;1.5574&lt;/D&gt;&lt;D xsi:type="xsd:double"&gt;0.5828&lt;/D&gt;&lt;D xsi:type="xsd:double"&gt;0.573&lt;/D&gt;&lt;D xsi:type="xsd:double"&gt;0&lt;/D&gt;&lt;D xsi:type="xsd:double"&gt;0&lt;/D&gt;&lt;D xsi:type="xsd:double"&gt;0.4426&lt;/D&gt;&lt;D xsi:type="xsd:double"&gt;0&lt;/D&gt;&lt;D xsi:type="xsd:double"&gt;0&lt;/D&gt;&lt;D xsi:type="xsd:double"&gt;0&lt;/D&gt;&lt;D xsi:type="xsd:double"&gt;0.0419&lt;/D&gt;&lt;D xsi:type="xsd:double"&gt;0.1431&lt;/D&gt;&lt;D xsi:type="xsd:double"&gt;0.7174&lt;/D&gt;&lt;D xsi:type="xsd:double"&gt;0.7079&lt;/D&gt;&lt;D xsi:type="xsd:double"&gt;0.3944&lt;/D&gt;&lt;D xsi:type="xsd:double"&gt;0.8555&lt;/D&gt;&lt;D xsi:type="xsd:double"&gt;0.6938&lt;/D&gt;&lt;D xsi:type="xsd:double"&gt;0.8163&lt;/D&gt;&lt;D xsi:type="xsd:double"&gt;0.3494&lt;/D&gt;&lt;D xsi:type="xsd:double"&gt;0&lt;/D&gt;&lt;D xsi:type="xsd:double"&gt;0&lt;/D&gt;&lt;D xsi:type="xsd:double"&gt;0.8932&lt;/D&gt;&lt;D xsi:type="xsd:double"&gt;0.8155&lt;/D&gt;&lt;D xsi:type="xsd:double"&gt;0.9166&lt;/D&gt;&lt;D xsi:type="xsd:double"&gt;0.7871&lt;/D&gt;&lt;D xsi:type="xsd:double"&gt;0.6557&lt;/D&gt;&lt;D xsi:type="xsd:double"&gt;0.5246&lt;/D&gt;&lt;D xsi:type="xsd:double"&gt;0.352&lt;/D&gt;&lt;D xsi:type="xsd:double"&gt;0.3648&lt;/D&gt;&lt;D xsi:type="xsd:double"&gt;0&lt;/D&gt;&lt;D xsi:type="xsd:double"&gt;0&lt;/D&gt;&lt;D xsi:type="xsd:double"&gt;0&lt;/D&gt;&lt;D xsi:type="xsd:double"&gt;0&lt;/D&gt;&lt;D xsi:type="xsd:double"&gt;0.5957&lt;/D&gt;&lt;D xsi:type="xsd:double"&gt;0&lt;/D&gt;&lt;D xsi:type="xsd:double"&gt;0&lt;/D&gt;&lt;D xsi:type="xsd:double"&gt;0.4678&lt;/D&gt;&lt;D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xsi:type="xsd:double"&gt;0.2696&lt;/D&gt;&lt;D xsi:type="xsd:double"&gt;0.5254&lt;/D&gt;&lt;D xsi:type="xsd:double"&gt;0.5679&lt;/D&gt;&lt;</t>
        </r>
      </text>
    </comment>
    <comment ref="A63" authorId="0" shapeId="0" xr:uid="{F79ED3F8-B5A6-46C2-A9F5-5792D2C1FFDA}">
      <text>
        <r>
          <rPr>
            <b/>
            <sz val="9"/>
            <color indexed="81"/>
            <rFont val="Tahoma"/>
            <family val="2"/>
          </rPr>
          <t>D xsi:type="xsd:double"&gt;0.6071&lt;/D&gt;&lt;D xsi:type="xsd:double"&gt;0.4342&lt;/D&gt;&lt;D xsi:type="xsd:double"&gt;0.4667&lt;/D&gt;&lt;D xsi:type="xsd:double"&gt;0&lt;/D&gt;&lt;D xsi:type="xsd:double"&gt;0&lt;/D&gt;&lt;D xsi:type="xsd:double"&gt;0&lt;/D&gt;&lt;D xsi:type="xsd:double"&gt;0&lt;/D&gt;&lt;D xsi:type="xsd:double"&gt;0&lt;/D&gt;&lt;D xsi:type="xsd:double"&gt;0&lt;/D&gt;&lt;D xsi:type="xsd:double"&gt;0.358&lt;/D&gt;&lt;D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xsi:type="xsd:double"&gt;0.4992&lt;/D&gt;&lt;D xsi:type="xsd:double"&gt;0.5729&lt;/D&gt;&lt;D xsi:type="xsd:double"&gt;0.6033&lt;/D&gt;&lt;D xsi:type="xsd:double"&gt;0&lt;/D&gt;&lt;D xsi:type="xsd:double"&gt;0&lt;/D&gt;&lt;D xsi:type="xsd:double"&gt;0&lt;/D&gt;&lt;D xsi:type="xsd:double"&gt;0&lt;/D&gt;&lt;D xsi:type="xsd:double"&gt;0.101&lt;/D&gt;&lt;D xsi:type="xsd:double"&gt;0.4042&lt;/D&gt;&lt;D xsi:type="xsd:double"&gt;0.3574&lt;/D&gt;&lt;D xsi:type="xsd:double"&gt;0&lt;/D&gt;&lt;D xsi:type="xsd:double"&gt;0&lt;/D&gt;&lt;D xsi:type="xsd:double"&gt;0&lt;/D&gt;&lt;D xsi:type="xsd:double"&gt;0&lt;/D&gt;&lt;D xsi:type="xsd:double"&gt;0.4524&lt;/D&gt;&lt;D xsi:type="xsd:double"&gt;0.3885&lt;/D&gt;&lt;D xsi:type="xsd:double"&gt;0.7102&lt;/D&gt;&lt;D xsi:type="xsd:double"&gt;0.7319&lt;/D&gt;&lt;D xsi:type="xsd:double"&gt;0.802&lt;/D&gt;&lt;D xsi:type="xsd:double"&gt;0.8655&lt;/D&gt;&lt;D xsi:type="xsd:double"&gt;0.6398&lt;/D&gt;&lt;D xsi:type="xsd:double"&gt;0.4853&lt;/D&gt;&lt;D xsi:type="xsd:double"&gt;0.5064&lt;/D&gt;&lt;D xsi:type="xsd:double"&gt;0.4453&lt;/D&gt;&lt;D xsi:type="xsd:double"&gt;0.5321&lt;/D&gt;&lt;D xsi:type="xsd:double"&gt;0.6162&lt;/D&gt;&lt;D xsi:type="xsd:double"&gt;0.7446&lt;/D&gt;&lt;D xsi:type="xsd:double"&gt;0.5411&lt;/D&gt;&lt;D xsi:type="xsd:double"&gt;0.5826&lt;/D&gt;&lt;D xsi:type="xsd:double"&gt;0.5756&lt;/D&gt;&lt;D xsi:type="xsd:double"&gt;0&lt;/D&gt;&lt;D xsi:type="xsd:double"&gt;0&lt;/D&gt;&lt;D xsi:type="xsd:double"&gt;0&lt;/D&gt;&lt;D xsi:type="xsd:double"&gt;0&lt;/D&gt;&lt;D xsi:type="xsd:double"&gt;0&lt;/D&gt;&lt;D xsi:type="xsd:double"&gt;0&lt;/D&gt;&lt;D xsi:type="xsd:double"&gt;0&lt;/D&gt;&lt;D xsi:type="xsd:double"&gt;0.3396&lt;/D&gt;&lt;D xsi:type="xsd:double"&gt;0.3813&lt;/D&gt;&lt;D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xsi:type="xsd:double"&gt;0.2862&lt;/D&gt;&lt;D xsi:type="xsd:double"&gt;0.5682&lt;/D&gt;&lt;D xsi:type="xsd:double"&gt;0.3536&lt;/D&gt;&lt;D xsi:type="xsd:double"&gt;0.4338&lt;/D&gt;&lt;D xsi:type="xsd:double"&gt;0.3463&lt;/D&gt;&lt;D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xsi:type="xsd:double"&gt;0.2708&lt;/D&gt;&lt;D xsi:type="xsd:double"&gt;0.4186&lt;/D&gt;&lt;D xsi:type="xsd:double"&gt;0.1799&lt;/D&gt;&lt;D xsi:type="xsd:double"&gt;0.3016&lt;/D&gt;&lt;D xsi:type="xsd:double"&gt;0.1187&lt;/D&gt;&lt;D xsi:type="xsd:double"&gt;0&lt;/D&gt;&lt;D xsi:type="xsd:double"&gt;0&lt;/D&gt;&lt;D xsi:type="xsd:double"&gt;0&lt;/D&gt;&lt;D xsi:type="xsd:double"&gt;0&lt;/D&gt;&lt;D xsi:type="xsd:double"&gt;0&lt;/D&gt;&lt;D xsi:type="xsd:double"&gt;0&lt;/D&gt;&lt;D xsi:type="xsd:double"&gt;0.3138&lt;/D&gt;&lt;D xsi:type="xsd:double"&gt;0.2482&lt;/D&gt;&lt;D xsi:type="xsd:double"&gt;0.234&lt;/D&gt;&lt;D xsi:type="xsd:double"&gt;0.3462&lt;/D&gt;&lt;D xsi:type="xsd:double"&gt;0.5398&lt;/D&gt;&lt;D xsi:type="xsd:double"&gt;0&lt;/D&gt;&lt;D xsi:type="xsd:double"&gt;0&lt;/D&gt;&lt;D xsi:type="xsd:double"&gt;0&lt;/D&gt;&lt;D xsi:type="xsd:double"&gt;0&lt;/D&gt;&lt;D xsi:type="xsd:double"&gt;0&lt;/D&gt;&lt;D xsi:type="xsd:double"&gt;0.387&lt;/D&gt;&lt;D xsi:type="xsd:double"&gt;0.4768&lt;/D&gt;&lt;D xsi:type="xsd:double"&gt;0.3575&lt;/D&gt;&lt;D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xsi:type="xsd:double"&gt;0.3893&lt;/D&gt;&lt;D xsi:type="xsd:double"&gt;0.3436&lt;/D&gt;&lt;D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xsi:type="xsd:double"&gt;0.2389&lt;/D&gt;&lt;D xsi:type="xsd:double"&gt;0.2745&lt;/D&gt;&lt;D xsi:type="xsd:double"&gt;0.8738&lt;/D&gt;&lt;D xsi:type="xsd:double"&gt;0.8425&lt;/D&gt;&lt;D xsi:type="xsd:double"&gt;0.6165&lt;/D&gt;&lt;D xsi:type="xsd:double"&gt;0.364&lt;/D&gt;&lt;D xsi:type="xsd:double"&gt;0.4351&lt;/D&gt;&lt;D xsi:type="xsd:double"&gt;0.3792&lt;/D&gt;&lt;D xsi:type="xsd:double"&gt;0.3651&lt;/D&gt;&lt;D xsi:type="xsd:double"&gt;0.3568&lt;/D&gt;&lt;D xsi:type="xsd:double"&gt;0.4279&lt;/D&gt;&lt;D xsi:type="xsd:double"&gt;0.3433&lt;/D&gt;&lt;D xsi:type="xsd:double"&gt;0&lt;/D&gt;&lt;D xsi:type="xsd:double"&gt;0&lt;/D&gt;&lt;D xsi:type="xsd:double"&gt;0&lt;/D&gt;&lt;D xsi:type="xsd:double"&gt;0&lt;/D&gt;&lt;D xsi:type="xsd:double"&gt;0&lt;/D&gt;&lt;D xsi:type="xsd:double"&gt;0&lt;/D&gt;&lt;D xsi:type="xsd:double"&gt;0&lt;/D&gt;&lt;D xsi:type="xsd:double"&gt;0.8033&lt;/D&gt;&lt;D xsi:type="xsd:double"&gt;0.7392&lt;/D&gt;&lt;D xsi:type="xsd:double"&gt;0&lt;/D&gt;&lt;D xsi:type="xsd:double"&gt;0&lt;/D&gt;&lt;D xsi:type="xsd:double"&gt;0&lt;/D&gt;&lt;D xsi:type="xsd:double"&gt;0&lt;/D&gt;&lt;D xsi:type="xsd:double"&gt;0&lt;/D&gt;&lt;D xsi:type="xsd:double"&gt;0&lt;/D&gt;&lt;D xsi:type="xsd:double"&gt;0.4195&lt;/D&gt;&lt;D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xsi:type="xsd:double"&gt;0.2788&lt;/D&gt;&lt;D xsi:type="xsd:double"&gt;0.3314&lt;/D&gt;&lt;D xsi:type="xsd:double"&gt;0&lt;/D&gt;&lt;D xsi:type="xsd:double"&gt;0&lt;/D&gt;&lt;D xsi:type="xsd:double"&gt;0&lt;/D&gt;&lt;D xsi:type="xsd:double"&gt;0.7447&lt;/D&gt;&lt;D xsi:type="xsd:double"&gt;0.502&lt;/D&gt;&lt;D xsi:type="xsd:double"&gt;0&lt;/D&gt;&lt;D xsi:type="xsd:double"&gt;0&lt;/D&gt;&lt;D xsi:type="xsd:double"&gt;0&lt;/D&gt;&lt;D xsi:type="xsd:double"&gt;0.3034&lt;/D&gt;&lt;D xsi:type="xsd:double"&gt;0.5285&lt;/D&gt;&lt;D xsi:type="xsd:double"&gt;0.495&lt;/D&gt;&lt;D xsi:type="xsd:double"&gt;0.4912&lt;/D&gt;&lt;D xsi:type="xsd:double"&gt;0&lt;/D&gt;&lt;D xsi:type="xsd:double"&gt;0&lt;/D&gt;&lt;D xsi:type="xsd:double"&gt;0&lt;/D&gt;&lt;D xsi:type="xsd:double"&gt;0&lt;/D&gt;&lt;D xsi:type="xsd:double"&gt;0&lt;/D&gt;&lt;D xsi:type="xsd:double"&gt;0.5729&lt;/D&gt;&lt;D xsi:type="xsd:double"&gt;0.5984&lt;/D&gt;&lt;D xsi:type="xsd:double"&gt;0.5621&lt;/D&gt;&lt;D xsi:type="xsd:double"&gt;0.5951&lt;/D&gt;&lt;D xsi:type="xsd:double"&gt;0.5336&lt;/D&gt;&lt;D xsi:type="xsd:double"&gt;0.5261&lt;/D&gt;&lt;D xsi:type="xsd:double"&gt;0.498&lt;/D&gt;&lt;D xsi:type="xsd:double"&gt;0.9742&lt;/D&gt;&lt;D xsi:type="xsd:double"&gt;0.6088&lt;/D&gt;&lt;D xsi:type="xsd:double"&gt;0.967&lt;/D&gt;&lt;D xsi:type="xsd:double"&gt;0.7862&lt;/D&gt;&lt;D xsi:type="xsd:double"&gt;0.9626&lt;/D&gt;&lt;D xsi:type="xsd:double"&gt;0.7476&lt;/D&gt;&lt;D xsi:type="xsd:double"&gt;0&lt;/D&gt;&lt;D xsi:type="xsd:double"&gt;0&lt;/D&gt;&lt;D xsi:type="xsd:double"&gt;0&lt;/D&gt;&lt;D xsi:type="xsd:double"&gt;0&lt;/D&gt;&lt;D xsi:type="xsd:double"&gt;1.0651&lt;/D&gt;&lt;D xsi:type="xsd:double"&gt;0.417&lt;/D&gt;&lt;D xsi:type="xsd:double"&gt;0.2434&lt;/D&gt;&lt;D xsi:type="xsd:double"&gt;0.2908&lt;/D&gt;&lt;D xsi:type="xsd:double"&gt;0.3285&lt;/D&gt;&lt;D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xsi:type="xsd:double"&gt;0.3818&lt;/D&gt;&lt;D xsi:type="xsd:double"&gt;0.3289&lt;/D&gt;&lt;D xsi:type="xsd:double"&gt;0.3191&lt;/D&gt;&lt;D xsi:type="xsd:double"&gt;0.3264&lt;/D&gt;&lt;D xsi:type="xsd:double"&gt;0&lt;/D&gt;&lt;D xsi:type="xsd:double"&gt;0&lt;/D&gt;&lt;D xsi:type="xsd:double"&gt;0.5341&lt;/D&gt;&lt;D xsi:type="xsd:double"&gt;0.6064&lt;/D&gt;&lt;D xsi:type="xsd:double"&gt;0.6724&lt;/D&gt;&lt;D xsi:type="xsd:double"&gt;0.7693&lt;/D&gt;&lt;D xsi:type="xsd:double"&gt;0.7173&lt;/D&gt;&lt;D xsi:type="xsd:double"&gt;0.7406&lt;/D&gt;&lt;D xsi:type="xsd:double"&gt;0.7659&lt;/D&gt;&lt;D xsi:type="xsd:double"&gt;0.6681&lt;/D&gt;&lt;D xsi:type="xsd:double"&gt;0&lt;/D&gt;&lt;D xsi:type="xsd:double"&gt;0&lt;/D&gt;&lt;D xsi:type="xsd:double"&gt;0.5076&lt;/D&gt;&lt;D xsi:type="xsd:double"&gt;0.9177&lt;/D&gt;&lt;D xsi:type="xsd:double"&gt;1.0416&lt;/D&gt;&lt;D xsi:type="xsd:double"&gt;0.5166&lt;/D&gt;&lt;D xsi:type="xsd:double"&gt;0&lt;/D&gt;&lt;D xsi:type="xsd:double"&gt;0.2576&lt;/D&gt;&lt;D xsi:type="xsd:double"&gt;0.4753&lt;/D&gt;&lt;D xsi:type="xsd:double"&gt;0.4614&lt;/D&gt;&lt;D xsi:type="xsd:double"&gt;0.8385&lt;/D&gt;&lt;D xsi:type="xsd:double"&gt;0.8251&lt;/D&gt;&lt;D xsi:type="xsd:double"&gt;0.4269&lt;/D&gt;&lt;D xsi:type="xsd:double"&gt;0&lt;/D&gt;&lt;D xsi:type="xsd:double"&gt;0&lt;/D&gt;&lt;D xsi:type="xsd:double"&gt;0&lt;/D&gt;&lt;D xsi:type="xsd:double"&gt;0&lt;/D&gt;&lt;D xsi:type="xsd:double"&gt;0&lt;/D&gt;&lt;D xsi:type="xsd:double"&gt;0&lt;/D&gt;&lt;D xsi:type="xsd:double"&gt;0&lt;/D&gt;&lt;D xsi:type="xsd:double"&gt;0.586&lt;/D&gt;&lt;D xsi:type="xsd:double"&gt;0.6042&lt;/D&gt;&lt;D xsi:type="xsd:double"&gt;0&lt;/D&gt;&lt;D xsi:type="xsd:double"&gt;0&lt;/D&gt;&lt;D xsi:type="xsd:double"&gt;0&lt;/D&gt;&lt;D xsi:type="xsd:double"&gt;0&lt;/D&gt;&lt;D xsi:type="xsd:double"&gt;0&lt;/D&gt;&lt;D xsi:type="xsd:double"&gt;0&lt;/D&gt;&lt;D xsi:type="xsd:double"&gt;0.3155&lt;/D&gt;&lt;D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xsi:type="xsd:double"&gt;0.2864&lt;/D&gt;&lt;D xsi:type="xsd:double"&gt;0.2991&lt;/D&gt;&lt;D xsi:type="xsd:double"&gt;0.3063&lt;/D&gt;&lt;D xsi:type="xsd:double"&gt;0.315&lt;/D&gt;&lt;D xsi:type="xsd:double"&gt;0&lt;/D&gt;&lt;D xsi:type="xsd:double"&gt;0&lt;/D&gt;&lt;D xsi:type="xsd:double"&gt;0&lt;/D&gt;&lt;D xsi:type="xsd:double"&gt;0&lt;/D&gt;&lt;D xsi:type="xsd:double"&gt;0&lt;/D&gt;&lt;D xsi:type="xsd:double"&gt;0&lt;/D&gt;&lt;D xsi:type="xsd:double"&gt;0&lt;/D&gt;&lt;D xsi:type="xsd:double"&gt;0.3494&lt;/D&gt;&lt;D xsi:type="xsd:double"&gt;0.63&lt;/D&gt;&lt;D xsi:type="xsd:double"&gt;0.542&lt;/D&gt;&lt;D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xsi:type="xsd:double"&gt;0.2447&lt;/D&gt;&lt;D xsi:type="xsd:double"&gt;0.2798&lt;/D&gt;&lt;D xsi:type="xsd:double"&gt;0.3133&lt;/D&gt;&lt;D xsi:type="xsd:double"&gt;0.9818&lt;/D&gt;&lt;D xsi:type="xsd:double"&gt;1.5823&lt;/D&gt;&lt;D xsi:type="xsd:double"&gt;1.6244&lt;/D&gt;&lt;D xsi:type="xsd:double"&gt;0.6361&lt;/D&gt;&lt;D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xsi:type="xsd:double"&gt;0.407&lt;/D&gt;&lt;D xsi:type="xsd:double"&gt;0.3231&lt;/D&gt;&lt;D xsi:type="xsd:double"&gt;0.3139&lt;/D&gt;&lt;D xsi:type="xsd:double"&gt;0.3544&lt;/D&gt;&lt;D xsi:type="xsd:double"&gt;0&lt;/D&gt;&lt;D xsi:type="xsd:double"&gt;0.4068&lt;/D&gt;&lt;D xsi:type="xsd:double"&gt;0.3086&lt;/D&gt;&lt;D xsi:type="xsd:double"&gt;0.3051&lt;/D&gt;&lt;D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xsi:type="xsd:double"&gt;0.0115&lt;/D&gt;&lt;D xsi:type="xsd:double"&gt;0.2826&lt;/D&gt;&lt;D xsi:type="xsd:double"&gt;0.5266&lt;/D&gt;&lt;D xsi:type="xsd:double"&gt;0.5334&lt;/D&gt;&lt;D xsi:type="xsd:double"&gt;0.5498&lt;/D&gt;&lt;D xsi:type="xsd:double"&gt;0.5372&lt;/D&gt;&lt;D xsi:type="xsd:double"&gt;0.4995&lt;/D&gt;&lt;D xsi:type="xsd:double"&gt;0.5536&lt;/D&gt;&lt;D xsi:type="xsd:double"&gt;0.1697&lt;/D&gt;&lt;D xsi:type="xsd:double"&gt;0.1488&lt;/D&gt;&lt;D xsi:type="xsd:double"&gt;0.1826&lt;/D&gt;&lt;D xsi:type="xsd:double"&gt;0&lt;/D&gt;&lt;D xsi:type="xsd:double"&gt;0.3211&lt;/D&gt;&lt;D xsi:type="xsd:double"&gt;1.0399&lt;/D&gt;&lt;D xsi:type="xsd:double"&gt;0.5244&lt;/D&gt;&lt;D xsi:type="xsd:double"&gt;0&lt;/D&gt;&lt;D xsi:type="xsd:double"&gt;0&lt;/D&gt;&lt;D xsi:type="xsd:double"&gt;0.4326&lt;/D&gt;&lt;D xsi:type="xsd:double"&gt;0&lt;/D&gt;&lt;D xsi:type="xsd:double"&gt;0.4122&lt;/D&gt;&lt;D xsi:type="xsd:double"&gt;0.2802&lt;/D&gt;&lt;D xsi:type="xsd:double"&gt;0.2644&lt;/D&gt;&lt;D xsi:type="xsd:double"&gt;0.3046&lt;/D&gt;&lt;D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xsi:type="xsd:double"&gt;0.3095&lt;/D&gt;&lt;D xsi:type="xsd:double"&gt;0.2559&lt;/D&gt;&lt;D xsi:type="xsd:double"&gt;0.2465&lt;/D&gt;&lt;D xsi:type="xsd:double"&gt;0&lt;/D&gt;&lt;D xsi:type="xsd:double"&gt;0&lt;/D&gt;&lt;D xsi:type="xsd:double"&gt;0&lt;/D&gt;&lt;D xsi:type="xsd:double"&gt;0&lt;/D&gt;&lt;D xsi:type="xsd:double"&gt;0&lt;/D&gt;&lt;D xsi:type="xsd:double"&gt;0.33&lt;/D&gt;&lt;D xsi:type="xsd:double"&gt;0.2953&lt;/D&gt;&lt;D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xsi:type="xsd:double"&gt;0.4523&lt;/D&gt;&lt;D xsi:type="xsd:double"&gt;0&lt;/D&gt;&lt;D xsi:type="xsd:double"&gt;0&lt;/D&gt;&lt;D xsi:type="xsd:double"&gt;0&lt;/D&gt;&lt;D xsi:type="xsd:double"&gt;0&lt;/D&gt;&lt;D xsi:type="xsd:double"&gt;0&lt;/D&gt;&lt;D xsi:type="xsd:double"&gt;0&lt;/D&gt;&lt;D xsi:type="xsd:double"&gt;0&lt;/D&gt;&lt;D xsi:type="xsd:double"&gt;0&lt;/D&gt;&lt;D xsi:type="xsd:double"&gt;0.2859&lt;/D&gt;&lt;D xsi:type="xsd:double"&gt;0.2608&lt;/D&gt;&lt;D xsi:type="xsd:double"&gt;0.2942&lt;/D&gt;&lt;D xsi:type="xsd:double"&gt;0.7238&lt;/D&gt;&lt;D xsi:type="xsd:double"&gt;0.556&lt;/D&gt;&lt;D xsi:type="xsd:double"&gt;0.6483&lt;/D&gt;&lt;D xsi:type="xsd:double"&gt;1.3015&lt;/D&gt;&lt;D xsi:type="xsd:double"&gt;1.7307&lt;/D&gt;&lt;D xsi:type="xsd:double"&gt;0&lt;/D&gt;&lt;D xsi:type="xsd:double"&gt;0&lt;/D&gt;&lt;D xsi:type="xsd:double"&gt;0&lt;/D&gt;&lt;D xsi:type="xsd:double"&gt;0.8193&lt;/D&gt;&lt;D xsi:type="xsd:double"&gt;0.8294&lt;/D&gt;&lt;D xsi:type="xsd:double"&gt;0.7984&lt;/D&gt;&lt;D xsi:type="xsd:double"&gt;0.8593&lt;/D&gt;&lt;D xsi:type="xsd:double"&gt;0.8444&lt;/D&gt;&lt;D xsi:type="xsd:double"&gt;0.7299&lt;/D&gt;&lt;D xsi:type="xsd:double"&gt;0.9797&lt;/D&gt;&lt;D xsi:type="xsd:double"&gt;0.6169&lt;/D&gt;&lt;D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xsi:type="xsd:double"&gt;0.3995&lt;/D&gt;&lt;D xsi:type="xsd:double"&gt;0.3204&lt;/D&gt;&lt;D xsi:type="xsd:double"&gt;0.2939&lt;/D&gt;&lt;D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xsi:type="xsd:double"&gt;0.3257&lt;/D&gt;&lt;D xsi:type="xsd:double"&gt;0.2706&lt;/D&gt;&lt;D xsi:type="xsd:double"&gt;0.2919&lt;/D&gt;&lt;D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xsi:type="xsd:double"&gt;0.352&lt;/D&gt;&lt;D xsi:type="xsd:double"&gt;0.2864&lt;/D&gt;&lt;D xsi:type="xsd:double"&gt;0&lt;/D&gt;&lt;D xsi:type="xsd:double"&gt;0&lt;/D&gt;&lt;D xsi:type="xsd:double"&gt;0&lt;/D&gt;&lt;D xsi:type="xsd:double"&gt;0&lt;/D&gt;&lt;D xsi:type="xsd:double"&gt;0.5996&lt;/D&gt;&lt;D xsi:type="xsd:double"&gt;0.7879&lt;/D&gt;&lt;D xsi:type="xsd:double"&gt;0.6635&lt;/D&gt;&lt;D xsi:type="xsd:double"&gt;0.6462&lt;/D&gt;&lt;D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xsi:type="xsd:double"&gt;0.3142&lt;/D&gt;&lt;D xsi:type="xsd:double"&gt;0.2972&lt;/D&gt;&lt;D xsi:type="xsd:double"&gt;0.2854&lt;/D&gt;&lt;D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xsi:type="xsd:double"&gt;0.7803&lt;/D&gt;&lt;D xsi:type="xsd:double"&gt;0.8932&lt;/D&gt;&lt;D xsi:type="xsd:double"&gt;1.0332&lt;/D&gt;&lt;D xsi:type="xsd:double"&gt;1.0538&lt;/D&gt;&lt;D xsi:type="xsd:double"&gt;0.9472&lt;/D&gt;&lt;D xsi:type="xsd:double"&gt;0.5011&lt;/D&gt;&lt;D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xsi:type="xsd:double"&gt;0.2745&lt;/D&gt;&lt;D xsi:type="xsd:double"&gt;0.2832&lt;/D&gt;&lt;D xsi:type="xsd:double"&gt;0.284&lt;/D&gt;&lt;D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xsi:type="xsd:double"&gt;0.2434&lt;/D&gt;&lt;D xsi:type="xsd:double"&gt;0.2893&lt;/D&gt;&lt;D xsi:type="xsd:double"&gt;0.3323&lt;/D&gt;&lt;D xsi:type="xsd:double"&gt;0.3279&lt;/D&gt;&lt;D xsi:type="xsd:double"&gt;0.2723&lt;/D&gt;&lt;D xsi:type="xsd:double"&gt;0.3141&lt;/D&gt;&lt;D xsi:type="xsd:double"&gt;0.2826&lt;/D&gt;&lt;D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t>
        </r>
      </text>
    </comment>
    <comment ref="A64" authorId="0" shapeId="0" xr:uid="{8E6DAB85-1F40-450A-A748-12A24F9F527F}">
      <text>
        <r>
          <rPr>
            <b/>
            <sz val="9"/>
            <color indexed="81"/>
            <rFont val="Tahoma"/>
            <family val="2"/>
          </rPr>
          <t>ble"&gt;0&lt;/D&gt;&lt;D xsi:type="xsd:double"&gt;0&lt;/D&gt;&lt;D xsi:type="xsd:double"&gt;0&lt;/D&gt;&lt;D xsi:type="xsd:double"&gt;0.2755&lt;/D&gt;&lt;D xsi:type="xsd:double"&gt;0.283&lt;/D&gt;&lt;D xsi:type="xsd:double"&gt;0.279&lt;/D&gt;&lt;D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xsi:type="xsd:double"&gt;0.2528&lt;/D&gt;&lt;D xsi:type="xsd:double"&gt;0.251&lt;/D&gt;&lt;D xsi:type="xsd:double"&gt;0.2702&lt;/D&gt;&lt;D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xsi:type="xsd:double"&gt;0.2695&lt;/D&gt;&lt;D xsi:type="xsd:double"&gt;0&lt;/D&gt;&lt;D xsi:type="xsd:double"&gt;0&lt;/D&gt;&lt;D xsi:type="xsd:double"&gt;0&lt;/D&gt;&lt;D xsi:type="xsd:double"&gt;0&lt;/D&gt;&lt;D xsi:type="xsd:double"&gt;0&lt;/D&gt;&lt;D xsi:type="xsd:double"&gt;0&lt;/D&gt;&lt;D xsi:type="xsd:double"&gt;0&lt;/D&gt;&lt;D xsi:type="xsd:double"&gt;0&lt;/D&gt;&lt;D xsi:type="xsd:double"&gt;0.2733&lt;/D&gt;&lt;D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xsi:type="xsd:double"&gt;0.4269&lt;/D&gt;&lt;D xsi:type="xsd:double"&gt;0.3072&lt;/D&gt;&lt;D xsi:type="xsd:double"&gt;0&lt;/D&gt;&lt;D xsi:type="xsd:double"&gt;0.1207&lt;/D&gt;&lt;D xsi:type="xsd:double"&gt;0.1165&lt;/D&gt;&lt;D xsi:type="xsd:double"&gt;0&lt;/D&gt;&lt;D xsi:type="xsd:double"&gt;0&lt;/D&gt;&lt;D xsi:type="xsd:double"&gt;0&lt;/D&gt;&lt;D xsi:type="xsd:double"&gt;0&lt;/D&gt;&lt;D xsi:type="xsd:double"&gt;0&lt;/D&gt;&lt;D xsi:type="xsd:double"&gt;0&lt;/D&gt;&lt;D xsi:type="xsd:double"&gt;0.2658&lt;/D&gt;&lt;D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xsi:type="xsd:double"&gt;0.469&lt;/D&gt;&lt;D xsi:type="xsd:double"&gt;0.5573&lt;/D&gt;&lt;D xsi:type="xsd:double"&gt;0.5174&lt;/D&gt;&lt;D xsi:type="xsd:double"&gt;0.2432&lt;/D&gt;&lt;D xsi:type="xsd:double"&gt;0.2478&lt;/D&gt;&lt;D xsi:type="xsd:double"&gt;0.2641&lt;/D&gt;&lt;D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xsi:type="xsd:double"&gt;0.2047&lt;/D&gt;&lt;D xsi:type="xsd:double"&gt;0.2638&lt;/D&gt;&lt;D xsi:type="xsd:double"&gt;0.2626&lt;/D&gt;&lt;D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xsi:type="xsd:double"&gt;0.2893&lt;/D&gt;&lt;D xsi:type="xsd:double"&gt;0.3057&lt;/D&gt;&lt;D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xsi:type="xsd:double"&gt;0.2089&lt;/D&gt;&lt;D xsi:type="xsd:double"&gt;0.2624&lt;/D&gt;&lt;D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xsi:type="xsd:double"&gt;0.5213&lt;/D&gt;&lt;D xsi:type="xsd:double"&gt;0.4435&lt;/D&gt;&lt;D xsi:type="xsd:double"&gt;0.5048&lt;/D&gt;&lt;D xsi:type="xsd:double"&gt;0.7916&lt;/D&gt;&lt;D xsi:type="xsd:double"&gt;0.913&lt;/D&gt;&lt;D xsi:type="xsd:double"&gt;0.5477&lt;/D&gt;&lt;D xsi:type="xsd:double"&gt;0.5941&lt;/D&gt;&lt;D xsi:type="xsd:double"&gt;0.5668&lt;/D&gt;&lt;D xsi:type="xsd:double"&gt;0.5673&lt;/D&gt;&lt;D xsi:type="xsd:double"&gt;0.5347&lt;/D&gt;&lt;D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xsi:type="xsd:double"&gt;0.1785&lt;/D&gt;&lt;D xsi:type="xsd:double"&gt;0.2603&lt;/D&gt;&lt;D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xsi:type="xsd:double"&gt;0.3043&lt;/D&gt;&lt;D xsi:type="xsd:double"&gt;0.3673&lt;/D&gt;&lt;D xsi:type="xsd:double"&gt;0.2966&lt;/D&gt;&lt;D xsi:type="xsd:double"&gt;0&lt;/D&gt;&lt;D xsi:type="xsd:double"&gt;0&lt;/D&gt;&lt;D xsi:type="xsd:double"&gt;0.2621&lt;/D&gt;&lt;D xsi:type="xsd:double"&gt;0.2242&lt;/D&gt;&lt;D xsi:type="xsd:double"&gt;0&lt;/D&gt;&lt;D xsi:type="xsd:double"&gt;0&lt;/D&gt;&lt;D xsi:type="xsd:double"&gt;0&lt;/D&gt;&lt;D xsi:type="xsd:double"&gt;0&lt;/D&gt;&lt;D xsi:type="xsd:double"&gt;0&lt;/D&gt;&lt;D xsi:type="xsd:double"&gt;0.2557&lt;/D&gt;&lt;D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xsi:type="xsd:double"&gt;0.3222&lt;/D&gt;&lt;D xsi:type="xsd:double"&gt;0.7518&lt;/D&gt;&lt;D xsi:type="xsd:double"&gt;0.6128&lt;/D&gt;&lt;D xsi:type="xsd:double"&gt;0.6653&lt;/D&gt;&lt;D xsi:type="xsd:double"&gt;0.2778&lt;/D&gt;&lt;D xsi:type="xsd:double"&gt;0.5989&lt;/D&gt;&lt;D xsi:type="xsd:double"&gt;0.5311&lt;/D&gt;&lt;D xsi:type="xsd:double"&gt;0.5114&lt;/D&gt;&lt;D xsi:type="xsd:double"&gt;0.2533&lt;/D&gt;&lt;D xsi:type="xsd:double"&gt;0.8439&lt;/D&gt;&lt;D xsi:type="xsd:double"&gt;0.9078&lt;/D&gt;&lt;D xsi:type="xsd:double"&gt;0.5608&lt;/D&gt;&lt;D xsi:type="xsd:double"&gt;0.5993&lt;/D&gt;&lt;D xsi:type="xsd:double"&gt;0.6914&lt;/D&gt;&lt;D xsi:type="xsd:double"&gt;0.6772&lt;/D&gt;&lt;D xsi:type="xsd:double"&gt;0&lt;/D&gt;&lt;D xsi:type="xsd:double"&gt;0&lt;/D&gt;&lt;D xsi:type="xsd:double"&gt;0&lt;/D&gt;&lt;D xsi:type="xsd:double"&gt;0&lt;/D&gt;&lt;D xsi:type="xsd:double"&gt;0.2586&lt;/D&gt;&lt;D xsi:type="xsd:double"&gt;0.2311&lt;/D&gt;&lt;D xsi:type="xsd:double"&gt;0.5029&lt;/D&gt;&lt;D xsi:type="xsd:double"&gt;0.9316&lt;/D&gt;&lt;D xsi:type="xsd:double"&gt;0.7383&lt;/D&gt;&lt;D xsi:type="xsd:double"&gt;0.7107&lt;/D&gt;&lt;D xsi:type="xsd:double"&gt;0.294&lt;/D&gt;&lt;D xsi:type="xsd:double"&gt;0.4411&lt;/D&gt;&lt;D xsi:type="xsd:double"&gt;0.4055&lt;/D&gt;&lt;D xsi:type="xsd:double"&gt;0.4695&lt;/D&gt;&lt;D xsi:type="xsd:double"&gt;0.2946&lt;/D&gt;&lt;D xsi:type="xsd:double"&gt;0.5761&lt;/D&gt;&lt;D xsi:type="xsd:double"&gt;0.7243&lt;/D&gt;&lt;D xsi:type="xsd:double"&gt;0.6485&lt;/D&gt;&lt;D xsi:type="xsd:double"&gt;0.6063&lt;/D&gt;&lt;D xsi:type="xsd:double"&gt;0.6813&lt;/D&gt;&lt;D xsi:type="xsd:double"&gt;0.6551&lt;/D&gt;&lt;D xsi:type="xsd:double"&gt;0.6605&lt;/D&gt;&lt;D xsi:type="xsd:double"&gt;1.0396&lt;/D&gt;&lt;D xsi:type="xsd:double"&gt;0.3588&lt;/D&gt;&lt;D xsi:type="xsd:double"&gt;0.8803&lt;/D&gt;&lt;D xsi:type="xsd:double"&gt;0.7946&lt;/D&gt;&lt;D xsi:type="xsd:double"&gt;0&lt;/D&gt;&lt;D xsi:type="xsd:double"&gt;0&lt;/D&gt;&lt;D xsi:type="xsd:double"&gt;0&lt;/D&gt;&lt;D xsi:type="xsd:double"&gt;0&lt;/D&gt;&lt;D xsi:type="xsd:double"&gt;0&lt;/D&gt;&lt;D xsi:type="xsd:double"&gt;0.2613&lt;/D&gt;&lt;D xsi:type="xsd:double"&gt;0.2518&lt;/D&gt;&lt;D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xsi:type="xsd:double"&gt;0.2157&lt;/D&gt;&lt;D xsi:type="xsd:double"&gt;0.2891&lt;/D&gt;&lt;D xsi:type="xsd:double"&gt;0.2496&lt;/D&gt;&lt;D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xsi:type="xsd:double"&gt;0.2406&lt;/D&gt;&lt;D xsi:type="xsd:double"&gt;0&lt;/D&gt;&lt;D xsi:type="xsd:double"&gt;0&lt;/D&gt;&lt;D xsi:type="xsd:double"&gt;0&lt;/D&gt;&lt;D xsi:type="xsd:double"&gt;0&lt;/D&gt;&lt;D xsi:type="xsd:double"&gt;0&lt;/D&gt;&lt;D xsi:type="xsd:double"&gt;0&lt;/D&gt;&lt;D xsi:type="xsd:double"&gt;0.4048&lt;/D&gt;&lt;D xsi:type="xsd:double"&gt;0&lt;/D&gt;&lt;D xsi:type="xsd:double"&gt;0&lt;/D&gt;&lt;D xsi:type="xsd:double"&gt;0.1878&lt;/D&gt;&lt;D xsi:type="xsd:double"&gt;0.1592&lt;/D&gt;&lt;D xsi:type="xsd:double"&gt;0.1392&lt;/D&gt;&lt;D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xsi:type="xsd:double"&gt;0.381&lt;/D&gt;&lt;D xsi:type="xsd:double"&gt;0.4008&lt;/D&gt;&lt;D xsi:type="xsd:double"&gt;0.6103&lt;/D&gt;&lt;D xsi:type="xsd:double"&gt;0.9056&lt;/D&gt;&lt;D xsi:type="xsd:double"&gt;0.4486&lt;/D&gt;&lt;D xsi:type="xsd:double"&gt;0.3011&lt;/D&gt;&lt;D xsi:type="xsd:double"&gt;0.3496&lt;/D&gt;&lt;D xsi:type="xsd:double"&gt;0.2405&lt;/D&gt;&lt;D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xsi:type="xsd:double"&gt;0.177&lt;/D&gt;&lt;D xsi:type="xsd:double"&gt;0.2353&lt;/D&gt;&lt;D xsi:type="xsd:double"&gt;0.2347&lt;/D&gt;&lt;D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xsi:type="xsd:double"&gt;0.2489&lt;/D&gt;&lt;D xsi:type="xsd:double"&gt;0.2332&lt;/D&gt;&lt;D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xsi:type="xsd:double"&gt;0.2976&lt;/D&gt;&lt;D xsi:type="xsd:double"&gt;0.3258&lt;/D&gt;&lt;D xsi:type="xsd:double"&gt;0.2021&lt;/D&gt;&lt;D xsi:type="xsd:double"&gt;0.2191&lt;/D&gt;&lt;D xsi:type="xsd:double"&gt;0.2006&lt;/D&gt;&lt;D xsi:type="xsd:double"&gt;0.1004&lt;/D&gt;&lt;D xsi:type="xsd:double"&gt;0.1029&lt;/D&gt;&lt;D xsi:type="xsd:double"&gt;0.1066&lt;/D&gt;&lt;D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xsi:type="xsd:double"&gt;0.2321&lt;/D&gt;&lt;D xsi:type="xsd:double"&gt;0&lt;/D&gt;&lt;D xsi:type="xsd:double"&gt;0&lt;/D&gt;&lt;D xsi:type="xsd:double"&gt;0&lt;/D&gt;&lt;D xsi:type="xsd:double"&gt;0.6036&lt;/D&gt;&lt;D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xsi:type="xsd:double"&gt;0.252&lt;/D&gt;&lt;D xsi:type="xsd:double"&gt;0.2308&lt;/D&gt;&lt;D xsi:type="xsd:double"&gt;0&lt;/D&gt;&lt;D xsi:type="xsd:double"&gt;0&lt;/D&gt;&lt;D xsi:type="xsd:double"&gt;0&lt;/D&gt;&lt;D xsi:type="xsd:double"&gt;0.6087&lt;/D&gt;&lt;D xsi:type="xsd:double"&gt;0.7049&lt;/D&gt;&lt;D xsi:type="xsd:double"&gt;0.8114&lt;/D&gt;&lt;D xsi:type="xsd:double"&gt;0.7309&lt;/D&gt;&lt;D xsi:type="xsd:double"&gt;0.7969&lt;/D&gt;&lt;D xsi:type="xsd:double"&gt;0.2229&lt;/D&gt;&lt;D xsi:type="xsd:double"&gt;0.0465&lt;/D&gt;&lt;D xsi:type="xsd:double"&gt;0&lt;/D&gt;&lt;D xsi:type="xsd:double"&gt;0&lt;/D&gt;&lt;D xsi:type="xsd:double"&gt;0&lt;/D&gt;&lt;D xsi:type="xsd:double"&gt;0&lt;/D&gt;&lt;D xsi:type="xsd:double"&gt;0&lt;/D&gt;&lt;D xsi:type="xsd:double"&gt;0&lt;/D&gt;&lt;D xsi:type="xsd:double"&gt;0.6129&lt;/D&gt;&lt;D xsi:type="xsd:double"&gt;0.5132&lt;/D&gt;&lt;D xsi:type="xsd:double"&gt;0&lt;/D&gt;&lt;D xsi:type="xsd:double"&gt;0&lt;/D&gt;&lt;D xsi:type="xsd:double"&gt;0&lt;/D&gt;&lt;D xsi:type="xsd:double"&gt;0&lt;/D&gt;&lt;D xsi:type="xsd:double"&gt;0.2475&lt;/D&gt;&lt;D xsi:type="xsd:double"&gt;0.2571&lt;/D&gt;&lt;D xsi:type="xsd:double"&gt;0.4716&lt;/D&gt;&lt;D xsi:type="xsd:double"&gt;0.4621&lt;/D&gt;&lt;D xsi:type="xsd:double"&gt;0.3318&lt;/D&gt;&lt;D xsi:type="xsd:double"&gt;0.3804&lt;/D&gt;&lt;D xsi:type="xsd:double"&gt;0.2556&lt;/D&gt;&lt;D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xsi:type="xsd:double"&gt;0.2303&lt;/D&gt;&lt;D xsi:type="xsd:double"&gt;0&lt;/D&gt;&lt;D xsi:type="xsd:double"&gt;0&lt;/D&gt;&lt;D xsi:type="xsd:double"&gt;0.068&lt;/D&gt;&lt;D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xsi:type="xsd:double"&gt;0.1425&lt;/D&gt;&lt;D xsi:type="xsd:double"&gt;0.2077&lt;/D&gt;&lt;D xsi:type="xsd:double"&gt;0.2717&lt;/D&gt;&lt;D xsi:type="xsd:double"&gt;0.1965&lt;/D&gt;&lt;D xsi:type="xsd:double"&gt;0.2267&lt;/D&gt;&lt;D xsi:type="xsd:double"&gt;0&lt;/D&gt;&lt;D xsi:type="xsd:double"&gt;0&lt;/D&gt;&lt;D xsi:type="xsd:double"&gt;0&lt;/D&gt;&lt;D xsi:type="xsd:double"&gt;0.2563&lt;/D&gt;&lt;D xsi:type="xsd:double"&gt;0.3734&lt;/D&gt;&lt;D xsi:type="xsd:double"&gt;0.386&lt;/D&gt;&lt;D xsi:type="xsd:double"&gt;0.4197&lt;/D&gt;&lt;D xsi:type="xsd:double"&gt;0.4191&lt;/D&gt;&lt;D xsi:type="xsd:double"&gt;0.3335&lt;/D&gt;&lt;D xsi:type="xsd:double"&gt;0.4167&lt;/D&gt;&lt;D xsi:type="xsd:double"&gt;0.485&lt;/D&gt;&lt;D xsi:type="xsd:double"&gt;0&lt;/D&gt;&lt;D xsi:type="xsd:double"&gt;0&lt;/D&gt;&lt;D xsi:type="xsd:double"&gt;0&lt;/D&gt;&lt;D xsi:type="xsd:double"&gt;0.3043&lt;/D&gt;&lt;D xsi:type="xsd:double"&gt;0.2688&lt;/D&gt;&lt;D xsi:type="xsd:double"&gt;0.23&lt;/D&gt;&lt;D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xsi:type="xsd:double"&gt;0.3565&lt;/D&gt;&lt;D xsi:type="xsd:double"&gt;0.343&lt;/D&gt;&lt;D xsi:type="xsd:double"&gt;0.2532&lt;/D&gt;&lt;D xsi:type="xsd:double"&gt;0.3175&lt;/D&gt;&lt;D xsi:type="xsd:double"&gt;0.2298&lt;/D&gt;&lt;D xsi:type="xsd:double"&gt;0.7267&lt;/D&gt;&lt;D xsi:type="xsd:double"&gt;0.5564&lt;/D&gt;&lt;D xsi:type="xsd:double"&gt;0.6819&lt;/D&gt;&lt;D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xsi:type="xsd:double"&gt;0.677&lt;/D&gt;&lt;D xsi:type="xsd:double"&gt;0.6341&lt;/D&gt;&lt;D xsi:type="xsd:double"&gt;0&lt;/D&gt;&lt;D xsi:type="xsd:double"&gt;0&lt;/D&gt;&lt;D xsi:type="xsd:double"&gt;0&lt;/D&gt;&lt;D xsi:type="xsd:double"&gt;0&lt;/D&gt;&lt;D xsi:type="xsd:double"&gt;0.2599&lt;/D&gt;&lt;D xsi:type="xsd:double"&gt;0.2279&lt;/D&gt;&lt;D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xsi:type="xsd:double"&gt;0.2466&lt;/D&gt;&lt;D xsi:type="xsd:double"&gt;0.2256&lt;/D&gt;&lt;D xsi:type="xsd:double"&gt;0.2199&lt;/D&gt;&lt;D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xsi:type="xsd:double"&gt;0.2167&lt;/D&gt;&lt;D xsi:type="xsd:double"&gt;0&lt;/D&gt;&lt;D xsi:type="xsd:double"&gt;0&lt;/D&gt;&lt;D xsi:type="xsd:double"&gt;0&lt;/D&gt;&lt;D xsi:type="xsd:double"&gt;0&lt;/D&gt;&lt;D xsi:type="xsd:double"&gt;0&lt;/D&gt;&lt;D xsi:type="xsd:double"&gt;0&lt;/</t>
        </r>
      </text>
    </comment>
    <comment ref="A65" authorId="0" shapeId="0" xr:uid="{A2373E3C-2352-4F57-B8D0-A6B7B4EED031}">
      <text>
        <r>
          <rPr>
            <b/>
            <sz val="9"/>
            <color indexed="81"/>
            <rFont val="Tahoma"/>
            <family val="2"/>
          </rPr>
          <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xsi:type="xsd:double"&gt;0.2486&lt;/D&gt;&lt;D xsi:type="xsd:double"&gt;0.2154&lt;/D&gt;&lt;D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xsi:type="xsd:double"&gt;0.2023&lt;/D&gt;&lt;D xsi:type="xsd:double"&gt;0.1976&lt;/D&gt;&lt;D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xsi:type="xsd:double"&gt;0.2615&lt;/D&gt;&lt;D xsi:type="xsd:double"&gt;0.6751&lt;/D&gt;&lt;D xsi:type="xsd:double"&gt;0.5123&lt;/D&gt;&lt;D xsi:type="xsd:double"&gt;0.2391&lt;/D&gt;&lt;D xsi:type="xsd:double"&gt;0.227&lt;/D&gt;&lt;D xsi:type="xsd:double"&gt;0.1958&lt;/D&gt;&lt;D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xsi:type="xsd:double"&gt;0.1727&lt;/D&gt;&lt;D xsi:type="xsd:double"&gt;0.1843&lt;/D&gt;&lt;D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xsi:type="xsd:double"&gt;0.0587&lt;/D&gt;&lt;D xsi:type="xsd:double"&gt;0.1836&lt;/D&gt;&lt;D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xsi:type="xsd:double"&gt;0.355&lt;/D&gt;&lt;D xsi:type="xsd:double"&gt;0.3479&lt;/D&gt;&lt;D xsi:type="xsd:double"&gt;0.183&lt;/D&gt;&lt;D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xsi:type="xsd:double"&gt;0.1938&lt;/D&gt;&lt;D xsi:type="xsd:double"&gt;0.1761&lt;/D&gt;&lt;D xsi:type="xsd:double"&gt;0&lt;/D&gt;&lt;D xsi:type="xsd:double"&gt;0&lt;/D&gt;&lt;D xsi:type="xsd:double"&gt;0&lt;/D&gt;&lt;D xsi:type="xsd:double"&gt;0&lt;/D&gt;&lt;D xsi:type="xsd:double"&gt;0&lt;/D&gt;&lt;D xsi:type="xsd:double"&gt;0&lt;/D&gt;&lt;D xsi:type="xsd:double"&gt;0&lt;/D&gt;&lt;D xsi:type="xsd:double"&gt;0&lt;/D&gt;&lt;D xsi:type="xsd:double"&gt;0.7302&lt;/D&gt;&lt;D xsi:type="xsd:double"&gt;0.6202&lt;/D&gt;&lt;D xsi:type="xsd:double"&gt;0.6265&lt;/D&gt;&lt;D xsi:type="xsd:double"&gt;0.5755&lt;/D&gt;&lt;D xsi:type="xsd:double"&gt;0.5685&lt;/D&gt;&lt;D xsi:type="xsd:double"&gt;0.6238&lt;/D&gt;&lt;D xsi:type="xsd:double"&gt;1.5&lt;/D&gt;&lt;D xsi:type="xsd:double"&gt;1.5242&lt;/D&gt;&lt;D xsi:type="xsd:double"&gt;0.774&lt;/D&gt;&lt;D xsi:type="xsd:double"&gt;0&lt;/D&gt;&lt;D xsi:type="xsd:double"&gt;0&lt;/D&gt;&lt;D xsi:type="xsd:double"&gt;0&lt;/D&gt;&lt;D xsi:type="xsd:double"&gt;0&lt;/D&gt;&lt;D xsi:type="xsd:double"&gt;0&lt;/D&gt;&lt;D xsi:type="xsd:double"&gt;0.2055&lt;/D&gt;&lt;D xsi:type="xsd:double"&gt;0.4114&lt;/D&gt;&lt;D xsi:type="xsd:double"&gt;0.6879&lt;/D&gt;&lt;D xsi:type="xsd:double"&gt;0.5889&lt;/D&gt;&lt;D xsi:type="xsd:double"&gt;0&lt;/D&gt;&lt;D xsi:type="xsd:double"&gt;0&lt;/D&gt;&lt;D xsi:type="xsd:double"&gt;0.2338&lt;/D&gt;&lt;D xsi:type="xsd:double"&gt;0.4553&lt;/D&gt;&lt;D xsi:type="xsd:double"&gt;0.7135&lt;/D&gt;&lt;D xsi:type="xsd:double"&gt;0.7713&lt;/D&gt;&lt;D xsi:type="xsd:double"&gt;0.4601&lt;/D&gt;&lt;D xsi:type="xsd:double"&gt;0.3046&lt;/D&gt;&lt;D xsi:type="xsd:double"&gt;0&lt;/D&gt;&lt;D xsi:type="xsd:double"&gt;0&lt;/D&gt;&lt;D xsi:type="xsd:double"&gt;0&lt;/D&gt;&lt;D xsi:type="xsd:double"&gt;0.1701&lt;/D&gt;&lt;D xsi:type="xsd:double"&gt;0.1632&lt;/D&gt;&lt;D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xsi:type="xsd:double"&gt;0.4005&lt;/D&gt;&lt;D xsi:type="xsd:double"&gt;0.5696&lt;/D&gt;&lt;D xsi:type="xsd:double"&gt;0.7668&lt;/D&gt;&lt;D xsi:type="xsd:double"&gt;0.2958&lt;/D&gt;&lt;D xsi:type="xsd:double"&gt;0.1564&lt;/D&gt;&lt;D xsi:type="xsd:double"&gt;0.2015&lt;/D&gt;&lt;D xsi:type="xsd:double"&gt;0.1484&lt;/D&gt;&lt;D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xsi:type="xsd:double"&gt;0.1329&lt;/D&gt;&lt;D xsi:type="xsd:double"&gt;0.105&lt;/D&gt;&lt;D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xsi:type="xsd:double"&gt;0.1074&lt;/D&gt;&lt;D xsi:type="xsd:double"&gt;0.1029&lt;/D&gt;&lt;D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xsi:type="xsd:double"&gt;0.0817&lt;/D&gt;&lt;D xsi:type="xsd:double"&gt;0.0883&lt;/D&gt;&lt;D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xsi:type="xsd:double"&gt;0.7361&lt;/D&gt;&lt;D xsi:type="xsd:double"&gt;0.7026&lt;/D&gt;&lt;D xsi:type="xsd:double"&gt;0.8516&lt;/D&gt;&lt;D xsi:type="xsd:double"&gt;0.5004&lt;/D&gt;&lt;D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xsi:type="xsd:double"&gt;0.7687&lt;/D&gt;&lt;D xsi:type="xsd:double"&gt;0.6369&lt;/D&gt;&lt;D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xsi:type="xsd:double"&gt;0.6315&lt;/D&gt;&lt;D xsi:type="xsd:double"&gt;0.7718&lt;/D&gt;&lt;D xsi:type="xsd:double"&gt;0.6977&lt;/D&gt;&lt;D xsi:type="xsd:double"&gt;0.7994&lt;/D&gt;&lt;D xsi:type="xsd:double"&gt;0.8638&lt;/D&gt;&lt;D xsi:type="xsd:double"&gt;0.9701&lt;/D&gt;&lt;D xsi:type="xsd:double"&gt;0.9158&lt;/D&gt;&lt;D xsi:type="xsd:double"&gt;0.9662&lt;/D&gt;&lt;D xsi:type="xsd:double"&gt;1.0097&lt;/D&gt;&lt;D xsi:type="xsd:double"&gt;0.1801&lt;/D&gt;&lt;D xsi:type="xsd:double"&gt;0&lt;/D&gt;&lt;D xsi:type="xsd:double"&gt;0&lt;/D&gt;&lt;D xsi:type="xsd:double"&gt;0&lt;/D&gt;&lt;D xsi:type="xsd:double"&gt;0.5915&lt;/D&gt;&lt;D xsi:type="xsd:double"&gt;0.5751&lt;/D&gt;&lt;D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xsi:type="xsd:double"&gt;0.26&lt;/D&gt;&lt;D xsi:type="xsd:double"&gt;0.2404&lt;/D&gt;&lt;D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xsi:type="xsd:double"&gt;0.6183&lt;/D&gt;&lt;D xsi:type="xsd:double"&gt;0.5691&lt;/D&gt;&lt;D xsi:type="xsd:double"&gt;0.5711&lt;/D&gt;&lt;D xsi:type="xsd:double"&gt;0.5816&lt;/D&gt;&lt;D xsi:type="xsd:double"&gt;0.4658&lt;/D&gt;&lt;D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xsi:type="xsd:double"&gt;0.6073&lt;/D&gt;&lt;D xsi:type="xsd:double"&gt;0.6094&lt;/D&gt;&lt;D xsi:type="xsd:double"&gt;0.6952&lt;/D&gt;&lt;D xsi:type="xsd:double"&gt;0.5838&lt;/D&gt;&lt;D xsi:type="xsd:double"&gt;0.4682&lt;/D&gt;&lt;D xsi:type="xsd:double"&gt;0.3553&lt;/D&gt;&lt;D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xsi:type="xsd:double"&gt;0.7813&lt;/D&gt;&lt;D xsi:type="xsd:double"&gt;0.7283&lt;/D&gt;&lt;D xsi:type="xsd:double"&gt;0.7645&lt;/D&gt;&lt;D xsi:type="xsd:double"&gt;0.7346&lt;/D&gt;&lt;D xsi:type="xsd:double"&gt;0.6517&lt;/D&gt;&lt;D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xsi:type="xsd:double"&gt;0.2648&lt;/D&gt;&lt;D xsi:type="xsd:double"&gt;0.2314&lt;/D&gt;&lt;D xsi:type="xsd:double"&gt;0.2017&lt;/D&gt;&lt;D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xsi:type="xsd:double"&gt;0.5529&lt;/D&gt;&lt;D xsi:type="xsd:double"&gt;0.7318&lt;/D&gt;&lt;D xsi:type="xsd:double"&gt;0.6989&lt;/D&gt;&lt;D xsi:type="xsd:double"&gt;0.7435&lt;/D&gt;&lt;D xsi:type="xsd:double"&gt;0&lt;/D&gt;&lt;D xsi:type="xsd:double"&gt;0&lt;/D&gt;&lt;D xsi:type="xsd:double"&gt;0.5021&lt;/D&gt;&lt;D xsi:type="xsd:double"&gt;0.25&lt;/D&gt;&lt;D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xsi:type="xsd:double"&gt;0.7664&lt;/D&gt;&lt;D xsi:type="xsd:double"&gt;0&lt;/D&gt;&lt;D xsi:type="xsd:double"&gt;0&lt;/D&gt;&lt;D xsi:type="xsd:double"&gt;0&lt;/D&gt;&lt;D xsi:type="xsd:double"&gt;0&lt;/D&gt;&lt;D xsi:type="xsd:double"&gt;0&lt;/D&gt;&lt;D xsi:type="xsd:double"&gt;0.8697&lt;/D&gt;&lt;D xsi:type="xsd:double"&gt;0.9359&lt;/D&gt;&lt;D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xsi:type="xsd:double"&gt;0.7453&lt;/D&gt;&lt;D xsi:type="xsd:double"&gt;0.6952&lt;/D&gt;&lt;D xsi:type="xsd:double"&gt;0.5442&lt;/D&gt;&lt;D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xsi:type="xsd:double"&gt;0.1157&lt;/D&gt;&lt;D xsi:type="xsd:double"&gt;0.1172&lt;/D&gt;&lt;D xsi:type="xsd:double"&gt;0.1329&lt;/D&gt;&lt;D xsi:type="xsd:double"&gt;0.1261&lt;/D&gt;&lt;D xsi:type="xsd:double"&gt;0.155&lt;/D&gt;&lt;D xsi:type="xsd:double"&gt;0.1141&lt;/D&gt;&lt;D xsi:type="xsd:double"&gt;0&lt;/D&gt;&lt;D xsi:type="xsd:double"&gt;0&lt;/D&gt;&lt;D xsi:type="xsd:double"&gt;0&lt;/D&gt;&lt;D xsi:type="xsd:double"&gt;0&lt;/D&gt;&lt;D xsi:</t>
        </r>
      </text>
    </comment>
    <comment ref="A66" authorId="0" shapeId="0" xr:uid="{4A34D737-2209-4CA0-A3B5-E11CFF51E710}">
      <text>
        <r>
          <rPr>
            <b/>
            <sz val="9"/>
            <color indexed="81"/>
            <rFont val="Tahoma"/>
            <family val="2"/>
          </rPr>
          <t>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xsi:type="xsd:double"&gt;0.1979&lt;/D&gt;&lt;D xsi:type="xsd:double"&gt;0.6755&lt;/D&gt;&lt;D xsi:type="xsd:double"&gt;0.6094&lt;/D&gt;&lt;D xsi:type="xsd:double"&gt;0&lt;/D&gt;&lt;D xsi:type="xsd:double"&gt;0&lt;/D&gt;&lt;D xsi:type="xsd:double"&gt;0.5048&lt;/D&gt;&lt;D xsi:type="xsd:double"&gt;0.4798&lt;/D&gt;&lt;D xsi:type="xsd:double"&gt;0.4797&lt;/D&gt;&lt;D xsi:type="xsd:double"&gt;0.5585&lt;/D&gt;&lt;D xsi:type="xsd:double"&gt;0.5972&lt;/D&gt;&lt;D xsi:type="xsd:double"&gt;0.4845&lt;/D&gt;&lt;D xsi:type="xsd:double"&gt;0&lt;/D&gt;&lt;D xsi:type="xsd:double"&gt;0&lt;/D&gt;&lt;D xsi:type="xsd:double"&gt;0&lt;/D&gt;&lt;D xsi:type="xsd:double"&gt;0&lt;/D&gt;&lt;D xsi:type="xsd:double"&gt;0&lt;/D&gt;&lt;D xsi:type="xsd:double"&gt;0&lt;/D&gt;&lt;D xsi:type="xsd:double"&gt;0&lt;/D&gt;&lt;D xsi:type="xsd:double"&gt;0&lt;/D&gt;&lt;D xsi:type="xsd:double"&gt;0.2167&lt;/D&gt;&lt;D xsi:type="xsd:double"&gt;0.2145&lt;/D&gt;&lt;D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xsi:type="xsd:double"&gt;0.3829&lt;/D&gt;&lt;D xsi:type="xsd:double"&gt;0.375&lt;/D&gt;&lt;D xsi:type="xsd:double"&gt;0.5379&lt;/D&gt;&lt;D xsi:type="xsd:double"&gt;0.6114&lt;/D&gt;&lt;D xsi:type="xsd:double"&gt;0.7583&lt;/D&gt;&lt;D xsi:type="xsd:double"&gt;0.8963&lt;/D&gt;&lt;D xsi:type="xsd:double"&gt;0.8581&lt;/D&gt;&lt;D xsi:type="xsd:double"&gt;0.5474&lt;/D&gt;&lt;D xsi:type="xsd:double"&gt;0.5663&lt;/D&gt;&lt;D xsi:type="xsd:double"&gt;0.5581&lt;/D&gt;&lt;D xsi:type="xsd:double"&gt;0.6418&lt;/D&gt;&lt;D xsi:type="xsd:double"&gt;0.442&lt;/D&gt;&lt;D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xsi:type="xsd:double"&gt;0.3536&lt;/D&gt;&lt;D xsi:type="xsd:double"&gt;0.5374&lt;/D&gt;&lt;D xsi:type="xsd:double"&gt;0.5811&lt;/D&gt;&lt;D xsi:type="xsd:double"&gt;0.6747&lt;/D&gt;&lt;D xsi:type="xsd:double"&gt;0.5284&lt;/D&gt;&lt;D xsi:type="xsd:double"&gt;0.583&lt;/D&gt;&lt;D xsi:type="xsd:double"&gt;0.619&lt;/D&gt;&lt;D xsi:type="xsd:double"&gt;1.0267&lt;/D&gt;&lt;D xsi:type="xsd:double"&gt;1.123&lt;/D&gt;&lt;D xsi:type="xsd:double"&gt;0.6484&lt;/D&gt;&lt;D xsi:type="xsd:double"&gt;0.6774&lt;/D&gt;&lt;D xsi:type="xsd:double"&gt;0.6556&lt;/D&gt;&lt;D xsi:type="xsd:double"&gt;0.5923&lt;/D&gt;&lt;D xsi:type="xsd:double"&gt;0.5085&lt;/D&gt;&lt;D xsi:type="xsd:double"&gt;0.4494&lt;/D&gt;&lt;D xsi:type="xsd:double"&gt;0&lt;/D&gt;&lt;D xsi:type="xsd:double"&gt;0&lt;/D&gt;&lt;D xsi:type="xsd:double"&gt;0&lt;/D&gt;&lt;D xsi:type="xsd:double"&gt;0.3939&lt;/D&gt;&lt;D xsi:type="xsd:double"&gt;0.4516&lt;/D&gt;&lt;D xsi:type="xsd:double"&gt;0.4883&lt;/D&gt;&lt;D xsi:type="xsd:double"&gt;0&lt;/D&gt;&lt;D xsi:type="xsd:double"&gt;0.5006&lt;/D&gt;&lt;D xsi:type="xsd:double"&gt;0.5308&lt;/D&gt;&lt;D xsi:type="xsd:double"&gt;0.4867&lt;/D&gt;&lt;D xsi:type="xsd:double"&gt;0&lt;/D&gt;&lt;D xsi:type="xsd:double"&gt;0.9037&lt;/D&gt;&lt;D xsi:type="xsd:double"&gt;1.1301&lt;/D&gt;&lt;D xsi:type="xsd:double"&gt;1.0739&lt;/D&gt;&lt;D xsi:type="xsd:double"&gt;0.8677&lt;/D&gt;&lt;D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xsi:type="xsd:double"&gt;0.6016&lt;/D&gt;&lt;D xsi:type="xsd:double"&gt;0.581&lt;/D&gt;&lt;D xsi:type="xsd:double"&gt;0&lt;/D&gt;&lt;D xsi:type="xsd:double"&gt;0&lt;/D&gt;&lt;D xsi:type="xsd:double"&gt;0&lt;/D&gt;&lt;D xsi:type="xsd:double"&gt;0&lt;/D&gt;&lt;D xsi:type="xsd:double"&gt;0&lt;/D&gt;&lt;D xsi:type="xsd:double"&gt;0&lt;/D&gt;&lt;D xsi:type="xsd:double"&gt;0&lt;/D&gt;&lt;D xsi:type="xsd:double"&gt;0.7181&lt;/D&gt;&lt;D xsi:type="xsd:double"&gt;0.7417&lt;/D&gt;&lt;D xsi:type="xsd:double"&gt;0.8223&lt;/D&gt;&lt;D xsi:type="xsd:double"&gt;0.8878&lt;/D&gt;&lt;D xsi:type="xsd:double"&gt;0.8738&lt;/D&gt;&lt;D xsi:type="xsd:double"&gt;0.529&lt;/D&gt;&lt;D xsi:type="xsd:double"&gt;0.575&lt;/D&gt;&lt;D xsi:type="xsd:double"&gt;0.558&lt;/D&gt;&lt;D xsi:type="xsd:double"&gt;0.5051&lt;/D&gt;&lt;D xsi:type="xsd:double"&gt;0.3699&lt;/D&gt;&lt;D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xsi:type="xsd:double"&gt;0.8456&lt;/D&gt;&lt;D xsi:type="xsd:double"&gt;0&lt;/D&gt;&lt;D xsi:type="xsd:double"&gt;0&lt;/D&gt;&lt;D xsi:type="xsd:double"&gt;0&lt;/D&gt;&lt;D xsi:type="xsd:double"&gt;0&lt;/D&gt;&lt;D xsi:type="xsd:double"&gt;0&lt;/D&gt;&lt;D xsi:type="xsd:double"&gt;0.5881&lt;/D&gt;&lt;D xsi:type="xsd:double"&gt;1.0699&lt;/D&gt;&lt;D xsi:type="xsd:double"&gt;1.0074&lt;/D&gt;&lt;D xsi:type="xsd:double"&gt;0&lt;/D&gt;&lt;D xsi:type="xsd:double"&gt;0&lt;/D&gt;&lt;D xsi:type="xsd:double"&gt;0&lt;/D&gt;&lt;D xsi:type="xsd:double"&gt;0&lt;/D&gt;&lt;D xsi:type="xsd:double"&gt;0&lt;/D&gt;&lt;D xsi:type="xsd:double"&gt;0.1658&lt;/D&gt;&lt;D xsi:type="xsd:double"&gt;0.1493&lt;/D&gt;&lt;D xsi:type="xsd:double"&gt;0.1418&lt;/D&gt;&lt;D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xsi:type="xsd:double"&gt;0.7523&lt;/D&gt;&lt;D xsi:type="xsd:double"&gt;0.7566&lt;/D&gt;&lt;D xsi:type="xsd:double"&gt;0.8013&lt;/D&gt;&lt;D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xsi:type="xsd:double"&gt;0.2797&lt;/D&gt;&lt;D xsi:type="xsd:double"&gt;0&lt;/D&gt;&lt;D xsi:type="xsd:double"&gt;0&lt;/D&gt;&lt;D xsi:type="xsd:double"&gt;0&lt;/D&gt;&lt;D xsi:type="xsd:double"&gt;0&lt;/D&gt;&lt;D xsi:type="xsd:double"&gt;0&lt;/D&gt;&lt;D xsi:type="xsd:double"&gt;0&lt;/D&gt;&lt;D xsi:type="xsd:double"&gt;1.0731&lt;/D&gt;&lt;D xsi:type="xsd:double"&gt;0&lt;/D&gt;&lt;D xsi:type="xsd:double"&gt;0.4955&lt;/D&gt;&lt;D xsi:type="xsd:double"&gt;0.917&lt;/D&gt;&lt;D xsi:type="xsd:double"&gt;0.9167&lt;/D&gt;&lt;D xsi:type="xsd:double"&gt;0.9752&lt;/D&gt;&lt;D xsi:type="xsd:double"&gt;0&lt;/D&gt;&lt;D xsi:type="xsd:double"&gt;0&lt;/D&gt;&lt;D xsi:type="xsd:double"&gt;0&lt;/D&gt;&lt;D xsi:type="xsd:double"&gt;0&lt;/D&gt;&lt;D xsi:type="xsd:double"&gt;0&lt;/D&gt;&lt;D xsi:type="xsd:double"&gt;0&lt;/D&gt;&lt;D xsi:type="xsd:double"&gt;0.774&lt;/D&gt;&lt;D xsi:type="xsd:double"&gt;0.8692&lt;/D&gt;&lt;D xsi:type="xsd:double"&gt;0.3144&lt;/D&gt;&lt;D xsi:type="xsd:double"&gt;0.3488&lt;/D&gt;&lt;D xsi:type="xsd:double"&gt;0.4396&lt;/D&gt;&lt;D xsi:type="xsd:double"&gt;0.4975&lt;/D&gt;&lt;D xsi:type="xsd:double"&gt;0.7674&lt;/D&gt;&lt;D xsi:type="xsd:double"&gt;0.6802&lt;/D&gt;&lt;D xsi:type="xsd:double"&gt;0.5988&lt;/D&gt;&lt;D xsi:type="xsd:double"&gt;0.6867&lt;/D&gt;&lt;D xsi:type="xsd:double"&gt;0.4757&lt;/D&gt;&lt;D xsi:type="xsd:double"&gt;0.7278&lt;/D&gt;&lt;D xsi:type="xsd:double"&gt;0.8663&lt;/D&gt;&lt;D xsi:type="xsd:double"&gt;0.847&lt;/D&gt;&lt;D xsi:type="xsd:double"&gt;1.1951&lt;/D&gt;&lt;D xsi:type="xsd:double"&gt;1.0105&lt;/D&gt;&lt;D xsi:type="xsd:double"&gt;1.0763&lt;/D&gt;&lt;D xsi:type="xsd:double"&gt;0.501&lt;/D&gt;&lt;D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xsi:type="xsd:double"&gt;0.5124&lt;/D&gt;&lt;D xsi:type="xsd:double"&gt;0.5336&lt;/D&gt;&lt;D xsi:type="xsd:double"&gt;0.4417&lt;/D&gt;&lt;D xsi:type="xsd:double"&gt;0.6939&lt;/D&gt;&lt;D xsi:type="xsd:double"&gt;0.9495&lt;/D&gt;&lt;D xsi:type="xsd:double"&gt;1.0128&lt;/D&gt;&lt;D xsi:type="xsd:double"&gt;0.9514&lt;/D&gt;&lt;D xsi:type="xsd:double"&gt;0.7833&lt;/D&gt;&lt;D xsi:type="xsd:double"&gt;0.6821&lt;/D&gt;&lt;D xsi:type="xsd:double"&gt;0.6106&lt;/D&gt;&lt;D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xsi:type="xsd:double"&gt;0.2395&lt;/D&gt;&lt;D xsi:type="xsd:double"&gt;0.3937&lt;/D&gt;&lt;D xsi:type="xsd:double"&gt;0.363&lt;/D&gt;&lt;D xsi:type="xsd:double"&gt;0.3556&lt;/D&gt;&lt;D xsi:type="xsd:double"&gt;0&lt;/D&gt;&lt;D xsi:type="xsd:double"&gt;0&lt;/D&gt;&lt;D xsi:type="xsd:double"&gt;0&lt;/D&gt;&lt;D xsi:type="xsd:double"&gt;0.7509&lt;/D&gt;&lt;D xsi:type="xsd:double"&gt;0.7598&lt;/D&gt;&lt;D xsi:type="xsd:double"&gt;0.738&lt;/D&gt;&lt;D xsi:type="xsd:double"&gt;0.4276&lt;/D&gt;&lt;D xsi:type="xsd:double"&gt;0.4456&lt;/D&gt;&lt;D xsi:type="xsd:double"&gt;0.4294&lt;/D&gt;&lt;D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xsi:type="xsd:double"&gt;0.0698&lt;/D&gt;&lt;D xsi:type="xsd:double"&gt;0.385&lt;/D&gt;&lt;D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xsi:type="xsd:double"&gt;0.7787&lt;/D&gt;&lt;D xsi:type="xsd:double"&gt;0.5474&lt;/D&gt;&lt;D xsi:type="xsd:double"&gt;0&lt;/D&gt;&lt;D xsi:type="xsd:double"&gt;0&lt;/D&gt;&lt;D xsi:type="xsd:double"&gt;0&lt;/D&gt;&lt;D xsi:type="xsd:double"&gt;0&lt;/D&gt;&lt;D xsi:type="xsd:double"&gt;0&lt;/D&gt;&lt;D xsi:type="xsd:double"&gt;0&lt;/D&gt;&lt;D xsi:type="xsd:double"&gt;0.4987&lt;/D&gt;&lt;D xsi:type="xsd:double"&gt;0.6542&lt;/D&gt;&lt;D xsi:type="xsd:double"&gt;0.6597&lt;/D&gt;&lt;D xsi:type="xsd:double"&gt;0.6696&lt;/D&gt;&lt;D xsi:type="xsd:double"&gt;0.7226&lt;/D&gt;&lt;D xsi:type="xsd:double"&gt;0.7401&lt;/D&gt;&lt;D xsi:type="xsd:double"&gt;0.3236&lt;/D&gt;&lt;D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xsi:type="xsd:double"&gt;0.6461&lt;/D&gt;&lt;D xsi:type="xsd:double"&gt;0.7448&lt;/D&gt;&lt;D xsi:type="xsd:double"&gt;0.3392&lt;/D&gt;&lt;D xsi:type="xsd:double"&gt;0&lt;/D&gt;&lt;D xsi:type="xsd:double"&gt;0&lt;/D&gt;&lt;D xsi:type="xsd:double"&gt;0&lt;/D&gt;&lt;D xsi:type="xsd:double"&gt;0.4798&lt;/D&gt;&lt;D xsi:type="xsd:double"&gt;0.8588&lt;/D&gt;&lt;D xsi:type="xsd:double"&gt;0.7825&lt;/D&gt;&lt;D xsi:type="xsd:double"&gt;0.4758&lt;/D&gt;&lt;D xsi:type="xsd:double"&gt;0.4545&lt;/D&gt;&lt;D xsi:type="xsd:double"&gt;0.6556&lt;/D&gt;&lt;D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xsi:type="xsd:double"&gt;0.2645&lt;/D&gt;&lt;D xsi:type="xsd:double"&gt;0.3966&lt;/D&gt;&lt;D xsi:type="xsd:double"&gt;0.3949&lt;/D&gt;&lt;D xsi:type="xsd:double"&gt;0.5437&lt;/D&gt;&lt;D xsi:type="xsd:double"&gt;0.2531&lt;/D&gt;&lt;D xsi:type="xsd:double"&gt;0&lt;/D&gt;&lt;D xsi:type="xsd:double"&gt;0&lt;/D&gt;&lt;D xsi:type="xsd:double"&gt;0&lt;/D&gt;&lt;D xsi:type="xsd:double"&gt;0.7157&lt;/D&gt;&lt;D xsi:type="xsd:double"&gt;0.5731&lt;/D&gt;&lt;D xsi:type="xsd:double"&gt;0.6557&lt;/D&gt;&lt;D xsi:type="xsd:double"&gt;0.3351&lt;/D&gt;&lt;D xsi:type="xsd:double"&gt;0.3174&lt;/D&gt;&lt;D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xsi:type="xsd:double"&gt;0.1324&lt;/D&gt;&lt;D xsi:type="xsd:double"&gt;0.1301&lt;/D&gt;&lt;D xsi:type="xsd:double"&gt;0.1841&lt;/D&gt;&lt;D xsi:type="xsd:double"&gt;0.2856&lt;/D&gt;&lt;D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xsi:type="xsd:double"&gt;0.0924&lt;/D&gt;&lt;D xsi:type="xsd:double"&gt;0.0992&lt;/D&gt;&lt;D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xsi:type="xsd:double"&gt;0.532&lt;/D&gt;&lt;D xsi:type="xsd:double"&gt;0.6829&lt;/D&gt;&lt;D xsi:type="xsd:double"&gt;0.9357&lt;/D&gt;&lt;D xsi:type="xsd:double"&gt;0.55&lt;/D&gt;&lt;D xsi:type="xsd:double"&gt;0.1867&lt;/D&gt;&lt;D xsi:type="xsd:double"&gt;0&lt;/D&gt;&lt;D xsi:type="xsd:double"&gt;0&lt;/D&gt;&lt;D xsi:type="xsd:double"&gt;0&lt;/D&gt;&lt;D xsi:type="xsd:double"&gt;0&lt;/D&gt;&lt;D xsi:type="xsd:double"&gt;0.7033&lt;/D&gt;&lt;D xsi:type="xsd:double"&gt;0.4437&lt;/D&gt;&lt;D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xsi:type="xsd:double"&gt;0.5288&lt;/D&gt;&lt;D xsi:type="xsd:double"&gt;0.8703&lt;/D&gt;&lt;D xsi:type="xsd:double"&gt;0.9062&lt;/D&gt;&lt;D xsi:type="xsd:double"&gt;0.5226&lt;/D&gt;&lt;D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xsi:type="xsd:double"&gt;0.613&lt;/D&gt;&lt;D xsi:type="xsd:double"&gt;0.6149&lt;/D&gt;&lt;D xsi:type="xsd:double"&gt;0.5848&lt;/D&gt;&lt;D xsi:type="xsd:double"&gt;0.5066&lt;/D&gt;&lt;D xsi:type="xsd:double"&gt;0&lt;/D&gt;&lt;D xsi:type="xsd:double"&gt;0&lt;/D&gt;&lt;D xsi:type="xsd:double"&gt;0.2042&lt;/D&gt;&lt;D xsi:type="xsd:double"&gt;0.171&lt;/D&gt;&lt;D xsi:type="xsd:double"&gt;0.5707&lt;/D&gt;&lt;D xsi:type="xsd:double"&gt;0.6696&lt;/D&gt;&lt;D xsi:type="xsd:double"&gt;0.6113&lt;/D&gt;&lt;D xsi:type="xsd:double"&gt;0.61&lt;/D&gt;&lt;D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xsi:type="xsd:double"&gt;0.6893&lt;/D&gt;&lt;D xsi:type="xsd:double"&gt;0&lt;/D&gt;&lt;D xsi:type="xsd:double"&gt;0&lt;/D&gt;&lt;D xsi:type="xsd:double"&gt;0&lt;/D&gt;&lt;D xsi:type="xsd:double"&gt;0&lt;/D&gt;&lt;D xsi:type="xsd:double"&gt;0&lt;/D&gt;&lt;D xsi:type="xsd:double"&gt;0&lt;/D&gt;&lt;D xsi:type="xsd:double"&gt;0.1176&lt;/D&gt;&lt;D xsi:type="xsd:double"&gt;0&lt;/D&gt;&lt;D xsi:type="xsd:double"&gt;0.4891&lt;/D&gt;&lt;D xsi:type="xsd:double"&gt;0.6026&lt;/D&gt;&lt;D xsi:type="xsd:double"&gt;0.5867&lt;/D&gt;&lt;D xsi:type="xsd:double"&gt;0&lt;/D&gt;&lt;D xsi:type="xsd:double"&gt;0&lt;/D&gt;&lt;D xsi:type="xsd:double"&gt;0&lt;/D&gt;&lt;D xsi:type="xsd:double"&gt;0&lt;/D&gt;&lt;D xsi:type="xsd:double"&gt;0&lt;/D&gt;&lt;D xsi:type="xsd:double"&gt;0&lt;/D&gt;&lt;D xsi:type="xsd:double"&gt;0&lt;/D&gt;&lt;D xsi:type="xsd:double"&gt;0&lt;/D&gt;&lt;D xsi:type="xsd:double"&gt;0.364&lt;/D&gt;&lt;D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xsi:type="xsd:double"&gt;0.3102&lt;/D&gt;&lt;D xsi:type="xsd:double"&gt;0.3277&lt;/D&gt;&lt;D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xsi:type="xsd:double"&gt;0.6663&lt;/D&gt;&lt;D xsi:type="xsd:double"&gt;0.6479&lt;/D&gt;&lt;D xsi:type="xsd:double"&gt;0.6363&lt;/D&gt;&lt;D xsi:type="xsd:double"&gt;0.7152&lt;/D&gt;&lt;D xsi:type="xsd:double"&gt;0.7315&lt;/D&gt;&lt;D xsi:type="xsd:double"&gt;0.8611&lt;/D&gt;&lt;D xsi:type="xsd:double"&gt;0.9084&lt;/D&gt;&lt;D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xsi:type="xsd:double"&gt;0.2507&lt;/D&gt;&lt;D xsi:type="xsd:double"&gt;0.3021&lt;/D&gt;&lt;D xsi:type="xsd:double"&gt;0.3256&lt;/D&gt;&lt;D xsi:type="xsd:double"&gt;0.2134&lt;/D&gt;&lt;D xsi:type="xsd:double"&gt;0.2089&lt;/D&gt;&lt;D xsi:type="xsd:double"&gt;0&lt;/D&gt;&lt;D xsi:type="xsd:double"&gt;0&lt;/D&gt;&lt;D xsi:type="xsd:double"&gt;0&lt;/D&gt;&lt;D xsi:type="xsd:double"&gt;0.0993&lt;/D&gt;&lt;D xsi:type="xsd:double"&gt;0.0604&lt;/D&gt;&lt;D xsi:type="xsd:double"&gt;0.0568&lt;/D&gt;&lt;D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xsi:type="xsd:double"&gt;0.6351&lt;/D&gt;&lt;D xsi:type="xsd:double"&gt;0.6063&lt;/D&gt;&lt;D xsi:type="xsd:double"&gt;0.7219&lt;/D&gt;&lt;D xsi:type="xsd:double"&gt;0.7115&lt;/D&gt;&lt;D xsi:type="xsd:double"&gt;0.7565&lt;/D&gt;&lt;D xsi:type="xsd:double"&gt;0.762&lt;/D&gt;&lt;D xsi:type="xsd:double"&gt;0&lt;/D&gt;&lt;D xsi:type="xsd:double"&gt;0&lt;/D&gt;&lt;D xsi:type="xsd:double"&gt;0&lt;/D&gt;&lt;D xsi:type="xsd:double"&gt;0&lt;/D&gt;&lt;D xsi:type="xsd:double"&gt;0&lt;/D&gt;&lt;D xsi:type="xsd:double"&gt;0.1833&lt;/D&gt;&lt;D xsi:type="xsd:double"&gt;0.559&lt;/D&gt;&lt;D xsi:type="xsd:double"&gt;0.5612&lt;/D&gt;&lt;D xsi:type="xsd:double"&gt;0&lt;/D&gt;&lt;D xsi:type="xsd:double"&gt;0&lt;/D&gt;&lt;D xsi:type="xsd:double"&gt;0&lt;/D&gt;&lt;D xsi:type="xsd:double"&gt;0&lt;/D&gt;&lt;D xsi:type="xsd:double"&gt;0.8013&lt;/D&gt;&lt;D xsi:type="xsd:double"&gt;0.8736&lt;/D&gt;&lt;D xsi:type="xsd:double"&gt;0.8828&lt;/D&gt;&lt;D xsi:type="xsd:double"&gt;0.8425&lt;/D&gt;&lt;D xsi:type="xsd:double"&gt;0.3822&lt;/D&gt;&lt;D xsi:type="xsd:double"&gt;0.3276&lt;/D&gt;&lt;D xsi:type="xsd:double"&gt;0&lt;/D&gt;&lt;D xsi:type="xsd:double"&gt;0&lt;/D&gt;&lt;D xsi:type="xsd:double"&gt;0.3457&lt;/D&gt;&lt;D xsi:type="xsd:double"&gt;0&lt;/D&gt;&lt;D xsi:type="xsd:do</t>
        </r>
      </text>
    </comment>
    <comment ref="A67" authorId="0" shapeId="0" xr:uid="{C5B1FDFB-B681-4E16-8CB8-EE5FDE704E5B}">
      <text>
        <r>
          <rPr>
            <b/>
            <sz val="9"/>
            <color indexed="81"/>
            <rFont val="Tahoma"/>
            <family val="2"/>
          </rPr>
          <t>uble"&gt;0.302&lt;/D&gt;&lt;D xsi:type="xsd:double"&gt;0.6294&lt;/D&gt;&lt;D xsi:type="xsd:double"&gt;0.5325&lt;/D&gt;&lt;D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xsi:type="xsd:double"&gt;0.4848&lt;/D&gt;&lt;D xsi:type="xsd:double"&gt;0.4504&lt;/D&gt;&lt;D xsi:type="xsd:double"&gt;0.573&lt;/D&gt;&lt;D xsi:type="xsd:double"&gt;0.422&lt;/D&gt;&lt;D xsi:type="xsd:double"&gt;0.3578&lt;/D&gt;&lt;D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xsi:type="xsd:double"&gt;0.3729&lt;/D&gt;&lt;D xsi:type="xsd:double"&gt;0&lt;/D&gt;&lt;D xsi:type="xsd:double"&gt;0&lt;/D&gt;&lt;D xsi:type="xsd:double"&gt;0&lt;/D&gt;&lt;D xsi:type="xsd:double"&gt;0&lt;/D&gt;&lt;D xsi:type="xsd:double"&gt;0&lt;/D&gt;&lt;D xsi:type="xsd:double"&gt;0.3131&lt;/D&gt;&lt;D xsi:type="xsd:double"&gt;0.5517&lt;/D&gt;&lt;D xsi:type="xsd:double"&gt;0.4875&lt;/D&gt;&lt;D xsi:type="xsd:double"&gt;0.5431&lt;/D&gt;&lt;D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xsi:type="xsd:double"&gt;0.687&lt;/D&gt;&lt;D xsi:type="xsd:double"&gt;0.5464&lt;/D&gt;&lt;D xsi:type="xsd:double"&gt;0.6705&lt;/D&gt;&lt;D xsi:type="xsd:double"&gt;0.7514&lt;/D&gt;&lt;D xsi:type="xsd:double"&gt;0.7704&lt;/D&gt;&lt;D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xsi:type="xsd:double"&gt;0.361&lt;/D&gt;&lt;D xsi:type="xsd:double"&gt;0.3381&lt;/D&gt;&lt;D xsi:type="xsd:double"&gt;0.2814&lt;/D&gt;&lt;D xsi:type="xsd:double"&gt;0.2355&lt;/D&gt;&lt;D xsi:type="xsd:double"&gt;0.4472&lt;/D&gt;&lt;D xsi:type="xsd:double"&gt;0.5164&lt;/D&gt;&lt;D xsi:type="xsd:double"&gt;0.5269&lt;/D&gt;&lt;D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xsi:type="xsd:double"&gt;0.5604&lt;/D&gt;&lt;D xsi:type="xsd:double"&gt;0.5475&lt;/D&gt;&lt;D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xsi:type="xsd:double"&gt;0.2006&lt;/D&gt;&lt;D xsi:type="xsd:double"&gt;0.2018&lt;/D&gt;&lt;D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xsi:type="xsd:double"&gt;0.5537&lt;/D&gt;&lt;D xsi:type="xsd:double"&gt;0&lt;/D&gt;&lt;D xsi:type="xsd:double"&gt;0&lt;/D&gt;&lt;D xsi:type="xsd:double"&gt;0&lt;/D&gt;&lt;D xsi:type="xsd:double"&gt;0.059&lt;/D&gt;&lt;D xsi:type="xsd:double"&gt;0.449&lt;/D&gt;&lt;D xsi:type="xsd:double"&gt;0.4113&lt;/D&gt;&lt;D xsi:type="xsd:double"&gt;0.3129&lt;/D&gt;&lt;D xsi:type="xsd:double"&gt;0.3235&lt;/D&gt;&lt;D xsi:type="xsd:double"&gt;0&lt;/D&gt;&lt;D xsi:type="xsd:double"&gt;0&lt;/D&gt;&lt;D xsi:type="xsd:double"&gt;0&lt;/D&gt;&lt;D xsi:type="xsd:double"&gt;0&lt;/D&gt;&lt;D xsi:type="xsd:double"&gt;0.0991&lt;/D&gt;&lt;D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xsi:type="xsd:double"&gt;0.5095&lt;/D&gt;&lt;D xsi:type="xsd:double"&gt;0.5291&lt;/D&gt;&lt;D xsi:type="xsd:double"&gt;0.5209&lt;/D&gt;&lt;D xsi:type="xsd:double"&gt;0.4839&lt;/D&gt;&lt;D xsi:type="xsd:double"&gt;0.6479&lt;/D&gt;&lt;D xsi:type="xsd:double"&gt;0.6587&lt;/D&gt;&lt;D xsi:type="xsd:double"&gt;0&lt;/D&gt;&lt;D xsi:type="xsd:double"&gt;0.5081&lt;/D&gt;&lt;D xsi:type="xsd:double"&gt;0.5299&lt;/D&gt;&lt;D xsi:type="xsd:double"&gt;0.619&lt;/D&gt;&lt;D xsi:type="xsd:double"&gt;0.4103&lt;/D&gt;&lt;D xsi:type="xsd:double"&gt;0.2651&lt;/D&gt;&lt;D xsi:type="xsd:double"&gt;0&lt;/D&gt;&lt;D xsi:type="xsd:double"&gt;0&lt;/D&gt;&lt;D xsi:type="xsd:double"&gt;0.3462&lt;/D&gt;&lt;D xsi:type="xsd:double"&gt;0&lt;/D&gt;&lt;D xsi:type="xsd:double"&gt;0&lt;/D&gt;&lt;D xsi:type="xsd:double"&gt;0&lt;/D&gt;&lt;D xsi:type="xsd:double"&gt;0.2109&lt;/D&gt;&lt;D xsi:type="xsd:double"&gt;0.1987&lt;/D&gt;&lt;D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xsi:type="xsd:double"&gt;0.4694&lt;/D&gt;&lt;D xsi:type="xsd:double"&gt;0.4284&lt;/D&gt;&lt;D xsi:type="xsd:double"&gt;0.3227&lt;/D&gt;&lt;D xsi:type="xsd:double"&gt;0.1801&lt;/D&gt;&lt;D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xsi:type="xsd:double"&gt;0.2039&lt;/D&gt;&lt;D xsi:type="xsd:double"&gt;0.4674&lt;/D&gt;&lt;D xsi:type="xsd:double"&gt;0.4873&lt;/D&gt;&lt;D xsi:type="xsd:double"&gt;0.3819&lt;/D&gt;&lt;D xsi:type="xsd:double"&gt;0.2006&lt;/D&gt;&lt;D xsi:type="xsd:double"&gt;0.5352&lt;/D&gt;&lt;D xsi:type="xsd:double"&gt;0.3086&lt;/D&gt;&lt;D xsi:type="xsd:double"&gt;0.208&lt;/D&gt;&lt;D xsi:type="xsd:double"&gt;0.2289&lt;/D&gt;&lt;D xsi:type="xsd:double"&gt;0.6902&lt;/D&gt;&lt;D xsi:type="xsd:double"&gt;0.7024&lt;/D&gt;&lt;D xsi:type="xsd:double"&gt;0.3668&lt;/D&gt;&lt;D xsi:type="xsd:double"&gt;0.3343&lt;/D&gt;&lt;D xsi:type="xsd:double"&gt;0&lt;/D&gt;&lt;D xsi:type="xsd:double"&gt;0.3561&lt;/D&gt;&lt;D xsi:type="xsd:double"&gt;0.3291&lt;/D&gt;&lt;D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xsi:type="xsd:double"&gt;0.304&lt;/D&gt;&lt;D xsi:type="xsd:double"&gt;0.3537&lt;/D&gt;&lt;D xsi:type="xsd:double"&gt;0.2945&lt;/D&gt;&lt;D xsi:type="xsd:double"&gt;0.3148&lt;/D&gt;&lt;D xsi:type="xsd:double"&gt;0.2699&lt;/D&gt;&lt;D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xsi:type="xsd:double"&gt;0.2537&lt;/D&gt;&lt;D xsi:type="xsd:double"&gt;0.48&lt;/D&gt;&lt;D xsi:type="xsd:double"&gt;0.5272&lt;/D&gt;&lt;D xsi:type="xsd:double"&gt;0.6452&lt;/D&gt;&lt;D xsi:type="xsd:double"&gt;0.545&lt;/D&gt;&lt;D xsi:type="xsd:double"&gt;0.5874&lt;/D&gt;&lt;D xsi:type="xsd:double"&gt;0.4945&lt;/D&gt;&lt;D xsi:type="xsd:double"&gt;0.9594&lt;/D&gt;&lt;D xsi:type="xsd:double"&gt;1.1883&lt;/D&gt;&lt;D xsi:type="xsd:double"&gt;0.8489&lt;/D&gt;&lt;D xsi:type="xsd:double"&gt;0.8449&lt;/D&gt;&lt;D xsi:type="xsd:double"&gt;0.6649&lt;/D&gt;&lt;D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xsi:type="xsd:double"&gt;0.0393&lt;/D&gt;&lt;D xsi:type="xsd:double"&gt;0.254&lt;/D&gt;&lt;D xsi:type="xsd:double"&gt;0.1773&lt;/D&gt;&lt;D xsi:type="xsd:double"&gt;0.2503&lt;/D&gt;&lt;D xsi:type="xsd:double"&gt;0.6642&lt;/D&gt;&lt;D xsi:type="xsd:double"&gt;0.7271&lt;/D&gt;&lt;D xsi:type="xsd:double"&gt;0.5762&lt;/D&gt;&lt;D xsi:type="xsd:double"&gt;0.6054&lt;/D&gt;&lt;D xsi:type="xsd:double"&gt;0.5757&lt;/D&gt;&lt;D xsi:type="xsd:double"&gt;0.533&lt;/D&gt;&lt;D xsi:type="xsd:double"&gt;0.4707&lt;/D&gt;&lt;D xsi:type="xsd:double"&gt;0.4482&lt;/D&gt;&lt;D xsi:type="xsd:double"&gt;0.2681&lt;/D&gt;&lt;D xsi:type="xsd:double"&gt;0.2391&lt;/D&gt;&lt;D xsi:type="xsd:double"&gt;0&lt;/D&gt;&lt;D xsi:type="xsd:double"&gt;0&lt;/D&gt;&lt;D xsi:type="xsd:double"&gt;0&lt;/D&gt;&lt;D xsi:type="xsd:double"&gt;0&lt;/D&gt;&lt;D xsi:type="xsd:double"&gt;0&lt;/D&gt;&lt;D xsi:type="xsd:double"&gt;0.3629&lt;/D&gt;&lt;D xsi:type="xsd:double"&gt;0.5292&lt;/D&gt;&lt;D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xsi:type="xsd:double"&gt;0.2851&lt;/D&gt;&lt;D xsi:type="xsd:double"&gt;0.2867&lt;/D&gt;&lt;D xsi:type="xsd:double"&gt;0.3107&lt;/D&gt;&lt;D xsi:type="xsd:double"&gt;0.2973&lt;/D&gt;&lt;D xsi:type="xsd:double"&gt;0.5888&lt;/D&gt;&lt;D xsi:type="xsd:double"&gt;0.5387&lt;/D&gt;&lt;D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xsi:type="xsd:double"&gt;0.6863&lt;/D&gt;&lt;D xsi:type="xsd:double"&gt;0.9063&lt;/D&gt;&lt;D xsi:type="xsd:double"&gt;0.686&lt;/D&gt;&lt;D xsi:type="xsd:double"&gt;0.6673&lt;/D&gt;&lt;D xsi:type="xsd:double"&gt;0.4863&lt;/D&gt;&lt;D xsi:type="xsd:double"&gt;0.6333&lt;/D&gt;&lt;D xsi:type="xsd:double"&gt;0.6483&lt;/D&gt;&lt;D xsi:type="xsd:double"&gt;0.48&lt;/D&gt;&lt;D xsi:type="xsd:double"&gt;0.5159&lt;/D&gt;&lt;D xsi:type="xsd:double"&gt;0.4881&lt;/D&gt;&lt;D xsi:type="xsd:double"&gt;0.4009&lt;/D&gt;&lt;D xsi:type="xsd:double"&gt;0.2797&lt;/D&gt;&lt;D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xsi:type="xsd:double"&gt;0.2471&lt;/D&gt;&lt;D xsi:type="xsd:double"&gt;0.2506&lt;/D&gt;&lt;D xsi:type="xsd:double"&gt;0.2677&lt;/D&gt;&lt;D xsi:type="xsd:double"&gt;0.264&lt;/D&gt;&lt;D xsi:type="xsd:double"&gt;0.3221&lt;/D&gt;&lt;D xsi:type="xsd:double"&gt;0.3142&lt;/D&gt;&lt;D xsi:type="xsd:double"&gt;0.2768&lt;/D&gt;&lt;D xsi:type="xsd:double"&gt;0.1648&lt;/D&gt;&lt;D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xsi:type="xsd:double"&gt;0.6379&lt;/D&gt;&lt;D xsi:type="xsd:double"&gt;0.6856&lt;/D&gt;&lt;D xsi:type="xsd:double"&gt;0&lt;/D&gt;&lt;D xsi:type="xsd:double"&gt;0.095&lt;/D&gt;&lt;D xsi:type="xsd:double"&gt;0.486&lt;/D&gt;&lt;D xsi:type="xsd:double"&gt;0.3522&lt;/D&gt;&lt;D xsi:type="xsd:double"&gt;0.5419&lt;/D&gt;&lt;D xsi:type="xsd:double"&gt;0.5012&lt;/D&gt;&lt;D xsi:type="xsd:double"&gt;0.5061&lt;/D&gt;&lt;D xsi:type="xsd:double"&gt;0.5861&lt;/D&gt;&lt;D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xsi:type="xsd:double"&gt;1.0129&lt;/D&gt;&lt;D xsi:type="xsd:double"&gt;1.0314&lt;/D&gt;&lt;D xsi:type="xsd:double"&gt;0.8501&lt;/D&gt;&lt;D xsi:type="xsd:double"&gt;0.4776&lt;/D&gt;&lt;D xsi:type="xsd:double"&gt;0.4967&lt;/D&gt;&lt;D xsi:type="xsd:double"&gt;0.4676&lt;/D&gt;&lt;D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xsi:type="xsd:double"&gt;0.5279&lt;/D&gt;&lt;D xsi:type="xsd:double"&gt;0.6628&lt;/D&gt;&lt;D xsi:type="xsd:double"&gt;0.6044&lt;/D&gt;&lt;D xsi:type="xsd:double"&gt;0.6231&lt;/D&gt;&lt;D xsi:type="xsd:double"&gt;0.6324&lt;/D&gt;&lt;D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xsi:type="xsd:double"&gt;0.341&lt;/D&gt;&lt;D xsi:type="xsd:double"&gt;0.5259&lt;/D&gt;&lt;D xsi:type="xsd:double"&gt;0.6205&lt;/D&gt;&lt;D xsi:type="xsd:double"&gt;0.3883&lt;/D&gt;&lt;D xsi:type="xsd:double"&gt;0&lt;/D&gt;&lt;D xsi:type="xsd:double"&gt;0&lt;/D&gt;&lt;D xsi:type="xsd:double"&gt;0&lt;/D&gt;&lt;D xsi:type="xsd:double"&gt;0.9151&lt;/D&gt;&lt;D xsi:type="xsd:double"&gt;1.1291&lt;/D&gt;&lt;D xsi:type="xsd:double"&gt;1.1973&lt;/D&gt;&lt;D xsi:type="xsd:double"&gt;0.755&lt;/D&gt;&lt;D xsi:type="xsd:double"&gt;0.2585&lt;/D&gt;&lt;D xsi:type="xsd:double"&gt;0.6474&lt;/D&gt;&lt;D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xsi:type="xsd:double"&gt;0.1416&lt;/D&gt;&lt;D xsi:type="xsd:double"&gt;0.1845&lt;/D&gt;&lt;D xsi:type="xsd:double"&gt;0.1794&lt;/D&gt;&lt;D xsi:type="xsd:double"&gt;0.222&lt;/D&gt;&lt;D xsi:type="xsd:double"&gt;0.2936&lt;/D&gt;&lt;D xsi:type="xsd:double"&gt;0.3511&lt;/D&gt;&lt;D xsi:type="xsd:double"&gt;0.4367&lt;/D&gt;&lt;D xsi:type="xsd:double"&gt;0.3895&lt;/D&gt;&lt;D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xsi:type="xsd:double"&gt;0.0995&lt;/D&gt;&lt;D xsi:type="xsd:double"&gt;0.3475&lt;/D&gt;&lt;D xsi:type="xsd:double"&gt;0.3349&lt;/D&gt;&lt;D xsi:type="xsd:double"&gt;0.2496&lt;/D&gt;&lt;D xsi:type="xsd:double"&gt;0&lt;/D&gt;&lt;D xsi:type="xsd:double"&gt;0&lt;/D&gt;&lt;D xsi:type="xsd:double"&gt;0&lt;/D&gt;&lt;D xsi:type="xsd:double"&gt;0.3732&lt;/D&gt;&lt;D xsi:type="xsd:double"&gt;0.3634&lt;/D&gt;&lt;D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xsi:type="xsd:double"&gt;0.8462&lt;/D&gt;&lt;D xsi:type="xsd:double"&gt;0.6902&lt;/D&gt;&lt;D xsi:type="xsd:double"&gt;0.7788&lt;/D&gt;&lt;D xsi:type="xsd:double"&gt;0.7289&lt;/D&gt;&lt;D xsi:type="xsd:double"&gt;0.1765&lt;/D&gt;&lt;D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xsi:type="xsd:double"&gt;0.298&lt;/D&gt;&lt;D xsi:type="xsd:double"&gt;0.3048&lt;/D&gt;&lt;D xsi:type="xsd:double"&gt;0&lt;/D&gt;&lt;D xsi:type="xsd:double"&gt;0&lt;/D&gt;&lt;D xsi:type="xsd:double"&gt;0&lt;/D&gt;&lt;D xsi:type="xsd:double"&gt;0&lt;/D&gt;&lt;D xsi:type="xsd:double"&gt;0&lt;/D&gt;&lt;D xsi:type="xsd:double"&gt;0&lt;/D&gt;&lt;D xsi:type="xsd:double"&gt;0&lt;/D&gt;&lt;D xsi:type="xsd:doub</t>
        </r>
      </text>
    </comment>
    <comment ref="A68" authorId="0" shapeId="0" xr:uid="{6517FE75-67C0-40A9-8E93-10A51E809B30}">
      <text>
        <r>
          <rPr>
            <b/>
            <sz val="9"/>
            <color indexed="81"/>
            <rFont val="Tahoma"/>
            <family val="2"/>
          </rPr>
          <t>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xsi:type="xsd:double"&gt;0.0549&lt;/D&gt;&lt;D xsi:type="xsd:double"&gt;0.055&lt;/D&gt;&lt;D xsi:type="xsd:double"&gt;0.0466&lt;/D&gt;&lt;D xsi:type="xsd:double"&gt;0.1164&lt;/D&gt;&lt;D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xsi:type="xsd:double"&gt;0.3091&lt;/D&gt;&lt;D xsi:type="xsd:double"&gt;0.319&lt;/D&gt;&lt;D xsi:type="xsd:double"&gt;0.3036&lt;/D&gt;&lt;D xsi:type="xsd:double"&gt;0.3976&lt;/D&gt;&lt;D xsi:type="xsd:double"&gt;0.3161&lt;/D&gt;&lt;D xsi:type="xsd:double"&gt;0.7532&lt;/D&gt;&lt;D xsi:type="xsd:double"&gt;0.5805&lt;/D&gt;&lt;D xsi:type="xsd:double"&gt;0.4214&lt;/D&gt;&lt;D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xsi:type="xsd:double"&gt;0.53&lt;/D&gt;&lt;D xsi:type="xsd:double"&gt;0.5734&lt;/D&gt;&lt;D xsi:type="xsd:double"&gt;0.7709&lt;/D&gt;&lt;D xsi:type="xsd:double"&gt;0.2657&lt;/D&gt;&lt;D xsi:type="xsd:double"&gt;0.334&lt;/D&gt;&lt;D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xsi:type="xsd:double"&gt;0.1887&lt;/D&gt;&lt;D xsi:type="xsd:double"&gt;0.6535&lt;/D&gt;&lt;D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xsi:type="xsd:double"&gt;0.5144&lt;/D&gt;&lt;D xsi:type="xsd:double"&gt;0.4968&lt;/D&gt;&lt;D xsi:type="xsd:double"&gt;0.4077&lt;/D&gt;&lt;D xsi:type="xsd:double"&gt;0.4448&lt;/D&gt;&lt;D xsi:type="xsd:double"&gt;0.4493&lt;/D&gt;&lt;D xsi:type="xsd:double"&gt;0.395&lt;/D&gt;&lt;D xsi:type="xsd:double"&gt;0.4287&lt;/D&gt;&lt;D xsi:type="xsd:double"&gt;0.3721&lt;/D&gt;&lt;D xsi:type="xsd:double"&gt;0.294&lt;/D&gt;&lt;D xsi:type="xsd:double"&gt;0.551&lt;/D&gt;&lt;D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xsi:type="xsd:double"&gt;0.3303&lt;/D&gt;&lt;D xsi:type="xsd:double"&gt;0.2138&lt;/D&gt;&lt;D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xsi:type="xsd:double"&gt;0.32&lt;/D&gt;&lt;D xsi:type="xsd:double"&gt;0.2727&lt;/D&gt;&lt;D xsi:type="xsd:double"&gt;0.2847&lt;/D&gt;&lt;D xsi:type="xsd:double"&gt;0.2524&lt;/D&gt;&lt;D xsi:type="xsd:double"&gt;0.8899&lt;/D&gt;&lt;D xsi:type="xsd:double"&gt;0.7315&lt;/D&gt;&lt;D xsi:type="xsd:double"&gt;0.6038&lt;/D&gt;&lt;D xsi:type="xsd:double"&gt;0.5484&lt;/D&gt;&lt;D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xsi:type="xsd:double"&gt;0.9272&lt;/D&gt;&lt;D xsi:type="xsd:double"&gt;0.9737&lt;/D&gt;&lt;D xsi:type="xsd:double"&gt;0.9907&lt;/D&gt;&lt;D xsi:type="xsd:double"&gt;0.7593&lt;/D&gt;&lt;D xsi:type="xsd:double"&gt;0.6757&lt;/D&gt;&lt;D xsi:type="xsd:double"&gt;0.6645&lt;/D&gt;&lt;D xsi:type="xsd:double"&gt;0.6229&lt;/D&gt;&lt;D xsi:type="xsd:double"&gt;0.7746&lt;/D&gt;&lt;D xsi:type="xsd:double"&gt;0.523&lt;/D&gt;&lt;D xsi:type="xsd:double"&gt;0.505&lt;/D&gt;&lt;D xsi:type="xsd:double"&gt;0.5453&lt;/D&gt;&lt;D xsi:type="xsd:double"&gt;0.4169&lt;/D&gt;&lt;D xsi:type="xsd:double"&gt;0.4638&lt;/D&gt;&lt;D xsi:type="xsd:double"&gt;0.5015&lt;/D&gt;&lt;D xsi:type="xsd:double"&gt;0.5687&lt;/D&gt;&lt;D xsi:type="xsd:double"&gt;0.7973&lt;/D&gt;&lt;D xsi:type="xsd:double"&gt;0.3676&lt;/D&gt;&lt;D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xsi:type="xsd:double"&gt;0.5509&lt;/D&gt;&lt;D xsi:type="xsd:double"&gt;0.2915&lt;/D&gt;&lt;D xsi:type="xsd:double"&gt;0.3984&lt;/D&gt;&lt;D xsi:type="xsd:double"&gt;0.8196&lt;/D&gt;&lt;D xsi:type="xsd:double"&gt;0.9529&lt;/D&gt;&lt;D xsi:type="xsd:double"&gt;1.0416&lt;/D&gt;&lt;D xsi:type="xsd:double"&gt;1.0521&lt;/D&gt;&lt;D xsi:type="xsd:double"&gt;1.0569&lt;/D&gt;&lt;D xsi:type="xsd:double"&gt;0.9998&lt;/D&gt;&lt;D xsi:type="xsd:double"&gt;0.8992&lt;/D&gt;&lt;D xsi:type="xsd:double"&gt;1.0181&lt;/D&gt;&lt;D xsi:type="xsd:double"&gt;0.9844&lt;/D&gt;&lt;D xsi:type="xsd:double"&gt;0.9065&lt;/D&gt;&lt;D xsi:type="xsd:double"&gt;0.9342&lt;/D&gt;&lt;D xsi:type="xsd:double"&gt;0&lt;/D&gt;&lt;D xsi:type="xsd:double"&gt;0&lt;/D&gt;&lt;D xsi:type="xsd:double"&gt;0.462&lt;/D&gt;&lt;D xsi:type="xsd:double"&gt;0.3838&lt;/D&gt;&lt;D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xsi:type="xsd:double"&gt;0.3691&lt;/D&gt;&lt;D xsi:type="xsd:double"&gt;0.4647&lt;/D&gt;&lt;D xsi:type="xsd:double"&gt;0&lt;/D&gt;&lt;D xsi:type="xsd:double"&gt;0&lt;/D&gt;&lt;D xsi:type="xsd:double"&gt;0&lt;/D&gt;&lt;D xsi:type="xsd:double"&gt;0.0722&lt;/D&gt;&lt;D xsi:type="xsd:double"&gt;0.4683&lt;/D&gt;&lt;D xsi:type="xsd:double"&gt;0.5951&lt;/D&gt;&lt;D xsi:type="xsd:double"&gt;0.4652&lt;/D&gt;&lt;D xsi:type="xsd:double"&gt;0.5147&lt;/D&gt;&lt;D xsi:type="xsd:double"&gt;0.5391&lt;/D&gt;&lt;D xsi:type="xsd:double"&gt;0.61&lt;/D&gt;&lt;D xsi:type="xsd:double"&gt;0.4305&lt;/D&gt;&lt;D xsi:type="xsd:double"&gt;0&lt;/D&gt;&lt;D xsi:type="xsd:double"&gt;0&lt;/D&gt;&lt;D xsi:type="xsd:double"&gt;0&lt;/D&gt;&lt;D xsi:type="xsd:double"&gt;0&lt;/D&gt;&lt;D xsi:type="xsd:double"&gt;0&lt;/D&gt;&lt;D xsi:type="xsd:double"&gt;0&lt;/D&gt;&lt;D xsi:type="xsd:double"&gt;0&lt;/D&gt;&lt;D xsi:type="xsd:double"&gt;0.2458&lt;/D&gt;&lt;D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xsi:type="xsd:double"&gt;0.4799&lt;/D&gt;&lt;D xsi:type="xsd:double"&gt;0&lt;/D&gt;&lt;D xsi:type="xsd:double"&gt;0&lt;/D&gt;&lt;D xsi:type="xsd:double"&gt;0&lt;/D&gt;&lt;D xsi:type="xsd:double"&gt;0&lt;/D&gt;&lt;D xsi:type="xsd:double"&gt;0.7474&lt;/D&gt;&lt;D xsi:type="xsd:double"&gt;1.4616&lt;/D&gt;&lt;D xsi:type="xsd:double"&gt;1.0193&lt;/D&gt;&lt;D xsi:type="xsd:double"&gt;0.9433&lt;/D&gt;&lt;D xsi:type="xsd:double"&gt;1.104&lt;/D&gt;&lt;D xsi:type="xsd:double"&gt;0.9407&lt;/D&gt;&lt;D xsi:type="xsd:double"&gt;1.0031&lt;/D&gt;&lt;D xsi:type="xsd:double"&gt;0&lt;/D&gt;&lt;D xsi:type="xsd:double"&gt;0&lt;/D&gt;&lt;D xsi:type="xsd:double"&gt;0&lt;/D&gt;&lt;D xsi:type="xsd:double"&gt;0&lt;/D&gt;&lt;D xsi:type="xsd:double"&gt;0&lt;/D&gt;&lt;D xsi:type="xsd:double"&gt;0&lt;/D&gt;&lt;D xsi:type="xsd:double"&gt;0&lt;/D&gt;&lt;D xsi:type="xsd:double"&gt;0&lt;/D&gt;&lt;D xsi:type="xsd:double"&gt;0.2668&lt;/D&gt;&lt;D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xsi:type="xsd:double"&gt;1.0909&lt;/D&gt;&lt;D xsi:type="xsd:double"&gt;1.1014&lt;/D&gt;&lt;D xsi:type="xsd:double"&gt;1.0379&lt;/D&gt;&lt;D xsi:type="xsd:double"&gt;0.6463&lt;/D&gt;&lt;D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xsi:type="xsd:double"&gt;1.1797&lt;/D&gt;&lt;D xsi:type="xsd:double"&gt;0.7994&lt;/D&gt;&lt;D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xsi:type="xsd:double"&gt;0.6101&lt;/D&gt;&lt;D xsi:type="xsd:double"&gt;0.5541&lt;/D&gt;&lt;D xsi:type="xsd:double"&gt;0.5967&lt;/D&gt;&lt;D xsi:type="xsd:double"&gt;0.7176&lt;/D&gt;&lt;D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xsi:type="xsd:double"&gt;0.0933&lt;/D&gt;&lt;D xsi:type="xsd:double"&gt;0.0942&lt;/D&gt;&lt;D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xsi:type="xsd:double"&gt;0.6267&lt;/D&gt;&lt;D xsi:type="xsd:double"&gt;0.6665&lt;/D&gt;&lt;D xsi:type="xsd:double"&gt;0&lt;/D&gt;&lt;D xsi:type="xsd:double"&gt;0&lt;/D&gt;&lt;D xsi:type="xsd:double"&gt;0&lt;/D&gt;&lt;D xsi:type="xsd:double"&gt;0&lt;/D&gt;&lt;D xsi:type="xsd:double"&gt;0&lt;/D&gt;&lt;D xsi:type="xsd:double"&gt;0.1966&lt;/D&gt;&lt;D xsi:type="xsd:double"&gt;0.5847&lt;/D&gt;&lt;D xsi:type="xsd:double"&gt;0&lt;/D&gt;&lt;D xsi:type="xsd:double"&gt;0&lt;/D&gt;&lt;D xsi:type="xsd:double"&gt;0.4932&lt;/D&gt;&lt;D xsi:type="xsd:double"&gt;0.4463&lt;/D&gt;&lt;D xsi:type="xsd:double"&gt;0.5032&lt;/D&gt;&lt;D xsi:type="xsd:double"&gt;0.6035&lt;/D&gt;&lt;D xsi:type="xsd:double"&gt;0.6622&lt;/D&gt;&lt;D xsi:type="xsd:double"&gt;0.395&lt;/D&gt;&lt;D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xsi:type="xsd:double"&gt;0.5484&lt;/D&gt;&lt;D xsi:type="xsd:double"&gt;0.6637&lt;/D&gt;&lt;D xsi:type="xsd:double"&gt;0.6057&lt;/D&gt;&lt;D xsi:type="xsd:double"&gt;0.0118&lt;/D&gt;&lt;D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xsi:type="xsd:double"&gt;0.5309&lt;/D&gt;&lt;D xsi:type="xsd:double"&gt;0.4278&lt;/D&gt;&lt;D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xsi:type="xsd:double"&gt;0.7289&lt;/D&gt;&lt;D xsi:type="xsd:double"&gt;0&lt;/D&gt;&lt;D xsi:type="xsd:double"&gt;0&lt;/D&gt;&lt;D xsi:type="xsd:double"&gt;0&lt;/D&gt;&lt;D xsi:type="xsd:double"&gt;0.6091&lt;/D&gt;&lt;D xsi:type="xsd:double"&gt;0.5472&lt;/D&gt;&lt;D xsi:type="xsd:double"&gt;0.5975&lt;/D&gt;&lt;D xsi:type="xsd:double"&gt;0&lt;/D&gt;&lt;D xsi:type="xsd:double"&gt;0&lt;/D&gt;&lt;D xsi:type="xsd:double"&gt;0&lt;/D&gt;&lt;D xsi:type="xsd:double"&gt;0&lt;/D&gt;&lt;D xsi:type="xsd:double"&gt;0&lt;/D&gt;&lt;D xsi:type="xsd:double"&gt;0&lt;/D&gt;&lt;D xsi:type="xsd:double"&gt;0.2694&lt;/D&gt;&lt;D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xsi:type="xsd:double"&gt;0.1951&lt;/D&gt;&lt;D xsi:type="xsd:double"&gt;0.3051&lt;/D&gt;&lt;D xsi:type="xsd:double"&gt;0.8183&lt;/D&gt;&lt;D xsi:type="xsd:double"&gt;0.5577&lt;/D&gt;&lt;D xsi:type="xsd:double"&gt;0.2512&lt;/D&gt;&lt;D xsi:type="xsd:double"&gt;0&lt;/D&gt;&lt;D xsi:type="xsd:double"&gt;0&lt;/D&gt;&lt;D xsi:type="xsd:double"&gt;0&lt;/D&gt;&lt;D xsi:type="xsd:double"&gt;0.4549&lt;/D&gt;&lt;D xsi:type="xsd:double"&gt;0.6019&lt;/D&gt;&lt;D xsi:type="xsd:double"&gt;0.6563&lt;/D&gt;&lt;D xsi:type="xsd:double"&gt;0.5695&lt;/D&gt;&lt;D xsi:type="xsd:double"&gt;0.3719&lt;/D&gt;&lt;D xsi:type="xsd:double"&gt;0&lt;/D&gt;&lt;D xsi:type="xsd:double"&gt;0&lt;/D&gt;&lt;D xsi:type="xsd:double"&gt;0.6937&lt;/D&gt;&lt;D xsi:type="xsd:double"&gt;0.5494&lt;/D&gt;&lt;D xsi:type="xsd:double"&gt;0.7284&lt;/D&gt;&lt;D xsi:type="xsd:double"&gt;0.6005&lt;/D&gt;&lt;D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xsi:type="xsd:double"&gt;0.2918&lt;/D&gt;&lt;D xsi:type="xsd:double"&gt;0.2596&lt;/D&gt;&lt;D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xsi:type="xsd:double"&gt;0.2891&lt;/D&gt;&lt;D xsi:type="xsd:double"&gt;0.3045&lt;/D&gt;&lt;D xsi:type="xsd:double"&gt;0.2807&lt;/D&gt;&lt;D xsi:type="xsd:double"&gt;0.2498&lt;/D&gt;&lt;D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xsi:type="xsd:double"&gt;0.2652&lt;/D&gt;&lt;D xsi:type="xsd:double"&gt;0.3941&lt;/D&gt;&lt;D xsi:type="xsd:double"&gt;0.4132&lt;/D&gt;&lt;D xsi:type="xsd:double"&gt;0&lt;/D&gt;&lt;D xsi:type="xsd:double"&gt;0&lt;/D&gt;&lt;D xsi:type="xsd:double"&gt;0&lt;/D&gt;&lt;D xsi:type="xsd:double"&gt;0&lt;/D&gt;&lt;D xsi:type="xsd:double"&gt;0&lt;/D&gt;&lt;D xsi:type="xsd:double"&gt;0&lt;/D&gt;&lt;D xsi:type="xsd:double"&gt;0.1822&lt;/D&gt;&lt;D xsi:type="xsd:double"&gt;0.181&lt;/D&gt;&lt;D xsi:type="xsd:double"&gt;0.2454&lt;/D&gt;&lt;D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xsi:type="xsd:double"&gt;0.0061&lt;/D&gt;&lt;D xsi:type="xsd:double"&gt;0.2771&lt;/D&gt;&lt;D xsi:type="xsd:double"&gt;0.2557&lt;/D&gt;&lt;D xsi:type="xsd:double"&gt;0.2946&lt;/D&gt;&lt;D xsi:type="xsd:double"&gt;0.2354&lt;/D&gt;&lt;D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xsi:type="xsd:double"&gt;0.6395&lt;/D&gt;&lt;D xsi:type="xsd:double"&gt;0.5509&lt;/D&gt;&lt;D xsi:type="xsd:double"&gt;0.6617&lt;/D&gt;&lt;D xsi:type="xsd:double"&gt;0.6141&lt;/D&gt;&lt;D xsi:type="xsd:double"&gt;0.7329&lt;/D&gt;&lt;D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xsi:type="xsd:double"&gt;0.2407&lt;/D&gt;&lt;D xsi:type="xsd:double"&gt;0.2629&lt;/D&gt;&lt;D xsi:type="xsd:double"&gt;0.5623&lt;/D&gt;&lt;D xsi:type="xsd:double"&gt;0.4563&lt;/D&gt;&lt;D xsi:type="xsd:double"&gt;0.4271&lt;/D&gt;&lt;D xsi:type="xsd:double"&gt;0.4735&lt;/D&gt;&lt;D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xsi:type="xsd:double"&gt;0.306&lt;/D&gt;&lt;D xsi:type="xsd:double"&gt;0.3076&lt;/D&gt;&lt;D xsi:type="xsd:double"&gt;0.386&lt;/D&gt;&lt;D xsi:type="xsd:double"&gt;0.4389&lt;/D&gt;&lt;D xsi:type="xsd:double"&gt;0.5077&lt;/D&gt;&lt;D xsi:type="xsd:double"&gt;0.4439&lt;/D&gt;&lt;D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xsi:type="xsd:double"&gt;0.4055&lt;/D&gt;&lt;D xsi:type="xsd:double"&gt;0.3387&lt;/D&gt;&lt;D xsi:type="xsd:double"&gt;0&lt;/D&gt;&lt;D xsi:type="xsd:double"&gt;0.0505&lt;/D&gt;&lt;D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xsi:type="xsd:double"&gt;0.4468&lt;/D&gt;&lt;D xsi:type="xsd:double"&gt;0.4223&lt;/D&gt;&lt;D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xsi:type="xsd:double"&gt;0.3781&lt;/D&gt;&lt;D xsi:type="xsd:double"&gt;0.6227&lt;/D&gt;&lt;D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xsi:type="xsd:double"&gt;0.4871&lt;/D&gt;&lt;D xsi:type="xsd:double"&gt;1.0832&lt;/D&gt;&lt;D xsi:type="xsd:double"&gt;0&lt;/D&gt;&lt;D xsi:type="xsd:double"&gt;1.3382&lt;/D&gt;&lt;D xsi:type="xsd:double"&gt;1.2491&lt;/D&gt;&lt;D xsi:type="xsd:double"&gt;1.4799&lt;/D&gt;&lt;D xsi:type="xsd:double"&gt;0.6757&lt;/D&gt;&lt;D xsi:type="xsd:double"&gt;0&lt;/D&gt;&lt;D xsi:type=</t>
        </r>
      </text>
    </comment>
    <comment ref="A69" authorId="0" shapeId="0" xr:uid="{3EFCEC86-84B6-4F14-BD32-B2CE4C29DB61}">
      <text>
        <r>
          <rPr>
            <b/>
            <sz val="9"/>
            <color indexed="81"/>
            <rFont val="Tahoma"/>
            <family val="2"/>
          </rPr>
          <t>"xsd:double"&gt;0&lt;/D&gt;&lt;D xsi:type="xsd:double"&gt;0&lt;/D&gt;&lt;D xsi:type="xsd:double"&gt;0&lt;/D&gt;&lt;D xsi:type="xsd:double"&gt;1.4331&lt;/D&gt;&lt;D xsi:type="xsd:double"&gt;1.3038&lt;/D&gt;&lt;D xsi:type="xsd:double"&gt;1.532&lt;/D&gt;&lt;D xsi:type="xsd:double"&gt;1.5951&lt;/D&gt;&lt;D xsi:type="xsd:double"&gt;0&lt;/D&gt;&lt;D xsi:type="xsd:double"&gt;0.5432&lt;/D&gt;&lt;D xsi:type="xsd:double"&gt;0&lt;/D&gt;&lt;D xsi:type="xsd:double"&gt;0&lt;/D&gt;&lt;D xsi:type="xsd:double"&gt;0.6932&lt;/D&gt;&lt;D xsi:type="xsd:double"&gt;0.7399&lt;/D&gt;&lt;D xsi:type="xsd:double"&gt;0.7936&lt;/D&gt;&lt;D xsi:type="xsd:double"&gt;0.5678&lt;/D&gt;&lt;D xsi:type="xsd:double"&gt;0.4197&lt;/D&gt;&lt;D xsi:type="xsd:double"&gt;0.3842&lt;/D&gt;&lt;D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xsi:type="xsd:double"&gt;0.9513&lt;/D&gt;&lt;D xsi:type="xsd:double"&gt;0&lt;/D&gt;&lt;D xsi:type="xsd:double"&gt;0&lt;/D&gt;&lt;D xsi:type="xsd:double"&gt;0.6628&lt;/D&gt;&lt;D xsi:type="xsd:double"&gt;0.3017&lt;/D&gt;&lt;D xsi:type="xsd:double"&gt;0.6559&lt;/D&gt;&lt;D xsi:type="xsd:double"&gt;0.7016&lt;/D&gt;&lt;D xsi:type="xsd:double"&gt;0.7661&lt;/D&gt;&lt;D xsi:type="xsd:double"&gt;0.785&lt;/D&gt;&lt;D xsi:type="xsd:double"&gt;0.8222&lt;/D&gt;&lt;D xsi:type="xsd:double"&gt;0.7898&lt;/D&gt;&lt;D xsi:type="xsd:double"&gt;0.8013&lt;/D&gt;&lt;D xsi:type="xsd:double"&gt;0.7882&lt;/D&gt;&lt;D xsi:type="xsd:double"&gt;0&lt;/D&gt;&lt;D xsi:type="xsd:double"&gt;0.1416&lt;/D&gt;&lt;D xsi:type="xsd:double"&gt;0&lt;/D&gt;&lt;D xsi:type="xsd:double"&gt;0&lt;/D&gt;&lt;D xsi:type="xsd:double"&gt;0.1878&lt;/D&gt;&lt;D xsi:type="xsd:double"&gt;0.2277&lt;/D&gt;&lt;D xsi:type="xsd:double"&gt;0.4664&lt;/D&gt;&lt;D xsi:type="xsd:double"&gt;0.5368&lt;/D&gt;&lt;D xsi:type="xsd:double"&gt;0.5281&lt;/D&gt;&lt;D xsi:type="xsd:double"&gt;0.5487&lt;/D&gt;&lt;D xsi:type="xsd:double"&gt;0.4616&lt;/D&gt;&lt;D xsi:type="xsd:double"&gt;0.3133&lt;/D&gt;&lt;D xsi:type="xsd:double"&gt;0&lt;/D&gt;&lt;D xsi:type="xsd:double"&gt;0&lt;/D&gt;&lt;D xsi:type="xsd:double"&gt;0&lt;/D&gt;&lt;D xsi:type="xsd:double"&gt;0.4333&lt;/D&gt;&lt;D xsi:type="xsd:double"&gt;0.4743&lt;/D&gt;&lt;D xsi:type="xsd:double"&gt;0.7206&lt;/D&gt;&lt;D xsi:type="xsd:double"&gt;0.7162&lt;/D&gt;&lt;D xsi:type="xsd:double"&gt;0.3362&lt;/D&gt;&lt;D xsi:type="xsd:double"&gt;0.8715&lt;/D&gt;&lt;D xsi:type="xsd:double"&gt;0.9649&lt;/D&gt;&lt;D xsi:type="xsd:double"&gt;0.6069&lt;/D&gt;&lt;D xsi:type="xsd:double"&gt;0.4913&lt;/D&gt;&lt;D xsi:type="xsd:double"&gt;0&lt;/D&gt;&lt;D xsi:type="xsd:double"&gt;0.7498&lt;/D&gt;&lt;D xsi:type="xsd:double"&gt;0.5466&lt;/D&gt;&lt;D xsi:type="xsd:double"&gt;0.6606&lt;/D&gt;&lt;D xsi:type="xsd:double"&gt;0.6512&lt;/D&gt;&lt;D xsi:type="xsd:double"&gt;0.6535&lt;/D&gt;&lt;D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xsi:type="xsd:double"&gt;0.5166&lt;/D&gt;&lt;D xsi:type="xsd:double"&gt;0.5591&lt;/D&gt;&lt;D xsi:type="xsd:double"&gt;0.5177&lt;/D&gt;&lt;D xsi:type="xsd:double"&gt;0.8095&lt;/D&gt;&lt;D xsi:type="xsd:double"&gt;0.8297&lt;/D&gt;&lt;D xsi:type="xsd:double"&gt;0.8432&lt;/D&gt;&lt;D xsi:type="xsd:double"&gt;0.9443&lt;/D&gt;&lt;D xsi:type="xsd:double"&gt;0.3951&lt;/D&gt;&lt;D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xsi:type="xsd:double"&gt;0.2642&lt;/D&gt;&lt;D xsi:type="xsd:double"&gt;0.5059&lt;/D&gt;&lt;D xsi:type="xsd:double"&gt;0.4826&lt;/D&gt;&lt;D xsi:type="xsd:double"&gt;0&lt;/D&gt;&lt;D xsi:type="xsd:double"&gt;0&lt;/D&gt;&lt;D xsi:type="xsd:double"&gt;0&lt;/D&gt;&lt;D xsi:type="xsd:double"&gt;0&lt;/D&gt;&lt;D xsi:type="xsd:double"&gt;0.1885&lt;/D&gt;&lt;D xsi:type="xsd:double"&gt;0.4753&lt;/D&gt;&lt;D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xsi:type="xsd:double"&gt;0.5384&lt;/D&gt;&lt;D xsi:type="xsd:double"&gt;0.7639&lt;/D&gt;&lt;D xsi:type="xsd:double"&gt;0&lt;/D&gt;&lt;D xsi:type="xsd:double"&gt;0&lt;/D&gt;&lt;D xsi:type="xsd:double"&gt;0.1808&lt;/D&gt;&lt;D xsi:type="xsd:double"&gt;0.3816&lt;/D&gt;&lt;D xsi:type="xsd:double"&gt;0.4945&lt;/D&gt;&lt;D xsi:type="xsd:double"&gt;0.4613&lt;/D&gt;&lt;D xsi:type="xsd:double"&gt;0.4226&lt;/D&gt;&lt;D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xsi:type="xsd:double"&gt;0.6801&lt;/D&gt;&lt;D xsi:type="xsd:double"&gt;1.0287&lt;/D&gt;&lt;D xsi:type="xsd:double"&gt;0.8281&lt;/D&gt;&lt;D xsi:type="xsd:double"&gt;0.8285&lt;/D&gt;&lt;D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xsi:type="xsd:double"&gt;0.3746&lt;/D&gt;&lt;D xsi:type="xsd:double"&gt;0.24&lt;/D&gt;&lt;D xsi:type="xsd:double"&gt;0&lt;/D&gt;&lt;D xsi:type="xsd:double"&gt;0.2892&lt;/D&gt;&lt;D xsi:type="xsd:double"&gt;0.2528&lt;/D&gt;&lt;D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xsi:type="xsd:double"&gt;0.2921&lt;/D&gt;&lt;D xsi:type="xsd:double"&gt;0.4997&lt;/D&gt;&lt;D xsi:type="xsd:double"&gt;0.657&lt;/D&gt;&lt;D xsi:type="xsd:double"&gt;0.7912&lt;/D&gt;&lt;D xsi:type="xsd:double"&gt;0.6845&lt;/D&gt;&lt;D xsi:type="xsd:double"&gt;0.6727&lt;/D&gt;&lt;D xsi:type="xsd:double"&gt;0.7402&lt;/D&gt;&lt;D xsi:type="xsd:double"&gt;0.5717&lt;/D&gt;&lt;D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xsi:type="xsd:double"&gt;0.5405&lt;/D&gt;&lt;D xsi:type="xsd:double"&gt;0.5328&lt;/D&gt;&lt;D xsi:type="xsd:double"&gt;0.3878&lt;/D&gt;&lt;D xsi:type="xsd:double"&gt;0.6262&lt;/D&gt;&lt;D xsi:type="xsd:double"&gt;0&lt;/D&gt;&lt;D xsi:type="xsd:double"&gt;0&lt;/D&gt;&lt;D xsi:type="xsd:double"&gt;0&lt;/D&gt;&lt;D xsi:type="xsd:double"&gt;0&lt;/D&gt;&lt;D xsi:type="xsd:double"&gt;0&lt;/D&gt;&lt;D xsi:type="xsd:double"&gt;0&lt;/D&gt;&lt;D xsi:type="xsd:double"&gt;0&lt;/D&gt;&lt;D xsi:type="xsd:double"&gt;0&lt;/D&gt;&lt;D xsi:type="xsd:double"&gt;0.6951&lt;/D&gt;&lt;D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xsi:type="xsd:double"&gt;0.9125&lt;/D&gt;&lt;D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xsi:type="xsd:double"&gt;0.0984&lt;/D&gt;&lt;D xsi:type="xsd:double"&gt;0.4782&lt;/D&gt;&lt;D xsi:type="xsd:double"&gt;0.5915&lt;/D&gt;&lt;D xsi:type="xsd:double"&gt;0.5785&lt;/D&gt;&lt;D xsi:type="xsd:double"&gt;0.603&lt;/D&gt;&lt;D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xsi:type="xsd:double"&gt;1.8468&lt;/D&gt;&lt;D xsi:type="xsd:double"&gt;1.2622&lt;/D&gt;&lt;D xsi:type="xsd:double"&gt;0&lt;/D&gt;&lt;D xsi:type="xsd:double"&gt;0&lt;/D&gt;&lt;D xsi:type="xsd:double"&gt;0&lt;/D&gt;&lt;D xsi:type="xsd:double"&gt;0&lt;/D&gt;&lt;D xsi:type="xsd:double"&gt;0&lt;/D&gt;&lt;D xsi:type="xsd:double"&gt;0&lt;/D&gt;&lt;D xsi:type="xsd:double"&gt;0.4999&lt;/D&gt;&lt;D xsi:type="xsd:double"&gt;0.8277&lt;/D&gt;&lt;D xsi:type="xsd:double"&gt;0.7445&lt;/D&gt;&lt;D xsi:type="xsd:double"&gt;0.785&lt;/D&gt;&lt;D xsi:type="xsd:double"&gt;0.4778&lt;/D&gt;&lt;D xsi:type="xsd:double"&gt;0.3298&lt;/D&gt;&lt;D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xsi:type="xsd:double"&gt;0.372&lt;/D&gt;&lt;D xsi:type="xsd:double"&gt;0.3736&lt;/D&gt;&lt;D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xsi:type="xsd:double"&gt;0.5095&lt;/D&gt;&lt;D xsi:type="xsd:double"&gt;0.5091&lt;/D&gt;&lt;D xsi:type="xsd:double"&gt;0.882&lt;/D&gt;&lt;D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xsi:type="xsd:double"&gt;0.3796&lt;/D&gt;&lt;D xsi:type="xsd:double"&gt;0&lt;/D&gt;&lt;D xsi:type="xsd:double"&gt;0&lt;/D&gt;&lt;D xsi:type="xsd:double"&gt;0&lt;/D&gt;&lt;D xsi:type="xsd:double"&gt;0&lt;/D&gt;&lt;D xsi:type="xsd:double"&gt;0&lt;/D&gt;&lt;D xsi:type="xsd:double"&gt;0&lt;/D&gt;&lt;D xsi:type="xsd:double"&gt;0&lt;/D&gt;&lt;D xsi:type="xsd:double"&gt;0&lt;/D&gt;&lt;D xsi:type="xsd:double"&gt;0.9431&lt;/D&gt;&lt;D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xsi:type="xsd:double"&gt;0.727&lt;/D&gt;&lt;D xsi:type="xsd:double"&gt;0.828&lt;/D&gt;&lt;D xsi:type="xsd:double"&gt;1.0168&lt;/D&gt;&lt;D xsi:type="xsd:double"&gt;1.4338&lt;/D&gt;&lt;D xsi:type="xsd:double"&gt;0.9238&lt;/D&gt;&lt;D xsi:type="xsd:double"&gt;1.1577&lt;/D&gt;&lt;D xsi:type="xsd:double"&gt;0&lt;/D&gt;&lt;D xsi:type="xsd:double"&gt;0&lt;/D&gt;&lt;D xsi:type="xsd:double"&gt;0&lt;/D&gt;&lt;D xsi:type="xsd:double"&gt;0&lt;/D&gt;&lt;D xsi:type="xsd:double"&gt;0&lt;/D&gt;&lt;D xsi:type="xsd:double"&gt;0&lt;/D&gt;&lt;D xsi:type="xsd:double"&gt;0&lt;/D&gt;&lt;D xsi:type="xsd:double"&gt;0.6384&lt;/D&gt;&lt;D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xsi:type="xsd:double"&gt;0.3008&lt;/D&gt;&lt;D xsi:type="xsd:double"&gt;0&lt;/D&gt;&lt;D xsi:type="xsd:double"&gt;0&lt;/D&gt;&lt;D xsi:type="xsd:double"&gt;0&lt;/D&gt;&lt;D xsi:type="xsd:double"&gt;0&lt;/D&gt;&lt;D xsi:type="xsd:double"&gt;0&lt;/D&gt;&lt;D xsi:type="xsd:double"&gt;0&lt;/D&gt;&lt;D xsi:type="xsd:double"&gt;0&lt;/D&gt;&lt;D xsi:type="xsd:double"&gt;0&lt;/D&gt;&lt;D xsi:type="xsd:double"&gt;0.4616&lt;/D&gt;&lt;D xsi:type="xsd:double"&gt;0.9276&lt;/D&gt;&lt;D xsi:type="xsd:double"&gt;1.1647&lt;/D&gt;&lt;D xsi:type="xsd:double"&gt;1.2923&lt;/D&gt;&lt;D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t>
        </r>
      </text>
    </comment>
    <comment ref="A70" authorId="0" shapeId="0" xr:uid="{1950700B-106E-4222-8339-5B02FEA465C0}">
      <text>
        <r>
          <rPr>
            <b/>
            <sz val="9"/>
            <color indexed="81"/>
            <rFont val="Tahoma"/>
            <family val="2"/>
          </rPr>
          <t>e="xsd:double"&gt;0&lt;/D&gt;&lt;D xsi:type="xsd:double"&gt;0&lt;/D&gt;&lt;D xsi:type="xsd:double"&gt;0&lt;/D&gt;&lt;D xsi:type="xsd:double"&gt;0&lt;/D&gt;&lt;D xsi:type="xsd:double"&gt;0&lt;/D&gt;&lt;D xsi:type="xsd:double"&gt;0&lt;/D&gt;&lt;D xsi:type="xsd:double"&gt;0&lt;/D&gt;&lt;D xsi:type="xsd:double"&gt;0&lt;/D&gt;&lt;D xsi:type="xsd:double"&gt;0&lt;/D&gt;&lt;D xsi:type="xsd:double"&gt;0.3549&lt;/D&gt;&lt;D xsi:type="xsd:double"&gt;0.3447&lt;/D&gt;&lt;D xsi:type="xsd:double"&gt;0&lt;/D&gt;&lt;D xsi:type="xsd:double"&gt;0&lt;/D&gt;&lt;D xsi:type="xsd:double"&gt;0&lt;/D&gt;&lt;D xsi:type="xsd:double"&gt;0&lt;/D&gt;&lt;D xsi:type="xsd:double"&gt;0&lt;/D&gt;&lt;D xsi:type="xsd:double"&gt;0&lt;/D&gt;&lt;D xsi:type="xsd:double"&gt;0&lt;/D&gt;&lt;D xsi:type="xsd:double"&gt;0.6509&lt;/D&gt;&lt;D xsi:type="xsd:double"&gt;0.6684&lt;/D&gt;&lt;D xsi:type="xsd:double"&gt;0.3463&lt;/D&gt;&lt;D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xsi:type="xsd:double"&gt;0.3124&lt;/D&gt;&lt;D xsi:type="xsd:double"&gt;0.2999&lt;/D&gt;&lt;D xsi:type="xsd:double"&gt;0.5397&lt;/D&gt;&lt;D xsi:type="xsd:double"&gt;0.4474&lt;/D&gt;&lt;D xsi:type="xsd:double"&gt;0.2331&lt;/D&gt;&lt;D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xsi:type="xsd:double"&gt;0.7563&lt;/D&gt;&lt;D xsi:type="xsd:double"&gt;1.4628&lt;/D&gt;&lt;D xsi:type="xsd:double"&gt;0&lt;/D&gt;&lt;D xsi:type="xsd:double"&gt;0&lt;/D&gt;&lt;D xsi:type="xsd:double"&gt;0&lt;/D&gt;&lt;D xsi:type="xsd:double"&gt;0&lt;/D&gt;&lt;D xsi:type="xsd:double"&gt;0.1369&lt;/D&gt;&lt;D xsi:type="xsd:double"&gt;1.4459&lt;/D&gt;&lt;D xsi:type="xsd:double"&gt;1.2694&lt;/D&gt;&lt;D xsi:type="xsd:double"&gt;1.2951&lt;/D&gt;&lt;D xsi:type="xsd:double"&gt;1.2522&lt;/D&gt;&lt;D xsi:type="xsd:double"&gt;1.3093&lt;/D&gt;&lt;D xsi:type="xsd:double"&gt;1.2376&lt;/D&gt;&lt;D xsi:type="xsd:double"&gt;1.3918&lt;/D&gt;&lt;D xsi:type="xsd:double"&gt;0.837&lt;/D&gt;&lt;D xsi:type="xsd:double"&gt;0.6042&lt;/D&gt;&lt;D xsi:type="xsd:double"&gt;0.5369&lt;/D&gt;&lt;D xsi:type="xsd:double"&gt;0.516&lt;/D&gt;&lt;D xsi:type="xsd:double"&gt;0.4997&lt;/D&gt;&lt;D xsi:type="xsd:double"&gt;0.4515&lt;/D&gt;&lt;D xsi:type="xsd:double"&gt;0&lt;/D&gt;&lt;D xsi:type="xsd:double"&gt;0&lt;/D&gt;&lt;D xsi:type="xsd:double"&gt;0&lt;/D&gt;&lt;D xsi:type="xsd:double"&gt;0&lt;/D&gt;&lt;D xsi:type="xsd:double"&gt;0&lt;/D&gt;&lt;D xsi:type="xsd:double"&gt;0&lt;/D&gt;&lt;D xsi:type="xsd:double"&gt;0.5099&lt;/D&gt;&lt;D xsi:type="xsd:double"&gt;0.4041&lt;/D&gt;&lt;D xsi:type="xsd:double"&gt;0.2438&lt;/D&gt;&lt;D xsi:type="xsd:double"&gt;0.255&lt;/D&gt;&lt;D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xsi:type="xsd:double"&gt;0.2271&lt;/D&gt;&lt;D xsi:type="xsd:double"&gt;0.4089&lt;/D&gt;&lt;D xsi:type="xsd:double"&gt;0.5765&lt;/D&gt;&lt;D xsi:type="xsd:double"&gt;0.5638&lt;/D&gt;&lt;D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xsi:type="xsd:double"&gt;0.3687&lt;/D&gt;&lt;D xsi:type="xsd:double"&gt;0.4017&lt;/D&gt;&lt;D xsi:type="xsd:double"&gt;0.4346&lt;/D&gt;&lt;D xsi:type="xsd:double"&gt;0&lt;/D&gt;&lt;D xsi:type="xsd:double"&gt;0&lt;/D&gt;&lt;D xsi:type="xsd:double"&gt;0.5441&lt;/D&gt;&lt;D xsi:type="xsd:double"&gt;0.6821&lt;/D&gt;&lt;D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xsi:type="xsd:double"&gt;0.4302&lt;/D&gt;&lt;D xsi:type="xsd:double"&gt;0.7302&lt;/D&gt;&lt;D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xsi:type="xsd:double"&gt;0.7258&lt;/D&gt;&lt;D xsi:type="xsd:double"&gt;0.7839&lt;/D&gt;&lt;D xsi:type="xsd:double"&gt;0.5016&lt;/D&gt;&lt;D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xsi:type="xsd:double"&gt;0.2813&lt;/D&gt;&lt;D xsi:type="xsd:double"&gt;0.1799&lt;/D&gt;&lt;D xsi:type="xsd:double"&gt;0&lt;/D&gt;&lt;D xsi:type="xsd:double"&gt;0&lt;/D&gt;&lt;D xsi:type="xsd:double"&gt;0&lt;/D&gt;&lt;D xsi:type="xsd:double"&gt;0&lt;/D&gt;&lt;D xsi:type="xsd:double"&gt;0.5998&lt;/D&gt;&lt;D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xsi:type="xsd:double"&gt;0.1507&lt;/D&gt;&lt;D xsi:type="xsd:double"&gt;0.338&lt;/D&gt;&lt;D xsi:type="xsd:double"&gt;0.4552&lt;/D&gt;&lt;D xsi:type="xsd:double"&gt;0&lt;/D&gt;&lt;D xsi:type="xsd:double"&gt;0&lt;/D&gt;&lt;D xsi:type="xsd:double"&gt;0&lt;/D&gt;&lt;D xsi:type="xsd:double"&gt;0&lt;/D&gt;&lt;D xsi:type="xsd:double"&gt;0.4661&lt;/D&gt;&lt;D xsi:type="xsd:double"&gt;1.049&lt;/D&gt;&lt;D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xsi:type="xsd:double"&gt;0.1024&lt;/D&gt;&lt;D xsi:type="xsd:double"&gt;0.0499&lt;/D&gt;&lt;D xsi:type="xsd:double"&gt;0.0387&lt;/D&gt;&lt;D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xsi:type="xsd:double"&gt;0.1803&lt;/D&gt;&lt;D xsi:type="xsd:double"&gt;0.2075&lt;/D&gt;&lt;D xsi:type="xsd:double"&gt;0.2369&lt;/D&gt;&lt;D xsi:type="xsd:double"&gt;0.4695&lt;/D&gt;&lt;D xsi:type="xsd:double"&gt;0.4719&lt;/D&gt;&lt;D xsi:type="xsd:double"&gt;0.466&lt;/D&gt;&lt;D xsi:type="xsd:double"&gt;0.2068&lt;/D&gt;&lt;D xsi:type="xsd:double"&gt;0&lt;/D&gt;&lt;D xsi:type="xsd:double"&gt;0&lt;/D&gt;&lt;D xsi:type="xsd:double"&gt;0&lt;/D&gt;&lt;D xsi:type="xsd:double"&gt;0&lt;/D&gt;&lt;D xsi:type="xsd:double"&gt;0.4853&lt;/D&gt;&lt;D xsi:type="xsd:double"&gt;0.4728&lt;/D&gt;&lt;D xsi:type="xsd:double"&gt;0.577&lt;/D&gt;&lt;D xsi:type="xsd:double"&gt;0.7023&lt;/D&gt;&lt;D xsi:type="xsd:double"&gt;0&lt;/D&gt;&lt;D xsi:type="xsd:double"&gt;0&lt;/D&gt;&lt;D xsi:type="xsd:double"&gt;0&lt;/D&gt;&lt;D xsi:type="xsd:double"&gt;0&lt;/D&gt;&lt;D xsi:type="xsd:double"&gt;0&lt;/D&gt;&lt;D xsi:type="xsd:double"&gt;0&lt;/D&gt;&lt;D xsi:type="xsd:double"&gt;0.7508&lt;/D&gt;&lt;D xsi:type="xsd:double"&gt;0.555&lt;/D&gt;&lt;D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xsi:type="xsd:double"&gt;0.3889&lt;/D&gt;&lt;D xsi:type="xsd:double"&gt;0.4606&lt;/D&gt;&lt;D xsi:type="xsd:double"&gt;0.5529&lt;/D&gt;&lt;D xsi:type="xsd:double"&gt;0.7723&lt;/D&gt;&lt;D xsi:type="xsd:double"&gt;0.6063&lt;/D&gt;&lt;D xsi:type="xsd:double"&gt;0.948&lt;/D&gt;&lt;D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xsi:type="xsd:double"&gt;0.05&lt;/D&gt;&lt;D xsi:type="xsd:double"&gt;0.04&lt;/D&gt;&lt;D xsi:type="xsd:double"&gt;0.04&lt;/D&gt;&lt;D xsi:type="xsd:double"&gt;0&lt;/D&gt;&lt;D xsi:type="xsd:double"&gt;0.03&lt;/D&gt;&lt;D xsi:type="xsd:double"&gt;0&lt;/D&gt;&lt;D xsi:type="xsd:double"&gt;0.51&lt;/D&gt;&lt;D xsi:type="xsd:double"&gt;0&lt;/D&gt;&lt;D xsi:type="xsd:double"&gt;0.73&lt;/D&gt;&lt;D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xsi:type="xsd:double"&gt;0.2769&lt;/D&gt;&lt;D xsi:type="xsd:double"&gt;0.2804&lt;/D&gt;&lt;D xsi:type="xsd:double"&gt;0.2865&lt;/D&gt;&lt;D xsi:type="xsd:double"&gt;0.2671&lt;/D&gt;&lt;D xsi:type="xsd:double"&gt;0.1406&lt;/D&gt;&lt;D xsi:type="xsd:double"&gt;0.1446&lt;/D&gt;&lt;D xsi:type="xsd:double"&gt;0&lt;/D&gt;&lt;D xsi:type="xsd:double"&gt;0&lt;/D&gt;&lt;D xsi:type="xsd:double"&gt;0&lt;/D&gt;&lt;D xsi:type="xsd:double"&gt;0.2494&lt;/D&gt;&lt;D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xsi:type="xsd:double"&gt;0.176&lt;/D&gt;&lt;D xsi:type="xsd:double"&gt;0.1673&lt;/D&gt;&lt;D xsi:type="xsd:double"&gt;0&lt;/D&gt;&lt;D xsi:type="xsd:double"&gt;0&lt;/D&gt;&lt;D xsi:type="xsd:double"&gt;0&lt;/D&gt;&lt;D xsi:type="xsd:double"&gt;0.3098&lt;/D&gt;&lt;D xsi:type="xsd:double"&gt;0.3615&lt;/D&gt;&lt;D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xsi:type="xsd:double"&gt;0.797&lt;/D&gt;&lt;D xsi:type="xsd:double"&gt;0.8313&lt;/D&gt;&lt;D xsi:type="xsd:double"&gt;1.6808&lt;/D&gt;&lt;D xsi:type="xsd:double"&gt;1.5302&lt;/D&gt;&lt;D xsi:type="xsd:double"&gt;1.6831&lt;/D&gt;&lt;D xsi:type="xsd:double"&gt;1.6533&lt;/D&gt;&lt;D xsi:type="xsd:double"&gt;1.7416&lt;/D&gt;&lt;D xsi:type="xsd:double"&gt;1.8808&lt;/D&gt;&lt;D xsi:type="xsd:double"&gt;1.7235&lt;/D&gt;&lt;D xsi:type="xsd:double"&gt;1.5819&lt;/D&gt;&lt;D xsi:type="xsd:double"&gt;1.3138&lt;/D&gt;&lt;D xsi:type="xsd:double"&gt;1.1763&lt;/D&gt;&lt;D xsi:type="xsd:double"&gt;1.3405&lt;/D&gt;&lt;D xsi:type="xsd:double"&gt;1.4756&lt;/D&gt;&lt;D xsi:type="xsd:double"&gt;1.4321&lt;/D&gt;&lt;D xsi:type="xsd:double"&gt;1.026&lt;/D&gt;&lt;D xsi:type="xsd:double"&gt;0.8821&lt;/D&gt;&lt;D xsi:type="xsd:double"&gt;0.6195&lt;/D&gt;&lt;D xsi:type="xsd:double"&gt;0.5516&lt;/D&gt;&lt;D xsi:type="xsd:double"&gt;0.5325&lt;/D&gt;&lt;D xsi:type="xsd:double"&gt;0.4817&lt;/D&gt;&lt;D xsi:type="xsd:double"&gt;0.4573&lt;/D&gt;&lt;D xsi:type="xsd:double"&gt;0.5394&lt;/D&gt;&lt;D xsi:type="xsd:double"&gt;0.7748&lt;/D&gt;&lt;D xsi:type="xsd:double"&gt;1.0422&lt;/D&gt;&lt;D xsi:type="xsd:double"&gt;1.0183&lt;/D&gt;&lt;D xsi:type="xsd:double"&gt;1.1066&lt;/D&gt;&lt;D xsi:type="xsd:double"&gt;0.9141&lt;/D&gt;&lt;D xsi:type="xsd:double"&gt;1.0055&lt;/D&gt;&lt;D xsi:type="xsd:double"&gt;0.6456&lt;/D&gt;&lt;D xsi:type="xsd:double"&gt;0.7972&lt;/D&gt;&lt;D xsi:type="xsd:double"&gt;0.8382&lt;/D&gt;&lt;D xsi:type="xsd:double"&gt;1.0234&lt;/D&gt;&lt;D xsi:type="xsd:double"&gt;1.0327&lt;/D&gt;&lt;D xsi:type="xsd:double"&gt;1.1332&lt;/D&gt;&lt;D xsi:type="xsd:double"&gt;1.1631&lt;/D&gt;&lt;D xsi:type="xsd:double"&gt;0.7046&lt;/D&gt;&lt;D xsi:type="xsd:double"&gt;0&lt;/D&gt;&lt;D xsi:type="xsd:double"&gt;0&lt;/D&gt;&lt;D xsi:type="xsd:double"&gt;1.0622&lt;/D&gt;&lt;D xsi:type="xsd:double"&gt;1.5632&lt;/D&gt;&lt;D xsi:type="xsd:double"&gt;1.7998&lt;/D&gt;&lt;D xsi:type="xsd:double"&gt;1.5392&lt;/D&gt;&lt;D xsi:type="xsd:double"&gt;0.6732&lt;/D&gt;&lt;D xsi:type="xsd:double"&gt;0.7072&lt;/D&gt;&lt;D xsi:type="xsd:double"&gt;0.7149&lt;/D&gt;&lt;D xsi:type="xsd:double"&gt;0&lt;/D&gt;&lt;D xsi:type="xsd:double"&gt;0&lt;/D&gt;&lt;D xsi:type="xsd:double"&gt;0&lt;/D&gt;&lt;D xsi:type="xsd:double"&gt;0&lt;/D&gt;&lt;D xsi:type="xsd:double"&gt;0&lt;/D&gt;&lt;D xsi:type="xsd:double"&gt;0&lt;/D&gt;&lt;D xsi:type="xsd:double"&gt;0&lt;/D&gt;&lt;D xsi:type="xsd:double"&gt;0&lt;/D&gt;&lt;D xsi:type="xsd:double"&gt;0.8394&lt;/D&gt;&lt;D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xsi:type="xsd:double"&gt;0.277&lt;/D&gt;&lt;D xsi:type="xsd:double"&gt;0.322&lt;/D&gt;&lt;D xsi:type="xsd:double"&gt;0.3432&lt;/D&gt;&lt;D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xsi:type="xsd:double"&gt;0.7393&lt;/D&gt;&lt;D xsi:type="xsd:double"&gt;0.4116&lt;/D&gt;&lt;D xsi:type="xsd:double"&gt;0.2073&lt;/D&gt;&lt;D xsi:type="xsd:double"&gt;0.0679&lt;/D&gt;&lt;D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xsi:type="xsd:double"&gt;0.5863&lt;/D&gt;&lt;D xsi:type="xsd:double"&gt;0.5898&lt;/D&gt;&lt;D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xsi:type="xsd:double"&gt;0.6407&lt;/D&gt;&lt;D xsi:type="xsd:double"&gt;0.4501&lt;/D&gt;&lt;D xsi:type="xsd:double"&gt;0.2256&lt;/D&gt;&lt;D xsi:type="xsd:double"&gt;0.2335&lt;/D&gt;&lt;D xsi:type="xsd:double"&gt;0.2453&lt;/D&gt;&lt;D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xsi:type="xsd:double"&gt;0.5027&lt;/D&gt;&lt;D xsi:type="xsd:double"&gt;0.4032&lt;/D&gt;&lt;D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xsi:type="xsd:double"&gt;0.9964&lt;/D&gt;&lt;D xsi:type="xsd:double"&gt;0.9086&lt;/D&gt;&lt;D xsi:type="xsd:double"&gt;0.9688&lt;/D&gt;&lt;D xsi:type="xsd:double"&gt;0.4145&lt;/D&gt;&lt;D xsi:type="xsd:double"&gt;0.3389&lt;/D&gt;&lt;D xsi:type="xsd:double"&gt;0&lt;/D&gt;&lt;D xsi:type="xsd:double"&gt;0&lt;/D&gt;&lt;D xsi:type="xsd:double"&gt;0&lt;/D&gt;&lt;D xsi:type="xsd:double"&gt;0.5669&lt;/D&gt;&lt;D xsi:type="xsd:double"&gt;0.4836&lt;/D&gt;&lt;D xsi:type="xsd:double"&gt;0.9738&lt;/D&gt;&lt;D xsi:type="xsd:double"&gt;0.7184&lt;/D&gt;&lt;D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xsi:type="xsd:double"&gt;0.4497&lt;/D&gt;&lt;D xsi:type="xsd:double"&gt;0.4258&lt;/D&gt;&lt;D xsi:type="xsd:double"&gt;0.4258&lt;/D&gt;&lt;D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xsi:type="xsd:double"&gt;0.4201&lt;/D&gt;&lt;D xsi:type="xsd:double"&gt;0.6207&lt;/D&gt;&lt;D xsi:type="xsd:double"&gt;0.748&lt;/D&gt;&lt;D xsi:type="xsd:double"&gt;0.6498&lt;/D&gt;&lt;D xsi:type="xsd:double"&gt;0.6538&lt;/D&gt;&lt;D xsi:type="xsd:double"&gt;0&lt;/D&gt;&lt;D xsi:type="xsd:double"&gt;0&lt;/D&gt;&lt;D xsi:type="xsd:double"&gt;0&lt;/D&gt;&lt;D xsi:type</t>
        </r>
      </text>
    </comment>
    <comment ref="A71" authorId="0" shapeId="0" xr:uid="{54DBEAB5-5DCD-41B8-97C7-6E69CDEE82CB}">
      <text>
        <r>
          <rPr>
            <b/>
            <sz val="9"/>
            <color indexed="81"/>
            <rFont val="Tahoma"/>
            <family val="2"/>
          </rPr>
          <t>="xsd:double"&gt;0&lt;/D&gt;&lt;D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xsi:type="xsd:double"&gt;0.2765&lt;/D&gt;&lt;D xsi:type="xsd:double"&gt;0.285&lt;/D&gt;&lt;D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xsi:type="xsd:double"&gt;0.2935&lt;/D&gt;&lt;D xsi:type="xsd:double"&gt;0.2622&lt;/D&gt;&lt;D xsi:type="xsd:double"&gt;0&lt;/D&gt;&lt;D xsi:type="xsd:double"&gt;0&lt;/D&gt;&lt;D xsi:type="xsd:double"&gt;0&lt;/D&gt;&lt;D xsi:type="xsd:double"&gt;0&lt;/D&gt;&lt;D xsi:type="xsd:double"&gt;0&lt;/D&gt;&lt;D xsi:type="xsd:double"&gt;0&lt;/D&gt;&lt;D xsi:type="xsd:double"&gt;0.5458&lt;/D&gt;&lt;D xsi:type="xsd:double"&gt;0.3667&lt;/D&gt;&lt;D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xsi:type="xsd:double"&gt;0.9525&lt;/D&gt;&lt;D xsi:type="xsd:double"&gt;1.1642&lt;/D&gt;&lt;D xsi:type="xsd:double"&gt;0.2756&lt;/D&gt;&lt;D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xsi:type="xsd:double"&gt;0.5521&lt;/D&gt;&lt;D xsi:type="xsd:double"&gt;0.548&lt;/D&gt;&lt;D xsi:type="xsd:double"&gt;0.4345&lt;/D&gt;&lt;D xsi:type="xsd:double"&gt;0.4492&lt;/D&gt;&lt;D xsi:type="xsd:double"&gt;0&lt;/D&gt;&lt;D xsi:type="xsd:double"&gt;0&lt;/D&gt;&lt;D xsi:type="xsd:double"&gt;0.2396&lt;/D&gt;&lt;D xsi:type="xsd:double"&gt;0.312&lt;/D&gt;&lt;D xsi:type="xsd:double"&gt;0.9517&lt;/D&gt;&lt;D xsi:type="xsd:double"&gt;0.7413&lt;/D&gt;&lt;D xsi:type="xsd:double"&gt;0&lt;/D&gt;&lt;D xsi:type="xsd:double"&gt;0.7642&lt;/D&gt;&lt;D xsi:type="xsd:double"&gt;0.2968&lt;/D&gt;&lt;D xsi:type="xsd:double"&gt;0&lt;/D&gt;&lt;D xsi:type="xsd:double"&gt;0&lt;/D&gt;&lt;D xsi:type="xsd:double"&gt;0&lt;/D&gt;&lt;D xsi:type="xsd:double"&gt;0&lt;/D&gt;&lt;D xsi:type="xsd:double"&gt;0.5259&lt;/D&gt;&lt;D xsi:type="xsd:double"&gt;0&lt;/D&gt;&lt;D xsi:type="xsd:double"&gt;0&lt;/D&gt;&lt;D xsi:type="xsd:double"&gt;0&lt;/D&gt;&lt;D xsi:type="xsd:double"&gt;0&lt;/D&gt;&lt;D xsi:type="xsd:double"&gt;0.2149&lt;/D&gt;&lt;D xsi:type="xsd:double"&gt;1.044&lt;/D&gt;&lt;D xsi:type="xsd:double"&gt;0.828&lt;/D&gt;&lt;D xsi:type="xsd:double"&gt;0&lt;/D&gt;&lt;D xsi:type="xsd:double"&gt;0&lt;/D&gt;&lt;D xsi:type="xsd:double"&gt;0&lt;/D&gt;&lt;D xsi:type="xsd:double"&gt;0&lt;/D&gt;&lt;D xsi:type="xsd:double"&gt;0&lt;/D&gt;&lt;D xsi:type="xsd:double"&gt;0.2716&lt;/D&gt;&lt;D xsi:type="xsd:double"&gt;0.4782&lt;/D&gt;&lt;D xsi:type="xsd:double"&gt;0.3761&lt;/D&gt;&lt;D xsi:type="xsd:double"&gt;0.3404&lt;/D&gt;&lt;D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xsi:type="xsd:double"&gt;0.5797&lt;/D&gt;&lt;D xsi:type="xsd:double"&gt;0.6163&lt;/D&gt;&lt;D xsi:type="xsd:double"&gt;0.4704&lt;/D&gt;&lt;D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xsi:type="xsd:double"&gt;0.6475&lt;/D&gt;&lt;D xsi:type="xsd:double"&gt;0.7014&lt;/D&gt;&lt;D xsi:type="xsd:double"&gt;0.4917&lt;/D&gt;&lt;D xsi:type="xsd:double"&gt;0.38&lt;/D&gt;&lt;D xsi:type="xsd:double"&gt;0&lt;/D&gt;&lt;D xsi:type="xsd:double"&gt;0&lt;/D&gt;&lt;D xsi:type="xsd:double"&gt;0&lt;/D&gt;&lt;D xsi:type="xsd:double"&gt;0&lt;/D&gt;&lt;D xsi:type="xsd:double"&gt;0.5292&lt;/D&gt;&lt;D xsi:type="xsd:double"&gt;0.5488&lt;/D&gt;&lt;D xsi:type="xsd:double"&gt;0.4449&lt;/D&gt;&lt;D xsi:type="xsd:double"&gt;0.5011&lt;/D&gt;&lt;D xsi:type="xsd:double"&gt;0.3431&lt;/D&gt;&lt;D xsi:type="xsd:double"&gt;0&lt;/D&gt;&lt;D xsi:type="xsd:double"&gt;0&lt;/D&gt;&lt;D xsi:type="xsd:double"&gt;0&lt;/D&gt;&lt;D xsi:type="xsd:double"&gt;0.9788&lt;/D&gt;&lt;D xsi:type="xsd:double"&gt;1.0345&lt;/D&gt;&lt;D xsi:type="xsd:double"&gt;0.8612&lt;/D&gt;&lt;D xsi:type="xsd:double"&gt;0.9934&lt;/D&gt;&lt;D xsi:type="xsd:double"&gt;0.9324&lt;/D&gt;&lt;D xsi:type="xsd:double"&gt;0.9432&lt;/D&gt;&lt;D xsi:type="xsd:double"&gt;0.9913&lt;/D&gt;&lt;D xsi:type="xsd:double"&gt;0.9292&lt;/D&gt;&lt;D xsi:type="xsd:double"&gt;0.9064&lt;/D&gt;&lt;D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xsi:type="xsd:double"&gt;0.183&lt;/D&gt;&lt;D xsi:type="xsd:double"&gt;0.1653&lt;/D&gt;&lt;D xsi:type="xsd:double"&gt;0.1664&lt;/D&gt;&lt;D xsi:type="xsd:double"&gt;0.178&lt;/D&gt;&lt;D xsi:type="xsd:double"&gt;0.2543&lt;/D&gt;&lt;D xsi:type="xsd:double"&gt;0.2909&lt;/D&gt;&lt;D xsi:type="xsd:double"&gt;0.2884&lt;/D&gt;&lt;D xsi:type="xsd:double"&gt;0.4571&lt;/D&gt;&lt;D xsi:type="xsd:double"&gt;0.424&lt;/D&gt;&lt;D xsi:type="xsd:double"&gt;0.4798&lt;/D&gt;&lt;D xsi:type="xsd:double"&gt;0.4063&lt;/D&gt;&lt;D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xsi:type="xsd:double"&gt;0.622&lt;/D&gt;&lt;D xsi:type="xsd:double"&gt;0.6102&lt;/D&gt;&lt;D xsi:type="xsd:double"&gt;0&lt;/D&gt;&lt;D xsi:type="xsd:double"&gt;0&lt;/D&gt;&lt;D xsi:type="xsd:double"&gt;0&lt;/D&gt;&lt;D xsi:type="xsd:double"&gt;0.7088&lt;/D&gt;&lt;D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xsi:type="xsd:double"&gt;0.7823&lt;/D&gt;&lt;D xsi:type="xsd:double"&gt;0.8573&lt;/D&gt;&lt;D xsi:type="xsd:double"&gt;0.7823&lt;/D&gt;&lt;D xsi:type="xsd:double"&gt;0.305&lt;/D&gt;&lt;D xsi:type="xsd:double"&gt;0&lt;/D&gt;&lt;D xsi:type="xsd:double"&gt;0&lt;/D&gt;&lt;D xsi:type="xsd:double"&gt;0&lt;/D&gt;&lt;D xsi:type="xsd:double"&gt;0&lt;/D&gt;&lt;D xsi:type="xsd:double"&gt;0.3041&lt;/D&gt;&lt;D xsi:type="xsd:double"&gt;0.4965&lt;/D&gt;&lt;D xsi:type="xsd:double"&gt;0.5309&lt;/D&gt;&lt;D xsi:type="xsd:double"&gt;0.6393&lt;/D&gt;&lt;D xsi:type="xsd:double"&gt;0.5724&lt;/D&gt;&lt;D xsi:type="xsd:double"&gt;0.5119&lt;/D&gt;&lt;D xsi:type="xsd:double"&gt;0.4662&lt;/D&gt;&lt;D xsi:type="xsd:double"&gt;0.5014&lt;/D&gt;&lt;D xsi:type="xsd:double"&gt;0.4428&lt;/D&gt;&lt;D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xsi:type="xsd:double"&gt;0.5446&lt;/D&gt;&lt;D xsi:type="xsd:double"&gt;1.0576&lt;/D&gt;&lt;D xsi:type="xsd:double"&gt;0.5202&lt;/D&gt;&lt;D xsi:type="xsd:double"&gt;0.4676&lt;/D&gt;&lt;D xsi:type="xsd:double"&gt;0&lt;/D&gt;&lt;D xsi:type="xsd:double"&gt;0&lt;/D&gt;&lt;D xsi:type="xsd:double"&gt;0&lt;/D&gt;&lt;D xsi:type="xsd:double"&gt;0&lt;/D&gt;&lt;D xsi:type="xsd:double"&gt;0&lt;/D&gt;&lt;D xsi:type="xsd:double"&gt;0.2045&lt;/D&gt;&lt;D xsi:type="xsd:double"&gt;0.6386&lt;/D&gt;&lt;D xsi:type="xsd:double"&gt;0.5822&lt;/D&gt;&lt;D xsi:type="xsd:double"&gt;0.6401&lt;/D&gt;&lt;D xsi:type="xsd:double"&gt;0.5278&lt;/D&gt;&lt;D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xsi:type="xsd:double"&gt;0.5977&lt;/D&gt;&lt;D xsi:type="xsd:double"&gt;0.5869&lt;/D&gt;&lt;D xsi:type="xsd:double"&gt;0.6019&lt;/D&gt;&lt;D xsi:type="xsd:double"&gt;0.6594&lt;/D&gt;&lt;D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xsi:type="xsd:double"&gt;0.4648&lt;/D&gt;&lt;D xsi:type="xsd:double"&gt;0.5205&lt;/D&gt;&lt;D xsi:type="xsd:double"&gt;0.5132&lt;/D&gt;&lt;D xsi:type="xsd:double"&gt;0.4568&lt;/D&gt;&lt;D xsi:type="xsd:double"&gt;0.3827&lt;/D&gt;&lt;D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xsi:type="xsd:double"&gt;0.8065&lt;/D&gt;&lt;D xsi:type="xsd:double"&gt;0&lt;/D&gt;&lt;D xsi:type="xsd:double"&gt;0.661&lt;/D&gt;&lt;D xsi:type="xsd:double"&gt;0.7155&lt;/D&gt;&lt;D xsi:type="xsd:double"&gt;0.6991&lt;/D&gt;&lt;D xsi:type="xsd:double"&gt;0.6766&lt;/D&gt;&lt;D xsi:type="xsd:double"&gt;0.6758&lt;/D&gt;&lt;D xsi:type="xsd:double"&gt;0&lt;/D&gt;&lt;D xsi:type="xsd:double"&gt;0.2779&lt;/D&gt;&lt;D xsi:type="xsd:double"&gt;0&lt;/D&gt;&lt;D xsi:type="xsd:double"&gt;0&lt;/D&gt;&lt;D xsi:type="xsd:double"&gt;0&lt;/D&gt;&lt;D xsi:type="xsd:double"&gt;0&lt;/D&gt;&lt;D xsi:type="xsd:double"&gt;0&lt;/D&gt;&lt;D xsi:type="xsd:double"&gt;0&lt;/D&gt;&lt;D xsi:type="xsd:double"&gt;0.3943&lt;/D&gt;&lt;D xsi:type="xsd:double"&gt;0&lt;/D&gt;&lt;D xsi:type="xsd:double"&gt;0&lt;/D&gt;&lt;D xsi:type="xsd:double"&gt;0&lt;/D&gt;&lt;D xsi:type="xsd:double"&gt;0.2428&lt;/D&gt;&lt;D xsi:type="xsd:double"&gt;0.3635&lt;/D&gt;&lt;D xsi:type="xsd:double"&gt;0&lt;/D&gt;&lt;D xsi:type="xsd:double"&gt;0&lt;/D&gt;&lt;D xsi:type="xsd:double"&gt;0&lt;/D&gt;&lt;D xsi:type="xsd:double"&gt;0&lt;/D&gt;&lt;D xsi:type="xsd:double"&gt;0&lt;/D&gt;&lt;D xsi:type="xsd:double"&gt;0&lt;/D&gt;&lt;D xsi:type="xsd:double"&gt;0.2864&lt;/D&gt;&lt;D xsi:type="xsd:double"&gt;0.2739&lt;/D&gt;&lt;D xsi:type="xsd:double"&gt;0.2275&lt;/D&gt;&lt;D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xsi:type="xsd:double"&gt;0.2629&lt;/D&gt;&lt;D xsi:type="xsd:double"&gt;0.3007&lt;/D&gt;&lt;D xsi:type="xsd:double"&gt;0.2811&lt;/D&gt;&lt;D xsi:type="xsd:double"&gt;0&lt;/D&gt;&lt;D xsi:type="xsd:double"&gt;0&lt;/D&gt;&lt;D xsi:type="xsd:double"&gt;0&lt;/D&gt;&lt;D xsi:type="xsd:double"&gt;0&lt;/D&gt;&lt;D xsi:type="xsd:double"&gt;0&lt;/D&gt;&lt;D xsi:type="xsd:double"&gt;0&lt;/D&gt;&lt;D xsi:type="xsd:double"&gt;0.6255&lt;/D&gt;&lt;D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xsi:type="xsd:double"&gt;0.1548&lt;/D&gt;&lt;D xsi:type="xsd:double"&gt;0.1432&lt;/D&gt;&lt;D xsi:type="xsd:double"&gt;0.1436&lt;/D&gt;&lt;D xsi:type="xsd:double"&gt;0&lt;/D&gt;&lt;D xsi:type="xsd:double"&gt;0&lt;/D&gt;&lt;D xsi:type="xsd:double"&gt;0&lt;/D&gt;&lt;D xsi:type="xsd:double"&gt;0&lt;/D&gt;&lt;D xsi:type="xsd:double"&gt;0.126&lt;/D&gt;&lt;D xsi:type="xsd:double"&gt;0.1073&lt;/D&gt;&lt;D xsi:type="xsd:double"&gt;0.104&lt;/D&gt;&lt;D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xsi:type="xsd:double"&gt;0.5083&lt;/D&gt;&lt;D xsi:type="xsd:double"&gt;0.4035&lt;/D&gt;&lt;D xsi:type="xsd:double"&gt;0.4623&lt;/D&gt;&lt;D xsi:type="xsd:double"&gt;0.2492&lt;/D&gt;&lt;D xsi:type="xsd:double"&gt;0&lt;/D&gt;&lt;D xsi:type="xsd:double"&gt;0&lt;/D&gt;&lt;D xsi:type="xsd:double"&gt;0&lt;/D&gt;&lt;D xsi:type="xsd:double"&gt;0.5495&lt;/D&gt;&lt;D xsi:type="xsd:double"&gt;0&lt;/D&gt;&lt;D xsi:type="xsd:double"&gt;0&lt;/D&gt;&lt;D xsi:type="xsd:double"&gt;0.95&lt;/D&gt;&lt;D xsi:type="xsd:double"&gt;0.063&lt;/D&gt;&lt;D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xsi:type="xsd:double"&gt;0.3757&lt;/D&gt;&lt;D xsi:type="xsd:double"&gt;0.3519&lt;/D&gt;&lt;D xsi:type="xsd:double"&gt;0.3951&lt;/D&gt;&lt;D xsi:type="xsd:double"&gt;0.3517&lt;/D&gt;&lt;D xsi:type="xsd:double"&gt;0.2804&lt;/D&gt;&lt;D xsi:type="xsd:double"&gt;0.3221&lt;/D&gt;&lt;D xsi:type="xsd:double"&gt;0&lt;/D&gt;&lt;D xsi:type="xsd:double"&gt;0&lt;/D&gt;&lt;D xsi:type="xsd:double"&gt;0&lt;/D&gt;&lt;D xsi:type="xsd:double"&gt;0&lt;/D&gt;&lt;D xsi:type="xsd:double"&gt;0&lt;/D&gt;&lt;D xsi:type="xsd:double"&gt;0&lt;/D&gt;&lt;D xsi:type="xsd:double"&gt;0&lt;/D&gt;&lt;D xsi:type="xsd:double"&gt;0.4348&lt;/D&gt;&lt;D xsi:type="xsd:double"&gt;0.4009&lt;/D&gt;&lt;D xsi:type="xsd:double"&gt;0.4541&lt;/D&gt;&lt;D xsi:type="xsd:double"&gt;0.5447&lt;/D&gt;&lt;D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xsi:type="xsd:double"&gt;0.6203&lt;/D&gt;&lt;D xsi:type="xsd:double"&gt;0.6376&lt;/D&gt;&lt;D xsi:type="xsd:double"&gt;0.4783&lt;/D&gt;&lt;D xsi:type="xsd:double"&gt;0.3436&lt;/D&gt;&lt;D xsi:type="xsd:double"&gt;0&lt;/D&gt;&lt;D xsi:type="xsd:double"&gt;0&lt;/D&gt;&lt;D xsi:type="xsd:double"&gt;0&lt;/D&gt;&lt;D xsi:type="xsd:double"&gt;0&lt;/D&gt;&lt;D xsi:type="xsd:double"&gt;0&lt;/D&gt;&lt;D xsi:type="xsd:double"&gt;0&lt;/D&gt;&lt;D xsi:type="xsd:double"&gt;0&lt;/D&gt;&lt;D xsi:type="xsd:double"&gt;0&lt;/D&gt;&lt;D xsi:type="xsd:double"&gt;0.1369&lt;/D&gt;&lt;D xsi:type="xsd:double"&gt;0&lt;/D&gt;&lt;D xsi:type="xsd:double"&gt;0&lt;/D&gt;&lt;D xsi:type="xsd:double"&gt;0&lt;/D&gt;&lt;D xsi:type="xsd:double"&gt;0&lt;/D&gt;&lt;D xsi:type="xsd:double"&gt;0&lt;/D&gt;&lt;D xsi:type="xsd:double"&gt;0&lt;/D&gt;&lt;D xsi:type="xsd:double"&gt;0&lt;/D&gt;&lt;D xsi:type="xsd:double"&gt;0&lt;/D&gt;&lt;D xsi:type="xsd:double"&gt;0.2963&lt;/D&gt;&lt;D xsi:type="xsd:double"&gt;0.292&lt;/D&gt;&lt;D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xsi:type="xsd:double"&gt;0.6925&lt;/D&gt;&lt;D xsi:type="xsd:double"&gt;0.7754&lt;/D&gt;&lt;D xsi:type="xsd:double"&gt;0.8071&lt;/D&gt;&lt;D xsi:type="xsd:double"&gt;0.8093&lt;/D&gt;&lt;D xsi:type="xsd:double"&gt;0.7153&lt;/D&gt;&lt;D xsi:type="xsd:double"&gt;0.8114&lt;/D&gt;&lt;D xsi:type="xsd:double"&gt;0.8745&lt;/D&gt;&lt;D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xsi:type="xsd:double"&gt;1.4106&lt;/D&gt;&lt;D xsi:type="xsd:double"&gt;1.0071&lt;/D&gt;&lt;D xsi:type="xsd:double"&gt;0.5282&lt;/D&gt;&lt;D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xsi:type="xsd:double"&gt;0.7761&lt;/D&gt;&lt;D xsi:type="xsd:double"&gt;1.0518&lt;/D&gt;&lt;D xsi:type="xsd:double"&gt;0.9593&lt;/D&gt;&lt;D xsi:type="xsd:double"&gt;0.7348&lt;/D&gt;&lt;D xsi:type="xsd:double"&gt;0&lt;/D&gt;&lt;D xsi:type="xsd:double"&gt;0&lt;/D&gt;&lt;D xsi:type="xsd:double"&gt;0&lt;/D&gt;&lt;D xsi:type="xsd:double"&gt;0&lt;/D&gt;&lt;D xsi:type="xsd:double"&gt;0&lt;/D&gt;&lt;D xsi:type="xsd:double"&gt;0&lt;/D&gt;&lt;D xsi:type="xsd:double"&gt;0&lt;/D&gt;&lt;D xsi:type="xsd:double"&gt;0.617&lt;/D&gt;&lt;D xsi:type="xsd:double"&gt;0.6026&lt;/D&gt;&lt;D xsi:type="xsd:double"&gt;0.6539&lt;/D&gt;&lt;D xsi:type="xsd:double"&gt;0.4154&lt;/D&gt;&lt;D xsi:type="xsd:double"&gt;0.5058&lt;/D&gt;&lt;D xsi:type="xsd:double"&gt;0.4888&lt;/D&gt;&lt;D xsi:type="xsd:double"&gt;0.5271&lt;/D&gt;&lt;D xsi:type="xsd:double"&gt;0.8531&lt;/D&gt;&lt;D xsi:type="xsd:double"&gt;0.7607&lt;/D&gt;&lt;D xsi:type="xsd:double"&gt;0.4127&lt;/D&gt;&lt;D xsi:type="xsd:double"&gt;0&lt;/D&gt;&lt;D xsi:type="xsd:double"&gt;0.5696&lt;/D&gt;&lt;D xsi:type="xsd:double"&gt;0.0085&lt;/D&gt;&lt;D xsi:type="xsd:double"&gt;0&lt;/D&gt;&lt;D xsi:type="xsd:double"&gt;0&lt;/D&gt;&lt;D xsi:type="xsd:double"&gt;0&lt;/D&gt;&lt;D xsi:type="xsd:double"&gt;0&lt;/D&gt;&lt;D xsi:type="xsd:double"&gt;1.0045&lt;/D&gt;&lt;D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xsi:type="xsd:double"&gt;0.0786&lt;/D&gt;&lt;D xsi:type="xsd:double"&gt;0.0688&lt;/D&gt;&lt;D xsi:type="xsd:double"&gt;0.05&lt;/D&gt;&lt;D xsi:type="xsd:double"&gt;0&lt;/D&gt;&lt;D xsi:type="xsd:double"&gt;0&lt;/D&gt;&lt;D xsi:type="xsd:double"&gt;0&lt;/D&gt;&lt;D xsi:type="xsd:double"&gt;0.0943&lt;/D&gt;&lt;D xsi:type="xsd:double"&gt;0.195&lt;/D&gt;&lt;D xsi:type="xsd:double"&gt;0.3295&lt;/D&gt;&lt;D xsi:type="xsd:double"&gt;0.449&lt;/D&gt;&lt;D xsi:type="xsd:double"&gt;0.4274&lt;/D&gt;&lt;D xsi:type="xsd:double"&gt;0.4666&lt;/D&gt;&lt;D xsi:type="xsd:double"&gt;0.5464&lt;/D&gt;&lt;D xsi:type="xsd:double"&gt;0.553&lt;/D&gt;&lt;D xsi:type="xsd:double"&gt;0&lt;/D&gt;&lt;D xsi:type="xsd:double"&gt;0&lt;/D&gt;&lt;D xsi:type="xsd:double"&gt;0&lt;/D&gt;&lt;D xsi:type="xsd:double"&gt;0&lt;/D&gt;&lt;D xsi:type="xsd:double"&gt;0&lt;/D&gt;&lt;D xsi:type="xsd:double"&gt;0&lt;/D&gt;&lt;D xsi:type="xsd:double"&gt;0&lt;/D&gt;&lt;D xsi:type="xsd:double"&gt;0.7628&lt;/D&gt;&lt;D xsi:type="xsd:double"&gt;0.5789&lt;/D&gt;&lt;D xsi:type="xsd:double"&gt;0.6394&lt;/D&gt;&lt;D xsi:type="xsd:double"&gt;0.6163&lt;/D&gt;&lt;D xsi:type="xsd:double"&gt;0.5745&lt;/D&gt;&lt;D xsi:type="xsd:double"&gt;0.7759&lt;/D&gt;&lt;D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72" authorId="0" shapeId="0" xr:uid="{DCB51104-4802-4310-8F4A-0C697EDA59AD}">
      <text>
        <r>
          <rPr>
            <b/>
            <sz val="9"/>
            <color indexed="81"/>
            <rFont val="Tahoma"/>
            <family val="2"/>
          </rPr>
          <t>"xsd:double"&gt;0&lt;/D&gt;&lt;D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xsi:type="xsd:double"&gt;0.0789&lt;/D&gt;&lt;D xsi:type="xsd:double"&gt;0.1053&lt;/D&gt;&lt;D xsi:type="xsd:double"&gt;0.1216&lt;/D&gt;&lt;D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xsi:type="xsd:double"&gt;0.2563&lt;/D&gt;&lt;D xsi:type="xsd:double"&gt;0.2564&lt;/D&gt;&lt;D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xsi:type="xsd:double"&gt;0.147&lt;/D&gt;&lt;D xsi:type="xsd:double"&gt;0.155&lt;/D&gt;&lt;D xsi:type="xsd:double"&gt;0.1517&lt;/D&gt;&lt;D xsi:type="xsd:double"&gt;0.4365&lt;/D&gt;&lt;D xsi:type="xsd:double"&gt;0&lt;/D&gt;&lt;D xsi:type="xsd:double"&gt;0&lt;/D&gt;&lt;D xsi:type="xsd:double"&gt;0&lt;/D&gt;&lt;D xsi:type="xsd:double"&gt;0.5957&lt;/D&gt;&lt;D xsi:type="xsd:double"&gt;0.5742&lt;/D&gt;&lt;D xsi:type="xsd:double"&gt;0.5336&lt;/D&gt;&lt;D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xsi:type="xsd:double"&gt;0.1743&lt;/D&gt;&lt;D xsi:type="xsd:double"&gt;0.2438&lt;/D&gt;&lt;D xsi:type="xsd:double"&gt;0.2065&lt;/D&gt;&lt;D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xsi:type="xsd:double"&gt;0.9371&lt;/D&gt;&lt;D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xsi:type="xsd:double"&gt;0.7394&lt;/D&gt;&lt;D xsi:type="xsd:double"&gt;0.5538&lt;/D&gt;&lt;D xsi:type="xsd:double"&gt;0&lt;/D&gt;&lt;D xsi:type="xsd:double"&gt;0&lt;/D&gt;&lt;D xsi:type="xsd:double"&gt;0.5858&lt;/D&gt;&lt;D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xsi:type="xsd:double"&gt;0.4974&lt;/D&gt;&lt;D xsi:type="xsd:double"&gt;0.411&lt;/D&gt;&lt;D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xsi:type="xsd:double"&gt;0.7751&lt;/D&gt;&lt;D xsi:type="xsd:double"&gt;1.0865&lt;/D&gt;&lt;D xsi:type="xsd:double"&gt;0&lt;/D&gt;&lt;D xsi:type="xsd:double"&gt;0&lt;/D&gt;&lt;D xsi:type="xsd:double"&gt;0.7256&lt;/D&gt;&lt;D xsi:type="xsd:double"&gt;0.67&lt;/D&gt;&lt;D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xsi:type="xsd:double"&gt;0.0475&lt;/D&gt;&lt;D xsi:type="xsd:double"&gt;0.081&lt;/D&gt;&lt;D xsi:type="xsd:double"&gt;0&lt;/D&gt;&lt;D xsi:type="xsd:double"&gt;0&lt;/D&gt;&lt;D xsi:type="xsd:double"&gt;0&lt;/D&gt;&lt;D xsi:type="xsd:double"&gt;0.5147&lt;/D&gt;&lt;D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xsi:type="xsd:double"&gt;0.1981&lt;/D&gt;&lt;D xsi:type="xsd:double"&gt;0.2936&lt;/D&gt;&lt;D xsi:type="xsd:double"&gt;0.2757&lt;/D&gt;&lt;D xsi:type="xsd:double"&gt;0.3326&lt;/D&gt;&lt;D xsi:type="xsd:double"&gt;0.3252&lt;/D&gt;&lt;D xsi:type="xsd:double"&gt;0.2844&lt;/D&gt;&lt;D xsi:type="xsd:double"&gt;0.2362&lt;/D&gt;&lt;D xsi:type="xsd:double"&gt;0.2374&lt;/D&gt;&lt;D xsi:type="xsd:double"&gt;0&lt;/D&gt;&lt;D xsi:type="xsd:double"&gt;0.2725&lt;/D&gt;&lt;D xsi:type="xsd:double"&gt;0.2363&lt;/D&gt;&lt;D xsi:type="xsd:double"&gt;0.2538&lt;/D&gt;&lt;D xsi:type="xsd:double"&gt;0.2515&lt;/D&gt;&lt;D xsi:type="xsd:double"&gt;0.2592&lt;/D&gt;&lt;D xsi:type="xsd:double"&gt;0.2937&lt;/D&gt;&lt;D xsi:type="xsd:double"&gt;0.2487&lt;/D&gt;&lt;D xsi:type="xsd:double"&gt;0.4237&lt;/D&gt;&lt;D xsi:type="xsd:double"&gt;0&lt;/D&gt;&lt;D xsi:type="xsd:double"&gt;0&lt;/D&gt;&lt;D xsi:type="xsd:double"&gt;0&lt;/D&gt;&lt;D xsi:type="xsd:double"&gt;0&lt;/D&gt;&lt;D xsi:type="xsd:double"&gt;0&lt;/D&gt;&lt;D xsi:type="xsd:double"&gt;0&lt;/D&gt;&lt;D xsi:type="xsd:double"&gt;0.3071&lt;/D&gt;&lt;D xsi:type="xsd:double"&gt;0.4214&lt;/D&gt;&lt;D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xsi:type="xsd:double"&gt;1.0835&lt;/D&gt;&lt;D xsi:type="xsd:double"&gt;0.9519&lt;/D&gt;&lt;D xsi:type="xsd:double"&gt;1.184&lt;/D&gt;&lt;D xsi:type="xsd:double"&gt;1.3243&lt;/D&gt;&lt;D xsi:type="xsd:double"&gt;0.9994&lt;/D&gt;&lt;D xsi:type="xsd:double"&gt;0.9918&lt;/D&gt;&lt;D xsi:type="xsd:double"&gt;0.8811&lt;/D&gt;&lt;D xsi:type="xsd:double"&gt;0.7417&lt;/D&gt;&lt;D xsi:type="xsd:double"&gt;0.6972&lt;/D&gt;&lt;D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xsi:type="xsd:double"&gt;0.4792&lt;/D&gt;&lt;D xsi:type="xsd:double"&gt;0.5481&lt;/D&gt;&lt;D xsi:type="xsd:double"&gt;0.7085&lt;/D&gt;&lt;D xsi:type="xsd:double"&gt;0.467&lt;/D&gt;&lt;D xsi:type="xsd:double"&gt;0.0068&lt;/D&gt;&lt;D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xsi:type="xsd:double"&gt;0.1921&lt;/D&gt;&lt;D xsi:type="xsd:double"&gt;0.2221&lt;/D&gt;&lt;D xsi:type="xsd:double"&gt;0&lt;/D&gt;&lt;D xsi:type="xsd:double"&gt;0&lt;/D&gt;&lt;D xsi:type="xsd:double"&gt;0&lt;/D&gt;&lt;D xsi:type="xsd:double"&gt;0&lt;/D&gt;&lt;D xsi:type="xsd:double"&gt;0&lt;/D&gt;&lt;D xsi:type="xsd:double"&gt;0&lt;/D&gt;&lt;D xsi:type="xsd:double"&gt;0&lt;/D&gt;&lt;D xsi:type="xsd:double"&gt;0.6125&lt;/D&gt;&lt;D xsi:type="xsd:double"&gt;0&lt;/D&gt;&lt;D xsi:type="xsd:double"&gt;0&lt;/D&gt;&lt;D xsi:type="xsd:double"&gt;0&lt;/D&gt;&lt;D xsi:type="xsd:double"&gt;0&lt;/D&gt;&lt;D xsi:type="xsd:double"&gt;0&lt;/D&gt;&lt;D xsi:type="xsd:double"&gt;0.2476&lt;/D&gt;&lt;D xsi:type="xsd:double"&gt;0.2759&lt;/D&gt;&lt;D xsi:type="xsd:double"&gt;0.2936&lt;/D&gt;&lt;D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xsi:type="xsd:double"&gt;0.1808&lt;/D&gt;&lt;D xsi:type="xsd:double"&gt;0.754&lt;/D&gt;&lt;D xsi:type="xsd:double"&gt;0&lt;/D&gt;&lt;D xsi:type="xsd:double"&gt;0.7102&lt;/D&gt;&lt;D xsi:type="xsd:double"&gt;0.757&lt;/D&gt;&lt;D xsi:type="xsd:double"&gt;0.7243&lt;/D&gt;&lt;D xsi:type="xsd:double"&gt;0.7451&lt;/D&gt;&lt;D xsi:type="xsd:double"&gt;0.6332&lt;/D&gt;&lt;D xsi:type="xsd:double"&gt;0.5507&lt;/D&gt;&lt;D xsi:type="xsd:double"&gt;0.4973&lt;/D&gt;&lt;D xsi:type="xsd:double"&gt;0.3976&lt;/D&gt;&lt;D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xsi:type="xsd:double"&gt;0.1253&lt;/D&gt;&lt;D xsi:type="xsd:double"&gt;0.102&lt;/D&gt;&lt;D xsi:type="xsd:double"&gt;0&lt;/D&gt;&lt;D xsi:type="xsd:double"&gt;0&lt;/D&gt;&lt;D xsi:type="xsd:double"&gt;0&lt;/D&gt;&lt;D xsi:type="xsd:double"&gt;0&lt;/D&gt;&lt;D xsi:type="xsd:double"&gt;0.3427&lt;/D&gt;&lt;D xsi:type="xsd:double"&gt;0.2739&lt;/D&gt;&lt;D xsi:type="xsd:double"&gt;0.0539&lt;/D&gt;&lt;D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xsi:type="xsd:double"&gt;0.4733&lt;/D&gt;&lt;D xsi:type="xsd:double"&gt;0.6573&lt;/D&gt;&lt;D xsi:type="xsd:double"&gt;0.7589&lt;/D&gt;&lt;D xsi:type="xsd:double"&gt;0.6883&lt;/D&gt;&lt;D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xsi:type="xsd:double"&gt;0.4132&lt;/D&gt;&lt;D xsi:type="xsd:double"&gt;0.4842&lt;/D&gt;&lt;D xsi:type="xsd:double"&gt;0.4996&lt;/D&gt;&lt;D xsi:type="xsd:double"&gt;0.243&lt;/D&gt;&lt;D xsi:type="xsd:double"&gt;0.054&lt;/D&gt;&lt;D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xsi:type="xsd:double"&gt;0.3512&lt;/D&gt;&lt;D xsi:type="xsd:double"&gt;0.2911&lt;/D&gt;&lt;D xsi:type="xsd:double"&gt;0.2416&lt;/D&gt;&lt;D xsi:type="xsd:double"&gt;0&lt;/D&gt;&lt;D xsi:type="xsd:double"&gt;0&lt;/D&gt;&lt;D xsi:type="xsd:double"&gt;0&lt;/D&gt;&lt;D xsi:type="xsd:double"&gt;0&lt;/D&gt;&lt;D xsi:type="xsd:double"&gt;0.3527&lt;/D&gt;&lt;D xsi:type="xsd:double"&gt;0.3289&lt;/D&gt;&lt;D xsi:type="xsd:double"&gt;0.2952&lt;/D&gt;&lt;D xsi:type="xsd:double"&gt;0.3884&lt;/D&gt;&lt;D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xsi:type="xsd:double"&gt;0.2154&lt;/D&gt;&lt;D xsi:type="xsd:double"&gt;0.5624&lt;/D&gt;&lt;D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xsi:type="xsd:double"&gt;0.1914&lt;/D&gt;&lt;D xsi:type="xsd:double"&gt;0.3032&lt;/D&gt;&lt;D xsi:type="xsd:double"&gt;0.2597&lt;/D&gt;&lt;D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xsi:type="xsd:double"&gt;0.3018&lt;/D&gt;&lt;D xsi:type="xsd:double"&gt;0.4415&lt;/D&gt;&lt;D xsi:type="xsd:double"&gt;0.2339&lt;/D&gt;&lt;D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xsi:type="xsd:double"&gt;0.4368&lt;/D&gt;&lt;D xsi:type="xsd:double"&gt;0.396&lt;/D&gt;&lt;D xsi:type="xsd:double"&gt;0.2854&lt;/D&gt;&lt;D xsi:type="xsd:double"&gt;0.1854&lt;/D&gt;&lt;D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xsi:type="xsd:double"&gt;0.3088&lt;/D&gt;&lt;D xsi:type="xsd:double"&gt;0.3637&lt;/D&gt;&lt;D xsi:type="xsd:double"&gt;0.3525&lt;/D&gt;&lt;D xsi:type="xsd:double"&gt;0.3168&lt;/D&gt;&lt;D xsi:type="xsd:double"&gt;0.3471&lt;/D&gt;&lt;D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xsi:type="xsd:double"&gt;1.7771&lt;/D&gt;&lt;D xsi:type="xsd:double"&gt;1.91&lt;/D&gt;&lt;D xsi:type="xsd:double"&gt;1.3528&lt;/D&gt;&lt;D xsi:type="xsd:double"&gt;1.0015&lt;/D&gt;&lt;D xsi:type="xsd:double"&gt;0.4497&lt;/D&gt;&lt;D xsi:type="xsd:double"&gt;0.5873&lt;/D&gt;&lt;D xsi:type="xsd:double"&gt;0.6877&lt;/D&gt;&lt;D xsi:type="xsd:double"&gt;0.9096&lt;/D&gt;&lt;D xsi:type="xsd:double"&gt;0.4642&lt;/D&gt;&lt;D xsi:type="xsd:double"&gt;0.3114&lt;/D&gt;&lt;D xsi:type="xsd:double"&gt;0.2985&lt;/D&gt;&lt;D xsi:type="xsd:double"&gt;0.3229&lt;/D&gt;&lt;D xsi:type="xsd:double"&gt;0.2521&lt;/D&gt;&lt;D xsi:type="xsd:double"&gt;0.2775&lt;/D&gt;&lt;D xsi:type="xsd:double"&gt;0.2765&lt;/D&gt;&lt;D xsi:type="xsd:double"&gt;0.2385&lt;/D&gt;&lt;D xsi:type="xsd:double"&gt;0&lt;/D&gt;&lt;D xsi:type="xsd:double"&gt;0&lt;/D&gt;&lt;D xsi:type="xsd:double"&gt;0&lt;/D&gt;&lt;D xsi:type="xsd:double"&gt;0&lt;/D&gt;&lt;D xsi:type="xsd:double"&gt;0&lt;/D&gt;&lt;D xsi:type="xsd:double"&gt;0&lt;/D&gt;&lt;D xsi:type="xsd:double"&gt;0&lt;/D&gt;&lt;D xsi:type="xsd:double"&gt;0&lt;/D&gt;&lt;D xsi:type="xsd:double"&gt;0&lt;/D&gt;&lt;D xsi:type="xsd:double"</t>
        </r>
      </text>
    </comment>
    <comment ref="A73" authorId="0" shapeId="0" xr:uid="{BA3BE7C4-B1DC-4FC2-87A7-4B8CE64C0068}">
      <text>
        <r>
          <rPr>
            <b/>
            <sz val="9"/>
            <color indexed="81"/>
            <rFont val="Tahoma"/>
            <family val="2"/>
          </rPr>
          <t>&gt;0&lt;/D&gt;&lt;D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xsi:type="xsd:double"&gt;1.0224&lt;/D&gt;&lt;D xsi:type="xsd:double"&gt;0.7023&lt;/D&gt;&lt;D xsi:type="xsd:double"&gt;0.6681&lt;/D&gt;&lt;D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xsi:type="xsd:double"&gt;0.5589&lt;/D&gt;&lt;D xsi:type="xsd:double"&gt;0.5746&lt;/D&gt;&lt;D xsi:type="xsd:double"&gt;0.5524&lt;/D&gt;&lt;D xsi:type="xsd:double"&gt;0.6014&lt;/D&gt;&lt;D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xsi:type="xsd:double"&gt;0.3586&lt;/D&gt;&lt;D xsi:type="xsd:double"&gt;0.4254&lt;/D&gt;&lt;D xsi:type="xsd:double"&gt;0.4402&lt;/D&gt;&lt;D xsi:type="xsd:double"&gt;0.4048&lt;/D&gt;&lt;D xsi:type="xsd:double"&gt;0.3695&lt;/D&gt;&lt;D xsi:type="xsd:double"&gt;0.3965&lt;/D&gt;&lt;D xsi:type="xsd:double"&gt;0.2763&lt;/D&gt;&lt;D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xsi:type="xsd:double"&gt;0.3815&lt;/D&gt;&lt;D xsi:type="xsd:double"&gt;0.4462&lt;/D&gt;&lt;D xsi:type="xsd:double"&gt;0.0998&lt;/D&gt;&lt;D xsi:type="xsd:double"&gt;0.118&lt;/D&gt;&lt;D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xsi:type="xsd:double"&gt;0.0971&lt;/D&gt;&lt;D xsi:type="xsd:double"&gt;0.2839&lt;/D&gt;&lt;D xsi:type="xsd:double"&gt;0.2932&lt;/D&gt;&lt;D xsi:type="xsd:double"&gt;0.2634&lt;/D&gt;&lt;D xsi:type="xsd:double"&gt;0.2521&lt;/D&gt;&lt;D xsi:type="xsd:double"&gt;0.2703&lt;/D&gt;&lt;D xsi:type="xsd:double"&gt;0.3148&lt;/D&gt;&lt;D xsi:type="xsd:double"&gt;0.3453&lt;/D&gt;&lt;D xsi:type="xsd:double"&gt;0.2784&lt;/D&gt;&lt;D xsi:type="xsd:double"&gt;0.2434&lt;/D&gt;&lt;D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xsi:type="xsd:double"&gt;0.3548&lt;/D&gt;&lt;D xsi:type="xsd:double"&gt;0.4629&lt;/D&gt;&lt;D xsi:type="xsd:double"&gt;0.3372&lt;/D&gt;&lt;D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xsi:type="xsd:double"&gt;0.4107&lt;/D&gt;&lt;D xsi:type="xsd:double"&gt;0.5094&lt;/D&gt;&lt;D xsi:type="xsd:double"&gt;0.655&lt;/D&gt;&lt;D xsi:type="xsd:double"&gt;0.7958&lt;/D&gt;&lt;D xsi:type="xsd:double"&gt;0.5593&lt;/D&gt;&lt;D xsi:type="xsd:double"&gt;0.5889&lt;/D&gt;&lt;D xsi:type="xsd:double"&gt;0.6454&lt;/D&gt;&lt;D xsi:type="xsd:double"&gt;0.8709&lt;/D&gt;&lt;D xsi:type="xsd:double"&gt;0.9246&lt;/D&gt;&lt;D xsi:type="xsd:double"&gt;0.9055&lt;/D&gt;&lt;D xsi:type="xsd:double"&gt;0.6077&lt;/D&gt;&lt;D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xsi:type="xsd:double"&gt;0.7374&lt;/D&gt;&lt;D xsi:type="xsd:double"&gt;0.7424&lt;/D&gt;&lt;D xsi:type="xsd:double"&gt;0.5899&lt;/D&gt;&lt;D xsi:type="xsd:double"&gt;0.9149&lt;/D&gt;&lt;D xsi:type="xsd:double"&gt;0.5385&lt;/D&gt;&lt;D xsi:type="xsd:double"&gt;0&lt;/D&gt;&lt;D xsi:type="xsd:double"&gt;0&lt;/D&gt;&lt;D xsi:type="xsd:double"&gt;0&lt;/D&gt;&lt;D xsi:type="xsd:double"&gt;0&lt;/D&gt;&lt;D xsi:type="xsd:double"&gt;0&lt;/D&gt;&lt;D xsi:type="xsd:double"&gt;0&lt;/D&gt;&lt;D xsi:type="xsd:double"&gt;0&lt;/D&gt;&lt;D xsi:type="xsd:double"&gt;0.683&lt;/D&gt;&lt;D xsi:type="xsd:double"&gt;0.8931&lt;/D&gt;&lt;D xsi:type="xsd:double"&gt;0.8535&lt;/D&gt;&lt;D xsi:type="xsd:double"&gt;0.7359&lt;/D&gt;&lt;D xsi:type="xsd:double"&gt;0.5433&lt;/D&gt;&lt;D xsi:type="xsd:double"&gt;0.0086&lt;/D&gt;&lt;D xsi:type="xsd:double"&gt;0&lt;/D&gt;&lt;D xsi:type="xsd:double"&gt;0&lt;/D&gt;&lt;D xsi:type="xsd:double"&gt;0.5484&lt;/D&gt;&lt;D xsi:type="xsd:double"&gt;0.6318&lt;/D&gt;&lt;D xsi:type="xsd:double"&gt;0.7186&lt;/D&gt;&lt;D xsi:type="xsd:double"&gt;0.7586&lt;/D&gt;&lt;D xsi:type="xsd:double"&gt;0.7808&lt;/D&gt;&lt;D xsi:type="xsd:double"&gt;0.7227&lt;/D&gt;&lt;D xsi:type="xsd:double"&gt;0.5717&lt;/D&gt;&lt;D xsi:type="xsd:double"&gt;0.6124&lt;/D&gt;&lt;D xsi:type="xsd:double"&gt;0.8003&lt;/D&gt;&lt;D xsi:type="xsd:double"&gt;0.5848&lt;/D&gt;&lt;D xsi:type="xsd:double"&gt;0.6831&lt;/D&gt;&lt;D xsi:type="xsd:double"&gt;0.7299&lt;/D&gt;&lt;D xsi:type="xsd:double"&gt;0.6918&lt;/D&gt;&lt;D xsi:type="xsd:double"&gt;0.6456&lt;/D&gt;&lt;D xsi:type="xsd:double"&gt;0.6724&lt;/D&gt;&lt;D xsi:type="xsd:double"&gt;0.8268&lt;/D&gt;&lt;D xsi:type="xsd:double"&gt;0.6842&lt;/D&gt;&lt;D xsi:type="xsd:double"&gt;0.6073&lt;/D&gt;&lt;D xsi:type="xsd:double"&gt;0.6363&lt;/D&gt;&lt;D xsi:type="xsd:double"&gt;0.6439&lt;/D&gt;&lt;D xsi:type="xsd:double"&gt;0.6287&lt;/D&gt;&lt;D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xsi:type="xsd:double"&gt;0.4555&lt;/D&gt;&lt;D xsi:type="xsd:double"&gt;0.3259&lt;/D&gt;&lt;D xsi:type="xsd:double"&gt;0&lt;/D&gt;&lt;D xsi:type="xsd:double"&gt;0.5186&lt;/D&gt;&lt;D xsi:type="xsd:double"&gt;0.5205&lt;/D&gt;&lt;D xsi:type="xsd:double"&gt;0&lt;/D&gt;&lt;D xsi:type="xsd:double"&gt;0&lt;/D&gt;&lt;D xsi:type="xsd:double"&gt;0&lt;/D&gt;&lt;D xsi:type="xsd:double"&gt;0&lt;/D&gt;&lt;D xsi:type="xsd:double"&gt;0&lt;/D&gt;&lt;D xsi:type="xsd:double"&gt;0&lt;/D&gt;&lt;D xsi:type="xsd:double"&gt;0&lt;/D&gt;&lt;D xsi:type="xsd:double"&gt;0.3082&lt;/D&gt;&lt;D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xsi:type="xsd:double"&gt;0.5119&lt;/D&gt;&lt;D xsi:type="xsd:double"&gt;0.4981&lt;/D&gt;&lt;D xsi:type="xsd:double"&gt;0.4059&lt;/D&gt;&lt;D xsi:type="xsd:double"&gt;0.5217&lt;/D&gt;&lt;D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xsi:type="xsd:double"&gt;0.3282&lt;/D&gt;&lt;D xsi:type="xsd:double"&gt;0.6704&lt;/D&gt;&lt;D xsi:type="xsd:double"&gt;0.8438&lt;/D&gt;&lt;D xsi:type="xsd:double"&gt;0.9672&lt;/D&gt;&lt;D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xsi:type="xsd:double"&gt;0.5711&lt;/D&gt;&lt;D xsi:type="xsd:double"&gt;0.3974&lt;/D&gt;&lt;D xsi:type="xsd:double"&gt;0.4553&lt;/D&gt;&lt;D xsi:type="xsd:double"&gt;0.3932&lt;/D&gt;&lt;D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xsi:type="xsd:double"&gt;0.2663&lt;/D&gt;&lt;D xsi:type="xsd:double"&gt;0.8207&lt;/D&gt;&lt;D xsi:type="xsd:double"&gt;0.4928&lt;/D&gt;&lt;D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xsi:type="xsd:double"&gt;0.6995&lt;/D&gt;&lt;D xsi:type="xsd:double"&gt;1.1401&lt;/D&gt;&lt;D xsi:type="xsd:double"&gt;1.345&lt;/D&gt;&lt;D xsi:type="xsd:double"&gt;0.976&lt;/D&gt;&lt;D xsi:type="xsd:double"&gt;1.2646&lt;/D&gt;&lt;D xsi:type="xsd:double"&gt;1.0953&lt;/D&gt;&lt;D xsi:type="xsd:double"&gt;0.3179&lt;/D&gt;&lt;D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xsi:type="xsd:double"&gt;0.2681&lt;/D&gt;&lt;D xsi:type="xsd:double"&gt;0.308&lt;/D&gt;&lt;D xsi:type="xsd:double"&gt;0.5694&lt;/D&gt;&lt;D xsi:type="xsd:double"&gt;0.718&lt;/D&gt;&lt;D xsi:type="xsd:double"&gt;0.9312&lt;/D&gt;&lt;D xsi:type="xsd:double"&gt;0.8925&lt;/D&gt;&lt;D xsi:type="xsd:double"&gt;0.9653&lt;/D&gt;&lt;D xsi:type="xsd:double"&gt;0.7652&lt;/D&gt;&lt;D xsi:type="xsd:double"&gt;0.5015&lt;/D&gt;&lt;D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xsi:type="xsd:double"&gt;0.4629&lt;/D&gt;&lt;D xsi:type="xsd:double"&gt;0.3419&lt;/D&gt;&lt;D xsi:type="xsd:double"&gt;0.3708&lt;/D&gt;&lt;D xsi:type="xsd:double"&gt;0.5401&lt;/D&gt;&lt;D xsi:type="xsd:double"&gt;0.5213&lt;/D&gt;&lt;D xsi:type="xsd:double"&gt;0.4873&lt;/D&gt;&lt;D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xsi:type="xsd:double"&gt;0.6555&lt;/D&gt;&lt;D xsi:type="xsd:double"&gt;0.754&lt;/D&gt;&lt;D xsi:type="xsd:double"&gt;0.8411&lt;/D&gt;&lt;D xsi:type="xsd:double"&gt;0.5388&lt;/D&gt;&lt;D xsi:type="xsd:double"&gt;0.5565&lt;/D&gt;&lt;D xsi:type="xsd:double"&gt;0.5022&lt;/D&gt;&lt;D xsi:type="xsd:double"&gt;0.2191&lt;/D&gt;&lt;D xsi:type="xsd:double"&gt;0.2112&lt;/D&gt;&lt;D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xsi:type="xsd:double"&gt;0.3729&lt;/D&gt;&lt;D xsi:type="xsd:double"&gt;0.3481&lt;/D&gt;&lt;D xsi:type="xsd:double"&gt;0.3869&lt;/D&gt;&lt;D xsi:type="xsd:double"&gt;0.246&lt;/D&gt;&lt;D xsi:type="xsd:double"&gt;0&lt;/D&gt;&lt;D xsi:type="xsd:double"&gt;0&lt;/D&gt;&lt;D xsi:type="xsd:double"&gt;0&lt;/D&gt;&lt;D xsi:type="xsd:double"&gt;0&lt;/D&gt;&lt;D xsi:type="xsd:double"&gt;0&lt;/D&gt;&lt;D xsi:type="xsd:double"&gt;0.3399&lt;/D&gt;&lt;D xsi:type="xsd:double"&gt;0.2813&lt;/D&gt;&lt;D xsi:type="xsd:double"&gt;0.2698&lt;/D&gt;&lt;D xsi:type="xsd:double"&gt;0&lt;/D&gt;&lt;D xsi:type="xsd:double"&gt;0&lt;/D&gt;&lt;D xsi:type="xsd:double"&gt;0&lt;/D&gt;&lt;D xsi:type="xsd:double"&gt;0&lt;/D&gt;&lt;D xsi:type="xsd:double"&gt;0&lt;/D&gt;&lt;D xsi:type="xsd:double"&gt;0.2919&lt;/D&gt;&lt;D xsi:type="xsd:double"&gt;0.5703&lt;/D&gt;&lt;D xsi:type="xsd:double"&gt;0.6074&lt;/D&gt;&lt;D xsi:type="xsd:double"&gt;0.5511&lt;/D&gt;&lt;D xsi:type="xsd:double"&gt;0.4176&lt;/D&gt;&lt;D xsi:type="xsd:double"&gt;0.3313&lt;/D&gt;&lt;D xsi:type="xsd:double"&gt;0.4121&lt;/D&gt;&lt;D xsi:type="xsd:double"&gt;0.4594&lt;/D&gt;&lt;D xsi:type="xsd:double"&gt;0.3861&lt;/D&gt;&lt;D xsi:type="xsd:double"&gt;0.3287&lt;/D&gt;&lt;D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74" authorId="0" shapeId="0" xr:uid="{872DF5E1-A925-45DF-A7EF-3DBFA385C89B}">
      <text>
        <r>
          <rPr>
            <b/>
            <sz val="9"/>
            <color indexed="81"/>
            <rFont val="Tahoma"/>
            <family val="2"/>
          </rPr>
          <t>="xsd:double"&gt;0&lt;/D&gt;&lt;D xsi:type="xsd:double"&gt;0&lt;/D&gt;&lt;D xsi:type="xsd:double"&gt;0&lt;/D&gt;&lt;D xsi:type="xsd:double"&gt;0.3692&lt;/D&gt;&lt;D xsi:type="xsd:double"&gt;0.4736&lt;/D&gt;&lt;D xsi:type="xsd:double"&gt;0.0456&lt;/D&gt;&lt;D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xsi:type="xsd:double"&gt;0.2236&lt;/D&gt;&lt;D xsi:type="xsd:double"&gt;0.9187&lt;/D&gt;&lt;D xsi:type="xsd:double"&gt;1.0372&lt;/D&gt;&lt;D xsi:type="xsd:double"&gt;0.9807&lt;/D&gt;&lt;D xsi:type="xsd:double"&gt;0.8037&lt;/D&gt;&lt;D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xsi:type="xsd:double"&gt;0.3978&lt;/D&gt;&lt;D xsi:type="xsd:double"&gt;0.3856&lt;/D&gt;&lt;D xsi:type="xsd:double"&gt;0.4294&lt;/D&gt;&lt;D xsi:type="xsd:double"&gt;0.3723&lt;/D&gt;&lt;D xsi:type="xsd:double"&gt;0.4529&lt;/D&gt;&lt;D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xsi:type="xsd:double"&gt;0.3361&lt;/D&gt;&lt;D xsi:type="xsd:double"&gt;0.3112&lt;/D&gt;&lt;D xsi:type="xsd:double"&gt;0.3614&lt;/D&gt;&lt;D xsi:type="xsd:double"&gt;0.2799&lt;/D&gt;&lt;D xsi:type="xsd:double"&gt;0&lt;/D&gt;&lt;D xsi:type="xsd:double"&gt;0&lt;/D&gt;&lt;D xsi:type="xsd:double"&gt;0&lt;/D&gt;&lt;D xsi:type="xsd:double"&gt;0&lt;/D&gt;&lt;D xsi:type="xsd:double"&gt;0.0009&lt;/D&gt;&lt;D xsi:type="xsd:double"&gt;0.001&lt;/D&gt;&lt;D xsi:type="xsd:double"&gt;0.4139&lt;/D&gt;&lt;D xsi:type="xsd:double"&gt;0.5469&lt;/D&gt;&lt;D xsi:type="xsd:double"&gt;0.4901&lt;/D&gt;&lt;D xsi:type="xsd:double"&gt;0.5628&lt;/D&gt;&lt;D xsi:type="xsd:double"&gt;0.7117&lt;/D&gt;&lt;D xsi:type="xsd:double"&gt;0.5492&lt;/D&gt;&lt;D xsi:type="xsd:double"&gt;0.5339&lt;/D&gt;&lt;D xsi:type="xsd:double"&gt;0.6874&lt;/D&gt;&lt;D xsi:type="xsd:double"&gt;0.744&lt;/D&gt;&lt;D xsi:type="xsd:double"&gt;0.7427&lt;/D&gt;&lt;D xsi:type="xsd:double"&gt;1.1629&lt;/D&gt;&lt;D xsi:type="xsd:double"&gt;0.916&lt;/D&gt;&lt;D xsi:type="xsd:double"&gt;0.5394&lt;/D&gt;&lt;D xsi:type="xsd:double"&gt;0.5488&lt;/D&gt;&lt;D xsi:type="xsd:double"&gt;0.6111&lt;/D&gt;&lt;D xsi:type="xsd:double"&gt;0.6507&lt;/D&gt;&lt;D xsi:type="xsd:double"&gt;0.9203&lt;/D&gt;&lt;D xsi:type="xsd:double"&gt;0.8765&lt;/D&gt;&lt;D xsi:type="xsd:double"&gt;0.6225&lt;/D&gt;&lt;D xsi:type="xsd:double"&gt;0.4834&lt;/D&gt;&lt;D xsi:type="xsd:double"&gt;0.4759&lt;/D&gt;&lt;D xsi:type="xsd:double"&gt;0.486&lt;/D&gt;&lt;D xsi:type="xsd:double"&gt;0.7574&lt;/D&gt;&lt;D xsi:type="xsd:double"&gt;0.795&lt;/D&gt;&lt;D xsi:type="xsd:double"&gt;0.5392&lt;/D&gt;&lt;D xsi:type="xsd:double"&gt;0.4176&lt;/D&gt;&lt;D xsi:type="xsd:double"&gt;0&lt;/D&gt;&lt;D xsi:type="xsd:double"&gt;0&lt;/D&gt;&lt;D xsi:type="xsd:double"&gt;0&lt;/D&gt;&lt;D xsi:type="xsd:double"&gt;0.3113&lt;/D&gt;&lt;D xsi:type="xsd:double"&gt;0.3252&lt;/D&gt;&lt;D xsi:type="xsd:double"&gt;0.372&lt;/D&gt;&lt;D xsi:type="xsd:double"&gt;0.3829&lt;/D&gt;&lt;D xsi:type="xsd:double"&gt;0.2853&lt;/D&gt;&lt;D xsi:type="xsd:double"&gt;0.2987&lt;/D&gt;&lt;D xsi:type="xsd:double"&gt;0&lt;/D&gt;&lt;D xsi:type="xsd:double"&gt;0.2746&lt;/D&gt;&lt;D xsi:type="xsd:double"&gt;0.2259&lt;/D&gt;&lt;D xsi:type="xsd:double"&gt;0.2303&lt;/D&gt;&lt;D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xsi:type="xsd:double"&gt;0.3708&lt;/D&gt;&lt;D xsi:type="xsd:double"&gt;0.3339&lt;/D&gt;&lt;D xsi:type="xsd:double"&gt;0.4149&lt;/D&gt;&lt;D xsi:type="xsd:double"&gt;0.4431&lt;/D&gt;&lt;D xsi:type="xsd:double"&gt;0&lt;/D&gt;&lt;D xsi:type="xsd:double"&gt;0.2906&lt;/D&gt;&lt;D xsi:type="xsd:double"&gt;0.2599&lt;/D&gt;&lt;D xsi:type="xsd:double"&gt;0.2502&lt;/D&gt;&lt;D xsi:type="xsd:double"&gt;0.165&lt;/D&gt;&lt;D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xsi:type="xsd:double"&gt;0.5363&lt;/D&gt;&lt;D xsi:type="xsd:double"&gt;0.4222&lt;/D&gt;&lt;D xsi:type="xsd:double"&gt;0.6949&lt;/D&gt;&lt;D xsi:type="xsd:double"&gt;0.5909&lt;/D&gt;&lt;D xsi:type="xsd:double"&gt;0.5416&lt;/D&gt;&lt;D xsi:type="xsd:double"&gt;0.469&lt;/D&gt;&lt;D xsi:type="xsd:double"&gt;0&lt;/D&gt;&lt;D xsi:type="xsd:double"&gt;0&lt;/D&gt;&lt;D xsi:type="xsd:double"&gt;0.5748&lt;/D&gt;&lt;D xsi:type="xsd:double"&gt;0.6532&lt;/D&gt;&lt;D xsi:type="xsd:double"&gt;0.5947&lt;/D&gt;&lt;D xsi:type="xsd:double"&gt;0.3446&lt;/D&gt;&lt;D xsi:type="xsd:double"&gt;0.3221&lt;/D&gt;&lt;D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xsi:type="xsd:double"&gt;0.2795&lt;/D&gt;&lt;D xsi:type="xsd:double"&gt;0.3753&lt;/D&gt;&lt;D xsi:type="xsd:double"&gt;0.2632&lt;/D&gt;&lt;D xsi:type="xsd:double"&gt;0.2799&lt;/D&gt;&lt;D xsi:type="xsd:double"&gt;0.3064&lt;/D&gt;&lt;D xsi:type="xsd:double"&gt;0&lt;/D&gt;&lt;D xsi:type="xsd:double"&gt;0&lt;/D&gt;&lt;D xsi:type="xsd:double"&gt;0&lt;/D&gt;&lt;D xsi:type="xsd:double"&gt;0&lt;/D&gt;&lt;D xsi:type="xsd:double"&gt;0&lt;/D&gt;&lt;D xsi:type="xsd:double"&gt;0&lt;/D&gt;&lt;D xsi:type="xsd:double"&gt;0.6425&lt;/D&gt;&lt;D xsi:type="xsd:double"&gt;0.6339&lt;/D&gt;&lt;D xsi:type="xsd:double"&gt;0.6868&lt;/D&gt;&lt;D xsi:type="xsd:double"&gt;0.7185&lt;/D&gt;&lt;D xsi:type="xsd:double"&gt;0.8307&lt;/D&gt;&lt;D xsi:type="xsd:double"&gt;0.9308&lt;/D&gt;&lt;D xsi:type="xsd:double"&gt;0.8169&lt;/D&gt;&lt;D xsi:type="xsd:double"&gt;0.752&lt;/D&gt;&lt;D xsi:type="xsd:double"&gt;0&lt;/D&gt;&lt;D xsi:type="xsd:double"&gt;0&lt;/D&gt;&lt;D xsi:type="xsd:double"&gt;0.5439&lt;/D&gt;&lt;D xsi:type="xsd:double"&gt;0.647&lt;/D&gt;&lt;D xsi:type="xsd:double"&gt;0.468&lt;/D&gt;&lt;D xsi:type="xsd:double"&gt;0.5253&lt;/D&gt;&lt;D xsi:type="xsd:double"&gt;0.4501&lt;/D&gt;&lt;D xsi:type="xsd:double"&gt;0.4418&lt;/D&gt;&lt;D xsi:type="xsd:double"&gt;0.1596&lt;/D&gt;&lt;D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xsi:type="xsd:double"&gt;0.8958&lt;/D&gt;&lt;D xsi:type="xsd:double"&gt;0.4586&lt;/D&gt;&lt;D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xsi:type="xsd:double"&gt;0.385&lt;/D&gt;&lt;D xsi:type="xsd:double"&gt;0.5261&lt;/D&gt;&lt;D xsi:type="xsd:double"&gt;0.4604&lt;/D&gt;&lt;D xsi:type="xsd:double"&gt;0.5617&lt;/D&gt;&lt;D xsi:type="xsd:double"&gt;0.0021&lt;/D&gt;&lt;D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xsi:type="xsd:double"&gt;0.3464&lt;/D&gt;&lt;D xsi:type="xsd:double"&gt;0&lt;/D&gt;&lt;D xsi:type="xsd:double"&gt;0.4743&lt;/D&gt;&lt;D xsi:type="xsd:double"&gt;0.6103&lt;/D&gt;&lt;D xsi:type="xsd:double"&gt;0.7082&lt;/D&gt;&lt;D xsi:type="xsd:double"&gt;0.7301&lt;/D&gt;&lt;D xsi:type="xsd:double"&gt;0.7505&lt;/D&gt;&lt;D xsi:type="xsd:double"&gt;0.2986&lt;/D&gt;&lt;D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xsi:type="xsd:double"&gt;0.395&lt;/D&gt;&lt;D xsi:type="xsd:double"&gt;0.3803&lt;/D&gt;&lt;D xsi:type="xsd:double"&gt;0.427&lt;/D&gt;&lt;D xsi:type="xsd:double"&gt;0.4298&lt;/D&gt;&lt;D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xsi:type="xsd:double"&gt;0.281&lt;/D&gt;&lt;D xsi:type="xsd:double"&gt;0.3661&lt;/D&gt;&lt;D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xsi:type="xsd:double"&gt;0.3956&lt;/D&gt;&lt;D xsi:type="xsd:double"&gt;0.3127&lt;/D&gt;&lt;D xsi:type="xsd:double"&gt;0.3533&lt;/D&gt;&lt;D xsi:type="xsd:double"&gt;0.4054&lt;/D&gt;&lt;D xsi:type="xsd:double"&gt;0.3318&lt;/D&gt;&lt;D xsi:type="xsd:double"&gt;0.3424&lt;/D&gt;&lt;D xsi:type="xsd:double"&gt;0.3512&lt;/D&gt;&lt;D xsi:type="xsd:double"&gt;0.3507&lt;/D&gt;&lt;D xsi:type="xsd:double"&gt;0.4616&lt;/D&gt;&lt;D xsi:type="xsd:double"&gt;0.3879&lt;/D&gt;&lt;D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xsi:type="xsd:double"&gt;0.9384&lt;/D&gt;&lt;D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xsi:type="xsd:double"&gt;0.3296&lt;/D&gt;&lt;D xsi:type="xsd:double"&gt;0.4215&lt;/D&gt;&lt;D xsi:type="xsd:double"&gt;0.8308&lt;/D&gt;&lt;D xsi:type="xsd:double"&gt;0.7667&lt;/D&gt;&lt;D xsi:type="xsd:double"&gt;0.8727&lt;/D&gt;&lt;D xsi:type="xsd:double"&gt;0.8882&lt;/D&gt;&lt;D xsi:type="xsd:double"&gt;0.8753&lt;/D&gt;&lt;D xsi:type="xsd:double"&gt;0.8464&lt;/D&gt;&lt;D xsi:type="xsd:double"&gt;0.8817&lt;/D&gt;&lt;D xsi:type="xsd:double"&gt;0.7279&lt;/D&gt;&lt;D xsi:type="xsd:double"&gt;0.7047&lt;/D&gt;&lt;D xsi:type="xsd:double"&gt;0.8989&lt;/D&gt;&lt;D xsi:type="xsd:double"&gt;0.5834&lt;/D&gt;&lt;D xsi:type="xsd:double"&gt;0.6144&lt;/D&gt;&lt;D xsi:type="xsd:double"&gt;0.6073&lt;/D&gt;&lt;D xsi:type="xsd:double"&gt;0&lt;/D&gt;&lt;D xsi:type="xsd:double"&gt;0&lt;/D&gt;&lt;D xsi:type="xsd:double"&gt;0&lt;/D&gt;&lt;D xsi:type="xsd:double"&gt;0&lt;/D&gt;&lt;D xsi:type="xsd:double"&gt;0.5906&lt;/D&gt;&lt;D xsi:type="xsd:double"&gt;0.5986&lt;/D&gt;&lt;D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xsi:type="xsd:double"&gt;0.2015&lt;/D&gt;&lt;D xsi:type="xsd:double"&gt;0.2721&lt;/D&gt;&lt;D xsi:type="xsd:double"&gt;0.2165&lt;/D&gt;&lt;D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xsi:type="xsd:double"&gt;0.1975&lt;/D&gt;&lt;D xsi:type="xsd:double"&gt;0.6302&lt;/D&gt;&lt;D xsi:type="xsd:double"&gt;0.9395&lt;/D&gt;&lt;D xsi:type="xsd:double"&gt;0.6937&lt;/D&gt;&lt;D xsi:type="xsd:double"&gt;0.8031&lt;/D&gt;&lt;D xsi:type="xsd:double"&gt;0.7611&lt;/D&gt;&lt;D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xsi:type="xsd:double"&gt;0.8773&lt;/D&gt;&lt;D xsi:type="xsd:double"&gt;1.1775&lt;/D&gt;&lt;D xsi:type="xsd:double"&gt;1.0375&lt;/D&gt;&lt;D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xsi:type="xsd:double"&gt;0.5396&lt;/D&gt;&lt;D xsi:type="xsd:double"&gt;0.7347&lt;/D&gt;&lt;D xsi:type="xsd:double"&gt;0.6625&lt;/D&gt;&lt;D xsi:type="xsd:double"&gt;0&lt;/D&gt;&lt;D xsi:type="xsd:double"&gt;0&lt;/D&gt;&lt;D xsi:type="xsd:double"&gt;0&lt;/D&gt;&lt;D xsi:type="xsd:double"&gt;0&lt;/D&gt;&lt;D xsi:type="xsd:double"&gt;0&lt;/D&gt;&lt;D xsi:type="xsd:double"&gt;0&lt;/D&gt;&lt;D xsi:type="xsd:double"&gt;0&lt;/D&gt;&lt;D xsi:type="xsd:double"&gt;0.6235&lt;/D&gt;&lt;D xsi:type="xsd:double"&gt;0.6937&lt;/D&gt;&lt;D xsi:type="xsd:double"&gt;0.7501&lt;/D&gt;&lt;D xsi:type="xsd:double"&gt;0.7221&lt;/D&gt;&lt;D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xsi:type="xsd:double"&gt;0.1132&lt;/D&gt;&lt;D xsi:type="xsd:double"&gt;0.5066&lt;/D&gt;&lt;D xsi:type="xsd:double"&gt;0.5876&lt;/D&gt;&lt;D xsi:type="xsd:double"&gt;0.6803&lt;/D&gt;&lt;D xsi:type="xsd:double"&gt;1.1398&lt;/D&gt;&lt;D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xsi:type="xsd:double"&gt;0.3781&lt;/D&gt;&lt;D xsi:type="xsd:double"&gt;0.493&lt;/D&gt;&lt;D xsi:type="xsd:double"&gt;0.5441&lt;/D&gt;&lt;D xsi:type="xsd:double"&gt;0.7175&lt;/D&gt;&lt;D xsi:type="xsd:double"&gt;0.8964&lt;/D&gt;&lt;D xsi:type="xsd:double"&gt;1.0975&lt;/D&gt;&lt;D xsi:type="xsd:double"&gt;1.1632&lt;/D&gt;&lt;D xsi:type="xsd:double"&gt;1.4747&lt;/D&gt;&lt;D xsi:type="xsd:double"&gt;1.4998&lt;/D&gt;&lt;D xsi:type="xsd:double"&gt;1.6599&lt;/D&gt;&lt;D xsi:type="xsd:double"&gt;2.0083&lt;/D&gt;&lt;D xsi:type="xsd:double"&gt;1.8464&lt;/D&gt;&lt;D xsi:type="xsd:double"&gt;1.4446&lt;/D&gt;&lt;D xsi:type="xsd:double"&gt;0.9671&lt;/D&gt;&lt;D xsi:type="xsd:double"&gt;0.5472&lt;/D&gt;&lt;D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xsi:type="xsd:double"&gt;0.3605&lt;/D&gt;&lt;D xsi:type="xsd:double"&gt;0.5831&lt;/D&gt;&lt;D xsi:type="xsd:double"&gt;0.5528&lt;/D&gt;&lt;D xsi:type="xsd:double"&gt;0.5341&lt;/D&gt;&lt;D xsi:type="xsd:double"&gt;0.4324&lt;/D&gt;&lt;D xsi:type="xsd:double"&gt;0.3745&lt;/D&gt;&lt;D xsi:type="xsd:double"&gt;0.3682&lt;/D&gt;&lt;D xsi:type="xsd:double"&gt;0.5124&lt;/D&gt;&lt;D xsi:type="xsd:double"&gt;0.4954&lt;/D&gt;&lt;D xsi:type="xsd:double"&gt;0.407&lt;/D&gt;&lt;D xsi:type="xsd:double"&gt;0.5348&lt;/D&gt;&lt;D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xsi:type="xsd:double"&gt;0.2492&lt;/D&gt;&lt;D xsi:type="xsd:double"&gt;0.3304&lt;/D&gt;&lt;D xsi:type="xsd:double"&gt;0.3943&lt;/D&gt;&lt;D xsi:type="xsd:double"&gt;0.3861&lt;/D&gt;&lt;D xsi:type="xsd:double"&gt;0.3081&lt;/D&gt;&lt;D xsi:type="xsd:double"&gt;0.2171&lt;/D&gt;&lt;D xsi:type="xsd:double"&gt;0.2205&lt;/D&gt;&lt;D xsi:type="xsd:double"&gt;0.2752&lt;/D&gt;&lt;D xsi:type="xsd:double"&gt;0.4027&lt;/D&gt;&lt;D xsi:type="xsd:double"&gt;0.4209&lt;/D&gt;&lt;D xsi:type="xsd:double"&gt;0.2532&lt;/D&gt;&lt;D xsi:type="xsd:double"&gt;0.2345&lt;/D&gt;&lt;D xsi:type="xsd:double"&gt;0&lt;/D&gt;&lt;D xsi:type="xsd:double"&gt;0&lt;/D&gt;&lt;D xsi:type="xsd:double"&gt;0.3768&lt;/D&gt;&lt;D xsi:type="xsd:double"&gt;0.5948&lt;/D&gt;&lt;D xsi:type="xsd:double"&gt;0.6431&lt;/D&gt;&lt;D xsi:type="xsd:double"&gt;0.7912&lt;/D&gt;&lt;D xsi:type="xsd:double"&gt;0.4101&lt;/D&gt;&lt;D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xsi:type="xsd:double"&gt;0.6263&lt;/D&gt;&lt;D xsi:type="xsd:double"&gt;0.6908&lt;/D&gt;&lt;D xsi:type="xsd:double"&gt;0.5803&lt;/D&gt;&lt;D xsi:type="xsd:double"&gt;0&lt;/D&gt;&lt;D xsi:type="xsd:double"&gt;0&lt;/D&gt;&lt;D xsi:type="xsd:double"&gt;0.3424&lt;/D&gt;&lt;D xsi:type="xsd:double"&gt;0&lt;/D&gt;&lt;D xsi:type="xsd:double"&gt;0&lt;/D&gt;&lt;D xsi:type="xsd:double"&gt;0&lt;/D&gt;&lt;D xsi:type="xsd:double"&gt;0&lt;/D&gt;&lt;D xsi:type="xsd:double"&gt;0&lt;/D&gt;&lt;D xsi:type="xsd:double"&gt;0.2797&lt;/D&gt;&lt;D xsi:type="xsd:double"&gt;0.285&lt;/D&gt;&lt;D xsi:type="xsd:double"&gt;0.1631&lt;/D&gt;&lt;D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xsi:type="xsd:double"&gt;0.6301&lt;/D&gt;&lt;D xsi:type="xsd:double"&gt;0.5693&lt;/D&gt;&lt;D xsi:type="xsd:double"&gt;0.5616&lt;/D&gt;&lt;D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xsi:type="xsd:double"&gt;0.1496&lt;/D&gt;&lt;D xsi:type="xsd:double"&gt;0.4679&lt;/D&gt;&lt;D xsi:type="xsd:double"&gt;0.4734&lt;/D&gt;&lt;D xsi:type="xsd:double"&gt;0.4532&lt;/D&gt;&lt;D xsi:type="xsd:double"&gt;0.3655&lt;/D&gt;&lt;D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t>
        </r>
      </text>
    </comment>
    <comment ref="A75" authorId="0" shapeId="0" xr:uid="{0E7FBA9E-EBD3-4E70-88D3-7FE9D45521F0}">
      <text>
        <r>
          <rPr>
            <b/>
            <sz val="9"/>
            <color indexed="81"/>
            <rFont val="Tahoma"/>
            <family val="2"/>
          </rPr>
          <t>i:type="xsd:double"&gt;0&lt;/D&gt;&lt;D xsi:type="xsd:double"&gt;0&lt;/D&gt;&lt;D xsi:type="xsd:double"&gt;0&lt;/D&gt;&lt;D xsi:type="xsd:double"&gt;0&lt;/D&gt;&lt;D xsi:type="xsd:double"&gt;0&lt;/D&gt;&lt;D xsi:type="xsd:double"&gt;0&lt;/D&gt;&lt;D xsi:type="xsd:double"&gt;0.4152&lt;/D&gt;&lt;D xsi:type="xsd:double"&gt;0.4291&lt;/D&gt;&lt;D xsi:type="xsd:double"&gt;0.4493&lt;/D&gt;&lt;D xsi:type="xsd:double"&gt;0.5694&lt;/D&gt;&lt;D xsi:type="xsd:double"&gt;0.6786&lt;/D&gt;&lt;D xsi:type="xsd:double"&gt;0.5372&lt;/D&gt;&lt;D xsi:type="xsd:double"&gt;0.5918&lt;/D&gt;&lt;D xsi:type="xsd:double"&gt;0.6942&lt;/D&gt;&lt;D xsi:type="xsd:double"&gt;0.5246&lt;/D&gt;&lt;D xsi:type="xsd:double"&gt;0.5219&lt;/D&gt;&lt;D xsi:type="xsd:double"&gt;0.5969&lt;/D&gt;&lt;D xsi:type="xsd:double"&gt;0.3875&lt;/D&gt;&lt;D xsi:type="xsd:double"&gt;0.2342&lt;/D&gt;&lt;D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xsi:type="xsd:double"&gt;0.5648&lt;/D&gt;&lt;D xsi:type="xsd:double"&gt;0.7&lt;/D&gt;&lt;D xsi:type="xsd:double"&gt;0.6154&lt;/D&gt;&lt;D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xsi:type="xsd:double"&gt;0.888&lt;/D&gt;&lt;D xsi:type="xsd:double"&gt;0.6089&lt;/D&gt;&lt;D xsi:type="xsd:double"&gt;0.8617&lt;/D&gt;&lt;D xsi:type="xsd:double"&gt;0.6579&lt;/D&gt;&lt;D xsi:type="xsd:double"&gt;0.6079&lt;/D&gt;&lt;D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xsi:type="xsd:double"&gt;0.6282&lt;/D&gt;&lt;D xsi:type="xsd:double"&gt;0.6334&lt;/D&gt;&lt;D xsi:type="xsd:double"&gt;1.1592&lt;/D&gt;&lt;D xsi:type="xsd:double"&gt;1.0467&lt;/D&gt;&lt;D xsi:type="xsd:double"&gt;0.9954&lt;/D&gt;&lt;D xsi:type="xsd:double"&gt;1.3445&lt;/D&gt;&lt;D xsi:type="xsd:double"&gt;1.2865&lt;/D&gt;&lt;D xsi:type="xsd:double"&gt;1.3947&lt;/D&gt;&lt;D xsi:type="xsd:double"&gt;1.3013&lt;/D&gt;&lt;D xsi:type="xsd:double"&gt;0.5045&lt;/D&gt;&lt;D xsi:type="xsd:double"&gt;0.3852&lt;/D&gt;&lt;D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xsi:type="xsd:double"&gt;0.2159&lt;/D&gt;&lt;D xsi:type="xsd:double"&gt;0.4279&lt;/D&gt;&lt;D xsi:type="xsd:double"&gt;0.3199&lt;/D&gt;&lt;D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xsi:type="xsd:double"&gt;0.3182&lt;/D&gt;&lt;D xsi:type="xsd:double"&gt;0.5263&lt;/D&gt;&lt;D xsi:type="xsd:double"&gt;0.5037&lt;/D&gt;&lt;D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xsi:type="xsd:double"&gt;0.7947&lt;/D&gt;&lt;D xsi:type="xsd:double"&gt;0.5159&lt;/D&gt;&lt;D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xsi:type="xsd:double"&gt;0.6079&lt;/D&gt;&lt;D xsi:type="xsd:double"&gt;0.6635&lt;/D&gt;&lt;D xsi:type="xsd:double"&gt;0.5806&lt;/D&gt;&lt;D xsi:type="xsd:double"&gt;0.5638&lt;/D&gt;&lt;D xsi:type="xsd:double"&gt;0.6372&lt;/D&gt;&lt;D xsi:type="xsd:double"&gt;0.7875&lt;/D&gt;&lt;D xsi:type="xsd:double"&gt;0.6028&lt;/D&gt;&lt;D xsi:type="xsd:double"&gt;0.7741&lt;/D&gt;&lt;D xsi:type="xsd:double"&gt;0.7583&lt;/D&gt;&lt;D xsi:type="xsd:double"&gt;0.4284&lt;/D&gt;&lt;D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xsi:type="xsd:double"&gt;0.5585&lt;/D&gt;&lt;D xsi:type="xsd:double"&gt;0.4752&lt;/D&gt;&lt;D xsi:type="xsd:double"&gt;0&lt;/D&gt;&lt;D xsi:type="xsd:double"&gt;0&lt;/D&gt;&lt;D xsi:type="xsd:double"&gt;0.4613&lt;/D&gt;&lt;D xsi:type="xsd:double"&gt;0.6452&lt;/D&gt;&lt;D xsi:type="xsd:double"&gt;0.6958&lt;/D&gt;&lt;D xsi:type="xsd:double"&gt;0.9295&lt;/D&gt;&lt;D xsi:type="xsd:double"&gt;0.9522&lt;/D&gt;&lt;D xsi:type="xsd:double"&gt;1.0385&lt;/D&gt;&lt;D xsi:type="xsd:double"&gt;1.1991&lt;/D&gt;&lt;D xsi:type="xsd:double"&gt;1.1533&lt;/D&gt;&lt;D xsi:type="xsd:double"&gt;0.9723&lt;/D&gt;&lt;D xsi:type="xsd:double"&gt;0.488&lt;/D&gt;&lt;D xsi:type="xsd:double"&gt;0.4142&lt;/D&gt;&lt;D xsi:type="xsd:double"&gt;0&lt;/D&gt;&lt;D xsi:type="xsd:double"&gt;0&lt;/D&gt;&lt;D xsi:type="xsd:double"&gt;0&lt;/D&gt;&lt;D xsi:type="xsd:double"&gt;0&lt;/D&gt;&lt;D xsi:type="xsd:double"&gt;0&lt;/D&gt;&lt;D xsi:type="xsd:double"&gt;0&lt;/D&gt;&lt;D xsi:type="xsd:double"&gt;0&lt;/D&gt;&lt;D xsi:type="xsd:double"&gt;0&lt;/D&gt;&lt;D xsi:type="xsd:double"&gt;0.4322&lt;/D&gt;&lt;D xsi:type="xsd:double"&gt;0.0018&lt;/D&gt;&lt;D xsi:type="xsd:double"&gt;0.3259&lt;/D&gt;&lt;D xsi:type="xsd:double"&gt;0.3173&lt;/D&gt;&lt;D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xsi:type="xsd:double"&gt;0.5574&lt;/D&gt;&lt;D xsi:type="xsd:double"&gt;0.4833&lt;/D&gt;&lt;D xsi:type="xsd:double"&gt;0.5609&lt;/D&gt;&lt;D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xsi:type="xsd:double"&gt;0.4299&lt;/D&gt;&lt;D xsi:type="xsd:double"&gt;0.4905&lt;/D&gt;&lt;D xsi:type="xsd:double"&gt;0.2891&lt;/D&gt;&lt;D xsi:type="xsd:double"&gt;0.2983&lt;/D&gt;&lt;D xsi:type="xsd:double"&gt;0.3816&lt;/D&gt;&lt;D xsi:type="xsd:double"&gt;0.4851&lt;/D&gt;&lt;D xsi:type="xsd:double"&gt;0.5174&lt;/D&gt;&lt;D xsi:type="xsd:double"&gt;0.5471&lt;/D&gt;&lt;D xsi:type="xsd:double"&gt;0.5221&lt;/D&gt;&lt;D xsi:type="xsd:double"&gt;0.4355&lt;/D&gt;&lt;D xsi:type="xsd:double"&gt;0.3001&lt;/D&gt;&lt;D xsi:type="xsd:double"&gt;0.3022&lt;/D&gt;&lt;D xsi:type="xsd:double"&gt;0.2197&lt;/D&gt;&lt;D xsi:type="xsd:double"&gt;0.2111&lt;/D&gt;&lt;D xsi:type="xsd:double"&gt;0&lt;/D&gt;&lt;D xsi:type="xsd:double"&gt;0&lt;/D&gt;&lt;D xsi:type="xsd:double"&gt;0.593&lt;/D&gt;&lt;D xsi:type="xsd:double"&gt;0.5234&lt;/D&gt;&lt;D xsi:type="xsd:double"&gt;0.505&lt;/D&gt;&lt;D xsi:type="xsd:double"&gt;0.491&lt;/D&gt;&lt;D xsi:type="xsd:double"&gt;0.7974&lt;/D&gt;&lt;D xsi:type="xsd:double"&gt;0.6898&lt;/D&gt;&lt;D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xsi:type="xsd:double"&gt;0.8377&lt;/D&gt;&lt;D xsi:type="xsd:double"&gt;1.0589&lt;/D&gt;&lt;D xsi:type="xsd:double"&gt;0.8856&lt;/D&gt;&lt;D xsi:type="xsd:double"&gt;0.8591&lt;/D&gt;&lt;D xsi:type="xsd:double"&gt;0.4561&lt;/D&gt;&lt;D xsi:type="xsd:double"&gt;0.183&lt;/D&gt;&lt;D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xsi:type="xsd:double"&gt;0.4531&lt;/D&gt;&lt;D xsi:type="xsd:double"&gt;0.5798&lt;/D&gt;&lt;D xsi:type="xsd:double"&gt;0.5069&lt;/D&gt;&lt;D xsi:type="xsd:double"&gt;0.5234&lt;/D&gt;&lt;D xsi:type="xsd:double"&gt;0.5811&lt;/D&gt;&lt;D xsi:type="xsd:double"&gt;0.3849&lt;/D&gt;&lt;D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xsi:type="xsd:double"&gt;0.6682&lt;/D&gt;&lt;D xsi:type="xsd:double"&gt;0.6471&lt;/D&gt;&lt;D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xsi:type="xsd:double"&gt;0.2898&lt;/D&gt;&lt;D xsi:type="xsd:double"&gt;0.2526&lt;/D&gt;&lt;D xsi:type="xsd:double"&gt;0.1628&lt;/D&gt;&lt;D xsi:type="xsd:double"&gt;0&lt;/D&gt;&lt;D xsi:type="xsd:double"&gt;0&lt;/D&gt;&lt;D xsi:type="xsd:double"&gt;0&lt;/D&gt;&lt;D xsi:type="xsd:double"&gt;0&lt;/D&gt;&lt;D xsi:type="xsd:double"&gt;0&lt;/D&gt;&lt;D xsi:type="xsd:double"&gt;0&lt;/D&gt;&lt;D xsi:type="xsd:double"&gt;0&lt;/D&gt;&lt;D xsi:type="xsd:double"&gt;0&lt;/D&gt;&lt;D xsi:type="xsd:double"&gt;0.3411&lt;/D&gt;&lt;D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xsi:type="xsd:double"&gt;0.5703&lt;/D&gt;&lt;D xsi:type="xsd:double"&gt;0.3494&lt;/D&gt;&lt;D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xsi:type="xsd:double"&gt;0.4584&lt;/D&gt;&lt;D xsi:type="xsd:double"&gt;0.7995&lt;/D&gt;&lt;D xsi:type="xsd:double"&gt;1.0033&lt;/D&gt;&lt;D xsi:type="xsd:double"&gt;1.0786&lt;/D&gt;&lt;D xsi:type="xsd:double"&gt;0.786&lt;/D&gt;&lt;D xsi:type="xsd:double"&gt;0.8882&lt;/D&gt;&lt;D xsi:type="xsd:double"&gt;0.4457&lt;/D&gt;&lt;D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xsi:type="xsd:double"&gt;0.3427&lt;/D&gt;&lt;D xsi:type="xsd:double"&gt;0.4054&lt;/D&gt;&lt;D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xsi:type="xsd:double"&gt;0.7104&lt;/D&gt;&lt;D xsi:type="xsd:double"&gt;0.9671&lt;/D&gt;&lt;D xsi:type="xsd:double"&gt;0.5901&lt;/D&gt;&lt;D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xsi:type="xsd:double"&gt;0.3093&lt;/D&gt;&lt;D xsi:type="xsd:double"&gt;0.4066&lt;/D&gt;&lt;D xsi:type="xsd:double"&gt;0.4624&lt;/D&gt;&lt;D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xsi:type="xsd:double"&gt;0.4322&lt;/D&gt;&lt;D xsi:type="xsd:double"&gt;0.5054&lt;/D&gt;&lt;D xsi:type="xsd:double"&gt;0.3583&lt;/D&gt;&lt;D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xsi:type="xsd:double"&gt;0.2018&lt;/D&gt;&lt;D xsi:type="xsd:double"&gt;0.1741&lt;/D&gt;&lt;D xsi:type="xsd:double"&gt;0.1819&lt;/D&gt;&lt;D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xsi:type="xsd:double"&gt;0.466&lt;/D&gt;&lt;D xsi:type="xsd:double"&gt;0.4095&lt;/D&gt;&lt;D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xsi:type="xsd:double"&gt;0.7357&lt;/D&gt;&lt;D xsi:type="xsd:double"&gt;0.6061&lt;/D&gt;&lt;D xsi:type="xsd:double"&gt;0.6824&lt;/D&gt;&lt;D xsi:type="xsd:double"&gt;0.58&lt;/D&gt;&lt;D xsi:type="xsd:double"&gt;0.6993&lt;/D&gt;&lt;D xsi:type="xsd:double"&gt;0.6028&lt;/D&gt;&lt;D xsi:type="xsd:double"&gt;0.4785&lt;/D&gt;&lt;D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xsi:type="xsd:double"&gt;0.404&lt;/D&gt;&lt;D xsi:type="xsd:double"&gt;0.2625&lt;/D&gt;&lt;D xsi:type="xsd:double"&gt;0.3894&lt;/D&gt;&lt;D xsi:type="xsd:double"&gt;0.4597&lt;/D&gt;&lt;D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xsi:type="xsd:double"&gt;0.4263&lt;/D&gt;&lt;D xsi:type="xsd:double"&gt;0.4988&lt;/D&gt;&lt;D xsi:type="xsd:double"&gt;0.4993&lt;/D&gt;&lt;D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xsi:type="xsd:double"&gt;1.2352&lt;/D&gt;&lt;D xsi:type="xsd:double"&gt;1.2346&lt;/D&gt;&lt;D xsi:type="xsd:double"&gt;1.0584&lt;/D&gt;&lt;D xsi:type="xsd:double"&gt;0.8131&lt;/D&gt;&lt;D xsi:type="xsd:double"&gt;0.6196&lt;/D&gt;&lt;D xsi:type="xsd:double"&gt;0.2347&lt;/D&gt;&lt;D xsi:type="xsd:double"&gt;0.209&lt;/D&gt;&lt;D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xsi:type="xsd:double"&gt;0.5261&lt;/D&gt;&lt;D xsi:type="xsd:double"&gt;0.5131&lt;/D&gt;&lt;D xsi:type="xsd:double"&gt;0.5871&lt;/D&gt;&lt;D xsi:type="xsd:double"&gt;0.6617&lt;/D&gt;&lt;D xsi:type="xsd:double"&gt;0.7697&lt;/D&gt;&lt;D xsi:type="xsd:double"&gt;0.6114&lt;/D&gt;&lt;D xsi:type="xsd:double"&gt;0&lt;/D&gt;&lt;D xsi:type="xsd:double"&gt;0&lt;/D&gt;&lt;D xsi:type="xsd:double"&gt;0&lt;/D&gt;&lt;D xsi:type="xsd:double"&gt;0&lt;/D&gt;&lt;D xsi:type="xsd:double"&gt;0.689&lt;/D&gt;&lt;D xsi:type="xsd:double"&gt;0.7629&lt;/D&gt;&lt;D xsi:type="xsd:double"&gt;1.0289&lt;/D&gt;&lt;D xsi:type="xsd:double"&gt;0.6749&lt;/D&gt;&lt;D xsi:type="xsd:double"&gt;0.5815&lt;/D&gt;&lt;D xsi:type="xsd:double"&gt;0&lt;/D&gt;&lt;D xsi:type="xsd:double"&gt;0&lt;/D&gt;&lt;D xsi:type="xsd:double"&gt;0&lt;/D&gt;&lt;D xsi:type="xsd:double"&gt;0.6773&lt;/D&gt;&lt;D xsi:type="xsd:double"&gt;0.7117&lt;/D&gt;&lt;D xsi:type="xsd:double"&gt;0.815&lt;/D&gt;&lt;D xsi:type="xsd:double"&gt;0.796&lt;/D&gt;&lt;D xsi:type="xsd:double"&gt;0&lt;/D&gt;&lt;D xsi:type="xsd:double"&gt;0&lt;/D&gt;&lt;D xsi:type="xsd:double"&gt;0&lt;/D&gt;&lt;D xsi:type="xsd:double"&gt;0&lt;/D&gt;&lt;D xsi:type="xsd:double"&gt;0.3805&lt;/D&gt;&lt;D xsi:type="xsd:double"&gt;0.3617&lt;/D&gt;&lt;D xsi:type="xsd:double"&gt;0.2575&lt;/D&gt;&lt;D xsi:type="xsd:double"&gt;0&lt;/D&gt;&lt;D xsi:type="xsd:double"&gt;0&lt;/D&gt;&lt;D xsi:type="xsd:double"&gt;0&lt;/D&gt;&lt;D xsi:type="xsd:double"&gt;0&lt;/D&gt;&lt;D xsi:type="xsd:double"&gt;0&lt;/D&gt;&lt;D xsi:type="xsd:double"&gt;0&lt;/D&gt;&lt;D xsi:type="xsd:double"&gt;0&lt;/D&gt;&lt;D xsi:type="xsd:double"</t>
        </r>
      </text>
    </comment>
    <comment ref="A76" authorId="0" shapeId="0" xr:uid="{BDF89057-8845-4940-B8B1-FDE779D5FB36}">
      <text>
        <r>
          <rPr>
            <b/>
            <sz val="9"/>
            <color indexed="81"/>
            <rFont val="Tahoma"/>
            <family val="2"/>
          </rPr>
          <t>&gt;0&lt;/D&gt;&lt;D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xsi:type="xsd:double"&gt;0.3926&lt;/D&gt;&lt;D xsi:type="xsd:double"&gt;0.6583&lt;/D&gt;&lt;D xsi:type="xsd:double"&gt;0.8059&lt;/D&gt;&lt;D xsi:type="xsd:double"&gt;0.7426&lt;/D&gt;&lt;D xsi:type="xsd:double"&gt;0.7724&lt;/D&gt;&lt;D xsi:type="xsd:double"&gt;0.6489&lt;/D&gt;&lt;D xsi:type="xsd:double"&gt;0.7613&lt;/D&gt;&lt;D xsi:type="xsd:double"&gt;0.75&lt;/D&gt;&lt;D xsi:type="xsd:double"&gt;0.8256&lt;/D&gt;&lt;D xsi:type="xsd:double"&gt;0.9639&lt;/D&gt;&lt;D xsi:type="xsd:double"&gt;1.2097&lt;/D&gt;&lt;D xsi:type="xsd:double"&gt;0.8955&lt;/D&gt;&lt;D xsi:type="xsd:double"&gt;0.9147&lt;/D&gt;&lt;D xsi:type="xsd:double"&gt;0.9483&lt;/D&gt;&lt;D xsi:type="xsd:double"&gt;0.6342&lt;/D&gt;&lt;D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xsi:type="xsd:double"&gt;0.4462&lt;/D&gt;&lt;D xsi:type="xsd:double"&gt;0.3642&lt;/D&gt;&lt;D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xsi:type="xsd:double"&gt;0.5086&lt;/D&gt;&lt;D xsi:type="xsd:double"&gt;0.4546&lt;/D&gt;&lt;D xsi:type="xsd:double"&gt;0&lt;/D&gt;&lt;D xsi:type="xsd:double"&gt;0.491&lt;/D&gt;&lt;D xsi:type="xsd:double"&gt;0&lt;/D&gt;&lt;D xsi:type="xsd:double"&gt;0&lt;/D&gt;&lt;D xsi:type="xsd:double"&gt;0.5872&lt;/D&gt;&lt;D xsi:type="xsd:double"&gt;0.6549&lt;/D&gt;&lt;D xsi:type="xsd:double"&gt;0&lt;/D&gt;&lt;D xsi:type="xsd:double"&gt;0&lt;/D&gt;&lt;D xsi:type="xsd:double"&gt;0.6414&lt;/D&gt;&lt;D xsi:type="xsd:double"&gt;1.0592&lt;/D&gt;&lt;D xsi:type="xsd:double"&gt;0.9806&lt;/D&gt;&lt;D xsi:type="xsd:double"&gt;0.9854&lt;/D&gt;&lt;D xsi:type="xsd:double"&gt;0.9996&lt;/D&gt;&lt;D xsi:type="xsd:double"&gt;0.8969&lt;/D&gt;&lt;D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xsi:type="xsd:double"&gt;0.4776&lt;/D&gt;&lt;D xsi:type="xsd:double"&gt;0.3764&lt;/D&gt;&lt;D xsi:type="xsd:double"&gt;0&lt;/D&gt;&lt;D xsi:type="xsd:double"&gt;0&lt;/D&gt;&lt;D xsi:type="xsd:double"&gt;0&lt;/D&gt;&lt;D xsi:type="xsd:double"&gt;0.1538&lt;/D&gt;&lt;D xsi:type="xsd:double"&gt;0.3747&lt;/D&gt;&lt;D xsi:type="xsd:double"&gt;0.3786&lt;/D&gt;&lt;D xsi:type="xsd:double"&gt;0.3216&lt;/D&gt;&lt;D xsi:type="xsd:double"&gt;0&lt;/D&gt;&lt;D xsi:type="xsd:double"&gt;0&lt;/D&gt;&lt;D xsi:type="xsd:double"&gt;0.4414&lt;/D&gt;&lt;D xsi:type="xsd:double"&gt;0.3898&lt;/D&gt;&lt;D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xsi:type="xsd:double"&gt;0.0534&lt;/D&gt;&lt;D xsi:type="xsd:double"&gt;0.8713&lt;/D&gt;&lt;D xsi:type="xsd:double"&gt;1.2115&lt;/D&gt;&lt;D xsi:type="xsd:double"&gt;1.3793&lt;/D&gt;&lt;D xsi:type="xsd:double"&gt;1.2938&lt;/D&gt;&lt;D xsi:type="xsd:double"&gt;1.5141&lt;/D&gt;&lt;D xsi:type="xsd:double"&gt;0&lt;/D&gt;&lt;D xsi:type="xsd:double"&gt;0&lt;/D&gt;&lt;D xsi:type="xsd:double"&gt;0&lt;/D&gt;&lt;D xsi:type="xsd:double"&gt;0&lt;/D&gt;&lt;D xsi:type="xsd:double"&gt;0.5708&lt;/D&gt;&lt;D xsi:type="xsd:double"&gt;0.4213&lt;/D&gt;&lt;D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xsi:type="xsd:double"&gt;0.2705&lt;/D&gt;&lt;D xsi:type="xsd:double"&gt;0.3003&lt;/D&gt;&lt;D xsi:type="xsd:double"&gt;0&lt;/D&gt;&lt;D xsi:type="xsd:double"&gt;0.2015&lt;/D&gt;&lt;D xsi:type="xsd:double"&gt;0.2173&lt;/D&gt;&lt;D xsi:type="xsd:double"&gt;0.2294&lt;/D&gt;&lt;D xsi:type="xsd:double"&gt;0.3548&lt;/D&gt;&lt;D xsi:type="xsd:double"&gt;0.2949&lt;/D&gt;&lt;D xsi:type="xsd:double"&gt;0.3847&lt;/D&gt;&lt;D xsi:type="xsd:double"&gt;0.4119&lt;/D&gt;&lt;D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xsi:type="xsd:double"&gt;0.1116&lt;/D&gt;&lt;D xsi:type="xsd:double"&gt;0.5354&lt;/D&gt;&lt;D xsi:type="xsd:double"&gt;0.6619&lt;/D&gt;&lt;D xsi:type="xsd:double"&gt;0.6173&lt;/D&gt;&lt;D xsi:type="xsd:double"&gt;0.6779&lt;/D&gt;&lt;D xsi:type="xsd:double"&gt;0.154&lt;/D&gt;&lt;D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xsi:type="xsd:double"&gt;0.5356&lt;/D&gt;&lt;D xsi:type="xsd:double"&gt;0.5071&lt;/D&gt;&lt;D xsi:type="xsd:double"&gt;0.4062&lt;/D&gt;&lt;D xsi:type="xsd:double"&gt;0.3427&lt;/D&gt;&lt;D xsi:type="xsd:double"&gt;0.0015&lt;/D&gt;&lt;D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xsi:type="xsd:double"&gt;0.3148&lt;/D&gt;&lt;D xsi:type="xsd:double"&gt;0.3824&lt;/D&gt;&lt;D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xsi:type="xsd:double"&gt;0.5958&lt;/D&gt;&lt;D xsi:type="xsd:double"&gt;0.5358&lt;/D&gt;&lt;D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xsi:type="xsd:double"&gt;0.3955&lt;/D&gt;&lt;D xsi:type="xsd:double"&gt;0.756&lt;/D&gt;&lt;D xsi:type="xsd:double"&gt;1.0234&lt;/D&gt;&lt;D xsi:type="xsd:double"&gt;1.1171&lt;/D&gt;&lt;D xsi:type="xsd:double"&gt;1.5759&lt;/D&gt;&lt;D xsi:type="xsd:double"&gt;1.6376&lt;/D&gt;&lt;D xsi:type="xsd:double"&gt;1.993&lt;/D&gt;&lt;D xsi:type="xsd:double"&gt;2.2822&lt;/D&gt;&lt;D xsi:type="xsd:double"&gt;2.5621&lt;/D&gt;&lt;D xsi:type="xsd:double"&gt;1.858&lt;/D&gt;&lt;D xsi:type="xsd:double"&gt;1.6831&lt;/D&gt;&lt;D xsi:type="xsd:double"&gt;1.476&lt;/D&gt;&lt;D xsi:type="xsd:double"&gt;0.7668&lt;/D&gt;&lt;D xsi:type="xsd:double"&gt;0.9465&lt;/D&gt;&lt;D xsi:type="xsd:double"&gt;0.9168&lt;/D&gt;&lt;D xsi:type="xsd:double"&gt;0.8941&lt;/D&gt;&lt;D xsi:type="xsd:double"&gt;1.0072&lt;/D&gt;&lt;D xsi:type="xsd:double"&gt;0.8767&lt;/D&gt;&lt;D xsi:type="xsd:double"&gt;0.6113&lt;/D&gt;&lt;D xsi:type="xsd:double"&gt;0.6397&lt;/D&gt;&lt;D xsi:type="xsd:double"&gt;0.4055&lt;/D&gt;&lt;D xsi:type="xsd:double"&gt;0.4356&lt;/D&gt;&lt;D xsi:type="xsd:double"&gt;0.5566&lt;/D&gt;&lt;D xsi:type="xsd:double"&gt;0.5785&lt;/D&gt;&lt;D xsi:type="xsd:double"&gt;0.3907&lt;/D&gt;&lt;D xsi:type="xsd:double"&gt;0.378&lt;/D&gt;&lt;D xsi:type="xsd:double"&gt;0.4118&lt;/D&gt;&lt;D xsi:type="xsd:double"&gt;0.4254&lt;/D&gt;&lt;D xsi:type="xsd:double"&gt;0.4011&lt;/D&gt;&lt;D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xsi:type="xsd:double"&gt;0.4125&lt;/D&gt;&lt;D xsi:type="xsd:double"&gt;0.4029&lt;/D&gt;&lt;D xsi:type="xsd:double"&gt;0.6416&lt;/D&gt;&lt;D xsi:type="xsd:double"&gt;0.6518&lt;/D&gt;&lt;D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xsi:type="xsd:double"&gt;0.3768&lt;/D&gt;&lt;D xsi:type="xsd:double"&gt;0.5914&lt;/D&gt;&lt;D xsi:type="xsd:double"&gt;1.0014&lt;/D&gt;&lt;D xsi:type="xsd:double"&gt;1.16&lt;/D&gt;&lt;D xsi:type="xsd:double"&gt;1.0422&lt;/D&gt;&lt;D xsi:type="xsd:double"&gt;0.9941&lt;/D&gt;&lt;D xsi:type="xsd:double"&gt;0.859&lt;/D&gt;&lt;D xsi:type="xsd:double"&gt;0.9804&lt;/D&gt;&lt;D xsi:type="xsd:double"&gt;0.2047&lt;/D&gt;&lt;D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xsi:type="xsd:double"&gt;0.4381&lt;/D&gt;&lt;D xsi:type="xsd:double"&gt;0.4551&lt;/D&gt;&lt;D xsi:type="xsd:double"&gt;0.5759&lt;/D&gt;&lt;D xsi:type="xsd:double"&gt;0.6506&lt;/D&gt;&lt;D xsi:type="xsd:double"&gt;0.5973&lt;/D&gt;&lt;D xsi:type="xsd:double"&gt;0.6387&lt;/D&gt;&lt;D xsi:type="xsd:double"&gt;0.3419&lt;/D&gt;&lt;D xsi:type="xsd:double"&gt;0.4249&lt;/D&gt;&lt;D xsi:type="xsd:double"&gt;0.4444&lt;/D&gt;&lt;D xsi:type="xsd:double"&gt;0.3833&lt;/D&gt;&lt;D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xsi:type="xsd:double"&gt;0.1761&lt;/D&gt;&lt;D xsi:type="xsd:double"&gt;0.1374&lt;/D&gt;&lt;D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xsi:type="xsd:double"&gt;0.5377&lt;/D&gt;&lt;D xsi:type="xsd:double"&gt;0.6068&lt;/D&gt;&lt;D xsi:type="xsd:double"&gt;0.7508&lt;/D&gt;&lt;D xsi:type="xsd:double"&gt;0.8434&lt;/D&gt;&lt;D xsi:type="xsd:double"&gt;1.0695&lt;/D&gt;&lt;D xsi:type="xsd:double"&gt;0.8389&lt;/D&gt;&lt;D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xsi:type="xsd:double"&gt;0.9444&lt;/D&gt;&lt;D xsi:type="xsd:double"&gt;0.4145&lt;/D&gt;&lt;D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xsi:type="xsd:double"&gt;0.743&lt;/D&gt;&lt;D xsi:type="xsd:double"&gt;0.6016&lt;/D&gt;&lt;D xsi:type="xsd:double"&gt;0.6519&lt;/D&gt;&lt;D xsi:type="xsd:double"&gt;0.5801&lt;/D&gt;&lt;D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xsi:type="xsd:double"&gt;0.3594&lt;/D&gt;&lt;D xsi:type="xsd:double"&gt;0.0076&lt;/D&gt;&lt;D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xsi:type="xsd:double"&gt;0.6854&lt;/D&gt;&lt;D xsi:type="xsd:double"&gt;0.3817&lt;/D&gt;&lt;D xsi:type="xsd:double"&gt;0&lt;/D&gt;&lt;D xsi:type="xsd:double"&gt;0&lt;/D&gt;&lt;D xsi:type="xsd:double"&gt;0&lt;/D&gt;&lt;D xsi:type="xsd:double"&gt;0&lt;/D&gt;&lt;D xsi:type="xsd:double"&gt;0&lt;/D&gt;&lt;D xsi:type="xsd:double"&gt;0.3468&lt;/D&gt;&lt;D xsi:type="xsd:double"&gt;0.3973&lt;/D&gt;&lt;D xsi:type="xsd:double"&gt;0.54&lt;/D&gt;&lt;D xsi:type="xsd:double"&gt;0.2304&lt;/D&gt;&lt;D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xsi:type="xsd:double"&gt;0.3307&lt;/D&gt;&lt;D xsi:type="xsd:double"&gt;0.3844&lt;/D&gt;&lt;D xsi:type="xsd:double"&gt;0.4424&lt;/D&gt;&lt;D xsi:type="xsd:double"&gt;0.7251&lt;/D&gt;&lt;D xsi:type="xsd:double"&gt;0.5544&lt;/D&gt;&lt;D xsi:type="xsd:double"&gt;0.6726&lt;/D&gt;&lt;D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xsi:type="xsd:double"&gt;0.3674&lt;/D&gt;&lt;D xsi:type="xsd:double"&gt;0&lt;/D&gt;&lt;D xsi:type="xsd:double"&gt;0.3624&lt;/D&gt;&lt;D xsi:type="xsd:double"&gt;0.307&lt;/D&gt;&lt;D xsi:type="xsd:double"&gt;0.3707&lt;/D&gt;&lt;D xsi:type="xsd:double"&gt;0.3484&lt;/D&gt;&lt;D xsi:type="xsd:double"&gt;0.394&lt;/D&gt;&lt;D xsi:type="xsd:double"&gt;0.3325&lt;/D&gt;&lt;D xsi:type="xsd:double"&gt;0.3667&lt;/D&gt;&lt;D xsi:type="xsd:double"&gt;0.4992&lt;/D&gt;&lt;D xsi:type="xsd:double"&gt;0.5106&lt;/D&gt;&lt;D xsi:type="xsd:double"&gt;0.4534&lt;/D&gt;&lt;D xsi:type="xsd:double"&gt;0.4703&lt;/D&gt;&lt;D xsi:type="xsd:double"&gt;0.5611&lt;/D&gt;&lt;D xsi:type="xsd:double"&gt;0.3846&lt;/D&gt;&lt;D xsi:type="xsd:double"&gt;0.4384&lt;/D&gt;&lt;D xsi:type="xsd:double"&gt;0.5082&lt;/D&gt;&lt;D xsi:type="xsd:double"&gt;0.5135&lt;/D&gt;&lt;D xsi:type="xsd:double"&gt;0.3492&lt;/D&gt;&lt;D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xsi:type="xsd:double"&gt;0.431&lt;/D&gt;&lt;D xsi:type="xsd:double"&gt;0.5189&lt;/D&gt;&lt;D xsi:type="xsd:double"&gt;0.5432&lt;/D&gt;&lt;D xsi:type="xsd:double"&gt;0.4713&lt;/D&gt;&lt;D xsi:type="xsd:double"&gt;0.4775&lt;/D&gt;&lt;D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xsi:type="xsd:double"&gt;0.3644&lt;/D&gt;&lt;D xsi:type="xsd:double"&gt;0.2088&lt;/D&gt;&lt;D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xsi:type="xsd:double"&gt;0.7254&lt;/D&gt;&lt;D xsi:type="xsd:double"&gt;0&lt;/D&gt;&lt;D xsi:type="xsd:double"&gt;0&lt;/D&gt;&lt;D xsi:type="xsd:double"&gt;0&lt;/D&gt;&lt;D xsi:type="xsd:double"&gt;0&lt;/D&gt;&lt;D xsi:type="xsd:double"&gt;0&lt;/D&gt;&lt;D xsi:type="xsd:double"&gt;0&lt;/D&gt;&lt;D xsi:type="xsd:double"&gt;0&lt;/D&gt;&lt;D xsi:type="xsd:double"&gt;0&lt;/D&gt;&lt;D xsi:type="xsd:double"&gt;0.3567&lt;/D&gt;&lt;D xsi:type="xsd:double"&gt;0.5194&lt;/D&gt;&lt;D xsi:type="xsd:double"&gt;0.6249&lt;/D&gt;&lt;D xsi:type="xsd:double"&gt;0.5772&lt;/D&gt;&lt;D xsi:type="xsd:double"&gt;0.558&lt;/D&gt;&lt;D xsi:type="xsd:double"&gt;0.471&lt;/D&gt;&lt;D xsi:type="xsd:double"&gt;0.4558&lt;/D&gt;&lt;D xsi:type="xsd:double"&gt;0&lt;/D&gt;&lt;D xsi:type="xsd:double"&gt;0&lt;/D&gt;&lt;D xsi:type="xsd:double"&gt;0.0854&lt;/D&gt;&lt;D xsi:type="xsd:double"&gt;0.0726&lt;/D&gt;&lt;D xsi:type="xsd:double"&gt;0.5363&lt;/D&gt;&lt;D xsi:type="xsd:double"&gt;0.5898&lt;/D&gt;&lt;D xsi:type="xsd:double"&gt;0.2822&lt;/D&gt;&lt;D xsi:type="xsd:double"&gt;0&lt;/D&gt;&lt;D xsi:type="xsd:double"&gt;0&lt;/D&gt;&lt;D xsi:type="xsd:double"&gt;0&lt;/D&gt;&lt;D xsi:type="xsd:double"&gt;0.6679&lt;/D&gt;&lt;D xsi:type="xsd:double"&gt;0.8358&lt;/D&gt;&lt;D xsi:type="xsd:double"&gt;1.1095&lt;/D&gt;&lt;D xsi:type="xsd:double"&gt;2.0514&lt;/D&gt;&lt;D xsi:type="xsd:double"&gt;1.9542&lt;/D&gt;&lt;D xsi:type="xsd:double"&gt;0.6287&lt;/D&gt;&lt;D xsi:type="xsd:double"&gt;0.6789&lt;/D&gt;&lt;D xsi:type="xsd:double"&gt;0.614&lt;/D&gt;&lt;D xsi:type="xsd:double"&gt;0.6265&lt;/D&gt;&lt;D xsi:type="xsd:double"&gt;0.6201&lt;/D&gt;&lt;D xsi:type="xsd:double"&gt;0.6926&lt;/D&gt;&lt;D xsi:type="xsd:double"&gt;0.8082&lt;/D&gt;&lt;D xsi:type="xsd:double"&gt;0&lt;/D&gt;&lt;D xsi:type="xsd:double"&gt;0.7509&lt;/D&gt;&lt;D xsi:type="xsd:double"&gt;0.5455&lt;/D&gt;&lt;D xsi:type="xsd:double"&gt;0&lt;/D&gt;&lt;D xsi:type="xsd:double"&gt;0&lt;/D&gt;&lt;D xsi:type="xsd:double"&gt;0&lt;/D&gt;&lt;D xsi:type="xsd:double"&gt;0&lt;/D&gt;&lt;D xsi:type="xsd:double"&gt;0&lt;/D&gt;&lt;D xsi:type="xsd:double"&gt;0&lt;/D&gt;&lt;D xsi:type="xsd:double"&gt;0.4838&lt;/D&gt;&lt;D xsi:type="xsd:double"&gt;0&lt;/D&gt;&lt;D xsi:type="xsd:double"&gt;0&lt;/D&gt;&lt;D xsi:type="xsd:double"&gt;0&lt;/D&gt;&lt;D xsi:type="xsd:double"&gt;0&lt;/D&gt;&lt;D xsi:type="xsd:double"&gt;0&lt;/D&gt;&lt;D xsi:type="xsd:double"&gt;0&lt;/D&gt;&lt;D xsi:type="xsd:double"&gt;0.1581&lt;/D&gt;&lt;D xsi:type="xsd:double"&gt;0.2102&lt;/D&gt;&lt;D xsi:type="xsd:double"&gt;0.2662&lt;/D&gt;&lt;D xsi:type="xsd:double"&gt;0.901&lt;/D&gt;&lt;D xsi:type="xsd:double"&gt;0.8401&lt;/D&gt;&lt;D xsi:type="xsd:double"&gt;0.7628&lt;/D&gt;&lt;D xsi:type="xsd:double"&gt;1.0206&lt;/D&gt;&lt;D xsi:type="xsd:double"&gt;0.8566&lt;/D&gt;&lt;D xsi:type="xsd:double"&gt;0.9403&lt;/D&gt;&lt;D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xsi:type="xsd:double"&gt;0.4518&lt;/D&gt;&lt;D xsi:type="xsd:double"&gt;0.3467&lt;/D&gt;&lt;D xsi:type="xsd:double"&gt;0.2064&lt;/D&gt;&lt;D xsi:type="xsd:double"&gt;0.3979&lt;/D&gt;&lt;D xsi:type="xsd:double"&gt;0.3585&lt;/D&gt;&lt;D xsi:type="xsd:double"&gt;0.2568&lt;/D&gt;&lt;D xsi:type="xsd:double"&gt;0.274&lt;/D&gt;&lt;D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xsi:type="xsd:double"&gt;0.4929&lt;/D&gt;&lt;D xsi:type="xsd:double"&gt;0.4067&lt;/D&gt;&lt;D xsi:type="xsd:double"&gt;0&lt;/D&gt;&lt;D xsi:type="xsd:double"&gt;0.3076&lt;/D&gt;&lt;D xsi:type="xsd:double"&gt;0&lt;/D&gt;&lt;D xsi:type="xsd:double"&gt;0&lt;/D&gt;&lt;D xsi:type="xsd:double"&gt;0&lt;/D&gt;&lt;D xsi:type="xsd:double"&gt;0&lt;/D&gt;&lt;D xsi:type="xsd:double"&gt;0&lt;/D&gt;&lt;D xsi:type="xsd:double"&gt;0&lt;/D&gt;&lt;D xsi:type="xsd:double"&gt;0.4135&lt;/D&gt;&lt;D xsi:type="xsd:double"&gt;0.3311&lt;/D&gt;&lt;D xsi:type="xsd:double"&gt;0&lt;/D&gt;&lt;D xsi:type="xsd:double"&gt;0&lt;/D&gt;&lt;D xsi:type="xsd:double"&gt;0&lt;/D&gt;&lt;D xsi:type="xsd:double"&gt;0.2645&lt;/D&gt;&lt;D xsi:type="xsd:double"&gt;0.2656&lt;/D&gt;&lt;D xsi:type="xsd:double"&gt;0.324&lt;/D&gt;&lt;D xsi:type="xsd:double"&gt;0.5114&lt;/D&gt;&lt;D xsi:type="xsd:double"&gt;0.3808&lt;/D&gt;&lt;D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t>
        </r>
      </text>
    </comment>
    <comment ref="A77" authorId="0" shapeId="0" xr:uid="{A9AC8F8E-F28D-4888-8C59-73CF499F8D99}">
      <text>
        <r>
          <rPr>
            <b/>
            <sz val="9"/>
            <color indexed="81"/>
            <rFont val="Tahoma"/>
            <family val="2"/>
          </rPr>
          <t>&gt;0&lt;/D&gt;&lt;D xsi:type="xsd:double"&gt;0&lt;/D&gt;&lt;D xsi:type="xsd:double"&gt;0&lt;/D&gt;&lt;D xsi:type="xsd:double"&gt;0&lt;/D&gt;&lt;D xsi:type="xsd:double"&gt;0&lt;/D&gt;&lt;D xsi:type="xsd:double"&gt;0&lt;/D&gt;&lt;D xsi:type="xsd:double"&gt;0&lt;/D&gt;&lt;D xsi:type="xsd:double"&gt;0&lt;/D&gt;&lt;D xsi:type="xsd:double"&gt;0.4977&lt;/D&gt;&lt;D xsi:type="xsd:double"&gt;0.7599&lt;/D&gt;&lt;D xsi:type="xsd:double"&gt;0.59&lt;/D&gt;&lt;D xsi:type="xsd:double"&gt;0.4301&lt;/D&gt;&lt;D xsi:type="xsd:double"&gt;0.298&lt;/D&gt;&lt;D xsi:type="xsd:double"&gt;0.4866&lt;/D&gt;&lt;D xsi:type="xsd:double"&gt;0.6017&lt;/D&gt;&lt;D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xsi:type="xsd:double"&gt;0.4301&lt;/D&gt;&lt;D xsi:type="xsd:double"&gt;0.6981&lt;/D&gt;&lt;D xsi:type="xsd:double"&gt;1.0318&lt;/D&gt;&lt;D xsi:type="xsd:double"&gt;0.9248&lt;/D&gt;&lt;D xsi:type="xsd:double"&gt;0.0022&lt;/D&gt;&lt;D xsi:type="xsd:double"&gt;0.0022&lt;/D&gt;&lt;D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xsi:type="xsd:double"&gt;0.889&lt;/D&gt;&lt;D xsi:type="xsd:double"&gt;0.9575&lt;/D&gt;&lt;D xsi:type="xsd:double"&gt;0.7038&lt;/D&gt;&lt;D xsi:type="xsd:double"&gt;0.7479&lt;/D&gt;&lt;D xsi:type="xsd:double"&gt;1.0257&lt;/D&gt;&lt;D xsi:type="xsd:double"&gt;1.3476&lt;/D&gt;&lt;D xsi:type="xsd:double"&gt;1.4835&lt;/D&gt;&lt;D xsi:type="xsd:double"&gt;1.47&lt;/D&gt;&lt;D xsi:type="xsd:double"&gt;0.7193&lt;/D&gt;&lt;D xsi:type="xsd:double"&gt;0.5005&lt;/D&gt;&lt;D xsi:type="xsd:double"&gt;0.3671&lt;/D&gt;&lt;D xsi:type="xsd:double"&gt;0.379&lt;/D&gt;&lt;D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xsi:type="xsd:double"&gt;0.3061&lt;/D&gt;&lt;D xsi:type="xsd:double"&gt;0.4456&lt;/D&gt;&lt;D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xsi:type="xsd:double"&gt;0.3886&lt;/D&gt;&lt;D xsi:type="xsd:double"&gt;0.7074&lt;/D&gt;&lt;D xsi:type="xsd:double"&gt;0.605&lt;/D&gt;&lt;D xsi:type="xsd:double"&gt;0.5267&lt;/D&gt;&lt;D xsi:type="xsd:double"&gt;0.3968&lt;/D&gt;&lt;D xsi:type="xsd:double"&gt;0.4888&lt;/D&gt;&lt;D xsi:type="xsd:double"&gt;0.6331&lt;/D&gt;&lt;D xsi:type="xsd:double"&gt;0.5604&lt;/D&gt;&lt;D xsi:type="xsd:double"&gt;0.6365&lt;/D&gt;&lt;D xsi:type="xsd:double"&gt;0.5465&lt;/D&gt;&lt;D xsi:type="xsd:double"&gt;0.6459&lt;/D&gt;&lt;D xsi:type="xsd:double"&gt;0.6811&lt;/D&gt;&lt;D xsi:type="xsd:double"&gt;0.6406&lt;/D&gt;&lt;D xsi:type="xsd:double"&gt;0.8018&lt;/D&gt;&lt;D xsi:type="xsd:double"&gt;0.9824&lt;/D&gt;&lt;D xsi:type="xsd:double"&gt;0.8002&lt;/D&gt;&lt;D xsi:type="xsd:double"&gt;0.6962&lt;/D&gt;&lt;D xsi:type="xsd:double"&gt;0.5517&lt;/D&gt;&lt;D xsi:type="xsd:double"&gt;0.3688&lt;/D&gt;&lt;D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xsi:type="xsd:double"&gt;0.3596&lt;/D&gt;&lt;D xsi:type="xsd:double"&gt;0.2772&lt;/D&gt;&lt;D xsi:type="xsd:double"&gt;0.41&lt;/D&gt;&lt;D xsi:type="xsd:double"&gt;0.4558&lt;/D&gt;&lt;D xsi:type="xsd:double"&gt;0.4233&lt;/D&gt;&lt;D xsi:type="xsd:double"&gt;0.415&lt;/D&gt;&lt;D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xsi:type="xsd:double"&gt;0.3852&lt;/D&gt;&lt;D xsi:type="xsd:double"&gt;0.3659&lt;/D&gt;&lt;D xsi:type="xsd:double"&gt;0.3002&lt;/D&gt;&lt;D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xsi:type="xsd:double"&gt;0.5452&lt;/D&gt;&lt;D xsi:type="xsd:double"&gt;0.8274&lt;/D&gt;&lt;D xsi:type="xsd:double"&gt;0.9536&lt;/D&gt;&lt;D xsi:type="xsd:double"&gt;1.0475&lt;/D&gt;&lt;D xsi:type="xsd:double"&gt;0.4127&lt;/D&gt;&lt;D xsi:type="xsd:double"&gt;0.4206&lt;/D&gt;&lt;D xsi:type="xsd:double"&gt;0&lt;/D&gt;&lt;D xsi:type="xsd:double"&gt;0&lt;/D&gt;&lt;D xsi:type="xsd:double"&gt;0&lt;/D&gt;&lt;D xsi:type="xsd:double"&gt;0&lt;/D&gt;&lt;D xsi:type="xsd:double"&gt;0&lt;/D&gt;&lt;D xsi:type="xsd:double"&gt;0.404&lt;/D&gt;&lt;D xsi:type="xsd:double"&gt;0&lt;/D&gt;&lt;D xsi:type="xsd:double"&gt;0&lt;/D&gt;&lt;D xsi:type="xsd:double"&gt;0&lt;/D&gt;&lt;D xsi:type="xsd:double"&gt;0&lt;/D&gt;&lt;D xsi:type="xsd:double"&gt;0&lt;/D&gt;&lt;D xsi:type="xsd:double"&gt;0&lt;/D&gt;&lt;D xsi:type="xsd:double"&gt;0&lt;/D&gt;&lt;D xsi:type="xsd:double"&gt;0.3279&lt;/D&gt;&lt;D xsi:type="xsd:double"&gt;0.3701&lt;/D&gt;&lt;D xsi:type="xsd:double"&gt;0.4013&lt;/D&gt;&lt;D xsi:type="xsd:double"&gt;0.5501&lt;/D&gt;&lt;D xsi:type="xsd:double"&gt;0.6869&lt;/D&gt;&lt;D xsi:type="xsd:double"&gt;0.5507&lt;/D&gt;&lt;D xsi:type="xsd:double"&gt;0.5576&lt;/D&gt;&lt;D xsi:type="xsd:double"&gt;0.5679&lt;/D&gt;&lt;D xsi:type="xsd:double"&gt;0.3595&lt;/D&gt;&lt;D xsi:type="xsd:double"&gt;0.3191&lt;/D&gt;&lt;D xsi:type="xsd:double"&gt;0&lt;/D&gt;&lt;D xsi:type="xsd:double"&gt;0&lt;/D&gt;&lt;D xsi:type="xsd:double"&gt;0.4891&lt;/D&gt;&lt;D xsi:type="xsd:double"&gt;0.4723&lt;/D&gt;&lt;D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xsi:type="xsd:double"&gt;0.216&lt;/D&gt;&lt;D xsi:type="xsd:double"&gt;0.2898&lt;/D&gt;&lt;D xsi:type="xsd:double"&gt;0.2783&lt;/D&gt;&lt;D xsi:type="xsd:double"&gt;0.3335&lt;/D&gt;&lt;D xsi:type="xsd:double"&gt;0.1883&lt;/D&gt;&lt;D xsi:type="xsd:double"&gt;0.1423&lt;/D&gt;&lt;D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xsi:type="xsd:double"&gt;0.3455&lt;/D&gt;&lt;D xsi:type="xsd:double"&gt;0.3227&lt;/D&gt;&lt;D xsi:type="xsd:double"&gt;0.3631&lt;/D&gt;&lt;D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xsi:type="xsd:double"&gt;0.3469&lt;/D&gt;&lt;D xsi:type="xsd:double"&gt;0.7761&lt;/D&gt;&lt;D xsi:type="xsd:double"&gt;0.7438&lt;/D&gt;&lt;D xsi:type="xsd:double"&gt;0.8477&lt;/D&gt;&lt;D xsi:type="xsd:double"&gt;0.5321&lt;/D&gt;&lt;D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xsi:type="xsd:double"&gt;0.3489&lt;/D&gt;&lt;D xsi:type="xsd:double"&gt;0.3585&lt;/D&gt;&lt;D xsi:type="xsd:double"&gt;0.3962&lt;/D&gt;&lt;D xsi:type="xsd:double"&gt;0.3884&lt;/D&gt;&lt;D xsi:type="xsd:double"&gt;0.3883&lt;/D&gt;&lt;D xsi:type="xsd:double"&gt;0.371&lt;/D&gt;&lt;D xsi:type="xsd:double"&gt;0.3237&lt;/D&gt;&lt;D xsi:type="xsd:double"&gt;0.2189&lt;/D&gt;&lt;D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xsi:type="xsd:double"&gt;0.2128&lt;/D&gt;&lt;D xsi:type="xsd:double"&gt;0.2113&lt;/D&gt;&lt;D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xsi:type="xsd:double"&gt;0.1495&lt;/D&gt;&lt;D xsi:type="xsd:double"&gt;0.1487&lt;/D&gt;&lt;D xsi:type="xsd:double"&gt;0.1605&lt;/D&gt;&lt;D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xsi:type="xsd:double"&gt;0.1627&lt;/D&gt;&lt;D xsi:type="xsd:double"&gt;0.1841&lt;/D&gt;&lt;D xsi:type="xsd:double"&gt;0.573&lt;/D&gt;&lt;D xsi:type="xsd:double"&gt;0.4052&lt;/D&gt;&lt;D xsi:type="xsd:double"&gt;0.443&lt;/D&gt;&lt;D xsi:type="xsd:double"&gt;0.5423&lt;/D&gt;&lt;D xsi:type="xsd:double"&gt;0.5167&lt;/D&gt;&lt;D xsi:type="xsd:double"&gt;0.5436&lt;/D&gt;&lt;D xsi:type="xsd:double"&gt;0.5123&lt;/D&gt;&lt;D xsi:type="xsd:double"&gt;0.5877&lt;/D&gt;&lt;D xsi:type="xsd:double"&gt;0.5248&lt;/D&gt;&lt;D xsi:type="xsd:double"&gt;0.6795&lt;/D&gt;&lt;D xsi:type="xsd:double"&gt;0.6091&lt;/D&gt;&lt;D xsi:type="xsd:double"&gt;0.6928&lt;/D&gt;&lt;D xsi:type="xsd:double"&gt;0.5946&lt;/D&gt;&lt;D xsi:type="xsd:double"&gt;0.6816&lt;/D&gt;&lt;D xsi:type="xsd:double"&gt;0.566&lt;/D&gt;&lt;D xsi:type="xsd:double"&gt;0.5667&lt;/D&gt;&lt;D xsi:type="xsd:double"&gt;0&lt;/D&gt;&lt;D xsi:type="xsd:double"&gt;0&lt;/D&gt;&lt;D xsi:type="xsd:double"&gt;0&lt;/D&gt;&lt;D xsi:type="xsd:double"&gt;0.6921&lt;/D&gt;&lt;D xsi:type="xsd:double"&gt;0.6237&lt;/D&gt;&lt;D xsi:type="xsd:double"&gt;0.5507&lt;/D&gt;&lt;D xsi:type="xsd:double"&gt;0.5052&lt;/D&gt;&lt;D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xsi:type="xsd:double"&gt;0.4173&lt;/D&gt;&lt;D xsi:type="xsd:double"&gt;0.522&lt;/D&gt;&lt;D xsi:type="xsd:double"&gt;0.6507&lt;/D&gt;&lt;D xsi:type="xsd:double"&gt;0.4164&lt;/D&gt;&lt;D xsi:type="xsd:double"&gt;0.4026&lt;/D&gt;&lt;D xsi:type="xsd:double"&gt;0.4129&lt;/D&gt;&lt;D xsi:type="xsd:double"&gt;0.4613&lt;/D&gt;&lt;D xsi:type="xsd:double"&gt;0&lt;/D&gt;&lt;D xsi:type="xsd:double"&gt;0&lt;/D&gt;&lt;D xsi:type="xsd:double"&gt;0&lt;/D&gt;&lt;D xsi:type="xsd:double"&gt;0&lt;/D&gt;&lt;D xsi:type="xsd:double"&gt;0&lt;/D&gt;&lt;D xsi:type="xsd:double"&gt;0&lt;/D&gt;&lt;D xsi:type="xsd:double"&gt;0&lt;/D&gt;&lt;D xsi:type="xsd:double"&gt;0.4227&lt;/D&gt;&lt;D xsi:type="xsd:double"&gt;0&lt;/D&gt;&lt;D xsi:type="xsd:double"&gt;0.3899&lt;/D&gt;&lt;D xsi:type="xsd:double"&gt;0.4232&lt;/D&gt;&lt;D xsi:type="xsd:double"&gt;0.5401&lt;/D&gt;&lt;D xsi:type="xsd:double"&gt;0.5555&lt;/D&gt;&lt;D xsi:type="xsd:double"&gt;0.5262&lt;/D&gt;&lt;D xsi:type="xsd:double"&gt;0.4661&lt;/D&gt;&lt;D xsi:type="xsd:double"&gt;0&lt;/D&gt;&lt;D xsi:type="xsd:double"&gt;0.4423&lt;/D&gt;&lt;D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xsi:type="xsd:double"&gt;0.3333&lt;/D&gt;&lt;D xsi:type="xsd:double"&gt;0.5101&lt;/D&gt;&lt;D xsi:type="xsd:double"&gt;0.4692&lt;/D&gt;&lt;D xsi:type="xsd:double"&gt;0.2922&lt;/D&gt;&lt;D xsi:type="xsd:double"&gt;0.1883&lt;/D&gt;&lt;D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xsi:type="xsd:double"&gt;0.2082&lt;/D&gt;&lt;D xsi:type="xsd:double"&gt;0.2398&lt;/D&gt;&lt;D xsi:type="xsd:double"&gt;0.3024&lt;/D&gt;&lt;D xsi:type="xsd:double"&gt;0.8274&lt;/D&gt;&lt;D xsi:type="xsd:double"&gt;0.6571&lt;/D&gt;&lt;D xsi:type="xsd:double"&gt;1.2539&lt;/D&gt;&lt;D xsi:type="xsd:double"&gt;1.2075&lt;/D&gt;&lt;D xsi:type="xsd:double"&gt;1.0587&lt;/D&gt;&lt;D xsi:type="xsd:double"&gt;1.0289&lt;/D&gt;&lt;D xsi:type="xsd:double"&gt;0.8196&lt;/D&gt;&lt;D xsi:type="xsd:double"&gt;0.6527&lt;/D&gt;&lt;D xsi:type="xsd:double"&gt;0.435&lt;/D&gt;&lt;D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xsi:type="xsd:double"&gt;0.504&lt;/D&gt;&lt;D xsi:type="xsd:double"&gt;0.5227&lt;/D&gt;&lt;D xsi:type="xsd:double"&gt;0.5242&lt;/D&gt;&lt;D xsi:type="xsd:double"&gt;0&lt;/D&gt;&lt;D xsi:type="xsd:double"&gt;0&lt;/D&gt;&lt;D xsi:type="xsd:double"&gt;0&lt;/D&gt;&lt;D xsi:type="xsd:double"&gt;0&lt;/D&gt;&lt;D xsi:type="xsd:double"&gt;0&lt;/D&gt;&lt;D xsi:type="xsd:double"&gt;0.5203&lt;/D&gt;&lt;D xsi:type="xsd:double"&gt;0.4918&lt;/D&gt;&lt;D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xsi:type="xsd:double"&gt;0.5816&lt;/D&gt;&lt;D xsi:type="xsd:double"&gt;0.6341&lt;/D&gt;&lt;D xsi:type="xsd:double"&gt;0.4523&lt;/D&gt;&lt;D xsi:type="xsd:double"&gt;0.4948&lt;/D&gt;&lt;D xsi:type="xsd:double"&gt;0.4615&lt;/D&gt;&lt;D xsi:type="xsd:double"&gt;0.4087&lt;/D&gt;&lt;D xsi:type="xsd:double"&gt;0.3947&lt;/D&gt;&lt;D xsi:type="xsd:double"&gt;0.5701&lt;/D&gt;&lt;D xsi:type="xsd:double"&gt;0.4369&lt;/D&gt;&lt;D xsi:type="xsd:double"&gt;0.3572&lt;/D&gt;&lt;D xsi:type="xsd:double"&gt;0.3269&lt;/D&gt;&lt;D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xsi:type="xsd:double"&gt;0.3425&lt;/D&gt;&lt;D xsi:type="xsd:double"&gt;0.2573&lt;/D&gt;&lt;D xsi:type="xsd:double"&gt;0.1992&lt;/D&gt;&lt;D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xsi:type="xsd:double"&gt;0.3966&lt;/D&gt;&lt;D xsi:type="xsd:double"&gt;0.47&lt;/D&gt;&lt;D xsi:type="xsd:double"&gt;0.5876&lt;/D&gt;&lt;D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xsi:type="xsd:double"&gt;0.4896&lt;/D&gt;&lt;D xsi:type="xsd:double"&gt;0.5811&lt;/D&gt;&lt;D xsi:type="xsd:double"&gt;0.5684&lt;/D&gt;&lt;D xsi:type="xsd:double"&gt;0.4327&lt;/D&gt;&lt;D xsi:type="xsd:double"&gt;0.2913&lt;/D&gt;&lt;D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xsi:type="xsd:double"&gt;0.2477&lt;/D&gt;&lt;D xsi:type="xsd:double"&gt;0&lt;/D&gt;&lt;D xsi:type="xsd:double"&gt;0&lt;/D&gt;&lt;D xsi:type="xsd:double"&gt;0&lt;/D&gt;&lt;D xsi:type="xsd:double"&gt;0&lt;/D&gt;&lt;D xsi:type="xsd:double"&gt;0&lt;/D&gt;&lt;D xsi:type="xsd:double"&gt;0.4256&lt;/D&gt;&lt;D xsi:type="xsd:double"&gt;0.4572&lt;/D&gt;&lt;D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t>
        </r>
      </text>
    </comment>
    <comment ref="A78" authorId="0" shapeId="0" xr:uid="{62A0CE5A-4A36-4876-972F-9A6A6D899CCD}">
      <text>
        <r>
          <rPr>
            <b/>
            <sz val="9"/>
            <color indexed="81"/>
            <rFont val="Tahoma"/>
            <family val="2"/>
          </rPr>
          <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xsi:type="xsd:double"&gt;0.4931&lt;/D&gt;&lt;D xsi:type="xsd:double"&gt;0.8733&lt;/D&gt;&lt;D xsi:type="xsd:double"&gt;1.005&lt;/D&gt;&lt;D xsi:type="xsd:double"&gt;0.7897&lt;/D&gt;&lt;D xsi:type="xsd:double"&gt;0.6696&lt;/D&gt;&lt;D xsi:type="xsd:double"&gt;0.4866&lt;/D&gt;&lt;D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xsi:type="xsd:double"&gt;0.4066&lt;/D&gt;&lt;D xsi:type="xsd:double"&gt;0.4896&lt;/D&gt;&lt;D xsi:type="xsd:double"&gt;0.4182&lt;/D&gt;&lt;D xsi:type="xsd:double"&gt;0.3578&lt;/D&gt;&lt;D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xsi:type="xsd:double"&gt;0.8527&lt;/D&gt;&lt;D xsi:type="xsd:double"&gt;0.4874&lt;/D&gt;&lt;D xsi:type="xsd:double"&gt;0.3461&lt;/D&gt;&lt;D xsi:type="xsd:double"&gt;0.4865&lt;/D&gt;&lt;D xsi:type="xsd:double"&gt;0.4068&lt;/D&gt;&lt;D xsi:type="xsd:double"&gt;0.2408&lt;/D&gt;&lt;D xsi:type="xsd:double"&gt;0.2461&lt;/D&gt;&lt;D xsi:type="xsd:double"&gt;0.3042&lt;/D&gt;&lt;D xsi:type="xsd:double"&gt;0.2931&lt;/D&gt;&lt;D xsi:type="xsd:double"&gt;0.1871&lt;/D&gt;&lt;D xsi:type="xsd:double"&gt;0.0822&lt;/D&gt;&lt;D xsi:type="xsd:double"&gt;0.0749&lt;/D&gt;&lt;D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xsi:type="xsd:double"&gt;0.3396&lt;/D&gt;&lt;D xsi:type="xsd:double"&gt;0.4579&lt;/D&gt;&lt;D xsi:type="xsd:double"&gt;0.72&lt;/D&gt;&lt;D xsi:type="xsd:double"&gt;0.6465&lt;/D&gt;&lt;D xsi:type="xsd:double"&gt;0.5712&lt;/D&gt;&lt;D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xsi:type="xsd:double"&gt;0.5467&lt;/D&gt;&lt;D xsi:type="xsd:double"&gt;0.4263&lt;/D&gt;&lt;D xsi:type="xsd:double"&gt;0.4534&lt;/D&gt;&lt;D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xsi:type="xsd:double"&gt;0.2531&lt;/D&gt;&lt;D xsi:type="xsd:double"&gt;0.4468&lt;/D&gt;&lt;D xsi:type="xsd:double"&gt;0&lt;/D&gt;&lt;D xsi:type="xsd:double"&gt;0&lt;/D&gt;&lt;D xsi:type="xsd:double"&gt;0&lt;/D&gt;&lt;D xsi:type="xsd:double"&gt;0&lt;/D&gt;&lt;D xsi:type="xsd:double"&gt;0&lt;/D&gt;&lt;D xsi:type="xsd:double"&gt;0&lt;/D&gt;&lt;D xsi:type="xsd:double"&gt;0&lt;/D&gt;&lt;D xsi:type="xsd:double"&gt;0.6188&lt;/D&gt;&lt;D xsi:type="xsd:double"&gt;0.6893&lt;/D&gt;&lt;D xsi:type="xsd:double"&gt;0.7386&lt;/D&gt;&lt;D xsi:type="xsd:double"&gt;0.5741&lt;/D&gt;&lt;D xsi:type="xsd:double"&gt;0.6343&lt;/D&gt;&lt;D xsi:type="xsd:double"&gt;0.5278&lt;/D&gt;&lt;D xsi:type="xsd:double"&gt;0.6055&lt;/D&gt;&lt;D xsi:type="xsd:double"&gt;0.0011&lt;/D&gt;&lt;D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xsi:type="xsd:double"&gt;0.3974&lt;/D&gt;&lt;D xsi:type="xsd:double"&gt;0.3176&lt;/D&gt;&lt;D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xsi:type="xsd:double"&gt;0.5066&lt;/D&gt;&lt;D xsi:type="xsd:double"&gt;0.719&lt;/D&gt;&lt;D xsi:type="xsd:double"&gt;0.7299&lt;/D&gt;&lt;D xsi:type="xsd:double"&gt;0.7161&lt;/D&gt;&lt;D xsi:type="xsd:double"&gt;0.9215&lt;/D&gt;&lt;D xsi:type="xsd:double"&gt;0.7433&lt;/D&gt;&lt;D xsi:type="xsd:double"&gt;0.5465&lt;/D&gt;&lt;D xsi:type="xsd:double"&gt;0.5376&lt;/D&gt;&lt;D xsi:type="xsd:double"&gt;0.4836&lt;/D&gt;&lt;D xsi:type="xsd:double"&gt;0.3738&lt;/D&gt;&lt;D xsi:type="xsd:double"&gt;0.1932&lt;/D&gt;&lt;D xsi:type="xsd:double"&gt;0.2099&lt;/D&gt;&lt;D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xsi:type="xsd:double"&gt;0.4818&lt;/D&gt;&lt;D xsi:type="xsd:double"&gt;0.5688&lt;/D&gt;&lt;D xsi:type="xsd:double"&gt;0.4832&lt;/D&gt;&lt;D xsi:type="xsd:double"&gt;0.3833&lt;/D&gt;&lt;D xsi:type="xsd:double"&gt;0.5303&lt;/D&gt;&lt;D xsi:type="xsd:double"&gt;0.461&lt;/D&gt;&lt;D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xsi:type="xsd:double"&gt;0.3395&lt;/D&gt;&lt;D xsi:type="xsd:double"&gt;0.313&lt;/D&gt;&lt;D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xsi:type="xsd:double"&gt;0.1456&lt;/D&gt;&lt;D xsi:type="xsd:double"&gt;0.1298&lt;/D&gt;&lt;D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xsi:type="xsd:double"&gt;0.422&lt;/D&gt;&lt;D xsi:type="xsd:double"&gt;0.4047&lt;/D&gt;&lt;D xsi:type="xsd:double"&gt;0.2817&lt;/D&gt;&lt;D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xsi:type="xsd:double"&gt;0.2538&lt;/D&gt;&lt;D xsi:type="xsd:double"&gt;0.2764&lt;/D&gt;&lt;D xsi:type="xsd:double"&gt;0.2303&lt;/D&gt;&lt;D xsi:type="xsd:double"&gt;0.2878&lt;/D&gt;&lt;D xsi:type="xsd:double"&gt;0.2784&lt;/D&gt;&lt;D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xsi:type="xsd:double"&gt;0.4921&lt;/D&gt;&lt;D xsi:type="xsd:double"&gt;0.7249&lt;/D&gt;&lt;D xsi:type="xsd:double"&gt;0.7419&lt;/D&gt;&lt;D xsi:type="xsd:double"&gt;0.5114&lt;/D&gt;&lt;D xsi:type="xsd:double"&gt;0&lt;/D&gt;&lt;D xsi:type="xsd:double"&gt;0&lt;/D&gt;&lt;D xsi:type="xsd:double"&gt;0&lt;/D&gt;&lt;D xsi:type="xsd:double"&gt;0&lt;/D&gt;&lt;D xsi:type="xsd:double"&gt;0&lt;/D&gt;&lt;D xsi:type="xsd:double"&gt;0&lt;/D&gt;&lt;D xsi:type="xsd:double"&gt;0&lt;/D&gt;&lt;D xsi:type="xsd:double"&gt;0&lt;/D&gt;&lt;D xsi:type="xsd:double"&gt;0.4814&lt;/D&gt;&lt;D xsi:type="xsd:double"&gt;0&lt;/D&gt;&lt;D xsi:type="xsd:double"&gt;0&lt;/D&gt;&lt;D xsi:type="xsd:double"&gt;0&lt;/D&gt;&lt;D xsi:type="xsd:double"&gt;0&lt;/D&gt;&lt;D xsi:type="xsd:double"&gt;0&lt;/D&gt;&lt;D xsi:type="xsd:double"&gt;0.5137&lt;/D&gt;&lt;D xsi:type="xsd:double"&gt;0.6222&lt;/D&gt;&lt;D xsi:type="xsd:double"&gt;0.6378&lt;/D&gt;&lt;D xsi:type="xsd:double"&gt;0.392&lt;/D&gt;&lt;D xsi:type="xsd:double"&gt;0.3638&lt;/D&gt;&lt;D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xsi:type="xsd:double"&gt;0.6357&lt;/D&gt;&lt;D xsi:type="xsd:double"&gt;0.6997&lt;/D&gt;&lt;D xsi:type="xsd:double"&gt;0.5452&lt;/D&gt;&lt;D xsi:type="xsd:double"&gt;0.4341&lt;/D&gt;&lt;D xsi:type="xsd:double"&gt;0.5262&lt;/D&gt;&lt;D xsi:type="xsd:double"&gt;0.4301&lt;/D&gt;&lt;D xsi:type="xsd:double"&gt;0.4066&lt;/D&gt;&lt;D xsi:type="xsd:double"&gt;0.5724&lt;/D&gt;&lt;D xsi:type="xsd:double"&gt;0.5516&lt;/D&gt;&lt;D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xsi:type="xsd:double"&gt;0.4299&lt;/D&gt;&lt;D xsi:type="xsd:double"&gt;0.8413&lt;/D&gt;&lt;D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xsi:type="xsd:double"&gt;0.5701&lt;/D&gt;&lt;D xsi:type="xsd:double"&gt;0.5591&lt;/D&gt;&lt;D xsi:type="xsd:double"&gt;0.3598&lt;/D&gt;&lt;D xsi:type="xsd:double"&gt;0.3999&lt;/D&gt;&lt;D xsi:type="xsd:double"&gt;0.5661&lt;/D&gt;&lt;D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xsi:type="xsd:double"&gt;0.1944&lt;/D&gt;&lt;D xsi:type="xsd:double"&gt;0&lt;/D&gt;&lt;D xsi:type="xsd:double"&gt;0&lt;/D&gt;&lt;D xsi:type="xsd:double"&gt;0&lt;/D&gt;&lt;D xsi:type="xsd:double"&gt;0.349&lt;/D&gt;&lt;D xsi:type="xsd:double"&gt;0.3614&lt;/D&gt;&lt;D xsi:type="xsd:double"&gt;0.9249&lt;/D&gt;&lt;D xsi:type="xsd:double"&gt;0.6885&lt;/D&gt;&lt;D xsi:type="xsd:double"&gt;1.184&lt;/D&gt;&lt;D xsi:type="xsd:double"&gt;0.809&lt;/D&gt;&lt;D xsi:type="xsd:double"&gt;0.6443&lt;/D&gt;&lt;D xsi:type="xsd:double"&gt;0.5504&lt;/D&gt;&lt;D xsi:type="xsd:double"&gt;0.6768&lt;/D&gt;&lt;D xsi:type="xsd:double"&gt;0.594&lt;/D&gt;&lt;D xsi:type="xsd:double"&gt;0.4738&lt;/D&gt;&lt;D xsi:type="xsd:double"&gt;0.3444&lt;/D&gt;&lt;D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xsi:type="xsd:double"&gt;0.2435&lt;/D&gt;&lt;D xsi:type="xsd:double"&gt;0.4041&lt;/D&gt;&lt;D xsi:type="xsd:double"&gt;0.4902&lt;/D&gt;&lt;D xsi:type="xsd:double"&gt;0.6297&lt;/D&gt;&lt;D xsi:type="xsd:double"&gt;0.4699&lt;/D&gt;&lt;D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xsi:type="xsd:double"&gt;0.4907&lt;/D&gt;&lt;D xsi:type="xsd:double"&gt;0.4793&lt;/D&gt;&lt;D xsi:type="xsd:double"&gt;0.4421&lt;/D&gt;&lt;D xsi:type="xsd:double"&gt;0.2984&lt;/D&gt;&lt;D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xsi:type="xsd:double"&gt;1.1705&lt;/D&gt;&lt;D xsi:type="xsd:double"&gt;0.8657&lt;/D&gt;&lt;D xsi:type="xsd:double"&gt;0&lt;/D&gt;&lt;D xsi:type="xsd:double"&gt;0&lt;/D&gt;&lt;D xsi:type="xsd:double"&gt;0&lt;/D&gt;&lt;D xsi:type="xsd:double"&gt;0&lt;/D&gt;&lt;D xsi:type="xsd:double"&gt;0.0748&lt;/D&gt;&lt;D xsi:type="xsd:double"&gt;0&lt;/D&gt;&lt;D xsi:type="xsd:double"&gt;0&lt;/D&gt;&lt;D xsi:type="xsd:double"&gt;0.5781&lt;/D&gt;&lt;D xsi:type="xsd:double"&gt;0.5298&lt;/D&gt;&lt;D xsi:type="xsd:double"&gt;0.3949&lt;/D&gt;&lt;D xsi:type="xsd:double"&gt;0.4142&lt;/D&gt;&lt;D xsi:type="xsd:double"&gt;0.5003&lt;/D&gt;&lt;D xsi:type="xsd:double"&gt;0.2843&lt;/D&gt;&lt;D xsi:type="xsd:double"&gt;0.3&lt;/D&gt;&lt;D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xsi:type="xsd:double"&gt;0.2033&lt;/D&gt;&lt;D xsi:type="xsd:double"&gt;0.2024&lt;/D&gt;&lt;D xsi:type="xsd:double"&gt;0.2261&lt;/D&gt;&lt;D xsi:type="xsd:double"&gt;0.2474&lt;/D&gt;&lt;D xsi:type="xsd:double"&gt;0.2954&lt;/D&gt;&lt;D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xsi:type="xsd:double"&gt;0.4822&lt;/D&gt;&lt;D xsi:type="xsd:double"&gt;0.5088&lt;/D&gt;&lt;D xsi:type="xsd:double"&gt;0.4909&lt;/D&gt;&lt;D xsi:type="xsd:double"&gt;0.466&lt;/D&gt;&lt;D xsi:type="xsd:double"&gt;0.8726&lt;/D&gt;&lt;D xsi:type="xsd:double"&gt;0.5559&lt;/D&gt;&lt;D xsi:type="xsd:double"&gt;0.5412&lt;/D&gt;&lt;D xsi:type="xsd:double"&gt;0.5843&lt;/D&gt;&lt;D xsi:type="xsd:double"&gt;0.7673&lt;/D&gt;&lt;D xsi:type="xsd:double"&gt;0.6374&lt;/D&gt;&lt;D xsi:type="xsd:double"&gt;0.5948&lt;/D&gt;&lt;D xsi:type="xsd:double"&gt;0.478&lt;/D&gt;&lt;D xsi:type="xsd:double"&gt;0.6149&lt;/D&gt;&lt;D xsi:type="xsd:double"&gt;0.5229&lt;/D&gt;&lt;D xsi:type="xsd:double"&gt;0.5695&lt;/D&gt;&lt;D xsi:type="xsd:double"&gt;0.5043&lt;/D&gt;&lt;D xsi:type="xsd:double"&gt;0.5483&lt;/D&gt;&lt;D xsi:type="xsd:double"&gt;0.5049&lt;/D&gt;&lt;D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xsi:type="xsd:double"&gt;0.6066&lt;/D&gt;&lt;D xsi:type="xsd:double"&gt;0.9775&lt;/D&gt;&lt;D xsi:type="xsd:double"&gt;1.0103&lt;/D&gt;&lt;D xsi:type="xsd:double"&gt;0.7403&lt;/D&gt;&lt;D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xsi:type="xsd:double"&gt;0.4498&lt;/D&gt;&lt;D xsi:type="xsd:double"&gt;0.4455&lt;/D&gt;&lt;D xsi:type="xsd:double"&gt;0.4681&lt;/D&gt;&lt;D xsi:type="xsd:double"&gt;0.6714&lt;/D&gt;&lt;D xsi:type="xsd:double"&gt;0.6728&lt;/D&gt;&lt;D xsi:type="xsd:double"&gt;0.6686&lt;/D&gt;&lt;D xsi:type="xsd:double"&gt;0.5015&lt;/D&gt;&lt;D xsi:type="xsd:double"&gt;0.675&lt;/D&gt;&lt;D xsi:type="xsd:double"&gt;0.7025&lt;/D&gt;&lt;D xsi:type="xsd:double"&gt;0.7708&lt;/D&gt;&lt;D xsi:type="xsd:double"&gt;0.685&lt;/D&gt;&lt;D xsi:type="xsd:double"&gt;0.5133&lt;/D&gt;&lt;D xsi:type="xsd:double"&gt;0.4539&lt;/D&gt;&lt;D xsi:type="xsd:double"&gt;0.483&lt;/D&gt;&lt;D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xsi:type="xsd:double"&gt;0.5705&lt;/D&gt;&lt;D xsi:type="xsd:double"&gt;0.5087&lt;/D&gt;&lt;D xsi:type="xsd:double"&gt;0.5677&lt;/D&gt;&lt;D xsi:type="xsd:double"&gt;0.6751&lt;/D&gt;&lt;D xsi:type="xsd:double"&gt;0.7505&lt;/D&gt;&lt;D xsi:type="xsd:double"&gt;0.6872&lt;/D&gt;&lt;D xsi:type="xsd:double"&gt;0.7437&lt;/D&gt;&lt;D xsi:type="xsd:double"&gt;0.3889&lt;/D&gt;&lt;D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xsi:type="xsd:double"&gt;0.4495&lt;/D&gt;&lt;D xsi:type="xsd:double"&gt;0.4239&lt;/D&gt;&lt;D xsi:type="xsd:double"&gt;0.5039&lt;/D&gt;&lt;D xsi:type="xsd:double"&gt;0.6333&lt;/D&gt;&lt;D xsi:type="xsd:double"&gt;0.9666&lt;/D&gt;&lt;D xsi:type="xsd:double"&gt;0.6046&lt;/D&gt;&lt;D xsi:type="xsd:double"&gt;0.5129&lt;/D&gt;&lt;D xsi:type="xsd:double"&gt;0.505&lt;/D&gt;&lt;D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t>
        </r>
      </text>
    </comment>
    <comment ref="A79" authorId="0" shapeId="0" xr:uid="{3685CFF9-D299-4F4D-83F8-403947B18F6A}">
      <text>
        <r>
          <rPr>
            <b/>
            <sz val="9"/>
            <color indexed="81"/>
            <rFont val="Tahoma"/>
            <family val="2"/>
          </rPr>
          <t>si:type="xsd:double"&gt;0&lt;/D&gt;&lt;D xsi:type="xsd:double"&gt;0&lt;/D&gt;&lt;D xsi:type="xsd:double"&gt;0&lt;/D&gt;&lt;D xsi:type="xsd:double"&gt;0&lt;/D&gt;&lt;D xsi:type="xsd:double"&gt;0&lt;/D&gt;&lt;D xsi:type="xsd:double"&gt;0&lt;/D&gt;&lt;D xsi:type="xsd:double"&gt;0&lt;/D&gt;&lt;D xsi:type="xsd:double"&gt;0&lt;/D&gt;&lt;D xsi:type="xsd:double"&gt;0&lt;/D&gt;&lt;D xsi:type="xsd:double"&gt;0.2303&lt;/D&gt;&lt;D xsi:type="xsd:double"&gt;0.314&lt;/D&gt;&lt;D xsi:type="xsd:double"&gt;0.3238&lt;/D&gt;&lt;D xsi:type="xsd:double"&gt;0.1946&lt;/D&gt;&lt;D xsi:type="xsd:double"&gt;0.0392&lt;/D&gt;&lt;D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xsi:type="xsd:double"&gt;0.2656&lt;/D&gt;&lt;D xsi:type="xsd:double"&gt;0.4178&lt;/D&gt;&lt;D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xsi:type="xsd:double"&gt;0.2085&lt;/D&gt;&lt;D xsi:type="xsd:double"&gt;0.2531&lt;/D&gt;&lt;D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xsi:type="xsd:double"&gt;0.4947&lt;/D&gt;&lt;D xsi:type="xsd:double"&gt;0.2983&lt;/D&gt;&lt;D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xsi:type="xsd:double"&gt;1.0498&lt;/D&gt;&lt;D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xsi:type="xsd:double"&gt;0.4255&lt;/D&gt;&lt;D xsi:type="xsd:double"&gt;0.5573&lt;/D&gt;&lt;D xsi:type="xsd:double"&gt;0.5348&lt;/D&gt;&lt;D xsi:type="xsd:double"&gt;0.5174&lt;/D&gt;&lt;D xsi:type="xsd:double"&gt;0.518&lt;/D&gt;&lt;D xsi:type="xsd:double"&gt;0.3655&lt;/D&gt;&lt;D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xsi:type="xsd:double"&gt;0.5253&lt;/D&gt;&lt;D xsi:type="xsd:double"&gt;0.3956&lt;/D&gt;&lt;D xsi:type="xsd:double"&gt;0.6432&lt;/D&gt;&lt;D xsi:type="xsd:double"&gt;0.7663&lt;/D&gt;&lt;D xsi:type="xsd:double"&gt;0.5409&lt;/D&gt;&lt;D xsi:type="xsd:double"&gt;0.4252&lt;/D&gt;&lt;D xsi:type="xsd:double"&gt;0.4266&lt;/D&gt;&lt;D xsi:type="xsd:double"&gt;0.3764&lt;/D&gt;&lt;D xsi:type="xsd:double"&gt;0.2995&lt;/D&gt;&lt;D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xsi:type="xsd:double"&gt;0.5119&lt;/D&gt;&lt;D xsi:type="xsd:double"&gt;0.4432&lt;/D&gt;&lt;D xsi:type="xsd:double"&gt;0.4002&lt;/D&gt;&lt;D xsi:type="xsd:double"&gt;0.4589&lt;/D&gt;&lt;D xsi:type="xsd:double"&gt;0.5335&lt;/D&gt;&lt;D xsi:type="xsd:double"&gt;0.437&lt;/D&gt;&lt;D xsi:type="xsd:double"&gt;0&lt;/D&gt;&lt;D xsi:type="xsd:double"&gt;0&lt;/D&gt;&lt;D xsi:type="xsd:double"&gt;0&lt;/D&gt;&lt;D xsi:type="xsd:double"&gt;0&lt;/D&gt;&lt;D xsi:type="xsd:double"&gt;0&lt;/D&gt;&lt;D xsi:type="xsd:double"&gt;0&lt;/D&gt;&lt;D xsi:type="xsd:double"&gt;0&lt;/D&gt;&lt;D xsi:type="xsd:double"&gt;0&lt;/D&gt;&lt;D xsi:type="xsd:double"&gt;0.4004&lt;/D&gt;&lt;D xsi:type="xsd:double"&gt;0.7362&lt;/D&gt;&lt;D xsi:type="xsd:double"&gt;0.6213&lt;/D&gt;&lt;D xsi:type="xsd:double"&gt;0&lt;/D&gt;&lt;D xsi:type="xsd:double"&gt;0&lt;/D&gt;&lt;D xsi:type="xsd:double"&gt;0&lt;/D&gt;&lt;D xsi:type="xsd:double"&gt;0&lt;/D&gt;&lt;D xsi:type="xsd:double"&gt;0&lt;/D&gt;&lt;D xsi:type="xsd:double"&gt;0&lt;/D&gt;&lt;D xsi:type="xsd:double"&gt;0.1898&lt;/D&gt;&lt;D xsi:type="xsd:double"&gt;0.4537&lt;/D&gt;&lt;D xsi:type="xsd:double"&gt;0.5893&lt;/D&gt;&lt;D xsi:type="xsd:double"&gt;0.3081&lt;/D&gt;&lt;D xsi:type="xsd:double"&gt;0.3162&lt;/D&gt;&lt;D xsi:type="xsd:double"&gt;0.298&lt;/D&gt;&lt;D xsi:type="xsd:double"&gt;0.2722&lt;/D&gt;&lt;D xsi:type="xsd:double"&gt;0.295&lt;/D&gt;&lt;D xsi:type="xsd:double"&gt;0.3486&lt;/D&gt;&lt;D xsi:type="xsd:double"&gt;0.2556&lt;/D&gt;&lt;D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xsi:type="xsd:double"&gt;0.7432&lt;/D&gt;&lt;D xsi:type="xsd:double"&gt;0.688&lt;/D&gt;&lt;D xsi:type="xsd:double"&gt;0.2652&lt;/D&gt;&lt;D xsi:type="xsd:double"&gt;0.361&lt;/D&gt;&lt;D xsi:type="xsd:double"&gt;0.4223&lt;/D&gt;&lt;D xsi:type="xsd:double"&gt;0.2372&lt;/D&gt;&lt;D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xsi:type="xsd:double"&gt;0.3378&lt;/D&gt;&lt;D xsi:type="xsd:double"&gt;0.4603&lt;/D&gt;&lt;D xsi:type="xsd:double"&gt;0.4739&lt;/D&gt;&lt;D xsi:type="xsd:double"&gt;0.3135&lt;/D&gt;&lt;D xsi:type="xsd:double"&gt;0.2221&lt;/D&gt;&lt;D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xsi:type="xsd:double"&gt;0.2835&lt;/D&gt;&lt;D xsi:type="xsd:double"&gt;0.2906&lt;/D&gt;&lt;D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xsi:type="xsd:double"&gt;0.3873&lt;/D&gt;&lt;D xsi:type="xsd:double"&gt;0.386&lt;/D&gt;&lt;D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xsi:type="xsd:double"&gt;0.1234&lt;/D&gt;&lt;D xsi:type="xsd:double"&gt;0.2104&lt;/D&gt;&lt;D xsi:type="xsd:double"&gt;0.2279&lt;/D&gt;&lt;D xsi:type="xsd:double"&gt;0.2326&lt;/D&gt;&lt;D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xsi:type="xsd:double"&gt;0.4622&lt;/D&gt;&lt;D xsi:type="xsd:double"&gt;0.4257&lt;/D&gt;&lt;D xsi:type="xsd:double"&gt;0.3922&lt;/D&gt;&lt;D xsi:type="xsd:double"&gt;0.3013&lt;/D&gt;&lt;D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xsi:type="xsd:double"&gt;0.7582&lt;/D&gt;&lt;D xsi:type="xsd:double"&gt;0.5748&lt;/D&gt;&lt;D xsi:type="xsd:double"&gt;0.5365&lt;/D&gt;&lt;D xsi:type="xsd:double"&gt;0.4746&lt;/D&gt;&lt;D xsi:type="xsd:double"&gt;0.6759&lt;/D&gt;&lt;D xsi:type="xsd:double"&gt;0.6109&lt;/D&gt;&lt;D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xsi:type="xsd:double"&gt;0.2189&lt;/D&gt;&lt;D xsi:type="xsd:double"&gt;0.5324&lt;/D&gt;&lt;D xsi:type="xsd:double"&gt;0.457&lt;/D&gt;&lt;D xsi:type="xsd:double"&gt;0&lt;/D&gt;&lt;D xsi:type="xsd:double"&gt;0&lt;/D&gt;&lt;D xsi:type="xsd:double"&gt;0&lt;/D&gt;&lt;D xsi:type="xsd:double"&gt;0.4564&lt;/D&gt;&lt;D xsi:type="xsd:double"&gt;0.4295&lt;/D&gt;&lt;D xsi:type="xsd:double"&gt;0.4785&lt;/D&gt;&lt;D xsi:type="xsd:double"&gt;0.6519&lt;/D&gt;&lt;D xsi:type="xsd:double"&gt;0.71&lt;/D&gt;&lt;D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xsi:type="xsd:double"&gt;0.2419&lt;/D&gt;&lt;D xsi:type="xsd:double"&gt;0.4791&lt;/D&gt;&lt;D xsi:type="xsd:double"&gt;0.3375&lt;/D&gt;&lt;D xsi:type="xsd:double"&gt;0.3269&lt;/D&gt;&lt;D xsi:type="xsd:double"&gt;0.4434&lt;/D&gt;&lt;D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xsi:type="xsd:double"&gt;0.211&lt;/D&gt;&lt;D xsi:type="xsd:double"&gt;0.2855&lt;/D&gt;&lt;D xsi:type="xsd:double"&gt;0.2274&lt;/D&gt;&lt;D xsi:type="xsd:double"&gt;0.4024&lt;/D&gt;&lt;D xsi:type="xsd:double"&gt;0.3366&lt;/D&gt;&lt;D xsi:type="xsd:double"&gt;0.4194&lt;/D&gt;&lt;D xsi:type="xsd:double"&gt;0.4375&lt;/D&gt;&lt;D xsi:type="xsd:double"&gt;0.4208&lt;/D&gt;&lt;D xsi:type="xsd:double"&gt;0.7348&lt;/D&gt;&lt;D xsi:type="xsd:double"&gt;0.8645&lt;/D&gt;&lt;D xsi:type="xsd:double"&gt;0.876&lt;/D&gt;&lt;D xsi:type="xsd:double"&gt;0.6777&lt;/D&gt;&lt;D xsi:type="xsd:double"&gt;0.9399&lt;/D&gt;&lt;D xsi:type="xsd:double"&gt;0.6672&lt;/D&gt;&lt;D xsi:type="xsd:double"&gt;0.6645&lt;/D&gt;&lt;D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xsi:type="xsd:double"&gt;0.342&lt;/D&gt;&lt;D xsi:type="xsd:double"&gt;0&lt;/D&gt;&lt;D xsi:type="xsd:double"&gt;0&lt;/D&gt;&lt;D xsi:type="xsd:double"&gt;0.1782&lt;/D&gt;&lt;D xsi:type="xsd:double"&gt;0.0501&lt;/D&gt;&lt;D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xsi:type="xsd:double"&gt;0.2828&lt;/D&gt;&lt;D xsi:type="xsd:double"&gt;0.2777&lt;/D&gt;&lt;D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xsi:type="xsd:double"&gt;0.2978&lt;/D&gt;&lt;D xsi:type="xsd:double"&gt;0.403&lt;/D&gt;&lt;D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xsi:type="xsd:double"&gt;0.5606&lt;/D&gt;&lt;D xsi:type="xsd:double"&gt;0.6035&lt;/D&gt;&lt;D xsi:type="xsd:double"&gt;0.5213&lt;/D&gt;&lt;D xsi:type="xsd:double"&gt;0.6164&lt;/D&gt;&lt;D xsi:type="xsd:double"&gt;0.756&lt;/D&gt;&lt;D xsi:type="xsd:double"&gt;0.445&lt;/D&gt;&lt;D xsi:type="xsd:double"&gt;0.2111&lt;/D&gt;&lt;D xsi:type="xsd:double"&gt;0.2168&lt;/D&gt;&lt;D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xsi:type="xsd:double"&gt;0.1818&lt;/D&gt;&lt;D xsi:type="xsd:double"&gt;0.4379&lt;/D&gt;&lt;D xsi:type="xsd:double"&gt;0.512&lt;/D&gt;&lt;D xsi:type="xsd:double"&gt;0.495&lt;/D&gt;&lt;D xsi:type="xsd:double"&gt;0.4721&lt;/D&gt;&lt;D xsi:type="xsd:double"&gt;0.5039&lt;/D&gt;&lt;D xsi:type="xsd:double"&gt;0.5056&lt;/D&gt;&lt;D xsi:type="xsd:double"&gt;0.5092&lt;/D&gt;&lt;D xsi:type="xsd:double"&gt;0.6864&lt;/D&gt;&lt;D xsi:type="xsd:double"&gt;0.4579&lt;/D&gt;&lt;D xsi:type="xsd:double"&gt;0.3939&lt;/D&gt;&lt;D xsi:type="xsd:double"&gt;0.4062&lt;/D&gt;&lt;D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xsi:type="xsd:double"&gt;0.2745&lt;/D&gt;&lt;D xsi:type="xsd:double"&gt;0.3199&lt;/D&gt;&lt;D xsi:type="xsd:double"&gt;0.1503&lt;/D&gt;&lt;D xsi:type="xsd:double"&gt;0.0291&lt;/D&gt;&lt;D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xsi:type="xsd:double"&gt;0.2614&lt;/D&gt;&lt;D xsi:type="xsd:double"&gt;0.3916&lt;/D&gt;&lt;D xsi:type="xsd:double"&gt;0.5142&lt;/D&gt;&lt;D xsi:type="xsd:double"&gt;0.6188&lt;/D&gt;&lt;D xsi:type="xsd:double"&gt;0.5204&lt;/D&gt;&lt;D xsi:type="xsd:double"&gt;0.6154&lt;/D&gt;&lt;D xsi:type="xsd:double"&gt;0.7928&lt;/D&gt;&lt;D xsi:type="xsd:double"&gt;0.8065&lt;/D&gt;&lt;D xsi:type="xsd:double"&gt;0.8433&lt;/D&gt;&lt;D xsi:type="xsd:double"&gt;0.6662&lt;/D&gt;&lt;D xsi:type="xsd:double"&gt;0.5726&lt;/D&gt;&lt;D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xsi:type="xsd:double"&gt;0.4055&lt;/D&gt;&lt;D xsi:type="xsd:double"&gt;0.656&lt;/D&gt;&lt;D xsi:type="xsd:double"&gt;0.9423&lt;/D&gt;&lt;D xsi:type="xsd:double"&gt;0.7403&lt;/D&gt;&lt;D xsi:type="xsd:double"&gt;0.7979&lt;/D&gt;&lt;D xsi:type="xsd:double"&gt;0.9341&lt;/D&gt;&lt;D xsi:type="xsd:double"&gt;0.5713&lt;/D&gt;&lt;D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xsi:type="xsd:double"&gt;0.531&lt;/D&gt;&lt;D xsi:type="xsd:double"&gt;0.7191&lt;/D&gt;&lt;D xsi:type="xsd:double"&gt;0.8248&lt;/D&gt;&lt;D xsi:type="xsd:double"&gt;1.2313&lt;/D&gt;&lt;D xsi:type="xsd:double"&gt;1.1276&lt;/D&gt;&lt;D xsi:type="xsd:double"&gt;0.3971&lt;/D&gt;&lt;D xsi:type="xsd:double"&gt;0.3403&lt;/D&gt;&lt;D xsi:type="xsd:double"&gt;0.3719&lt;/D&gt;&lt;D xsi:type="xsd:double"&gt;0.5197&lt;/D&gt;&lt;D xsi:type="xsd:double"&gt;0.4092&lt;/D&gt;&lt;D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xsi:type="xsd:double"&gt;0.1438&lt;/D&gt;&lt;D xsi:type="xsd:double"&gt;0.2502&lt;/D&gt;&lt;D xsi:type="xsd:double"&gt;0.3023&lt;/D&gt;&lt;D xsi:type="xsd:double"&gt;0.4051&lt;/D&gt;&lt;D xsi:type="xsd:double"&gt;0.3789&lt;/D&gt;&lt;D xsi:type="xsd:double"&gt;0.3709&lt;/D&gt;&lt;D xsi:type="xsd:double"&gt;0.4212&lt;/D&gt;&lt;D xsi:type="xsd:double"&gt;0.4527&lt;/D&gt;&lt;D xsi:type="xsd:double"&gt;0.4019&lt;/D&gt;&lt;D xsi:type="xsd:double"&gt;0.5415&lt;/D&gt;&lt;D xsi:type="xsd:double"&gt;0.6397&lt;/D&gt;&lt;D xsi:type="xsd:double"&gt;0.4954&lt;/D&gt;&lt;D xsi:type="xsd:double"&gt;0.5141&lt;/D&gt;&lt;D xsi:type="xsd:double"&gt;0.5214&lt;/D&gt;&lt;D xsi:type="xsd:double"&gt;0.5243&lt;/D&gt;&lt;D xsi:type="xsd:double"&gt;0.3729&lt;/D&gt;&lt;D xsi:type="xsd:double"&gt;0.2919&lt;/D&gt;&lt;D xsi:type="xsd:double"&gt;0.2163&lt;/D&gt;&lt;D xsi:type="xsd:double"&gt;0.1444&lt;/D&gt;&lt;D xsi:type="xsd:double"&gt;0.1698&lt;/D&gt;&lt;D xsi:type="xsd:double"&gt;0.361&lt;/D&gt;&lt;D xsi:type="xsd:double"&gt;0.4154&lt;/D&gt;&lt;D xsi:type="xsd:double"&gt;0.5394&lt;/D&gt;&lt;D xsi:type="xsd:double"&gt;0.8552&lt;/D&gt;&lt;D xsi:type="xsd:double"&gt;0.5608&lt;/D&gt;&lt;D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80" authorId="0" shapeId="0" xr:uid="{5237121B-491D-438F-B072-08176F760C88}">
      <text>
        <r>
          <rPr>
            <b/>
            <sz val="9"/>
            <color indexed="81"/>
            <rFont val="Tahoma"/>
            <family val="2"/>
          </rPr>
          <t>"xsd:double"&gt;0&lt;/D&gt;&lt;D xsi:type="xsd:double"&gt;0&lt;/D&gt;&lt;D xsi:type="xsd:double"&gt;0&lt;/D&gt;&lt;D xsi:type="xsd:double"&gt;0&lt;/D&gt;&lt;D xsi:type="xsd:double"&gt;0&lt;/D&gt;&lt;D xsi:type="xsd:double"&gt;0.503&lt;/D&gt;&lt;D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xsi:type="xsd:double"&gt;0.9461&lt;/D&gt;&lt;D xsi:type="xsd:double"&gt;0&lt;/D&gt;&lt;D xsi:type="xsd:double"&gt;0&lt;/D&gt;&lt;D xsi:type="xsd:double"&gt;0&lt;/D&gt;&lt;D xsi:type="xsd:double"&gt;0&lt;/D&gt;&lt;D xsi:type="xsd:double"&gt;0&lt;/D&gt;&lt;D xsi:type="xsd:double"&gt;0&lt;/D&gt;&lt;D xsi:type="xsd:double"&gt;0&lt;/D&gt;&lt;D xsi:type="xsd:double"&gt;0.5405&lt;/D&gt;&lt;D xsi:type="xsd:double"&gt;0.8794&lt;/D&gt;&lt;D xsi:type="xsd:double"&gt;0.8738&lt;/D&gt;&lt;D xsi:type="xsd:double"&gt;1.1804&lt;/D&gt;&lt;D xsi:type="xsd:double"&gt;1.1139&lt;/D&gt;&lt;D xsi:type="xsd:double"&gt;0&lt;/D&gt;&lt;D xsi:type="xsd:double"&gt;0&lt;/D&gt;&lt;D xsi:type="xsd:double"&gt;0&lt;/D&gt;&lt;D xsi:type="xsd:double"&gt;0&lt;/D&gt;&lt;D xsi:type="xsd:double"&gt;0.3629&lt;/D&gt;&lt;D xsi:type="xsd:double"&gt;0.4356&lt;/D&gt;&lt;D xsi:type="xsd:double"&gt;0.6083&lt;/D&gt;&lt;D xsi:type="xsd:double"&gt;0.6747&lt;/D&gt;&lt;D xsi:type="xsd:double"&gt;0.5969&lt;/D&gt;&lt;D xsi:type="xsd:double"&gt;0.2565&lt;/D&gt;&lt;D xsi:type="xsd:double"&gt;0.298&lt;/D&gt;&lt;D xsi:type="xsd:double"&gt;0&lt;/D&gt;&lt;D xsi:type="xsd:double"&gt;0.4986&lt;/D&gt;&lt;D xsi:type="xsd:double"&gt;0.5457&lt;/D&gt;&lt;D xsi:type="xsd:double"&gt;0.6857&lt;/D&gt;&lt;D xsi:type="xsd:double"&gt;0.684&lt;/D&gt;&lt;D xsi:type="xsd:double"&gt;0.6463&lt;/D&gt;&lt;D xsi:type="xsd:double"&gt;0.5697&lt;/D&gt;&lt;D xsi:type="xsd:double"&gt;0.5602&lt;/D&gt;&lt;D xsi:type="xsd:double"&gt;0.5834&lt;/D&gt;&lt;D xsi:type="xsd:double"&gt;0.5234&lt;/D&gt;&lt;D xsi:type="xsd:double"&gt;0.5746&lt;/D&gt;&lt;D xsi:type="xsd:double"&gt;0.5813&lt;/D&gt;&lt;D xsi:type="xsd:double"&gt;0.3898&lt;/D&gt;&lt;D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xsi:type="xsd:double"&gt;0.4442&lt;/D&gt;&lt;D xsi:type="xsd:double"&gt;0.5579&lt;/D&gt;&lt;D xsi:type="xsd:double"&gt;0.7529&lt;/D&gt;&lt;D xsi:type="xsd:double"&gt;0.5573&lt;/D&gt;&lt;D xsi:type="xsd:double"&gt;0.4417&lt;/D&gt;&lt;D xsi:type="xsd:double"&gt;0.4949&lt;/D&gt;&lt;D xsi:type="xsd:double"&gt;0.5361&lt;/D&gt;&lt;D xsi:type="xsd:double"&gt;0.6193&lt;/D&gt;&lt;D xsi:type="xsd:double"&gt;0.5751&lt;/D&gt;&lt;D xsi:type="xsd:double"&gt;0.4125&lt;/D&gt;&lt;D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xsi:type="xsd:double"&gt;0.4595&lt;/D&gt;&lt;D xsi:type="xsd:double"&gt;0.5639&lt;/D&gt;&lt;D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xsi:type="xsd:double"&gt;0.1907&lt;/D&gt;&lt;D xsi:type="xsd:double"&gt;0.2646&lt;/D&gt;&lt;D xsi:type="xsd:double"&gt;0.2191&lt;/D&gt;&lt;D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xsi:type="xsd:double"&gt;1.1429&lt;/D&gt;&lt;D xsi:type="xsd:double"&gt;1.0246&lt;/D&gt;&lt;D xsi:type="xsd:double"&gt;1.0589&lt;/D&gt;&lt;D xsi:type="xsd:double"&gt;0.8915&lt;/D&gt;&lt;D xsi:type="xsd:double"&gt;1.1073&lt;/D&gt;&lt;D xsi:type="xsd:double"&gt;0.9279&lt;/D&gt;&lt;D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xsi:type="xsd:double"&gt;0.3894&lt;/D&gt;&lt;D xsi:type="xsd:double"&gt;0.6065&lt;/D&gt;&lt;D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xsi:type="xsd:double"&gt;0.8973&lt;/D&gt;&lt;D xsi:type="xsd:double"&gt;0.8239&lt;/D&gt;&lt;D xsi:type="xsd:double"&gt;0&lt;/D&gt;&lt;D xsi:type="xsd:double"&gt;0&lt;/D&gt;&lt;D xsi:type="xsd:double"&gt;0.6291&lt;/D&gt;&lt;D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xsi:type="xsd:double"&gt;0.3847&lt;/D&gt;&lt;D xsi:type="xsd:double"&gt;0.9159&lt;/D&gt;&lt;D xsi:type="xsd:double"&gt;0.92&lt;/D&gt;&lt;D xsi:type="xsd:double"&gt;1.1421&lt;/D&gt;&lt;D xsi:type="xsd:double"&gt;1.0079&lt;/D&gt;&lt;D xsi:type="xsd:double"&gt;0.9585&lt;/D&gt;&lt;D xsi:type="xsd:double"&gt;0.6554&lt;/D&gt;&lt;D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xsi:type="xsd:double"&gt;0.6932&lt;/D&gt;&lt;D xsi:type="xsd:double"&gt;0.7117&lt;/D&gt;&lt;D xsi:type="xsd:double"&gt;0&lt;/D&gt;&lt;D xsi:type="xsd:double"&gt;0&lt;/D&gt;&lt;D xsi:type="xsd:double"&gt;0&lt;/D&gt;&lt;D xsi:type="xsd:double"&gt;0&lt;/D&gt;&lt;D xsi:type="xsd:double"&gt;0&lt;/D&gt;&lt;D xsi:type="xsd:double"&gt;0&lt;/D&gt;&lt;D xsi:type="xsd:double"&gt;0&lt;/D&gt;&lt;D xsi:type="xsd:double"&gt;0&lt;/D&gt;&lt;D xsi:type="xsd:double"&gt;0.5743&lt;/D&gt;&lt;D xsi:type="xsd:double"&gt;0.6762&lt;/D&gt;&lt;D xsi:type="xsd:double"&gt;0.6099&lt;/D&gt;&lt;D xsi:type="xsd:double"&gt;0.7278&lt;/D&gt;&lt;D xsi:type="xsd:double"&gt;0.9443&lt;/D&gt;&lt;D xsi:type="xsd:double"&gt;0.8514&lt;/D&gt;&lt;D xsi:type="xsd:double"&gt;0.771&lt;/D&gt;&lt;D xsi:type="xsd:double"&gt;0.7803&lt;/D&gt;&lt;D xsi:type="xsd:double"&gt;0.6299&lt;/D&gt;&lt;D xsi:type="xsd:double"&gt;0.5399&lt;/D&gt;&lt;D xsi:type="xsd:double"&gt;0.5288&lt;/D&gt;&lt;D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xsi:type="xsd:double"&gt;0.6856&lt;/D&gt;&lt;D xsi:type="xsd:double"&gt;0.684&lt;/D&gt;&lt;D xsi:type="xsd:double"&gt;0.6896&lt;/D&gt;&lt;D xsi:type="xsd:double"&gt;0.5525&lt;/D&gt;&lt;D xsi:type="xsd:double"&gt;0.6646&lt;/D&gt;&lt;D xsi:type="xsd:double"&gt;0.5498&lt;/D&gt;&lt;D xsi:type="xsd:double"&gt;0.5364&lt;/D&gt;&lt;D xsi:type="xsd:double"&gt;0.6285&lt;/D&gt;&lt;D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xsi:type="xsd:double"&gt;0.6397&lt;/D&gt;&lt;D xsi:type="xsd:double"&gt;0.5636&lt;/D&gt;&lt;D xsi:type="xsd:double"&gt;0.371&lt;/D&gt;&lt;D xsi:type="xsd:double"&gt;0.2184&lt;/D&gt;&lt;D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xsi:type="xsd:double"&gt;0.5054&lt;/D&gt;&lt;D xsi:type="xsd:double"&gt;0.4547&lt;/D&gt;&lt;D xsi:type="xsd:double"&gt;0.4436&lt;/D&gt;&lt;D xsi:type="xsd:double"&gt;0.438&lt;/D&gt;&lt;D xsi:type="xsd:double"&gt;0.2854&lt;/D&gt;&lt;D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xsi:type="xsd:double"&gt;0.6696&lt;/D&gt;&lt;D xsi:type="xsd:double"&gt;0.6277&lt;/D&gt;&lt;D xsi:type="xsd:double"&gt;0.6425&lt;/D&gt;&lt;D xsi:type="xsd:double"&gt;0.5564&lt;/D&gt;&lt;D xsi:type="xsd:double"&gt;0.7092&lt;/D&gt;&lt;D xsi:type="xsd:double"&gt;0.5355&lt;/D&gt;&lt;D xsi:type="xsd:double"&gt;0.5586&lt;/D&gt;&lt;D xsi:type="xsd:double"&gt;0.2805&lt;/D&gt;&lt;D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xsi:type="xsd:double"&gt;0.1847&lt;/D&gt;&lt;D xsi:type="xsd:double"&gt;0.5357&lt;/D&gt;&lt;D xsi:type="xsd:double"&gt;0.5896&lt;/D&gt;&lt;D xsi:type="xsd:double"&gt;0.9575&lt;/D&gt;&lt;D xsi:type="xsd:double"&gt;1.5302&lt;/D&gt;&lt;D xsi:type="xsd:double"&gt;1.5179&lt;/D&gt;&lt;D xsi:type="xsd:double"&gt;1.6785&lt;/D&gt;&lt;D xsi:type="xsd:double"&gt;1.4087&lt;/D&gt;&lt;D xsi:type="xsd:double"&gt;1.1574&lt;/D&gt;&lt;D xsi:type="xsd:double"&gt;0.8149&lt;/D&gt;&lt;D xsi:type="xsd:double"&gt;0.5641&lt;/D&gt;&lt;D xsi:type="xsd:double"&gt;0.7895&lt;/D&gt;&lt;D xsi:type="xsd:double"&gt;0.5816&lt;/D&gt;&lt;D xsi:type="xsd:double"&gt;0.5635&lt;/D&gt;&lt;D xsi:type="xsd:double"&gt;0.5519&lt;/D&gt;&lt;D xsi:type="xsd:double"&gt;0.6291&lt;/D&gt;&lt;D xsi:type="xsd:double"&gt;0.5411&lt;/D&gt;&lt;D xsi:type="xsd:double"&gt;0.6301&lt;/D&gt;&lt;D xsi:type="xsd:double"&gt;0.6515&lt;/D&gt;&lt;D xsi:type="xsd:double"&gt;0.4375&lt;/D&gt;&lt;D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xsi:type="xsd:double"&gt;0.1419&lt;/D&gt;&lt;D xsi:type="xsd:double"&gt;0.5376&lt;/D&gt;&lt;D xsi:type="xsd:double"&gt;0.6996&lt;/D&gt;&lt;D xsi:type="xsd:double"&gt;0.7038&lt;/D&gt;&lt;D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xsi:type="xsd:double"&gt;0.3191&lt;/D&gt;&lt;D xsi:type="xsd:double"&gt;0.3049&lt;/D&gt;&lt;D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xsi:type="xsd:double"&gt;0.2117&lt;/D&gt;&lt;D xsi:type="xsd:double"&gt;0.2295&lt;/D&gt;&lt;D xsi:type="xsd:double"&gt;0.3022&lt;/D&gt;&lt;D xsi:type="xsd:double"&gt;0.3008&lt;/D&gt;&lt;D xsi:type="xsd:double"&gt;0.2905&lt;/D&gt;&lt;D xsi:type="xsd:double"&gt;0.4801&lt;/D&gt;&lt;D xsi:type="xsd:double"&gt;0.4823&lt;/D&gt;&lt;D xsi:type="xsd:double"&gt;0.4363&lt;/D&gt;&lt;D xsi:type="xsd:double"&gt;0&lt;/D&gt;&lt;D xsi:type="xsd:double"&gt;0&lt;/D&gt;&lt;D xsi:type="xsd:double"&gt;0&lt;/D&gt;&lt;D xsi:type="xsd:double"&gt;0&lt;/D&gt;&lt;D xsi:type="xsd:double"&gt;0.7792&lt;/D&gt;&lt;D xsi:type="xsd:double"&gt;0.7246&lt;/D&gt;&lt;D xsi:type="xsd:double"&gt;0.987&lt;/D&gt;&lt;D xsi:type="xsd:double"&gt;1.0155&lt;/D&gt;&lt;D xsi:type="xsd:double"&gt;1.0583&lt;/D&gt;&lt;D xsi:type="xsd:double"&gt;1.017&lt;/D&gt;&lt;D xsi:type="xsd:double"&gt;0&lt;/D&gt;&lt;D xsi:type="xsd:double"&gt;0.2504&lt;/D&gt;&lt;D xsi:type="xsd:double"&gt;0.207&lt;/D&gt;&lt;D xsi:type="xsd:double"&gt;0.2136&lt;/D&gt;&lt;D xsi:type="xsd:double"&gt;0&lt;/D&gt;&lt;D xsi:type="xsd:double"&gt;0&lt;/D&gt;&lt;D xsi:type="xsd:double"&gt;0&lt;/D&gt;&lt;D xsi:type="xsd:double"&gt;0&lt;/D&gt;&lt;D xsi:type="xsd:double"&gt;0.6241&lt;/D&gt;&lt;D xsi:type="xsd:double"&gt;0.6093&lt;/D&gt;&lt;D xsi:type="xsd:double"&gt;0.7035&lt;/D&gt;&lt;D xsi:type="xsd:double"&gt;0.645&lt;/D&gt;&lt;D xsi:type="xsd:double"&gt;0.8131&lt;/D&gt;&lt;D xsi:type="xsd:double"&gt;0.6832&lt;/D&gt;&lt;D xsi:type="xsd:double"&gt;0.7299&lt;/D&gt;&lt;D xsi:type="xsd:double"&gt;0.64&lt;/D&gt;&lt;D xsi:type="xsd:double"&gt;0.8541&lt;/D&gt;&lt;D xsi:type="xsd:double"&gt;0.8663&lt;/D&gt;&lt;D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xsi:type="xsd:double"&gt;0.3203&lt;/D&gt;&lt;D xsi:type="xsd:double"&gt;0.3344&lt;/D&gt;&lt;D xsi:type="xsd:double"&gt;0&lt;/D&gt;&lt;D xsi:type="xsd:double"&gt;0&lt;/D&gt;&lt;D xsi:type="xsd:double"&gt;0&lt;/D&gt;&lt;D xsi:type="xsd:double"&gt;0&lt;/D&gt;&lt;D xsi:type="xsd:double"&gt;0&lt;/D&gt;&lt;D xsi:type="xsd:double"&gt;0&lt;/D&gt;&lt;D xsi:type="xsd:double"&gt;0.3027&lt;/D&gt;&lt;D xsi:type="xsd:double"&gt;0.2203&lt;/D&gt;&lt;D xsi:type="xsd:double"&gt;0.2234&lt;/D&gt;&lt;D xsi:type="xsd:double"&gt;0.2299&lt;/D&gt;&lt;D xsi:type="xsd:double"&gt;0.2584&lt;/D&gt;&lt;D xsi:type="xsd:double"&gt;0&lt;/D&gt;&lt;D xsi:type="xsd:double"&gt;0&lt;/D&gt;&lt;D xsi:type="xsd:double"&gt;0&lt;/D&gt;&lt;D xsi:type="xsd:double"&gt;0&lt;/D&gt;&lt;D xsi:type="xsd:double"&gt;0&lt;/D&gt;&lt;D xsi:type="xsd:double"&gt;0&lt;/D&gt;&lt;D xsi:type="xsd:double"&gt;0&lt;/D&gt;&lt;D xsi:type="xsd:double"&gt;0.2299&lt;/D&gt;&lt;D xsi:type="xsd:double"&gt;0.2528&lt;/D&gt;&lt;D xsi:type="xsd:double"&gt;0.2389&lt;/D&gt;&lt;D xsi:type="xsd:double"&gt;0.3074&lt;/D&gt;&lt;D xsi:type="xsd:double"&gt;0.5494&lt;/D&gt;&lt;D xsi:type="xsd:double"&gt;0.5687&lt;/D&gt;&lt;D xsi:type="xsd:double"&gt;0.4025&lt;/D&gt;&lt;D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xsi:type="xsd:double"&gt;0.3293&lt;/D&gt;&lt;D xsi:type="xsd:double"&gt;0.3789&lt;/D&gt;&lt;D xsi:type="xsd:double"&gt;0.2554&lt;/D&gt;&lt;D xsi:type="xsd:double"&gt;0.2508&lt;/D&gt;&lt;D xsi:type="xsd:double"&gt;0.3563&lt;/D&gt;&lt;D xsi:type="xsd:double"&gt;0.8714&lt;/D&gt;&lt;D xsi:type="xsd:double"&gt;0.4444&lt;/D&gt;&lt;D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xsi:type="xsd:double"&gt;0.7707&lt;/D&gt;&lt;D xsi:type="xsd:double"&gt;0.5555&lt;/D&gt;&lt;D xsi:type="xsd:double"&gt;0&lt;/D&gt;&lt;D xsi:type="xsd:double"&gt;0.6249&lt;/D&gt;&lt;D xsi:type="xsd:double"&gt;0&lt;/D&gt;&lt;D xsi:type="xsd:double"&gt;0.7221&lt;/D&gt;&lt;D xsi:type="xsd:double"&gt;0&lt;/D&gt;&lt;D xsi:type="xsd:double"&gt;0.3689&lt;/D&gt;&lt;D xsi:type="xsd:double"&gt;0.6026&lt;/D&gt;&lt;D xsi:type="xsd:double"&gt;0.5225&lt;/D&gt;&lt;D xsi:type="xsd:double"&gt;0.5242&lt;/D&gt;&lt;D xsi:type="xsd:double"&gt;0.4634&lt;/D&gt;&lt;D xsi:type="xsd:double"&gt;0.4537&lt;/D&gt;&lt;D xsi:type="xsd:double"&gt;0.7214&lt;/D&gt;&lt;D xsi:type="xsd:double"&gt;0&lt;/D&gt;&lt;D xsi:type="xsd:double"&gt;0&lt;/D&gt;&lt;D xsi:type="xsd:double"&gt;0&lt;/D&gt;&lt;D xsi:type="xsd:double"&gt;0.4845&lt;/D&gt;&lt;D xsi:type="xsd:double"&gt;0.4607&lt;/D&gt;&lt;D xsi:type="xsd:double"&gt;0.4455&lt;/D&gt;&lt;D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xsi:type="xsd:double"&gt;0.3315&lt;/D&gt;&lt;D xsi:type="xsd:double"&gt;0.3565&lt;/D&gt;&lt;D xsi:type="xsd:double"&gt;0&lt;/D&gt;&lt;D xsi:type="xsd:double"&gt;0&lt;/D&gt;&lt;D xsi:type="xsd:double"&gt;0&lt;/D&gt;&lt;D xsi:type="xsd:double"&gt;0&lt;/D&gt;&lt;D xsi:type="xsd:double"&gt;0&lt;/D&gt;&lt;D xsi:type="xsd:double"&gt;0&lt;/D&gt;&lt;D xsi:type="xsd:double"&gt;0.5313&lt;/D&gt;&lt;D xsi:type="xsd:double"&gt;1.1065&lt;/D&gt;&lt;D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xsi:type="xsd:double"&gt;0.5904&lt;/D&gt;&lt;D xsi:type="xsd:double"&gt;0.6471&lt;/D&gt;&lt;D xsi:type="xsd:double"&gt;0&lt;/D&gt;&lt;D xsi:type="xsd:double"&gt;0&lt;/D&gt;&lt;D xsi:type="xsd:double"&gt;0&lt;/D&gt;&lt;D xsi:type="xsd:double"&gt;0&lt;/D&gt;&lt;D xsi:type="xsd:double"&gt;0&lt;/D&gt;&lt;D xsi:type="xsd:double"&gt;0&lt;/D&gt;&lt;D xsi:type="xsd:double"&gt;0&lt;/D&gt;&lt;D xsi:type="xsd:double"&gt;0&lt;/D&gt;&lt;D xsi:type="xsd:double"&gt;0.3566&lt;/D&gt;&lt;D xsi:type="xsd:double"&gt;0.5082&lt;/D&gt;&lt;D xsi:type="xsd:double"&gt;0.6174&lt;/D&gt;&lt;D xsi:type="xsd:double"&gt;0.5743&lt;/D&gt;&lt;D xsi:type="xsd:double"&gt;0.9259&lt;/D&gt;&lt;D xsi:type="xsd:double"&gt;0.7022&lt;/D&gt;&lt;D xsi:type="xsd:double"&gt;0.7065&lt;/D&gt;&lt;D xsi:type="xsd:double"&gt;0&lt;/D&gt;&lt;D xsi:type="xsd:double"&gt;0&lt;/D&gt;&lt;D xsi:type="xsd:double"&gt;0.2876&lt;/D&gt;&lt;D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xsi:type="xsd:double"&gt;0.8963&lt;/D&gt;&lt;D xsi:type="xsd:double"&gt;0.9277&lt;/D&gt;&lt;D xsi:type="xsd:double"&gt;0&lt;/D&gt;&lt;D xsi:type="xsd:double"&gt;0&lt;/D&gt;&lt;D xsi:type="xsd:double"&gt;0.6302&lt;/D&gt;&lt;D xsi:type="xsd:double"&gt;0.6612&lt;/D&gt;&lt;D xsi:type="xsd:double"&gt;0.7284&lt;/D&gt;&lt;D xsi:type="xsd:double"&gt;0.7142&lt;/D&gt;&lt;D xsi:type="xsd:double"&gt;0.7392&lt;/D&gt;&lt;D xsi:type="xsd:double"&gt;0.6724&lt;/D&gt;&lt;D xsi:type="xsd:double"&gt;0.7658&lt;/D&gt;&lt;D xsi:type="xsd:double"&gt;0.7946&lt;/D&gt;&lt;D xsi:type="xsd:double"&gt;1.2992&lt;/D&gt;&lt;D xsi:type="xsd:double"&gt;2.1254&lt;/D&gt;&lt;D xsi:type="xsd:double"&gt;0.6919&lt;/D&gt;&lt;D xsi:type="xsd:double"&gt;1.0139&lt;/D&gt;&lt;D xsi:type="xsd:double"&gt;0&lt;/D&gt;&lt;D xsi:type="xsd:double"&gt;0.2383&lt;/D&gt;&lt;D xsi:type="xsd:double"&gt;0.2308&lt;/D&gt;&lt;D xsi:type="xsd:double"&gt;0.2359&lt;/D&gt;&lt;D xsi:type="xsd:double"&gt;0.555&lt;/D&gt;&lt;D xsi:type="xsd:double"&gt;0.5465&lt;/D&gt;&lt;D xsi:type="xsd:double"&gt;0.5825&lt;/D&gt;&lt;D xsi:type="xsd:double"&gt;0.6202&lt;/D&gt;&lt;D xsi:type="xsd:double"&gt;0.5458&lt;/D&gt;&lt;D xsi:type="xsd:double"&gt;0&lt;/D&gt;&lt;D xsi:type="xsd:double"&gt;0&lt;/D&gt;&lt;D xsi:type="xsd:double"&gt;0&lt;/D&gt;&lt;D xsi:type="xsd:double"&gt;0&lt;/D&gt;&lt;D xsi:type="xsd:double"&gt;0&lt;/D&gt;&lt;D xsi:type="xsd:double"&gt;0&lt;/D&gt;&lt;D xsi:type="xsd:double"&gt;0.9954&lt;/D&gt;&lt;D xsi:type="xsd:double"&gt;1.0908&lt;/D&gt;&lt;D xsi:type="xsd:double"&gt;0.7786&lt;/D&gt;&lt;D xsi:type="xsd:double"&gt;0&lt;/D&gt;&lt;D xsi:type="xsd:double"&gt;0&lt;/D&gt;&lt;D xsi:type="xsd:double"&gt;0&lt;/D&gt;&lt;D xsi:type="xsd:double"&gt;0&lt;/D&gt;&lt;D xsi:type="xsd:double"&gt;0&lt;/D&gt;&lt;D xsi:type="xsd:double"&gt;0&lt;/D&gt;&lt;D xsi:type="xsd:double"&gt;0&lt;/D&gt;&lt;D xsi:type="xsd:double"&gt;0&lt;/D&gt;&lt;D xsi:ty</t>
        </r>
      </text>
    </comment>
    <comment ref="A81" authorId="0" shapeId="0" xr:uid="{9BFB511D-1F13-4E7A-8FDC-BC72B4FC61B7}">
      <text>
        <r>
          <rPr>
            <b/>
            <sz val="9"/>
            <color indexed="81"/>
            <rFont val="Tahoma"/>
            <family val="2"/>
          </rPr>
          <t>pe="xsd:double"&gt;0&lt;/D&gt;&lt;D xsi:type="xsd:double"&gt;0&lt;/D&gt;&lt;D xsi:type="xsd:double"&gt;0.6676&lt;/D&gt;&lt;D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xsi:type="xsd:double"&gt;0.1881&lt;/D&gt;&lt;D xsi:type="xsd:double"&gt;0.9173&lt;/D&gt;&lt;D xsi:type="xsd:double"&gt;0&lt;/D&gt;&lt;D xsi:type="xsd:double"&gt;0&lt;/D&gt;&lt;D xsi:type="xsd:double"&gt;0&lt;/D&gt;&lt;D xsi:type="xsd:double"&gt;0&lt;/D&gt;&lt;D xsi:type="xsd:double"&gt;0.461&lt;/D&gt;&lt;D xsi:type="xsd:double"&gt;1.001&lt;/D&gt;&lt;D xsi:type="xsd:double"&gt;0.5968&lt;/D&gt;&lt;D xsi:type="xsd:double"&gt;0.867&lt;/D&gt;&lt;D xsi:type="xsd:double"&gt;1.0053&lt;/D&gt;&lt;D xsi:type="xsd:double"&gt;0.7569&lt;/D&gt;&lt;D xsi:type="xsd:double"&gt;0&lt;/D&gt;&lt;D xsi:type="xsd:double"&gt;0&lt;/D&gt;&lt;D xsi:type="xsd:double"&gt;0&lt;/D&gt;&lt;D xsi:type="xsd:double"&gt;0&lt;/D&gt;&lt;D xsi:type="xsd:double"&gt;0.8991&lt;/D&gt;&lt;D xsi:type="xsd:double"&gt;0.9241&lt;/D&gt;&lt;D xsi:type="xsd:double"&gt;0.0506&lt;/D&gt;&lt;D xsi:type="xsd:double"&gt;0.6335&lt;/D&gt;&lt;D xsi:type="xsd:double"&gt;0.8553&lt;/D&gt;&lt;D xsi:type="xsd:double"&gt;0.9204&lt;/D&gt;&lt;D xsi:type="xsd:double"&gt;0.9669&lt;/D&gt;&lt;D xsi:type="xsd:double"&gt;1.6713&lt;/D&gt;&lt;D xsi:type="xsd:double"&gt;1.6942&lt;/D&gt;&lt;D xsi:type="xsd:double"&gt;1.499&lt;/D&gt;&lt;D xsi:type="xsd:double"&gt;1.7104&lt;/D&gt;&lt;D xsi:type="xsd:double"&gt;1.6027&lt;/D&gt;&lt;D xsi:type="xsd:double"&gt;0.6906&lt;/D&gt;&lt;D xsi:type="xsd:double"&gt;0.1293&lt;/D&gt;&lt;D xsi:type="xsd:double"&gt;0&lt;/D&gt;&lt;D xsi:type="xsd:double"&gt;0&lt;/D&gt;&lt;D xsi:type="xsd:double"&gt;0&lt;/D&gt;&lt;D xsi:type="xsd:double"&gt;0.32&lt;/D&gt;&lt;D xsi:type="xsd:double"&gt;0.517&lt;/D&gt;&lt;D xsi:type="xsd:double"&gt;0.5168&lt;/D&gt;&lt;D xsi:type="xsd:double"&gt;0.516&lt;/D&gt;&lt;D xsi:type="xsd:double"&gt;0.4895&lt;/D&gt;&lt;D xsi:type="xsd:double"&gt;0.4878&lt;/D&gt;&lt;D xsi:type="xsd:double"&gt;0.4387&lt;/D&gt;&lt;D xsi:type="xsd:double"&gt;0.2976&lt;/D&gt;&lt;D xsi:type="xsd:double"&gt;0.1298&lt;/D&gt;&lt;D xsi:type="xsd:double"&gt;0&lt;/D&gt;&lt;D xsi:type="xsd:double"&gt;0&lt;/D&gt;&lt;D xsi:type="xsd:double"&gt;0&lt;/D&gt;&lt;D xsi:type="xsd:double"&gt;0&lt;/D&gt;&lt;D xsi:type="xsd:double"&gt;0.2388&lt;/D&gt;&lt;D xsi:type="xsd:double"&gt;0.2148&lt;/D&gt;&lt;D xsi:type="xsd:double"&gt;0&lt;/D&gt;&lt;D xsi:type="xsd:double"&gt;0&lt;/D&gt;&lt;D xsi:type="xsd:double"&gt;0&lt;/D&gt;&lt;D xsi:type="xsd:double"&gt;0&lt;/D&gt;&lt;D xsi:type="xsd:double"&gt;0&lt;/D&gt;&lt;D xsi:type="xsd:double"&gt;0&lt;/D&gt;&lt;D xsi:type="xsd:double"&gt;0&lt;/D&gt;&lt;D xsi:type="xsd:double"&gt;0.8663&lt;/D&gt;&lt;D xsi:type="xsd:double"&gt;0.9028&lt;/D&gt;&lt;D xsi:type="xsd:double"&gt;0&lt;/D&gt;&lt;D xsi:type="xsd:double"&gt;0&lt;/D&gt;&lt;D xsi:type="xsd:double"&gt;0&lt;/D&gt;&lt;D xsi:type="xsd:double"&gt;0&lt;/D&gt;&lt;D xsi:type="xsd:double"&gt;0&lt;/D&gt;&lt;D xsi:type="xsd:double"&gt;0&lt;/D&gt;&lt;D xsi:type="xsd:double"&gt;0&lt;/D&gt;&lt;D xsi:type="xsd:double"&gt;0&lt;/D&gt;&lt;D xsi:type="xsd:double"&gt;0.4418&lt;/D&gt;&lt;D xsi:type="xsd:double"&gt;0.4462&lt;/D&gt;&lt;D xsi:type="xsd:double"&gt;0.4465&lt;/D&gt;&lt;D xsi:type="xsd:double"&gt;0.3833&lt;/D&gt;&lt;D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xsi:type="xsd:double"&gt;0.4333&lt;/D&gt;&lt;D xsi:type="xsd:double"&gt;0.4286&lt;/D&gt;&lt;D xsi:type="xsd:double"&gt;0.5075&lt;/D&gt;&lt;D xsi:type="xsd:double"&gt;0.4341&lt;/D&gt;&lt;D xsi:type="xsd:double"&gt;0.3958&lt;/D&gt;&lt;D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xsi:type="xsd:double"&gt;0.3435&lt;/D&gt;&lt;D xsi:type="xsd:double"&gt;0.4408&lt;/D&gt;&lt;D xsi:type="xsd:double"&gt;0.5004&lt;/D&gt;&lt;D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xsi:type="xsd:double"&gt;0.7811&lt;/D&gt;&lt;D xsi:type="xsd:double"&gt;0.7814&lt;/D&gt;&lt;D xsi:type="xsd:double"&gt;1.0316&lt;/D&gt;&lt;D xsi:type="xsd:double"&gt;1.2292&lt;/D&gt;&lt;D xsi:type="xsd:double"&gt;0.8554&lt;/D&gt;&lt;D xsi:type="xsd:double"&gt;0.8412&lt;/D&gt;&lt;D xsi:type="xsd:double"&gt;0.6683&lt;/D&gt;&lt;D xsi:type="xsd:double"&gt;0.5968&lt;/D&gt;&lt;D xsi:type="xsd:double"&gt;0.4256&lt;/D&gt;&lt;D xsi:type="xsd:double"&gt;0.3655&lt;/D&gt;&lt;D xsi:type="xsd:double"&gt;0&lt;/D&gt;&lt;D xsi:type="xsd:double"&gt;0&lt;/D&gt;&lt;D xsi:type="xsd:double"&gt;0&lt;/D&gt;&lt;D xsi:type="xsd:double"&gt;0&lt;/D&gt;&lt;D xsi:type="xsd:double"&gt;0&lt;/D&gt;&lt;D xsi:type="xsd:double"&gt;0&lt;/D&gt;&lt;D xsi:type="xsd:double"&gt;0.9235&lt;/D&gt;&lt;D xsi:type="xsd:double"&gt;1.2823&lt;/D&gt;&lt;D xsi:type="xsd:double"&gt;0.9946&lt;/D&gt;&lt;D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xsi:type="xsd:double"&gt;0.2203&lt;/D&gt;&lt;D xsi:type="xsd:double"&gt;0.7673&lt;/D&gt;&lt;D xsi:type="xsd:double"&gt;0.7592&lt;/D&gt;&lt;D xsi:type="xsd:double"&gt;0.9658&lt;/D&gt;&lt;D xsi:type="xsd:double"&gt;0.6049&lt;/D&gt;&lt;D xsi:type="xsd:double"&gt;0&lt;/D&gt;&lt;D xsi:type="xsd:double"&gt;0&lt;/D&gt;&lt;D xsi:type="xsd:double"&gt;0&lt;/D&gt;&lt;D xsi:type="xsd:double"&gt;0&lt;/D&gt;&lt;D xsi:type="xsd:double"&gt;0.2332&lt;/D&gt;&lt;D xsi:type="xsd:double"&gt;0.2481&lt;/D&gt;&lt;D xsi:type="xsd:double"&gt;0.4504&lt;/D&gt;&lt;D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xsi:type="xsd:double"&gt;0.1664&lt;/D&gt;&lt;D xsi:type="xsd:double"&gt;0.4164&lt;/D&gt;&lt;D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xsi:type="xsd:double"&gt;0.1834&lt;/D&gt;&lt;D xsi:type="xsd:double"&gt;0.3988&lt;/D&gt;&lt;D xsi:type="xsd:double"&gt;0.4399&lt;/D&gt;&lt;D xsi:type="xsd:double"&gt;0.3855&lt;/D&gt;&lt;D xsi:type="xsd:double"&gt;0.3796&lt;/D&gt;&lt;D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xsi:type="xsd:double"&gt;0.657&lt;/D&gt;&lt;D xsi:type="xsd:double"&gt;0.4838&lt;/D&gt;&lt;D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xsi:type="xsd:double"&gt;0.0612&lt;/D&gt;&lt;D xsi:type="xsd:double"&gt;0.0658&lt;/D&gt;&lt;D xsi:type="xsd:double"&gt;0.0441&lt;/D&gt;&lt;D xsi:type="xsd:double"&gt;0.0471&lt;/D&gt;&lt;D xsi:type="xsd:double"&gt;0.053&lt;/D&gt;&lt;D xsi:type="xsd:double"&gt;0.0486&lt;/D&gt;&lt;D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xsi:type="xsd:double"&gt;0.1757&lt;/D&gt;&lt;D xsi:type="xsd:double"&gt;0.2278&lt;/D&gt;&lt;D xsi:type="xsd:double"&gt;0.2037&lt;/D&gt;&lt;D xsi:type="xsd:double"&gt;0.2146&lt;/D&gt;&lt;D xsi:type="xsd:double"&gt;0.604&lt;/D&gt;&lt;D xsi:type="xsd:double"&gt;0.5791&lt;/D&gt;&lt;D xsi:type="xsd:double"&gt;0.5324&lt;/D&gt;&lt;D xsi:type="xsd:double"&gt;0&lt;/D&gt;&lt;D xsi:type="xsd:double"&gt;0.4591&lt;/D&gt;&lt;D xsi:type="xsd:double"&gt;0.5029&lt;/D&gt;&lt;D xsi:type="xsd:double"&gt;0.5086&lt;/D&gt;&lt;D xsi:type="xsd:double"&gt;0.7363&lt;/D&gt;&lt;D xsi:type="xsd:double"&gt;0.887&lt;/D&gt;&lt;D xsi:type="xsd:double"&gt;0.2811&lt;/D&gt;&lt;D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xsi:type="xsd:double"&gt;0.7696&lt;/D&gt;&lt;D xsi:type="xsd:double"&gt;0.7669&lt;/D&gt;&lt;D xsi:type="xsd:double"&gt;0.9186&lt;/D&gt;&lt;D xsi:type="xsd:double"&gt;0.6876&lt;/D&gt;&lt;D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xsi:type="xsd:double"&gt;0.5972&lt;/D&gt;&lt;D xsi:type="xsd:double"&gt;0.5236&lt;/D&gt;&lt;D xsi:type="xsd:double"&gt;0.2766&lt;/D&gt;&lt;D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xsi:type="xsd:double"&gt;0.0886&lt;/D&gt;&lt;D xsi:type="xsd:double"&gt;0.0879&lt;/D&gt;&lt;D xsi:type="xsd:double"&gt;0.3136&lt;/D&gt;&lt;D xsi:type="xsd:double"&gt;0.2494&lt;/D&gt;&lt;D xsi:type="xsd:double"&gt;0&lt;/D&gt;&lt;D xsi:type="xsd:double"&gt;0&lt;/D&gt;&lt;D xsi:type="xsd:double"&gt;0&lt;/D&gt;&lt;D xsi:type="xsd:double"&gt;0&lt;/D&gt;&lt;D xsi:type="xsd:double"&gt;0&lt;/D&gt;&lt;D xsi:type="xsd:double"&gt;0&lt;/D&gt;&lt;D xsi:type="xsd:double"&gt;0&lt;/D&gt;&lt;D xsi:type="xsd:double"&gt;0&lt;/D&gt;&lt;D xsi:type="xsd:double"&gt;0.2727&lt;/D&gt;&lt;D xsi:type="xsd:double"&gt;0.2485&lt;/D&gt;&lt;D xsi:type="xsd:double"&gt;0.4324&lt;/D&gt;&lt;D xsi:type="xsd:double"&gt;0.4153&lt;/D&gt;&lt;D xsi:type="xsd:double"&gt;0&lt;/D&gt;&lt;D xsi:type="xsd:double"&gt;0&lt;/D&gt;&lt;D xsi:type="xsd:double"&gt;0&lt;/D&gt;&lt;D xsi:type="xsd:double"&gt;0&lt;/D&gt;&lt;D xsi:type="xsd:double"&gt;0&lt;/D&gt;&lt;D xsi:type="xsd:double"&gt;0.7748&lt;/D&gt;&lt;D xsi:type="xsd:double"&gt;0.3391&lt;/D&gt;&lt;D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xsi:type="xsd:double"&gt;0.621&lt;/D&gt;&lt;D xsi:type="xsd:double"&gt;0.5752&lt;/D&gt;&lt;D xsi:type="xsd:double"&gt;0.5011&lt;/D&gt;&lt;D xsi:type="xsd:double"&gt;0.4342&lt;/D&gt;&lt;D xsi:type="xsd:double"&gt;0.3964&lt;/D&gt;&lt;D xsi:type="xsd:double"&gt;0&lt;/D&gt;&lt;D xsi:type="xsd:double"&gt;0&lt;/D&gt;&lt;D xsi:type="xsd:double"&gt;0&lt;/D&gt;&lt;D xsi:type="xsd:double"&gt;0&lt;/D&gt;&lt;D xsi:type="xsd:double"&gt;0&lt;/D&gt;&lt;D xsi:type="xsd:double"&gt;0.2864&lt;/D&gt;&lt;D xsi:type="xsd:double"&gt;0.4084&lt;/D&gt;&lt;D xsi:type="xsd:double"&gt;0.4429&lt;/D&gt;&lt;D xsi:type="xsd:double"&gt;0.3961&lt;/D&gt;&lt;D xsi:type="xsd:double"&gt;0&lt;/D&gt;&lt;D xsi:type="xsd:double"&gt;0&lt;/D&gt;&lt;D xsi:type="xsd:double"&gt;0&lt;/D&gt;&lt;D xsi:type="xsd:double"&gt;0&lt;/D&gt;&lt;D xsi:type="xsd:double"&gt;0&lt;/D&gt;&lt;D xsi:type="xsd:double"&gt;0&lt;/D&gt;&lt;D xsi:type="xsd:double"&gt;0&lt;/D&gt;&lt;D xsi:type="xsd:double"&gt;0&lt;/D&gt;&lt;D xsi:type="xsd:double"&gt;1.6599&lt;/D&gt;&lt;D xsi:type="xsd:double"&gt;1.8115&lt;/D&gt;&lt;D xsi:type="xsd:double"&gt;0.6088&lt;/D&gt;&lt;D xsi:type="xsd:double"&gt;0.7083&lt;/D&gt;&lt;D xsi:type="xsd:double"&gt;0.5253&lt;/D&gt;&lt;D xsi:type="xsd:double"&gt;0.4261&lt;/D&gt;&lt;D xsi:type="xsd:double"&gt;0.5016&lt;/D&gt;&lt;D xsi:type="xsd:double"&gt;0.6837&lt;/D&gt;&lt;D xsi:type="xsd:double"&gt;0.12&lt;/D&gt;&lt;D xsi:type="xsd:double"&gt;0&lt;/D&gt;&lt;D xsi:type="xsd:double"&gt;0&lt;/D&gt;&lt;D xsi:type="xsd:double"&gt;0&lt;/D&gt;&lt;D xsi:type="xsd:double"&gt;0.3137&lt;/D&gt;&lt;D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xsi:type="xsd:double"&gt;0.2409&lt;/D&gt;&lt;D xsi:type="xsd:double"&gt;0.2559&lt;/D&gt;&lt;D xsi:type="xsd:double"&gt;0.2573&lt;/D&gt;&lt;D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xsi:type="xsd:double"&gt;0.4456&lt;/D&gt;&lt;D xsi:type="xsd:double"&gt;0.4666&lt;/D&gt;&lt;D xsi:type="xsd:double"&gt;0.3979&lt;/D&gt;&lt;D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xsi:type="xsd:double"&gt;0.2722&lt;/D&gt;&lt;D xsi:type="xsd:double"&gt;0.5666&lt;/D&gt;&lt;D xsi:type="xsd:double"&gt;0.3289&lt;/D&gt;&lt;D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xsi:type="xsd:double"&gt;0.5108&lt;/D&gt;&lt;D xsi:type="xsd:double"&gt;1.2481&lt;/D&gt;&lt;D xsi:type="xsd:double"&gt;0.9028&lt;/D&gt;&lt;D xsi:type="xsd:double"&gt;0.5293&lt;/D&gt;&lt;D xsi:type="xsd:double"&gt;0.5908&lt;/D&gt;&lt;D xsi:type="xsd:double"&gt;0.5599&lt;/D&gt;&lt;D xsi:type="xsd:double"&gt;0.8059&lt;/D&gt;&lt;D xsi:type="xsd:double"&gt;0.5769&lt;/D&gt;&lt;D xsi:type="xsd:double"&gt;0&lt;/D&gt;&lt;D xsi:type="xsd:double"&gt;0&lt;/D&gt;&lt;D xsi:type="xsd:double"&gt;0&lt;/D&gt;&lt;D xsi:type="xsd:double"&gt;0&lt;/D&gt;&lt;D xsi:type="xsd:double"&gt;0&lt;/D&gt;&lt;D xsi:type="xsd:double"&gt;0&lt;/D&gt;&lt;D xsi:type="xsd:double"&gt;0&lt;/D&gt;&lt;D xsi:type="xsd:double"&gt;0&lt;/D&gt;&lt;D xsi:type="xsd:double"&gt;0.8428&lt;/D&gt;&lt;D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xsi:type="xsd:double"&gt;1.0963&lt;/D&gt;&lt;D xsi:type="xsd:double"&gt;1.0525&lt;/D&gt;&lt;D xsi:type="xsd:double"&gt;0&lt;/D&gt;&lt;D xsi:type="xsd:double"&gt;0&lt;/D&gt;&lt;D xsi:type="xsd:double"&gt;0&lt;/D&gt;&lt;D xsi:type="xsd:double"&gt;0&lt;/D&gt;&lt;D xsi:type="xsd:double"&gt;0&lt;/D&gt;&lt;D xsi:type="xsd:double"&gt;0&lt;/D&gt;&lt;D xsi:type="xsd:double"&gt;0&lt;/D&gt;&lt;D xsi:type="xsd:double"&gt;0&lt;/D&gt;&lt;D xsi:type="xsd:double"&gt;0.1971&lt;/D&gt;&lt;D xsi:type="xsd:double"&gt;0.1939&lt;/D&gt;&lt;D xsi:type="xsd:double"&gt;0.2336&lt;/D&gt;&lt;D xsi:type="xsd:double"&gt;0&lt;/D&gt;&lt;D xsi:type="xsd:double"&gt;0&lt;/D&gt;&lt;D xsi:type="xsd:double"&gt;0&lt;/D&gt;&lt;D xsi:type="xsd:double"&gt;0.4048&lt;/D&gt;&lt;D xsi:type="xsd:double"&gt;0.2033&lt;/D&gt;&lt;D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xsi:type="xsd:double"&gt;0.5375&lt;/D&gt;&lt;D xsi:type="xsd:double"&gt;0.5771&lt;/D&gt;&lt;D xsi:type="xsd:double"&gt;0.7151&lt;/D&gt;&lt;D xsi:type="xsd:double"&gt;0.7471&lt;/D&gt;&lt;D xsi:type="xsd:double"&gt;0.904&lt;/D&gt;&lt;D xsi:type="xsd:double"&gt;0.775&lt;/D&gt;&lt;D xsi:type="xsd:double"&gt;0.8472&lt;/D&gt;&lt;D xsi:type="xsd:double"&gt;0.8626&lt;/D&gt;&lt;D xsi:type="xsd:double"&gt;0.5665&lt;/D&gt;&lt;D xsi:type="xsd:double"&gt;0.7566&lt;/D&gt;&lt;D xsi:type="xsd:double"&gt;0.6301&lt;/D&gt;&lt;D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xsi:type="xsd:double"&gt;0.6318&lt;/D&gt;&lt;D xsi:type="xsd:double"&gt;0&lt;/D&gt;&lt;D xsi:type="xsd:double"&gt;0.6444&lt;/D&gt;&lt;D xsi:type="xsd:double"&gt;0.8037&lt;/D&gt;&lt;D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xsi:type="xsd:double"&gt;0.6399&lt;/D&gt;&lt;D xsi:type="xsd:double"&gt;0.3806&lt;/D&gt;&lt;D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xsi:type="xsd:double"&gt;0.4567&lt;/D&gt;&lt;D xsi:type="xsd:double"&gt;0.4894&lt;/D&gt;&lt;D xsi:type="xsd:double"&gt;0.6693&lt;/D&gt;&lt;D xsi:type="xsd:double"&gt;0.7045&lt;/D&gt;&lt;D xsi:type="xsd:double"&gt;0.5559&lt;/D&gt;&lt;D xsi:type="xsd:double"&gt;0.5701&lt;/D&gt;&lt;D xsi:type="xsd:double"&gt;0.9696&lt;/D&gt;&lt;D xsi:type="xsd:double"&gt;0.9074&lt;/D&gt;&lt;D xsi:type="xsd:double"&gt;1.1249&lt;/D&gt;&lt;D xsi:type="xsd:double"&gt;0.9756&lt;/D&gt;&lt;D xsi:type="xsd:double"&gt;0.5073&lt;/D&gt;&lt;D xsi:type="xsd:double"&gt;0.5858&lt;/D&gt;&lt;D xsi:type="xsd:double"&gt;0.5621&lt;/D&gt;&lt;D xsi:type="xsd:double"&gt;0&lt;/D&gt;&lt;D xsi:type="xsd:double"&gt;0.8815&lt;/D&gt;&lt;D xsi:type="xsd:double"&gt;0&lt;/D&gt;&lt;D xsi:type="xsd:double"&gt;0&lt;/D&gt;&lt;D xsi:type="xsd:double"&gt;0&lt;/D&gt;&lt;D xsi:type="xsd:double"&gt;0.8981&lt;/D&gt;&lt;D xsi:type="xsd:double"&gt;0.8066&lt;/D&gt;&lt;D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xsi:type="xsd:double"&gt;0.7674&lt;/D&gt;&lt;D xsi:type="xsd:double"&gt;0.9629&lt;/D&gt;&lt;D xsi:type="xsd:double"&gt;0.9724&lt;/D&gt;&lt;D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xsi:type="xsd:double"&gt;0.6923&lt;/D&gt;&lt;D xsi:type="xsd:double"&gt;0.6703&lt;/D&gt;&lt;D xsi:type="xsd:double"&gt;0&lt;/D&gt;&lt;D xsi:type="xsd:double"&gt;0.3687&lt;/D&gt;&lt;D xsi:type="xsd:double"&gt;0.6434&lt;/D&gt;&lt;D xsi:type="xsd:double"&gt;0.</t>
        </r>
      </text>
    </comment>
    <comment ref="A82" authorId="0" shapeId="0" xr:uid="{F09597A2-A737-4BD8-B809-8C64213B0A83}">
      <text>
        <r>
          <rPr>
            <b/>
            <sz val="9"/>
            <color indexed="81"/>
            <rFont val="Tahoma"/>
            <family val="2"/>
          </rPr>
          <t>5738&lt;/D&gt;&lt;D xsi:type="xsd:double"&gt;0.5605&lt;/D&gt;&lt;D xsi:type="xsd:double"&gt;0.6822&lt;/D&gt;&lt;D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xsi:type="xsd:double"&gt;0.525&lt;/D&gt;&lt;D xsi:type="xsd:double"&gt;0.5895&lt;/D&gt;&lt;D xsi:type="xsd:double"&gt;0.5965&lt;/D&gt;&lt;D xsi:type="xsd:double"&gt;0.5324&lt;/D&gt;&lt;D xsi:type="xsd:double"&gt;0.3968&lt;/D&gt;&lt;D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xsi:type="xsd:double"&gt;0.1691&lt;/D&gt;&lt;D xsi:type="xsd:double"&gt;0.2503&lt;/D&gt;&lt;D xsi:type="xsd:double"&gt;0.2595&lt;/D&gt;&lt;D xsi:type="xsd:double"&gt;0.3659&lt;/D&gt;&lt;D xsi:type="xsd:double"&gt;0&lt;/D&gt;&lt;D xsi:type="xsd:double"&gt;0&lt;/D&gt;&lt;D xsi:type="xsd:double"&gt;0&lt;/D&gt;&lt;D xsi:type="xsd:double"&gt;0&lt;/D&gt;&lt;D xsi:type="xsd:double"&gt;0&lt;/D&gt;&lt;D xsi:type="xsd:double"&gt;0&lt;/D&gt;&lt;D xsi:type="xsd:double"&gt;0&lt;/D&gt;&lt;D xsi:type="xsd:double"&gt;0.5554&lt;/D&gt;&lt;D xsi:type="xsd:double"&gt;0.5806&lt;/D&gt;&lt;D xsi:type="xsd:double"&gt;0.6412&lt;/D&gt;&lt;D xsi:type="xsd:double"&gt;0.7378&lt;/D&gt;&lt;D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xsi:type="xsd:double"&gt;0.5204&lt;/D&gt;&lt;D xsi:type="xsd:double"&gt;0.4936&lt;/D&gt;&lt;D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xsi:type="xsd:double"&gt;0.3586&lt;/D&gt;&lt;D xsi:type="xsd:double"&gt;0.399&lt;/D&gt;&lt;D xsi:type="xsd:double"&gt;0.3689&lt;/D&gt;&lt;D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xsi:type="xsd:double"&gt;0.1124&lt;/D&gt;&lt;D xsi:type="xsd:double"&gt;0.0916&lt;/D&gt;&lt;D xsi:type="xsd:double"&gt;0.2027&lt;/D&gt;&lt;D xsi:type="xsd:double"&gt;0.2404&lt;/D&gt;&lt;D xsi:type="xsd:double"&gt;0.2436&lt;/D&gt;&lt;D xsi:type="xsd:double"&gt;0.1755&lt;/D&gt;&lt;D xsi:type="xsd:double"&gt;0.1917&lt;/D&gt;&lt;D xsi:type="xsd:double"&gt;0.4606&lt;/D&gt;&lt;D xsi:type="xsd:double"&gt;0.6901&lt;/D&gt;&lt;D xsi:type="xsd:double"&gt;0.6036&lt;/D&gt;&lt;D xsi:type="xsd:double"&gt;0.5303&lt;/D&gt;&lt;D xsi:type="xsd:double"&gt;0.4134&lt;/D&gt;&lt;D xsi:type="xsd:double"&gt;0.5331&lt;/D&gt;&lt;D xsi:type="xsd:double"&gt;0.5412&lt;/D&gt;&lt;D xsi:type="xsd:double"&gt;0.426&lt;/D&gt;&lt;D xsi:type="xsd:double"&gt;0.4193&lt;/D&gt;&lt;D xsi:type="xsd:double"&gt;0.4294&lt;/D&gt;&lt;D xsi:type="xsd:double"&gt;0.2918&lt;/D&gt;&lt;D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xsi:type="xsd:double"&gt;0.2523&lt;/D&gt;&lt;D xsi:type="xsd:double"&gt;0.2828&lt;/D&gt;&lt;D xsi:type="xsd:double"&gt;0.3338&lt;/D&gt;&lt;D xsi:type="xsd:double"&gt;0.1986&lt;/D&gt;&lt;D xsi:type="xsd:double"&gt;0.1751&lt;/D&gt;&lt;D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xsi:type="xsd:double"&gt;0.611&lt;/D&gt;&lt;D xsi:type="xsd:double"&gt;0.7061&lt;/D&gt;&lt;D xsi:type="xsd:double"&gt;0.7939&lt;/D&gt;&lt;D xsi:type="xsd:double"&gt;0.7664&lt;/D&gt;&lt;D xsi:type="xsd:double"&gt;0.7162&lt;/D&gt;&lt;D xsi:type="xsd:double"&gt;0.7094&lt;/D&gt;&lt;D xsi:type="xsd:double"&gt;0.9116&lt;/D&gt;&lt;D xsi:type="xsd:double"&gt;0.6444&lt;/D&gt;&lt;D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xsi:type="xsd:double"&gt;0.8356&lt;/D&gt;&lt;D xsi:type="xsd:double"&gt;0.8417&lt;/D&gt;&lt;D xsi:type="xsd:double"&gt;0.8147&lt;/D&gt;&lt;D xsi:type="xsd:double"&gt;0.6926&lt;/D&gt;&lt;D xsi:type="xsd:double"&gt;0.4224&lt;/D&gt;&lt;D xsi:type="xsd:double"&gt;0.6457&lt;/D&gt;&lt;D xsi:type="xsd:double"&gt;0.6913&lt;/D&gt;&lt;D xsi:type="xsd:double"&gt;0.4687&lt;/D&gt;&lt;D xsi:type="xsd:double"&gt;0&lt;/D&gt;&lt;D xsi:type="xsd:double"&gt;0&lt;/D&gt;&lt;D xsi:type="xsd:double"&gt;0.6277&lt;/D&gt;&lt;D xsi:type="xsd:double"&gt;0.5165&lt;/D&gt;&lt;D xsi:type="xsd:double"&gt;0&lt;/D&gt;&lt;D xsi:type="xsd:double"&gt;0&lt;/D&gt;&lt;D xsi:type="xsd:double"&gt;0.61&lt;/D&gt;&lt;D xsi:type="xsd:double"&gt;0.8059&lt;/D&gt;&lt;D xsi:type="xsd:double"&gt;0.7933&lt;/D&gt;&lt;D xsi:type="xsd:double"&gt;0.6112&lt;/D&gt;&lt;D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xsi:type="xsd:double"&gt;0.4477&lt;/D&gt;&lt;D xsi:type="xsd:double"&gt;0.3553&lt;/D&gt;&lt;D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xsi:type="xsd:double"&gt;0.4643&lt;/D&gt;&lt;D xsi:type="xsd:double"&gt;0.4003&lt;/D&gt;&lt;D xsi:type="xsd:double"&gt;0.2491&lt;/D&gt;&lt;D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xsi:type="xsd:double"&gt;0.6227&lt;/D&gt;&lt;D xsi:type="xsd:double"&gt;0.6381&lt;/D&gt;&lt;D xsi:type="xsd:double"&gt;0.6848&lt;/D&gt;&lt;D xsi:type="xsd:double"&gt;0.6432&lt;/D&gt;&lt;D xsi:type="xsd:double"&gt;0.7214&lt;/D&gt;&lt;D xsi:type="xsd:double"&gt;0.7478&lt;/D&gt;&lt;D xsi:type="xsd:double"&gt;0&lt;/D&gt;&lt;D xsi:type="xsd:double"&gt;0.3602&lt;/D&gt;&lt;D xsi:type="xsd:double"&gt;0.5444&lt;/D&gt;&lt;D xsi:type="xsd:double"&gt;0.4877&lt;/D&gt;&lt;D xsi:type="xsd:double"&gt;0.6312&lt;/D&gt;&lt;D xsi:type="xsd:double"&gt;0.5089&lt;/D&gt;&lt;D xsi:type="xsd:double"&gt;0.5523&lt;/D&gt;&lt;D xsi:type="xsd:double"&gt;0.577&lt;/D&gt;&lt;D xsi:type="xsd:double"&gt;0&lt;/D&gt;&lt;D xsi:type="xsd:double"&gt;0&lt;/D&gt;&lt;D xsi:type="xsd:double"&gt;0&lt;/D&gt;&lt;D xsi:type="xsd:double"&gt;0&lt;/D&gt;&lt;D xsi:type="xsd:double"&gt;0&lt;/D&gt;&lt;D xsi:type="xsd:double"&gt;0&lt;/D&gt;&lt;D xsi:type="xsd:double"&gt;0&lt;/D&gt;&lt;D xsi:type="xsd:double"&gt;0&lt;/D&gt;&lt;D xsi:type="xsd:double"&gt;0.8102&lt;/D&gt;&lt;D xsi:type="xsd:double"&gt;0.7249&lt;/D&gt;&lt;D xsi:type="xsd:double"&gt;0.7129&lt;/D&gt;&lt;D xsi:type="xsd:double"&gt;0.5475&lt;/D&gt;&lt;D xsi:type="xsd:double"&gt;0.82&lt;/D&gt;&lt;D xsi:type="xsd:double"&gt;0.9868&lt;/D&gt;&lt;D xsi:type="xsd:double"&gt;0.5589&lt;/D&gt;&lt;D xsi:type="xsd:double"&gt;0.7333&lt;/D&gt;&lt;D xsi:type="xsd:double"&gt;0&lt;/D&gt;&lt;D xsi:type="xsd:double"&gt;0.504&lt;/D&gt;&lt;D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xsi:type="xsd:double"&gt;0.1733&lt;/D&gt;&lt;D xsi:type="xsd:double"&gt;0.3173&lt;/D&gt;&lt;D xsi:type="xsd:double"&gt;0.1273&lt;/D&gt;&lt;D xsi:type="xsd:double"&gt;0&lt;/D&gt;&lt;D xsi:type="xsd:double"&gt;0&lt;/D&gt;&lt;D xsi:type="xsd:double"&gt;0&lt;/D&gt;&lt;D xsi:type="xsd:double"&gt;0&lt;/D&gt;&lt;D xsi:type="xsd:double"&gt;0&lt;/D&gt;&lt;D xsi:type="xsd:double"&gt;0&lt;/D&gt;&lt;D xsi:type="xsd:double"&gt;0&lt;/D&gt;&lt;D xsi:type="xsd:double"&gt;0.1914&lt;/D&gt;&lt;D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xsi:type="xsd:double"&gt;0.2948&lt;/D&gt;&lt;D xsi:type="xsd:double"&gt;0&lt;/D&gt;&lt;D xsi:type="xsd:double"&gt;0&lt;/D&gt;&lt;D xsi:type="xsd:double"&gt;0&lt;/D&gt;&lt;D xsi:type="xsd:double"&gt;0.617&lt;/D&gt;&lt;D xsi:type="xsd:double"&gt;0.6081&lt;/D&gt;&lt;D xsi:type="xsd:double"&gt;0.6546&lt;/D&gt;&lt;D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xsi:type="xsd:double"&gt;0.4393&lt;/D&gt;&lt;D xsi:type="xsd:double"&gt;0.5438&lt;/D&gt;&lt;D xsi:type="xsd:double"&gt;0.5359&lt;/D&gt;&lt;D xsi:type="xsd:double"&gt;0.487&lt;/D&gt;&lt;D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xsi:type="xsd:double"&gt;0.2344&lt;/D&gt;&lt;D xsi:type="xsd:double"&gt;0.2142&lt;/D&gt;&lt;D xsi:type="xsd:double"&gt;0.2261&lt;/D&gt;&lt;D xsi:type="xsd:double"&gt;0.6563&lt;/D&gt;&lt;D xsi:type="xsd:double"&gt;0.972&lt;/D&gt;&lt;D xsi:type="xsd:double"&gt;0.5262&lt;/D&gt;&lt;D xsi:type="xsd:double"&gt;0.7323&lt;/D&gt;&lt;D xsi:type="xsd:double"&gt;0.4658&lt;/D&gt;&lt;D xsi:type="xsd:double"&gt;0.4326&lt;/D&gt;&lt;D xsi:type="xsd:double"&gt;0.4373&lt;/D&gt;&lt;D xsi:type="xsd:double"&gt;0.6612&lt;/D&gt;&lt;D xsi:type="xsd:double"&gt;0.6251&lt;/D&gt;&lt;D xsi:type="xsd:double"&gt;0.4982&lt;/D&gt;&lt;D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xsi:type="xsd:double"&gt;0.6863&lt;/D&gt;&lt;D xsi:type="xsd:double"&gt;0&lt;/D&gt;&lt;D xsi:type="xsd:double"&gt;0.449&lt;/D&gt;&lt;D xsi:type="xsd:double"&gt;0.4293&lt;/D&gt;&lt;D xsi:type="xsd:double"&gt;0.4486&lt;/D&gt;&lt;D xsi:type="xsd:double"&gt;0.4861&lt;/D&gt;&lt;D xsi:type="xsd:double"&gt;0.4242&lt;/D&gt;&lt;D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xsi:type="xsd:double"&gt;0.2206&lt;/D&gt;&lt;D xsi:type="xsd:double"&gt;0.2314&lt;/D&gt;&lt;D xsi:type="xsd:double"&gt;0.1679&lt;/D&gt;&lt;D xsi:type="xsd:double"&gt;0.1644&lt;/D&gt;&lt;D xsi:type="xsd:double"&gt;0&lt;/D&gt;&lt;D xsi:type="xsd:double"&gt;0&lt;/D&gt;&lt;D xsi:type="xsd:double"&gt;0&lt;/D&gt;&lt;D xsi:type="xsd:double"&gt;0&lt;/D&gt;&lt;D xsi:type="xsd:double"&gt;0&lt;/D&gt;&lt;D xsi:type="xsd:double"&gt;0&lt;/D&gt;&lt;D xsi:type="xsd:double"&gt;0&lt;/D&gt;&lt;D xsi:type="xsd:double"&gt;0&lt;/D&gt;&lt;D xsi:type="xsd:double"&gt;0.2684&lt;/D&gt;&lt;D xsi:type="xsd:double"&gt;0.2506&lt;/D&gt;&lt;D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xsi:type="xsd:double"&gt;0.6285&lt;/D&gt;&lt;D xsi:type="xsd:double"&gt;0.6989&lt;/D&gt;&lt;D xsi:type="xsd:double"&gt;0.7648&lt;/D&gt;&lt;D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xsi:type="xsd:double"&gt;0.523&lt;/D&gt;&lt;D xsi:type="xsd:double"&gt;0.4053&lt;/D&gt;&lt;D xsi:type="xsd:double"&gt;0.219&lt;/D&gt;&lt;D xsi:type="xsd:double"&gt;0.1862&lt;/D&gt;&lt;D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xsi:type="xsd:double"&gt;0.5132&lt;/D&gt;&lt;D xsi:type="xsd:double"&gt;0.6804&lt;/D&gt;&lt;D xsi:type="xsd:double"&gt;0.5293&lt;/D&gt;&lt;D xsi:type="xsd:double"&gt;0.5301&lt;/D&gt;&lt;D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xsi:type="xsd:double"&gt;0.7504&lt;/D&gt;&lt;D xsi:type="xsd:double"&gt;0.2579&lt;/D&gt;&lt;D xsi:type="xsd:double"&gt;0&lt;/D&gt;&lt;D xsi:type="xsd:double"&gt;0&lt;/D&gt;&lt;D xsi:type="xsd:double"&gt;0&lt;/D&gt;&lt;D xsi:type="xsd:double"&gt;0.7672&lt;/D&gt;&lt;D xsi:type="xsd:double"&gt;0.5442&lt;/D&gt;&lt;D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xsi:type="xsd:double"&gt;0.7371&lt;/D&gt;&lt;D xsi:type="xsd:double"&gt;0.5272&lt;/D&gt;&lt;D xsi:type="xsd:double"&gt;0.2365&lt;/D&gt;&lt;D xsi:type="xsd:double"&gt;0.2803&lt;/D&gt;&lt;D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xsi:type="xsd:double"&gt;0.2509&lt;/D&gt;&lt;D xsi:type="xsd:double"&gt;0.2724&lt;/D&gt;&lt;D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xsi:type="xsd:double"&gt;0.6295&lt;/D&gt;&lt;D xsi:type="xsd:double"&gt;0.6712&lt;/D&gt;&lt;D xsi:type="xsd:double"&gt;0.7123&lt;/D&gt;&lt;D xsi:type="xsd:double"&gt;0.6333&lt;/D&gt;&lt;D xsi:type="xsd:double"&gt;0.6943&lt;/D&gt;&lt;D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xsi:type="xsd:double"&gt;0.4769&lt;/D&gt;&lt;D xsi:type="xsd:double"&gt;0.6246&lt;/D&gt;&lt;D xsi:type="xsd:double"&gt;0.6448&lt;/D&gt;&lt;D xsi:type="xsd:double"&gt;0.515&lt;/D&gt;&lt;D xsi:type="xsd:double"&gt;0&lt;/D&gt;&lt;D xsi:type="xsd:double"&gt;0&lt;/D&gt;&lt;D xsi:type="xsd:double"&gt;0&lt;/D&gt;&lt;D xsi:type="xsd:double"&gt;0&lt;/D&gt;&lt;D xsi:type="xsd:double"&gt;0&lt;/D&gt;&lt;D xsi:type="xsd:double"&gt;0&lt;/D&gt;&lt;D xsi:type="xsd:double"&gt;0.1237&lt;/D&gt;&lt;D xsi:type="xsd:double"&gt;0.1069&lt;/D&gt;&lt;D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xsi:type="xsd:double"&gt;1.5281&lt;/D&gt;&lt;D xsi:type="xsd:double"&gt;0.5583&lt;/D&gt;&lt;D xsi:type="xsd:double"&gt;0.6055&lt;/D&gt;&lt;D xsi:type="xsd:double"&gt;0.6113&lt;/D&gt;&lt;D xsi:type="xsd:double"&gt;0.6906&lt;/D&gt;&lt;D xsi:type="xsd:double"&gt;0.6937&lt;/D&gt;&lt;D xsi:type="xsd:double"&gt;0.777&lt;/D&gt;&lt;D xsi:type="xsd:double"&gt;0&lt;/D&gt;&lt;D xsi:type="xsd:double"&gt;0&lt;/D&gt;&lt;D xsi:type="xsd:double"&gt;0.4876&lt;/D&gt;&lt;D xsi:type="xsd:double"&gt;0.477&lt;/D&gt;&lt;D xsi:type="xsd:double"&gt;0.5057&lt;/D&gt;&lt;D xsi:type="xsd:double"&gt;0.7865&lt;/D&gt;&lt;D xsi:type="xsd:double"&gt;0.8999&lt;/D&gt;&lt;D xsi:type="xsd:double"&gt;0.6837&lt;/D&gt;&lt;D xsi:type="xsd:double"&gt;0.5517&lt;/D&gt;&lt;D xsi:type="xsd:double"&gt;0.6663&lt;/D&gt;&lt;D xsi:type="xsd:double"&gt;0.6302&lt;/D&gt;&lt;D xsi:type="xsd:double"&gt;0.5378&lt;/D&gt;&lt;D xsi:type="xsd:double"&gt;0.5211&lt;/D&gt;&lt;D xsi:type="xsd:double"&gt;0.1293&lt;/D&gt;&lt;D xsi:type="xsd:double"&gt;0.1182&lt;/D&gt;&lt;D xsi:type="xsd:double"&gt;0.2666&lt;/D&gt;&lt;D xsi:type="xsd:double"&gt;0.266&lt;/D&gt;&lt;D xsi:type="xsd:double"&gt;0.8207&lt;/D&gt;&lt;D xsi:type="xsd:double"&gt;0.8646&lt;/D&gt;&lt;D xsi:type="xsd:double"&gt;0.8009&lt;/D&gt;&lt;D xsi:type="xsd:double"&gt;0.9241&lt;/D&gt;&lt;D xsi:type="xsd:double"&gt;1.0796&lt;/D&gt;&lt;D xsi:type="xsd:double"&gt;1.4735&lt;/D&gt;&lt;D xsi:type="xsd:double"&gt;1.3085&lt;/D&gt;&lt;D xsi:type="xsd:double"&gt;1.0765&lt;/D&gt;&lt;D xsi:type="xsd:double"&gt;0.8399&lt;/D&gt;&lt;D xsi:type="xsd:double"&gt;1.1784&lt;/D&gt;&lt;D xsi:type="xsd:double"&gt;0.8216&lt;/D&gt;&lt;D xsi:type="xsd:double"&gt;0&lt;/D&gt;&lt;D xsi:type="xsd:double"&gt;0&lt;/D&gt;&lt;D xsi:type="xsd:double"&gt;0&lt;/D&gt;&lt;D xsi:type="xsd:double"&gt;0&lt;/D&gt;&lt;D xsi:type="xsd:double"&gt;0&lt;/D&gt;&lt;D xsi:type="xsd:double"&gt;0&lt;/D&gt;&lt;D xsi:type="xsd:double"&gt;0&lt;/D&gt;&lt;D xsi:type="xsd:double"&gt;0&lt;/D&gt;&lt;D xsi:type="xsd:double"&gt;0.4445&lt;/D&gt;&lt;D xsi:type="xsd:double"&gt;0.8228&lt;/D&gt;&lt;D xsi:type="xsd:double"&gt;0.492&lt;/D&gt;&lt;D xsi:type="xsd:double"&gt;0.5443&lt;/D&gt;&lt;D xsi:type="xsd:double"&gt;0.465&lt;/D&gt;&lt;D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xsi:type="xsd:double"&gt;0.5556&lt;/D&gt;&lt;D xsi:type="xsd:double"&gt;0.6728&lt;/D&gt;&lt;D xsi:type="xsd:double"&gt;0.6385&lt;/D&gt;&lt;D xsi:type="xsd:double"&gt;0&lt;/D&gt;&lt;D xsi:type="xsd:double"&gt;0&lt;/D&gt;&lt;D xsi:type="xsd:double"&gt;0.6835&lt;/D&gt;&lt;D xsi:type="xsd:double"&gt;0.6425&lt;/D&gt;&lt;D xsi:type="xsd:double"&gt;0.7615&lt;/D&gt;&lt;D xsi:type="xsd:double"&gt;0.6052&lt;/D&gt;&lt;D xsi:type="xsd:double"&gt;0.5225&lt;/D&gt;&lt;D xsi:type="xsd:double"&gt;0.4722&lt;/D&gt;&lt;D xsi:type="xsd:double"&gt;0.6711&lt;/D&gt;&lt;D xsi:type="xsd:double"&gt;0.9028&lt;/D&gt;</t>
        </r>
      </text>
    </comment>
    <comment ref="A83" authorId="0" shapeId="0" xr:uid="{FE30C8D6-5F6F-4353-87C4-2FED6E503FDA}">
      <text>
        <r>
          <rPr>
            <b/>
            <sz val="9"/>
            <color indexed="81"/>
            <rFont val="Tahoma"/>
            <family val="2"/>
          </rPr>
          <t>&lt;D xsi:type="xsd:double"&gt;0.7887&lt;/D&gt;&lt;D xsi:type="xsd:double"&gt;0.8168&lt;/D&gt;&lt;D xsi:type="xsd:double"&gt;0.9338&lt;/D&gt;&lt;D xsi:type="xsd:double"&gt;0.5794&lt;/D&gt;&lt;D xsi:type="xsd:double"&gt;0.5615&lt;/D&gt;&lt;D xsi:type="xsd:double"&gt;0.6344&lt;/D&gt;&lt;D xsi:type="xsd:double"&gt;0.7457&lt;/D&gt;&lt;D xsi:type="xsd:double"&gt;0&lt;/D&gt;&lt;D xsi:type="xsd:double"&gt;0.2706&lt;/D&gt;&lt;D xsi:type="xsd:double"&gt;0.2715&lt;/D&gt;&lt;D xsi:type="xsd:double"&gt;0.1945&lt;/D&gt;&lt;D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xsi:type="xsd:double"&gt;0.5516&lt;/D&gt;&lt;D xsi:type="xsd:double"&gt;0&lt;/D&gt;&lt;D xsi:type="xsd:double"&gt;0&lt;/D&gt;&lt;D xsi:type="xsd:double"&gt;0&lt;/D&gt;&lt;D xsi:type="xsd:double"&gt;0&lt;/D&gt;&lt;D xsi:type="xsd:double"&gt;0&lt;/D&gt;&lt;D xsi:type="xsd:double"&gt;0&lt;/D&gt;&lt;D xsi:type="xsd:double"&gt;0.7479&lt;/D&gt;&lt;D xsi:type="xsd:double"&gt;0.6981&lt;/D&gt;&lt;D xsi:type="xsd:double"&gt;0.4767&lt;/D&gt;&lt;D xsi:type="xsd:double"&gt;0.4069&lt;/D&gt;&lt;D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xsi:type="xsd:double"&gt;0.1671&lt;/D&gt;&lt;D xsi:type="xsd:double"&gt;0.155&lt;/D&gt;&lt;D xsi:type="xsd:double"&gt;0.1749&lt;/D&gt;&lt;D xsi:type="xsd:double"&gt;0.1515&lt;/D&gt;&lt;D xsi:type="xsd:double"&gt;0.1419&lt;/D&gt;&lt;D xsi:type="xsd:double"&gt;0.1401&lt;/D&gt;&lt;D xsi:type="xsd:double"&gt;0&lt;/D&gt;&lt;D xsi:type="xsd:double"&gt;0&lt;/D&gt;&lt;D xsi:type="xsd:double"&gt;0&lt;/D&gt;&lt;D xsi:type="xsd:double"&gt;0&lt;/D&gt;&lt;D xsi:type="xsd:double"&gt;0&lt;/D&gt;&lt;D xsi:type="xsd:double"&gt;0.5892&lt;/D&gt;&lt;D xsi:type="xsd:double"&gt;0.8609&lt;/D&gt;&lt;D xsi:type="xsd:double"&gt;0&lt;/D&gt;&lt;D xsi:type="xsd:double"&gt;0&lt;/D&gt;&lt;D xsi:type="xsd:double"&gt;0&lt;/D&gt;&lt;D xsi:type="xsd:double"&gt;0&lt;/D&gt;&lt;D xsi:type="xsd:double"&gt;0.8106&lt;/D&gt;&lt;D xsi:type="xsd:double"&gt;0.7133&lt;/D&gt;&lt;D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xsi:type="xsd:double"&gt;0.9935&lt;/D&gt;&lt;D xsi:type="xsd:double"&gt;1.5738&lt;/D&gt;&lt;D xsi:type="xsd:double"&gt;1.5446&lt;/D&gt;&lt;D xsi:type="xsd:double"&gt;0&lt;/D&gt;&lt;D xsi:type="xsd:double"&gt;0&lt;/D&gt;&lt;D xsi:type="xsd:double"&gt;0&lt;/D&gt;&lt;D xsi:type="xsd:double"&gt;0&lt;/D&gt;&lt;D xsi:type="xsd:double"&gt;0&lt;/D&gt;&lt;D xsi:type="xsd:double"&gt;1.2021&lt;/D&gt;&lt;D xsi:type="xsd:double"&gt;0&lt;/D&gt;&lt;D xsi:type="xsd:double"&gt;0.4855&lt;/D&gt;&lt;D xsi:type="xsd:double"&gt;0.4567&lt;/D&gt;&lt;D xsi:type="xsd:double"&gt;0.4189&lt;/D&gt;&lt;D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xsi:type="xsd:double"&gt;0.3053&lt;/D&gt;&lt;D xsi:type="xsd:double"&gt;0.3488&lt;/D&gt;&lt;D xsi:type="xsd:double"&gt;0.4736&lt;/D&gt;&lt;D xsi:type="xsd:double"&gt;0.8044&lt;/D&gt;&lt;D xsi:type="xsd:double"&gt;0.591&lt;/D&gt;&lt;D xsi:type="xsd:double"&gt;0.3029&lt;/D&gt;&lt;D xsi:type="xsd:double"&gt;0.7448&lt;/D&gt;&lt;D xsi:type="xsd:double"&gt;0.3544&lt;/D&gt;&lt;D xsi:type="xsd:double"&gt;0.5238&lt;/D&gt;&lt;D xsi:type="xsd:double"&gt;0.5407&lt;/D&gt;&lt;D xsi:type="xsd:double"&gt;0&lt;/D&gt;&lt;D xsi:type="xsd:double"&gt;0&lt;/D&gt;&lt;D xsi:type="xsd:double"&gt;0&lt;/D&gt;&lt;D xsi:type="xsd:double"&gt;0&lt;/D&gt;&lt;D xsi:type="xsd:double"&gt;0&lt;/D&gt;&lt;D xsi:type="xsd:double"&gt;0&lt;/D&gt;&lt;D xsi:type="xsd:double"&gt;0&lt;/D&gt;&lt;D xsi:type="xsd:double"&gt;0.6353&lt;/D&gt;&lt;D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xsi:type="xsd:double"&gt;0.5008&lt;/D&gt;&lt;D xsi:type="xsd:double"&gt;0.9337&lt;/D&gt;&lt;D xsi:type="xsd:double"&gt;0&lt;/D&gt;&lt;D xsi:type="xsd:double"&gt;0&lt;/D&gt;&lt;D xsi:type="xsd:double"&gt;0&lt;/D&gt;&lt;D xsi:type="xsd:double"&gt;0&lt;/D&gt;&lt;D xsi:type="xsd:double"&gt;0&lt;/D&gt;&lt;D xsi:type="xsd:double"&gt;0&lt;/D&gt;&lt;D xsi:type="xsd:double"&gt;0.5498&lt;/D&gt;&lt;D xsi:type="xsd:double"&gt;0.5853&lt;/D&gt;&lt;D xsi:type="xsd:double"&gt;0.6409&lt;/D&gt;&lt;D xsi:type="xsd:double"&gt;0.6201&lt;/D&gt;&lt;D xsi:type="xsd:double"&gt;1.4224&lt;/D&gt;&lt;D xsi:type="xsd:double"&gt;1.8981&lt;/D&gt;&lt;D xsi:type="xsd:double"&gt;0.8619&lt;/D&gt;&lt;D xsi:type="xsd:double"&gt;0.7727&lt;/D&gt;&lt;D xsi:type="xsd:double"&gt;0.5692&lt;/D&gt;&lt;D xsi:type="xsd:double"&gt;0.5073&lt;/D&gt;&lt;D xsi:type="xsd:double"&gt;0&lt;/D&gt;&lt;D xsi:type="xsd:double"&gt;0&lt;/D&gt;&lt;D xsi:type="xsd:double"&gt;0&lt;/D&gt;&lt;D xsi:type="xsd:double"&gt;0&lt;/D&gt;&lt;D xsi:type="xsd:double"&gt;0&lt;/D&gt;&lt;D xsi:type="xsd:double"&gt;0.2481&lt;/D&gt;&lt;D xsi:type="xsd:double"&gt;0.2417&lt;/D&gt;&lt;D xsi:type="xsd:double"&gt;0.1607&lt;/D&gt;&lt;D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xsi:type="xsd:double"&gt;0.1002&lt;/D&gt;&lt;D xsi:type="xsd:double"&gt;0.1214&lt;/D&gt;&lt;D xsi:type="xsd:double"&gt;0.1878&lt;/D&gt;&lt;D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xsi:type="xsd:double"&gt;0.4754&lt;/D&gt;&lt;D xsi:type="xsd:double"&gt;0.825&lt;/D&gt;&lt;D xsi:type="xsd:double"&gt;1.0785&lt;/D&gt;&lt;D xsi:type="xsd:double"&gt;0&lt;/D&gt;&lt;D xsi:type="xsd:double"&gt;0&lt;/D&gt;&lt;D xsi:type="xsd:double"&gt;0&lt;/D&gt;&lt;D xsi:type="xsd:double"&gt;0&lt;/D&gt;&lt;D xsi:type="xsd:double"&gt;0&lt;/D&gt;&lt;D xsi:type="xsd:double"&gt;0&lt;/D&gt;&lt;D xsi:type="xsd:double"&gt;0.0576&lt;/D&gt;&lt;D xsi:type="xsd:double"&gt;0.6459&lt;/D&gt;&lt;D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xsi:type="xsd:double"&gt;0.5592&lt;/D&gt;&lt;D xsi:type="xsd:double"&gt;0.3893&lt;/D&gt;&lt;D xsi:type="xsd:double"&gt;0.414&lt;/D&gt;&lt;D xsi:type="xsd:double"&gt;0.3156&lt;/D&gt;&lt;D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xsi:type="xsd:double"&gt;0.6423&lt;/D&gt;&lt;D xsi:type="xsd:double"&gt;0.6172&lt;/D&gt;&lt;D xsi:type="xsd:double"&gt;0.9981&lt;/D&gt;&lt;D xsi:type="xsd:double"&gt;0.9739&lt;/D&gt;&lt;D xsi:type="xsd:double"&gt;0.468&lt;/D&gt;&lt;D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xsi:type="xsd:double"&gt;0.1937&lt;/D&gt;&lt;D xsi:type="xsd:double"&gt;0.412&lt;/D&gt;&lt;D xsi:type="xsd:double"&gt;0.4012&lt;/D&gt;&lt;D xsi:type="xsd:double"&gt;0&lt;/D&gt;&lt;D xsi:type="xsd:double"&gt;0.4049&lt;/D&gt;&lt;D xsi:type="xsd:double"&gt;0&lt;/D&gt;&lt;D xsi:type="xsd:double"&gt;0&lt;/D&gt;&lt;D xsi:type="xsd:double"&gt;0.5488&lt;/D&gt;&lt;D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xsi:type="xsd:double"&gt;0.6132&lt;/D&gt;&lt;D xsi:type="xsd:double"&gt;0.7438&lt;/D&gt;&lt;D xsi:type="xsd:double"&gt;0.6171&lt;/D&gt;&lt;D xsi:type="xsd:double"&gt;0.5765&lt;/D&gt;&lt;D xsi:type="xsd:double"&gt;0&lt;/D&gt;&lt;D xsi:type="xsd:double"&gt;0&lt;/D&gt;&lt;D xsi:type="xsd:double"&gt;0&lt;/D&gt;&lt;D xsi:type="xsd:double"&gt;0&lt;/D&gt;&lt;D xsi:type="xsd:double"&gt;0&lt;/D&gt;&lt;D xsi:type="xsd:double"&gt;0&lt;/D&gt;&lt;D xsi:type="xsd:double"&gt;1.2095&lt;/D&gt;&lt;D xsi:type="xsd:double"&gt;0.9391&lt;/D&gt;&lt;D xsi:type="xsd:double"&gt;0.7561&lt;/D&gt;&lt;D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xsi:type="xsd:double"&gt;0.2913&lt;/D&gt;&lt;D xsi:type="xsd:double"&gt;0.2901&lt;/D&gt;&lt;D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xsi:type="xsd:double"&gt;1.0548&lt;/D&gt;&lt;D xsi:type="xsd:double"&gt;1.5418&lt;/D&gt;&lt;D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xsi:type="xsd:double"&gt;0.2467&lt;/D&gt;&lt;D xsi:type="xsd:double"&gt;0.2235&lt;/D&gt;&lt;D xsi:type="xsd:double"&gt;0.2349&lt;/D&gt;&lt;D xsi:type="xsd:double"&gt;0.2184&lt;/D&gt;&lt;D xsi:type="xsd:double"&gt;0.269&lt;/D&gt;&lt;D xsi:type="xsd:double"&gt;0.2341&lt;/D&gt;&lt;D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xsi:type="xsd:double"&gt;0.5142&lt;/D&gt;&lt;D xsi:type="xsd:double"&gt;0.5568&lt;/D&gt;&lt;D xsi:type="xsd:double"&gt;0.6874&lt;/D&gt;&lt;D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xsi:type="xsd:double"&gt;0.6519&lt;/D&gt;&lt;D xsi:type="xsd:double"&gt;0.4939&lt;/D&gt;&lt;D xsi:type="xsd:double"&gt;0.5483&lt;/D&gt;&lt;D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xsi:type="xsd:double"&gt;0.2634&lt;/D&gt;&lt;D xsi:type="xsd:double"&gt;0.2829&lt;/D&gt;&lt;D xsi:type="xsd:double"&gt;0.2299&lt;/D&gt;&lt;D xsi:type="xsd:double"&gt;0.3293&lt;/D&gt;&lt;D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xsi:type="xsd:double"&gt;1.5091&lt;/D&gt;&lt;D xsi:type="xsd:double"&gt;0&lt;/D&gt;&lt;D xsi:type="xsd:double"&gt;0&lt;/D&gt;&lt;D xsi:type="xsd:double"&gt;0&lt;/D&gt;&lt;D xsi:type="xsd:double"&gt;0&lt;/D&gt;&lt;D xsi:type="xsd:double"&gt;0.6235&lt;/D&gt;&lt;D xsi:type="xsd:double"&gt;0&lt;/D&gt;&lt;D xsi:type="xsd:double"&gt;0&lt;/D&gt;&lt;D xsi:type="xsd:double"&gt;0.6787&lt;/D&gt;&lt;D xsi:type="xsd:double"&gt;0.572&lt;/D&gt;&lt;D xsi:type="xsd:double"&gt;0.5949&lt;/D&gt;&lt;D xsi:type="xsd:double"&gt;0.6068&lt;/D&gt;&lt;D xsi:type="xsd:double"&gt;0.794&lt;/D&gt;&lt;D xsi:type="xsd:double"&gt;0.7462&lt;/D&gt;&lt;D xsi:type="xsd:double"&gt;0.7244&lt;/D&gt;&lt;D xsi:type="xsd:double"&gt;0.7806&lt;/D&gt;&lt;D xsi:type="xsd:double"&gt;0.4892&lt;/D&gt;&lt;D xsi:type="xsd:double"&gt;0.5317&lt;/D&gt;&lt;D xsi:type="xsd:double"&gt;0.5723&lt;/D&gt;&lt;D xsi:type="xsd:double"&gt;0.5664&lt;/D&gt;&lt;D xsi:type="xsd:double"&gt;0.4746&lt;/D&gt;&lt;D xsi:type="xsd:double"&gt;0.5197&lt;/D&gt;&lt;D xsi:type="xsd:double"&gt;0.5021&lt;/D&gt;&lt;D xsi:type="xsd:double"&gt;0.5465&lt;/D&gt;&lt;D xsi:type="xsd:double"&gt;0.5376&lt;/D&gt;&lt;D xsi:type="xsd:double"&gt;0.4062&lt;/D&gt;&lt;D xsi:type="xsd:double"&gt;0&lt;/D&gt;&lt;D xsi:type="xsd:double"&gt;0&lt;/D&gt;&lt;D xsi:type="xsd:double"&gt;0.5705&lt;/D&gt;&lt;D xsi:type="xsd:double"&gt;0.446&lt;/D&gt;&lt;D xsi:type="xsd:double"&gt;0.4566&lt;/D&gt;&lt;D xsi:type="xsd:double"&gt;0.4446&lt;/D&gt;&lt;D xsi:type="xsd:double"&gt;0.5172&lt;/D&gt;&lt;D xsi:type="xsd:double"&gt;0.3789&lt;/D&gt;&lt;D xsi:type="xsd:double"&gt;0&lt;/D&gt;&lt;D xsi:type="xsd:double"&gt;0&lt;/D&gt;&lt;D xsi:type="xsd:double"&gt;0&lt;/D&gt;&lt;D xsi:type="xsd:double"&gt;0&lt;/D&gt;&lt;D xsi:type="xsd:double"&gt;0&lt;/D&gt;&lt;D xsi:type="xsd:double"&gt;0&lt;/D&gt;&lt;D xsi:type="xsd:double"&gt;0.5464&lt;/D&gt;&lt;D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xsi:type="xsd:double"&gt;0.1804&lt;/D&gt;&lt;D xsi:type="xsd:double"&gt;0.1691&lt;/D&gt;&lt;D xsi:type="xsd:double"&gt;0.1767&lt;/D&gt;&lt;D xsi:type="xsd:double"&gt;0&lt;/D&gt;&lt;D xsi:type="xsd:double"&gt;0&lt;/D&gt;&lt;D xsi:type="xsd:double"&gt;0&lt;/D&gt;&lt;D xsi:type="xsd:double"&gt;0&lt;/D&gt;&lt;D xsi:type="xsd:double"&gt;0&lt;/D&gt;&lt;D xsi:type="xsd:double"&gt;0.197&lt;/D&gt;&lt;D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xsi:type="xsd:double"&gt;0.7187&lt;/D&gt;&lt;D xsi:type="xsd:double"&gt;0.9975&lt;/D&gt;&lt;D xsi:type="xsd:double"&gt;0.9299&lt;/D&gt;&lt;D xsi:type="xsd:double"&gt;0&lt;/D&gt;&lt;D xsi:type="xsd:double"&gt;0&lt;/D&gt;&lt;D xsi:type="xsd:double"&gt;0&lt;/D&gt;&lt;D xsi:type="xsd:double"&gt;0&lt;/D&gt;&lt;D xsi:type="xsd:double"&gt;0&lt;/D&gt;&lt;D xsi:type="xsd:double"&gt;0&lt;/D&gt;&lt;D xsi:type="xsd:double"&gt;0.2984&lt;/D&gt;&lt;D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xsi:type="xsd:double"&gt;0.1788&lt;/D&gt;&lt;D xsi:type="xsd:double"&gt;0.2771&lt;/D&gt;&lt;D xsi:type="xsd:double"&gt;0.3133&lt;/D&gt;&lt;D xsi:type="xsd:double"&gt;0.3042&lt;/D&gt;&lt;D xsi:type="xsd:double"&gt;0.6086&lt;/D&gt;&lt;D xsi:type="xsd:double"&gt;0.4722&lt;/D&gt;&lt;D xsi:type="xsd:double"&gt;0.4309&lt;/D&gt;&lt;D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xsi:type="xsd:double"&gt;0.4434&lt;/D&gt;&lt;D xsi:type="xsd:double"&gt;0.2797&lt;/D&gt;&lt;D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xsi:type="xsd:double"&gt;0.2838&lt;/D&gt;&lt;D xsi:type="xsd:double"&gt;0.439&lt;/D&gt;&lt;D xsi:type="xsd:double"&gt;0.6557&lt;/D&gt;&lt;D xsi:type="xsd:double"&gt;0.6991&lt;/D&gt;&lt;D xsi:type="xsd:double"&gt;0.9423&lt;/D&gt;&lt;D xsi:type="xsd:double"&gt;1.1519&lt;/D&gt;&lt;D xsi:type="xsd:double"&gt;0.9401&lt;/D&gt;&lt;D xsi:type="xsd:double"&gt;1.2722&lt;/D&gt;&lt;D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xsi:type="xsd:double"&gt;0.4253&lt;/D&gt;&lt;D xsi:type="xsd:double"&gt;0.3955&lt;/D&gt;&lt;D xsi:type="xsd:double"&gt;0.4101&lt;/D&gt;&lt;D xsi:type="xsd:double"&gt;0.4261&lt;/D&gt;&lt;D xsi:type="xsd:double"&gt;0.3227&lt;/D&gt;&lt;D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xsi:type="xsd:double"&gt;0.1045&lt;/D&gt;&lt;D xsi:type="xsd:double"&gt;1.2505&lt;/D&gt;&lt;D xsi:type="xsd:double"&gt;1.2231&lt;/D&gt;&lt;D xsi:type="xsd:double"&gt;1.279&lt;/D&gt;&lt;D xsi:type="xsd:double"&gt;1.2757&lt;/D&gt;&lt;D xsi:type="xsd:double"&gt;1.3084&lt;/D&gt;&lt;D xsi:type="xsd:double"&gt;1.2853&lt;/D&gt;&lt;D xsi:type="xsd:double"&gt;1.4813&lt;/D&gt;&lt;D xsi:type="xsd:double"&gt;1.4013&lt;/D&gt;&lt;D xsi:type="xsd:double"&gt;0.6029&lt;/D&gt;&lt;D xsi:type="xsd:double"&gt;0.5633&lt;/D&gt;&lt;D xsi:type="xsd:double"&gt;0.507&lt;/D&gt;&lt;D xsi:type="xsd:double"&gt;0.4491&lt;/D&gt;&lt;D xsi:type="xsd:double"&gt;0.4789&lt;/D&gt;&lt;D xsi:type="xsd:double"&gt;0.4629&lt;/D&gt;&lt;D xsi:type="xsd:double"&gt;0.4447&lt;/D&gt;&lt;D xsi:type="xsd:double"&gt;0.4572&lt;/D&gt;&lt;D xsi:type="xsd:double"&gt;0.4325&lt;/D&gt;&lt;D xsi:type="xsd:double"&gt;0.3199&lt;/D&gt;&lt;D xsi:type="xsd:double"&gt;1.2217&lt;/D&gt;&lt;D xsi:type="xsd:double"&gt;1.2163&lt;/D&gt;&lt;D xsi:type="xsd:double"&gt;1.5003&lt;/D&gt;&lt;D xsi:type="xsd:double"&gt;1.4566&lt;/D&gt;&lt;D xsi:type="xsd:double"&gt;1.5858&lt;/D&gt;&lt;D xsi:type="xsd:double"&gt;1.4634&lt;/D&gt;&lt;D xsi:type="xsd:double"&gt;1.1768&lt;/D&gt;&lt;D xsi:type="xsd:double"&gt;1.3517&lt;/D&gt;&lt;D xsi:type="xsd:double"&gt;0.9163&lt;/D&gt;&lt;D xsi:type="xsd:double"&gt;0.8529&lt;/D&gt;&lt;D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xsi:type="xsd:double"&gt;0.4968&lt;/D&gt;&lt;D xsi:type="xsd:double"&gt;0.5376&lt;/D&gt;&lt;D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xsi:type="xsd:double"&gt;0.7357&lt;/D&gt;&lt;D xsi:type="xsd:double"&gt;0&lt;/D&gt;&lt;D xsi:type="xsd:double"&gt;0&lt;/D&gt;&lt;D xsi:type="xsd:double"&gt;0&lt;/D&gt;&lt;D xsi:type="xsd:double"&gt;0&lt;/D&gt;&lt;D xsi:type="xsd:double"&gt;0&lt;/D&gt;&lt;D xsi:type="xsd:double"&gt;0&lt;/D&gt;&lt;D xsi:type="xsd:double"&gt;0&lt;/D&gt;&lt;D xsi:type="xsd:double"&gt;0&lt;/D&gt;&lt;D xsi:type="xsd:double"&gt;0.1756&lt;/D&gt;&lt;D xsi:type="xsd:double"&gt;0.1959&lt;/D&gt;&lt;D xsi:type="xsd:double"&gt;0.2291&lt;/D&gt;&lt;D xsi:type="xsd:double"&gt;0.4381&lt;/D&gt;&lt;D xsi:type="xsd:double"&gt;0&lt;/D&gt;&lt;D xsi:type="xsd:double"&gt;0&lt;/D&gt;&lt;D xsi:type="xsd:double"&gt;0&lt;/D&gt;&lt;D xsi:type="xsd:double"&gt;0.0831&lt;/D&gt;&lt;D xsi:type="xsd:double"&gt;0.0678&lt;/D&gt;&lt;D xsi:type="xsd:double"&gt;0.088&lt;/D&gt;&lt;D xsi:type="xsd:double"&gt;0.0949&lt;/D&gt;&lt;D xsi:type="xsd:double"&gt;0.7619&lt;/D&gt;&lt;D xsi:type="xsd:double"&gt;0.8821&lt;/D&gt;&lt;D xsi:type="xsd:double"&gt;0.7469&lt;/D&gt;&lt;D xsi:type="xsd:double"&gt;0.9312&lt;/D&gt;&lt;D xsi:type="xsd:double"&gt;0.3335&lt;/D&gt;&lt;D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xsi:type="xsd:double"&gt;0.7264&lt;/D&gt;&lt;D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84" authorId="0" shapeId="0" xr:uid="{892EFD48-622E-4C2B-A80C-32EB9815E5BC}">
      <text>
        <r>
          <rPr>
            <b/>
            <sz val="9"/>
            <color indexed="81"/>
            <rFont val="Tahoma"/>
            <family val="2"/>
          </rPr>
          <t>="xsd:double"&gt;0&lt;/D&gt;&lt;D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xsi:type="xsd:double"&gt;0.2951&lt;/D&gt;&lt;D xsi:type="xsd:double"&gt;0.4416&lt;/D&gt;&lt;D xsi:type="xsd:double"&gt;0.3608&lt;/D&gt;&lt;D xsi:type="xsd:double"&gt;0&lt;/D&gt;&lt;D xsi:type="xsd:double"&gt;0&lt;/D&gt;&lt;D xsi:type="xsd:double"&gt;0&lt;/D&gt;&lt;D xsi:type="xsd:double"&gt;0.6013&lt;/D&gt;&lt;D xsi:type="xsd:double"&gt;0.9593&lt;/D&gt;&lt;D xsi:type="xsd:double"&gt;0.3673&lt;/D&gt;&lt;D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xsi:type="xsd:double"&gt;1.6298&lt;/D&gt;&lt;D xsi:type="xsd:double"&gt;0.8327&lt;/D&gt;&lt;D xsi:type="xsd:double"&gt;0&lt;/D&gt;&lt;D xsi:type="xsd:double"&gt;0&lt;/D&gt;&lt;D xsi:type="xsd:double"&gt;0.901&lt;/D&gt;&lt;D xsi:type="xsd:double"&gt;1.6916&lt;/D&gt;&lt;D xsi:type="xsd:double"&gt;1.5499&lt;/D&gt;&lt;D xsi:type="xsd:double"&gt;0.8502&lt;/D&gt;&lt;D xsi:type="xsd:double"&gt;0.7488&lt;/D&gt;&lt;D xsi:type="xsd:double"&gt;0.5852&lt;/D&gt;&lt;D xsi:type="xsd:double"&gt;0.7057&lt;/D&gt;&lt;D xsi:type="xsd:double"&gt;0.6145&lt;/D&gt;&lt;D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xsi:type="xsd:double"&gt;0.5062&lt;/D&gt;&lt;D xsi:type="xsd:double"&gt;0.5231&lt;/D&gt;&lt;D xsi:type="xsd:double"&gt;0&lt;/D&gt;&lt;D xsi:type="xsd:double"&gt;0&lt;/D&gt;&lt;D xsi:type="xsd:double"&gt;0.0043&lt;/D&gt;&lt;D xsi:type="xsd:double"&gt;0&lt;/D&gt;&lt;D xsi:type="xsd:double"&gt;0&lt;/D&gt;&lt;D xsi:type="xsd:double"&gt;0&lt;/D&gt;&lt;D xsi:type="xsd:double"&gt;0&lt;/D&gt;&lt;D xsi:type="xsd:double"&gt;0&lt;/D&gt;&lt;D xsi:type="xsd:double"&gt;0&lt;/D&gt;&lt;D xsi:type="xsd:double"&gt;0&lt;/D&gt;&lt;D xsi:type="xsd:double"&gt;0&lt;/D&gt;&lt;D xsi:type="xsd:double"&gt;0.4937&lt;/D&gt;&lt;D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xsi:type="xsd:double"&gt;0.7455&lt;/D&gt;&lt;D xsi:type="xsd:double"&gt;0&lt;/D&gt;&lt;D xsi:type="xsd:double"&gt;0.6324&lt;/D&gt;&lt;D xsi:type="xsd:double"&gt;0.6123&lt;/D&gt;&lt;D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xsi:type="xsd:double"&gt;0.2607&lt;/D&gt;&lt;D xsi:type="xsd:double"&gt;0.2977&lt;/D&gt;&lt;D xsi:type="xsd:double"&gt;0.6409&lt;/D&gt;&lt;D xsi:type="xsd:double"&gt;0.558&lt;/D&gt;&lt;D xsi:type="xsd:double"&gt;0.7751&lt;/D&gt;&lt;D xsi:type="xsd:double"&gt;0.8282&lt;/D&gt;&lt;D xsi:type="xsd:double"&gt;0.9102&lt;/D&gt;&lt;D xsi:type="xsd:double"&gt;0&lt;/D&gt;&lt;D xsi:type="xsd:double"&gt;0&lt;/D&gt;&lt;D xsi:type="xsd:double"&gt;1.1594&lt;/D&gt;&lt;D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xsi:type="xsd:double"&gt;0.1945&lt;/D&gt;&lt;D xsi:type="xsd:double"&gt;0.4093&lt;/D&gt;&lt;D xsi:type="xsd:double"&gt;0.4048&lt;/D&gt;&lt;D xsi:type="xsd:double"&gt;0.378&lt;/D&gt;&lt;D xsi:type="xsd:double"&gt;0.7206&lt;/D&gt;&lt;D xsi:type="xsd:double"&gt;0.693&lt;/D&gt;&lt;D xsi:type="xsd:double"&gt;0.6553&lt;/D&gt;&lt;D xsi:type="xsd:double"&gt;0.6999&lt;/D&gt;&lt;D xsi:type="xsd:double"&gt;0.7037&lt;/D&gt;&lt;D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xsi:type="xsd:double"&gt;0.1467&lt;/D&gt;&lt;D xsi:type="xsd:double"&gt;0.6716&lt;/D&gt;&lt;D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xsi:type="xsd:double"&gt;0.321&lt;/D&gt;&lt;D xsi:type="xsd:double"&gt;0.3302&lt;/D&gt;&lt;D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xsi:type="xsd:double"&gt;0.6581&lt;/D&gt;&lt;D xsi:type="xsd:double"&gt;0.6377&lt;/D&gt;&lt;D xsi:type="xsd:double"&gt;0.6342&lt;/D&gt;&lt;D xsi:type="xsd:double"&gt;0.7427&lt;/D&gt;&lt;D xsi:type="xsd:double"&gt;0&lt;/D&gt;&lt;D xsi:type="xsd:double"&gt;1.0464&lt;/D&gt;&lt;D xsi:type="xsd:double"&gt;1.1306&lt;/D&gt;&lt;D xsi:type="xsd:double"&gt;0.8617&lt;/D&gt;&lt;D xsi:type="xsd:double"&gt;0.638&lt;/D&gt;&lt;D xsi:type="xsd:double"&gt;0.5497&lt;/D&gt;&lt;D xsi:type="xsd:double"&gt;0.5669&lt;/D&gt;&lt;D xsi:type="xsd:double"&gt;0&lt;/D&gt;&lt;D xsi:type="xsd:double"&gt;0.1713&lt;/D&gt;&lt;D xsi:type="xsd:double"&gt;0.3299&lt;/D&gt;&lt;D xsi:type="xsd:double"&gt;0.3114&lt;/D&gt;&lt;D xsi:type="xsd:double"&gt;1.1189&lt;/D&gt;&lt;D xsi:type="xsd:double"&gt;1.3101&lt;/D&gt;&lt;D xsi:type="xsd:double"&gt;1.441&lt;/D&gt;&lt;D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xsi:type="xsd:double"&gt;1.064&lt;/D&gt;&lt;D xsi:type="xsd:double"&gt;1.0613&lt;/D&gt;&lt;D xsi:type="xsd:double"&gt;1.0528&lt;/D&gt;&lt;D xsi:type="xsd:double"&gt;0&lt;/D&gt;&lt;D xsi:type="xsd:double"&gt;0&lt;/D&gt;&lt;D xsi:type="xsd:double"&gt;0&lt;/D&gt;&lt;D xsi:type="xsd:double"&gt;0&lt;/D&gt;&lt;D xsi:type="xsd:double"&gt;0&lt;/D&gt;&lt;D xsi:type="xsd:double"&gt;0&lt;/D&gt;&lt;D xsi:type="xsd:double"&gt;0.719&lt;/D&gt;&lt;D xsi:type="xsd:double"&gt;0.7177&lt;/D&gt;&lt;D xsi:type="xsd:double"&gt;0.7391&lt;/D&gt;&lt;D xsi:type="xsd:double"&gt;0.6708&lt;/D&gt;&lt;D xsi:type="xsd:double"&gt;0.5698&lt;/D&gt;&lt;D xsi:type="xsd:double"&gt;0.792&lt;/D&gt;&lt;D xsi:type="xsd:double"&gt;1.1037&lt;/D&gt;&lt;D xsi:type="xsd:double"&gt;0.9579&lt;/D&gt;&lt;D xsi:type="xsd:double"&gt;0.4853&lt;/D&gt;&lt;D xsi:type="xsd:double"&gt;0.5244&lt;/D&gt;&lt;D xsi:type="xsd:double"&gt;0.4602&lt;/D&gt;&lt;D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xsi:type="xsd:double"&gt;0.4823&lt;/D&gt;&lt;D xsi:type="xsd:double"&gt;0.4327&lt;/D&gt;&lt;D xsi:type="xsd:double"&gt;0.6795&lt;/D&gt;&lt;D xsi:type="xsd:double"&gt;0.7303&lt;/D&gt;&lt;D xsi:type="xsd:double"&gt;0&lt;/D&gt;&lt;D xsi:type="xsd:double"&gt;0&lt;/D&gt;&lt;D xsi:type="xsd:double"&gt;0.5804&lt;/D&gt;&lt;D xsi:type="xsd:double"&gt;0.5405&lt;/D&gt;&lt;D xsi:type="xsd:double"&gt;0.4411&lt;/D&gt;&lt;D xsi:type="xsd:double"&gt;0.5362&lt;/D&gt;&lt;D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xsi:type="xsd:double"&gt;0.6566&lt;/D&gt;&lt;D xsi:type="xsd:double"&gt;0.5111&lt;/D&gt;&lt;D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xsi:type="xsd:double"&gt;0.2575&lt;/D&gt;&lt;D xsi:type="xsd:double"&gt;1.0009&lt;/D&gt;&lt;D xsi:type="xsd:double"&gt;0.9067&lt;/D&gt;&lt;D xsi:type="xsd:double"&gt;0.8338&lt;/D&gt;&lt;D xsi:type="xsd:double"&gt;0.6296&lt;/D&gt;&lt;D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xsi:type="xsd:double"&gt;0.1987&lt;/D&gt;&lt;D xsi:type="xsd:double"&gt;0.1895&lt;/D&gt;&lt;D xsi:type="xsd:double"&gt;0.2065&lt;/D&gt;&lt;D xsi:type="xsd:double"&gt;0.2032&lt;/D&gt;&lt;D xsi:type="xsd:double"&gt;0.2616&lt;/D&gt;&lt;D xsi:type="xsd:double"&gt;0.2097&lt;/D&gt;&lt;D xsi:type="xsd:double"&gt;0&lt;/D&gt;&lt;D xsi:type="xsd:double"&gt;0&lt;/D&gt;&lt;D xsi:type="xsd:double"&gt;0&lt;/D&gt;&lt;D xsi:type="xsd:double"&gt;0&lt;/D&gt;&lt;D xsi:type="xsd:double"&gt;0&lt;/D&gt;&lt;D xsi:type="xsd:double"&gt;0&lt;/D&gt;&lt;D xsi:type="xsd:double"&gt;0&lt;/D&gt;&lt;D xsi:type="xsd:double"&gt;0&lt;/D&gt;&lt;D xsi:type="xsd:double"&gt;0.2289&lt;/D&gt;&lt;D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xsi:type="xsd:double"&gt;0.5764&lt;/D&gt;&lt;D xsi:type="xsd:double"&gt;0.5009&lt;/D&gt;&lt;D xsi:type="xsd:double"&gt;0.4458&lt;/D&gt;&lt;D xsi:type="xsd:double"&gt;0.3754&lt;/D&gt;&lt;D xsi:type="xsd:double"&gt;0.2559&lt;/D&gt;&lt;D xsi:type="xsd:double"&gt;0.209&lt;/D&gt;&lt;D xsi:type="xsd:double"&gt;0.3829&lt;/D&gt;&lt;D xsi:type="xsd:double"&gt;0.6735&lt;/D&gt;&lt;D xsi:type="xsd:double"&gt;0.6006&lt;/D&gt;&lt;D xsi:type="xsd:double"&gt;0.3897&lt;/D&gt;&lt;D xsi:type="xsd:double"&gt;0.3234&lt;/D&gt;&lt;D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xsi:type="xsd:double"&gt;0.2397&lt;/D&gt;&lt;D xsi:type="xsd:double"&gt;0.4413&lt;/D&gt;&lt;D xsi:type="xsd:double"&gt;0.4028&lt;/D&gt;&lt;D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xsi:type="xsd:double"&gt;0.4211&lt;/D&gt;&lt;D xsi:type="xsd:double"&gt;0.6186&lt;/D&gt;&lt;D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xsi:type="xsd:double"&gt;0.2525&lt;/D&gt;&lt;D xsi:type="xsd:double"&gt;0.2474&lt;/D&gt;&lt;D xsi:type="xsd:double"&gt;0.2182&lt;/D&gt;&lt;D xsi:type="xsd:double"&gt;0.2234&lt;/D&gt;&lt;D xsi:type="xsd:double"&gt;0&lt;/D&gt;&lt;D xsi:type="xsd:double"&gt;0&lt;/D&gt;&lt;D xsi:type="xsd:double"&gt;0&lt;/D&gt;&lt;D xsi:type="xsd:double"&gt;0&lt;/D&gt;&lt;D xsi:type="xsd:double"&gt;0.4468&lt;/D&gt;&lt;D xsi:type="xsd:double"&gt;0.7575&lt;/D&gt;&lt;D xsi:type="xsd:double"&gt;0.7524&lt;/D&gt;&lt;D xsi:type="xsd:double"&gt;0.7154&lt;/D&gt;&lt;D xsi:type="xsd:double"&gt;0.2727&lt;/D&gt;&lt;D xsi:type="xsd:double"&gt;0.897&lt;/D&gt;&lt;D xsi:type="xsd:double"&gt;0.881&lt;/D&gt;&lt;D xsi:type="xsd:double"&gt;0.5116&lt;/D&gt;&lt;D xsi:type="xsd:double"&gt;0.5383&lt;/D&gt;&lt;D xsi:type="xsd:double"&gt;0.4169&lt;/D&gt;&lt;D xsi:type="xsd:double"&gt;0&lt;/D&gt;&lt;D xsi:type="xsd:double"&gt;0.6797&lt;/D&gt;&lt;D xsi:type="xsd:double"&gt;0.4258&lt;/D&gt;&lt;D xsi:type="xsd:double"&gt;0.4041&lt;/D&gt;&lt;D xsi:type="xsd:double"&gt;0.4323&lt;/D&gt;&lt;D xsi:type="xsd:double"&gt;0.4098&lt;/D&gt;&lt;D xsi:type="xsd:double"&gt;0.3527&lt;/D&gt;&lt;D xsi:type="xsd:double"&gt;0.3684&lt;/D&gt;&lt;D xsi:type="xsd:double"&gt;0&lt;/D&gt;&lt;D xsi:type="xsd:double"&gt;0&lt;/D&gt;&lt;D xsi:type="xsd:double"&gt;0&lt;/D&gt;&lt;D xsi:type="xsd:double"&gt;0&lt;/D&gt;&lt;D xsi:type="xsd:double"&gt;1.1101&lt;/D&gt;&lt;D xsi:type="xsd:double"&gt;1.209&lt;/D&gt;&lt;D xsi:type="xsd:double"&gt;0&lt;/D&gt;&lt;D xsi:type="xsd:double"&gt;0&lt;/D&gt;&lt;D xsi:type="xsd:double"&gt;0.6707&lt;/D&gt;&lt;D xsi:type="xsd:double"&gt;0.9458&lt;/D&gt;&lt;D xsi:type="xsd:double"&gt;1.0411&lt;/D&gt;&lt;D xsi:type="xsd:double"&gt;1.0991&lt;/D&gt;&lt;D xsi:type="xsd:double"&gt;0.9114&lt;/D&gt;&lt;D xsi:type="xsd:double"&gt;0.884&lt;/D&gt;&lt;D xsi:type="xsd:double"&gt;0.8854&lt;/D&gt;&lt;D xsi:type="xsd:double"&gt;0.8391&lt;/D&gt;&lt;D xsi:type="xsd:double"&gt;0.8146&lt;/D&gt;&lt;D xsi:type="xsd:double"&gt;0.8076&lt;/D&gt;&lt;D xsi:type="xsd:double"&gt;0.4992&lt;/D&gt;&lt;D xsi:type="xsd:double"&gt;0.5419&lt;/D&gt;&lt;D xsi:type="xsd:double"&gt;0&lt;/D&gt;&lt;D xsi:type="xsd:double"&gt;0&lt;/D&gt;&lt;D xsi:type="xsd:double"&gt;0&lt;/D&gt;&lt;D xsi:type="xsd:double"&gt;0&lt;/D&gt;&lt;D xsi:type="xsd:double"&gt;0&lt;/D&gt;&lt;D xsi:type="xsd:double"&gt;0&lt;/D&gt;&lt;D xsi:type="xsd:double"&gt;0&lt;/D&gt;&lt;D xsi:type="xsd:double"&gt;0&lt;/D&gt;&lt;D xsi:type="xsd:double"&gt;0.2303&lt;/D&gt;&lt;D xsi:type="xsd:double"&gt;0.2094&lt;/D&gt;&lt;D xsi:type="xsd:double"&gt;0.2276&lt;/D&gt;&lt;D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xsi:type="xsd:double"&gt;0.2642&lt;/D&gt;&lt;D xsi:type="xsd:double"&gt;0.3954&lt;/D&gt;&lt;D xsi:type="xsd:double"&gt;0.4421&lt;/D&gt;&lt;D xsi:type="xsd:double"&gt;0&lt;/D&gt;&lt;D xsi:type="xsd:double"&gt;0&lt;/D&gt;&lt;D xsi:type="xsd:double"&gt;0&lt;/D&gt;&lt;D xsi:type="xsd:double"&gt;0.3008&lt;/D&gt;&lt;D xsi:type="xsd:double"&gt;0.5125&lt;/D&gt;&lt;D xsi:type="xsd:double"&gt;0&lt;/D&gt;&lt;D xsi:type="xsd:double"&gt;0&lt;/D&gt;&lt;D xsi:type="xsd:double"&gt;0&lt;/D&gt;&lt;D xsi:type="xsd:double"&gt;0&lt;/D&gt;&lt;D xsi:type="xsd:double"&gt;0&lt;/D&gt;&lt;D xsi:type="xsd:double"&gt;0&lt;/D&gt;&lt;D xsi:type="xsd:double"&gt;0.6677&lt;/D&gt;&lt;D xsi:type="xsd:double"&gt;0.6258&lt;/D&gt;&lt;D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xsi:type="xsd:double"&gt;0.5574&lt;/D&gt;&lt;D xsi:type="xsd:double"&gt;0.6308&lt;/D&gt;&lt;D xsi:type="xsd:double"&gt;0.6753&lt;/D&gt;&lt;D xsi:type="xsd:double"&gt;0.6959&lt;/D&gt;&lt;D xsi:type="xsd:double"&gt;0.895&lt;/D&gt;&lt;D xsi:type="xsd:double"&gt;0.4963&lt;/D&gt;&lt;D xsi:type="xsd:double"&gt;0.5022&lt;/D&gt;&lt;D xsi:type="xsd:double"&gt;0.499&lt;/D&gt;&lt;D xsi:type="xsd:double"&gt;0.453&lt;/D&gt;&lt;D xsi:type="xsd:double"&gt;0.411&lt;/D&gt;&lt;D xsi:type="xsd:double"&gt;0.4588&lt;/D&gt;&lt;D xsi:type="xsd:double"&gt;0.4586&lt;/D&gt;&lt;D xsi:type="xsd:double"&gt;0.4546&lt;/D&gt;&lt;D xsi:type="xsd:double"&gt;0.4462&lt;/D&gt;&lt;D xsi:type="xsd:double"&gt;0.4925&lt;/D&gt;&lt;D xsi:type="xsd:double"&gt;0.5242&lt;/D&gt;&lt;D xsi:type="xsd:double"&gt;0.3962&lt;/D&gt;&lt;D xsi:type="xsd:double"&gt;0&lt;/D&gt;&lt;D xsi:type="xsd:double"&gt;0.5156&lt;/D&gt;&lt;D xsi:type="xsd:double"&gt;0.6552&lt;/D&gt;&lt;D xsi:type="xsd:double"&gt;0.6598&lt;/D&gt;&lt;D xsi:type="xsd:double"&gt;0.5936&lt;/D&gt;&lt;D xsi:type="xsd:double"&gt;0.5544&lt;/D&gt;&lt;D xsi:type="xsd:double"&gt;0.323&lt;/D&gt;&lt;D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xsi:type="xsd:double"&gt;0.1207&lt;/D&gt;&lt;D xsi:type="xsd:double"&gt;0.1626&lt;/D&gt;&lt;D xsi:type="xsd:double"&gt;0.1512&lt;/D&gt;&lt;D xsi:type="xsd:double"&gt;0.1535&lt;/D&gt;&lt;D xsi:type="xsd:double"&gt;0.171&lt;/D&gt;&lt;D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xsi:type="xsd:double"&gt;0.6859&lt;/D&gt;&lt;D xsi:type="xsd:double"&gt;0.7979&lt;/D&gt;&lt;D xsi:type="xsd:double"&gt;0.895&lt;/D&gt;&lt;D xsi:type="xsd:double"&gt;0.7264&lt;/D&gt;&lt;D xsi:type="xsd:double"&gt;0.6325&lt;/D&gt;&lt;D xsi:type="xsd:double"&gt;0.9872&lt;/D&gt;&lt;D xsi:type="xsd:double"&gt;0.85&lt;/D&gt;&lt;D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xsi:type="xsd:double"&gt;0.0551&lt;/D&gt;&lt;D xsi:type="xsd:double"&gt;0.1315&lt;/D&gt;&lt;D xsi:type="xsd:double"&gt;0.4192&lt;/D&gt;&lt;D xsi:type="xsd:double"&gt;0.3994&lt;/D&gt;&lt;D xsi:type="xsd:double"&gt;0.8748&lt;/D&gt;&lt;D xsi:type="xsd:double"&gt;0.9561&lt;/D&gt;&lt;D xsi:type="xsd:double"&gt;0.9724&lt;/D&gt;&lt;D xsi:type="xsd:double"&gt;0.8941&lt;/D&gt;&lt;D xsi:type="xsd:double"&gt;0.6617&lt;/D&gt;&lt;D xsi:type="xsd:double"&gt;0.5508&lt;/D&gt;&lt;D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xsi:type="xsd:double"&gt;0.7981&lt;/D&gt;&lt;D xsi:type="xsd:double"&gt;0.4579&lt;/D&gt;&lt;D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xsi:type="xsd:double"&gt;0.0676&lt;/D&gt;&lt;D xsi:type="xsd:double"&gt;0.0802&lt;/D&gt;&lt;D xsi:type="xsd:double"&gt;0.0799&lt;/D&gt;&lt;D xsi:type="xsd:double"&gt;0.4915&lt;/D&gt;&lt;D xsi:type="xsd:double"&gt;0.6941&lt;/D&gt;&lt;D xsi:type="xsd:double"&gt;0.7029&lt;/D&gt;&lt;D</t>
        </r>
      </text>
    </comment>
    <comment ref="A85" authorId="0" shapeId="0" xr:uid="{93B7682C-4566-423B-81BB-8C0BE29C081E}">
      <text>
        <r>
          <rPr>
            <b/>
            <sz val="9"/>
            <color indexed="81"/>
            <rFont val="Tahoma"/>
            <family val="2"/>
          </rPr>
          <t xml:space="preserve"> xsi:type="xsd:double"&gt;0.4022&lt;/D&gt;&lt;D xsi:type="xsd:double"&gt;0.5575&lt;/D&gt;&lt;D xsi:type="xsd:double"&gt;0.3649&lt;/D&gt;&lt;D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xsi:type="xsd:double"&gt;0.2711&lt;/D&gt;&lt;D xsi:type="xsd:double"&gt;0.2507&lt;/D&gt;&lt;D xsi:type="xsd:double"&gt;0.2535&lt;/D&gt;&lt;D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xsi:type="xsd:double"&gt;0.2208&lt;/D&gt;&lt;D xsi:type="xsd:double"&gt;0&lt;/D&gt;&lt;D xsi:type="xsd:double"&gt;0&lt;/D&gt;&lt;D xsi:type="xsd:double"&gt;0&lt;/D&gt;&lt;D xsi:type="xsd:double"&gt;0&lt;/D&gt;&lt;D xsi:type="xsd:double"&gt;0&lt;/D&gt;&lt;D xsi:type="xsd:double"&gt;0&lt;/D&gt;&lt;D xsi:type="xsd:double"&gt;0&lt;/D&gt;&lt;D xsi:type="xsd:double"&gt;0.2751&lt;/D&gt;&lt;D xsi:type="xsd:double"&gt;0.1003&lt;/D&gt;&lt;D xsi:type="xsd:double"&gt;0&lt;/D&gt;&lt;D xsi:type="xsd:double"&gt;0.7238&lt;/D&gt;&lt;D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xsi:type="xsd:double"&gt;0.5616&lt;/D&gt;&lt;D xsi:type="xsd:double"&gt;0.5203&lt;/D&gt;&lt;D xsi:type="xsd:double"&gt;0.4967&lt;/D&gt;&lt;D xsi:type="xsd:double"&gt;0.6157&lt;/D&gt;&lt;D xsi:type="xsd:double"&gt;0.6007&lt;/D&gt;&lt;D xsi:type="xsd:double"&gt;0.601&lt;/D&gt;&lt;D xsi:type="xsd:double"&gt;0.5613&lt;/D&gt;&lt;D xsi:type="xsd:double"&gt;0.5638&lt;/D&gt;&lt;D xsi:type="xsd:double"&gt;0.2081&lt;/D&gt;&lt;D xsi:type="xsd:double"&gt;0.7082&lt;/D&gt;&lt;D xsi:type="xsd:double"&gt;0.7347&lt;/D&gt;&lt;D xsi:type="xsd:double"&gt;0.6081&lt;/D&gt;&lt;D xsi:type="xsd:double"&gt;0.4534&lt;/D&gt;&lt;D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xsi:type="xsd:double"&gt;0.5093&lt;/D&gt;&lt;D xsi:type="xsd:double"&gt;0.6893&lt;/D&gt;&lt;D xsi:type="xsd:double"&gt;0.5654&lt;/D&gt;&lt;D xsi:type="xsd:double"&gt;0.5339&lt;/D&gt;&lt;D xsi:type="xsd:double"&gt;0.6214&lt;/D&gt;&lt;D xsi:type="xsd:double"&gt;0.5346&lt;/D&gt;&lt;D xsi:type="xsd:double"&gt;0.8925&lt;/D&gt;&lt;D xsi:type="xsd:double"&gt;0.7735&lt;/D&gt;&lt;D xsi:type="xsd:double"&gt;0.7591&lt;/D&gt;&lt;D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xsi:type="xsd:double"&gt;0.225&lt;/D&gt;&lt;D xsi:type="xsd:double"&gt;0.2324&lt;/D&gt;&lt;D xsi:type="xsd:double"&gt;0.3207&lt;/D&gt;&lt;D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xsi:type="xsd:double"&gt;0.1006&lt;/D&gt;&lt;D xsi:type="xsd:double"&gt;0&lt;/D&gt;&lt;D xsi:type="xsd:double"&gt;0&lt;/D&gt;&lt;D xsi:type="xsd:double"&gt;0&lt;/D&gt;&lt;D xsi:type="xsd:double"&gt;0&lt;/D&gt;&lt;D xsi:type="xsd:double"&gt;0&lt;/D&gt;&lt;D xsi:type="xsd:double"&gt;0&lt;/D&gt;&lt;D xsi:type="xsd:double"&gt;0&lt;/D&gt;&lt;D xsi:type="xsd:double"&gt;0.2938&lt;/D&gt;&lt;D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xsi:type="xsd:double"&gt;0.3593&lt;/D&gt;&lt;D xsi:type="xsd:double"&gt;0.2397&lt;/D&gt;&lt;D xsi:type="xsd:double"&gt;0.2848&lt;/D&gt;&lt;D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xsi:type="xsd:double"&gt;0.062&lt;/D&gt;&lt;D xsi:type="xsd:double"&gt;0.0651&lt;/D&gt;&lt;D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xsi:type="xsd:double"&gt;0.499&lt;/D&gt;&lt;D xsi:type="xsd:double"&gt;0.6846&lt;/D&gt;&lt;D xsi:type="xsd:double"&gt;0.8114&lt;/D&gt;&lt;D xsi:type="xsd:double"&gt;1.1272&lt;/D&gt;&lt;D xsi:type="xsd:double"&gt;0.2514&lt;/D&gt;&lt;D xsi:type="xsd:double"&gt;0&lt;/D&gt;&lt;D xsi:type="xsd:double"&gt;0&lt;/D&gt;&lt;D xsi:type="xsd:double"&gt;1.2445&lt;/D&gt;&lt;D xsi:type="xsd:double"&gt;0.8741&lt;/D&gt;&lt;D xsi:type="xsd:double"&gt;0.3295&lt;/D&gt;&lt;D xsi:type="xsd:double"&gt;0.3422&lt;/D&gt;&lt;D xsi:type="xsd:double"&gt;0.5628&lt;/D&gt;&lt;D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xsi:type="xsd:double"&gt;0.3228&lt;/D&gt;&lt;D xsi:type="xsd:double"&gt;0.275&lt;/D&gt;&lt;D xsi:type="xsd:double"&gt;0.2192&lt;/D&gt;&lt;D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xsi:type="xsd:double"&gt;0.1848&lt;/D&gt;&lt;D xsi:type="xsd:double"&gt;0.1524&lt;/D&gt;&lt;D xsi:type="xsd:double"&gt;0.1154&lt;/D&gt;&lt;D xsi:type="xsd:double"&gt;0&lt;/D&gt;&lt;D xsi:type="xsd:double"&gt;0&lt;/D&gt;&lt;D xsi:type="xsd:double"&gt;0&lt;/D&gt;&lt;D xsi:type="xsd:double"&gt;0.1149&lt;/D&gt;&lt;D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xsi:type="xsd:double"&gt;0.7652&lt;/D&gt;&lt;D xsi:type="xsd:double"&gt;1.9484&lt;/D&gt;&lt;D xsi:type="xsd:double"&gt;0.7124&lt;/D&gt;&lt;D xsi:type="xsd:double"&gt;0.7199&lt;/D&gt;&lt;D xsi:type="xsd:double"&gt;0.7772&lt;/D&gt;&lt;D xsi:type="xsd:double"&gt;0&lt;/D&gt;&lt;D xsi:type="xsd:double"&gt;0.7281&lt;/D&gt;&lt;D xsi:type="xsd:double"&gt;0.7448&lt;/D&gt;&lt;D xsi:type="xsd:double"&gt;0.7703&lt;/D&gt;&lt;D xsi:type="xsd:double"&gt;0.9938&lt;/D&gt;&lt;D xsi:type="xsd:double"&gt;0.4435&lt;/D&gt;&lt;D xsi:type="xsd:double"&gt;0.5211&lt;/D&gt;&lt;D xsi:type="xsd:double"&gt;0.7814&lt;/D&gt;&lt;D xsi:type="xsd:double"&gt;0&lt;/D&gt;&lt;D xsi:type="xsd:double"&gt;0&lt;/D&gt;&lt;D xsi:type="xsd:double"&gt;0.3718&lt;/D&gt;&lt;D xsi:type="xsd:double"&gt;0.3785&lt;/D&gt;&lt;D xsi:type="xsd:double"&gt;0.3573&lt;/D&gt;&lt;D xsi:type="xsd:double"&gt;0.4076&lt;/D&gt;&lt;D xsi:type="xsd:double"&gt;0&lt;/D&gt;&lt;D xsi:type="xsd:double"&gt;0&lt;/D&gt;&lt;D xsi:type="xsd:double"&gt;0.5743&lt;/D&gt;&lt;D xsi:type="xsd:double"&gt;0.6541&lt;/D&gt;&lt;D xsi:type="xsd:double"&gt;0.4843&lt;/D&gt;&lt;D xsi:type="xsd:double"&gt;0.4453&lt;/D&gt;&lt;D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xsi:type="xsd:double"&gt;0.1268&lt;/D&gt;&lt;D xsi:type="xsd:double"&gt;0.127&lt;/D&gt;&lt;D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xsi:type="xsd:double"&gt;0.3451&lt;/D&gt;&lt;D xsi:type="xsd:double"&gt;0.4318&lt;/D&gt;&lt;D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xsi:type="xsd:double"&gt;0.6504&lt;/D&gt;&lt;D xsi:type="xsd:double"&gt;0.6826&lt;/D&gt;&lt;D xsi:type="xsd:double"&gt;0.8441&lt;/D&gt;&lt;D xsi:type="xsd:double"&gt;0.7432&lt;/D&gt;&lt;D xsi:type="xsd:double"&gt;0.7044&lt;/D&gt;&lt;D xsi:type="xsd:double"&gt;0.7231&lt;/D&gt;&lt;D xsi:type="xsd:double"&gt;0.6276&lt;/D&gt;&lt;D xsi:type="xsd:double"&gt;0.7004&lt;/D&gt;&lt;D xsi:type="xsd:double"&gt;0.8153&lt;/D&gt;&lt;D xsi:type="xsd:double"&gt;0.7977&lt;/D&gt;&lt;D xsi:type="xsd:double"&gt;1.0648&lt;/D&gt;&lt;D xsi:type="xsd:double"&gt;0.5462&lt;/D&gt;&lt;D xsi:type="xsd:double"&gt;0.4902&lt;/D&gt;&lt;D xsi:type="xsd:double"&gt;0.4438&lt;/D&gt;&lt;D xsi:type="xsd:double"&gt;0.4556&lt;/D&gt;&lt;D xsi:type="xsd:double"&gt;0.3851&lt;/D&gt;&lt;D xsi:type="xsd:double"&gt;0.409&lt;/D&gt;&lt;D xsi:type="xsd:double"&gt;0.4003&lt;/D&gt;&lt;D xsi:type="xsd:double"&gt;0.3844&lt;/D&gt;&lt;D xsi:type="xsd:double"&gt;0.3888&lt;/D&gt;&lt;D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xsi:type="xsd:double"&gt;0.2156&lt;/D&gt;&lt;D xsi:type="xsd:double"&gt;0.2288&lt;/D&gt;&lt;D xsi:type="xsd:double"&gt;0.1882&lt;/D&gt;&lt;D xsi:type="xsd:double"&gt;0.1984&lt;/D&gt;&lt;D xsi:type="xsd:double"&gt;0.1831&lt;/D&gt;&lt;D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xsi:type="xsd:double"&gt;0.2486&lt;/D&gt;&lt;D xsi:type="xsd:double"&gt;0.482&lt;/D&gt;&lt;D xsi:type="xsd:double"&gt;0.5513&lt;/D&gt;&lt;D xsi:type="xsd:double"&gt;0.5027&lt;/D&gt;&lt;D xsi:type="xsd:double"&gt;0.3848&lt;/D&gt;&lt;D xsi:type="xsd:double"&gt;0.3922&lt;/D&gt;&lt;D xsi:type="xsd:double"&gt;0&lt;/D&gt;&lt;D xsi:type="xsd:double"&gt;0&lt;/D&gt;&lt;D xsi:type="xsd:double"&gt;0&lt;/D&gt;&lt;D xsi:type="xsd:double"&gt;0&lt;/D&gt;&lt;D xsi:type="xsd:double"&gt;0&lt;/D&gt;&lt;D xsi:type="xsd:double"&gt;0&lt;/D&gt;&lt;D xsi:type="xsd:double"&gt;0&lt;/D&gt;&lt;D xsi:type="xsd:double"&gt;0&lt;/D&gt;&lt;D xsi:type="xsd:double"&gt;0.2875&lt;/D&gt;&lt;D xsi:type="xsd:double"&gt;0.3136&lt;/D&gt;&lt;D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xsi:type="xsd:double"&gt;0.5266&lt;/D&gt;&lt;D xsi:type="xsd:double"&gt;0.5006&lt;/D&gt;&lt;D xsi:type="xsd:double"&gt;0.523&lt;/D&gt;&lt;D xsi:type="xsd:double"&gt;0.136&lt;/D&gt;&lt;D xsi:type="xsd:double"&gt;0&lt;/D&gt;&lt;D xsi:type="xsd:double"&gt;0.1375&lt;/D&gt;&lt;D xsi:type="xsd:double"&gt;0.1591&lt;/D&gt;&lt;D xsi:type="xsd:double"&gt;0.1637&lt;/D&gt;&lt;D xsi:type="xsd:double"&gt;0.3112&lt;/D&gt;&lt;D xsi:type="xsd:double"&gt;0.3252&lt;/D&gt;&lt;D xsi:type="xsd:double"&gt;0.286&lt;/D&gt;&lt;D xsi:type="xsd:double"&gt;0.2952&lt;/D&gt;&lt;D xsi:type="xsd:double"&gt;0.2749&lt;/D&gt;&lt;D xsi:type="xsd:double"&gt;0.3014&lt;/D&gt;&lt;D xsi:type="xsd:double"&gt;0.2792&lt;/D&gt;&lt;D xsi:type="xsd:double"&gt;0.0977&lt;/D&gt;&lt;D xsi:type="xsd:double"&gt;0.1057&lt;/D&gt;&lt;D xsi:type="xsd:double"&gt;0.1222&lt;/D&gt;&lt;D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xsi:type="xsd:double"&gt;0.2278&lt;/D&gt;&lt;D xsi:type="xsd:double"&gt;0.4879&lt;/D&gt;&lt;D xsi:type="xsd:double"&gt;0.5186&lt;/D&gt;&lt;D xsi:type="xsd:double"&gt;0.477&lt;/D&gt;&lt;D xsi:type="xsd:double"&gt;0.415&lt;/D&gt;&lt;D xsi:type="xsd:double"&gt;0.4149&lt;/D&gt;&lt;D xsi:type="xsd:double"&gt;0.3397&lt;/D&gt;&lt;D xsi:type="xsd:double"&gt;0.3711&lt;/D&gt;&lt;D xsi:type="xsd:double"&gt;0.3458&lt;/D&gt;&lt;D xsi:type="xsd:double"&gt;0.1979&lt;/D&gt;&lt;D xsi:type="xsd:double"&gt;0.2082&lt;/D&gt;&lt;D xsi:type="xsd:double"&gt;0.2345&lt;/D&gt;&lt;D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xsi:type="xsd:double"&gt;0.5162&lt;/D&gt;&lt;D xsi:type="xsd:double"&gt;0.5356&lt;/D&gt;&lt;D xsi:type="xsd:double"&gt;1.0449&lt;/D&gt;&lt;D xsi:type="xsd:double"&gt;0.9579&lt;/D&gt;&lt;D xsi:type="xsd:double"&gt;1.0711&lt;/D&gt;&lt;D xsi:type="xsd:double"&gt;1.2596&lt;/D&gt;&lt;D xsi:type="xsd:double"&gt;0.9489&lt;/D&gt;&lt;D xsi:type="xsd:double"&gt;0.8682&lt;/D&gt;&lt;D xsi:type="xsd:double"&gt;0&lt;/D&gt;&lt;D xsi:type="xsd:double"&gt;0&lt;/D&gt;&lt;D xsi:type="xsd:double"&gt;0&lt;/D&gt;&lt;D xsi:type="xsd:double"&gt;0.2386&lt;/D&gt;&lt;D xsi:type="xsd:double"&gt;0.4816&lt;/D&gt;&lt;D xsi:type="xsd:double"&gt;0.4892&lt;/D&gt;&lt;D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xsi:type="xsd:double"&gt;0.6181&lt;/D&gt;&lt;D xsi:type="xsd:double"&gt;0.6815&lt;/D&gt;&lt;D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xsi:type="xsd:double"&gt;0.367&lt;/D&gt;&lt;D xsi:type="xsd:double"&gt;0.4178&lt;/D&gt;&lt;D xsi:type="xsd:double"&gt;0.3493&lt;/D&gt;&lt;D xsi:type="xsd:double"&gt;0.3465&lt;/D&gt;&lt;D xsi:type="xsd:double"&gt;0.3798&lt;/D&gt;&lt;D xsi:type="xsd:double"&gt;0.3913&lt;/D&gt;&lt;D xsi:type="xsd:double"&gt;0.4047&lt;/D&gt;&lt;D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xsi:type="xsd:double"&gt;0.0803&lt;/D&gt;&lt;D xsi:type="xsd:double"&gt;0.397&lt;/D&gt;&lt;D xsi:type="xsd:double"&gt;0.3264&lt;/D&gt;&lt;D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xsi:type="xsd:double"&gt;0.2794&lt;/D&gt;&lt;D xsi:type="xsd:double"&gt;0.2744&lt;/D&gt;&lt;D xsi:type="xsd:double"&gt;0.3405&lt;/D&gt;&lt;D xsi:type="xsd:double"&gt;0.2535&lt;/D&gt;&lt;D xsi:type="xsd:double"&gt;0&lt;/D&gt;&lt;D xsi:type="xsd:double"&gt;0&lt;/D&gt;&lt;D xsi:type="xsd:double"&gt;0&lt;/D&gt;&lt;D xsi:type="xsd:double"&gt;0&lt;/D&gt;&lt;D xsi:type="xsd:double"&gt;0.5581&lt;/D&gt;&lt;D xsi:type="xsd:double"&gt;0.6418&lt;/D&gt;&lt;D xsi:type="xsd:double"&gt;0.6104&lt;/D&gt;&lt;D xsi:type="xsd:double"&gt;0.623&lt;/D&gt;&lt;D xsi:type="xsd:double"&gt;0.0086&lt;/D&gt;&lt;D xsi:type="xsd:double"&gt;0&lt;/D&gt;&lt;D xsi:type="xsd:double"&gt;0.5728&lt;/D&gt;&lt;D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xsi:type="xsd:double"&gt;1.3053&lt;/D&gt;&lt;D xsi:type="xsd:double"&gt;0.6478&lt;/D&gt;&lt;D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xsi:type="xsd:double"&gt;0.2211&lt;/D&gt;&lt;D xsi:type="xsd:double"&gt;0.1997&lt;/D&gt;&lt;D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xsi:type="xsd:double"&gt;0.6616&lt;/D&gt;&lt;D xsi:type="xsd:double"&gt;0.5691&lt;/D&gt;&lt;D xsi:type="xsd:double"&gt;0.5865&lt;/D&gt;&lt;D xsi:type="xsd:double"&gt;0.6532&lt;/D&gt;&lt;D xsi:type="xsd:double"&gt;0&lt;/D&gt;&lt;D xsi:type="xsd:double"&gt;0.7074&lt;/D&gt;&lt;D xsi:type="xsd:double"&gt;0.7446&lt;/D&gt;&lt;D xsi:type="xsd:double"&gt;0.774&lt;/D&gt;&lt;D xsi:type="xsd:double"&gt;0.7596&lt;/D&gt;&lt;D xsi:type="xsd:double"&gt;0.6575&lt;/D&gt;&lt;D xsi:type="xsd:double"&gt;0.7628&lt;/D&gt;&lt;D xsi:type="xsd:double"&gt;0.7495&lt;/D&gt;&lt;D xsi:type="xsd:double"&gt;0.8335&lt;/D&gt;&lt;D xsi:type="xsd:double"&gt;0.9707&lt;/D&gt;&lt;D xsi:type="xsd:double"&gt;0.9794&lt;/D&gt;&lt;D xsi:type="xsd:double"&gt;0.9887&lt;/D&gt;&lt;D xsi:type="xsd:double"&gt;0&lt;/D&gt;&lt;D xsi:type="xsd:double"&gt;0&lt;/D&gt;&lt;D xsi:type="xsd:double"&gt;0&lt;/D&gt;&lt;D xsi:type="xsd:double"&gt;0&lt;/D&gt;&lt;D xsi:type="xsd:double"&gt;0&lt;/D&gt;&lt;D xsi:type="xsd:double"&gt;0.1708&lt;/D&gt;&lt;D xsi:type="xsd:double"&gt;0.3516&lt;/D&gt;&lt;D xsi:type="xsd:double"&gt;0.4771&lt;/D&gt;&lt;D xsi:type="xsd:double"&gt;0.4508&lt;/D&gt;&lt;D xsi:type="xsd:double"&gt;0&lt;/D&gt;&lt;D xsi:type="xsd:double"&gt;0&lt;/D&gt;&lt;D xsi:type="xsd:double"&gt;0&lt;/D&gt;&lt;D xsi:type="xsd:double"&gt;0</t>
        </r>
      </text>
    </comment>
    <comment ref="A86" authorId="0" shapeId="0" xr:uid="{8EC228A2-E180-492C-843F-5939F1CADF61}">
      <text>
        <r>
          <rPr>
            <b/>
            <sz val="9"/>
            <color indexed="81"/>
            <rFont val="Tahoma"/>
            <family val="2"/>
          </rPr>
          <t>&lt;/D&gt;&lt;D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xsi:type="xsd:double"&gt;0.2049&lt;/D&gt;&lt;D xsi:type="xsd:double"&gt;0.26&lt;/D&gt;&lt;D xsi:type="xsd:double"&gt;0.2082&lt;/D&gt;&lt;D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xsi:type="xsd:double"&gt;0.2814&lt;/D&gt;&lt;D xsi:type="xsd:double"&gt;0.5448&lt;/D&gt;&lt;D xsi:type="xsd:double"&gt;0.5561&lt;/D&gt;&lt;D xsi:type="xsd:double"&gt;0.4587&lt;/D&gt;&lt;D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xsi:type="xsd:double"&gt;0.7937&lt;/D&gt;&lt;D xsi:type="xsd:double"&gt;0&lt;/D&gt;&lt;D xsi:type="xsd:double"&gt;0&lt;/D&gt;&lt;D xsi:type="xsd:double"&gt;0&lt;/D&gt;&lt;D xsi:type="xsd:double"&gt;0&lt;/D&gt;&lt;D xsi:type="xsd:double"&gt;0&lt;/D&gt;&lt;D xsi:type="xsd:double"&gt;0.2801&lt;/D&gt;&lt;D xsi:type="xsd:double"&gt;0.2715&lt;/D&gt;&lt;D xsi:type="xsd:double"&gt;0.4989&lt;/D&gt;&lt;D xsi:type="xsd:double"&gt;0.4997&lt;/D&gt;&lt;D xsi:type="xsd:double"&gt;0.2493&lt;/D&gt;&lt;D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xsi:type="xsd:double"&gt;0.6178&lt;/D&gt;&lt;D xsi:type="xsd:double"&gt;0&lt;/D&gt;&lt;D xsi:type="xsd:double"&gt;0.7706&lt;/D&gt;&lt;D xsi:type="xsd:double"&gt;0.6432&lt;/D&gt;&lt;D xsi:type="xsd:double"&gt;1.0351&lt;/D&gt;&lt;D xsi:type="xsd:double"&gt;0.874&lt;/D&gt;&lt;D xsi:type="xsd:double"&gt;0.7653&lt;/D&gt;&lt;D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xsi:type="xsd:double"&gt;0.3387&lt;/D&gt;&lt;D xsi:type="xsd:double"&gt;0.3524&lt;/D&gt;&lt;D xsi:type="xsd:double"&gt;0.3588&lt;/D&gt;&lt;D xsi:type="xsd:double"&gt;0.3689&lt;/D&gt;&lt;D xsi:type="xsd:double"&gt;0&lt;/D&gt;&lt;D xsi:type="xsd:double"&gt;0&lt;/D&gt;&lt;D xsi:type="xsd:double"&gt;0&lt;/D&gt;&lt;D xsi:type="xsd:double"&gt;0&lt;/D&gt;&lt;D xsi:type="xsd:double"&gt;0.7412&lt;/D&gt;&lt;D xsi:type="xsd:double"&gt;0.5543&lt;/D&gt;&lt;D xsi:type="xsd:double"&gt;0.3502&lt;/D&gt;&lt;D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xsi:type="xsd:double"&gt;0.0847&lt;/D&gt;&lt;D xsi:type="xsd:double"&gt;0.0575&lt;/D&gt;&lt;D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xsi:type="xsd:double"&gt;0.6288&lt;/D&gt;&lt;D xsi:type="xsd:double"&gt;0.6009&lt;/D&gt;&lt;D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xsi:type="xsd:double"&gt;0.4406&lt;/D&gt;&lt;D xsi:type="xsd:double"&gt;0.5278&lt;/D&gt;&lt;D xsi:type="xsd:double"&gt;0.4992&lt;/D&gt;&lt;D xsi:type="xsd:double"&gt;0.4634&lt;/D&gt;&lt;D xsi:type="xsd:double"&gt;0.3231&lt;/D&gt;&lt;D xsi:type="xsd:double"&gt;0.3036&lt;/D&gt;&lt;D xsi:type="xsd:double"&gt;0.2817&lt;/D&gt;&lt;D xsi:type="xsd:double"&gt;0.1752&lt;/D&gt;&lt;D xsi:type="xsd:double"&gt;0&lt;/D&gt;&lt;D xsi:type="xsd:double"&gt;0&lt;/D&gt;&lt;D xsi:type="xsd:double"&gt;0.4346&lt;/D&gt;&lt;D xsi:type="xsd:double"&gt;0.4424&lt;/D&gt;&lt;D xsi:type="xsd:double"&gt;0.465&lt;/D&gt;&lt;D xsi:type="xsd:double"&gt;0.2648&lt;/D&gt;&lt;D xsi:type="xsd:double"&gt;0.2508&lt;/D&gt;&lt;D xsi:type="xsd:double"&gt;0.2843&lt;/D&gt;&lt;D xsi:type="xsd:double"&gt;0.3695&lt;/D&gt;&lt;D xsi:type="xsd:double"&gt;0.3383&lt;/D&gt;&lt;D xsi:type="xsd:double"&gt;0&lt;/D&gt;&lt;D xsi:type="xsd:double"&gt;0&lt;/D&gt;&lt;D xsi:type="xsd:double"&gt;0.5731&lt;/D&gt;&lt;D xsi:type="xsd:double"&gt;0.5846&lt;/D&gt;&lt;D xsi:type="xsd:double"&gt;0.6205&lt;/D&gt;&lt;D xsi:type="xsd:double"&gt;0&lt;/D&gt;&lt;D xsi:type="xsd:double"&gt;0.6538&lt;/D&gt;&lt;D xsi:type="xsd:double"&gt;0&lt;/D&gt;&lt;D xsi:type="xsd:double"&gt;0&lt;/D&gt;&lt;D xsi:type="xsd:double"&gt;0.4882&lt;/D&gt;&lt;D xsi:type="xsd:double"&gt;1.5373&lt;/D&gt;&lt;D xsi:type="xsd:double"&gt;1.4296&lt;/D&gt;&lt;D xsi:type="xsd:double"&gt;1.4913&lt;/D&gt;&lt;D xsi:type="xsd:double"&gt;0.6608&lt;/D&gt;&lt;D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xsi:type="xsd:double"&gt;0.1584&lt;/D&gt;&lt;D xsi:type="xsd:double"&gt;0.1745&lt;/D&gt;&lt;D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xsi:type="xsd:double"&gt;1.1176&lt;/D&gt;&lt;D xsi:type="xsd:double"&gt;0.9712&lt;/D&gt;&lt;D xsi:type="xsd:double"&gt;0.7106&lt;/D&gt;&lt;D xsi:type="xsd:double"&gt;0&lt;/D&gt;&lt;D xsi:type="xsd:double"&gt;0.4894&lt;/D&gt;&lt;D xsi:type="xsd:double"&gt;0.6986&lt;/D&gt;&lt;D xsi:type="xsd:double"&gt;0&lt;/D&gt;&lt;D xsi:type="xsd:double"&gt;0&lt;/D&gt;&lt;D xsi:type="xsd:double"&gt;0.784&lt;/D&gt;&lt;D xsi:type="xsd:double"&gt;0.7839&lt;/D&gt;&lt;D xsi:type="xsd:double"&gt;0.7821&lt;/D&gt;&lt;D xsi:type="xsd:double"&gt;0.716&lt;/D&gt;&lt;D xsi:type="xsd:double"&gt;0.7394&lt;/D&gt;&lt;D xsi:type="xsd:double"&gt;0.4114&lt;/D&gt;&lt;D xsi:type="xsd:double"&gt;0&lt;/D&gt;&lt;D xsi:type="xsd:double"&gt;0&lt;/D&gt;&lt;D xsi:type="xsd:double"&gt;0&lt;/D&gt;&lt;D xsi:type="xsd:double"&gt;0&lt;/D&gt;&lt;D xsi:type="xsd:double"&gt;0&lt;/D&gt;&lt;D xsi:type="xsd:double"&gt;0&lt;/D&gt;&lt;D xsi:type="xsd:double"&gt;0&lt;/D&gt;&lt;D xsi:type="xsd:double"&gt;0.2399&lt;/D&gt;&lt;D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xsi:type="xsd:double"&gt;1.0217&lt;/D&gt;&lt;D xsi:type="xsd:double"&gt;0.7931&lt;/D&gt;&lt;D xsi:type="xsd:double"&gt;0.9295&lt;/D&gt;&lt;D xsi:type="xsd:double"&gt;0.603&lt;/D&gt;&lt;D xsi:type="xsd:double"&gt;0.711&lt;/D&gt;&lt;D xsi:type="xsd:double"&gt;0&lt;/D&gt;&lt;D xsi:type="xsd:double"&gt;0&lt;/D&gt;&lt;D xsi:type="xsd:double"&gt;0.3722&lt;/D&gt;&lt;D xsi:type="xsd:double"&gt;0.53&lt;/D&gt;&lt;D xsi:type="xsd:double"&gt;0.4388&lt;/D&gt;&lt;D xsi:type="xsd:double"&gt;0.6575&lt;/D&gt;&lt;D xsi:type="xsd:double"&gt;0.6698&lt;/D&gt;&lt;D xsi:type="xsd:double"&gt;0.5466&lt;/D&gt;&lt;D xsi:type="xsd:double"&gt;0.8483&lt;/D&gt;&lt;D xsi:type="xsd:double"&gt;0.7816&lt;/D&gt;&lt;D xsi:type="xsd:double"&gt;0.6623&lt;/D&gt;&lt;D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xsi:type="xsd:double"&gt;0.5682&lt;/D&gt;&lt;D xsi:type="xsd:double"&gt;0.6642&lt;/D&gt;&lt;D xsi:type="xsd:double"&gt;0.6394&lt;/D&gt;&lt;D xsi:type="xsd:double"&gt;0&lt;/D&gt;&lt;D xsi:type="xsd:double"&gt;0&lt;/D&gt;&lt;D xsi:type="xsd:double"&gt;0&lt;/D&gt;&lt;D xsi:type="xsd:double"&gt;0&lt;/D&gt;&lt;D xsi:type="xsd:double"&gt;0.5512&lt;/D&gt;&lt;D xsi:type="xsd:double"&gt;0.4695&lt;/D&gt;&lt;D xsi:type="xsd:double"&gt;0&lt;/D&gt;&lt;D xsi:type="xsd:double"&gt;0&lt;/D&gt;&lt;D xsi:type="xsd:double"&gt;0.7424&lt;/D&gt;&lt;D xsi:type="xsd:double"&gt;0&lt;/D&gt;&lt;D xsi:type="xsd:double"&gt;0.7411&lt;/D&gt;&lt;D xsi:type="xsd:double"&gt;0.3866&lt;/D&gt;&lt;D xsi:type="xsd:double"&gt;0&lt;/D&gt;&lt;D xsi:type="xsd:double"&gt;0&lt;/D&gt;&lt;D xsi:type="xsd:double"&gt;0&lt;/D&gt;&lt;D xsi:type="xsd:double"&gt;0&lt;/D&gt;&lt;D xsi:type="xsd:double"&gt;0&lt;/D&gt;&lt;D xsi:type="xsd:double"&gt;0&lt;/D&gt;&lt;D xsi:type="xsd:double"&gt;0&lt;/D&gt;&lt;D xsi:type="xsd:double"&gt;0&lt;/D&gt;&lt;D xsi:type="xsd:double"&gt;0.194&lt;/D&gt;&lt;D xsi:type="xsd:double"&gt;0.4683&lt;/D&gt;&lt;D xsi:type="xsd:double"&gt;0.6288&lt;/D&gt;&lt;D xsi:type="xsd:double"&gt;0.5456&lt;/D&gt;&lt;D xsi:type="xsd:double"&gt;0.3678&lt;/D&gt;&lt;D xsi:type="xsd:double"&gt;0&lt;/D&gt;&lt;D xsi:type="xsd:double"&gt;0&lt;/D&gt;&lt;D xsi:type="xsd:double"&gt;0&lt;/D&gt;&lt;D xsi:type="xsd:double"&gt;0.4082&lt;/D&gt;&lt;D xsi:type="xsd:double"&gt;0.3986&lt;/D&gt;&lt;D xsi:type="xsd:double"&gt;0.4316&lt;/D&gt;&lt;D xsi:type="xsd:double"&gt;0.8571&lt;/D&gt;&lt;D xsi:type="xsd:double"&gt;0.5661&lt;/D&gt;&lt;D xsi:type="xsd:double"&gt;0.5155&lt;/D&gt;&lt;D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xsi:type="xsd:double"&gt;0.1849&lt;/D&gt;&lt;D xsi:type="xsd:double"&gt;0.3509&lt;/D&gt;&lt;D xsi:type="xsd:double"&gt;0.2427&lt;/D&gt;&lt;D xsi:type="xsd:double"&gt;0.1994&lt;/D&gt;&lt;D xsi:type="xsd:double"&gt;0.2115&lt;/D&gt;&lt;D xsi:type="xsd:double"&gt;0.2354&lt;/D&gt;&lt;D xsi:type="xsd:double"&gt;0.1929&lt;/D&gt;&lt;D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xsi:type="xsd:double"&gt;0.0218&lt;/D&gt;&lt;D xsi:type="xsd:double"&gt;0.022&lt;/D&gt;&lt;D xsi:type="xsd:double"&gt;0.8367&lt;/D&gt;&lt;D xsi:type="xsd:double"&gt;0.7221&lt;/D&gt;&lt;D xsi:type="xsd:double"&gt;0&lt;/D&gt;&lt;D xsi:type="xsd:double"&gt;0&lt;/D&gt;&lt;D xsi:type="xsd:double"&gt;0.5714&lt;/D&gt;&lt;D xsi:type="xsd:double"&gt;1.1504&lt;/D&gt;&lt;D xsi:type="xsd:double"&gt;1.1361&lt;/D&gt;&lt;D xsi:type="xsd:double"&gt;0.9085&lt;/D&gt;&lt;D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xsi:type="xsd:double"&gt;0.1736&lt;/D&gt;&lt;D xsi:type="xsd:double"&gt;0.165&lt;/D&gt;&lt;D xsi:type="xsd:double"&gt;0&lt;/D&gt;&lt;D xsi:type="xsd:double"&gt;0&lt;/D&gt;&lt;D xsi:type="xsd:double"&gt;0&lt;/D&gt;&lt;D xsi:type="xsd:double"&gt;0&lt;/D&gt;&lt;D xsi:type="xsd:double"&gt;0.2858&lt;/D&gt;&lt;D xsi:type="xsd:double"&gt;0.4469&lt;/D&gt;&lt;D xsi:type="xsd:double"&gt;0.4813&lt;/D&gt;&lt;D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xsi:type="xsd:double"&gt;0.2772&lt;/D&gt;&lt;D xsi:type="xsd:double"&gt;0.4169&lt;/D&gt;&lt;D xsi:type="xsd:double"&gt;0.4886&lt;/D&gt;&lt;D xsi:type="xsd:double"&gt;0.5376&lt;/D&gt;&lt;D xsi:type="xsd:double"&gt;0.8404&lt;/D&gt;&lt;D xsi:type="xsd:double"&gt;0.7767&lt;/D&gt;&lt;D xsi:type="xsd:double"&gt;0.7055&lt;/D&gt;&lt;D xsi:type="xsd:double"&gt;0.6823&lt;/D&gt;&lt;D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xsi:type="xsd:double"&gt;0.5925&lt;/D&gt;&lt;D xsi:type="xsd:double"&gt;0.5899&lt;/D&gt;&lt;D xsi:type="xsd:double"&gt;0.5451&lt;/D&gt;&lt;D xsi:type="xsd:double"&gt;0.5025&lt;/D&gt;&lt;D xsi:type="xsd:double"&gt;0.5903&lt;/D&gt;&lt;D xsi:type="xsd:double"&gt;0.4792&lt;/D&gt;&lt;D xsi:type="xsd:double"&gt;0.3539&lt;/D&gt;&lt;D xsi:type="xsd:double"&gt;0.3551&lt;/D&gt;&lt;D xsi:type="xsd:double"&gt;0.7322&lt;/D&gt;&lt;D xsi:type="xsd:double"&gt;0.0269&lt;/D&gt;&lt;D xsi:type="xsd:double"&gt;0&lt;/D&gt;&lt;D xsi:type="xsd:double"&gt;0&lt;/D&gt;&lt;D xsi:type="xsd:double"&gt;0&lt;/D&gt;&lt;D xsi:type="xsd:double"&gt;0.5548&lt;/D&gt;&lt;D xsi:type="xsd:double"&gt;0.5868&lt;/D&gt;&lt;D xsi:type="xsd:double"&gt;0.3671&lt;/D&gt;&lt;D xsi:type="xsd:double"&gt;0.347&lt;/D&gt;&lt;D xsi:type="xsd:double"&gt;0.3611&lt;/D&gt;&lt;D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xsi:type="xsd:double"&gt;0.0632&lt;/D&gt;&lt;D xsi:type="xsd:double"&gt;0.218&lt;/D&gt;&lt;D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xsi:type="xsd:double"&gt;0.7494&lt;/D&gt;&lt;D xsi:type="xsd:double"&gt;0.5524&lt;/D&gt;&lt;D xsi:type="xsd:double"&gt;0&lt;/D&gt;&lt;D xsi:type="xsd:double"&gt;0&lt;/D&gt;&lt;D xsi:type="xsd:double"&gt;0&lt;/D&gt;&lt;D xsi:type="xsd:double"&gt;0&lt;/D&gt;&lt;D xsi:type="xsd:double"&gt;0&lt;/D&gt;&lt;D xsi:type="xsd:double"&gt;0&lt;/D&gt;&lt;D xsi:type="xsd:double"&gt;0.6884&lt;/D&gt;&lt;D xsi:type="xsd:double"&gt;0.7618&lt;/D&gt;&lt;D xsi:type="xsd:double"&gt;0.7999&lt;/D&gt;&lt;D xsi:type="xsd:double"&gt;0.8958&lt;/D&gt;&lt;D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xsi:type="xsd:double"&gt;0.2839&lt;/D&gt;&lt;D xsi:type="xsd:double"&gt;0.2334&lt;/D&gt;&lt;D xsi:type="xsd:double"&gt;0.2517&lt;/D&gt;&lt;D xsi:type="xsd:double"&gt;0.2746&lt;/D&gt;&lt;D xsi:type="xsd:double"&gt;0&lt;/D&gt;&lt;D xsi:type="xsd:double"&gt;0&lt;/D&gt;&lt;D xsi:type="xsd:double"&gt;0&lt;/D&gt;&lt;D xsi:type="xsd:double"&gt;0&lt;/D&gt;&lt;D xsi:type="xsd:double"&gt;0&lt;/D&gt;&lt;D xsi:type="xsd:double"&gt;0&lt;/D&gt;&lt;D xsi:type="xsd:double"&gt;0.2161&lt;/D&gt;&lt;D xsi:type="xsd:double"&gt;0.2642&lt;/D&gt;&lt;D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xsi:type="xsd:double"&gt;0.7385&lt;/D&gt;&lt;D xsi:type="xsd:double"&gt;0&lt;/D&gt;&lt;D xsi:type="xsd:double"&gt;0&lt;/D&gt;&lt;D xsi:type="xsd:double"&gt;0&lt;/D&gt;&lt;D xsi:type="xsd:double"&gt;0.6201&lt;/D&gt;&lt;D xsi:type="xsd:double"&gt;0.721&lt;/D&gt;&lt;D xsi:type="xsd:double"&gt;0.7177&lt;/D&gt;&lt;D xsi:type="xsd:double"&gt;0.7344&lt;/D&gt;&lt;D xsi:type="xsd:double"&gt;0.7975&lt;/D&gt;&lt;D xsi:type="xsd:double"&gt;0.6783&lt;/D&gt;&lt;D xsi:type="xsd:double"&gt;0.6005&lt;/D&gt;&lt;D xsi:type="xsd:double"&gt;0.4986&lt;/D&gt;&lt;D xsi:type="xsd:double"&gt;0.5745&lt;/D&gt;&lt;D xsi:type="xsd:double"&gt;0.6817&lt;/D&gt;&lt;D xsi:type="xsd:double"&gt;0.4874&lt;/D&gt;&lt;D xsi:type="xsd:double"&gt;0.4754&lt;/D&gt;&lt;D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xsi:type="xsd:double"&gt;0.7827&lt;/D&gt;&lt;D xsi:type="xsd:double"&gt;0.5646&lt;/D&gt;&lt;D xsi:type="xsd:double"&gt;0&lt;/D&gt;&lt;D xsi:type="xsd:double"&gt;0&lt;/D&gt;&lt;D xsi:type="xsd:double"&gt;0&lt;/D&gt;&lt;D xsi:type="xsd:double"&gt;0.8168&lt;/D&gt;&lt;D xsi:type="xsd:double"&gt;0.6886&lt;/D&gt;&lt;D xsi:type="xsd:double"&gt;0.741&lt;/D&gt;&lt;D xsi:type="xsd:double"&gt;0.7257&lt;/D&gt;&lt;D xsi:type="xsd:double"&gt;0.6743&lt;/D&gt;&lt;D xsi:type="xsd:double"&gt;0.6572&lt;/D&gt;&lt;D xsi:type="xsd:double"&gt;0.6443&lt;/D&gt;&lt;D xsi:type="xsd:double"&gt;0.6668&lt;/D&gt;&lt;D xsi:type="xsd:double"&gt;0.5183&lt;/D&gt;&lt;D xsi:type="xsd:double"&gt;0.4997&lt;/D&gt;&lt;D xsi:type="xsd:double"&gt;0.5962&lt;/D&gt;&lt;D xsi:type="xsd:double"&gt;0.8681&lt;/D&gt;&lt;D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xsi:type="xsd:double"&gt;0.3629&lt;/D&gt;&lt;D xsi:type="xsd:double"&gt;0.6163&lt;/D&gt;&lt;D xsi:type="xsd:double"&gt;0.5118&lt;/D&gt;&lt;D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xsi:type="xsd:double"&gt;0.5171&lt;/D&gt;&lt;D xsi:type="xsd:double"&gt;0.9516&lt;/D&gt;&lt;D xsi:type="xsd:double"&gt;0.8554&lt;/D&gt;&lt;D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xsi:type="xsd:double"&gt;0.5943&lt;/D&gt;&lt;D xsi:type="xsd:double"&gt;0.8667&lt;/D&gt;&lt;D xsi:type="xsd:double"&gt;0.7976&lt;/D&gt;&lt;D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xsi:type="xsd:double"&gt;0.268&lt;/D&gt;&lt;D xsi:type="xsd:double"&gt;0.2508&lt;/D&gt;&lt;D xsi:type="xsd:double"&gt;0.1761&lt;/D&gt;&lt;D xsi:type="xsd:double"&gt;0&lt;/D&gt;&lt;D xsi:type="xsd:double"&gt;0&lt;/D&gt;&lt;D xsi:type="xsd:double"&gt;0.185&lt;/D&gt;&lt;D xsi:type="xsd:double"&gt;0.516&lt;/D&gt;&lt;D xsi:type="xsd:double</t>
        </r>
      </text>
    </comment>
    <comment ref="A87" authorId="0" shapeId="0" xr:uid="{5DDE9138-0AE2-4296-8067-4A2B63E05A37}">
      <text>
        <r>
          <rPr>
            <b/>
            <sz val="9"/>
            <color indexed="81"/>
            <rFont val="Tahoma"/>
            <family val="2"/>
          </rPr>
          <t>"&gt;0.4522&lt;/D&gt;&lt;D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xsi:type="xsd:double"&gt;0.2139&lt;/D&gt;&lt;D xsi:type="xsd:double"&gt;0.2302&lt;/D&gt;&lt;D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xsi:type="xsd:double"&gt;0.23&lt;/D&gt;&lt;D xsi:type="xsd:double"&gt;0.2822&lt;/D&gt;&lt;D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xsi:type="xsd:double"&gt;0.7021&lt;/D&gt;&lt;D xsi:type="xsd:double"&gt;0.7369&lt;/D&gt;&lt;D xsi:type="xsd:double"&gt;0.6364&lt;/D&gt;&lt;D xsi:type="xsd:double"&gt;0.5239&lt;/D&gt;&lt;D xsi:type="xsd:double"&gt;0.9236&lt;/D&gt;&lt;D xsi:type="xsd:double"&gt;0.5157&lt;/D&gt;&lt;D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xsi:type="xsd:double"&gt;0.6199&lt;/D&gt;&lt;D xsi:type="xsd:double"&gt;0.6444&lt;/D&gt;&lt;D xsi:type="xsd:double"&gt;0.6867&lt;/D&gt;&lt;D xsi:type="xsd:double"&gt;0&lt;/D&gt;&lt;D xsi:type="xsd:double"&gt;0&lt;/D&gt;&lt;D xsi:type="xsd:double"&gt;0&lt;/D&gt;&lt;D xsi:type="xsd:double"&gt;0&lt;/D&gt;&lt;D xsi:type="xsd:double"&gt;0&lt;/D&gt;&lt;D xsi:type="xsd:double"&gt;0&lt;/D&gt;&lt;D xsi:type="xsd:double"&gt;0&lt;/D&gt;&lt;D xsi:type="xsd:double"&gt;0&lt;/D&gt;&lt;D xsi:type="xsd:double"&gt;0.5685&lt;/D&gt;&lt;D xsi:type="xsd:double"&gt;0.381&lt;/D&gt;&lt;D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xsi:type="xsd:double"&gt;0.4748&lt;/D&gt;&lt;D xsi:type="xsd:double"&gt;0.3933&lt;/D&gt;&lt;D xsi:type="xsd:double"&gt;0.4209&lt;/D&gt;&lt;D xsi:type="xsd:double"&gt;0.4745&lt;/D&gt;&lt;D xsi:type="xsd:double"&gt;0.7113&lt;/D&gt;&lt;D xsi:type="xsd:double"&gt;0.7157&lt;/D&gt;&lt;D xsi:type="xsd:double"&gt;0&lt;/D&gt;&lt;D xsi:type="xsd:double"&gt;0&lt;/D&gt;&lt;D xsi:type="xsd:double"&gt;0&lt;/D&gt;&lt;D xsi:type="xsd:double"&gt;0&lt;/D&gt;&lt;D xsi:type="xsd:double"&gt;0.7426&lt;/D&gt;&lt;D xsi:type="xsd:double"&gt;0.5434&lt;/D&gt;&lt;D xsi:type="xsd:double"&gt;0&lt;/D&gt;&lt;D xsi:type="xsd:double"&gt;0&lt;/D&gt;&lt;D xsi:type="xsd:double"&gt;0&lt;/D&gt;&lt;D xsi:type="xsd:double"&gt;0&lt;/D&gt;&lt;D xsi:type="xsd:double"&gt;0&lt;/D&gt;&lt;D xsi:type="xsd:double"&gt;0&lt;/D&gt;&lt;D xsi:type="xsd:double"&gt;0.5465&lt;/D&gt;&lt;D xsi:type="xsd:double"&gt;0.4618&lt;/D&gt;&lt;D xsi:type="xsd:double"&gt;0.4876&lt;/D&gt;&lt;D xsi:type="xsd:double"&gt;0.5124&lt;/D&gt;&lt;D xsi:type="xsd:double"&gt;0.6&lt;/D&gt;&lt;D xsi:type="xsd:double"&gt;0.5462&lt;/D&gt;&lt;D xsi:type="xsd:double"&gt;0.4865&lt;/D&gt;&lt;D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xsi:type="xsd:double"&gt;0.2795&lt;/D&gt;&lt;D xsi:type="xsd:double"&gt;0.2908&lt;/D&gt;&lt;D xsi:type="xsd:double"&gt;0.2983&lt;/D&gt;&lt;D xsi:type="xsd:double"&gt;0.2462&lt;/D&gt;&lt;D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xsi:type="xsd:double"&gt;0.0291&lt;/D&gt;&lt;D xsi:type="xsd:double"&gt;0.3656&lt;/D&gt;&lt;D xsi:type="xsd:double"&gt;0.6431&lt;/D&gt;&lt;D xsi:type="xsd:double"&gt;0.7732&lt;/D&gt;&lt;D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xsi:type="xsd:double"&gt;0.215&lt;/D&gt;&lt;D xsi:type="xsd:double"&gt;0.4834&lt;/D&gt;&lt;D xsi:type="xsd:double"&gt;0.4402&lt;/D&gt;&lt;D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xsi:type="xsd:double"&gt;0.2983&lt;/D&gt;&lt;D xsi:type="xsd:double"&gt;0.4061&lt;/D&gt;&lt;D xsi:type="xsd:double"&gt;0.2576&lt;/D&gt;&lt;D xsi:type="xsd:double"&gt;0.1561&lt;/D&gt;&lt;D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xsi:type="xsd:double"&gt;0.89&lt;/D&gt;&lt;D xsi:type="xsd:double"&gt;0.9535&lt;/D&gt;&lt;D xsi:type="xsd:double"&gt;0.3646&lt;/D&gt;&lt;D xsi:type="xsd:double"&gt;0.4567&lt;/D&gt;&lt;D xsi:type="xsd:double"&gt;0.4379&lt;/D&gt;&lt;D xsi:type="xsd:double"&gt;0.3576&lt;/D&gt;&lt;D xsi:type="xsd:double"&gt;0.1791&lt;/D&gt;&lt;D xsi:type="xsd:double"&gt;0.184&lt;/D&gt;&lt;D xsi:type="xsd:double"&gt;0.2344&lt;/D&gt;&lt;D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xsi:type="xsd:double"&gt;0.8953&lt;/D&gt;&lt;D xsi:type="xsd:double"&gt;0.4808&lt;/D&gt;&lt;D xsi:type="xsd:double"&gt;0&lt;/D&gt;&lt;D xsi:type="xsd:double"&gt;0&lt;/D&gt;&lt;D xsi:type="xsd:double"&gt;0&lt;/D&gt;&lt;D xsi:type="xsd:double"&gt;0.4851&lt;/D&gt;&lt;D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xsi:type="xsd:double"&gt;0.658&lt;/D&gt;&lt;D xsi:type="xsd:double"&gt;0.556&lt;/D&gt;&lt;D xsi:type="xsd:double"&gt;0.6477&lt;/D&gt;&lt;D xsi:type="xsd:double"&gt;0.621&lt;/D&gt;&lt;D xsi:type="xsd:double"&gt;0.62&lt;/D&gt;&lt;D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xsi:type="xsd:double"&gt;0.4038&lt;/D&gt;&lt;D xsi:type="xsd:double"&gt;0.5068&lt;/D&gt;&lt;D xsi:type="xsd:double"&gt;0&lt;/D&gt;&lt;D xsi:type="xsd:double"&gt;0&lt;/D&gt;&lt;D xsi:type="xsd:double"&gt;0&lt;/D&gt;&lt;D xsi:type="xsd:double"&gt;0&lt;/D&gt;&lt;D xsi:type="xsd:double"&gt;0&lt;/D&gt;&lt;D xsi:type="xsd:double"&gt;0.8391&lt;/D&gt;&lt;D xsi:type="xsd:double"&gt;1.0289&lt;/D&gt;&lt;D xsi:type="xsd:double"&gt;1.1617&lt;/D&gt;&lt;D xsi:type="xsd:double"&gt;1.5792&lt;/D&gt;&lt;D xsi:type="xsd:double"&gt;0.9159&lt;/D&gt;&lt;D xsi:type="xsd:double"&gt;0.912&lt;/D&gt;&lt;D xsi:type="xsd:double"&gt;0.8434&lt;/D&gt;&lt;D xsi:type="xsd:double"&gt;0.4422&lt;/D&gt;&lt;D xsi:type="xsd:double"&gt;0&lt;/D&gt;&lt;D xsi:type="xsd:double"&gt;0.2493&lt;/D&gt;&lt;D xsi:type="xsd:double"&gt;0.2398&lt;/D&gt;&lt;D xsi:type="xsd:double"&gt;0.2029&lt;/D&gt;&lt;D xsi:type="xsd:double"&gt;0.187&lt;/D&gt;&lt;D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xsi:type="xsd:double"&gt;0.2683&lt;/D&gt;&lt;D xsi:type="xsd:double"&gt;0.2905&lt;/D&gt;&lt;D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xsi:type="xsd:double"&gt;0.3682&lt;/D&gt;&lt;D xsi:type="xsd:double"&gt;0.5105&lt;/D&gt;&lt;D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xsi:type="xsd:double"&gt;0.2255&lt;/D&gt;&lt;D xsi:type="xsd:double"&gt;0.2238&lt;/D&gt;&lt;D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xsi:type="xsd:double"&gt;1.2948&lt;/D&gt;&lt;D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xsi:type="xsd:double"&gt;0.5133&lt;/D&gt;&lt;D xsi:type="xsd:double"&gt;0.5285&lt;/D&gt;&lt;D xsi:type="xsd:double"&gt;0.5588&lt;/D&gt;&lt;D xsi:type="xsd:double"&gt;0&lt;/D&gt;&lt;D xsi:type="xsd:double"&gt;0&lt;/D&gt;&lt;D xsi:type="xsd:double"&gt;0&lt;/D&gt;&lt;D xsi:type="xsd:double"&gt;0.5812&lt;/D&gt;&lt;D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xsi:type="xsd:double"&gt;0.7789&lt;/D&gt;&lt;D xsi:type="xsd:double"&gt;0.7196&lt;/D&gt;&lt;D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xsi:type="xsd:double"&gt;0.4967&lt;/D&gt;&lt;D xsi:type="xsd:double"&gt;0.5086&lt;/D&gt;&lt;D xsi:type="xsd:double"&gt;0.511&lt;/D&gt;&lt;D xsi:type="xsd:double"&gt;0.4289&lt;/D&gt;&lt;D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xsi:type="xsd:double"&gt;0.1523&lt;/D&gt;&lt;D xsi:type="xsd:double"&gt;0.1168&lt;/D&gt;&lt;D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xsi:type="xsd:double"&gt;0.1379&lt;/D&gt;&lt;D xsi:type="xsd:double"&gt;0.152&lt;/D&gt;&lt;D xsi:type="xsd:double"&gt;0.4983&lt;/D&gt;&lt;D xsi:type="xsd:double"&gt;0.554&lt;/D&gt;&lt;D xsi:type="xsd:double"&gt;0.3017&lt;/D&gt;&lt;D xsi:type="xsd:double"&gt;0.4392&lt;/D&gt;&lt;D xsi:type="xsd:double"&gt;0.5682&lt;/D&gt;&lt;D xsi:type="xsd:double"&gt;0.471&lt;/D&gt;&lt;D xsi:type="xsd:double"&gt;0.5151&lt;/D&gt;&lt;D xsi:type="xsd:double"&gt;0.5093&lt;/D&gt;&lt;D xsi:type="xsd:double"&gt;0.5292&lt;/D&gt;&lt;D xsi:type="xsd:double"&gt;0.498&lt;/D&gt;&lt;D xsi:type="xsd:double"&gt;0.5122&lt;/D&gt;&lt;D xsi:type="xsd:double"&gt;0.2089&lt;/D&gt;&lt;D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xsi:type="xsd:double"&gt;0.6273&lt;/D&gt;&lt;D xsi:type="xsd:double"&gt;0.5706&lt;/D&gt;&lt;D xsi:type="xsd:double"&gt;0.562&lt;/D&gt;&lt;D xsi:type="xsd:double"&gt;0.5958&lt;/D&gt;&lt;D xsi:type="xsd:double"&gt;0.8068&lt;/D&gt;&lt;D xsi:type="xsd:double"&gt;0.6723&lt;/D&gt;&lt;D xsi:type="xsd:double"&gt;0.6337&lt;/D&gt;&lt;D xsi:type="xsd:double"&gt;0.7261&lt;/D&gt;&lt;D xsi:type="xsd:double"&gt;0.8635&lt;/D&gt;&lt;D xsi:type="xsd:double"&gt;0.5329&lt;/D&gt;&lt;D xsi:type="xsd:double"&gt;0&lt;/D&gt;&lt;D xsi:type="xsd:double"&gt;0&lt;/D&gt;&lt;D xsi:type="xsd:double"&gt;0&lt;/D&gt;&lt;D xsi:type="xsd:double"&gt;0&lt;/D&gt;&lt;D xsi:type="xsd:double"&gt;0&lt;/D&gt;&lt;D xsi:type="xsd:double"&gt;0.1825&lt;/D&gt;&lt;D xsi:type="xsd:double"&gt;0.6373&lt;/D&gt;&lt;D xsi:type="xsd:double"&gt;0.4221&lt;/D&gt;&lt;D xsi:type="xsd:double"&gt;0&lt;/D&gt;&lt;D xsi:type="xsd:double"&gt;0.217&lt;/D&gt;&lt;D xsi:type="xsd:double"&gt;0.4003&lt;/D&gt;&lt;D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xsi:type="xsd:double"&gt;0.1792&lt;/D&gt;&lt;D xsi:type="xsd:double"&gt;0&lt;/D&gt;&lt;D xsi:type="xsd:double"&gt;0&lt;/D&gt;&lt;D xsi:type="xsd:double"&gt;0.1442&lt;/D&gt;&lt;D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xsi:type="xsd:double"&gt;0.5268&lt;/D&gt;&lt;D xsi:type="xsd:double"&gt;0.4768&lt;/D&gt;&lt;D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t>
        </r>
      </text>
    </comment>
    <comment ref="A88" authorId="0" shapeId="0" xr:uid="{955D3535-F8FC-4F06-8917-42D1B9798988}">
      <text>
        <r>
          <rPr>
            <b/>
            <sz val="9"/>
            <color indexed="81"/>
            <rFont val="Tahoma"/>
            <family val="2"/>
          </rPr>
          <t>ouble"&gt;0&lt;/D&gt;&lt;D xsi:type="xsd:double"&gt;0&lt;/D&gt;&lt;D xsi:type="xsd:double"&gt;0&lt;/D&gt;&lt;D xsi:type="xsd:double"&gt;0.2786&lt;/D&gt;&lt;D xsi:type="xsd:double"&gt;0.2827&lt;/D&gt;&lt;D xsi:type="xsd:double"&gt;0.3246&lt;/D&gt;&lt;D xsi:type="xsd:double"&gt;0.2982&lt;/D&gt;&lt;D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xsi:type="xsd:double"&gt;0.0084&lt;/D&gt;&lt;D xsi:type="xsd:double"&gt;0.3237&lt;/D&gt;&lt;D xsi:type="xsd:double"&gt;0.2497&lt;/D&gt;&lt;D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xsi:type="xsd:double"&gt;0.6346&lt;/D&gt;&lt;D xsi:type="xsd:double"&gt;0.6098&lt;/D&gt;&lt;D xsi:type="xsd:double"&gt;0.5364&lt;/D&gt;&lt;D xsi:type="xsd:double"&gt;0.5973&lt;/D&gt;&lt;D xsi:type="xsd:double"&gt;0.7099&lt;/D&gt;&lt;D xsi:type="xsd:double"&gt;0.7721&lt;/D&gt;&lt;D xsi:type="xsd:double"&gt;0.8263&lt;/D&gt;&lt;D xsi:type="xsd:double"&gt;0.8946&lt;/D&gt;&lt;D xsi:type="xsd:double"&gt;0.1782&lt;/D&gt;&lt;D xsi:type="xsd:double"&gt;0.6076&lt;/D&gt;&lt;D xsi:type="xsd:double"&gt;0.4612&lt;/D&gt;&lt;D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xsi:type="xsd:double"&gt;0.4673&lt;/D&gt;&lt;D xsi:type="xsd:double"&gt;0.6203&lt;/D&gt;&lt;D xsi:type="xsd:double"&gt;0.5973&lt;/D&gt;&lt;D xsi:type="xsd:double"&gt;0.7318&lt;/D&gt;&lt;D xsi:type="xsd:double"&gt;0.6056&lt;/D&gt;&lt;D xsi:type="xsd:double"&gt;0.6379&lt;/D&gt;&lt;D xsi:type="xsd:double"&gt;0.6976&lt;/D&gt;&lt;D xsi:type="xsd:double"&gt;0.5728&lt;/D&gt;&lt;D xsi:type="xsd:double"&gt;0.4298&lt;/D&gt;&lt;D xsi:type="xsd:double"&gt;0&lt;/D&gt;&lt;D xsi:type="xsd:double"&gt;0&lt;/D&gt;&lt;D xsi:type="xsd:double"&gt;0&lt;/D&gt;&lt;D xsi:type="xsd:double"&gt;0.7549&lt;/D&gt;&lt;D xsi:type="xsd:double"&gt;0.2472&lt;/D&gt;&lt;D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xsi:type="xsd:double"&gt;0.4637&lt;/D&gt;&lt;D xsi:type="xsd:double"&gt;0.7922&lt;/D&gt;&lt;D xsi:type="xsd:double"&gt;0.6139&lt;/D&gt;&lt;D xsi:type="xsd:double"&gt;0.6459&lt;/D&gt;&lt;D xsi:type="xsd:double"&gt;0.6012&lt;/D&gt;&lt;D xsi:type="xsd:double"&gt;0.3515&lt;/D&gt;&lt;D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xsi:type="xsd:double"&gt;0.7467&lt;/D&gt;&lt;D xsi:type="xsd:double"&gt;0&lt;/D&gt;&lt;D xsi:type="xsd:double"&gt;0&lt;/D&gt;&lt;D xsi:type="xsd:double"&gt;0.5456&lt;/D&gt;&lt;D xsi:type="xsd:double"&gt;0.7763&lt;/D&gt;&lt;D xsi:type="xsd:double"&gt;0&lt;/D&gt;&lt;D xsi:type="xsd:double"&gt;0.4167&lt;/D&gt;&lt;D xsi:type="xsd:double"&gt;0.4595&lt;/D&gt;&lt;D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xsi:type="xsd:double"&gt;0.4283&lt;/D&gt;&lt;D xsi:type="xsd:double"&gt;0.4426&lt;/D&gt;&lt;D xsi:type="xsd:double"&gt;0.439&lt;/D&gt;&lt;D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xsi:type="xsd:double"&gt;0.6784&lt;/D&gt;&lt;D xsi:type="xsd:double"&gt;0.5571&lt;/D&gt;&lt;D xsi:type="xsd:double"&gt;0.4511&lt;/D&gt;&lt;D xsi:type="xsd:double"&gt;0.5166&lt;/D&gt;&lt;D xsi:type="xsd:double"&gt;0.332&lt;/D&gt;&lt;D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xsi:type="xsd:double"&gt;0.4726&lt;/D&gt;&lt;D xsi:type="xsd:double"&gt;0.5375&lt;/D&gt;&lt;D xsi:type="xsd:double"&gt;0.4729&lt;/D&gt;&lt;D xsi:type="xsd:double"&gt;0.5019&lt;/D&gt;&lt;D xsi:type="xsd:double"&gt;0.4825&lt;/D&gt;&lt;D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xsi:type="xsd:double"&gt;0.2103&lt;/D&gt;&lt;D xsi:type="xsd:double"&gt;0&lt;/D&gt;&lt;D xsi:type="xsd:double"&gt;0&lt;/D&gt;&lt;D xsi:type="xsd:double"&gt;0&lt;/D&gt;&lt;D xsi:type="xsd:double"&gt;0&lt;/D&gt;&lt;D xsi:type="xsd:double"&gt;0&lt;/D&gt;&lt;D xsi:type="xsd:double"&gt;0&lt;/D&gt;&lt;D xsi:type="xsd:double"&gt;0.4975&lt;/D&gt;&lt;D xsi:type="xsd:double"&gt;0&lt;/D&gt;&lt;D xsi:type="xsd:double"&gt;0&lt;/D&gt;&lt;D xsi:type="xsd:double"&gt;0&lt;/D&gt;&lt;D xsi:type="xsd:double"&gt;0&lt;/D&gt;&lt;D xsi:type="xsd:double"&gt;0&lt;/D&gt;&lt;D xsi:type="xsd:double"&gt;0&lt;/D&gt;&lt;D xsi:type="xsd:double"&gt;0.11&lt;/D&gt;&lt;D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xsi:type="xsd:double"&gt;0.4336&lt;/D&gt;&lt;D xsi:type="xsd:double"&gt;0.4454&lt;/D&gt;&lt;D xsi:type="xsd:double"&gt;0.3047&lt;/D&gt;&lt;D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xsi:type="xsd:double"&gt;0.2703&lt;/D&gt;&lt;D xsi:type="xsd:double"&gt;0.2542&lt;/D&gt;&lt;D xsi:type="xsd:double"&gt;0.3045&lt;/D&gt;&lt;D xsi:type="xsd:double"&gt;0.2929&lt;/D&gt;&lt;D xsi:type="xsd:double"&gt;0.3042&lt;/D&gt;&lt;D xsi:type="xsd:double"&gt;0&lt;/D&gt;&lt;D xsi:type="xsd:double"&gt;0&lt;/D&gt;&lt;D xsi:type="xsd:double"&gt;0&lt;/D&gt;&lt;D xsi:type="xsd:double"&gt;0&lt;/D&gt;&lt;D xsi:type="xsd:double"&gt;0&lt;/D&gt;&lt;D xsi:type="xsd:double"&gt;0&lt;/D&gt;&lt;D xsi:type="xsd:double"&gt;0&lt;/D&gt;&lt;D xsi:type="xsd:double"&gt;0&lt;/D&gt;&lt;D xsi:type="xsd:double"&gt;0.6415&lt;/D&gt;&lt;D xsi:type="xsd:double"&gt;0.5641&lt;/D&gt;&lt;D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xsi:type="xsd:double"&gt;0.1861&lt;/D&gt;&lt;D xsi:type="xsd:double"&gt;0.1437&lt;/D&gt;&lt;D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xsi:type="xsd:double"&gt;0.438&lt;/D&gt;&lt;D xsi:type="xsd:double"&gt;0.5347&lt;/D&gt;&lt;D xsi:type="xsd:double"&gt;0.427&lt;/D&gt;&lt;D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xsi:type="xsd:double"&gt;0.2985&lt;/D&gt;&lt;D xsi:type="xsd:double"&gt;0.3077&lt;/D&gt;&lt;D xsi:type="xsd:double"&gt;0.6158&lt;/D&gt;&lt;D xsi:type="xsd:double"&gt;0&lt;/D&gt;&lt;D xsi:type="xsd:double"&gt;0&lt;/D&gt;&lt;D xsi:type="xsd:double"&gt;0&lt;/D&gt;&lt;D xsi:type="xsd:double"&gt;0&lt;/D&gt;&lt;D xsi:type="xsd:double"&gt;0&lt;/D&gt;&lt;D xsi:type="xsd:double"&gt;0&lt;/D&gt;&lt;D xsi:type="xsd:double"&gt;0.5277&lt;/D&gt;&lt;D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xsi:type="xsd:double"&gt;0.1871&lt;/D&gt;&lt;D xsi:type="xsd:double"&gt;0.4652&lt;/D&gt;&lt;D xsi:type="xsd:double"&gt;0.44&lt;/D&gt;&lt;D xsi:type="xsd:double"&gt;0.4315&lt;/D&gt;&lt;D xsi:type="xsd:double"&gt;0.4352&lt;/D&gt;&lt;D xsi:type="xsd:double"&gt;0&lt;/D&gt;&lt;D xsi:type="xsd:double"&gt;0&lt;/D&gt;&lt;D xsi:type="xsd:double"&gt;0&lt;/D&gt;&lt;D xsi:type="xsd:double"&gt;0&lt;/D&gt;&lt;D xsi:type="xsd:double"&gt;0&lt;/D&gt;&lt;D xsi:type="xsd:double"&gt;0&lt;/D&gt;&lt;D xsi:type="xsd:double"&gt;0.6334&lt;/D&gt;&lt;D xsi:type="xsd:double"&gt;0.6271&lt;/D&gt;&lt;D xsi:type="xsd:double"&gt;0.6282&lt;/D&gt;&lt;D xsi:type="xsd:double"&gt;0.5599&lt;/D&gt;&lt;D xsi:type="xsd:double"&gt;0&lt;/D&gt;&lt;D xsi:type="xsd:double"&gt;0&lt;/D&gt;&lt;D xsi:type="xsd:double"&gt;0.1625&lt;/D&gt;&lt;D xsi:type="xsd:double"&gt;0.1815&lt;/D&gt;&lt;D xsi:type="xsd:double"&gt;0.9187&lt;/D&gt;&lt;D xsi:type="xsd:double"&gt;0.7719&lt;/D&gt;&lt;D xsi:type="xsd:double"&gt;0.6282&lt;/D&gt;&lt;D xsi:type="xsd:double"&gt;0.5894&lt;/D&gt;&lt;D xsi:type="xsd:double"&gt;0.5396&lt;/D&gt;&lt;D xsi:type="xsd:double"&gt;0.9827&lt;/D&gt;&lt;D xsi:type="xsd:double"&gt;1.0277&lt;/D&gt;&lt;D xsi:type="xsd:double"&gt;0.5281&lt;/D&gt;&lt;D xsi:type="xsd:double"&gt;0.6169&lt;/D&gt;&lt;D xsi:type="xsd:double"&gt;0.4845&lt;/D&gt;&lt;D xsi:type="xsd:double"&gt;0.4379&lt;/D&gt;&lt;D xsi:type="xsd:double"&gt;0.4223&lt;/D&gt;&lt;D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xsi:type="xsd:double"&gt;0.2702&lt;/D&gt;&lt;D xsi:type="xsd:double"&gt;0.4377&lt;/D&gt;&lt;D xsi:type="xsd:double"&gt;0.3428&lt;/D&gt;&lt;D xsi:type="xsd:double"&gt;0.1278&lt;/D&gt;&lt;D xsi:type="xsd:double"&gt;0.5928&lt;/D&gt;&lt;D xsi:type="xsd:double"&gt;0.1204&lt;/D&gt;&lt;D xsi:type="xsd:double"&gt;0&lt;/D&gt;&lt;D xsi:type="xsd:double"&gt;0&lt;/D&gt;&lt;D xsi:type="xsd:double"&gt;0&lt;/D&gt;&lt;D xsi:type="xsd:double"&gt;0&lt;/D&gt;&lt;D xsi:type="xsd:double"&gt;0&lt;/D&gt;&lt;D xsi:type="xsd:double"&gt;0.3817&lt;/D&gt;&lt;D xsi:type="xsd:double"&gt;0.392&lt;/D&gt;&lt;D xsi:type="xsd:double"&gt;0&lt;/D&gt;&lt;D xsi:type="xsd:double"&gt;0&lt;/D&gt;&lt;D xsi:type="xsd:double"&gt;0&lt;/D&gt;&lt;D xsi:type="xsd:double"&gt;0&lt;/D&gt;&lt;D xsi:type="xsd:double"&gt;0&lt;/D&gt;&lt;D xsi:type="xsd:double"&gt;0&lt;/D&gt;&lt;D xsi:type="xsd:double"&gt;0&lt;/D&gt;&lt;D xsi:type="xsd:double"&gt;0&lt;/D&gt;&lt;D xsi:type="xsd:double"&gt;0.3076&lt;/D&gt;&lt;D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xsi:type="xsd:double"&gt;0.1797&lt;/D&gt;&lt;D xsi:type="xsd:double"&gt;0.1585&lt;/D&gt;&lt;D xsi:type="xsd:double"&gt;0.1678&lt;/D&gt;&lt;D xsi:type="xsd:double"&gt;0.1541&lt;/D&gt;&lt;D xsi:type="xsd:double"&gt;0.2716&lt;/D&gt;&lt;D xsi:type="xsd:double"&gt;0.2391&lt;/D&gt;&lt;D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xsi:type="xsd:double"&gt;0.2567&lt;/D&gt;&lt;D xsi:type="xsd:double"&gt;0.1422&lt;/D&gt;&lt;D xsi:type="xsd:double"&gt;0&lt;/D&gt;&lt;D xsi:type="xsd:double"&gt;0&lt;/D&gt;&lt;D xsi:type="xsd:double"&gt;0.1992&lt;/D&gt;&lt;D xsi:type="xsd:double"&gt;0.1433&lt;/D&gt;&lt;D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xsi:type="xsd:double"&gt;0.1857&lt;/D&gt;&lt;D xsi:type="xsd:double"&gt;0.3544&lt;/D&gt;&lt;D xsi:type="xsd:double"&gt;0.6333&lt;/D&gt;&lt;D xsi:type="xsd:double"&gt;0.7449&lt;/D&gt;&lt;D xsi:type="xsd:double"&gt;0.8255&lt;/D&gt;&lt;D xsi:type="xsd:double"&gt;0.6407&lt;/D&gt;&lt;D xsi:type="xsd:double"&gt;0.3065&lt;/D&gt;&lt;D xsi:type="xsd:double"&gt;0.5347&lt;/D&gt;&lt;D xsi:type="xsd:double"&gt;0.2852&lt;/D&gt;&lt;D xsi:type="xsd:double"&gt;0&lt;/D&gt;&lt;D xsi:type="xsd:double"&gt;0.3615&lt;/D&gt;&lt;D xsi:type="xsd:double"&gt;0.484&lt;/D&gt;&lt;D xsi:type="xsd:double"&gt;0.503&lt;/D&gt;&lt;D xsi:type="xsd:double"&gt;0.4811&lt;/D&gt;&lt;D xsi:type="xsd:double"&gt;0&lt;/D&gt;&lt;D xsi:type="xsd:double"&gt;0.1625&lt;/D&gt;&lt;D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xsi:type="xsd:double"&gt;0.2535&lt;/D&gt;&lt;D xsi:type="xsd:double"&gt;0.2463&lt;/D&gt;&lt;D xsi:type="xsd:double"&gt;0.2159&lt;/D&gt;&lt;D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xsi:type="xsd:double"&gt;0.2098&lt;/D&gt;&lt;D xsi:type="xsd:double"&gt;0&lt;/D&gt;&lt;D xsi:type="xsd:double"&gt;0&lt;/D&gt;&lt;D xsi:type="xsd:double"&gt;0&lt;/D&gt;&lt;D xsi:type="xsd:double"&gt;0&lt;/D&gt;&lt;D xsi:type="xsd:double"&gt;0&lt;/D&gt;&lt;D xsi:type="xsd:double"&gt;0&lt;/D&gt;&lt;D xsi:type="xsd:double"&gt;0.0029&lt;/D&gt;&lt;D xsi:type="xsd:double"&gt;0.2432&lt;/D&gt;&lt;D xsi:type="xsd:double"&gt;0.211&lt;/D&gt;&lt;D xsi:type="xsd:double"&gt;0&lt;/D&gt;&lt;D xsi:type="xsd:double"&gt;0.7668&lt;/D&gt;&lt;D xsi:type="xsd:double"&gt;0.5478&lt;/D&gt;&lt;D xsi:type="xsd:double"&gt;0.7216&lt;/D&gt;&lt;D xsi:type="xsd:double"&gt;0.6788&lt;/D&gt;&lt;D xsi:type="xsd:double"&gt;0.6336&lt;/D&gt;&lt;D xsi:type="xsd:double"&gt;0.7396&lt;/D&gt;&lt;D xsi:type="xsd:double"&gt;0.7166&lt;/D&gt;&lt;D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xsi:type="xsd:double"&gt;0.5949&lt;/D&gt;&lt;D xsi:type="xsd:double"&gt;0.5932&lt;/D&gt;&lt;D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xsi:type="xsd:double"&gt;0.628&lt;/D&gt;&lt;D xsi:type="xsd:double"&gt;0.2703&lt;/D&gt;&lt;D xsi:type="xsd:double"&gt;0.1369&lt;/D&gt;&lt;D xsi:type="xsd:double"&gt;0.1245&lt;/D&gt;&lt;D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xsi:type="xsd:double"&gt;0.7642&lt;/D&gt;&lt;D xsi:type="xsd:double"&gt;0.7151&lt;/D&gt;&lt;D xsi:type="xsd:double"&gt;0.6287&lt;/D&gt;&lt;D xsi:type="xsd:double"&gt;0.6541&lt;/D&gt;&lt;D xsi:type="xsd:double"&gt;0.6653&lt;/D&gt;&lt;D xsi:type="xsd:double"&gt;0.6694&lt;/D&gt;&lt;D xsi:type="xsd:double"&gt;0.6398&lt;/D&gt;&lt;D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xsi:type="xsd:double"&gt;0.5575&lt;/D&gt;&lt;D xsi:type="xsd:double"&gt;0.7039&lt;/D&gt;&lt;D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xsi:type="xsd:double"&gt;0.8155&lt;/D&gt;&lt;D xsi:type="xsd:double"&gt;1.3861&lt;/D&gt;&lt;D xsi:type="xsd:double"&gt;0.6813&lt;/D&gt;&lt;D xsi:type="xsd:double"&gt;0.7619&lt;/D&gt;&lt;D xsi:type="xsd:double"&gt;0.7791&lt;/D&gt;&lt;D xsi:type="xsd:double"&gt;0.2089&lt;/D&gt;&lt;D xsi:type="xsd:double"&gt;0&lt;/D&gt;&lt;D xsi:type="xsd:double"&gt;0&lt;/D&gt;&lt;D xsi:type="xsd:double"&gt;0&lt;/D&gt;&lt;D xsi:type="xsd:double"&gt;0&lt;/D&gt;&lt;D xsi:type="xsd:double"&gt;0.4385&lt;/D&gt;&lt;D xsi:type="xsd:double"&gt;0.6035&lt;/D&gt;&lt;D xsi:type="xsd:double"&gt;0.7721&lt;/D&gt;&lt;D xsi:type="xsd:double"&gt;0.8782&lt;/D&gt;&lt;D xsi:type="xsd:double"&gt;0.7414&lt;/D&gt;&lt;D xsi:type="xsd:double"&gt;0.5523&lt;/D&gt;&lt;D xsi:type="xsd:double"&gt;0.5361&lt;/D&gt;&lt;D xsi:type="xsd:double"&gt;0.5593&lt;/D&gt;&lt;D xsi:type="xsd:double"&gt;0.5988&lt;/D&gt;&lt;D xsi:type="xsd:double"&gt;0.7852&lt;/D&gt;&lt;D xsi:type="xsd:double"&gt;0.7411&lt;/D&gt;&lt;D xsi:type="xsd:double"&gt;0.8158&lt;/D&gt;&lt;D xsi:type="xsd:double"&gt;1.1543&lt;/D&gt;&lt;D xsi:type="xsd:double"&gt;1.0086&lt;/D&gt;&lt;D xsi:type="xsd:double"&gt;1.0478&lt;/D&gt;&lt;D xsi:type="xsd:double"&gt;0.9641&lt;/D&gt;&lt;D xsi:type="xsd:double"&gt;0.7346&lt;/D&gt;&lt;D xsi:type="xsd:double"&gt;0.8398&lt;/D&gt;&lt;D xsi:type="xsd:double"&gt;1.1164&lt;/D&gt;&lt;D xsi:type="xsd:double"&gt;0.6558&lt;/D&gt;&lt;D xsi:type="xsd:double"&gt;0.405&lt;/D&gt;&lt;D xsi:type="xsd:double"&gt;0.9423&lt;/D&gt;&lt;D xsi:type="xsd:double"&gt;0.9302&lt;/D&gt;&lt;D xsi:type="xsd:double"&gt;0.4142&lt;/D&gt;&lt;D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xsi:type="xsd:double"&gt;0.0635&lt;/D&gt;&lt;D xsi:type="xsd:double"&gt;0.3415&lt;/D&gt;&lt;D xsi:type="xsd:double"&gt;0.2786&lt;/D&gt;&lt;D xsi:type="xsd:double"&gt;0.2871&lt;/D&gt;&lt;D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xsi:type="xsd:double"&gt;0.5237&lt;/D&gt;&lt;D xsi:type="xsd:double"&gt;0.6162&lt;/D&gt;&lt;D xsi:type="xsd:double"&gt;0.5641&lt;/D&gt;&lt;D xsi:type="xsd:double"&gt;0.5928&lt;/D&gt;&lt;D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t>
        </r>
      </text>
    </comment>
    <comment ref="A89" authorId="0" shapeId="0" xr:uid="{9BB0287E-D1ED-40E4-97D0-7AF889EF29A6}">
      <text>
        <r>
          <rPr>
            <b/>
            <sz val="9"/>
            <color indexed="81"/>
            <rFont val="Tahoma"/>
            <family val="2"/>
          </rPr>
          <t>ype="xsd:double"&gt;0&lt;/D&gt;&lt;D xsi:type="xsd:double"&gt;0&lt;/D&gt;&lt;D xsi:type="xsd:double"&gt;0&lt;/D&gt;&lt;D xsi:type="xsd:double"&gt;0&lt;/D&gt;&lt;D xsi:type="xsd:double"&gt;0.2767&lt;/D&gt;&lt;D xsi:type="xsd:double"&gt;0.2854&lt;/D&gt;&lt;D xsi:type="xsd:double"&gt;0.1903&lt;/D&gt;&lt;D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xsi:type="xsd:double"&gt;0.3542&lt;/D&gt;&lt;D xsi:type="xsd:double"&gt;0.9744&lt;/D&gt;&lt;D xsi:type="xsd:double"&gt;0.9327&lt;/D&gt;&lt;D xsi:type="xsd:double"&gt;1.081&lt;/D&gt;&lt;D xsi:type="xsd:double"&gt;1.0635&lt;/D&gt;&lt;D xsi:type="xsd:double"&gt;0.9178&lt;/D&gt;&lt;D xsi:type="xsd:double"&gt;0.9107&lt;/D&gt;&lt;D xsi:type="xsd:double"&gt;0.7966&lt;/D&gt;&lt;D xsi:type="xsd:double"&gt;0.9283&lt;/D&gt;&lt;D xsi:type="xsd:double"&gt;0.831&lt;/D&gt;&lt;D xsi:type="xsd:double"&gt;0.9362&lt;/D&gt;&lt;D xsi:type="xsd:double"&gt;0.1845&lt;/D&gt;&lt;D xsi:type="xsd:double"&gt;0&lt;/D&gt;&lt;D xsi:type="xsd:double"&gt;0&lt;/D&gt;&lt;D xsi:type="xsd:double"&gt;0.2626&lt;/D&gt;&lt;D xsi:type="xsd:double"&gt;0&lt;/D&gt;&lt;D xsi:type="xsd:double"&gt;0&lt;/D&gt;&lt;D xsi:type="xsd:double"&gt;0&lt;/D&gt;&lt;D xsi:type="xsd:double"&gt;0&lt;/D&gt;&lt;D xsi:type="xsd:double"&gt;0&lt;/D&gt;&lt;D xsi:type="xsd:double"&gt;0&lt;/D&gt;&lt;D xsi:type="xsd:double"&gt;0&lt;/D&gt;&lt;D xsi:type="xsd:double"&gt;0.848&lt;/D&gt;&lt;D xsi:type="xsd:double"&gt;0.4352&lt;/D&gt;&lt;D xsi:type="xsd:double"&gt;0&lt;/D&gt;&lt;D xsi:type="xsd:double"&gt;0.3637&lt;/D&gt;&lt;D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xsi:type="xsd:double"&gt;0.5823&lt;/D&gt;&lt;D xsi:type="xsd:double"&gt;0.6652&lt;/D&gt;&lt;D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xsi:type="xsd:double"&gt;0.1388&lt;/D&gt;&lt;D xsi:type="xsd:double"&gt;0.8923&lt;/D&gt;&lt;D xsi:type="xsd:double"&gt;0.5423&lt;/D&gt;&lt;D xsi:type="xsd:double"&gt;0.5609&lt;/D&gt;&lt;D xsi:type="xsd:double"&gt;0.5369&lt;/D&gt;&lt;D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xsi:type="xsd:double"&gt;0.2474&lt;/D&gt;&lt;D xsi:type="xsd:double"&gt;0.2946&lt;/D&gt;&lt;D xsi:type="xsd:double"&gt;0.7102&lt;/D&gt;&lt;D xsi:type="xsd:double"&gt;0.8837&lt;/D&gt;&lt;D xsi:type="xsd:double"&gt;0.9618&lt;/D&gt;&lt;D xsi:type="xsd:double"&gt;0.8439&lt;/D&gt;&lt;D xsi:type="xsd:double"&gt;1.011&lt;/D&gt;&lt;D xsi:type="xsd:double"&gt;0.9754&lt;/D&gt;&lt;D xsi:type="xsd:double"&gt;0.3266&lt;/D&gt;&lt;D xsi:type="xsd:double"&gt;0.3851&lt;/D&gt;&lt;D xsi:type="xsd:double"&gt;0.39&lt;/D&gt;&lt;D xsi:type="xsd:double"&gt;0.3555&lt;/D&gt;&lt;D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xsi:type="xsd:double"&gt;0.5993&lt;/D&gt;&lt;D xsi:type="xsd:double"&gt;0.6922&lt;/D&gt;&lt;D xsi:type="xsd:double"&gt;0.5855&lt;/D&gt;&lt;D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xsi:type="xsd:double"&gt;0.6355&lt;/D&gt;&lt;D xsi:type="xsd:double"&gt;0.6657&lt;/D&gt;&lt;D xsi:type="xsd:double"&gt;0.5566&lt;/D&gt;&lt;D xsi:type="xsd:double"&gt;0&lt;/D&gt;&lt;D xsi:type="xsd:double"&gt;0&lt;/D&gt;&lt;D xsi:type="xsd:double"&gt;0&lt;/D&gt;&lt;D xsi:type="xsd:double"&gt;0&lt;/D&gt;&lt;D xsi:type="xsd:double"&gt;0.1963&lt;/D&gt;&lt;D xsi:type="xsd:double"&gt;0.2535&lt;/D&gt;&lt;D xsi:type="xsd:double"&gt;0.2739&lt;/D&gt;&lt;D xsi:type="xsd:double"&gt;0.0304&lt;/D&gt;&lt;D xsi:type="xsd:double"&gt;0&lt;/D&gt;&lt;D xsi:type="xsd:double"&gt;0.0451&lt;/D&gt;&lt;D xsi:type="xsd:double"&gt;0&lt;/D&gt;&lt;D xsi:type="xsd:double"&gt;0&lt;/D&gt;&lt;D xsi:type="xsd:double"&gt;0&lt;/D&gt;&lt;D xsi:type="xsd:double"&gt;0.3372&lt;/D&gt;&lt;D xsi:type="xsd:double"&gt;0.4527&lt;/D&gt;&lt;D xsi:type="xsd:double"&gt;0.5499&lt;/D&gt;&lt;D xsi:type="xsd:double"&gt;1.024&lt;/D&gt;&lt;D xsi:type="xsd:double"&gt;0.2006&lt;/D&gt;&lt;D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xsi:type="xsd:double"&gt;0.0891&lt;/D&gt;&lt;D xsi:type="xsd:double"&gt;0.0832&lt;/D&gt;&lt;D xsi:type="xsd:double"&gt;0.466&lt;/D&gt;&lt;D xsi:type="xsd:double"&gt;0.6111&lt;/D&gt;&lt;D xsi:type="xsd:double"&gt;0.5919&lt;/D&gt;&lt;D xsi:type="xsd:double"&gt;0.9744&lt;/D&gt;&lt;D xsi:type="xsd:double"&gt;0.4289&lt;/D&gt;&lt;D xsi:type="xsd:double"&gt;0.44&lt;/D&gt;&lt;D xsi:type="xsd:double"&gt;0.2936&lt;/D&gt;&lt;D xsi:type="xsd:double"&gt;0.4525&lt;/D&gt;&lt;D xsi:type="xsd:double"&gt;0.5657&lt;/D&gt;&lt;D xsi:type="xsd:double"&gt;0.2787&lt;/D&gt;&lt;D xsi:type="xsd:double"&gt;0.2852&lt;/D&gt;&lt;D xsi:type="xsd:double"&gt;0&lt;/D&gt;&lt;D xsi:type="xsd:double"&gt;0&lt;/D&gt;&lt;D xsi:type="xsd:double"&gt;0&lt;/D&gt;&lt;D xsi:type="xsd:double"&gt;0&lt;/D&gt;&lt;D xsi:type="xsd:double"&gt;0&lt;/D&gt;&lt;D xsi:type="xsd:double"&gt;0&lt;/D&gt;&lt;D xsi:type="xsd:double"&gt;0&lt;/D&gt;&lt;D xsi:type="xsd:double"&gt;0&lt;/D&gt;&lt;D xsi:type="xsd:double"&gt;0.7489&lt;/D&gt;&lt;D xsi:type="xsd:double"&gt;0.5328&lt;/D&gt;&lt;D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xsi:type="xsd:double"&gt;0.4891&lt;/D&gt;&lt;D xsi:type="xsd:double"&gt;0.3679&lt;/D&gt;&lt;D xsi:type="xsd:double"&gt;0.6514&lt;/D&gt;&lt;D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xsi:type="xsd:double"&gt;0.0392&lt;/D&gt;&lt;D xsi:type="xsd:double"&gt;0.0449&lt;/D&gt;&lt;D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xsi:type="xsd:double"&gt;0.7016&lt;/D&gt;&lt;D xsi:type="xsd:double"&gt;0&lt;/D&gt;&lt;D xsi:type="xsd:double"&gt;0&lt;/D&gt;&lt;D xsi:type="xsd:double"&gt;0&lt;/D&gt;&lt;D xsi:type="xsd:double"&gt;0&lt;/D&gt;&lt;D xsi:type="xsd:double"&gt;0&lt;/D&gt;&lt;D xsi:type="xsd:double"&gt;0&lt;/D&gt;&lt;D xsi:type="xsd:double"&gt;0&lt;/D&gt;&lt;D xsi:type="xsd:double"&gt;0&lt;/D&gt;&lt;D xsi:type="xsd:double"&gt;1.3626&lt;/D&gt;&lt;D xsi:type="xsd:double"&gt;1.9836&lt;/D&gt;&lt;D xsi:type="xsd:double"&gt;1.7856&lt;/D&gt;&lt;D xsi:type="xsd:double"&gt;0.8043&lt;/D&gt;&lt;D xsi:type="xsd:double"&gt;0.7939&lt;/D&gt;&lt;D xsi:type="xsd:double"&gt;0.4503&lt;/D&gt;&lt;D xsi:type="xsd:double"&gt;0.5085&lt;/D&gt;&lt;D xsi:type="xsd:double"&gt;0&lt;/D&gt;&lt;D xsi:type="xsd:double"&gt;0.2642&lt;/D&gt;&lt;D xsi:type="xsd:double"&gt;0.1&lt;/D&gt;&lt;D xsi:type="xsd:double"&gt;0.0923&lt;/D&gt;&lt;D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xsi:type="xsd:double"&gt;0.5613&lt;/D&gt;&lt;D xsi:type="xsd:double"&gt;0.4923&lt;/D&gt;&lt;D xsi:type="xsd:double"&gt;0.3048&lt;/D&gt;&lt;D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xsi:type="xsd:double"&gt;0.1157&lt;/D&gt;&lt;D xsi:type="xsd:double"&gt;0.1034&lt;/D&gt;&lt;D xsi:type="xsd:double"&gt;0.1001&lt;/D&gt;&lt;D xsi:type="xsd:double"&gt;0.5565&lt;/D&gt;&lt;D xsi:type="xsd:double"&gt;0.6805&lt;/D&gt;&lt;D xsi:type="xsd:double"&gt;0.5976&lt;/D&gt;&lt;D xsi:type="xsd:double"&gt;0.3969&lt;/D&gt;&lt;D xsi:type="xsd:double"&gt;0&lt;/D&gt;&lt;D xsi:type="xsd:double"&gt;0&lt;/D&gt;&lt;D xsi:type="xsd:double"&gt;0&lt;/D&gt;&lt;D xsi:type="xsd:double"&gt;0&lt;/D&gt;&lt;D xsi:type="xsd:double"&gt;0&lt;/D&gt;&lt;D xsi:type="xsd:double"&gt;0&lt;/D&gt;&lt;D xsi:type="xsd:double"&gt;0&lt;/D&gt;&lt;D xsi:type="xsd:double"&gt;0.5861&lt;/D&gt;&lt;D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xsi:type="xsd:double"&gt;0.2623&lt;/D&gt;&lt;D xsi:type="xsd:double"&gt;0.3483&lt;/D&gt;&lt;D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xsi:type="xsd:double"&gt;0.569&lt;/D&gt;&lt;D xsi:type="xsd:double"&gt;0.6622&lt;/D&gt;&lt;D xsi:type="xsd:double"&gt;1.3966&lt;/D&gt;&lt;D xsi:type="xsd:double"&gt;1.3649&lt;/D&gt;&lt;D xsi:type="xsd:double"&gt;1.2893&lt;/D&gt;&lt;D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xsi:type="xsd:double"&gt;0.5424&lt;/D&gt;&lt;D xsi:type="xsd:double"&gt;0.5543&lt;/D&gt;&lt;D xsi:type="xsd:double"&gt;0.5803&lt;/D&gt;&lt;D xsi:type="xsd:double"&gt;0.604&lt;/D&gt;&lt;D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xsi:type="xsd:double"&gt;1.3659&lt;/D&gt;&lt;D xsi:type="xsd:double"&gt;0&lt;/D&gt;&lt;D xsi:type="xsd:double"&gt;0&lt;/D&gt;&lt;D xsi:type="xsd:double"&gt;0&lt;/D&gt;&lt;D xsi:type="xsd:double"&gt;0&lt;/D&gt;&lt;D xsi:type="xsd:double"&gt;0&lt;/D&gt;&lt;D xsi:type="xsd:double"&gt;0&lt;/D&gt;&lt;D xsi:type="xsd:double"&gt;0.7386&lt;/D&gt;&lt;D xsi:type="xsd:double"&gt;0.7321&lt;/D&gt;&lt;D xsi:type="xsd:double"&gt;0.6969&lt;/D&gt;&lt;D xsi:type="xsd:double"&gt;0.5532&lt;/D&gt;&lt;D xsi:type="xsd:double"&gt;0.3902&lt;/D&gt;&lt;D xsi:type="xsd:double"&gt;0.5028&lt;/D&gt;&lt;D xsi:type="xsd:double"&gt;0.4144&lt;/D&gt;&lt;D xsi:type="xsd:double"&gt;0.5221&lt;/D&gt;&lt;D xsi:type="xsd:double"&gt;0.6736&lt;/D&gt;&lt;D xsi:type="xsd:double"&gt;0.7062&lt;/D&gt;&lt;D xsi:type="xsd:double"&gt;0.5373&lt;/D&gt;&lt;D xsi:type="xsd:double"&gt;0.5322&lt;/D&gt;&lt;D xsi:type="xsd:double"&gt;0.5408&lt;/D&gt;&lt;D xsi:type="xsd:double"&gt;0.4835&lt;/D&gt;&lt;D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xsi:type="xsd:double"&gt;0.7159&lt;/D&gt;&lt;D xsi:type="xsd:double"&gt;0.5881&lt;/D&gt;&lt;D xsi:type="xsd:double"&gt;0.6536&lt;/D&gt;&lt;D xsi:type="xsd:double"&gt;0&lt;/D&gt;&lt;D xsi:type="xsd:double"&gt;0&lt;/D&gt;&lt;D xsi:type="xsd:double"&gt;0&lt;/D&gt;&lt;D xsi:type="xsd:double"&gt;0&lt;/D&gt;&lt;D xsi:type="xsd:double"&gt;0.5164&lt;/D&gt;&lt;D xsi:type="xsd:double"&gt;0.5603&lt;/D&gt;&lt;D xsi:type="xsd:double"&gt;0.6081&lt;/D&gt;&lt;D xsi:type="xsd:double"&gt;0.6104&lt;/D&gt;&lt;D xsi:type="xsd:double"&gt;0.6518&lt;/D&gt;&lt;D xsi:type="xsd:double"&gt;0.733&lt;/D&gt;&lt;D xsi:type="xsd:double"&gt;0.6748&lt;/D&gt;&lt;D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xsi:type="xsd:double"&gt;0.2761&lt;/D&gt;&lt;D xsi:type="xsd:double"&gt;0.2959&lt;/D&gt;&lt;D xsi:type="xsd:double"&gt;0&lt;/D&gt;&lt;D xsi:type="xsd:double"&gt;0&lt;/D&gt;&lt;D xsi:type="xsd:double"&gt;0&lt;/D&gt;&lt;D xsi:type="xsd:double"&gt;0&lt;/D&gt;&lt;D xsi:type="xsd:double"&gt;0.2308&lt;/D&gt;&lt;D xsi:type="xsd:double"&gt;0.2446&lt;/D&gt;&lt;D xsi:type="xsd:double"&gt;0.2272&lt;/D&gt;&lt;D xsi:type="xsd:double"&gt;0.2181&lt;/D&gt;&lt;D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xsi:type="xsd:double"&gt;0.6674&lt;/D&gt;&lt;D xsi:type="xsd:double"&gt;0.7891&lt;/D&gt;&lt;D xsi:type="xsd:double"&gt;0.7987&lt;/D&gt;&lt;D xsi:type="xsd:double"&gt;1.0105&lt;/D&gt;&lt;D xsi:type="xsd:double"&gt;0.9154&lt;/D&gt;&lt;D xsi:type="xsd:double"&gt;0.8962&lt;/D&gt;&lt;D xsi:type="xsd:double"&gt;0.9192&lt;/D&gt;&lt;D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xsi:type="xsd:double"&gt;0.8768&lt;/D&gt;&lt;D xsi:type="xsd:double"&gt;1.1072&lt;/D&gt;&lt;D xsi:type="xsd:double"&gt;0.1564&lt;/D&gt;&lt;D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xsi:type="xsd:double"&gt;0.2561&lt;/D&gt;&lt;D xsi:type="xsd:double"&gt;0.2224&lt;/D&gt;&lt;D xsi:type="xsd:double"&gt;0.2325&lt;/D&gt;&lt;D xsi:type="xsd:double"&gt;0.2261&lt;/D&gt;&lt;D xsi:type="xsd:double"&gt;0.2168&lt;/D&gt;&lt;D xsi:type="xsd:double"&gt;0.291&lt;/D&gt;&lt;D xsi:type="xsd:double"&gt;0.3751&lt;/D&gt;&lt;D xsi:type="xsd:double"&gt;0.2604&lt;/D&gt;&lt;D xsi:type="xsd:double"&gt;0.4644&lt;/D&gt;&lt;D xsi:type="xsd:double"&gt;0.6749&lt;/D&gt;&lt;D xsi:type="xsd:double"&gt;0.5858&lt;/D&gt;&lt;D xsi:type="xsd:double"&gt;0.6606&lt;/D&gt;&lt;D xsi:type="xsd:double"&gt;0.708&lt;/D&gt;&lt;D xsi:type="xsd:double"&gt;0.4239&lt;/D&gt;&lt;D xsi:type="xsd:double"&gt;0.3432&lt;/D&gt;&lt;D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xsi:type="xsd:double"&gt;0.5334&lt;/D&gt;&lt;D xsi:type="xsd:double"&gt;0.5654&lt;/D&gt;&lt;D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xsi:type="xsd:double"&gt;0.2527&lt;/D&gt;&lt;D xsi:type="xsd:double"&gt;0.23&lt;/D&gt;&lt;D xsi:type="xsd:double"&gt;0.2612&lt;/D&gt;&lt;D xsi:type="xsd:double"&gt;0&lt;/D&gt;&lt;D xsi:type="xsd:double"&gt;0&lt;/D&gt;&lt;D xsi:type="xsd:double"&gt;0&lt;/D&gt;&lt;D xsi:type="xsd:double"&gt;0&lt;/D&gt;&lt;D xsi:type="xsd:double"&gt;0&lt;/D&gt;&lt;D xsi:type="xsd:double"&gt;0.6255&lt;/D&gt;&lt;D xsi:type="xsd:double"&gt;0.5073&lt;/D&gt;&lt;D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xsi:type="xsd:double"&gt;0.0664&lt;/D&gt;&lt;D xsi:type="xsd:double"&gt;0.0729&lt;/D&gt;&lt;D xsi:type="xsd:double"&gt;0&lt;/D&gt;&lt;D xsi:type="xsd:double"&gt;0.285&lt;/D&gt;&lt;D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xsi:type="xsd:double"&gt;0.6294&lt;/D&gt;&lt;D xsi:type="xsd:double"&gt;0.9673&lt;/D&gt;&lt;D xsi:type="xsd:double"&gt;0.653&lt;/D&gt;&lt;D xsi:type="xsd:double"&gt;0.7169&lt;/D&gt;&lt;D xsi:type="xsd:double"&gt;0.4801&lt;/D&gt;&lt;D xsi:type="xsd:double"&gt;0.5742&lt;/D&gt;&lt;D xsi:type="xsd:double"&gt;0.7502&lt;/D&gt;&lt;D xsi:type="xsd:double"&gt;0.7668&lt;/D&gt;&lt;D xsi:type="xsd:double"&gt;0.387&lt;/D&gt;&lt;D xsi:type="xsd:double"&gt;0.4627&lt;/D&gt;&lt;D xsi:type="xsd:double"&gt;0.3939&lt;/D&gt;&lt;D xsi:type="xsd:double"&gt;0.5138&lt;/D&gt;&lt;D xsi:type="xsd:double"&gt;0.4847&lt;/D&gt;&lt;D xsi:type="xsd:double"&gt;0.2552&lt;/D&gt;&lt;D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xsi:type="xsd:double"&gt;0.0594&lt;/D&gt;&lt;D xsi:type="xsd:double"&gt;0.1642&lt;/D&gt;&lt;D xsi:type="xsd:double"&gt;0.1493&lt;/D&gt;&lt;D xsi:type="xsd:double"&gt;0.1635&lt;/D&gt;&lt;D xsi:type="xsd:double"&gt;0&lt;/D&gt;&lt;D xsi:type="xsd:double"&gt;0&lt;/D&gt;&lt;D xsi:type="xsd:double"&gt;0.2652&lt;/D&gt;&lt;D xsi:type="xsd:double"&gt;0.329&lt;/D&gt;&lt;D xsi:type="xsd:double"&gt;0.2772&lt;/D&gt;&lt;D xsi:type="xsd:double"&gt;0.5375&lt;/D&gt;&lt;D xsi:type="xsd:double"&gt;0.3683&lt;/D&gt;&lt;D xsi:type="xsd:double"&gt;0.4325&lt;/D&gt;&lt;D xsi:type="xsd:double"&gt;0.4402&lt;/D&gt;&lt;D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t>
        </r>
      </text>
    </comment>
    <comment ref="A90" authorId="0" shapeId="0" xr:uid="{902B7370-2C25-4CC3-A24D-130F5BA0CF2C}">
      <text>
        <r>
          <rPr>
            <b/>
            <sz val="9"/>
            <color indexed="81"/>
            <rFont val="Tahoma"/>
            <family val="2"/>
          </rPr>
          <t>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xsi:type="xsd:double"&gt;0.3851&lt;/D&gt;&lt;D xsi:type="xsd:double"&gt;0.403&lt;/D&gt;&lt;D xsi:type="xsd:double"&gt;0.3812&lt;/D&gt;&lt;D xsi:type="xsd:double"&gt;0.2949&lt;/D&gt;&lt;D xsi:type="xsd:double"&gt;0.2078&lt;/D&gt;&lt;D xsi:type="xsd:double"&gt;0.2591&lt;/D&gt;&lt;D xsi:type="xsd:double"&gt;0&lt;/D&gt;&lt;D xsi:type="xsd:double"&gt;0&lt;/D&gt;&lt;D xsi:type="xsd:double"&gt;0&lt;/D&gt;&lt;D xsi:type="xsd:double"&gt;0&lt;/D&gt;&lt;D xsi:type="xsd:double"&gt;0&lt;/D&gt;&lt;D xsi:type="xsd:double"&gt;0&lt;/D&gt;&lt;D xsi:type="xsd:double"&gt;0&lt;/D&gt;&lt;D xsi:type="xsd:double"&gt;0&lt;/D&gt;&lt;D xsi:type="xsd:double"&gt;0.5396&lt;/D&gt;&lt;D xsi:type="xsd:double"&gt;0.6124&lt;/D&gt;&lt;D xsi:type="xsd:double"&gt;0.6318&lt;/D&gt;&lt;D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xsi:type="xsd:double"&gt;0.1877&lt;/D&gt;&lt;D xsi:type="xsd:double"&gt;0&lt;/D&gt;&lt;D xsi:type="xsd:double"&gt;0&lt;/D&gt;&lt;D xsi:type="xsd:double"&gt;0&lt;/D&gt;&lt;D xsi:type="xsd:double"&gt;0&lt;/D&gt;&lt;D xsi:type="xsd:double"&gt;0.6049&lt;/D&gt;&lt;D xsi:type="xsd:double"&gt;0.4587&lt;/D&gt;&lt;D xsi:type="xsd:double"&gt;0.253&lt;/D&gt;&lt;D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xsi:type="xsd:double"&gt;0.7468&lt;/D&gt;&lt;D xsi:type="xsd:double"&gt;1.0599&lt;/D&gt;&lt;D xsi:type="xsd:double"&gt;0.9653&lt;/D&gt;&lt;D xsi:type="xsd:double"&gt;0.9427&lt;/D&gt;&lt;D xsi:type="xsd:double"&gt;1.0937&lt;/D&gt;&lt;D xsi:type="xsd:double"&gt;1.1231&lt;/D&gt;&lt;D xsi:type="xsd:double"&gt;0.8526&lt;/D&gt;&lt;D xsi:type="xsd:double"&gt;0&lt;/D&gt;&lt;D xsi:type="xsd:double"&gt;0&lt;/D&gt;&lt;D xsi:type="xsd:double"&gt;0&lt;/D&gt;&lt;D xsi:type="xsd:double"&gt;0&lt;/D&gt;&lt;D xsi:type="xsd:double"&gt;0.499&lt;/D&gt;&lt;D xsi:type="xsd:double"&gt;0.9253&lt;/D&gt;&lt;D xsi:type="xsd:double"&gt;0.8524&lt;/D&gt;&lt;D xsi:type="xsd:double"&gt;1.0447&lt;/D&gt;&lt;D xsi:type="xsd:double"&gt;0.8034&lt;/D&gt;&lt;D xsi:type="xsd:double"&gt;0.5881&lt;/D&gt;&lt;D xsi:type="xsd:double"&gt;0.5489&lt;/D&gt;&lt;D xsi:type="xsd:double"&gt;0.5297&lt;/D&gt;&lt;D xsi:type="xsd:double"&gt;0&lt;/D&gt;&lt;D xsi:type="xsd:double"&gt;0&lt;/D&gt;&lt;D xsi:type="xsd:double"&gt;0&lt;/D&gt;&lt;D xsi:type="xsd:double"&gt;0&lt;/D&gt;&lt;D xsi:type="xsd:double"&gt;0&lt;/D&gt;&lt;D xsi:type="xsd:double"&gt;0&lt;/D&gt;&lt;D xsi:type="xsd:double"&gt;0.3811&lt;/D&gt;&lt;D xsi:type="xsd:double"&gt;0.3481&lt;/D&gt;&lt;D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xsi:type="xsd:double"&gt;0.208&lt;/D&gt;&lt;D xsi:type="xsd:double"&gt;0&lt;/D&gt;&lt;D xsi:type="xsd:double"&gt;0&lt;/D&gt;&lt;D xsi:type="xsd:double"&gt;0&lt;/D&gt;&lt;D xsi:type="xsd:double"&gt;0&lt;/D&gt;&lt;D xsi:type="xsd:double"&gt;0&lt;/D&gt;&lt;D xsi:type="xsd:double"&gt;0&lt;/D&gt;&lt;D xsi:type="xsd:double"&gt;0.1639&lt;/D&gt;&lt;D xsi:type="xsd:double"&gt;0.1932&lt;/D&gt;&lt;D xsi:type="xsd:double"&gt;0.2456&lt;/D&gt;&lt;D xsi:type="xsd:double"&gt;0.225&lt;/D&gt;&lt;D xsi:type="xsd:double"&gt;0.1713&lt;/D&gt;&lt;D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xsi:type="xsd:double"&gt;0.5313&lt;/D&gt;&lt;D xsi:type="xsd:double"&gt;0.552&lt;/D&gt;&lt;D xsi:type="xsd:double"&gt;0.4278&lt;/D&gt;&lt;D xsi:type="xsd:double"&gt;0.3016&lt;/D&gt;&lt;D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xsi:type="xsd:double"&gt;0.7681&lt;/D&gt;&lt;D xsi:type="xsd:double"&gt;0&lt;/D&gt;&lt;D xsi:type="xsd:double"&gt;0.721&lt;/D&gt;&lt;D xsi:type="xsd:double"&gt;0.6088&lt;/D&gt;&lt;D xsi:type="xsd:double"&gt;0.6122&lt;/D&gt;&lt;D xsi:type="xsd:double"&gt;0.6852&lt;/D&gt;&lt;D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xsi:type="xsd:double"&gt;0.1601&lt;/D&gt;&lt;D xsi:type="xsd:double"&gt;0.1609&lt;/D&gt;&lt;D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xsi:type="xsd:double"&gt;0.5638&lt;/D&gt;&lt;D xsi:type="xsd:double"&gt;1.4052&lt;/D&gt;&lt;D xsi:type="xsd:double"&gt;0&lt;/D&gt;&lt;D xsi:type="xsd:double"&gt;1.0071&lt;/D&gt;&lt;D xsi:type="xsd:double"&gt;0.9469&lt;/D&gt;&lt;D xsi:type="xsd:double"&gt;0.8602&lt;/D&gt;&lt;D xsi:type="xsd:double"&gt;1.0518&lt;/D&gt;&lt;D xsi:type="xsd:double"&gt;0.9039&lt;/D&gt;&lt;D xsi:type="xsd:double"&gt;0.9386&lt;/D&gt;&lt;D xsi:type="xsd:double"&gt;0.9304&lt;/D&gt;&lt;D xsi:type="xsd:double"&gt;0.7061&lt;/D&gt;&lt;D xsi:type="xsd:double"&gt;0.5505&lt;/D&gt;&lt;D xsi:type="xsd:double"&gt;0&lt;/D&gt;&lt;D xsi:type="xsd:double"&gt;0.2552&lt;/D&gt;&lt;D xsi:type="xsd:double"&gt;0.2649&lt;/D&gt;&lt;D xsi:type="xsd:double"&gt;0&lt;/D&gt;&lt;D xsi:type="xsd:double"&gt;0&lt;/D&gt;&lt;D xsi:type="xsd:double"&gt;0&lt;/D&gt;&lt;D xsi:type="xsd:double"&gt;0&lt;/D&gt;&lt;D xsi:type="xsd:double"&gt;0&lt;/D&gt;&lt;D xsi:type="xsd:double"&gt;0.4794&lt;/D&gt;&lt;D xsi:type="xsd:double"&gt;0.4552&lt;/D&gt;&lt;D xsi:type="xsd:double"&gt;0.5887&lt;/D&gt;&lt;D xsi:type="xsd:double"&gt;0.7314&lt;/D&gt;&lt;D xsi:type="xsd:double"&gt;0.2861&lt;/D&gt;&lt;D xsi:type="xsd:double"&gt;0.348&lt;/D&gt;&lt;D xsi:type="xsd:double"&gt;0.3708&lt;/D&gt;&lt;D xsi:type="xsd:double"&gt;0.6225&lt;/D&gt;&lt;D xsi:type="xsd:double"&gt;0.6717&lt;/D&gt;&lt;D xsi:type="xsd:double"&gt;0.1979&lt;/D&gt;&lt;D xsi:type="xsd:double"&gt;0.1715&lt;/D&gt;&lt;D xsi:type="xsd:double"&gt;0.1914&lt;/D&gt;&lt;D xsi:type="xsd:double"&gt;0.1826&lt;/D&gt;&lt;D xsi:type="xsd:double"&gt;0.1598&lt;/D&gt;&lt;D xsi:type="xsd:double"&gt;0.3208&lt;/D&gt;&lt;D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xsi:type="xsd:double"&gt;0.2642&lt;/D&gt;&lt;D xsi:type="xsd:double"&gt;0.6918&lt;/D&gt;&lt;D xsi:type="xsd:double"&gt;0.5452&lt;/D&gt;&lt;D xsi:type="xsd:double"&gt;0.2596&lt;/D&gt;&lt;D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xsi:type="xsd:double"&gt;0.638&lt;/D&gt;&lt;D xsi:type="xsd:double"&gt;0.6798&lt;/D&gt;&lt;D xsi:type="xsd:double"&gt;0.5914&lt;/D&gt;&lt;D xsi:type="xsd:double"&gt;0.2669&lt;/D&gt;&lt;D xsi:type="xsd:double"&gt;0.1708&lt;/D&gt;&lt;D xsi:type="xsd:double"&gt;0.2148&lt;/D&gt;&lt;D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xsi:type="xsd:double"&gt;0.1568&lt;/D&gt;&lt;D xsi:type="xsd:double"&gt;0.1849&lt;/D&gt;&lt;D xsi:type="xsd:double"&gt;0.3885&lt;/D&gt;&lt;D xsi:type="xsd:double"&gt;0.5346&lt;/D&gt;&lt;D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xsi:type="xsd:double"&gt;0.5726&lt;/D&gt;&lt;D xsi:type="xsd:double"&gt;0.6364&lt;/D&gt;&lt;D xsi:type="xsd:double"&gt;0.6559&lt;/D&gt;&lt;D xsi:type="xsd:double"&gt;0&lt;/D&gt;&lt;D xsi:type="xsd:double"&gt;0&lt;/D&gt;&lt;D xsi:type="xsd:double"&gt;0&lt;/D&gt;&lt;D xsi:type="xsd:double"&gt;0.4345&lt;/D&gt;&lt;D xsi:type="xsd:double"&gt;0.4991&lt;/D&gt;&lt;D xsi:type="xsd:double"&gt;0.4169&lt;/D&gt;&lt;D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xsi:type="xsd:double"&gt;0.0642&lt;/D&gt;&lt;D xsi:type="xsd:double"&gt;0.0861&lt;/D&gt;&lt;D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xsi:type="xsd:double"&gt;0.0894&lt;/D&gt;&lt;D xsi:type="xsd:double"&gt;0.1418&lt;/D&gt;&lt;D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xsi:type="xsd:double"&gt;0.059&lt;/D&gt;&lt;D xsi:type="xsd:double"&gt;0.0542&lt;/D&gt;&lt;D xsi:type="xsd:double"&gt;0.041&lt;/D&gt;&lt;D xsi:type="xsd:double"&gt;0.0443&lt;/D&gt;&lt;D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xsi:type="xsd:double"&gt;0.46&lt;/D&gt;&lt;D xsi:type="xsd:double"&gt;0.5019&lt;/D&gt;&lt;D xsi:type="xsd:double"&gt;0.465&lt;/D&gt;&lt;D xsi:type="xsd:double"&gt;0.5574&lt;/D&gt;&lt;D xsi:type="xsd:double"&gt;0.7425&lt;/D&gt;&lt;D xsi:type="xsd:double"&gt;0.8916&lt;/D&gt;&lt;D xsi:type="xsd:double"&gt;0.2439&lt;/D&gt;&lt;D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xsi:type="xsd:double"&gt;0.5749&lt;/D&gt;&lt;D xsi:type="xsd:double"&gt;0&lt;/D&gt;&lt;D xsi:type="xsd:double"&gt;0&lt;/D&gt;&lt;D xsi:type="xsd:double"&gt;0&lt;/D&gt;&lt;D xsi:type="xsd:double"&gt;0&lt;/D&gt;&lt;D xsi:type="xsd:double"&gt;0&lt;/D&gt;&lt;D xsi:type="xsd:double"&gt;0.6414&lt;/D&gt;&lt;D xsi:type="xsd:double"&gt;0.6523&lt;/D&gt;&lt;D xsi:type="xsd:double"&gt;0.5659&lt;/D&gt;&lt;D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xsi:type="xsd:double"&gt;0.7645&lt;/D&gt;&lt;D xsi:type="xsd:double"&gt;0.6443&lt;/D&gt;&lt;D xsi:type="xsd:double"&gt;0&lt;/D&gt;&lt;D xsi:type="xsd:double"&gt;0.3255&lt;/D&gt;&lt;D xsi:type="xsd:double"&gt;0.6619&lt;/D&gt;&lt;D xsi:type="xsd:double"&gt;0.5319&lt;/D&gt;&lt;D xsi:type="xsd:double"&gt;0&lt;/D&gt;&lt;D xsi:type="xsd:double"&gt;0&lt;/D&gt;&lt;D xsi:type="xsd:double"&gt;0.3248&lt;/D&gt;&lt;D xsi:type="xsd:double"&gt;0.668&lt;/D&gt;&lt;D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xsi:type="xsd:double"&gt;0.2759&lt;/D&gt;&lt;D xsi:type="xsd:double"&gt;0.1876&lt;/D&gt;&lt;D xsi:type="xsd:double"&gt;0&lt;/D&gt;&lt;D xsi:type="xsd:double"&gt;0&lt;/D&gt;&lt;D xsi:type="xsd:double"&gt;0&lt;/D&gt;&lt;D xsi:type="xsd:double"&gt;0&lt;/D&gt;&lt;D xsi:type="xsd:double"&gt;0.7109&lt;/D&gt;&lt;D xsi:type="xsd:double"&gt;0.9181&lt;/D&gt;&lt;D xsi:type="xsd:double"&gt;0.9966&lt;/D&gt;&lt;D xsi:type="xsd:double"&gt;0.5556&lt;/D&gt;&lt;D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xsi:type="xsd:double"&gt;0.5908&lt;/D&gt;&lt;D xsi:type="xsd:double"&gt;0.5383&lt;/D&gt;&lt;D xsi:type="xsd:double"&gt;0.6048&lt;/D&gt;&lt;D xsi:type="xsd:double"&gt;0.535&lt;/D&gt;&lt;D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xsi:type="xsd:double"&gt;1.0179&lt;/D&gt;&lt;D xsi:type="xsd:double"&gt;0.4697&lt;/D&gt;&lt;D xsi:type="xsd:double"&gt;0.4686&lt;/D&gt;&lt;D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xsi:type="xsd:double"&gt;0.0299&lt;/D&gt;&lt;D xsi:type="xsd:double"&gt;0.2585&lt;/D&gt;&lt;D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xsi:type="xsd:double"&gt;0.3178&lt;/D&gt;&lt;D xsi:type="xsd:double"&gt;0.2035&lt;/D&gt;&lt;D xsi:type="xsd:double"&gt;0.1986&lt;/D&gt;&lt;D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xsi:type="xsd:double"&gt;0.5918&lt;/D&gt;&lt;D xsi:type="xsd:double"&gt;0&lt;/D&gt;&lt;D xsi:type="xsd:double"&gt;0&lt;/D&gt;&lt;D xsi:type="xsd:double"&gt;0&lt;/D&gt;&lt;D xsi:type="xsd:double"&gt;0&lt;/D&gt;&lt;D xsi:type="xsd:double"&gt;0&lt;/D&gt;&lt;D xsi:type="xsd:double"&gt;0&lt;/D&gt;&lt;D xsi:typ</t>
        </r>
      </text>
    </comment>
    <comment ref="A91" authorId="0" shapeId="0" xr:uid="{2339D273-D618-4102-8BA3-0CBA82ACADFC}">
      <text>
        <r>
          <rPr>
            <b/>
            <sz val="9"/>
            <color indexed="81"/>
            <rFont val="Tahoma"/>
            <family val="2"/>
          </rPr>
          <t>e="xsd:double"&gt;0&lt;/D&gt;&lt;D xsi:type="xsd:double"&gt;0&lt;/D&gt;&lt;D xsi:type="xsd:double"&gt;0&lt;/D&gt;&lt;D xsi:type="xsd:double"&gt;0.6567&lt;/D&gt;&lt;D xsi:type="xsd:double"&gt;0.6795&lt;/D&gt;&lt;D xsi:type="xsd:double"&gt;0&lt;/D&gt;&lt;D xsi:type="xsd:double"&gt;0.7213&lt;/D&gt;&lt;D xsi:type="xsd:double"&gt;0.6806&lt;/D&gt;&lt;D xsi:type="xsd:double"&gt;0.6927&lt;/D&gt;&lt;D xsi:type="xsd:double"&gt;0&lt;/D&gt;&lt;D xsi:type="xsd:double"&gt;0&lt;/D&gt;&lt;D xsi:type="xsd:double"&gt;0&lt;/D&gt;&lt;D xsi:type="xsd:double"&gt;0&lt;/D&gt;&lt;D xsi:type="xsd:double"&gt;0&lt;/D&gt;&lt;D xsi:type="xsd:double"&gt;0.1433&lt;/D&gt;&lt;D xsi:type="xsd:double"&gt;0&lt;/D&gt;&lt;D xsi:type="xsd:double"&gt;0&lt;/D&gt;&lt;D xsi:type="xsd:double"&gt;0&lt;/D&gt;&lt;D xsi:type="xsd:double"&gt;0&lt;/D&gt;&lt;D xsi:type="xsd:double"&gt;0&lt;/D&gt;&lt;D xsi:type="xsd:double"&gt;0&lt;/D&gt;&lt;D xsi:type="xsd:double"&gt;0.2231&lt;/D&gt;&lt;D xsi:type="xsd:double"&gt;0&lt;/D&gt;&lt;D xsi:type="xsd:double"&gt;0&lt;/D&gt;&lt;D xsi:type="xsd:double"&gt;0&lt;/D&gt;&lt;D xsi:type="xsd:double"&gt;0&lt;/D&gt;&lt;D xsi:type="xsd:double"&gt;0&lt;/D&gt;&lt;D xsi:type="xsd:double"&gt;0&lt;/D&gt;&lt;D xsi:type="xsd:double"&gt;0&lt;/D&gt;&lt;D xsi:type="xsd:double"&gt;0&lt;/D&gt;&lt;D xsi:type="xsd:double"&gt;0.4694&lt;/D&gt;&lt;D xsi:type="xsd:double"&gt;0.2912&lt;/D&gt;&lt;D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xsi:type="xsd:double"&gt;0.2013&lt;/D&gt;&lt;D xsi:type="xsd:double"&gt;0.2824&lt;/D&gt;&lt;D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xsi:type="xsd:double"&gt;0.2093&lt;/D&gt;&lt;D xsi:type="xsd:double"&gt;0.2346&lt;/D&gt;&lt;D xsi:type="xsd:double"&gt;0.1358&lt;/D&gt;&lt;D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xsi:type="xsd:double"&gt;0.3123&lt;/D&gt;&lt;D xsi:type="xsd:double"&gt;0.3706&lt;/D&gt;&lt;D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xsi:type="xsd:double"&gt;0.2547&lt;/D&gt;&lt;D xsi:type="xsd:double"&gt;0.2262&lt;/D&gt;&lt;D xsi:type="xsd:double"&gt;0.3493&lt;/D&gt;&lt;D xsi:type="xsd:double"&gt;0.3757&lt;/D&gt;&lt;D xsi:type="xsd:double"&gt;0.2558&lt;/D&gt;&lt;D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xsi:type="xsd:double"&gt;0.226&lt;/D&gt;&lt;D xsi:type="xsd:double"&gt;0.5073&lt;/D&gt;&lt;D xsi:type="xsd:double"&gt;0.3172&lt;/D&gt;&lt;D xsi:type="xsd:double"&gt;0&lt;/D&gt;&lt;D xsi:type="xsd:double"&gt;0&lt;/D&gt;&lt;D xsi:type="xsd:double"&gt;0&lt;/D&gt;&lt;D xsi:type="xsd:double"&gt;0.2689&lt;/D&gt;&lt;D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xsi:type="xsd:double"&gt;0.4512&lt;/D&gt;&lt;D xsi:type="xsd:double"&gt;0.6794&lt;/D&gt;&lt;D xsi:type="xsd:double"&gt;0&lt;/D&gt;&lt;D xsi:type="xsd:double"&gt;0&lt;/D&gt;&lt;D xsi:type="xsd:double"&gt;0.4646&lt;/D&gt;&lt;D xsi:type="xsd:double"&gt;0.8411&lt;/D&gt;&lt;D xsi:type="xsd:double"&gt;0.9107&lt;/D&gt;&lt;D xsi:type="xsd:double"&gt;0.358&lt;/D&gt;&lt;D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xsi:type="xsd:double"&gt;0.6326&lt;/D&gt;&lt;D xsi:type="xsd:double"&gt;0.7524&lt;/D&gt;&lt;D xsi:type="xsd:double"&gt;0.6812&lt;/D&gt;&lt;D xsi:type="xsd:double"&gt;0.6682&lt;/D&gt;&lt;D xsi:type="xsd:double"&gt;0.6011&lt;/D&gt;&lt;D xsi:type="xsd:double"&gt;0.651&lt;/D&gt;&lt;D xsi:type="xsd:double"&gt;0.5795&lt;/D&gt;&lt;D xsi:type="xsd:double"&gt;0.5456&lt;/D&gt;&lt;D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xsi:type="xsd:double"&gt;0.101&lt;/D&gt;&lt;D xsi:type="xsd:double"&gt;0.1109&lt;/D&gt;&lt;D xsi:type="xsd:double"&gt;0.1138&lt;/D&gt;&lt;D xsi:type="xsd:double"&gt;0&lt;/D&gt;&lt;D xsi:type="xsd:double"&gt;0.1292&lt;/D&gt;&lt;D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xsi:type="xsd:double"&gt;0.1027&lt;/D&gt;&lt;D xsi:type="xsd:double"&gt;0.087&lt;/D&gt;&lt;D xsi:type="xsd:double"&gt;0.4365&lt;/D&gt;&lt;D xsi:type="xsd:double"&gt;0.9202&lt;/D&gt;&lt;D xsi:type="xsd:double"&gt;1.0474&lt;/D&gt;&lt;D xsi:type="xsd:double"&gt;0.7534&lt;/D&gt;&lt;D xsi:type="xsd:double"&gt;0.5273&lt;/D&gt;&lt;D xsi:type="xsd:double"&gt;0&lt;/D&gt;&lt;D xsi:type="xsd:double"&gt;0.3766&lt;/D&gt;&lt;D xsi:type="xsd:double"&gt;0&lt;/D&gt;&lt;D xsi:type="xsd:double"&gt;0&lt;/D&gt;&lt;D xsi:type="xsd:double"&gt;0.4348&lt;/D&gt;&lt;D xsi:type="xsd:double"&gt;0&lt;/D&gt;&lt;D xsi:type="xsd:double"&gt;0&lt;/D&gt;&lt;D xsi:type="xsd:double"&gt;0&lt;/D&gt;&lt;D xsi:type="xsd:double"&gt;0&lt;/D&gt;&lt;D xsi:type="xsd:double"&gt;0&lt;/D&gt;&lt;D xsi:type="xsd:double"&gt;0&lt;/D&gt;&lt;D xsi:type="xsd:double"&gt;0&lt;/D&gt;&lt;D xsi:type="xsd:double"&gt;0&lt;/D&gt;&lt;D xsi:type="xsd:double"&gt;0.0693&lt;/D&gt;&lt;D xsi:type="xsd:double"&gt;0.6243&lt;/D&gt;&lt;D xsi:type="xsd:double"&gt;0.6906&lt;/D&gt;&lt;D xsi:type="xsd:double"&gt;0.7729&lt;/D&gt;&lt;D xsi:type="xsd:double"&gt;0.7704&lt;/D&gt;&lt;D xsi:type="xsd:double"&gt;0.7524&lt;/D&gt;&lt;D xsi:type="xsd:double"&gt;0.6788&lt;/D&gt;&lt;D xsi:type="xsd:double"&gt;0.664&lt;/D&gt;&lt;D xsi:type="xsd:double"&gt;0.6776&lt;/D&gt;&lt;D xsi:type="xsd:double"&gt;0.7532&lt;/D&gt;&lt;D xsi:type="xsd:double"&gt;1.1295&lt;/D&gt;&lt;D xsi:type="xsd:double"&gt;1.0318&lt;/D&gt;&lt;D xsi:type="xsd:double"&gt;0.8833&lt;/D&gt;&lt;D xsi:type="xsd:double"&gt;0&lt;/D&gt;&lt;D xsi:type="xsd:double"&gt;0.264&lt;/D&gt;&lt;D xsi:type="xsd:double"&gt;0.2164&lt;/D&gt;&lt;D xsi:type="xsd:double"&gt;0.2311&lt;/D&gt;&lt;D xsi:type="xsd:double"&gt;0&lt;/D&gt;&lt;D xsi:type="xsd:double"&gt;0&lt;/D&gt;&lt;D xsi:type="xsd:double"&gt;0&lt;/D&gt;&lt;D xsi:type="xsd:double"&gt;0&lt;/D&gt;&lt;D xsi:type="xsd:double"&gt;0&lt;/D&gt;&lt;D xsi:type="xsd:double"&gt;0&lt;/D&gt;&lt;D xsi:type="xsd:double"&gt;0.64&lt;/D&gt;&lt;D xsi:type="xsd:double"&gt;0.6694&lt;/D&gt;&lt;D xsi:type="xsd:double"&gt;0.5347&lt;/D&gt;&lt;D xsi:type="xsd:double"&gt;0.3345&lt;/D&gt;&lt;D xsi:type="xsd:double"&gt;0.3305&lt;/D&gt;&lt;D xsi:type="xsd:double"&gt;0.2857&lt;/D&gt;&lt;D xsi:type="xsd:double"&gt;0&lt;/D&gt;&lt;D xsi:type="xsd:double"&gt;0.6928&lt;/D&gt;&lt;D xsi:type="xsd:double"&gt;0.519&lt;/D&gt;&lt;D xsi:type="xsd:double"&gt;0&lt;/D&gt;&lt;D xsi:type="xsd:double"&gt;0&lt;/D&gt;&lt;D xsi:type="xsd:double"&gt;0&lt;/D&gt;&lt;D xsi:type="xsd:double"&gt;0&lt;/D&gt;&lt;D xsi:type="xsd:double"&gt;0&lt;/D&gt;&lt;D xsi:type="xsd:double"&gt;0.5746&lt;/D&gt;&lt;D xsi:type="xsd:double"&gt;0&lt;/D&gt;&lt;D xsi:type="xsd:double"&gt;0.5925&lt;/D&gt;&lt;D xsi:type="xsd:double"&gt;0.6081&lt;/D&gt;&lt;D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xsi:type="xsd:double"&gt;0.4754&lt;/D&gt;&lt;D xsi:type="xsd:double"&gt;0.4475&lt;/D&gt;&lt;D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xsi:type="xsd:double"&gt;0.187&lt;/D&gt;&lt;D xsi:type="xsd:double"&gt;0.1614&lt;/D&gt;&lt;D xsi:type="xsd:double"&gt;0.4739&lt;/D&gt;&lt;D xsi:type="xsd:double"&gt;0.5481&lt;/D&gt;&lt;D xsi:type="xsd:double"&gt;0.513&lt;/D&gt;&lt;D xsi:type="xsd:double"&gt;0.2889&lt;/D&gt;&lt;D xsi:type="xsd:double"&gt;0.3226&lt;/D&gt;&lt;D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xsi:type="xsd:double"&gt;0.0758&lt;/D&gt;&lt;D xsi:type="xsd:double"&gt;0.0815&lt;/D&gt;&lt;D xsi:type="xsd:double"&gt;0.0713&lt;/D&gt;&lt;D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xsi:type="xsd:double"&gt;0.3865&lt;/D&gt;&lt;D xsi:type="xsd:double"&gt;0.4088&lt;/D&gt;&lt;D xsi:type="xsd:double"&gt;0.3649&lt;/D&gt;&lt;D xsi:type="xsd:double"&gt;0.2535&lt;/D&gt;&lt;D xsi:type="xsd:double"&gt;0&lt;/D&gt;&lt;D xsi:type="xsd:double"&gt;0&lt;/D&gt;&lt;D xsi:type="xsd:double"&gt;0&lt;/D&gt;&lt;D xsi:type="xsd:double"&gt;0.5345&lt;/D&gt;&lt;D xsi:type="xsd:double"&gt;0&lt;/D&gt;&lt;D xsi:type="xsd:double"&gt;0&lt;/D&gt;&lt;D xsi:type="xsd:double"&gt;0.5661&lt;/D&gt;&lt;D xsi:type="xsd:double"&gt;0.6019&lt;/D&gt;&lt;D xsi:type="xsd:double"&gt;1.4435&lt;/D&gt;&lt;D xsi:type="xsd:double"&gt;1.3056&lt;/D&gt;&lt;D xsi:type="xsd:double"&gt;0&lt;/D&gt;&lt;D xsi:type="xsd:double"&gt;0&lt;/D&gt;&lt;D xsi:type="xsd:double"&gt;0&lt;/D&gt;&lt;D xsi:type="xsd:double"&gt;0&lt;/D&gt;&lt;D xsi:type="xsd:double"&gt;0&lt;/D&gt;&lt;D xsi:type="xsd:double"&gt;0.518&lt;/D&gt;&lt;D xsi:type="xsd:double"&gt;0.7493&lt;/D&gt;&lt;D xsi:type="xsd:double"&gt;0.7445&lt;/D&gt;&lt;D xsi:type="xsd:double"&gt;0.8344&lt;/D&gt;&lt;D xsi:type="xsd:double"&gt;0.9633&lt;/D&gt;&lt;D xsi:type="xsd:double"&gt;0.4637&lt;/D&gt;&lt;D xsi:type="xsd:double"&gt;0.5612&lt;/D&gt;&lt;D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xsi:type="xsd:double"&gt;0.4564&lt;/D&gt;&lt;D xsi:type="xsd:double"&gt;0.5237&lt;/D&gt;&lt;D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xsi:type="xsd:double"&gt;0.4553&lt;/D&gt;&lt;D xsi:type="xsd:double"&gt;0.4096&lt;/D&gt;&lt;D xsi:type="xsd:double"&gt;0.427&lt;/D&gt;&lt;D xsi:type="xsd:double"&gt;0.4099&lt;/D&gt;&lt;D xsi:type="xsd:double"&gt;0.294&lt;/D&gt;&lt;D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xsi:type="xsd:double"&gt;0.4741&lt;/D&gt;&lt;D xsi:type="xsd:double"&gt;0.8406&lt;/D&gt;&lt;D xsi:type="xsd:double"&gt;0.7028&lt;/D&gt;&lt;D xsi:type="xsd:double"&gt;0.649&lt;/D&gt;&lt;D xsi:type="xsd:double"&gt;0.4518&lt;/D&gt;&lt;D xsi:type="xsd:double"&gt;0.3996&lt;/D&gt;&lt;D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xsi:type="xsd:double"&gt;0.7596&lt;/D&gt;&lt;D xsi:type="xsd:double"&gt;0.5684&lt;/D&gt;&lt;D xsi:type="xsd:double"&gt;0&lt;/D&gt;&lt;D xsi:type="xsd:double"&gt;0.6183&lt;/D&gt;&lt;D xsi:type="xsd:double"&gt;0.6453&lt;/D&gt;&lt;D xsi:type="xsd:double"&gt;0.7606&lt;/D&gt;&lt;D xsi:type="xsd:double"&gt;0.7547&lt;/D&gt;&lt;D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xsi:type="xsd:double"&gt;0.1837&lt;/D&gt;&lt;D xsi:type="xsd:double"&gt;0&lt;/D&gt;&lt;D xsi:type="xsd:double"&gt;0&lt;/D&gt;&lt;D xsi:type="xsd:double"&gt;0&lt;/D&gt;&lt;D xsi:type="xsd:double"&gt;0&lt;/D&gt;&lt;D xsi:type="xsd:double"&gt;0&lt;/D&gt;&lt;D xsi:type="xsd:double"&gt;1.0998&lt;/D&gt;&lt;D xsi:type="xsd:double"&gt;1.2282&lt;/D&gt;&lt;D xsi:type="xsd:double"&gt;0.8159&lt;/D&gt;&lt;D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xsi:type="xsd:double"&gt;0.3871&lt;/D&gt;&lt;D xsi:type="xsd:double"&gt;0&lt;/D&gt;&lt;D xsi:type="xsd:double"&gt;0&lt;/D&gt;&lt;D xsi:type="xsd:double"&gt;0&lt;/D&gt;&lt;D xsi:type="xsd:double"&gt;0.6958&lt;/D&gt;&lt;D xsi:type="xsd:double"&gt;0&lt;/D&gt;&lt;D xsi:type="xsd:double"&gt;0.5672&lt;/D&gt;&lt;D xsi:type="xsd:double"&gt;0.535&lt;/D&gt;&lt;D xsi:type="xsd:double"&gt;0&lt;/D&gt;&lt;D xsi:type="xsd:double"&gt;0&lt;/D&gt;&lt;D xsi:type="xsd:double"&gt;0&lt;/D&gt;&lt;D xsi:type="xsd:double"&gt;0&lt;/D&gt;&lt;D xsi:type="xsd:double"&gt;0&lt;/D&gt;&lt;D xsi:type="xsd:double"&gt;0&lt;/D&gt;&lt;D xsi:type="xsd:double"&gt;0.4731&lt;/D&gt;&lt;D xsi:type="xsd:double"&gt;0.5298&lt;/D&gt;&lt;D xsi:type="xsd:double"&gt;0.4657&lt;/D&gt;&lt;D xsi:type="xsd:double"&gt;0.4955&lt;/D&gt;&lt;D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xsi:type="xsd:double"&gt;0.5816&lt;/D&gt;&lt;D xsi:type="xsd:double"&gt;0.6794&lt;/D&gt;&lt;D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t>
        </r>
      </text>
    </comment>
    <comment ref="A92" authorId="0" shapeId="0" xr:uid="{D0BCC6C9-3158-4F50-8B53-AD59F048C506}">
      <text>
        <r>
          <rPr>
            <b/>
            <sz val="9"/>
            <color indexed="81"/>
            <rFont val="Tahoma"/>
            <family val="2"/>
          </rPr>
          <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xsi:type="xsd:double"&gt;0.3299&lt;/D&gt;&lt;D xsi:type="xsd:double"&gt;0.3156&lt;/D&gt;&lt;D xsi:type="xsd:double"&gt;0.223&lt;/D&gt;&lt;D xsi:type="xsd:double"&gt;0.2683&lt;/D&gt;&lt;D xsi:type="xsd:double"&gt;0.2378&lt;/D&gt;&lt;D xsi:type="xsd:double"&gt;0.2728&lt;/D&gt;&lt;D xsi:type="xsd:double"&gt;0&lt;/D&gt;&lt;D xsi:type="xsd:double"&gt;0.2594&lt;/D&gt;&lt;D xsi:type="xsd:double"&gt;0.2701&lt;/D&gt;&lt;D xsi:type="xsd:double"&gt;0.8858&lt;/D&gt;&lt;D xsi:type="xsd:double"&gt;1.3202&lt;/D&gt;&lt;D xsi:type="xsd:double"&gt;0.8195&lt;/D&gt;&lt;D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xsi:type="xsd:double"&gt;0.206&lt;/D&gt;&lt;D xsi:type="xsd:double"&gt;0.2276&lt;/D&gt;&lt;D xsi:type="xsd:double"&gt;0.1984&lt;/D&gt;&lt;D xsi:type="xsd:double"&gt;0.1607&lt;/D&gt;&lt;D xsi:type="xsd:double"&gt;0&lt;/D&gt;&lt;D xsi:type="xsd:double"&gt;0.3784&lt;/D&gt;&lt;D xsi:type="xsd:double"&gt;0.403&lt;/D&gt;&lt;D xsi:type="xsd:double"&gt;0.4235&lt;/D&gt;&lt;D xsi:type="xsd:double"&gt;0.4486&lt;/D&gt;&lt;D xsi:type="xsd:double"&gt;0.4779&lt;/D&gt;&lt;D xsi:type="xsd:double"&gt;0.3927&lt;/D&gt;&lt;D xsi:type="xsd:double"&gt;0.4585&lt;/D&gt;&lt;D xsi:type="xsd:double"&gt;0.5015&lt;/D&gt;&lt;D xsi:type="xsd:double"&gt;0&lt;/D&gt;&lt;D xsi:type="xsd:double"&gt;0&lt;/D&gt;&lt;D xsi:type="xsd:double"&gt;0.2537&lt;/D&gt;&lt;D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xsi:type="xsd:double"&gt;0.2887&lt;/D&gt;&lt;D xsi:type="xsd:double"&gt;0.2587&lt;/D&gt;&lt;D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xsi:type="xsd:double"&gt;0.5757&lt;/D&gt;&lt;D xsi:type="xsd:double"&gt;0&lt;/D&gt;&lt;D xsi:type="xsd:double"&gt;0&lt;/D&gt;&lt;D xsi:type="xsd:double"&gt;0&lt;/D&gt;&lt;D xsi:type="xsd:double"&gt;0&lt;/D&gt;&lt;D xsi:type="xsd:double"&gt;0&lt;/D&gt;&lt;D xsi:type="xsd:double"&gt;0&lt;/D&gt;&lt;D xsi:type="xsd:double"&gt;0&lt;/D&gt;&lt;D xsi:type="xsd:double"&gt;0.2729&lt;/D&gt;&lt;D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xsi:type="xsd:double"&gt;0.7212&lt;/D&gt;&lt;D xsi:type="xsd:double"&gt;0.7057&lt;/D&gt;&lt;D xsi:type="xsd:double"&gt;0.3398&lt;/D&gt;&lt;D xsi:type="xsd:double"&gt;0.5837&lt;/D&gt;&lt;D xsi:type="xsd:double"&gt;0.4573&lt;/D&gt;&lt;D xsi:type="xsd:double"&gt;0.5008&lt;/D&gt;&lt;D xsi:type="xsd:double"&gt;0.495&lt;/D&gt;&lt;D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xsi:type="xsd:double"&gt;0.5892&lt;/D&gt;&lt;D xsi:type="xsd:double"&gt;0.5792&lt;/D&gt;&lt;D xsi:type="xsd:double"&gt;0.5138&lt;/D&gt;&lt;D xsi:type="xsd:double"&gt;0.4427&lt;/D&gt;&lt;D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xsi:type="xsd:double"&gt;0.0649&lt;/D&gt;&lt;D xsi:type="xsd:double"&gt;0.1984&lt;/D&gt;&lt;D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xsi:type="xsd:double"&gt;1.0813&lt;/D&gt;&lt;D xsi:type="xsd:double"&gt;0.4521&lt;/D&gt;&lt;D xsi:type="xsd:double"&gt;0.7166&lt;/D&gt;&lt;D xsi:type="xsd:double"&gt;0.6487&lt;/D&gt;&lt;D xsi:type="xsd:double"&gt;0.5258&lt;/D&gt;&lt;D xsi:type="xsd:double"&gt;0.4746&lt;/D&gt;&lt;D xsi:type="xsd:double"&gt;0&lt;/D&gt;&lt;D xsi:type="xsd:double"&gt;0&lt;/D&gt;&lt;D xsi:type="xsd:double"&gt;0&lt;/D&gt;&lt;D xsi:type="xsd:double"&gt;0&lt;/D&gt;&lt;D xsi:type="xsd:double"&gt;0.2813&lt;/D&gt;&lt;D xsi:type="xsd:double"&gt;0.3073&lt;/D&gt;&lt;D xsi:type="xsd:double"&gt;0.312&lt;/D&gt;&lt;D xsi:type="xsd:double"&gt;0.2875&lt;/D&gt;&lt;D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xsi:type="xsd:double"&gt;0.1044&lt;/D&gt;&lt;D xsi:type="xsd:double"&gt;0.4599&lt;/D&gt;&lt;D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xsi:type="xsd:double"&gt;0.344&lt;/D&gt;&lt;D xsi:type="xsd:double"&gt;0.4043&lt;/D&gt;&lt;D xsi:type="xsd:double"&gt;0.2851&lt;/D&gt;&lt;D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xsi:type="xsd:double"&gt;0.3089&lt;/D&gt;&lt;D xsi:type="xsd:double"&gt;0.3938&lt;/D&gt;&lt;D xsi:type="xsd:double"&gt;0.399&lt;/D&gt;&lt;D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xsi:type="xsd:double"&gt;0.0669&lt;/D&gt;&lt;D xsi:type="xsd:double"&gt;0.0826&lt;/D&gt;&lt;D xsi:type="xsd:double"&gt;0.0684&lt;/D&gt;&lt;D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xsi:type="xsd:double"&gt;0.4174&lt;/D&gt;&lt;D xsi:type="xsd:double"&gt;0.4477&lt;/D&gt;&lt;D xsi:type="xsd:double"&gt;0.48&lt;/D&gt;&lt;D xsi:type="xsd:double"&gt;0.6547&lt;/D&gt;&lt;D xsi:type="xsd:double"&gt;0.5197&lt;/D&gt;&lt;D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xsi:type="xsd:double"&gt;0.2796&lt;/D&gt;&lt;D xsi:type="xsd:double"&gt;0.2616&lt;/D&gt;&lt;D xsi:type="xsd:double"&gt;0.3405&lt;/D&gt;&lt;D xsi:type="xsd:double"&gt;0.3782&lt;/D&gt;&lt;D xsi:type="xsd:double"&gt;0.4233&lt;/D&gt;&lt;D xsi:type="xsd:double"&gt;0.4961&lt;/D&gt;&lt;D xsi:type="xsd:double"&gt;0.5203&lt;/D&gt;&lt;D xsi:type="xsd:double"&gt;0.5067&lt;/D&gt;&lt;D xsi:type="xsd:double"&gt;0.1972&lt;/D&gt;&lt;D xsi:type="xsd:double"&gt;0.8767&lt;/D&gt;&lt;D xsi:type="xsd:double"&gt;0.9056&lt;/D&gt;&lt;D xsi:type="xsd:double"&gt;0.8926&lt;/D&gt;&lt;D xsi:type="xsd:double"&gt;0.9355&lt;/D&gt;&lt;D xsi:type="xsd:double"&gt;0&lt;/D&gt;&lt;D xsi:type="xsd:double"&gt;0.76&lt;/D&gt;&lt;D xsi:type="xsd:double"&gt;0.6966&lt;/D&gt;&lt;D xsi:type="xsd:double"&gt;0.8585&lt;/D&gt;&lt;D xsi:type="xsd:double"&gt;0.9298&lt;/D&gt;&lt;D xsi:type="xsd:double"&gt;1.0746&lt;/D&gt;&lt;D xsi:type="xsd:double"&gt;0.9182&lt;/D&gt;&lt;D xsi:type="xsd:double"&gt;0.7249&lt;/D&gt;&lt;D xsi:type="xsd:double"&gt;0.6255&lt;/D&gt;&lt;D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xsi:type="xsd:double"&gt;0.012&lt;/D&gt;&lt;D xsi:type="xsd:double"&gt;0&lt;/D&gt;&lt;D xsi:type="xsd:double"&gt;0&lt;/D&gt;&lt;D xsi:type="xsd:double"&gt;0&lt;/D&gt;&lt;D xsi:type="xsd:double"&gt;0&lt;/D&gt;&lt;D xsi:type="xsd:double"&gt;0&lt;/D&gt;&lt;D xsi:type="xsd:double"&gt;0.1217&lt;/D&gt;&lt;D xsi:type="xsd:double"&gt;0&lt;/D&gt;&lt;D xsi:type="xsd:double"&gt;0&lt;/D&gt;&lt;D xsi:type="xsd:double"&gt;0&lt;/D&gt;&lt;D xsi:type="xsd:double"&gt;0&lt;/D&gt;&lt;D xsi:type="xsd:double"&gt;0.3496&lt;/D&gt;&lt;D xsi:type="xsd:double"&gt;0&lt;/D&gt;&lt;D xsi:type="xsd:double"&gt;0&lt;/D&gt;&lt;D xsi:type="xsd:double"&gt;0&lt;/D&gt;&lt;D xsi:type="xsd:double"&gt;0&lt;/D&gt;&lt;D xsi:type="xsd:double"&gt;0&lt;/D&gt;&lt;D xsi:type="xsd:double"&gt;0&lt;/D&gt;&lt;D xsi:type="xsd:double"&gt;0&lt;/D&gt;&lt;D xsi:type="xsd:double"&gt;0&lt;/D&gt;&lt;D xsi:type="xsd:double"&gt;1.0577&lt;/D&gt;&lt;D xsi:type="xsd:double"&gt;0&lt;/D&gt;&lt;D xsi:type="xsd:double"&gt;0&lt;/D&gt;&lt;D xsi:type="xsd:double"&gt;0&lt;/D&gt;&lt;D xsi:type="xsd:double"&gt;1.5528&lt;/D&gt;&lt;D xsi:type="xsd:double"&gt;1.7197&lt;/D&gt;&lt;D xsi:type="xsd:double"&gt;1.733&lt;/D&gt;&lt;D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xsi:type="xsd:double"&gt;0.3321&lt;/D&gt;&lt;D xsi:type="xsd:double"&gt;0.3317&lt;/D&gt;&lt;D xsi:type="xsd:double"&gt;0.3361&lt;/D&gt;&lt;D xsi:type="xsd:double"&gt;0.2986&lt;/D&gt;&lt;D xsi:type="xsd:double"&gt;0.2902&lt;/D&gt;&lt;D xsi:type="xsd:double"&gt;0.2828&lt;/D&gt;&lt;D xsi:type="xsd:double"&gt;0.1033&lt;/D&gt;&lt;D xsi:type="xsd:double"&gt;0.0768&lt;/D&gt;&lt;D xsi:type="xsd:double"&gt;0.3463&lt;/D&gt;&lt;D xsi:type="xsd:double"&gt;0.325&lt;/D&gt;&lt;D xsi:type="xsd:double"&gt;0.3899&lt;/D&gt;&lt;D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xsi:type="xsd:double"&gt;0.7113&lt;/D&gt;&lt;D xsi:type="xsd:double"&gt;1.3592&lt;/D&gt;&lt;D xsi:type="xsd:double"&gt;0.8701&lt;/D&gt;&lt;D xsi:type="xsd:double"&gt;1.6194&lt;/D&gt;&lt;D xsi:type="xsd:double"&gt;0&lt;/D&gt;&lt;D xsi:type="xsd:double"&gt;0&lt;/D&gt;&lt;D xsi:type="xsd:double"&gt;0&lt;/D&gt;&lt;D xsi:type="xsd:double"&gt;0&lt;/D&gt;&lt;D xsi:type="xsd:double"&gt;0&lt;/D&gt;&lt;D xsi:type="xsd:double"&gt;0&lt;/D&gt;&lt;D xsi:type="xsd:double"&gt;0.4757&lt;/D&gt;&lt;D xsi:type="xsd:double"&gt;0.9649&lt;/D&gt;&lt;D xsi:type="xsd:double"&gt;1.1051&lt;/D&gt;&lt;D xsi:type="xsd:double"&gt;0.8257&lt;/D&gt;&lt;D xsi:type="xsd:double"&gt;0.4509&lt;/D&gt;&lt;D xsi:type="xsd:double"&gt;0.4161&lt;/D&gt;&lt;D xsi:type="xsd:double"&gt;0.4406&lt;/D&gt;&lt;D xsi:type="xsd:double"&gt;0.4881&lt;/D&gt;&lt;D xsi:type="xsd:double"&gt;0.4863&lt;/D&gt;&lt;D xsi:type="xsd:double"&gt;0.5245&lt;/D&gt;&lt;D xsi:type="xsd:double"&gt;0.5391&lt;/D&gt;&lt;D xsi:type="xsd:double"&gt;0.429&lt;/D&gt;&lt;D xsi:type="xsd:double"&gt;0.4466&lt;/D&gt;&lt;D xsi:type="xsd:double"&gt;0&lt;/D&gt;&lt;D xsi:type="xsd:double"&gt;0&lt;/D&gt;&lt;D xsi:type="xsd:double"&gt;0&lt;/D&gt;&lt;D xsi:type="xsd:double"&gt;0&lt;/D&gt;&lt;D xsi:type="xsd:double"&gt;0&lt;/D&gt;&lt;D xsi:type="xsd:double"&gt;0.5169&lt;/D&gt;&lt;D xsi:type="xsd:double"&gt;0.5472&lt;/D&gt;&lt;D xsi:type="xsd:double"&gt;0.4914&lt;/D&gt;&lt;D xsi:type="xsd:double"&gt;0&lt;/D&gt;&lt;D xsi:type="xsd:double"&gt;0&lt;/D&gt;&lt;D xsi:type="xsd:double"&gt;0&lt;/D&gt;&lt;D xsi:type="xsd:double"&gt;0&lt;/D&gt;&lt;D xsi:type="xsd:double"&gt;0&lt;/D&gt;&lt;/FQL&gt;&lt;FQL&gt;&lt;Q&gt;RL9ZCK.F-LU^JULIAN(OS_TOP_HLDG_TOTPCPRT(ALL,42064,45627,CQ,,ALL,EQ).DATES)&lt;/Q&gt;&lt;R&gt;1&lt;/R&gt;&lt;C&gt;1&lt;/C&gt;&lt;D xsi:type="xsd:string"&gt;#NUM&lt;/D&gt;&lt;/FQL&gt;&lt;FQL&gt;&lt;Q&gt;RL9ZCK.F-LU^FG_COMPANY_NAME()&lt;/Q&gt;&lt;R&gt;1&lt;/R&gt;&lt;C&gt;1&lt;/C&gt;&lt;D xsi:type="xsd:string"&gt;JPMorgan Funds SICAV - Europe Small Cap Fund Capitalisation -JPM A (acc) EUR-&lt;/D&gt;&lt;/FQL&gt;&lt;FQL&gt;&lt;Q&gt;RL9ZCK.F-LU^FORMULA_DESCRIPTION("OS_TOP_HLDG_TOTPCPRT")&lt;/Q&gt;&lt;R&gt;1&lt;/R&gt;&lt;C&gt;1&lt;/C&gt;&lt;D xsi:type="xsd:string"&gt;Percentage of Total Portfolio - Top Holdings&lt;/D&gt;&lt;/FQL&gt;&lt;FQL&gt;&lt;Q&gt;RL9ZCK.F-LU^DATE(42064,45627,CQ)&lt;/Q&gt;&lt;R&gt;39&lt;/R&gt;&lt;C&gt;1&lt;/C&gt;&lt;D xsi:type="xsd:string"&gt;3/15&lt;/D&gt;&lt;D xsi:type="xsd:string"&gt;6/15&lt;/D&gt;&lt;D xsi:type="xsd:string"&gt;9/15&lt;/D&gt;&lt;D xsi:type="xsd:string"&gt;12/15&lt;/D&gt;&lt;D xsi:type="xsd:string"&gt;3/16&lt;/D&gt;&lt;D xsi:type="xsd:string"&gt;6/16&lt;/D&gt;&lt;D xsi:type="xsd:string"&gt;9/16&lt;/D&gt;&lt;D xsi:type="xsd:string"&gt;12/16&lt;/D&gt;&lt;D xsi:type="xsd:string"&gt;3/17&lt;/D&gt;&lt;D xsi:type="xsd:string"&gt;6/17&lt;/D&gt;&lt;D xsi:type="xsd:string"&gt;9/17&lt;/D&gt;&lt;D xsi:type="xsd:string"&gt;12/17&lt;/D&gt;&lt;D xsi:type="xsd:string"&gt;3/18&lt;/D&gt;&lt;D xsi:type="xsd:string"&gt;6/18&lt;/D&gt;&lt;D xsi:type="xsd:string"&gt;9/18&lt;/D&gt;&lt;D xsi:type="xsd:string"&gt;12/18&lt;/D&gt;&lt;D xsi:type="xsd:string"&gt;3/19&lt;/D&gt;&lt;D xsi:type="xsd:string"&gt;6/19&lt;/D&gt;&lt;D xsi:type="xsd:string"&gt;9/19&lt;/D&gt;&lt;D xsi:type="xsd:string"&gt;12/19&lt;/D&gt;&lt;D xsi:type="xsd:string"&gt;3/20&lt;/D&gt;&lt;D xsi:type="xsd:string"&gt;6/20&lt;/D&gt;&lt;D xsi:type="xsd:string"&gt;9/20&lt;/D&gt;&lt;D xsi:type="xsd:string"&gt;12/20&lt;/D&gt;&lt;D xsi:type="xsd:string"&gt;3/21&lt;/D&gt;&lt;D xsi:type="xsd:string"&gt;6/21&lt;/D&gt;&lt;D xsi:type="xsd:string"&gt;9/21&lt;/D&gt;&lt;D xsi:type="xsd:string"&gt;12/21&lt;/D&gt;&lt;D xsi:type="xsd:string"&gt;3/22&lt;/D&gt;&lt;D xsi:type="xsd:string"&gt;6/22&lt;/D&gt;&lt;D xsi:type="xsd:string"&gt;9/22&lt;/D&gt;&lt;D xsi:type="xsd:string"&gt;12/22&lt;/D&gt;&lt;D xsi:type="xsd:string"&gt;3/23&lt;/D&gt;&lt;D xsi:type="xsd:string"&gt;6/23&lt;/D&gt;&lt;D xsi:type="xsd:string"&gt;9/23&lt;/D&gt;&lt;D xsi:type="xsd:string"&gt;12/23&lt;/D&gt;&lt;D xsi:type="xsd:string"&gt;3/24&lt;/D&gt;&lt;D xsi:type="xsd:string"&gt;6/24&lt;/D&gt;&lt;D xsi:type="xsd:string"&gt;9/24&lt;/D&gt;&lt;/FQL&gt;&lt;FQL&gt;&lt;Q&gt;RL9ZCK.F-LU^JULIAN(DATE(42064,45627,CQ).DATES)&lt;/Q&gt;&lt;R&gt;1&lt;/R&gt;&lt;C&gt;1&lt;/C&gt;&lt;D xsi:type="xsd:string"&gt;#NUM&lt;/D&gt;&lt;/FQL&gt;&lt;FQL&gt;&lt;Q&gt;RL9ZCK.F-LU^FORMULA_DESCRIPTION("DATE")&lt;/Q&gt;&lt;R&gt;1&lt;/R&gt;&lt;C&gt;1&lt;/C&gt;&lt;D xsi:type="xsd:string"&gt;Date: MM/DD/YY&lt;/D&gt;&lt;/FQL&gt;&lt;FQL&gt;&lt;Q&gt;RL9ZCK.F-LU^OS_TOP_HLDG_NAME(ALL,42064,45627,CQ,,ALL,EQ)&lt;/Q&gt;&lt;R&gt;920&lt;/R&gt;&lt;C&gt;1&lt;/C&gt;&lt;D xsi:type="xsd:string"&gt;MARKS &amp;amp; SPENCER GROUP PLC  ORD&lt;/D&gt;&lt;D xsi:type="xsd:string"&gt;BAWAG GROUP AG  ORD&lt;/D&gt;&lt;D xsi:type="xsd:string"&gt;PREMIER FOODS PLC  ORD&lt;/D&gt;&lt;D xsi:type="xsd:string"&gt;INTERMEDIATE CAPITAL GROUP PLC  ORD&lt;/D&gt;&lt;D xsi:type="xsd:string"&gt;VISTRY GROUP (BOVIS) PLC  ORD&lt;/D&gt;&lt;D xsi:type="xsd:string"&gt;NEXANS  ORD&lt;/D&gt;&lt;D xsi:type="xsd:string"&gt;TAG IMMOBILIEN AG  ORD&lt;/D&gt;&lt;D xsi:type="xsd:string"&gt;SPIE SA  ORD&lt;/D&gt;&lt;D xsi:type="xsd:string"&gt;ARCADIS NV  ORD&lt;/D&gt;&lt;D xsi:type="xsd:string"&gt;KELLER GROUP PLC  ORD&lt;/D&gt;&lt;D xsi:type="xsd:string"&gt;LION FINANCE GROUP(GEORGIA) PLC  ORD&lt;/D&gt;&lt;D xsi:type="xsd:string"&gt;DIPLOMA PLC  ORD&lt;/D&gt;&lt;D xsi:type="xsd:string"&gt;JET2 PLC  ORD&lt;/D&gt;&lt;D xsi:type="xsd:string"&gt;NKT AS ORD&lt;/D&gt;&lt;D xsi:type="xsd:string"&gt;FUGRO NV  ORD&lt;/D&gt;&lt;D xsi:type="xsd:string"&gt;PLUS500 LTD  ORD&lt;/D&gt;&lt;D xsi:type="xsd:string"&gt;MITCHELLS &amp;amp; BUTLERS PLC  ORD&lt;/D&gt;&lt;D xsi:type="xsd:string"&gt;A2A SPA  ORD&lt;/D&gt;&lt;D xsi:type="xsd:string"&gt;PARAGON BANKING GROUP PLC  ORD&lt;/D&gt;&lt;D xsi:type="xsd:string"&gt;LEG IMMOBILIEN SE ORD&lt;/D&gt;&lt;D xsi:type="xsd:string"&gt;CAMURUS AB  ORD&lt;/D&gt;&lt;D xsi:type="xsd:string"&gt;MITIE GROUP PLC  ORD&lt;/D&gt;&lt;D xsi:type="xsd:string"&gt;ANDRITZ AG  ORD&lt;/D&gt;&lt;D xsi:type="xsd:string"&gt;MERLIN PROPERTIES SOCIMI SA  ORD&lt;/D&gt;&lt;D xsi:type="xsd:string"&gt;AAK AB  ORD&lt;/D&gt;&lt;D xsi:type="xsd:string"&gt;BETSSON AB  ORD B&lt;/D&gt;&lt;D xsi:type="xsd:string"&gt;BANCO COMERCIAL PORTUGUES SA  ORD&lt;/D&gt;&lt;D xsi:type="xsd:string"&gt;4IMPRINT GROUP PLC  ORD&lt;/D&gt;&lt;D xsi:type="xsd:string"&gt;MORGAN SINDALL GROUP PLC  ORD&lt;/D&gt;&lt;D xsi:type="xsd:string"&gt;BILFINGER (BILFINGER BERGER) SE  ORD&lt;/D&gt;&lt;D xsi:type="xsd:string"&gt;TBC BANK GROUP PLC  ORD&lt;/D&gt;&lt;D xsi:type="xsd:string"&gt;CURRYS PLC  ORD&lt;/D&gt;&lt;D xsi:type="xsd:string"&gt;ISS AS  ORD&lt;/D&gt;&lt;D xsi:type="xsd:string"&gt;SWISSQUOTE GROUP HOLDING  ORD REG&lt;/D&gt;&lt;D xsi:type="xsd:string"&gt;JPMORGAN LIQ FDS-EUR LIQUIDITY LVNAV&lt;/D&gt;&lt;D xsi:type="xsd:string"&gt;HILL &amp;amp; SMITH PLC  ORD&lt;/D&gt;&lt;D xsi:type="xsd:string"&gt;CTS EVENTIM AG &amp;amp; CO KGAA  ORD&lt;/D&gt;&lt;D xsi:type="xsd:string"&gt;ST JAMES S PLACE PLC  ORD&lt;/D&gt;&lt;D xsi:type="xsd:string"&gt;BEAZLEY PLC  ORD&lt;/D&gt;&lt;D xsi:type="xsd:string"&gt;BONESUPPORT HOLDING AB  ORD&lt;/D&gt;&lt;D xsi:type="xsd:string"&gt;GAMES WORKSHOP GROUP PLC  ORD&lt;/D&gt;&lt;D xsi:type="xsd:string"&gt;QUILTER PLC  ORD&lt;/D&gt;&lt;D xsi:type="xsd:string"&gt;CAIRN HOMES PLC  ORD&lt;/D&gt;&lt;D xsi:type="xsd:string"&gt;GLENVEAGH PROPERTIES PLC  ORD&lt;/D&gt;&lt;D xsi:type="xsd:string"&gt;DUNELM GROUP PLC  ORD&lt;/D&gt;&lt;D xsi:type="xsd:string"&gt;LOOMIS AB  ORD&lt;/D&gt;&lt;D xsi:type="xsd:string"&gt;FUCHS (PETROLUB) SE  ORD PFD&lt;/D&gt;&lt;D xsi:type="xsd:string"&gt;BYTES TECHNOLOGY GROUP PLC  ORD&lt;/D&gt;&lt;D xsi:type="xsd:string"&gt;SHAFTESBURY (CAPITAL &amp;amp; COUNTIE)  ORD&lt;/D&gt;&lt;D xsi:type="xsd:string"&gt;VOLUTION GROUP PLC  ORD&lt;/D&gt;&lt;D xsi:type="xsd:string"&gt;BFF BANK (BANCA) SPA  ORD&lt;/D&gt;&lt;D xsi:type="xsd:string"&gt;BANCA MONTE DEI PASCHI DI SIENA  ORD&lt;/D&gt;&lt;D xsi:type="xsd:string"&gt;IPSOS SA  ORD&lt;/D&gt;&lt;D xsi:type="xsd:string"&gt;ALPHA GROUP INTL (ALPHA FX) PLC  ORD&lt;/D&gt;&lt;D xsi:type="xsd:string"&gt;CTP NV  ORD&lt;/D&gt;&lt;D xsi:type="xsd:string"&gt;VALMET CORP  ORD&lt;/D&gt;&lt;D xsi:type="xsd:string"&gt;BPER BANCA (BANCA POPOLARE)  ORD&lt;/D&gt;&lt;D xsi:type="xsd:string"&gt;MUNTERS GROUP AB  ORD B&lt;/D&gt;&lt;D xsi:type="xsd:string"&gt;JTC PLC  ORD&lt;/D&gt;&lt;D xsi:type="xsd:string"&gt;SUSS MICROTEC SE  ORD&lt;/D&gt;&lt;D xsi:type="xsd:string"&gt;INFICON HOLDING AG  ORD&lt;/D&gt;&lt;D xsi:type="xsd:string"&gt;MAIRE (MAIRE TECN)  ORD&lt;/D&gt;&lt;D xsi:type="xsd:string"&gt;TP ICAP GROUP PLC  ORD&lt;/D&gt;&lt;D xsi:type="xsd:string"&gt;KONINKLIJKE BAM GROEP NV  ORD&lt;/D&gt;&lt;D xsi:type="xsd:string"&gt;INVESTEC PLC  ORD&lt;/D&gt;&lt;D xsi:type="xsd:string"&gt;KIER GROUP PLC  ORD&lt;/D&gt;&lt;D xsi:type="xsd:string"&gt;VALLOUREC SA  ORD&lt;/D&gt;&lt;D xsi:type="xsd:string"&gt;STOREBRAND ASA  ORD A&lt;/D&gt;&lt;D xsi:type="xsd:string"&gt;JUST (JRP) GROUP PLC  ORD&lt;/D&gt;&lt;D xsi:type="xsd:string"&gt;OSB GROUP PLC  ORD&lt;/D&gt;&lt;D xsi:type="xsd:string"&gt;GAZTRANSPORT &amp;amp; TECHNIGA SA  ORD&lt;/D&gt;&lt;D xsi:type="xsd:string"&gt;EASYJET PLC  ORD&lt;/D&gt;&lt;D xsi:type="xsd:string"&gt;AKER SOLUTIONS ASA  ORD&lt;/D&gt;&lt;D xsi:type="xsd:string"&gt;CASH/SHORT-TERM INVESTMENTS&lt;/D&gt;&lt;D xsi:type="xsd:string"&gt;FLUIDRA SA  ORD&lt;/D&gt;&lt;D xsi:type="xsd:string"&gt;COVIVIO SA  ORD&lt;/D&gt;&lt;D xsi:type="xsd:string"&gt;FREENET AG  ORD REG&lt;/D&gt;&lt;D xsi:type="xsd:string"&gt;ROYAL VOPAK NV  ORD&lt;/D&gt;&lt;D xsi:type="xsd:string"&gt;GREENCORE GROUP PLC  ORD&lt;/D&gt;&lt;D xsi:type="xsd:string"&gt;HEMNET GROUP AB  ORD&lt;/D&gt;&lt;D xsi:type="xsd:string"&gt;INPOST SA /LU/  ORD&lt;/D&gt;&lt;D xsi:type="xsd:string"&gt;ACCELLERON INDUSTRIES AG  ORD&lt;/D&gt;&lt;D xsi:type="xsd:string"&gt;TRAINLINE PLC  ORD&lt;/D&gt;&lt;D xsi:type="xsd:string"&gt;DANIELI &amp;amp; C SPA  SVGS&lt;/D&gt;&lt;D xsi:type="xsd:string"&gt;CARD FACTORY PLC  ORD&lt;/D&gt;&lt;D xsi:type="xsd:string"&gt;KONECRANES OYJ  ORD&lt;/D&gt;&lt;D xsi:type="xsd:string"&gt;VZ HOLDING AG  ORD&lt;/D&gt;&lt;D xsi:type="xsd:string"&gt;IMPLENIA AG  ORD&lt;/D&gt;&lt;D xsi:type="xsd:string"&gt;PER AARSLEFF HOLDING AS  ORD B&lt;/D&gt;&lt;D xsi:type="xsd:string"&gt;LOTTOMATICA GROUP SPA  ORD&lt;/D&gt;&lt;D xsi:type="xsd:string"&gt;LAGERCRANTZ GROUP AB  ORD B&lt;/D&gt;&lt;D xsi:type="xsd:string"&gt;GLANBIA PLC  ORD&lt;/D&gt;&lt;D xsi:type="xsd:string"&gt;CONSTRUCCIONES Y AUXILIAR FERR  ORD&lt;/D&gt;&lt;D xsi:type="xsd:string"&gt;ELIS SA  ORD&lt;/D&gt;&lt;D xsi:type="xsd:string"&gt;SEB SA  ORD&lt;/D&gt;&lt;D xsi:type="xsd:string"&gt;ATOSS SOFTWARE SE  ORD&lt;/D&gt;&lt;D xsi:type="xsd:string"&gt;MYCRONIC AB  ORD&lt;/D&gt;&lt;D xsi:type="xsd:string"&gt;BUZZI (BUZZI UNICEM) SPA  ORD&lt;/D&gt;&lt;D xsi:type="xsd:string"&gt;SBM OFFSHORE NV  ORD&lt;/D&gt;&lt;D xsi:type="xsd:string"&gt;HUNTING (GIBSON) PLC  ORD&lt;/D&gt;&lt;D xsi:type="xsd:string"&gt;BEKAERT SA  ORD&lt;/D&gt;&lt;D xsi:type="xsd:string"&gt;PUUILO OYJ  ORD&lt;/D&gt;&lt;D xsi:type="xsd:string"&gt;AZIMUT HOLDING SPA  ORD&lt;/D&gt;&lt;D xsi:type="xsd:string"&gt;ALSO HOLDING (ALSO ACTEBIS)  ORD&lt;/D&gt;&lt;D xsi:type="xsd:string"&gt;POLLEN STREET GROUP LTD  ORD&lt;/D&gt;&lt;D xsi:type="xsd:string"&gt;BANCA GENERALI SPA  ORD&lt;/D&gt;&lt;D xsi:type="xsd:string"&gt;JUNGHEINRICH AG  ORD PFD NVTG&lt;/D&gt;&lt;D xsi:type="xsd:string"&gt;SAF HOLLAND SE  ORD BRR&lt;/D&gt;&lt;D xsi:type="xsd:string"&gt;ARYZTA AG  ORD&lt;/D&gt;&lt;D xsi:type="xsd:string"&gt;INDRA SISTEMAS SA  ORD&lt;/D&gt;&lt;D xsi:type="xsd:string"&gt;KONINKLIJKE HEIJMANS(HEIJMANS)  ORD&lt;/D&gt;&lt;D xsi:type="xsd:string"&gt;SOPRA STERIA GROUP  ORD&lt;/D&gt;&lt;D xsi:type="xsd:string"&gt;TRIGANO SA ORD&lt;/D&gt;&lt;D xsi:type="xsd:string"&gt;NCC AB  ORD B&lt;/D&gt;&lt;D xsi:type="xsd:string"&gt;DEME GROUP NV  ORD&lt;/D&gt;&lt;D xsi:type="xsd:string"&gt;PEAB AB  ORD B&lt;/D&gt;&lt;D xsi:type="xsd:string"&gt;HAFNIA LTD  ORD&lt;/D&gt;&lt;D xsi:type="xsd:string"&gt;ESKER SA  ORD&lt;/D&gt;&lt;D xsi:type="xsd:string"&gt;GRANGES AB  ORD&lt;/D&gt;&lt;D xsi:type="xsd:string"&gt;DO &amp;amp; CO (DO &amp;amp; CO RESTAURANTS)  ORD&lt;/D&gt;&lt;D xsi:type="xsd:string"&gt;SUBSEA 7 (ACERGY) SA  ORD&lt;/D&gt;&lt;D xsi:type="xsd:string"&gt;PLANISWARE SA  ORD&lt;/D&gt;&lt;D xsi:type="xsd:string"&gt;UNIPOL ASSICURAZIONI (GRUPPO)  ORD&lt;/D&gt;&lt;D xsi:type="xsd:string"&gt;NORVA24 GROUP AB  ORD&lt;/D&gt;&lt;D xsi:type="xsd:string"&gt;ALLEIMA AB  ORD&lt;/D&gt;&lt;D xsi:type="xsd:string"&gt;DIASORIN SPA  ORD&lt;/D&gt;&lt;D xsi:type="xsd:string"&gt;VOSSLOH AG  ORD REG&lt;/D&gt;&lt;D xsi:type="xsd:string"&gt;SULZER AG  ORD REG&lt;/D&gt;&lt;D xsi:type="xsd:string"&gt;KRONES AG  ORD&lt;/D&gt;&lt;D xsi:type="xsd:string"&gt;IVECO GROUP NV  ORD&lt;/D&gt;&lt;D xsi:type="xsd:string"&gt;VIRBAC SA  ORD&lt;/D&gt;&lt;D xsi:type="xsd:string"&gt;H LUNDBECK AS  ORD B&lt;/D&gt;&lt;D xsi:type="xsd:string"&gt;BIOGAIA AB  ORD B&lt;/D&gt;&lt;D xsi:type="xsd:string"&gt;BIOTAGE AB  ORD&lt;/D&gt;&lt;D xsi:type="xsd:string"&gt;RUBIS SCA  ORD&lt;/D&gt;&lt;D xsi:type="xsd:string"&gt;SOCIETE BIC SA  ORD&lt;/D&gt;&lt;D xsi:type="xsd:string"&gt;AQ GROUP AB  ORD&lt;/D&gt;&lt;D xsi:type="xsd:string"&gt;EVS BROADCAST EQUIPMENT SA  ORD&lt;/D&gt;&lt;D xsi:type="xsd:string"&gt;FAGRON NV  ORD&lt;/D&gt;&lt;D xsi:type="xsd:string"&gt;PROTECTOR FORSIKRING ASA  ORD&lt;/D&gt;&lt;D xsi:type="xsd:string"&gt;CEWE STIFTUNG &amp;amp; CO (CEWE COLOR)  ORD&lt;/D&gt;&lt;D xsi:type="xsd:string"&gt;ELOPAK ASA  ORD&lt;/D&gt;&lt;D xsi:type="xsd:string"&gt;COSMO PHARMACEUTICALS NV  ORD REG&lt;/D&gt;&lt;D xsi:type="xsd:string"&gt;AEDAS HOMES SA  ORD&lt;/D&gt;&lt;D xsi:type="xsd:string"&gt;ID LOGISTICS SA  ORD&lt;/D&gt;&lt;D xsi:type="xsd:string"&gt;SCOUT24 SE  ORD&lt;/D&gt;&lt;D xsi:type="xsd:string"&gt;NORCONSULT ASA  ORD&lt;/D&gt;&lt;D xsi:type="xsd:string"&gt;HARVIA OYJ  ORD&lt;/D&gt;&lt;D xsi:type="xsd:string"&gt;VIENNA INSURANCE GROUP AG  BRR&lt;/D&gt;&lt;D xsi:type="xsd:string"&gt;R&amp;amp;S GROUP HOLDING (VT5)  ORD PFD A&lt;/D&gt;&lt;D xsi:type="xsd:string"&gt;AZELIS GROUP NV  ORD&lt;/D&gt;&lt;D xsi:type="xsd:string"&gt;SACYR SA  ORD&lt;/D&gt;&lt;D xsi:type="xsd:string"&gt;REPLY SPA  ORD&lt;/D&gt;&lt;D xsi:type="xsd:string"&gt;DOF GROUP ASA  ORD&lt;/D&gt;&lt;D xsi:type="xsd:string"&gt;ICADE SA  ORD&lt;/D&gt;&lt;D xsi:type="xsd:string"&gt;ONTEX GROUP NV  ORD&lt;/D&gt;&lt;D xsi:type="xsd:string"&gt;HOIST FINANCE AB  ORD&lt;/D&gt;&lt;D xsi:type="xsd:string"&gt;CARGOTEC OYJ  ORD B&lt;/D&gt;&lt;D xsi:type="xsd:string"&gt;MEDCAP AB  ORD&lt;/D&gt;&lt;D xsi:type="xsd:string"&gt;SYNSAM AB  ORD&lt;/D&gt;&lt;D xsi:type="xsd:string"&gt;SPAREBANKEN VEST  ORD CTF&lt;/D&gt;&lt;D xsi:type="xsd:string"&gt;ALTRI SGPS SA  ORD&lt;/D&gt;&lt;D xsi:type="xsd:string"&gt;KARDEX HOLDING AG  ORD BRR&lt;/D&gt;&lt;D xsi:type="xsd:string"&gt;AMADEUS FIRE AG  ORD&lt;/D&gt;&lt;D xsi:type="xsd:string"&gt;BW LPG LTD  ORD&lt;/D&gt;&lt;D xsi:type="xsd:string"&gt;HEXPOL AB  ORD B&lt;/D&gt;&lt;D xsi:type="xsd:string"&gt;EURAZEO SE  ORD&lt;/D&gt;&lt;D xsi:type="xsd:string"&gt;PEXIP HOLDING ASA  ORD&lt;/D&gt;&lt;D xsi:type="xsd:string"&gt;IONOS GROUP SE  ORD&lt;/D&gt;&lt;D xsi:type="xsd:string"&gt;NORDNET AB  ORD&lt;/D&gt;&lt;D xsi:type="xsd:string"&gt;WEBUILD SPA  ORD&lt;/D&gt;&lt;D xsi:type="xsd:string"&gt;KID ASA  ORD&lt;/D&gt;&lt;D xsi:type="xsd:string"&gt;KITRON ASA  ORD&lt;/D&gt;&lt;D xsi:type="xsd:string"&gt;NEURONES  ORD&lt;/D&gt;&lt;D xsi:type="xsd:string"&gt;EXOSENS SAS  ORD&lt;/D&gt;&lt;D xsi:type="xsd:string"&gt;BLUENORD ASA  ORD&lt;/D&gt;&lt;D xsi:type="xsd:string"&gt;ASSYSTEM SA  ORD&lt;/D&gt;&lt;D xsi:type="xsd:string"&gt;AFRY (AF) AB  ORD B&lt;/D&gt;&lt;D xsi:type="xsd:string"&gt;STOLT NIELSEN LTD  ORD&lt;/D&gt;&lt;D xsi:type="xsd:string"&gt;KALMAR CORP  ORD B&lt;/D&gt;&lt;D xsi:type="xsd:string"&gt;VBG GROUP AB  ORD B&lt;/D&gt;&lt;D xsi:type="xsd:string"&gt;ALZCHEM GROUP AG  ORD&lt;/D&gt;&lt;D xsi:type="xsd:string"&gt;RAYSEARCH LABORATORIES AB  ORD B&lt;/D&gt;&lt;D xsi:type="xsd:string"&gt;FRIEDRICH VORWERK GROUP SE  ORD&lt;/D&gt;&lt;D xsi:type="xsd:string"&gt;BETSSON AB  ORD TEMP B&lt;/D&gt;&lt;D xsi:type="xsd:string"&gt;AMS OSRAM AG  ORD&lt;/D&gt;&lt;D xsi:type="xsd:string"&gt;CA IMMOBILIEN ANLAGEN AG  ORD&lt;/D&gt;&lt;D xsi:type="xsd:string"&gt;FACC AG  ORD&lt;/D&gt;&lt;D xsi:type="xsd:string"&gt;FLUGHAFEN WIEN AG  ORD&lt;/D&gt;&lt;D xsi:type="xsd:string"&gt;CPI EUROPE (IMMOFINANZ) AG  ORD&lt;/D&gt;&lt;D xsi:type="xsd:string"&gt;LENZING AG  ORD&lt;/D&gt;&lt;D xsi:type="xsd:string"&gt;PALFINGER AG  ORD&lt;/D&gt;&lt;D xsi:type="xsd:string"&gt;PORR (ALLGEMEINE BAUGESELL) AG  ORD&lt;/D&gt;&lt;D xsi:type="xsd:string"&gt;RHI AG  ORD&lt;/D&gt;&lt;D xsi:type="xsd:string"&gt;SCHOELLER BLECKMANN OILFIELD  ORD&lt;/D&gt;&lt;D xsi:type="xsd:string"&gt;S IMMO AG  ORD&lt;/D&gt;&lt;D xsi:type="xsd:string"&gt;KONTRON AG  ORD&lt;/D&gt;&lt;D xsi:type="xsd:string"&gt;UNIQA INSURANCE GROUP AG  ORD BRR&lt;/D&gt;&lt;D xsi:type="xsd:string"&gt;WIENERBERGER AG  ORD&lt;/D&gt;&lt;D xsi:type="xsd:string"&gt;ACKERMANS &amp;amp; VAN HAAREN  NV  ORD&lt;/D&gt;&lt;D xsi:type="xsd:string"&gt;AGFA GEVAERT NV  ORD&lt;/D&gt;&lt;D xsi:type="xsd:string"&gt;BARCO NV  ORD&lt;/D&gt;&lt;D xsi:type="xsd:string"&gt;COLRUYT GROUP (COLRUYT SA)  ORD&lt;/D&gt;&lt;D xsi:type="xsd:string"&gt;CFE (CIE FRANCOIS D'ENTERPRISES) ORD&lt;/D&gt;&lt;D xsi:type="xsd:string"&gt;ECONOCOM GROUP SE  ORD D&lt;/D&gt;&lt;D xsi:type="xsd:string"&gt;CMB TECH (EURONAV) NV  ORD&lt;/D&gt;&lt;D xsi:type="xsd:string"&gt;D IETEREN GROUP SA/NA  ORD&lt;/D&gt;&lt;D xsi:type="xsd:string"&gt;ION BEAM APPS (IBA)  ORD&lt;/D&gt;&lt;D xsi:type="xsd:string"&gt;KINEPOLIS GROUP NV  ORD&lt;/D&gt;&lt;D xsi:type="xsd:string"&gt;KBC ANCORA  ORD&lt;/D&gt;&lt;D xsi:type="xsd:string"&gt;LOTUS BAKERIES NV  ORD&lt;/D&gt;&lt;D</t>
        </r>
      </text>
    </comment>
    <comment ref="A93" authorId="0" shapeId="0" xr:uid="{E23F8A11-2C33-4377-B300-0E38536DB139}">
      <text>
        <r>
          <rPr>
            <b/>
            <sz val="9"/>
            <color indexed="81"/>
            <rFont val="Tahoma"/>
            <family val="2"/>
          </rPr>
          <t xml:space="preserve"> xsi:type="xsd:string"&gt;MELEXIS NV  ORD&lt;/D&gt;&lt;D xsi:type="xsd:string"&gt;MONTEA NV  ORD&lt;/D&gt;&lt;D xsi:type="xsd:string"&gt;ORANGE BELGIUM SA  ORD&lt;/D&gt;&lt;D xsi:type="xsd:string"&gt;RECTICEL SA  ORD&lt;/D&gt;&lt;D xsi:type="xsd:string"&gt;VGP NV  ORD&lt;/D&gt;&lt;D xsi:type="xsd:string"&gt;XIOR STUDENT HOUSING NV  ORD&lt;/D&gt;&lt;D xsi:type="xsd:string"&gt;WAREHOUSES DE PAUW SA  ORD&lt;/D&gt;&lt;D xsi:type="xsd:string"&gt;AAREAL BANK AG  ORD&lt;/D&gt;&lt;D xsi:type="xsd:string"&gt;ADLER REAL ESTATE AG  ORD&lt;/D&gt;&lt;D xsi:type="xsd:string"&gt;AIXTRON SE  ORG REG&lt;/D&gt;&lt;D xsi:type="xsd:string"&gt;BAUER AG  ORD&lt;/D&gt;&lt;D xsi:type="xsd:string"&gt;BECHTLE AG  ORD&lt;/D&gt;&lt;D xsi:type="xsd:string"&gt;AUMANN AG  ORD BRR&lt;/D&gt;&lt;D xsi:type="xsd:string"&gt;AURUBIS AG  ORD&lt;/D&gt;&lt;D xsi:type="xsd:string"&gt;BET AT HOME COM AG  ORD&lt;/D&gt;&lt;D xsi:type="xsd:string"&gt;ENERGIEKONTOR AG  ORD&lt;/D&gt;&lt;D xsi:type="xsd:string"&gt;CARL ZEISS MEDITEC AG  ORD&lt;/D&gt;&lt;D xsi:type="xsd:string"&gt;CECONOMY AG  ORD&lt;/D&gt;&lt;D xsi:type="xsd:string"&gt;EVOTEC SE  ORD&lt;/D&gt;&lt;D xsi:type="xsd:string"&gt;COMPUGROUP MEDICAL SE &amp;amp; CO KGAA  ORD&lt;/D&gt;&lt;D xsi:type="xsd:string"&gt;DEUTSCHE PFANDBRIEFBANK AG  ORD BRR&lt;/D&gt;&lt;D xsi:type="xsd:string"&gt;DERMAPHARM HOLDING SE  ORD&lt;/D&gt;&lt;D xsi:type="xsd:string"&gt;CHERRY SE  ORD&lt;/D&gt;&lt;D xsi:type="xsd:string"&gt;DUERR (DURR) AG  ORD&lt;/D&gt;&lt;D xsi:type="xsd:string"&gt;DWS GROUP GMBH &amp;amp; CO KGAA  ORD&lt;/D&gt;&lt;D xsi:type="xsd:string"&gt;ECKERT &amp;amp; ZIEGLER SE  ORD&lt;/D&gt;&lt;D xsi:type="xsd:string"&gt;ELMOS SEMICONDUCTOR SE  ORD&lt;/D&gt;&lt;D xsi:type="xsd:string"&gt;FIELMANN GROUP AG  ORD&lt;/D&gt;&lt;D xsi:type="xsd:string"&gt;GFT TECHNOLOGIES SE  ORD&lt;/D&gt;&lt;D xsi:type="xsd:string"&gt;GEA GROUP AG  ORD&lt;/D&gt;&lt;D xsi:type="xsd:string"&gt;GRAMMER AG  ORD&lt;/D&gt;&lt;D xsi:type="xsd:string"&gt;GERRESHEIMER AG  ORD BRR&lt;/D&gt;&lt;D xsi:type="xsd:string"&gt;GRENKE AG  ORD REG&lt;/D&gt;&lt;D xsi:type="xsd:string"&gt;ENCAVIS (CAPITAL) AG  ORD&lt;/D&gt;&lt;D xsi:type="xsd:string"&gt;DOUGLAS AG  ORD&lt;/D&gt;&lt;D xsi:type="xsd:string"&gt;HYPOPORT SE  ORD&lt;/D&gt;&lt;D xsi:type="xsd:string"&gt;HAMBURGER HAFEN &amp;amp; LOGISTIK AG  ORD&lt;/D&gt;&lt;D xsi:type="xsd:string"&gt;HORNBACH HOLDING AG &amp;amp; CO KGAA  ORD&lt;/D&gt;&lt;D xsi:type="xsd:string"&gt;HUGO BOSS AG  ORD REG&lt;/D&gt;&lt;D xsi:type="xsd:string"&gt;INIT INNOVATION IN TRAFFIC SYS  ORD&lt;/D&gt;&lt;D xsi:type="xsd:string"&gt;ISRA VISION AG  ORD&lt;/D&gt;&lt;D xsi:type="xsd:string"&gt;FLATEXDEGIRO AG  ORD REG&lt;/D&gt;&lt;D xsi:type="xsd:string"&gt;FRAPORT AG  ORD&lt;/D&gt;&lt;D xsi:type="xsd:string"&gt;DEUTZ AG  ORD&lt;/D&gt;&lt;D xsi:type="xsd:string"&gt;KOENIG &amp;amp; BAUER AG  ORD&lt;/D&gt;&lt;D xsi:type="xsd:string"&gt;HELLA GMBH &amp;amp; CO KGAA  ORD&lt;/D&gt;&lt;D xsi:type="xsd:string"&gt;JENOPTIK AG  ORD REG&lt;/D&gt;&lt;D xsi:type="xsd:string"&gt;JOST WERKE SE  ORD BRR&lt;/D&gt;&lt;D xsi:type="xsd:string"&gt;KSB SE &amp;amp; CO KGAA  PFD&lt;/D&gt;&lt;D xsi:type="xsd:string"&gt;KION GROUP AG  ORD&lt;/D&gt;&lt;D xsi:type="xsd:string"&gt;LANXESS AG  ORD&lt;/D&gt;&lt;D xsi:type="xsd:string"&gt;LPKF LASER &amp;amp; ELECTRONICS SE  ORD&lt;/D&gt;&lt;D xsi:type="xsd:string"&gt;MENSCH UND MASCHINE SOFTWARE AG  ORD&lt;/D&gt;&lt;D xsi:type="xsd:string"&gt;NEMETSCHEK SE  ORD&lt;/D&gt;&lt;D xsi:type="xsd:string"&gt;NORDEX SE  ORD&lt;/D&gt;&lt;D xsi:type="xsd:string"&gt;NORMA GROUP SE  ORD&lt;/D&gt;&lt;D xsi:type="xsd:string"&gt;1&amp;amp;1 AG  ORD&lt;/D&gt;&lt;D xsi:type="xsd:string"&gt;PATRIZIA SE  ORD&lt;/D&gt;&lt;D xsi:type="xsd:string"&gt;METRO (WHOLESALE &amp;amp; FOOD) AG  ORD&lt;/D&gt;&lt;D xsi:type="xsd:string"&gt;NEW WORK SE  ORD&lt;/D&gt;&lt;D xsi:type="xsd:string"&gt;PFEIFFER VACUUM TECHNOLOGY AG  ORD&lt;/D&gt;&lt;D xsi:type="xsd:string"&gt;RATIONAL AG  ORD&lt;/D&gt;&lt;D xsi:type="xsd:string"&gt;RHEINMETALL AG  ORD&lt;/D&gt;&lt;D xsi:type="xsd:string"&gt;SILTRONIC AG  ORD&lt;/D&gt;&lt;D xsi:type="xsd:string"&gt;SIXT SE  ORD&lt;/D&gt;&lt;D xsi:type="xsd:string"&gt;SMA SOLAR TECHNOLOGY AG  ORD&lt;/D&gt;&lt;D xsi:type="xsd:string"&gt;SOFTWARE AG  ORD REG&lt;/D&gt;&lt;D xsi:type="xsd:string"&gt;STABILUS SE  ORD&lt;/D&gt;&lt;D xsi:type="xsd:string"&gt;STROEER SE &amp;amp; CO KGAA  ORD&lt;/D&gt;&lt;D xsi:type="xsd:string"&gt;CANCOM (CANCOM IT SYS) SE  ORD&lt;/D&gt;&lt;D xsi:type="xsd:string"&gt;TAKKT AG  ORD&lt;/D&gt;&lt;D xsi:type="xsd:string"&gt;TALANX AG  ORD&lt;/D&gt;&lt;D xsi:type="xsd:string"&gt;TELE COLUMBUS AG  ORD&lt;/D&gt;&lt;D xsi:type="xsd:string"&gt;PVA TEPLA AG  ORD&lt;/D&gt;&lt;D xsi:type="xsd:string"&gt;THYSSENKRUPP AG  ORD&lt;/D&gt;&lt;D xsi:type="xsd:string"&gt;VARTA AG  ORD&lt;/D&gt;&lt;D xsi:type="xsd:string"&gt;VIB VERMOEGEN AG  ORD&lt;/D&gt;&lt;D xsi:type="xsd:string"&gt;STEMMER IMAGING AG  ORD&lt;/D&gt;&lt;D xsi:type="xsd:string"&gt;VITESCO TECHNOLOGIES GROUP AG  ORD&lt;/D&gt;&lt;D xsi:type="xsd:string"&gt;TLG IMMOBILIEN AG  ORD&lt;/D&gt;&lt;D xsi:type="xsd:string"&gt;WASHTEC AG  ORD&lt;/D&gt;&lt;D xsi:type="xsd:string"&gt;WACKER NEUSON (WACKER CONST) SE  ORD&lt;/D&gt;&lt;D xsi:type="xsd:string"&gt;WUESTENROT &amp;amp; WUERTTEMBERG  ORD&lt;/D&gt;&lt;D xsi:type="xsd:string"&gt;ZALANDO SE  ORD&lt;/D&gt;&lt;D xsi:type="xsd:string"&gt;ACERINOX SA  ORD REG&lt;/D&gt;&lt;D xsi:type="xsd:string"&gt;LOGISTA INTEGRAL (COMPANIA DIS)  ORD&lt;/D&gt;&lt;D xsi:type="xsd:string"&gt;ALMIRALL SA  ORD&lt;/D&gt;&lt;D xsi:type="xsd:string"&gt;APPLUS SERVICES SA  ORD&lt;/D&gt;&lt;D xsi:type="xsd:string"&gt;BANCO DE SABADELL SA  ORD&lt;/D&gt;&lt;D xsi:type="xsd:string"&gt;AXIARE PATRIMONIO SOCIMI SA  ORD&lt;/D&gt;&lt;D xsi:type="xsd:string"&gt;BANKINTER SA  ORD REG&lt;/D&gt;&lt;D xsi:type="xsd:string"&gt;CIE AUTOMOTIVE SA  ORD&lt;/D&gt;&lt;D xsi:type="xsd:string"&gt;SACYR SA  RT 07/04/23&lt;/D&gt;&lt;D xsi:type="xsd:string"&gt;TUBACEX SA  ORD&lt;/D&gt;&lt;D xsi:type="xsd:string"&gt;FAES FARMA SA  ORD&lt;/D&gt;&lt;D xsi:type="xsd:string"&gt;EUSKALTEL SA  ORD&lt;/D&gt;&lt;D xsi:type="xsd:string"&gt;GRUPO CATALANA OCCIDENTE SA  ORD&lt;/D&gt;&lt;D xsi:type="xsd:string"&gt;HISPANIA ACTIVOS INMOBILIARIOS  ORD&lt;/D&gt;&lt;D xsi:type="xsd:string"&gt;INMOBILIARIA COLONIAL SOCIMI SA  ORD&lt;/D&gt;&lt;D xsi:type="xsd:string"&gt;LABORATORIOS FARMACEUTICOS ROVI  ORD&lt;/D&gt;&lt;D xsi:type="xsd:string"&gt;MELIA HOTELS INTL (SOL MELIA)  ORD&lt;/D&gt;&lt;D xsi:type="xsd:string"&gt;PROSEGUR CIA SEGURIDAD SA  ORD REG&lt;/D&gt;&lt;D xsi:type="xsd:string"&gt;BOLSAS Y MERCADOS ESPANOLES  ORD&lt;/D&gt;&lt;D xsi:type="xsd:string"&gt;SOLARIA ENERGIA Y MEDIO AMBIENTE ORD&lt;/D&gt;&lt;D xsi:type="xsd:string"&gt;TECNICAS REUNIDAS SA  ORD&lt;/D&gt;&lt;D xsi:type="xsd:string"&gt;UNICAJA BANCO SA  ORD&lt;/D&gt;&lt;D xsi:type="xsd:string"&gt;VIDRALA SA  ORD&lt;/D&gt;&lt;D xsi:type="xsd:string"&gt;VISCOFAN SA  ORD&lt;/D&gt;&lt;D xsi:type="xsd:string"&gt;EQUITY OTHER&lt;/D&gt;&lt;D xsi:type="xsd:string"&gt;AKKA TECHNOLOGIES SE  ORD&lt;/D&gt;&lt;D xsi:type="xsd:string"&gt;AYVENS (ALD)  ORD&lt;/D&gt;&lt;D xsi:type="xsd:string"&gt;ALTEN  ORD&lt;/D&gt;&lt;D xsi:type="xsd:string"&gt;ALTRAN TECHNOLOGIES SA  ORD&lt;/D&gt;&lt;D xsi:type="xsd:string"&gt;ANTIN INFRASTRUCTURE PARTNERS  ORD&lt;/D&gt;&lt;D xsi:type="xsd:string"&gt;ARAMIS GROUP SAS  ORD&lt;/D&gt;&lt;D xsi:type="xsd:string"&gt;ATOS SE  ORD&lt;/D&gt;&lt;D xsi:type="xsd:string"&gt;BENETEAU SA  ORD&lt;/D&gt;&lt;D xsi:type="xsd:string"&gt;AIR FRANCE KLM  ORD&lt;/D&gt;&lt;D xsi:type="xsd:string"&gt;SCOR SE  ORD&lt;/D&gt;&lt;D xsi:type="xsd:string"&gt;CASINO GUICHARD PERRACHON SA  ORD&lt;/D&gt;&lt;D xsi:type="xsd:string"&gt;COFACE SA  ORD&lt;/D&gt;&lt;D xsi:type="xsd:string"&gt;DEVOTEAM SA  ORD&lt;/D&gt;&lt;D xsi:type="xsd:string"&gt;ERAMET SA  ORD&lt;/D&gt;&lt;D xsi:type="xsd:string"&gt;ELIOR GROUP SA  ORD&lt;/D&gt;&lt;D xsi:type="xsd:string"&gt;FAIVELEY TRANSPORT (FAIVELEY)  ORD&lt;/D&gt;&lt;D xsi:type="xsd:string"&gt;FORVIA SE  ORD&lt;/D&gt;&lt;D xsi:type="xsd:string"&gt;EUROPCAR MOBILITY GROUP SA  ORD&lt;/D&gt;&lt;D xsi:type="xsd:string"&gt;EUTELSAT COMMUNICATIONS  ORD&lt;/D&gt;&lt;D xsi:type="xsd:string"&gt;FNAC DARTY SA  ORD&lt;/D&gt;&lt;D xsi:type="xsd:string"&gt;HAVAS SA  ORD&lt;/D&gt;&lt;D xsi:type="xsd:string"&gt;INTERPARFUMS  ORD&lt;/D&gt;&lt;D xsi:type="xsd:string"&gt;IPSEN SA  ORD&lt;/D&gt;&lt;D xsi:type="xsd:string"&gt;KAUFMAN &amp;amp; BROAD SA  ORD&lt;/D&gt;&lt;D xsi:type="xsd:string"&gt;CLARIANE (KORIAN) SE  ORD&lt;/D&gt;&lt;D xsi:type="xsd:string"&gt;FDJ (LA FRANCAISE) UNITED  ORD&lt;/D&gt;&lt;D xsi:type="xsd:string"&gt;LISI SA (GFI)  ORD&lt;/D&gt;&lt;D xsi:type="xsd:string"&gt;MAISONS DU MONDE SA  ORD&lt;/D&gt;&lt;D xsi:type="xsd:string"&gt;MERCIALYS SA  ORD&lt;/D&gt;&lt;D xsi:type="xsd:string"&gt;M6 METROPOLE TELEVISION SA  ORD&lt;/D&gt;&lt;D xsi:type="xsd:string"&gt;NEOEN SA  ORD&lt;/D&gt;&lt;D xsi:type="xsd:string"&gt;NEXITY SA  ORD&lt;/D&gt;&lt;D xsi:type="xsd:string"&gt;OPMOBILITY (OMNIUM)  ORD&lt;/D&gt;&lt;D xsi:type="xsd:string"&gt;QUADIENT SA  ORD&lt;/D&gt;&lt;D xsi:type="xsd:string"&gt;REMY COINTREAU SA  ORD&lt;/D&gt;&lt;D xsi:type="xsd:string"&gt;SAFT GROUPE SA  ORD&lt;/D&gt;&lt;D xsi:type="xsd:string"&gt;REXEL SA  ORD&lt;/D&gt;&lt;D xsi:type="xsd:string"&gt;ROTHSCHILD &amp;amp; CO (PARIS ORL) SCA  ORD&lt;/D&gt;&lt;D xsi:type="xsd:string"&gt;SARTORIUS STEDIM BIOTECH  ORD&lt;/D&gt;&lt;D xsi:type="xsd:string"&gt;VUSIONGROUP  ORD&lt;/D&gt;&lt;D xsi:type="xsd:string"&gt;SMCP SA  ORD&lt;/D&gt;&lt;D xsi:type="xsd:string"&gt;SOITEC SA  ORD&lt;/D&gt;&lt;D xsi:type="xsd:string"&gt;SOMFY SA  ORD&lt;/D&gt;&lt;D xsi:type="xsd:string"&gt;VANTIVA (TECHNICOLOR) SA  ORD&lt;/D&gt;&lt;D xsi:type="xsd:string"&gt;TELEPERFORMANCE SA  ORD&lt;/D&gt;&lt;D xsi:type="xsd:string"&gt;TF1 TELEVISION FRANCAISE SA  ORD&lt;/D&gt;&lt;D xsi:type="xsd:string"&gt;UBISOFT ENTERTAINMENT SA  ORD&lt;/D&gt;&lt;D xsi:type="xsd:string"&gt;VALEO SE  ORD&lt;/D&gt;&lt;D xsi:type="xsd:string"&gt;MERSEN SA  ORD&lt;/D&gt;&lt;D xsi:type="xsd:string"&gt;VERALLIA SA  ORD&lt;/D&gt;&lt;D xsi:type="xsd:string"&gt;VILMORIN &amp;amp; CIE SA  ORD&lt;/D&gt;&lt;D xsi:type="xsd:string"&gt;VOLTALIA  ORD&lt;/D&gt;&lt;D xsi:type="xsd:string"&gt;WAVESTONE SA  ORD&lt;/D&gt;&lt;D xsi:type="xsd:string"&gt;WORLDLINE SA  ORD&lt;/D&gt;&lt;D xsi:type="xsd:string"&gt;TARKETT SA  ORD&lt;/D&gt;&lt;D xsi:type="xsd:string"&gt;UNIBET GROUP PLC  SDR&lt;/D&gt;&lt;D xsi:type="xsd:string"&gt;ACACIA MINING PLC  ORD&lt;/D&gt;&lt;D xsi:type="xsd:string"&gt;AGGREKO PLC  ORD&lt;/D&gt;&lt;D xsi:type="xsd:string"&gt;AIRTEL AFRICA PLC  ORD&lt;/D&gt;&lt;D xsi:type="xsd:string"&gt;ALFA FINANCIAL SOFTWARE HOLDING  ORD&lt;/D&gt;&lt;D xsi:type="xsd:string"&gt;ALDERMORE GROUP PLC  ORD&lt;/D&gt;&lt;D xsi:type="xsd:string"&gt;ALLFUNDS GROUP PLC  ORD&lt;/D&gt;&lt;D xsi:type="xsd:string"&gt;ALPHAWAVE IP GROUP PLC  ORD&lt;/D&gt;&lt;D xsi:type="xsd:string"&gt;AMIGO HOLDINGS PLC  ORD&lt;/D&gt;&lt;D xsi:type="xsd:string"&gt;ARROW GLOBAL GROUP PLC  ORD&lt;/D&gt;&lt;D xsi:type="xsd:string"&gt;ASCENTIAL PLC  ORD&lt;/D&gt;&lt;D xsi:type="xsd:string"&gt;ASHTEAD GROUP PLC  ORD&lt;/D&gt;&lt;D xsi:type="xsd:string"&gt;ASOS PLC  ORD&lt;/D&gt;&lt;D xsi:type="xsd:string"&gt;ASHMORE GROUP PLC  ORD&lt;/D&gt;&lt;D xsi:type="xsd:string"&gt;AUTO TRADER GROUP PLC  ORD&lt;/D&gt;&lt;D xsi:type="xsd:string"&gt;AVEVA GROUP PLC  ORD&lt;/D&gt;&lt;D xsi:type="xsd:string"&gt;AVON TECHNOLOGIES (PROTECTION)  ORD&lt;/D&gt;&lt;D xsi:type="xsd:string"&gt;BABCOCK INTERNATIONAL GROUP  ORD&lt;/D&gt;&lt;D xsi:type="xsd:string"&gt;AVAST PLC  ORD&lt;/D&gt;&lt;D xsi:type="xsd:string"&gt;BANK OF IRELAND GROUP PLC  ORD&lt;/D&gt;&lt;D xsi:type="xsd:string"&gt;BELLWAY PLC ORD&lt;/D&gt;&lt;D xsi:type="xsd:string"&gt;AIB GROUP PLC  ORD&lt;/D&gt;&lt;D xsi:type="xsd:string"&gt;BERENDSEN PLC  ORD&lt;/D&gt;&lt;D xsi:type="xsd:string"&gt;BODYCOTE PLC  ORD&lt;/D&gt;&lt;D xsi:type="xsd:string"&gt;BETFAIR GROUP PLC  ORD&lt;/D&gt;&lt;D xsi:type="xsd:string"&gt;BRIT PLC  ORD&lt;/D&gt;&lt;D xsi:type="xsd:string"&gt;BTG PLC  ORD&lt;/D&gt;&lt;D xsi:type="xsd:string"&gt;BRITVIC PLC  ORD&lt;/D&gt;&lt;D xsi:type="xsd:string"&gt;BW OFFSHORE LTD  ORD&lt;/D&gt;&lt;D xsi:type="xsd:string"&gt;C&amp;amp;C GROUP PLC  ORD&lt;/D&gt;&lt;D xsi:type="xsd:string"&gt;CARILLION PLC  ORD&lt;/D&gt;&lt;D xsi:type="xsd:string"&gt;CAPE PLC  ORD&lt;/D&gt;&lt;D xsi:type="xsd:string"&gt;BIFFA PLC  ORD&lt;/D&gt;&lt;D xsi:type="xsd:string"&gt;CENTRICA PLC  ORD&lt;/D&gt;&lt;D xsi:type="xsd:string"&gt;CENTAMIN PLC  ORD&lt;/D&gt;&lt;D xsi:type="xsd:string"&gt;CHARTER COURT FINANCIAL SERVICE  ORD&lt;/D&gt;&lt;D xsi:type="xsd:string"&gt;CENTRAL ASIA METALS PLC  ORD&lt;/D&gt;&lt;D xsi:type="xsd:string"&gt;CINEWORLD GROUP PLC  ORD&lt;/D&gt;&lt;D xsi:type="xsd:string"&gt;CLOSE BROTHERS GROUP PLC  ORD&lt;/D&gt;&lt;D xsi:type="xsd:string"&gt;CMC MARKETS PLC  ORD&lt;/D&gt;&lt;D xsi:type="xsd:string"&gt;COATS GROUP PLC  ORD&lt;/D&gt;&lt;D xsi:type="xsd:string"&gt;COMPUTACENTER PLC  ORD&lt;/D&gt;&lt;D xsi:type="xsd:string"&gt;COSTAIN GROUP PLC  ORD&lt;/D&gt;&lt;D xsi:type="xsd:string"&gt;CREST NICHOLSON HOLDINGS PLC  ORD&lt;/D&gt;&lt;D xsi:type="xsd:string"&gt;DALATA HOTEL GROUP PLC  ORD&lt;/D&gt;&lt;D xsi:type="xsd:string"&gt;CVS GROUP PLC  ORD&lt;/D&gt;&lt;D xsi:type="xsd:string"&gt;DERWENT LONDON (VALLEY HLDGS)  ORD&lt;/D&gt;&lt;D xsi:type="xsd:string"&gt;DECHRA PHARMACEUTICALS PLC  ORD&lt;/D&gt;&lt;D xsi:type="xsd:string"&gt;DOMINOS PIZZA GROUP PLC  ORD&lt;/D&gt;&lt;D xsi:type="xsd:string"&gt;MOLTEN VENTURES (DRAPER) PLC  ORD&lt;/D&gt;&lt;D xsi:type="xsd:string"&gt;DR MARTENS PLC  ORD&lt;/D&gt;&lt;D xsi:type="xsd:string"&gt;DFS FURNITURE PLC  ORD&lt;/D&gt;&lt;D xsi:type="xsd:string"&gt;DS SMITH PLC  ORD&lt;/D&gt;&lt;D xsi:type="xsd:string"&gt;DIRECT LINE INSURANCE GROUP PLC  ORD&lt;/D&gt;&lt;D xsi:type="xsd:string"&gt;RS GROUP (ELECTROCOMPONENTS)  ORD&lt;/D&gt;&lt;D xsi:type="xsd:string"&gt;EI GROUP PLC  ORD&lt;/D&gt;&lt;D xsi:type="xsd:string"&gt;ENERGEAN (OIL &amp;amp; GAS) PLC  ORD&lt;/D&gt;&lt;D xsi:type="xsd:string"&gt;ENTAIN PLC  ORD&lt;/D&gt;&lt;D xsi:type="xsd:string"&gt;BALFOUR BEATTY (BICC)  PLC  ORD&lt;/D&gt;&lt;D xsi:type="xsd:string"&gt;FENNER PLC ( JH FENNER HLGDS)  ORD&lt;/D&gt;&lt;D xsi:type="xsd:string"&gt;FEVERTREE DRINKS PLC  ORD&lt;/D&gt;&lt;D xsi:type="xsd:string"&gt;FDM GROUP HOLDINGS PLC  ORD&lt;/D&gt;&lt;D xsi:type="xsd:string"&gt;FERREXPO PLC  ORD&lt;/D&gt;&lt;D xsi:type="xsd:string"&gt;FIRSTGROUP PLC  ORD&lt;/D&gt;&lt;D xsi:type="xsd:string"&gt;JAMES FISHER &amp;amp; SONS PLC  ORD&lt;/D&gt;&lt;D xsi:type="xsd:string"&gt;FLOW TRADERS LTD  ORD&lt;/D&gt;&lt;D xsi:type="xsd:string"&gt;FORTERRA PLC  ORD&lt;/D&gt;&lt;D xsi:type="xsd:string"&gt;FLUTTER ENTERTAINMENT PLC  ORD&lt;/D&gt;&lt;D xsi:type="xsd:string"&gt;FRASERS GROUP PLC  ORD&lt;/D&gt;&lt;D xsi:type="xsd:string"&gt;FUTURE PLC  ORD&lt;/D&gt;&lt;D xsi:type="xsd:string"&gt;GAMMA COMMUNICATIONS PLC  ORD&lt;/D&gt;&lt;D xsi:type="xsd:string"&gt;GALLIFORD TRY HOLDINGS PLC  ORD&lt;/D&gt;&lt;D xsi:type="xsd:string"&gt;GENUS PLC  ORD&lt;/D&gt;&lt;D xsi:type="xsd:string"&gt;G4S PLC  ORD&lt;/D&gt;&lt;D xsi:type="xsd:string"&gt;ERGOMED PLC  ORD&lt;/D&gt;&lt;D xsi:type="xsd:string"&gt;GRAFTON GROUP PLC  ORD UNIT&lt;/D&gt;&lt;D xsi:type="xsd:string"&gt;GREAT PORTLAND ESTATES PLC  ORD&lt;/D&gt;&lt;D xsi:type="xsd:string"&gt;GREENE KING PLC  ORD&lt;/D&gt;&lt;D xsi:type="xsd:string"&gt;JOHN LAING GROUP PLC  ORD&lt;/D&gt;&lt;D xsi:type="xsd:string"&gt;GREGGS PLC  ORD&lt;/D&gt;&lt;D xsi:type="xsd:string"&gt;GULF KEYSTONE PETROLEUM LTD  ORD&lt;/D&gt;&lt;D xsi:type="xsd:string"&gt;HAMMERSON PLC  ORD&lt;/D&gt;&lt;D xsi:type="xsd:string"&gt;HALFORDS GROUP PLC  ORD&lt;/D&gt;&lt;D xsi:type="xsd:string"&gt;HARBOUR ENERGY PLC  ORD&lt;/D&gt;&lt;D xsi:type="xsd:string"&gt;HASTINGS GROUP HOLDINGS PLC  ORD&lt;/D&gt;&lt;D xsi:type="xsd:string"&gt;HAYS PLC  ORD&lt;/D&gt;&lt;D xsi:type="xsd:string"&gt;HIBERNIA REIT PLC  ORD&lt;/D&gt;&lt;D xsi:type="xsd:string"&gt;HELLERMANNTYTON GROUP PLC  ORD&lt;/D&gt;&lt;D xsi:type="xsd:string"&gt;HIKMA PHARMACEUTICALS PLC  ORD&lt;/D&gt;&lt;D xsi:type="xsd:string"&gt;HOME RETAIL GROUP PLC  ORD&lt;/D&gt;&lt;D xsi:type="xsd:string"&gt;HISCOX LTD  ORD&lt;/D&gt;&lt;D xsi:type="xsd:string"&gt;HOMESERVE PLC  ORD&lt;/D&gt;&lt;D xsi:type="xsd:string"&gt;HOWDEN JOINERY GROUP PLC  ORD&lt;/D&gt;&lt;D xsi:type="xsd:string"&gt;IBSTOCK PLC  ORD&lt;/D&gt;&lt;D xsi:type="xsd:string"&gt;IMI PLC  ORD&lt;/D&gt;&lt;D xsi:type="xsd:string"&gt;INCHCAPE PLC  ORD&lt;/D&gt;&lt;D xsi:type="xsd:string"&gt;IG GROUP HOLDINGS PLC  ORD A&lt;/D&gt;&lt;D xsi:type="xsd:string"&gt;INDIVIOR PLC  ORD&lt;/D&gt;&lt;D xsi:type="xsd:string"&gt;INTEGRAFIN HOLDINGS PLC  ORD&lt;/D&gt;&lt;D xsi:type="xsd:string"&gt;IRISH CONTINENTAL GROUP PLC  UNIT&lt;/D&gt;&lt;D xsi:type="xsd:string"&gt;INTERNATIONAL WORKPLACE (IWG)  ORD&lt;/D&gt;&lt;D xsi:type="xsd:string"&gt;ITV PLC  ORD&lt;/D&gt;&lt;D xsi:type="xsd:string"&gt;JD SPORTS FASHION PLC  ORD REG&lt;/D&gt;&lt;D xsi:type="xsd:string"&gt;KAINOS GROUP PLC  ORD&lt;/D&gt;&lt;D xsi:type="xsd:string"&gt;JUST EAT PLC  ORD&lt;/D&gt;&lt;D xsi:type="xsd:string"&gt;KAZ MINERALS (KAZAKHMYS) PLC  ORD&lt;/D&gt;&lt;D xsi:type="xsd:string"&gt;PETERSHILL PARTNERS PLC  ORD&lt;/D&gt;&lt;D xsi:type="xsd:string"&gt;KEYWORDS STUDIOS PLC  ORD&lt;/D&gt;&lt;D xsi:type="xsd:string"&gt;KINGFISHER PLC  ORD&lt;/D&gt;&lt;D xsi:type="xsd:string"&gt;KINGSPAN GROUP PLC  ORD&lt;/D&gt;&lt;D xsi:type="xsd:string"&gt;LAIRD (LAIRD GROUP) PLC  ORD&lt;/D&gt;&lt;D xsi:type="xsd:string"&gt;LEARNING TECHNOLOGIES GROUP PLC  ORD&lt;/D&gt;&lt;D xsi:type="xsd:string"&gt;LIONTRUST ASSET MANAGEMENT  ORD&lt;/D&gt;&lt;D xsi:type="xsd:string"&gt;WORKSPACE GROUP PLC  ORD&lt;/D&gt;&lt;D xsi:type="xsd:string"&gt;LOOKERS PLC  ORD&lt;/D&gt;&lt;D xsi:type="xsd:string"&gt;LUCECO PLC  ORD&lt;/D&gt;&lt;D xsi:type="xsd:string"&gt;MAN GROUP PLC  ORD&lt;/D&gt;&lt;D xsi:type="xsd:string"&gt;DIALOG SEMICONDUCTOR PLC  ORD&lt;/D&gt;&lt;D xsi:type="xsd:string"&gt;MARSTONS PLC  ORD&lt;/D&gt;&lt;D xsi:type="xsd:string"&gt;MARSHALLS PLC  ORD&lt;/D&gt;&lt;D xsi:type="xsd:string"&gt;MEGGITT PLC  ORD&lt;/D&gt;&lt;D xsi:type="xsd:string"&gt;MELROSE INDUSTRIES PLC  ORD&lt;/D&gt;&lt;D xsi:type="xsd:string"&gt;MICRO FOCUS INTERNATIONAL PLC  ORD&lt;/D&gt;&lt;D xsi:type="xsd:string"&gt;BOOHOO GROUP PLC  ORD&lt;/D&gt;&lt;D xsi:type="xsd:string"&gt;MONY GROUP (SUPERMARKET) PLC  ORD&lt;/D&gt;&lt;D xsi:type="xsd:string"&gt;MOBICO GROUP (NATIONAL) PLC  ORD&lt;/D&gt;&lt;D xsi:type="xsd:string"&gt;NAHL GROUP PLC  ORD&lt;/D&gt;&lt;D xsi:type="xsd:string"&gt;NETWORK INTERNATIONAL HLDGS PLC  ORD&lt;/D&gt;&lt;D xsi:type="xsd:string"&gt;NEXT 15 GROUP PLC  ORD&lt;/D&gt;&lt;D xsi:type="xsd:string"&gt;NINETY ONE PLC  ORD&lt;/D&gt;&lt;D xsi:type="xsd:string"&gt;NOVAE GROUP PLC  ORD&lt;/D&gt;&lt;D xsi:type="xsd:string"&gt;ODFJELL DRILLING LTD  ORD&lt;/D&gt;&lt;D xsi:type="xsd:string"&gt;ON THE BEACH GROUP PLC  ORD&lt;/D&gt;&lt;D xsi:type="xsd:string"&gt;ORIGIN ENTERPRISES PLC  ORD&lt;/D&gt;&lt;D xsi:type="xsd:string"&gt;OXFORD INSTRUMENTS PLC  ORD&lt;/D&gt;&lt;D xsi:type="xsd:string"&gt;PACE (PACE MICRO TECH) PLC  ORD&lt;/D&gt;&lt;D xsi:type="xsd:string"&gt;PAGEGROUP PLC  ORD&lt;/D&gt;&lt;D xsi:type="xsd:string"&gt;PAYSAFE GROUP PLC  ORD&lt;/D&gt;&lt;D xsi:type="xsd:string"&gt;PINEWOOD TECHNOLOGIES GROUP  ORD&lt;/D&gt;&lt;D xsi:type="xsd:string"&gt;PETS AT HOME GROUP PLC  ORD&lt;/D&gt;&lt;D xsi:type="xsd:string"&gt;PETROFAC LTD  ORD&lt;/D&gt;&lt;D xsi:type="xsd:string"&gt;PLAYTECH PLC  ORD&lt;/D&gt;&lt;D xsi:type="xsd:string"&gt;SOLIDCORE RESOU(POLYMETAL) PLC  ORD&lt;/D&gt;&lt;D xsi:type="xsd:string"&gt;GENUIT GROUP (POLYPIPE) PLC  ORD&lt;/D&gt;&lt;D xsi:type="xsd:string"&gt;POUNDLAND GROUP PLC  ORD&lt;/D&gt;&lt;D xsi:type="xsd:string"&gt;VANQUIS BANKING GRP (PROVIDENT)  ORD&lt;/D&gt;&lt;D xsi:type="xsd:string"&gt;QUINTAIN ESTATES &amp;amp; DEVELOPMENT  ORD&lt;/D&gt;&lt;D xsi:type="xsd:string"&gt;REDDE PLC  ORD&lt;/D&gt;&lt;D xsi:type="xsd:string"&gt;INTL DISTRIBUTION SERVICES  ORD&lt;/D&gt;&lt;D xsi:type="xsd:string"&gt;RANK GROUP PLC  ORD&lt;/D&gt;&lt;D xsi:type="xsd:string"&gt;REACH PLC  ORD&lt;/D&gt;&lt;D xsi:type="xsd:string"&gt;RENTOKIL INITIAL PLC  ORD&lt;/D&gt;&lt;D xsi:type="xsd:string"&gt;RENISHAW PLC  ORD&lt;/D&gt;&lt;D xsi:type="xsd:string"&gt;RESTAURANT GROUP PLC  ORD&lt;/D&gt;&lt;D xsi:type="xsd:string"&gt;RIGHTMOVE PLC  ORD&lt;/D&gt;&lt;D xsi:type="xsd:string"&gt;RPC GROUP PLC  ORD&lt;/D&gt;&lt;D xsi:type="xsd:string"&gt;RPS GROUP PLC  ORD&lt;/D&gt;&lt;D xsi:type="xsd:string"&gt;SABRE INSURANCE GROUP PLC  ORD&lt;/D&gt;&lt;D xsi:type="xsd:string"&gt;SAGA PLC  ORD&lt;/D&gt;&lt;D xsi:type="xsd:string"&gt;SAFESTORE HOLDINGS PLC  ORD&lt;/D&gt;&lt;D xsi:type="xsd:string"&gt;SAVILLS PLC  ORD&lt;/D&gt;&lt;D xsi:type="xsd:string"&gt;PHOENIX GROUP HOLDINGS PLC  ORD&lt;/D&gt;&lt;D xsi:type="xsd:string"&gt;SENIOR PLC  ORD&lt;/D&gt;&lt;D xsi:type="xsd:string"&gt;SERCO GROUP PLC  ORD&lt;/D&gt;&lt;D xsi:type="xsd:string"&gt;SERICA ENERGY PLC  ORD&lt;/D&gt;&lt;D xsi:type="xsd:string"&gt;S4 CAPITAL PLC  ORD&lt;/D&gt;&lt;D xsi:type="xsd:string"&gt;SHAFTESBURY PLC  ORD&lt;/D&gt;&lt;D xsi:type="xsd:string"&gt;SIGNATURE AVIATION PLC  ORD&lt;/D&gt;&lt;D xsi:type="xsd:string"&gt;SHURGARD SELF STORAGE LTD  ORD&lt;/D&gt;&lt;D xsi:type="xsd:string"&gt;SMART METERING SYSTEMS PLC  ORD&lt;/D&gt;&lt;D xsi:type="xsd:string"&gt;SOFTCAT PLC  ORD&lt;/D&gt;&lt;D xsi:type="xsd:string"&gt;SPECTRIS (FAIREY GROUP) PLC  ORD&lt;/D&gt;&lt;D xsi:type="xsd:string"&gt;SPIRAX GROUP (SARCO) PLC  ORD&lt;/D&gt;&lt;D xsi:type="xsd:string"&gt;SPIRENT COMMUNICATIONS PLC  ORD&lt;/D&gt;&lt;D xsi:type="xsd:string"&gt;SSP GROUP PLC  ORD&lt;/D&gt;&lt;D xsi:type="xsd:string"&gt;STAFFLINE GRP (STAFFLINE RECR)  ORD&lt;/D&gt;&lt;D xsi:type="xsd:string"&gt;STHREE PLC  ORD&lt;/D&gt;&lt;D xsi:type="xsd:string"&gt;SYNTHOMER PLC  ORD&lt;/D&gt;&lt;D xsi:type="xsd:string"&gt;TALKTALK TELECOM GROUP PLC  ORD&lt;/D&gt;&lt;D xsi:type="xsd:string"&gt;TATE &amp;amp; LYLE PLC  ORD&lt;/D&gt;&lt;D xsi:type="xsd:string"&gt;TAYLOR WIMPEY PLC  ORD&lt;/D&gt;&lt;D xsi:type="xsd:string"&gt;EVERPLAY GROUP (TEAM17) PLC  ORD&lt;/D&gt;&lt;D xsi:type="xsd:string"&gt;TELECOM PLUS PLC  ORD&lt;/D&gt;&lt;D xsi:type="xsd:string"&gt;TELIT COMMUNICATIONS PLC  ORD&lt;/D&gt;&lt;D xsi:type="xsd:string"&gt;GO AHEAD GROUP PLC  ORD&lt;/D&gt;&lt;D xsi:type="xsd:string"&gt;THOMAS COOK GROUP PLC  ORD&lt;/D&gt;&lt;D xsi:type="xsd:string"&gt;TI FLUID SYSTEMS PLC  ORD&lt;/D&gt;&lt;D xsi:type="xsd:string"&gt;32RED PLC  ORD&lt;/D&gt;&lt;D xsi:type="xsd:string"&gt;TOPPS TILES PLC  ORD&lt;/D&gt;&lt;D xsi:type="xsd:string"&gt;WH SMITH PLC  ORD&lt;/D&gt;&lt;D xsi:type="xsd:string"&gt;WICKES GROUP PLC  ORD&lt;/D&gt;&lt;D xsi:type="xsd:string"&gt;SOPHOS GROUP PLC  ORD&lt;/D&gt;&lt;D xsi:type="xsd:string"&gt;TULLOW OIL PLC  ORD&lt;/D&gt;&lt;D xsi:type="xsd:string"&gt;ULTRA ELECTRONICS HOLDINGS PLC  ORD&lt;/D&gt;&lt;D xsi:type="xsd:string"&gt;UTILITYWISE PLC  ORD&lt;/D&gt;&lt;D xsi:type="xsd:string"&gt;UNIPHAR PLC  ORD&lt;/D&gt;&lt;D xsi:type="xsd:string"&gt;VESUVIUS PLC  ORD&lt;/D&gt;&lt;D xsi:type="xsd:string"&gt;VICTORIAN PLUMBING GROUP PLC  ORD&lt;/D&gt;&lt;D xsi:type="xsd:string"&gt;VICTORIA PLC  ORD&lt;/D&gt;&lt;D xsi:type="xsd:string"&gt;VIRGIN MONEY UK PLC  ORD&lt;/D&gt;&lt;D xsi:type="xsd:string"&gt;WATCHES OF SWITZERLAND GROUP  ORD&lt;/D&gt;&lt;D xsi:type="xsd:string"&gt;WATKIN JONES PLC  ORD&lt;/D&gt;&lt;D xsi:type="xsd:string"&gt;WEIR GROUP PLC  ORD&lt;/D&gt;&lt;D xsi:type="xsd:string"&gt;WIZZ AIR HOLDINGS PLC  ORD&lt;/D&gt;&lt;D xsi:type="xsd:string"&gt;GEORGIA CAPITAL PLC  ORD&lt;/D&gt;&lt;D xsi:type="xsd:string"&gt;WINCANTON PLC  ORD&lt;/D&gt;&lt;D xsi:type="xsd:string"&gt;WOOD GROUP (JOHN) PLC  ORD&lt;/D&gt;&lt;D xsi:type="xsd:string"&gt;WS ATKINS PLC  ORD&lt;/D&gt;&lt;D xsi:type="xsd:string"&gt;ALUFLEXPACK AG  ORD&lt;/D&gt;&lt;D xsi:type="xsd:string"&gt;ASCOM HOLDING AG  ORD REG&lt;/D&gt;&lt;D xsi:type="xsd:string"&gt;BACHEM HOLDING AG  ORD B&lt;/D&gt;&lt;D xsi:type="xsd:string"&gt;AUTONEUM HOLDING AG  ORD&lt;/D&gt;&lt;D xsi:type="xsd:string"&gt;BALOISE HOLDING AG  ORD REG&lt;/D&gt;&lt;D xsi:type="xsd:string"&gt;BELIMO HOLDING AG  ORD REG&lt;/D&gt;&lt;D xsi:type="xsd:string"&gt;BOBST GROUP SA  ORD REG&lt;/D&gt;&lt;D xsi:type="xsd:string"&gt;BOSSARD HOLDING AG  ORD BEARER&lt;/D&gt;&lt;D xsi:type="xsd:string"&gt;BKW AG  ORD&lt;/D&gt;&lt;D xsi:type="xsd:string"&gt;BUCHER INDUSTRIES AG  ORD REG&lt;/D&gt;&lt;D xsi:type="xsd:string"&gt;BURKHALTER HOLDING AG  ORD&lt;/D&gt;&lt;D xsi:type="xsd:string"&gt;SKAN GROUP (BV HOLDING) AG  ORD&lt;/D&gt;&lt;D xsi:type="xsd:string"&gt;BURCKHARDT COMPRESSION HLDG  ORD&lt;/D&gt;&lt;D xsi:type="xsd:string"&gt;CEMBRA MONEY BANK AG  ORD&lt;/D&gt;&lt;D xsi:type="xsd:string"&gt;COMET HOLDING AG  ORD&lt;/D&gt;&lt;D xsi:type="xsd:string"&gt;DAETWYLER HOLDING AG  ORD BEARER&lt;/D&gt;&lt;D xsi:type="xsd:string"&gt;DORMAKABA HOLDING AG  ORD B REG&lt;/D&gt;&lt;D xsi:type="xsd:string"&gt;EFG INTERNATIONAL AG  ORD&lt;/D&gt;&lt;D xsi:type="xsd:string"&gt;AVOLTA (DUFRY) AG  ORD&lt;/D&gt;&lt;D xsi:type="xsd:string"&gt;EMMI AG  ORD&lt;/D&gt;&lt;D xsi:type="xsd:string"&gt;GEORG FISCHER AG  ORD REG&lt;/D&gt;&lt;D xsi:type="xsd:string"&gt;FLUGHAFEN ZUERICH AG  ORD&lt;/D&gt;&lt;D xsi:type="xsd:string"&gt;FORBO HOLDING AG  ORD REG&lt;/D&gt;&lt;D xsi:type="xsd:string"&gt;GAM HOLDING AG  ORD REG&lt;/D&gt;&lt;D xsi:type="xsd:string"&gt;GURIT HOLDING AG  ORD&lt;/D&gt;&lt;D xsi:type="xsd:string"&gt;HELVETIA HOLDING AG  ORD&lt;/D&gt;&lt;D xsi:type="xsd:string"&gt;INTERROLL HOLDING AG  ORD REG&lt;/D&gt;&lt;D xsi:type="xsd:string"&gt;HUBER &amp;amp; SUHNER AG  ORD REG&lt;/D&gt;&lt;D xsi:type="xsd:string"&gt;KOMAX HOLDING AG  ORD REG&lt;/D&gt;&lt;D xsi:type="xsd:string"&gt;LEM HOLDING SA  ORD&lt;/D&gt;&lt;D xsi:type="xsd:string"&gt;LOGITECH INTERNATIONAL SA  ORD REG&lt;/D&gt;&lt;D xsi:type="xsd:string"&gt;MEDMIX AG  ORD&lt;/D&gt;&lt;D xsi:type="xsd:string"&gt;VALORA HOLDING (MERKUR) AG  ORD&lt;/D&gt;&lt;D xsi:type="xsd:string"&gt;MONTANA AEROSPACE AG  ORD&lt;/D&gt;&lt;D xsi:type="xsd:string"&gt;MOBILEZONE HOLDING AG  ORD REG&lt;/D&gt;&lt;D xsi:type="xsd:string"&gt;MULTITUDE SE  ORD&lt;/D&gt;&lt;D xsi:type="xsd:string"&gt;SOFTWAREONE HOLDING AG  ORD&lt;/D&gt;&lt;D xsi:type="xsd:string"&gt;ORIFLAME HOLDING AG  ORD&lt;/D&gt;&lt;D xsi:type="xsd:string"&gt;OC OERLIKON CORP AG  ORD REG&lt;/D&gt;&lt;D xsi:type="xsd:string"&gt;PEACH PROPERTY GROUP AG  ORD&lt;/D&gt;&lt;D xsi:type="xsd:string"&gt;POLYPEPTIDE GROUP AG  ORD&lt;/D&gt;&lt;D xsi:type="xsd:string"&gt;PSP SWISS PROPERTY AG  ORD&lt;/D&gt;&lt;D xsi:type="xsd:string"&gt;SIEGFRIED HOLDING AG  ORD REG&lt;/D&gt;&lt;D xsi:type="xsd:string"&gt;SIG GROUP (COMBIBLOC) AG  ORD&lt;/D&gt;&lt;D xsi:type="xsd:string"&gt;STRAUMANN HOLDING AG  ORD&lt;/D&gt;&lt;D xsi:type="xsd:string"&gt;SUNRISE COMMUNICATIONS GROUP AG  ORD&lt;/D&gt;&lt;D xsi:type="xsd:string"&gt;TECAN GROUP AG  ORD REG&lt;/D&gt;&lt;D xsi:type="xsd:string"&gt;GALENICA AG  ORD&lt;/D&gt;&lt;D xsi:type="xsd:string"&gt;TEMENOS AG  ORD&lt;/D&gt;&lt;D xsi:type="xsd:string"&gt;U BLOX HOLDING AG  ORD&lt;/D&gt;&lt;D xsi:type="xsd:string"&gt;LANDIS &amp;amp; GYR GROUP AG  ORD&lt;/D&gt;&lt;D xsi:type="xsd:string"&gt;VAT GROUP AG  ORD&lt;/D&gt;&lt;D xsi:type="xsd:string"&gt;VONTOBEL HOLDING AG  ORD REG&lt;/D&gt;&lt;D xsi:type="xsd:string"&gt;YPSOMED HOLDING AG  ORD&lt;/D&gt;&lt;D xsi:type="xsd:string"&gt;ZEHNDER GROUP AG  ORD REG&lt;/D&gt;&lt;D xsi:type="xsd:string"&gt;DOCMORRIS (ZUR ROSE) LTD  ORD&lt;/D&gt;&lt;D xsi:type="xsd:string"&gt;ALM BRAND AS  ORD REG&lt;/D&gt;&lt;D xsi:type="xsd:string"&gt;AMBU AS  ORD B&lt;/D&gt;&lt;D xsi:type="xsd:string"&gt;ALK ABELLO A/S  ORD B&lt;/D&gt;&lt;D xsi:type="xsd:string"&gt;BAKKAFROST P/F  ORD REG&lt;/D&gt;&lt;D xsi:type="xsd:string"&gt;CBRAIN AS  ORD&lt;/D&gt;&lt;D xsi:type="xsd:string"&gt;DS NORDEN AS  ORD&lt;/D&gt;&lt;D xsi:type="xsd:string"&gt;CADELER AS  ORD&lt;/D&gt;&lt;D xsi:type="xsd:string"&gt;DFDS AS  ORD&lt;/D&gt;&lt;D xsi:type="xsd:string"&gt;GN STORE NORD AS  ORD&lt;/D&gt;&lt;D xsi:type="xsd:string"&gt;JYSKE BANK AS  ORD&lt;/D&gt;&lt;D xsi:type="xsd:string"&gt;MATAS AS  ORD&lt;/D&gt;&lt;D xsi:type="xsd:string"&gt;NETCOMPANY GROUP AS  ORD&lt;/D&gt;&lt;D xsi:type="xsd:string"&gt;NTG NORDIC TRANSPORT GROUP AS  ORD&lt;/D&gt;&lt;D xsi:type="xsd:string"&gt;PANDORA AS  ORD&lt;/D&gt;&lt;D xsi:type="xsd:string"&gt;NNIT AS  ORD&lt;/D&gt;&lt;D xsi:type="xsd:string"&gt;RINGKJOBING LANDBOBANK AS  ORD&lt;/D&gt;&lt;D xsi:type="xsd:string"&gt;ROCKWOOL (INTERNATIONAL) AS  ORD B&lt;/D&gt;&lt;D xsi:type="xsd:string"&gt;ROYAL UNIBREW AS  ORD&lt;/D&gt;&lt;D xsi:type="xsd:string"&gt;SCANDINAVIAN TOBACCO GROUP AS  ORD&lt;/D&gt;&lt;D xsi:type="xsd:string"&gt;SIMCORP AS  ORD&lt;/D&gt;&lt;D xsi:type="xsd:string"&gt;FLSMIDTH &amp;amp; CO AS  ORD&lt;/D&gt;&lt;D xsi:type="xsd:string"&gt;SOLAR A/S  ORD B&lt;/D&gt;&lt;D xsi:type="xsd:string"&gt;SPAR NORD BANK AS  ORD&lt;/D&gt;&lt;D xsi:type="xsd:string"&gt;SYDBANK AS  ORD&lt;/D&gt;&lt;D xsi:type="xsd:string"&gt;TDC AS  ORD&lt;/D&gt;&lt;D xsi:type="xsd:string"&gt;TOPDANMARK AS  ORD&lt;/D&gt;&lt;D xsi:type="xsd:string"&gt;ZEALAND PHARMA AS  ORD&lt;/D&gt;&lt;D xsi:type="xsd:string"&gt;ADLER GROUP (ADO PROPERTIES) SA  ORD&lt;/D&gt;&lt;D xsi:type="xsd:string"&gt;APERAM SA  ORD&lt;/D&gt;&lt;D xsi:type="xsd:string"&gt;B&amp;amp;S GROUP SA  ORD&lt;/D&gt;&lt;D xsi:type="xsd:string"&gt;BEFESA SA  ORD&lt;/D&gt;&lt;D xsi:type="xsd:string"&gt;B&amp;amp;M EUROPEAN VALUE RETAIL SA ORD&lt;/D&gt;&lt;D xsi:type="xsd:string"&gt;CORESTATE CAPITAL HOLDING SA  ORD&lt;/D&gt;&lt;D xsi:type="xsd:string"&gt;BRAAS MONIER BUILDING GROUP SA  ORD&lt;/D&gt;&lt;D xsi:type="xsd:string"&gt;GRAND CITY PROPERTIES SA  ORD&lt;/D&gt;&lt;D xsi:type="xsd:string"&gt;FRONTLINE PLC  COM&lt;/D&gt;&lt;D xsi:type="xsd:string"&gt;NEXXEN INTERNATIONAL LTD  ORD&lt;/D&gt;&lt;D xsi:type="xsd:string"&gt;AALBERTS NV  ORD&lt;/D&gt;&lt;D xsi:type="xsd:string"&gt;ACCELL GROUP NV  ORD&lt;/D&gt;&lt;D xsi:type="xsd:string"&gt;ALFEN NV  ORD&lt;/D&gt;&lt;D xsi:type="xsd:string"&gt;AMG CRITICAL MAT (AMG ADVANCED)  ORD&lt;/D&gt;&lt;D xsi:type="xsd:string"&gt;ASM INTERNATIONAL NV  NY SH&lt;/D&gt;&lt;D xsi:type="xsd:string"&gt;ASM INTERNATIONAL NV  ORD&lt;/D&gt;&lt;D xsi:type="xsd:string"&gt;ASR NEDERLAND NV  ORD&lt;/D&gt;&lt;D xsi:type="xsd:string"&gt;BASIC FIT NV  ORD&lt;/D&gt;&lt;D xsi:type="xsd:string"&gt;BE SEMICONDUCTOR INDUSTRIES  ORD&lt;/D&gt;&lt;D xsi:type="xsd:string"&gt;BRUNEL INTERNATIONAL NV  ORD&lt;/D&gt;&lt;D xsi:type="xsd:string"&gt;CEMENTIR HOLDING NV  ORD&lt;/D&gt;&lt;D xsi:type="xsd:string"&gt;BREMBO NV  ORD&lt;/D&gt;&lt;D xsi:type="xsd:string"&gt;CORBION NV  ORD&lt;/D&gt;&lt;D xsi:type="xsd:string"&gt;EURONEXT NV  ORD REG&lt;/D&gt;&lt;D xsi:type="xsd:string"&gt;FORFARMERS NV  ORD&lt;/D&gt;&lt;D xsi:type="xsd:string"&gt;GRANDVISION NV  ORD&lt;/D&gt;&lt;D xsi:type="xsd:string"&gt;ARISTON HOLDING NV  ORD&lt;/D&gt;&lt;D xsi:type="xsd:string"&gt;IMCD NV  ORD&lt;/D&gt;&lt;D xsi:type="xsd:string"&gt;INTERTRUST NV  ORD&lt;/D&gt;&lt;D xsi:type="xsd:string"&gt;JUST EAT TAKEAWAY COM NV  ORD&lt;/D&gt;&lt;D xsi:type="xsd:string"&gt;KONINKLIJKE VOLKERWESSELS NV  ORD&lt;/D&gt;&lt;D xsi:type="xsd:string"&gt;NIBC HOLDING NV  ORD&lt;/D&gt;&lt;D xsi:type="xsd:string"&gt;OCI NV  ORD&lt;/D&gt;&lt;D xsi:type="xsd:string"&gt;ORDINA NV  ORD&lt;/D&gt;&lt;D xsi:type="xsd:string"&gt;NSI NV  ORD&lt;/D&gt;&lt;D xsi:type="xsd:string"&gt;RHI MAGNESITA NV  ORD&lt;/D&gt;&lt;D xsi:type="xsd:string"&gt;REDCARE PHARMACY (SHOP) NV  ORD&lt;/D&gt;&lt;D xsi:type="xsd:string"&gt;SIGNIFY NV  ORD&lt;/D&gt;&lt;D xsi:type="xsd:string"&gt;TKH GROUP NV  ORD CTF&lt;/D&gt;&lt;D xsi:type="xsd:string"&gt;VAN LANSCHOT KEMPEN NV  CERT OF SH&lt;/D&gt;&lt;D xsi:type="xsd:string"&gt;WESSANEN NV  ORD&lt;/D&gt;&lt;D xsi:type="xsd:string"&gt;ATEA (EMENTOR) ASA  ORD&lt;/D&gt;&lt;D xsi:type="xsd:string"&gt;BANK NORWEGIAN ASA  ORD&lt;/D&gt;&lt;D xsi:type="xsd:string"&gt;BORREGAARD ASA  ORD&lt;/D&gt;&lt;D xsi:type="xsd:string"&gt;CRAYON GROUP HOLDING AS  ORD&lt;/D&gt;&lt;D xsi:type="xsd:string"&gt;GRIEG SEAFOOD ASA  ORD&lt;/D&gt;&lt;D xsi:type="xsd:string"&gt;ELMERA GROUP (FJORDKRAFT) ASA  ORD&lt;/D&gt;&lt;D xsi:type="xsd:string"&gt;ELKEM ASA  ORD&lt;/D&gt;&lt;D xsi:type="xsd:string"&gt;EUROPRIS ASA  ORD&lt;/D&gt;&lt;D xsi:type="xsd:string"&gt;KVAERNER ASA  ORD&lt;/D&gt;&lt;D xsi:type="xsd:string"&gt;HOEGH AUTOLINERS ASA  ORD&lt;/D&gt;&lt;D xsi:type="xsd:string"&gt;LEROY SEAFOOD GROUP ASA  ORD&lt;/D&gt;&lt;D xsi:type="xsd:string"&gt;MEDISTIM ASA  ORD&lt;/D&gt;&lt;D xsi:type="xsd:string"&gt;NORDIC SEMICONDUCTOR (VLSI) ASA  ORD&lt;/D&gt;&lt;D xsi:type="xsd:string"&gt;DNO (DNO INTERNATIONAL) ASA  ORD&lt;/D&gt;&lt;D xsi:type="xsd:string"&gt;NORWEGIAN AIR SHUTTLE ASA  ORD&lt;/D&gt;&lt;D xsi:type="xsd:string"&gt;NORWAY ROYAL SALMON ASA  ORD&lt;/D&gt;&lt;D xsi:type="xsd:string"&gt;PGS (PETROLEUM GEO SVCS) ASA  ORD&lt;/D&gt;&lt;D xsi:type="xsd:string"&gt;SALMAR ASA  ORD&lt;/D&gt;&lt;D xsi:type="xsd:string"&gt;SATS ASA  ORD&lt;/D&gt;&lt;D xsi:type="xsd:string"&gt;SCATEC ASA  ORD&lt;/D&gt;&lt;D xsi:type="xsd:string"&gt;SBANKEN ASA  ORD&lt;/D&gt;&lt;D xsi:type="xsd:string"&gt;SELVAAG BOLIG ASA  ORD&lt;/D&gt;&lt;D xsi:type="xsd:string"&gt;SPAREBANK 1 SOR NORGE ASA  ORD&lt;/D&gt;&lt;D xsi:type="xsd:string"&gt;SPAREBANK 1 NORD NORGE  ORD&lt;/D&gt;&lt;D xsi:type="xsd:string"&gt;SPAREBANK 1 SMN  ORD&lt;/D&gt;&lt;D xsi:type="xsd:string"&gt;TGS (NOPEC GEOPHYSICAL) ASA  ORD&lt;/D&gt;&lt;D xsi:type="xsd:string"&gt;TOMRA SYSTEMS ASA  ORD&lt;/D&gt;&lt;D xsi:type="xsd:string"&gt;VEIDEKKE ASA  ORD&lt;/D&gt;&lt;D xsi:type="xsd:string"&gt;VOLUE ASA  ORD&lt;/D&gt;&lt;D xsi:type="xsd:string"&gt;WALLENIUS WILHELMSEN ASA ORD&lt;/D&gt;&lt;D xsi:type="xsd:string"&gt;XXL ASA  ORD A&lt;/D&gt;&lt;D xsi:type="xsd:string"&gt;ACEA SPA  ORD&lt;/D&gt;&lt;D xsi:type="xsd:string"&gt;AMPLIFON SPA  ORD&lt;/D&gt;&lt;D xsi:type="xsd:string"&gt;ANIMA HOLDING SPA  ORD&lt;/D&gt;&lt;D xsi:type="xsd:string"&gt;ASTM SPA  ORD&lt;/D&gt;&lt;D xsi:type="xsd:string"&gt;BANCO BPM (BANCO POPOLARE)  ORD&lt;/D&gt;&lt;D xsi:type="xsd:string"&gt;BASIC NET  ORD&lt;/D&gt;&lt;D xsi:type="xsd:string"&gt;BENI STABILI SPA SIIQ  ORD&lt;/D&gt;&lt;D xsi:type="xsd:string"&gt;BANCA MEDIOLANUM SPA  ORD&lt;/D&gt;&lt;D xsi:type="xsd:string"&gt;BIESSE SPA  ORD&lt;/D&gt;&lt;D xsi:type="xsd:string"&gt;CAIRO COMMUNICATION SPA  ORD&lt;/D&gt;&lt;D xsi:type="xsd:string"&gt;BRUNELLO CUCINELLI SPA  ORD&lt;/D&gt;&lt;D xsi:type="xsd:string"&gt;SANLORENZO SPA  ORD&lt;/D&gt;&lt;D xsi:type="xsd:string"&gt;CERVED GROUP SPA  ORD&lt;/D&gt;&lt;D xsi:type="xsd:string"&gt;CREDITO EMILIANO (CREDEM) SPA  ORD&lt;/D&gt;&lt;D xsi:type="xsd:string"&gt;DATALOGIC SPA  ORD&lt;/D&gt;&lt;D xsi:type="xsd:string"&gt;DE LONGHI SPA  ORD&lt;/D&gt;&lt;D xsi:type="xsd:string"&gt;EL EN SPA  ORD&lt;/D&gt;&lt;D xsi:type="xsd:string"&gt;ERG SPA  ORD&lt;/D&gt;&lt;D xsi:type="xsd:string"&gt;ESPRINET SPA  ORD&lt;/D&gt;&lt;D xsi:type="xsd:string"&gt;FALCK RENEWABLES (ACTELIOS) SPA  ORD&lt;/D&gt;&lt;D xsi:type="xsd:string"&gt;ENAV SPA  ORD&lt;/D&gt;&lt;D xsi:type="xsd:string"&gt;DOVALUE SPA  ORD&lt;/D&gt;&lt;D xsi:type="xsd:string"&gt;FABBRICA ITALIANA LAPIS AFFINI  ORD&lt;/D&gt;&lt;D xsi:type="xsd:string"&gt;FINECOBANK SPA  ORD&lt;/D&gt;&lt;D xsi:type="xsd:string"&gt;MOLTIPLY GROUP (GRUPPO MUTU)  ORD&lt;/D&gt;&lt;D xsi:type="xsd:string"&gt;IMA (INDUSTRIA MACCHINE AUTO)  ORD&lt;/D&gt;&lt;D xsi:type="xsd:string"&gt;INTERPUMP GROUP SPA  ORD&lt;/D&gt;&lt;D xsi:type="xsd:string"&gt;IREN SPA  ORD&lt;/D&gt;&lt;D xsi:type="xsd:string"&gt;INTERCOS SPA  ORD&lt;/D&gt;&lt;D xsi:type="xsd:string"&gt;GIMA TT SPA  ORD&lt;/D&gt;&lt;D xsi:type="xsd:string"&gt;GVS SPA  ORD&lt;/D&gt;&lt;D xsi:type="xsd:string"&gt;INFRASTRUTTURE WIRELESS ITAL  ORD&lt;/D&gt;&lt;D xsi:type="xsd:string"&gt;MARR SPA  ORD&lt;/D&gt;&lt;D xsi:type="xsd:string"&gt;MONCLER SPA  ORD&lt;/D&gt;&lt;D xsi:type="xsd:string"&gt;ITALGAS SPA  ORD&lt;/D&gt;&lt;D xsi:type="xsd:string"&gt;MOLESKINE SPA  ORD&lt;/D&gt;&lt;D xsi:type="xsd:string"&gt;PIAGGIO &amp;amp; C SPA  ORD&lt;/D&gt;&lt;D xsi:type="xsd:string"&gt;PRYSMIAN SPA  ORD&lt;/D&gt;&lt;D xsi:type="xsd:string"&gt;PIRELLI &amp;amp; C SPA  ORD&lt;/D&gt;&lt;D xsi:type="xsd:string"&gt;RECORDATI SPA  ORD&lt;/D&gt;&lt;D xsi:type="xsd:string"&gt;RAI WAY SPA  ORD&lt;/D&gt;&lt;D xsi:type="xsd:string"&gt;OVS SPA  ORD&lt;/D&gt;&lt;D xsi:type="xsd:string"&gt;SALVATORE FERRAGAMO SPA  ORD&lt;/D&gt;&lt;D xsi:type="xsd:string"&gt;SAES GETTERS SPA  ORD&lt;/D&gt;&lt;D xsi:type="xsd:string"&gt;SAIPEM SPA  ORD&lt;/D&gt;&lt;D xsi:type="xsd:string"&gt;SARAS SPA  ORD&lt;/D&gt;&lt;D xsi:type="xsd:string"&gt;SOCIETA INIZIATIVE AUTOSTRADALI  ORD&lt;/D&gt;&lt;D xsi:type="xsd:string"&gt;SOGEFI SPA  ORD&lt;/D&gt;&lt;D xsi:type="xsd:string"&gt;SESA SPA  ORD&lt;/D&gt;&lt;D xsi:type="xsd:string"&gt;TECHNOGYM SPA  ORD&lt;/D&gt;&lt;D xsi:type="xsd:string"&gt;TINEXTA (TECNOINVESTIMENTI) SPA  ORD&lt;/D&gt;&lt;D xsi:type="xsd:string"&gt;TODS SPA  ORD&lt;/D&gt;&lt;D xsi:type="xsd:string"&gt;YUBICO (ACQ) AB  ORD&lt;/D&gt;&lt;D xsi:type="xsd:string"&gt;ADDLIFE AB  ORD B&lt;/D&gt;&lt;D xsi:type="xsd:string"&gt;AF POYRY AB  RT 04/12/19&lt;/D&gt;&lt;D xsi:type="xsd:string"&gt;AMBEA AB  ORD&lt;/D&gt;&lt;D xsi:type="xsd:string"&gt;AXFOOD AB  ORD&lt;/D&gt;&lt;D xsi:type="xsd:string"&gt;HUMBLE GROUP (BAYN) AB  ORD&lt;/D&gt;&lt;D xsi:type="xsd:string"&gt;ACADEMEDIA AB  ORD&lt;/D&gt;&lt;D xsi:type="xsd:string"&gt;BEIJER REF AB  ORD B&lt;/D&gt;&lt;D xsi:type="xsd:string"&gt;BERGMAN &amp;amp; BEVING (B&amp;amp;B) AB  ORD B&lt;/D&gt;&lt;D xsi:type="xsd:string"&gt;BILLERUD (BILLERUDKORSNAS) AB  ORD&lt;/D&gt;&lt;D xsi:type="xsd:string"&gt;BONAVA AB  ORD B&lt;/D&gt;&lt;D xsi:type="xsd:string"&gt;BUFAB AB  ORD&lt;/D&gt;&lt;D xsi:type="xsd:string"&gt;ALIMAK GROUP AB  ORD&lt;/D&gt;&lt;D xsi:type="xsd:string"&gt;AVANZA BANK HOLDING AB  ORD&lt;/D&gt;&lt;D xsi:type="xsd:string"&gt;CASTELLUM AB  ORD&lt;/D&gt;&lt;D xsi:type="xsd:string"&gt;CELLAVISION AB  ORD&lt;/D&gt;&lt;D xsi:type="xsd:string"&gt;CLAS OHLSON AB  ORD B&lt;/D&gt;&lt;D xsi:type="xsd:string"&gt;BYGGMAX GROUP AB  ORD&lt;/D&gt;&lt;D xsi:type="xsd:string"&gt;COOR SERVICE MANAGEMENT HLDG  ORD&lt;/D&gt;&lt;D xsi:type="xsd:string"&gt;CATENA AB  ORD&lt;/D&gt;&lt;D xsi:type="xsd:string"&gt;CLOETTA AB  ORD B&lt;/D&gt;&lt;D xsi:type="xsd:string"&gt;CONCENTRIC AB  ORD&lt;/D&gt;&lt;D xsi:type="xsd:string"&gt;ELECTROLUX PROFESSIONAL AB  ORD B&lt;/D&gt;&lt;D xsi:type="xsd:string"&gt;ELEKTA AB  ORD B&lt;/D&gt;&lt;D xsi:type="xsd:string"&gt;FASADGRUPPEN GROUP AB  ORD&lt;/D&gt;&lt;D xsi:type="xsd:string"&gt;FASTIGHETS AB BALDER  ORD B&lt;/D&gt;&lt;D xsi:type="xsd:string"&gt;COM HEM HOLDING AB  ORD&lt;/D&gt;&lt;D xsi:type="xsd:string"&gt;NORION BANK (COLLECTOR) AB  ORD&lt;/D&gt;&lt;D xsi:type="xsd:string"&gt;BRAVIDA HOLDING AB  ORD&lt;/D&gt;&lt;D xsi:type="xsd:string"&gt;DUSTIN GROUP AB  ORD&lt;/D&gt;&lt;D xsi:type="xsd:string"&gt;BILIA AB  ORD A&lt;/D&gt;&lt;D xsi:type="xsd:string"&gt;CINT GROUP AB  ORD&lt;/D&gt;&lt;D xsi:type="xsd:string"&gt;DOMETIC GROUP AB  ORD&lt;/D&gt;&lt;D xsi:type="xsd:string"&gt;SAMHALLSBYGGNADSBOLAGET  ORD B&lt;/D&gt;&lt;D xsi:type="xsd:string"&gt;HUFVUDSTADEN AB  ORD A&lt;/D&gt;&lt;D xsi:type="xsd:string"&gt;SWECO AB  ORD B&lt;/D&gt;&lt;D xsi:type="xsd:string"&gt;EOLUS VIND AB  ORD B&lt;/D&gt;&lt;D xsi:type="xsd:string"&gt;EVOLUTION (GAMING GROUP) AB  ORD&lt;/D&gt;&lt;D xsi:type="xsd:string"&gt;FORTNOX AB  ORD&lt;/D&gt;&lt;D xsi:type="xsd:string"&gt;HALDEX AB  ORD&lt;/D&gt;&lt;D xsi:type="xsd:string"&gt;HEMFOSA FASTIGHETER AB  ORD&lt;/D&gt;&lt;D xsi:type="xsd:string"&gt;EQT AB  ORD&lt;/D&gt;&lt;D xsi:type="xsd:string"&gt;HUSQVARNA AB  ORD B&lt;/D&gt;&lt;D xsi:type="xsd:string"&gt;ADDTECH AB  ORD B&lt;/D&gt;&lt;D xsi:type="xsd:string"&gt;HMS NETWORKS AB  ORD&lt;/D&gt;&lt;D xsi:type="xsd:string"&gt;INTRUM (JUSTITIA) AB  ORD&lt;/D&gt;&lt;D xsi:type="xsd:string"&gt;JM AB  ORD&lt;/D&gt;&lt;D xsi:type="xsd:string"&gt;INDUTRADE AB  ORD&lt;/D&gt;&lt;D xsi:type="xsd:string"&gt;INSTALCO (INTRESSENTER) AB  ORD&lt;/D&gt;&lt;D xsi:type="xsd:string"&gt;KAPPAHL AB  ORD&lt;/D&gt;&lt;D xsi:type="xsd:string"&gt;KNOWIT AB  ORD&lt;/D&gt;&lt;D xsi:type="xsd:string"&gt;KUNGSLEDEN AB  ORD&lt;/D&gt;&lt;D xsi:type="xsd:string"&gt;LIFCO AB  ORD B&lt;/D&gt;&lt;D xsi:type="xsd:string"&gt;LIME TECHNOLOGIES AB  ORD&lt;/D&gt;&lt;D xsi:type="xsd:string"&gt;MEKO (MEKONOMEN) AB  ORD&lt;/D&gt;&lt;D xsi:type="xsd:string"&gt;LINDAB INTERNATIONAL AB  ORD&lt;/D&gt;&lt;D xsi:type="xsd:string"&gt;MIPS AB  ORD&lt;/D&gt;&lt;D xsi:type="xsd:string"&gt;MODERN TIMES GROUP M</t>
        </r>
      </text>
    </comment>
    <comment ref="A94" authorId="0" shapeId="0" xr:uid="{0B797FFF-272B-47F6-8CE2-563B00F6AEC9}">
      <text>
        <r>
          <rPr>
            <b/>
            <sz val="9"/>
            <color indexed="81"/>
            <rFont val="Tahoma"/>
            <family val="2"/>
          </rPr>
          <t>TG AB  ORD B&lt;/D&gt;&lt;D xsi:type="xsd:string"&gt;ALLIGO (MOMENTUM) AB  ORD B&lt;/D&gt;&lt;D xsi:type="xsd:string"&gt;NEW WAVE GROUP AB  ORD B&lt;/D&gt;&lt;D xsi:type="xsd:string"&gt;NOBIA AB  ORD&lt;/D&gt;&lt;D xsi:type="xsd:string"&gt;NOBINA AB  COM&lt;/D&gt;&lt;D xsi:type="xsd:string"&gt;NOLATO AB  ORD B&lt;/D&gt;&lt;D xsi:type="xsd:string"&gt;NORDIC WATERPROOFING HOLDING AB  ORD&lt;/D&gt;&lt;D xsi:type="xsd:string"&gt;NETENT AB  ORD B&lt;/D&gt;&lt;D xsi:type="xsd:string"&gt;NETENT AB  ORD B&lt;/D&gt;&lt;D xsi:type="xsd:string"&gt;INWIDO AB  ORD&lt;/D&gt;&lt;D xsi:type="xsd:string"&gt;KARNOV GROUP AB  ORD&lt;/D&gt;&lt;D xsi:type="xsd:string"&gt;NCAB GROUP AB  ORD&lt;/D&gt;&lt;D xsi:type="xsd:string"&gt;INVISIO (INVISIO COMM) AB  ORD&lt;/D&gt;&lt;D xsi:type="xsd:string"&gt;NORDAX GROUP AB  ORD&lt;/D&gt;&lt;D xsi:type="xsd:string"&gt;POWERCELL SWEDEN AB  ORD&lt;/D&gt;&lt;D xsi:type="xsd:string"&gt;PRICER AB  ORD B&lt;/D&gt;&lt;D xsi:type="xsd:string"&gt;OREXO AB  ORD&lt;/D&gt;&lt;D xsi:type="xsd:string"&gt;NIBE INDUSTRIER AB  ORD B&lt;/D&gt;&lt;D xsi:type="xsd:string"&gt;NYFOSA AB  ORD&lt;/D&gt;&lt;D xsi:type="xsd:string"&gt;PANDOX AB  ORD B&lt;/D&gt;&lt;D xsi:type="xsd:string"&gt;CAPIO AB  ORD&lt;/D&gt;&lt;D xsi:type="xsd:string"&gt;RVRC HOLDING AB  ORD&lt;/D&gt;&lt;D xsi:type="xsd:string"&gt;SCANDI STANDARD AB  ORD&lt;/D&gt;&lt;D xsi:type="xsd:string"&gt;FABEGE AB  ORD&lt;/D&gt;&lt;D xsi:type="xsd:string"&gt;SECURITAS AB  ORD B&lt;/D&gt;&lt;D xsi:type="xsd:string"&gt;RECIPHARM AB  ORD B&lt;/D&gt;&lt;D xsi:type="xsd:string"&gt;RENEWCELL AB  ORD&lt;/D&gt;&lt;D xsi:type="xsd:string"&gt;PLATZER FASTIGHETER HOLDING  ORD B&lt;/D&gt;&lt;D xsi:type="xsd:string"&gt;PARADOX INTERACTIVE AB  ORD&lt;/D&gt;&lt;D xsi:type="xsd:string"&gt;SCANDIC HOTELS GROUP AB  ORD&lt;/D&gt;&lt;D xsi:type="xsd:string"&gt;SINCH AB  ORD&lt;/D&gt;&lt;D xsi:type="xsd:string"&gt;SSAB (SSAB SWEDISH STEEL) AB  ORD B&lt;/D&gt;&lt;D xsi:type="xsd:string"&gt;STILLFRONT GROUP AB  ORD&lt;/D&gt;&lt;D xsi:type="xsd:string"&gt;SURGICAL SCIENCE SWEDEN AB  ORD&lt;/D&gt;&lt;D xsi:type="xsd:string"&gt;SECTRA AB  ORD B&lt;/D&gt;&lt;D xsi:type="xsd:string"&gt;SKISTAR AB  ORD B&lt;/D&gt;&lt;D xsi:type="xsd:string"&gt;SDIPTECH AB  ORD B&lt;/D&gt;&lt;D xsi:type="xsd:string"&gt;SWEDISH ORPHAN BIOVITRUM AB  ORD&lt;/D&gt;&lt;D xsi:type="xsd:string"&gt;TRELLEBORG AB  ORD B&lt;/D&gt;&lt;D xsi:type="xsd:string"&gt;TROAX GROUP AB  ORD A&lt;/D&gt;&lt;D xsi:type="xsd:string"&gt;VIMIAN GROUP AB  ORD&lt;/D&gt;&lt;D xsi:type="xsd:string"&gt;VITROLIFE AB  ORD&lt;/D&gt;&lt;D xsi:type="xsd:string"&gt;THULE GROUP AB  ORD&lt;/D&gt;&lt;D xsi:type="xsd:string"&gt;AMER SPORTS CORP  ORD&lt;/D&gt;&lt;D xsi:type="xsd:string"&gt;ENENTO GROUP (ASIAKASTIETO) OYJ  ORD&lt;/D&gt;&lt;D xsi:type="xsd:string"&gt;ADAPTEO OYJ  ORD&lt;/D&gt;&lt;D xsi:type="xsd:string"&gt;CAVERION OYJ  ORD&lt;/D&gt;&lt;D xsi:type="xsd:string"&gt;CITYCON OYJ  ORD&lt;/D&gt;&lt;D xsi:type="xsd:string"&gt;CORTICEIRA AMORIM SA  ORD&lt;/D&gt;&lt;D xsi:type="xsd:string"&gt;CRAMO OYJ  ORD&lt;/D&gt;&lt;D xsi:type="xsd:string"&gt;DNA PLC  ORD&lt;/D&gt;&lt;D xsi:type="xsd:string"&gt;EVOKE PLC  ORD&lt;/D&gt;&lt;D xsi:type="xsd:string"&gt;WITHSECURE CORP  ORD&lt;/D&gt;&lt;D xsi:type="xsd:string"&gt;HUHTAMAKI (VAN LEER) OYJ  ORD&lt;/D&gt;&lt;D xsi:type="xsd:string"&gt;KEMIRA OYJ  ORD&lt;/D&gt;&lt;D xsi:type="xsd:string"&gt;KINDRED GROUP PLC  SDR&lt;/D&gt;&lt;D xsi:type="xsd:string"&gt;MARIMEKKO OY  ORD&lt;/D&gt;&lt;D xsi:type="xsd:string"&gt;METSA BOARD OYJ  ORD B&lt;/D&gt;&lt;D xsi:type="xsd:string"&gt;METSO (OUTOTEC) CORP  ORD&lt;/D&gt;&lt;D xsi:type="xsd:string"&gt;NOKIAN RENKAAT (TYRES) OYJ  ORD&lt;/D&gt;&lt;D xsi:type="xsd:string"&gt;NOS SGPS (ZON OPTIMUS) SA  ORD&lt;/D&gt;&lt;D xsi:type="xsd:string"&gt;MUSTI GROUP PLC  ORD&lt;/D&gt;&lt;D xsi:type="xsd:string"&gt;NELES OYJ  ORD&lt;/D&gt;&lt;D xsi:type="xsd:string"&gt;OUTOKUMPU OYJ  ORD&lt;/D&gt;&lt;D xsi:type="xsd:string"&gt;QT GROUP PLC  ORD&lt;/D&gt;&lt;D xsi:type="xsd:string"&gt;RAMIRENT OYJ  ORD&lt;/D&gt;&lt;D xsi:type="xsd:string"&gt;REVENIO GROUP OYJ  ORD&lt;/D&gt;&lt;D xsi:type="xsd:string"&gt;SANOMA (SANOMA WSOY) OYJ  ORD&lt;/D&gt;&lt;D xsi:type="xsd:string"&gt;SONAE SGPS SA  ORD&lt;/D&gt;&lt;D xsi:type="xsd:string"&gt;TOKMANNI GROUP OYJ  ORD&lt;/D&gt;&lt;D xsi:type="xsd:string"&gt;UPONOR OYJ  ORD A&lt;/D&gt;&lt;D xsi:type="xsd:string"&gt;YIT OYJ  ORD&lt;/D&gt;&lt;D xsi:type="xsd:string"&gt;TIETOEVRY OYJ  ORD&lt;/D&gt;&lt;/FQL&gt;&lt;FQL&gt;&lt;Q&gt;RL9ZCK.F-LU^JULIAN(OS_TOP_HLDG_NAME(ALL,42064,45627,CQ,,ALL,EQ).DATES)&lt;/Q&gt;&lt;R&gt;1&lt;/R&gt;&lt;C&gt;1&lt;/C&gt;&lt;D xsi:type="xsd:string"&gt;#NUM&lt;/D&gt;&lt;/FQL&gt;&lt;FQL&gt;&lt;Q&gt;RL9ZCK.F-LU^FORMULA_DESCRIPTION("OS_TOP_HLDG_NAME")&lt;/Q&gt;&lt;R&gt;1&lt;/R&gt;&lt;C&gt;1&lt;/C&gt;&lt;D xsi:type="xsd:string"&gt;Name - Top Holdings&lt;/D&gt;&lt;/FQL&gt;&lt;FQL&gt;&lt;Q&gt;RL9ZCK.F-LU^OS_TOP_HLDG_LOCID(ALL,42064,45627,CQ,,ALL,EQ)&lt;/Q&gt;&lt;R&gt;920&lt;/R&gt;&lt;C&gt;1&lt;/C&gt;&lt;D xsi:type="xsd:string"&gt;3127489&lt;/D&gt;&lt;D xsi:type="xsd:string"&gt;BZ1GZ06&lt;/D&gt;&lt;D xsi:type="xsd:string"&gt;B7N0K05&lt;/D&gt;&lt;D xsi:type="xsd:string"&gt;BYT1DJ1&lt;/D&gt;&lt;D xsi:type="xsd:string"&gt;0185929&lt;/D&gt;&lt;D xsi:type="xsd:string"&gt;7130836&lt;/D&gt;&lt;D xsi:type="xsd:string"&gt;5735631&lt;/D&gt;&lt;D xsi:type="xsd:string"&gt;BYZFYS3&lt;/D&gt;&lt;D xsi:type="xsd:string"&gt;5769209&lt;/D&gt;&lt;D xsi:type="xsd:string"&gt;0486622&lt;/D&gt;&lt;D xsi:type="xsd:string"&gt;BF4HYT8&lt;/D&gt;&lt;D xsi:type="xsd:string"&gt;0182663&lt;/D&gt;&lt;D xsi:type="xsd:string"&gt;B1722W1&lt;/D&gt;&lt;D xsi:type="xsd:string"&gt;7106354&lt;/D&gt;&lt;D xsi:type="xsd:string"&gt;BN0TYP0&lt;/D&gt;&lt;D xsi:type="xsd:string"&gt;BBT3PS9&lt;/D&gt;&lt;D xsi:type="xsd:string"&gt;B1FP6H5&lt;/D&gt;&lt;D xsi:type="xsd:string"&gt;5499131&lt;/D&gt;&lt;D xsi:type="xsd:string"&gt;B2NGPM5&lt;/D&gt;&lt;D xsi:type="xsd:string"&gt;B9G6L89&lt;/D&gt;&lt;D xsi:type="xsd:string"&gt;BYWKGQ3&lt;/D&gt;&lt;D xsi:type="xsd:string"&gt;0465740&lt;/D&gt;&lt;D xsi:type="xsd:string"&gt;B1WVF68&lt;/D&gt;&lt;D xsi:type="xsd:string"&gt;BNGNB77&lt;/D&gt;&lt;D xsi:type="xsd:string"&gt;BF2FPV3&lt;/D&gt;&lt;D xsi:type="xsd:string"&gt;BMWC784&lt;/D&gt;&lt;D xsi:type="xsd:string"&gt;BZCNN35&lt;/D&gt;&lt;D xsi:type="xsd:string"&gt;0664097&lt;/D&gt;&lt;D xsi:type="xsd:string"&gt;0808561&lt;/D&gt;&lt;D xsi:type="xsd:string"&gt;5117381&lt;/D&gt;&lt;D xsi:type="xsd:string"&gt;BYT1830&lt;/D&gt;&lt;D xsi:type="xsd:string"&gt;B4Y7R14&lt;/D&gt;&lt;D xsi:type="xsd:string"&gt;BKJ9RT5&lt;/D&gt;&lt;D xsi:type="xsd:string"&gt;B1X3KP7&lt;/D&gt;&lt;D xsi:type="xsd:string"&gt;B889DT4&lt;/D&gt;&lt;D xsi:type="xsd:string"&gt;0427030&lt;/D&gt;&lt;D xsi:type="xsd:string"&gt;5881857&lt;/D&gt;&lt;D xsi:type="xsd:string"&gt;0766937&lt;/D&gt;&lt;D xsi:type="xsd:string"&gt;BYQ0JC6&lt;/D&gt;&lt;D xsi:type="xsd:string"&gt;BF3NMS2&lt;/D&gt;&lt;D xsi:type="xsd:string"&gt;0371847&lt;/D&gt;&lt;D xsi:type="xsd:string"&gt;BNHSJN3&lt;/D&gt;&lt;D xsi:type="xsd:string"&gt;BF2NP06&lt;/D&gt;&lt;D xsi:type="xsd:string"&gt;BD6JX57&lt;/D&gt;&lt;D xsi:type="xsd:string"&gt;B1CKQ73&lt;/D&gt;&lt;D xsi:type="xsd:string"&gt;BMVB566&lt;/D&gt;&lt;D xsi:type="xsd:string"&gt;BNHRG84&lt;/D&gt;&lt;D xsi:type="xsd:string"&gt;BMH18Q1&lt;/D&gt;&lt;D xsi:type="xsd:string"&gt;B62G9D3&lt;/D&gt;&lt;D xsi:type="xsd:string"&gt;BN3ZZ52&lt;/D&gt;&lt;D xsi:type="xsd:string"&gt;BD0TSX6&lt;/D&gt;&lt;D xsi:type="xsd:string"&gt;BK93RS6&lt;/D&gt;&lt;D xsi:type="xsd:string"&gt;B188NJ2&lt;/D&gt;&lt;D xsi:type="xsd:string"&gt;BF1TM59&lt;/D&gt;&lt;D xsi:type="xsd:string"&gt;BLF7T27&lt;/D&gt;&lt;D xsi:type="xsd:string"&gt;BH6XZT5&lt;/D&gt;&lt;D xsi:type="xsd:string"&gt;4116099&lt;/D&gt;&lt;D xsi:type="xsd:string"&gt;BZ04921&lt;/D&gt;&lt;D xsi:type="xsd:string"&gt;BF4X3P5&lt;/D&gt;&lt;D xsi:type="xsd:string"&gt;B6YT190&lt;/D&gt;&lt;D xsi:type="xsd:string"&gt;4681724&lt;/D&gt;&lt;D xsi:type="xsd:string"&gt;BBGTNT7&lt;/D&gt;&lt;D xsi:type="xsd:string"&gt;BMDZN39&lt;/D&gt;&lt;D xsi:type="xsd:string"&gt;B12W5Y9&lt;/D&gt;&lt;D xsi:type="xsd:string"&gt;B17BBQ5&lt;/D&gt;&lt;D xsi:type="xsd:string"&gt;0491563&lt;/D&gt;&lt;D xsi:type="xsd:string"&gt;BLGWF90&lt;/D&gt;&lt;D xsi:type="xsd:string"&gt;4852832&lt;/D&gt;&lt;D xsi:type="xsd:string"&gt;BCRX1J1&lt;/D&gt;&lt;D xsi:type="xsd:string"&gt;BLDRH36&lt;/D&gt;&lt;D xsi:type="xsd:string"&gt;BJYRDP5&lt;/D&gt;&lt;D xsi:type="xsd:string"&gt;B7KR2P8&lt;/D&gt;&lt;D xsi:type="xsd:string"&gt;BQN1C50&lt;/D&gt;&lt;D xsi:type="xsd:string"&gt;CASH&lt;/D&gt;&lt;D xsi:type="xsd:string"&gt;B28V440&lt;/D&gt;&lt;D xsi:type="xsd:string"&gt;7745638&lt;/D&gt;&lt;D xsi:type="xsd:string"&gt;B1SK0S6&lt;/D&gt;&lt;D xsi:type="xsd:string"&gt;5809428&lt;/D&gt;&lt;D xsi:type="xsd:string"&gt;0386410&lt;/D&gt;&lt;D xsi:type="xsd:string"&gt;BN2RJ91&lt;/D&gt;&lt;D xsi:type="xsd:string"&gt;BN4N9C0&lt;/D&gt;&lt;D xsi:type="xsd:string"&gt;BNM73Q6&lt;/D&gt;&lt;D xsi:type="xsd:string"&gt;BKDTK92&lt;/D&gt;&lt;D xsi:type="xsd:string"&gt;4253372&lt;/D&gt;&lt;D xsi:type="xsd:string"&gt;BLY2F70&lt;/D&gt;&lt;D xsi:type="xsd:string"&gt;B11WFP1&lt;/D&gt;&lt;D xsi:type="xsd:string"&gt;BMFJ180&lt;/D&gt;&lt;D xsi:type="xsd:string"&gt;B10DQJ6&lt;/D&gt;&lt;D xsi:type="xsd:string"&gt;BYMM001&lt;/D&gt;&lt;D xsi:type="xsd:string"&gt;BMXPBZ7&lt;/D&gt;&lt;D xsi:type="xsd:string"&gt;BMWX9N6&lt;/D&gt;&lt;D xsi:type="xsd:string"&gt;4058629&lt;/D&gt;&lt;D xsi:type="xsd:string"&gt;BYX98X0&lt;/D&gt;&lt;D xsi:type="xsd:string"&gt;BVSS790&lt;/D&gt;&lt;D xsi:type="xsd:string"&gt;4792132&lt;/D&gt;&lt;D xsi:type="xsd:string"&gt;5927353&lt;/D&gt;&lt;D xsi:type="xsd:string"&gt;5262849&lt;/D&gt;&lt;D xsi:type="xsd:string"&gt;5782206&lt;/D&gt;&lt;D xsi:type="xsd:string"&gt;B156T57&lt;/D&gt;&lt;D xsi:type="xsd:string"&gt;0447889&lt;/D&gt;&lt;D xsi:type="xsd:string"&gt;5827431&lt;/D&gt;&lt;D xsi:type="xsd:string"&gt;BL979V2&lt;/D&gt;&lt;D xsi:type="xsd:string"&gt;B019M65&lt;/D&gt;&lt;D xsi:type="xsd:string"&gt;B11TD81&lt;/D&gt;&lt;D xsi:type="xsd:string"&gt;BMHG0H1&lt;/D&gt;&lt;D xsi:type="xsd:string"&gt;B1HKSV6&lt;/D&gt;&lt;D xsi:type="xsd:string"&gt;5545670&lt;/D&gt;&lt;D xsi:type="xsd:string"&gt;BL5BYR9&lt;/D&gt;&lt;D xsi:type="xsd:string"&gt;B39VJC9&lt;/D&gt;&lt;D xsi:type="xsd:string"&gt;4476210&lt;/D&gt;&lt;D xsi:type="xsd:string"&gt;5075036&lt;/D&gt;&lt;D xsi:type="xsd:string"&gt;5633616&lt;/D&gt;&lt;D xsi:type="xsd:string"&gt;4457624&lt;/D&gt;&lt;D xsi:type="xsd:string"&gt;4645742&lt;/D&gt;&lt;D xsi:type="xsd:string"&gt;BMYKVN9&lt;/D&gt;&lt;D xsi:type="xsd:string"&gt;4407760&lt;/D&gt;&lt;D xsi:type="xsd:string"&gt;BSY3S84&lt;/D&gt;&lt;D xsi:type="xsd:string"&gt;5267639&lt;/D&gt;&lt;D xsi:type="xsd:string"&gt;BRJ3BP0&lt;/D&gt;&lt;D xsi:type="xsd:string"&gt;5492345&lt;/D&gt;&lt;D xsi:type="xsd:string"&gt;5258246&lt;/D&gt;&lt;D xsi:type="xsd:string"&gt;BQLSWP3&lt;/D&gt;&lt;D xsi:type="xsd:string"&gt;B7SF135&lt;/D&gt;&lt;D xsi:type="xsd:string"&gt;BP8KPN4&lt;/D&gt;&lt;D xsi:type="xsd:string"&gt;BMQ4ZX7&lt;/D&gt;&lt;D xsi:type="xsd:string"&gt;B234WN9&lt;/D&gt;&lt;D xsi:type="xsd:string"&gt;5092336&lt;/D&gt;&lt;D xsi:type="xsd:string"&gt;4854719&lt;/D&gt;&lt;D xsi:type="xsd:string"&gt;5523881&lt;/D&gt;&lt;D xsi:type="xsd:string"&gt;BKPGF52&lt;/D&gt;&lt;D xsi:type="xsd:string"&gt;7399369&lt;/D&gt;&lt;D xsi:type="xsd:string"&gt;BMGTJT6&lt;/D&gt;&lt;D xsi:type="xsd:string"&gt;BPX36K2&lt;/D&gt;&lt;D xsi:type="xsd:string"&gt;B1VN5T8&lt;/D&gt;&lt;D xsi:type="xsd:string"&gt;BDT88L2&lt;/D&gt;&lt;D xsi:type="xsd:string"&gt;5298781&lt;/D&gt;&lt;D xsi:type="xsd:string"&gt;BSD4GW8&lt;/D&gt;&lt;D xsi:type="xsd:string"&gt;B08CHG2&lt;/D&gt;&lt;D xsi:type="xsd:string"&gt;B281L72&lt;/D&gt;&lt;D xsi:type="xsd:string"&gt;B182K93&lt;/D&gt;&lt;D xsi:type="xsd:string"&gt;5740806&lt;/D&gt;&lt;D xsi:type="xsd:string"&gt;BMCQVP1&lt;/D&gt;&lt;D xsi:type="xsd:string"&gt;BYYLS68&lt;/D&gt;&lt;D xsi:type="xsd:string"&gt;BYP70L4&lt;/D&gt;&lt;D xsi:type="xsd:string"&gt;B4RFDT5&lt;/D&gt;&lt;D xsi:type="xsd:string"&gt;BYT9340&lt;/D&gt;&lt;D xsi:type="xsd:string"&gt;BMTQPF2&lt;/D&gt;&lt;D xsi:type="xsd:string"&gt;BFMNCT4&lt;/D&gt;&lt;D xsi:type="xsd:string"&gt;B0BKSS2&lt;/D&gt;&lt;D xsi:type="xsd:string"&gt;BPBQL86&lt;/D&gt;&lt;D xsi:type="xsd:string"&gt;BMHT025&lt;/D&gt;&lt;D xsi:type="xsd:string"&gt;5504789&lt;/D&gt;&lt;D xsi:type="xsd:string"&gt;BZ1DZ96&lt;/D&gt;&lt;D xsi:type="xsd:string"&gt;BQWSKZ8&lt;/D&gt;&lt;D xsi:type="xsd:string"&gt;4554406&lt;/D&gt;&lt;D xsi:type="xsd:string"&gt;BNBNNH6&lt;/D&gt;&lt;D xsi:type="xsd:string"&gt;BVFZND0&lt;/D&gt;&lt;D xsi:type="xsd:string"&gt;BT195Y7&lt;/D&gt;&lt;D xsi:type="xsd:string"&gt;BZ145W2&lt;/D&gt;&lt;D xsi:type="xsd:string"&gt;BP4DDM2&lt;/D&gt;&lt;D xsi:type="xsd:string"&gt;4780290&lt;/D&gt;&lt;D xsi:type="xsd:string"&gt;B13ZSL5&lt;/D&gt;&lt;D xsi:type="xsd:string"&gt;B00ZC75&lt;/D&gt;&lt;D xsi:type="xsd:string"&gt;5623662&lt;/D&gt;&lt;D xsi:type="xsd:string"&gt;BT5GCN2&lt;/D&gt;&lt;D xsi:type="xsd:string"&gt;BXBZB01&lt;/D&gt;&lt;D xsi:type="xsd:string"&gt;7042395&lt;/D&gt;&lt;D xsi:type="xsd:string"&gt;BM8R3B8&lt;/D&gt;&lt;D xsi:type="xsd:string"&gt;BPRD664&lt;/D&gt;&lt;D xsi:type="xsd:string"&gt;BNDLH43&lt;/D&gt;&lt;D xsi:type="xsd:string"&gt;B09MRX8&lt;/D&gt;&lt;D xsi:type="xsd:string"&gt;BYPK5G3&lt;/D&gt;&lt;D xsi:type="xsd:string"&gt;5399684&lt;/D&gt;&lt;D xsi:type="xsd:string"&gt;5972676&lt;/D&gt;&lt;D xsi:type="xsd:string"&gt;BQKMP24&lt;/D&gt;&lt;D xsi:type="xsd:string"&gt;B23D2M5&lt;/D&gt;&lt;D xsi:type="xsd:string"&gt;5797921&lt;/D&gt;&lt;D xsi:type="xsd:string"&gt;BN791J6&lt;/D&gt;&lt;D xsi:type="xsd:string"&gt;B4PKZG3&lt;/D&gt;&lt;D xsi:type="xsd:string"&gt;BT19600&lt;/D&gt;&lt;D xsi:type="xsd:string"&gt;B156Y18&lt;/D&gt;&lt;D xsi:type="xsd:string"&gt;BKFHT86&lt;/D&gt;&lt;D xsi:type="xsd:string"&gt;7591239&lt;/D&gt;&lt;D xsi:type="xsd:string"&gt;BNTJ0F3&lt;/D&gt;&lt;D xsi:type="xsd:string"&gt;BTFKGB0&lt;/D&gt;&lt;D xsi:type="xsd:string"&gt;BQPGGN9&lt;/D&gt;&lt;D xsi:type="xsd:string"&gt;5681046&lt;/D&gt;&lt;D xsi:type="xsd:string"&gt;BN796M4&lt;/D&gt;&lt;D xsi:type="xsd:string"&gt;BD6KMR5&lt;/D&gt;&lt;D xsi:type="xsd:string"&gt;BFZ5BQ7&lt;/D&gt;&lt;D xsi:type="xsd:string"&gt;4512330&lt;/D&gt;&lt;D xsi:type="xsd:string"&gt;5700350&lt;/D&gt;&lt;D xsi:type="xsd:string"&gt;4019950&lt;/D&gt;&lt;D xsi:type="xsd:string"&gt;4719915&lt;/D&gt;&lt;D xsi:type="xsd:string"&gt;7571305&lt;/D&gt;&lt;D xsi:type="xsd:string"&gt;7390801&lt;/D&gt;&lt;D xsi:type="xsd:string"&gt;4665933&lt;/D&gt;&lt;D xsi:type="xsd:string"&gt;4422332&lt;/D&gt;&lt;D xsi:type="xsd:string"&gt;5699373&lt;/D&gt;&lt;D xsi:type="xsd:string"&gt;5715774&lt;/D&gt;&lt;D xsi:type="xsd:string"&gt;5689051&lt;/D&gt;&lt;D xsi:type="xsd:string"&gt;BMB3BN1&lt;/D&gt;&lt;D xsi:type="xsd:string"&gt;5806225&lt;/D&gt;&lt;D xsi:type="xsd:string"&gt;4318260&lt;/D&gt;&lt;D xsi:type="xsd:string"&gt;BYTPCY1&lt;/D&gt;&lt;D xsi:type="xsd:string"&gt;CMBT&lt;/D&gt;&lt;D xsi:type="xsd:string"&gt;4247494&lt;/D&gt;&lt;D xsi:type="xsd:string"&gt;5705496&lt;/D&gt;&lt;D xsi:type="xsd:string"&gt;BN3ZYS8&lt;/D&gt;&lt;D xsi:type="xsd:string"&gt;B1YWXY3&lt;/D&gt;&lt;D xsi:type="xsd:string"&gt;4224992&lt;/D&gt;&lt;D xsi:type="xsd:string"&gt;7370063&lt;/D&gt;&lt;D xsi:type="xsd:string"&gt;B1FWD64&lt;/D&gt;&lt;D xsi:type="xsd:string"&gt;5541979&lt;/D&gt;&lt;D xsi:type="xsd:string"&gt;4363497&lt;/D&gt;&lt;D xsi:type="xsd:string"&gt;B29L881&lt;/D&gt;&lt;D xsi:type="xsd:string"&gt;BZ1NNF8&lt;/D&gt;&lt;D xsi:type="xsd:string"&gt;BK8VQD9&lt;/D&gt;&lt;D xsi:type="xsd:string"&gt;BRRG924&lt;/D&gt;&lt;D xsi:type="xsd:string"&gt;7100099&lt;/D&gt;&lt;D xsi:type="xsd:string"&gt;5468346&lt;/D&gt;&lt;D xsi:type="xsd:string"&gt;BM9XDD7&lt;/D&gt;&lt;D xsi:type="xsd:string"&gt;5932409&lt;/D&gt;&lt;D xsi:type="xsd:string"&gt;BYW82K3&lt;/D&gt;&lt;D xsi:type="xsd:string"&gt;5485527&lt;/D&gt;&lt;D xsi:type="xsd:string"&gt;B05GS53&lt;/D&gt;&lt;D xsi:type="xsd:string"&gt;5970982&lt;/D&gt;&lt;D xsi:type="xsd:string"&gt;5922961&lt;/D&gt;&lt;D xsi:type="xsd:string"&gt;5041413&lt;/D&gt;&lt;D xsi:type="xsd:string"&gt;5811917&lt;/D&gt;&lt;D xsi:type="xsd:string"&gt;BMY7CH1&lt;/D&gt;&lt;D xsi:type="xsd:string"&gt;BYM6917&lt;/D&gt;&lt;D xsi:type="xsd:string"&gt;BFYTTC2&lt;/D&gt;&lt;D xsi:type="xsd:string"&gt;BMD0LD0&lt;/D&gt;&lt;D xsi:type="xsd:string"&gt;5119901&lt;/D&gt;&lt;D xsi:type="xsd:string"&gt;BFMHVQ6&lt;/D&gt;&lt;D xsi:type="xsd:string"&gt;5689857&lt;/D&gt;&lt;D xsi:type="xsd:string"&gt;5695423&lt;/D&gt;&lt;D xsi:type="xsd:string"&gt;4409205&lt;/D&gt;&lt;D xsi:type="xsd:string"&gt;5709948&lt;/D&gt;&lt;D xsi:type="xsd:string"&gt;4557104&lt;/D&gt;&lt;D xsi:type="xsd:string"&gt;4378394&lt;/D&gt;&lt;D xsi:type="xsd:string"&gt;B1Y47Y7&lt;/D&gt;&lt;D xsi:type="xsd:string"&gt;BYR4KP7&lt;/D&gt;&lt;D xsi:type="xsd:string"&gt;5491966&lt;/D&gt;&lt;D xsi:type="xsd:string"&gt;BPCTQ56&lt;/D&gt;&lt;D xsi:type="xsd:string"&gt;B28XLF6&lt;/D&gt;&lt;D xsi:type="xsd:string"&gt;B28SK09&lt;/D&gt;&lt;D xsi:type="xsd:string"&gt;BZBWTJ1&lt;/D&gt;&lt;D xsi:type="xsd:string"&gt;B88MHC4&lt;/D&gt;&lt;D xsi:type="xsd:string"&gt;7162895&lt;/D&gt;&lt;D xsi:type="xsd:string"&gt;5949777&lt;/D&gt;&lt;D xsi:type="xsd:string"&gt;BYVQYG8&lt;/D&gt;&lt;D xsi:type="xsd:string"&gt;7107551&lt;/D&gt;&lt;D xsi:type="xsd:string"&gt;4557847&lt;/D&gt;&lt;D xsi:type="xsd:string"&gt;5558203&lt;/D&gt;&lt;D xsi:type="xsd:string"&gt;BSHYK55&lt;/D&gt;&lt;D xsi:type="xsd:string"&gt;BGJVB13&lt;/D&gt;&lt;D xsi:type="xsd:string"&gt;BDC3R17&lt;/D&gt;&lt;D xsi:type="xsd:string"&gt;4498065&lt;/D&gt;&lt;D xsi:type="xsd:string"&gt;BB22L96&lt;/D&gt;&lt;D xsi:type="xsd:string"&gt;B05M8B7&lt;/D&gt;&lt;D xsi:type="xsd:string"&gt;5569711&lt;/D&gt;&lt;D xsi:type="xsd:string"&gt;5289172&lt;/D&gt;&lt;D xsi:type="xsd:string"&gt;5633962&lt;/D&gt;&lt;D xsi:type="xsd:string"&gt;B06CF71&lt;/D&gt;&lt;D xsi:type="xsd:string"&gt;B4RLNR1&lt;/D&gt;&lt;D xsi:type="xsd:string"&gt;5734672&lt;/D&gt;&lt;D xsi:type="xsd:string"&gt;B11Y3K8&lt;/D&gt;&lt;D xsi:type="xsd:string"&gt;BD6QT83&lt;/D&gt;&lt;D xsi:type="xsd:string"&gt;BJV2FV3&lt;/D&gt;&lt;D xsi:type="xsd:string"&gt;5499238&lt;/D&gt;&lt;D xsi:type="xsd:string"&gt;5910609&lt;/D&gt;&lt;D xsi:type="xsd:string"&gt;5334588&lt;/D&gt;&lt;D xsi:type="xsd:string"&gt;BYY5978&lt;/D&gt;&lt;D xsi:type="xsd:string"&gt;5260768&lt;/D&gt;&lt;D xsi:type="xsd:string"&gt;B3B20H2&lt;/D&gt;&lt;D xsi:type="xsd:string"&gt;BF06WX9&lt;/D&gt;&lt;D xsi:type="xsd:string"&gt;BP2B2B0&lt;/D&gt;&lt;D xsi:type="xsd:string"&gt;B3S3S52&lt;/D&gt;&lt;D xsi:type="xsd:string"&gt;5772627&lt;/D&gt;&lt;D xsi:type="xsd:string"&gt;5769470&lt;/D&gt;&lt;D xsi:type="xsd:string"&gt;B8F0TD6&lt;/D&gt;&lt;D xsi:type="xsd:string"&gt;BVCXBC2&lt;/D&gt;&lt;D xsi:type="xsd:string"&gt;5699287&lt;/D&gt;&lt;D xsi:type="xsd:string"&gt;5636927&lt;/D&gt;&lt;D xsi:type="xsd:string"&gt;5802449&lt;/D&gt;&lt;D xsi:type="xsd:string"&gt;BH4GH67&lt;/D&gt;&lt;D xsi:type="xsd:string"&gt;BDT8XD9&lt;/D&gt;&lt;D xsi:type="xsd:string"&gt;BMYLGD7&lt;/D&gt;&lt;D xsi:type="xsd:string"&gt;BR2Z8G3&lt;/D&gt;&lt;D xsi:type="xsd:string"&gt;5355437&lt;/D&gt;&lt;D xsi:type="xsd:string"&gt;B17R248&lt;/D&gt;&lt;D xsi:type="xsd:string"&gt;5770911&lt;/D&gt;&lt;D xsi:type="xsd:string"&gt;BQV0SV7&lt;/D&gt;&lt;D xsi:type="xsd:string"&gt;B01ZVZ5&lt;/D&gt;&lt;D xsi:type="xsd:string"&gt;BP3QYZ2&lt;/D&gt;&lt;D xsi:type="xsd:string"&gt;B1YY662&lt;/D&gt;&lt;D xsi:type="xsd:string"&gt;BM677T6&lt;/D&gt;&lt;D xsi:type="xsd:string"&gt;B1X8QN2&lt;/D&gt;&lt;D xsi:type="xsd:string"&gt;BP269Z8&lt;/D&gt;&lt;D xsi:type="xsd:string"&gt;5474008&lt;/D&gt;&lt;D xsi:type="xsd:string"&gt;B15CL93&lt;/D&gt;&lt;D xsi:type="xsd:string"&gt;BQFPL53&lt;/D&gt;&lt;D xsi:type="xsd:string"&gt;4908735&lt;/D&gt;&lt;D xsi:type="xsd:string"&gt;B1PQHS6&lt;/D&gt;&lt;D xsi:type="xsd:string"&gt;BYR4L21&lt;/D&gt;&lt;D xsi:type="xsd:string"&gt;B188XC5&lt;/D&gt;&lt;D xsi:type="xsd:string"&gt;BKJ9PT1&lt;/D&gt;&lt;D xsi:type="xsd:string"&gt;BD0PJ08&lt;/D&gt;&lt;D xsi:type="xsd:string"&gt;B29F9S0&lt;/D&gt;&lt;D xsi:type="xsd:string"&gt;5738298&lt;/D&gt;&lt;D xsi:type="xsd:string"&gt;B8CLHY9&lt;/D&gt;&lt;D xsi:type="xsd:string"&gt;B18S767&lt;/D&gt;&lt;D xsi:type="xsd:string"&gt;B1YVKJ4&lt;/D&gt;&lt;D xsi:type="xsd:string"&gt;B16FTB9&lt;/D&gt;&lt;D xsi:type="xsd:string"&gt;BH4H4H0&lt;/D&gt;&lt;D xsi:type="xsd:string"&gt;5466726&lt;/D&gt;&lt;D xsi:type="xsd:string"&gt;5638280&lt;/D&gt;&lt;D xsi:type="xsd:string"&gt;EQUITYOTH&lt;/D&gt;&lt;D xsi:type="xsd:string"&gt;B188LG5&lt;/D&gt;&lt;D xsi:type="xsd:string"&gt;BF03BV1&lt;/D&gt;&lt;D xsi:type="xsd:string"&gt;5608915&lt;/D&gt;&lt;D xsi:type="xsd:string"&gt;4907732&lt;/D&gt;&lt;D xsi:type="xsd:string"&gt;BNZJDK3&lt;/D&gt;&lt;D xsi:type="xsd:string"&gt;BMCQH08&lt;/D&gt;&lt;D xsi:type="xsd:string"&gt;5654781&lt;/D&gt;&lt;D xsi:type="xsd:string"&gt;7309283&lt;/D&gt;&lt;D xsi:type="xsd:string"&gt;BMV2C79&lt;/D&gt;&lt;D xsi:type="xsd:string"&gt;B1LB9P6&lt;/D&gt;&lt;D xsi:type="xsd:string"&gt;BN0ZR60&lt;/D&gt;&lt;D xsi:type="xsd:string"&gt;BNFWV75&lt;/D&gt;&lt;D xsi:type="xsd:string"&gt;5805103&lt;/D&gt;&lt;D xsi:type="xsd:string"&gt;4017017&lt;/D&gt;&lt;D xsi:type="xsd:string"&gt;BN40H61&lt;/D&gt;&lt;D xsi:type="xsd:string"&gt;B11HYH1&lt;/D&gt;&lt;D xsi:type="xsd:string"&gt;4400446&lt;/D&gt;&lt;D xsi:type="xsd:string"&gt;BYNBTQ6&lt;/D&gt;&lt;D xsi:type="xsd:string"&gt;B0M7KJ7&lt;/D&gt;&lt;D xsi:type="xsd:string"&gt;B7VQL46&lt;/D&gt;&lt;D xsi:type="xsd:string"&gt;5980958&lt;/D&gt;&lt;D xsi:type="xsd:string"&gt;4433839&lt;/D&gt;&lt;D xsi:type="xsd:string"&gt;B0R7JF1&lt;/D&gt;&lt;D xsi:type="xsd:string"&gt;B138HB7&lt;/D&gt;&lt;D xsi:type="xsd:string"&gt;B1HKRM0&lt;/D&gt;&lt;D xsi:type="xsd:string"&gt;BG0SC10&lt;/D&gt;&lt;D xsi:type="xsd:string"&gt;5489916&lt;/D&gt;&lt;D xsi:type="xsd:string"&gt;BYY8LS2&lt;/D&gt;&lt;D xsi:type="xsd:string"&gt;B0LMF87&lt;/D&gt;&lt;D xsi:type="xsd:string"&gt;5993901&lt;/D&gt;&lt;D xsi:type="xsd:string"&gt;BGV7F95&lt;/D&gt;&lt;D xsi:type="xsd:string"&gt;B037JC2&lt;/D&gt;&lt;D xsi:type="xsd:string"&gt;B08V9H4&lt;/D&gt;&lt;D xsi:type="xsd:string"&gt;5617096&lt;/D&gt;&lt;D xsi:type="xsd:string"&gt;4741714&lt;/D&gt;&lt;D xsi:type="xsd:string"&gt;B09YFD0&lt;/D&gt;&lt;D xsi:type="xsd:string"&gt;B1VP0K0&lt;/D&gt;&lt;D xsi:type="xsd:string"&gt;4672308&lt;/D&gt;&lt;D xsi:type="xsd:string"&gt;BYZ2QP5&lt;/D&gt;&lt;D xsi:type="xsd:string"&gt;B0XMRC3&lt;/D&gt;&lt;D xsi:type="xsd:string"&gt;BDVP4Y6&lt;/D&gt;&lt;D xsi:type="xsd:string"&gt;BZ6T5C2&lt;/D&gt;&lt;D xsi:type="xsd:string"&gt;BYXKN05&lt;/D&gt;&lt;D xsi:type="xsd:string"&gt;BLR97V6&lt;/D&gt;&lt;D xsi:type="xsd:string"&gt;5999330&lt;/D&gt;&lt;D xsi:type="xsd:string"&gt;5997118&lt;/D&gt;&lt;D xsi:type="xsd:string"&gt;B1L3CS6&lt;/D&gt;&lt;D xsi:type="xsd:string"&gt;BDC5ST8&lt;/D&gt;&lt;D xsi:type="xsd:string"&gt;5481202&lt;/D&gt;&lt;D xsi:type="xsd:string"&gt;BKT7807&lt;/D&gt;&lt;D xsi:type="xsd:string"&gt;B0WM393&lt;/D&gt;&lt;D xsi:type="xsd:string"&gt;BNLPTL8&lt;/D&gt;&lt;D xsi:type="xsd:string"&gt;BF1HKP9&lt;/D&gt;&lt;D xsi:type="xsd:string"&gt;BNFWR44&lt;/D&gt;&lt;D xsi:type="xsd:string"&gt;BGH15L3&lt;/D&gt;&lt;D xsi:type="xsd:string"&gt;BYZQYH5&lt;/D&gt;&lt;D xsi:type="xsd:string"&gt;B61D2N6&lt;/D&gt;&lt;D xsi:type="xsd:string"&gt;BK1PTB7&lt;/D&gt;&lt;D xsi:type="xsd:string"&gt;BKDRYJ4&lt;/D&gt;&lt;D xsi:type="xsd:string"&gt;BDHXPG3&lt;/D&gt;&lt;D xsi:type="xsd:string"&gt;BQQMCJ4&lt;/D&gt;&lt;D xsi:type="xsd:string"&gt;BNTJ354&lt;/D&gt;&lt;D xsi:type="xsd:string"&gt;BNDRMJ1&lt;/D&gt;&lt;D xsi:type="xsd:string"&gt;BFFK8T4&lt;/D&gt;&lt;D xsi:type="xsd:string"&gt;BDGTXM4&lt;/D&gt;&lt;D xsi:type="xsd:string"&gt;BQFH632&lt;/D&gt;&lt;D xsi:type="xsd:string"&gt;0053673&lt;/D&gt;&lt;D xsi:type="xsd:string"&gt;3092725&lt;/D&gt;&lt;D xsi:type="xsd:string"&gt;B132NW2&lt;/D&gt;&lt;D xsi:type="xsd:string"&gt;BVYVFW2&lt;/D&gt;&lt;D xsi:type="xsd:string"&gt;BBG9VN7&lt;/D&gt;&lt;D xsi:type="xsd:string"&gt;0066701&lt;/D&gt;&lt;D xsi:type="xsd:string"&gt;0969703&lt;/D&gt;&lt;D xsi:type="xsd:string"&gt;BDD85M8&lt;/D&gt;&lt;D xsi:type="xsd:string"&gt;BD1RP61&lt;/D&gt;&lt;D xsi:type="xsd:string"&gt;0090498&lt;/D&gt;&lt;D xsi:type="xsd:string"&gt;BF0L353&lt;/D&gt;&lt;D xsi:type="xsd:string"&gt;B0F9971&lt;/D&gt;&lt;D xsi:type="xsd:string"&gt;B3FLWH9&lt;/D&gt;&lt;D xsi:type="xsd:string"&gt;BSPL1J9&lt;/D&gt;&lt;D xsi:type="xsd:string"&gt;BKRV3L7&lt;/D&gt;&lt;D xsi:type="xsd:string"&gt;0100159&lt;/D&gt;&lt;D xsi:type="xsd:string"&gt;B0N8QD5&lt;/D&gt;&lt;D xsi:type="xsd:string"&gt;BYYNFR4&lt;/D&gt;&lt;D xsi:type="xsd:string"&gt;B010DT8&lt;/D&gt;&lt;D xsi:type="xsd:string"&gt;0736554&lt;/D&gt;&lt;D xsi:type="xsd:string"&gt;B5SJJD9&lt;/D&gt;&lt;D xsi:type="xsd:string"&gt;BD8DR11&lt;/D&gt;&lt;D xsi:type="xsd:string"&gt;B033F22&lt;/D&gt;&lt;D xsi:type="xsd:string"&gt;B5TT187&lt;/D&gt;&lt;D xsi:type="xsd:string"&gt;BD82257&lt;/D&gt;&lt;D xsi:type="xsd:string"&gt;B67KBV2&lt;/D&gt;&lt;D xsi:type="xsd:string"&gt;B15FWH7&lt;/D&gt;&lt;D xsi:type="xsd:string"&gt;0766807&lt;/D&gt;&lt;D xsi:type="xsd:string"&gt;B14SKR3&lt;/D&gt;&lt;D xsi:type="xsd:string"&gt;B4YZN32&lt;/D&gt;&lt;D xsi:type="xsd:string"&gt;BV9FP30&lt;/D&gt;&lt;D xsi:type="xsd:string"&gt;B64NSP7&lt;/D&gt;&lt;D xsi:type="xsd:string"&gt;B8VZXT9&lt;/D&gt;&lt;D xsi:type="xsd:string"&gt;BJMZDW8&lt;/D&gt;&lt;D xsi:type="xsd:string"&gt;B286382&lt;/D&gt;&lt;D xsi:type="xsd:string"&gt;0265274&lt;/D&gt;&lt;D xsi:type="xsd:string"&gt;0963318&lt;/D&gt;&lt;D xsi:type="xsd:string"&gt;BYN5913&lt;/D&gt;&lt;D xsi:type="xsd:string"&gt;BY7QYJ5&lt;/D&gt;&lt;D xsi:type="xsd:string"&gt;BL6NGV2&lt;/D&gt;&lt;D xsi:type="xsd:string"&gt;BTC0LB8&lt;/D&gt;&lt;D xsi:type="xsd:string"&gt;0822011&lt;/D&gt;&lt;D xsi:type="xsd:string"&gt;BY9D0Y1&lt;/D&gt;&lt;D xsi:type="xsd:string"&gt;0309644&lt;/D&gt;&lt;D xsi:type="xsd:string"&gt;B1L8B62&lt;/D&gt;&lt;D xsi:type="xsd:string"&gt;BG12Y04&lt;/D&gt;&lt;D xsi:type="xsd:string"&gt;B5VQMV6&lt;/D&gt;&lt;D xsi:type="xsd:string"&gt;0096162&lt;/D&gt;&lt;D xsi:type="xsd:string"&gt;0334505&lt;/D&gt;&lt;D xsi:type="xsd:string"&gt;BRJ9BJ2&lt;/D&gt;&lt;D xsi:type="xsd:string"&gt;BLWDVP5&lt;/D&gt;&lt;D xsi:type="xsd:string"&gt;B1XH2C0&lt;/D&gt;&lt;D xsi:type="xsd:string"&gt;0345217&lt;/D&gt;&lt;D xsi:type="xsd:string"&gt;0339500&lt;/D&gt;&lt;D xsi:type="xsd:string"&gt;BQJXXT1&lt;/D&gt;&lt;D xsi:type="xsd:string"&gt;BYYW3C2&lt;/D&gt;&lt;D xsi:type="xsd:string"&gt;BWZMZF4&lt;/D&gt;&lt;D xsi:type="xsd:string"&gt;B1QH8P2&lt;/D&gt;&lt;D xsi:type="xsd:string"&gt;BYZN904&lt;/D&gt;&lt;D xsi:type="xsd:string"&gt;BQS10J5&lt;/D&gt;&lt;D xsi:type="xsd:string"&gt;BKY40Q3&lt;/D&gt;&lt;D xsi:type="xsd:string"&gt;0207458&lt;/D&gt;&lt;D xsi:type="xsd:string"&gt;B01FLG6&lt;/D&gt;&lt;D xsi:type="xsd:string"&gt;BN7ZCY6&lt;/D&gt;&lt;D xsi:type="xsd:string"&gt;B00MZ44&lt;/D&gt;&lt;D xsi:type="xsd:string"&gt;BF5H9P8&lt;/D&gt;&lt;D xsi:type="xsd:string"&gt;B0HZP13&lt;/D&gt;&lt;D xsi:type="xsd:string"&gt;BVC3CB8&lt;/D&gt;&lt;D xsi:type="xsd:string"&gt;B63QSB3&lt;/D&gt;&lt;D xsi:type="xsd:string"&gt;BYVGFL0&lt;/D&gt;&lt;D xsi:type="xsd:string"&gt;BRJQ8J2&lt;/D&gt;&lt;D xsi:type="xsd:string"&gt;B012TP2&lt;/D&gt;&lt;D xsi:type="xsd:string"&gt;BMBVGQ3&lt;/D&gt;&lt;D xsi:type="xsd:string"&gt;BYRJH51&lt;/D&gt;&lt;D xsi:type="xsd:string"&gt;0416102&lt;/D&gt;&lt;D xsi:type="xsd:string"&gt;BGHQ198&lt;/D&gt;&lt;D xsi:type="xsd:string"&gt;B943Y72&lt;/D&gt;&lt;D xsi:type="xsd:string"&gt;B0LCW08&lt;/D&gt;&lt;D xsi:type="xsd:string"&gt;B19NKB7&lt;/D&gt;&lt;D xsi:type="xsd:string"&gt;BVZHXQ9&lt;/D&gt;&lt;D xsi:type="xsd:string"&gt;BYYTFB6&lt;/D&gt;&lt;D xsi:type="xsd:string"&gt;0557681&lt;/D&gt;&lt;D xsi:type="xsd:string"&gt;BYXJC27&lt;/D&gt;&lt;D xsi:type="xsd:string"&gt;BGLP8L2&lt;/D&gt;&lt;D xsi:type="xsd:string"&gt;B61TVQ0&lt;/D&gt;&lt;D xsi:type="xsd:string"&gt;B06QFB7&lt;/D&gt;&lt;D xsi:type="xsd:string"&gt;BN4HT33&lt;/D&gt;&lt;D xsi:type="xsd:string"&gt;BD45SH4&lt;/D&gt;&lt;D xsi:type="xsd:string"&gt;BLP5857&lt;/D&gt;&lt;D xsi:type="xsd:string"&gt;BYVQYS0&lt;/D&gt;&lt;D xsi:type="xsd:string"&gt;3398649&lt;/D&gt;&lt;D xsi:type="xsd:string"&gt;BM8Q5M0&lt;/D&gt;&lt;D xsi:type="xsd:string"&gt;BZ0D672&lt;/D&gt;&lt;D xsi:type="xsd:string"&gt;BKX5CN8&lt;/D&gt;&lt;D xsi:type="xsd:string"&gt;B0HZPV3&lt;/D&gt;&lt;D xsi:type="xsd:string"&gt;BL9ZF30&lt;/D&gt;&lt;D xsi:type="xsd:string"&gt;BBQ3850&lt;/D&gt;&lt;D xsi:type="xsd:string"&gt;3319521&lt;/D&gt;&lt;D xsi:type="xsd:string"&gt;4491235&lt;/D&gt;&lt;D xsi:type="xsd:string"&gt;B1VNST9&lt;/D&gt;&lt;D xsi:type="xsd:string"&gt;B4T7HX1&lt;/D&gt;&lt;D xsi:type="xsd:string"&gt;0738840&lt;/D&gt;&lt;D xsi:type="xsd:string"&gt;B67G5X0&lt;/D&gt;&lt;D xsi:type="xsd:string"&gt;B17MMZ4&lt;/D&gt;&lt;D xsi:type="xsd:string"&gt;BZC0LP4&lt;/D&gt;&lt;D xsi:type="xsd:string"&gt;BJ1DLW9&lt;/D&gt;&lt;D xsi:type="xsd:string"&gt;5982200&lt;/D&gt;&lt;D xsi:type="xsd:string"&gt;B1JQDM8&lt;/D&gt;&lt;D xsi:type="xsd:string"&gt;B012BV2&lt;/D&gt;&lt;D xsi:type="xsd:string"&gt;0575809&lt;/D&gt;&lt;D xsi:type="xsd:string"&gt;BNGDN82&lt;/D&gt;&lt;D xsi:type="xsd:string"&gt;BJ1F4N7&lt;/D&gt;&lt;D xsi:type="xsd:string"&gt;BG6L729&lt;/D&gt;&lt;D xsi:type="xsd:string"&gt;B1ZBKY8&lt;/D&gt;&lt;D xsi:type="xsd:string"&gt;0621520&lt;/D&gt;&lt;D xsi:type="xsd:string"&gt;BM7S2W6&lt;/D&gt;&lt;D xsi:type="xsd:string"&gt;BH3VJ78&lt;/D&gt;&lt;D xsi:type="xsd:string"&gt;3002605&lt;/D&gt;&lt;D xsi:type="xsd:string"&gt;BJHPLV8&lt;/D&gt;&lt;D xsi:type="xsd:string"&gt;B40SF84&lt;/D&gt;&lt;D xsi:type="xsd:string"&gt;BDX87W2&lt;/D&gt;&lt;D xsi:type="xsd:string"&gt;BYM1K75&lt;/D&gt;&lt;D xsi:type="xsd:string"&gt;B1YC2Y6&lt;/D&gt;&lt;D xsi:type="xsd:string"&gt;0665045&lt;/D&gt;&lt;D xsi:type="xsd:string"&gt;0667278&lt;/D&gt;&lt;D xsi:type="xsd:string"&gt;3023231&lt;/D&gt;&lt;D xsi:type="xsd:string"&gt;3426454&lt;/D&gt;&lt;D xsi:type="xsd:string"&gt;BSB7BS0&lt;/D&gt;&lt;D xsi:type="xsd:string"&gt;BJ62K68&lt;/D&gt;&lt;D xsi:type="xsd:string"&gt;B0H2K53&lt;/D&gt;&lt;D xsi:type="xsd:string"&gt;B7S9G98&lt;/D&gt;&lt;D xsi:type="xsd:string"&gt;B6T5S47&lt;/D&gt;&lt;D xsi:type="xsd:string"&gt;BKRC5K3&lt;/D&gt;&lt;D xsi:type="xsd:string"&gt;BJ34VB9&lt;/D&gt;&lt;D xsi:type="xsd:string"&gt;B1Z4ST8&lt;/D&gt;&lt;D xsi:type="xsd:string"&gt;0718444&lt;/D&gt;&lt;D xsi:type="xsd:string"&gt;BLWF0R6&lt;/D&gt;&lt;D xsi:type="xsd:string"&gt;BDVZYZ7&lt;/D&gt;&lt;D xsi:type="xsd:string"&gt;B1L5QH9&lt;/D&gt;&lt;D xsi:type="xsd:string"&gt;0903994&lt;/D&gt;&lt;D xsi:type="xsd:string"&gt;B082RF1&lt;/D&gt;&lt;D xsi:type="xsd:string"&gt;0732358&lt;/D&gt;&lt;D xsi:type="xsd:string"&gt;B0YG1K0&lt;/D&gt;&lt;D xsi:type="xsd:string"&gt;BGDT3G2&lt;/D&gt;&lt;D xsi:type="xsd:string"&gt;0719737&lt;/D&gt;&lt;D xsi:type="xsd:string"&gt;0759476&lt;/D&gt;&lt;D xsi:type="xsd:string"&gt;BYWVDP4&lt;/D&gt;&lt;D xsi:type="xsd:string"&gt;BMX64W8&lt;/D&gt;&lt;D xsi:type="xsd:string"&gt;B1N7Z09&lt;/D&gt;&lt;D xsi:type="xsd:string"&gt;B135BJ4&lt;/D&gt;&lt;D xsi:type="xsd:string"&gt;BGXQNP2&lt;/D&gt;&lt;D xsi:type="xsd:string"&gt;0795823&lt;/D&gt;&lt;D xsi:type="xsd:string"&gt;0797379&lt;/D&gt;&lt;D xsi:type="xsd:string"&gt;B0CY5V5&lt;/D&gt;&lt;D xsi:type="xsd:string"&gt;BFZZM64&lt;/D&gt;&lt;D xsi:type="xsd:string"&gt;0799096&lt;/D&gt;&lt;D xsi:type="xsd:string"&gt;BKDM7X4&lt;/D&gt;&lt;D xsi:type="xsd:string"&gt;BQZCBZ4&lt;/D&gt;&lt;D xsi:type="xsd:string"&gt;B4X1RC8&lt;/D&gt;&lt;D xsi:type="xsd:string"&gt;BYZDVK8&lt;/D&gt;&lt;D xsi:type="xsd:string"&gt;0330860&lt;/D&gt;&lt;D xsi:type="xsd:string"&gt;BWFGQN1&lt;/D&gt;&lt;D xsi:type="xsd:string"&gt;0472609&lt;/D&gt;&lt;D xsi:type="xsd:string"&gt;BGBN7C0&lt;/D&gt;&lt;D xsi:type="xsd:string"&gt;B040L80&lt;/D&gt;&lt;D xsi:type="xsd:string"&gt;B0KM9T7&lt;/D&gt;&lt;D xsi:type="xsd:string"&gt;BNTVWJ7&lt;/D&gt;&lt;D xsi:type="xsd:string"&gt;B4YCDF5&lt;/D&gt;&lt;D xsi:type="xsd:string"&gt;BP92CJ4&lt;/D&gt;&lt;D xsi:type="xsd:string"&gt;0878230&lt;/D&gt;&lt;D xsi:type="xsd:string"&gt;BYVX2X2&lt;/D&gt;&lt;D xsi:type="xsd:string"&gt;0879471&lt;/D&gt;&lt;D xsi:type="xsd:string"&gt;B06GM72&lt;/D&gt;&lt;D xsi:type="xsd:string"&gt;0375377&lt;/D&gt;&lt;D xsi:type="xsd:string"&gt;B1VYCH8&lt;/D&gt;&lt;D xsi:type="xsd:string"&gt;BYQB9V8&lt;/D&gt;&lt;D xsi:type="xsd:string"&gt;B0HWG88&lt;/D&gt;&lt;D xsi:type="xsd:string"&gt;B18P5K8&lt;/D&gt;&lt;D xsi:type="xsd:string"&gt;B2PDGW1&lt;/D&gt;&lt;D xsi:type="xsd:string"&gt;BL6C200&lt;/D&gt;&lt;D xsi:type="xsd:string"&gt;BYZFZ91&lt;/D&gt;&lt;D xsi:type="xsd:string"&gt;0150080&lt;/D&gt;&lt;D xsi:type="xsd:string"&gt;0912332&lt;/D&gt;&lt;D xsi:type="xsd:string"&gt;B6WVD70&lt;/D&gt;&lt;D xsi:type="xsd:string"&gt;BJ5FQX7&lt;/D&gt;&lt;D xsi:type="xsd:string"&gt;B82YXW8&lt;/D&gt;&lt;D xsi:type="xsd:string"&gt;BNVVHD4&lt;/D&gt;&lt;D xsi:type="xsd:string"&gt;BZC0LC1&lt;/D&gt;&lt;D xsi:type="xsd:string"&gt;BD6GN03&lt;/D&gt;&lt;D xsi:type="xsd:string"&gt;BJDQQ87&lt;/D&gt;&lt;D xsi:type="xsd:string"&gt;BD6RF22&lt;/D&gt;&lt;D xsi:type="xsd:string"&gt;0946580&lt;/D&gt;&lt;D xsi:type="xsd:string"&gt;BN574F9&lt;/D&gt;&lt;D xsi:type="xsd:string"&gt;BF4HYV0&lt;/D&gt;&lt;D xsi:type="xsd:string"&gt;3032936&lt;/D&gt;&lt;D xsi:type="xsd:string"&gt;B5N0P84&lt;/D&gt;&lt;D xsi:type="xsd:string"&gt;0060800&lt;/D&gt;&lt;D xsi:type="xsd:string"&gt;BJ5F8G4&lt;/D&gt;&lt;D xsi:type="xsd:string"&gt;4697378&lt;/D&gt;&lt;D xsi:type="xsd:string"&gt;BMXVKB4&lt;/D&gt;&lt;D xsi:type="xsd:string"&gt;B4YCYX0&lt;/D&gt;&lt;D xsi:type="xsd:string"&gt;7124594&lt;/D&gt;&lt;D xsi:type="xsd:string"&gt;BP0QDP8&lt;/D&gt;&lt;D xsi:type="xsd:string"&gt;7222755&lt;/D&gt;&lt;D xsi:type="xsd:string"&gt;BLNN0G8&lt;/D&gt;&lt;D xsi:type="xsd:string"&gt;B76D410&lt;/D&gt;&lt;D xsi:type="xsd:string"&gt;B07ZBW6&lt;/D&gt;&lt;D xsi:type="xsd:string"&gt;BB97064&lt;/D&gt;&lt;D xsi:type="xsd:string"&gt;B01TB35&lt;/D&gt;&lt;D xsi:type="xsd:string"&gt;B176416&lt;/D&gt;&lt;D xsi:type="xsd:string"&gt;BFSSBH4&lt;/D&gt;&lt;D xsi:type="xsd:string"&gt;BD376K0&lt;/D&gt;&lt;D xsi:type="xsd:string"&gt;B1Z4WD0&lt;/D&gt;&lt;D xsi:type="xsd:string"&gt;7050417&lt;/D&gt;&lt;D xsi:type="xsd:string"&gt;B0LF188&lt;/D&gt;&lt;D xsi:type="xsd:string"&gt;B0R80X9&lt;/D&gt;&lt;D xsi:type="xsd:string"&gt;B03PQZ8&lt;/D&gt;&lt;D xsi:type="xsd:string"&gt;BM8J5G3&lt;/D&gt;&lt;D xsi:type="xsd:string"&gt;BYQ8481&lt;/D&gt;&lt;D xsi:type="xsd:string"&gt;4350035&lt;/D&gt;&lt;D xsi:type="xsd:string"&gt;B1WHVV3&lt;/D&gt;&lt;D xsi:type="xsd:string"&gt;BM8J4W2&lt;/D&gt;&lt;D xsi:type="xsd:string"&gt;BK6QWF0&lt;/D&gt;&lt;D xsi:type="xsd:string"&gt;5206621&lt;/D&gt;&lt;D xsi:type="xsd:string"&gt;7132832&lt;/D&gt;&lt;D xsi:type="xsd:string"&gt;5978630&lt;/D&gt;&lt;D xsi:type="xsd:string"&gt;B0LDD86&lt;/D&gt;&lt;D xsi:type="xsd:string"&gt;B18ZRK2&lt;/D&gt;&lt;D xsi:type="xsd:string"&gt;BNZGVK0&lt;/D&gt;&lt;D xsi:type="xsd:string"&gt;4581619&lt;/D&gt;&lt;D xsi:type="xsd:string"&gt;BMGGZL1&lt;/D&gt;&lt;D xsi:type="xsd:string"&gt;BWWYWC9&lt;/D&gt;&lt;D xsi:type="xsd:string"&gt;BSQL1V0&lt;/D&gt;&lt;D xsi:type="xsd:string"&gt;BKWD4B5&lt;/D&gt;&lt;D xsi:type="xsd:string"&gt;BYL6RK3&lt;/D&gt;&lt;D xsi:type="xsd:string"&gt;4612757&lt;/D&gt;&lt;D xsi:type="xsd:string"&gt;B3NHS04&lt;/D&gt;&lt;D xsi:type="xsd:string"&gt;BNC0LN8&lt;/D&gt;&lt;D xsi:type="xsd:string"&gt;B012877&lt;/D&gt;&lt;D xsi:type="xsd:string"&gt;7391763&lt;/D&gt;&lt;D xsi:type="xsd:string"&gt;BD5GN60&lt;/D&gt;&lt;D xsi:type="xsd:string"&gt;BQ7ZV06&lt;/D&gt;&lt;D xsi:type="xsd:string"&gt;BVSS671&lt;/D&gt;&lt;D xsi:type="xsd:string"&gt;7110902&lt;/D&gt;&lt;D xsi:type="xsd:string"&gt;BYQCQ32&lt;/D&gt;&lt;D xsi:type="xsd:string"&gt;7147892&lt;/D&gt;&lt;D xsi:type="xsd:string"&gt;B28PS95&lt;/D&gt;&lt;D xsi:type="xsd:string"&gt;BF41XY8&lt;/D&gt;&lt;D xsi:type="xsd:string"&gt;BYZWMR9&lt;/D&gt;&lt;D xsi:type="xsd:string"&gt;7123104&lt;/D&gt;&lt;D xsi:type="xsd:string"&gt;B02SWN8&lt;/D&gt;&lt;D xsi:type="xsd:string"&gt;BWX5Y69&lt;/D&gt;&lt;D xsi:type="xsd:string"&gt;B92M6T7&lt;/D&gt;&lt;D xsi:type="xsd:string"&gt;4350024&lt;/D&gt;&lt;D xsi:type="xsd:string"&gt;BD9G333&lt;/D&gt;&lt;D xsi:type="xsd:string"&gt;BNHSHK6&lt;/D&gt;&lt;D xsi:type="xsd:string"&gt;B6632T7&lt;/D&gt;&lt;D xsi:type="xsd:string"&gt;B0Y9080&lt;/D&gt;&lt;D xsi:type="xsd:string"&gt;B1WP656&lt;/D&gt;&lt;D xsi:type="xsd:string"&gt;BMYDHR4&lt;/D&gt;&lt;D xsi:type="xsd:string"&gt;BYSS4Q7&lt;/D&gt;&lt;D xsi:type="xsd:string"&gt;4501093&lt;/D&gt;&lt;D xsi:type="xsd:string"&gt;B0386J1&lt;/D&gt;&lt;D xsi:type="xsd:string"&gt;BBL4QM1&lt;/D&gt;&lt;D xsi:type="xsd:string"&gt;BFYDWS1&lt;/D&gt;&lt;D xsi:type="xsd:string"&gt;BGV1V77&lt;/D&gt;&lt;D xsi:type="xsd:string"&gt;B44XTX8&lt;/D&gt;&lt;D xsi:type="xsd:string"&gt;BVZHXJ2&lt;/D&gt;&lt;D xsi:type="xsd:string"&gt;BF1KD82&lt;/D&gt;&lt;D xsi:type="xsd:string"&gt;4713490&lt;/D&gt;&lt;D xsi:type="xsd:string"&gt;BX8ZX20&lt;/D&gt;&lt;D xsi:type="xsd:string"&gt;BYZGMM6&lt;/D&gt;&lt;D xsi:type="xsd:string"&gt;BBCR9N1&lt;/D&gt;&lt;D xsi:type="xsd:string"&gt;5263574&lt;/D&gt;&lt;D xsi:type="xsd:string"&gt;4821672&lt;/D&gt;&lt;D xsi:type="xsd:string"&gt;B14LS01&lt;/D&gt;&lt;D xsi:type="xsd:string"&gt;B06JSP1&lt;/D&gt;&lt;D xsi:type="xsd:string"&gt;5698790&lt;/D&gt;&lt;D xsi:type="xsd:string"&gt;B94P973&lt;/D&gt;&lt;D xsi:type="xsd:string"&gt;B0SDJB4&lt;/D&gt;&lt;D xsi:type="xsd:string"&gt;BYNXBZ5&lt;/D&gt;&lt;D xsi:type="xsd:string"&gt;B58C6H1&lt;/D&gt;&lt;D xsi:type="xsd:string"&gt;BFMH1Z5&lt;/D&gt;&lt;D xsi:type="xsd:string"&gt;BDZRDG3&lt;/D&gt;&lt;D xsi:type="xsd:string"&gt;BMTRW10&lt;/D&gt;&lt;D xsi:type="xsd:string"&gt;BZ168H4&lt;/D&gt;&lt;D xsi:type="xsd:string"&gt;BNB4VH5&lt;/D&gt;&lt;D xsi:type="xsd:string"&gt;B8K9X70&lt;/D&gt;&lt;D xsi:type="xsd:string"&gt;FRO&lt;/D&gt;&lt;D xsi:type="xsd:string"&gt;BP4YTP0&lt;/D&gt;&lt;D xsi:type="xsd:string"&gt;B1W8P14&lt;/D&gt;&lt;D xsi:type="xsd:string"&gt;B051DV9&lt;/D&gt;&lt;D xsi:type="xsd:string"&gt;BG0SJ42&lt;/D&gt;&lt;D xsi:type="xsd:string"&gt;B1Z95S1&lt;/D&gt;&lt;D xsi:type="xsd:string"&gt;B3YGV45&lt;/D&gt;&lt;D xsi:type="xsd:string"&gt;5165294&lt;/D&gt;&lt;D xsi:type="xsd:string"&gt;BD9PNF2&lt;/D&gt;&lt;D xsi:type="xsd:string"&gt;BD9Y9B7&lt;/D&gt;&lt;D xsi:type="xsd:string"&gt;BG0SCK9&lt;/D&gt;&lt;D xsi:type="xsd:string"&gt;BN573R4&lt;/D&gt;&lt;D xsi:type="xsd:string"&gt;BKRWS93&lt;/D&gt;&lt;D xsi:type="xsd:string"&gt;BSMM753&lt;/D&gt;&lt;D xsi:type="xsd:string"&gt;BFRSRR7&lt;/D&gt;&lt;D xsi:type="xsd:string"&gt;BNBNSG0&lt;/D&gt;&lt;D xsi:type="xsd:string"&gt;BD6S9Q7&lt;/D&gt;&lt;D xsi:type="xsd:string"&gt;BV9FWX9&lt;/D&gt;&lt;D xsi:type="xsd:string"&gt;BPG9MQ5&lt;/D&gt;&lt;D xsi:type="xsd:string"&gt;BNCBD46&lt;/D&gt;&lt;D xsi:type="xsd:string"&gt;BZ24134&lt;/D&gt;&lt;D xsi:type="xsd:string"&gt;BYQ7HZ6&lt;/D&gt;&lt;D xsi:type="xsd:string"&gt;BD45RJ9&lt;/D&gt;&lt;D xsi:type="xsd:string"&gt;BG0SJ20&lt;/D&gt;&lt;D xsi:type="xsd:string"&gt;BD4TZK8&lt;/D&gt;&lt;D xsi:type="xsd:string"&gt;5250640&lt;/D&gt;&lt;D xsi:type="xsd:string"&gt;BZBY737&lt;/D&gt;&lt;D xsi:type="xsd:string"&gt;BYZ2JR8&lt;/D&gt;&lt;D xsi:type="xsd:string"&gt;BYYH7G9&lt;/D&gt;&lt;D xsi:type="xsd:string"&gt;BYY7VY5&lt;/D&gt;&lt;D xsi:type="xsd:string"&gt;B1WFDQ6&lt;/D&gt;&lt;D xsi:type="xsd:string"&gt;5716302&lt;/D&gt;&lt;D xsi:type="xsd:string"&gt;7271166&lt;/D&gt;&lt;D xsi:type="xsd:string"&gt;B12TR11&lt;/D&gt;&lt;D xsi:type="xsd:string"&gt;BM8H6J7&lt;/D&gt;&lt;D xsi:type="xsd:string"&gt;B8B6WX9&lt;/D&gt;&lt;D xsi:type="xsd:string"&gt;BD9PZ12&lt;/D&gt;&lt;D xsi:type="xsd:string"&gt;B1Y1P66&lt;/D&gt;&lt;D xsi:type="xsd:string"&gt;BG0SKQ1&lt;/D&gt;&lt;D xsi:type="xsd:string"&gt;BG0T3J8&lt;/D&gt;&lt;D xsi:type="xsd:string"&gt;BZ07696&lt;/D&gt;&lt;D xsi:type="xsd:string"&gt;B5VFQ00&lt;/D&gt;&lt;D xsi:type="xsd:string"&gt;BMFDP24&lt;/D&gt;&lt;D xsi:type="xsd:string"&gt;4691916&lt;/D&gt;&lt;D xsi:type="xsd:string"&gt;B019SP6&lt;/D&gt;&lt;D xsi:type="xsd:string"&gt;B00ZG06&lt;/D&gt;&lt;D xsi:type="xsd:string"&gt;B15GGN4&lt;/D&gt;&lt;D xsi:type="xsd:string"&gt;7742123&lt;/D&gt;&lt;D xsi:type="xsd:string"&gt;B3MVZM8&lt;/D&gt;&lt;D xsi:type="xsd:string"&gt;B1L7YL5&lt;/D&gt;&lt;D xsi:type="xsd:string"&gt;B1W5NW2&lt;/D&gt;&lt;D xsi:type="xsd:string"&gt;BKV4GX5&lt;/D&gt;&lt;D xsi:type="xsd:string"&gt;BQSSWW3&lt;/D&gt;&lt;D xsi:type="xsd:string"&gt;BYNZ5N7&lt;/D&gt;&lt;D xsi:type="xsd:string"&gt;B4V6DD8&lt;/D&gt;&lt;D xsi:type="xsd:string"&gt;B40JTQ3&lt;/D&gt;&lt;D xsi:type="xsd:string"&gt;B06T259&lt;/D&gt;&lt;D xsi:type="xsd:string"&gt;B0LGG75&lt;/D&gt;&lt;D xsi:type="xsd:string"&gt;B15SLC4&lt;/D&gt;&lt;D xsi:type="xsd:string"&gt;BPLXRG7&lt;/D&gt;&lt;D xsi:type="xsd:string"&gt;B1XCHJ7&lt;/D&gt;&lt;D xsi:type="xsd:string"&gt;BLPJR07&lt;/D&gt;&lt;D xsi:type="xsd:string"&gt;B55WMQ5&lt;/D&gt;&lt;D xsi:type="xsd:string"&gt;BRC9Y67&lt;/D&gt;&lt;D xsi:type="xsd:string"&gt;5728125&lt;/D&gt;&lt;D xsi:type="xsd:string"&gt;B14NJ71&lt;/D&gt;&lt;D xsi:type="xsd:string"&gt;BLLJ381&lt;/D&gt;&lt;D xsi:type="xsd:string"&gt;4063980&lt;/D&gt;&lt;D xsi:type="xsd:string"&gt;BYMD5K9&lt;/D&gt;&lt;D xsi:type="xsd:string"&gt;5815265&lt;/D&gt;&lt;D xsi:type="xsd:string"&gt;5808135&lt;/D&gt;&lt;D xsi:type="xsd:string"&gt;BYWP840&lt;/D&gt;&lt;D xsi:type="xsd:string"&gt;7144097&lt;/D&gt;&lt;D xsi:type="xsd:string"&gt;4103518&lt;/D&gt;&lt;D xsi:type="xsd:string"&gt;B7K6D18&lt;/D&gt;&lt;D xsi:type="xsd:string"&gt;BKKCLZ7&lt;/D&gt;&lt;D xsi:type="xsd:string"&gt;BNGN809&lt;/D&gt;&lt;D xsi:type="xsd:string"&gt;7135251&lt;/D&gt;&lt;D xsi:type="xsd:string"&gt;B14P8W5&lt;/D&gt;&lt;D xsi:type="xsd:string"&gt;7169517&lt;/D&gt;&lt;D xsi:type="xsd:string"&gt;BMVFDR5&lt;/D&gt;&lt;D xsi:type="xsd:string"&gt;5337093&lt;/D&gt;&lt;D xsi:type="xsd:string"&gt;B08QZ48&lt;/D&gt;&lt;D xsi:type="xsd:string"&gt;7315440&lt;/D&gt;&lt;D xsi:type="xsd:string"&gt;BD0CRV6&lt;/D&gt;&lt;D xsi:type="xsd:string"&gt;BT9K605&lt;/D&gt;&lt;D xsi:type="xsd:string"&gt;BH89L26&lt;/D&gt;&lt;D xsi:type="xsd:string"&gt;BNGN9Z1&lt;/D&gt;&lt;D xsi:type="xsd:string"&gt;B1Y6V63&lt;/D&gt;&lt;D xsi:type="xsd:string"&gt;4557999&lt;/D&gt;&lt;D xsi:type="xsd:string"&gt;5161407&lt;/D&gt;&lt;D xsi:type="xsd:string"&gt;4783211&lt;/D&gt;&lt;D xsi:type="xsd:string"&gt;BNT8D28&lt;/D&gt;&lt;D xsi:type="xsd:string"&gt;BZ1KGJ4&lt;/D&gt;&lt;D xsi:type="xsd:string"&gt;BMVB793&lt;/D&gt;&lt;D xsi:type="xsd:string"&gt;BZ0P4R4&lt;/D&gt;&lt;D xsi:type="xsd:string"&gt;B0B87F6&lt;/D&gt;&lt;D xsi:type="xsd:string"&gt;BGLP232&lt;/D&gt;&lt;D xsi:type="xsd:string"&gt;BD2Z8S7&lt;/D&gt;&lt;D xsi:type="xsd:string"&gt;B93ZNM7&lt;/D&gt;&lt;D xsi:type="xsd:string"&gt;B15CPD5&lt;/D&gt;&lt;D xsi:type="xsd:string"&gt;B1W4V69&lt;/D&gt;&lt;D xsi:type="xsd:string"&gt;BZ5ZHK3&lt;/D&gt;&lt;D xsi:type="xsd:string"&gt;B07DRZ5&lt;/D&gt;&lt;D xsi:type="xsd:string"&gt;BSM8WL2&lt;/D&gt;&lt;D xsi:type="xsd:string"&gt;BW0D7R8&lt;/D&gt;&lt;D xsi:type="xsd:string"&gt;B5VZ053&lt;/D&gt;&lt;D xsi:type="xsd:string"&gt;4760850&lt;/D&gt;&lt;D xsi:type="xsd:string"&gt;BMY36H7&lt;/D&gt;&lt;D xsi:type="xsd:string"&gt;B04F679&lt;/D&gt;&lt;D xsi:type="xsd:string"&gt;7307425&lt;/D&gt;&lt;D xsi:type="xsd:string"&gt;4820668&lt;/D&gt;&lt;D xsi:type="xsd:string"&gt;B56RD66&lt;/D&gt;&lt;D xsi:type="xsd:string"&gt;BD9Y5C0&lt;/D&gt;&lt;D xsi:type="xsd:string"&gt;BP3S243&lt;/D&gt;&lt;D xsi:type="xsd:string"&gt;4643735&lt;/D&gt;&lt;D xsi:type="xsd:string"&gt;BMFNNR5&lt;/D&gt;&lt;D xsi:type="xsd:string"&gt;BMVWYM8&lt;/D&gt;&lt;D xsi:type="xsd:string"&gt;BJT9DB2&lt;/D&gt;&lt;D xsi:type="xsd:string"&gt;BYXPJQ8&lt;/D&gt;&lt;D xsi:type="xsd:string"&gt;BVGH0K1&lt;/D&gt;&lt;D xsi:type="xsd:string"&gt;BSL79B9&lt;/D&gt;&lt;D xsi:type="xsd:string"&gt;BDHFV61&lt;/D&gt;&lt;D xsi:type="xsd:string"&gt;BP2NJ48&lt;/D&gt;&lt;D xsi:type="xsd:string"&gt;4093437&lt;/D&gt;&lt;D xsi:type="xsd:string"&gt;7240371&lt;/D&gt;&lt;D xsi:type="xsd:string"&gt;BZBXJW</t>
        </r>
      </text>
    </comment>
    <comment ref="A95" authorId="0" shapeId="0" xr:uid="{6C964918-5BB9-4A70-933E-441FACF3FF80}">
      <text>
        <r>
          <rPr>
            <b/>
            <sz val="9"/>
            <color indexed="81"/>
            <rFont val="Tahoma"/>
            <family val="2"/>
          </rPr>
          <t>7&lt;/D&gt;&lt;D xsi:type="xsd:string"&gt;BJZ2Z08&lt;/D&gt;&lt;D xsi:type="xsd:string"&gt;BZ0Y0T5&lt;/D&gt;&lt;D xsi:type="xsd:string"&gt;BJXMLF7&lt;/D&gt;&lt;D xsi:type="xsd:string"&gt;B0XP0T0&lt;/D&gt;&lt;D xsi:type="xsd:string"&gt;4018786&lt;/D&gt;&lt;D xsi:type="xsd:string"&gt;B033YF8&lt;/D&gt;&lt;D xsi:type="xsd:string"&gt;B5BLGL9&lt;/D&gt;&lt;D xsi:type="xsd:string"&gt;BYZG7C1&lt;/D&gt;&lt;D xsi:type="xsd:string"&gt;B131GJ7&lt;/D&gt;&lt;D xsi:type="xsd:string"&gt;B3K5QQ3&lt;/D&gt;&lt;D xsi:type="xsd:string"&gt;B3YWDL4&lt;/D&gt;&lt;D xsi:type="xsd:string"&gt;BKV3Z24&lt;/D&gt;&lt;D xsi:type="xsd:string"&gt;B0M42T2&lt;/D&gt;&lt;D xsi:type="xsd:string"&gt;BNNH2W4&lt;/D&gt;&lt;D xsi:type="xsd:string"&gt;BPMRNZ9&lt;/D&gt;&lt;D xsi:type="xsd:string"&gt;BN7PJ67&lt;/D&gt;&lt;D xsi:type="xsd:string"&gt;BKPFS27&lt;/D&gt;&lt;D xsi:type="xsd:string"&gt;BZ1DP29&lt;/D&gt;&lt;D xsi:type="xsd:string"&gt;BVFB413&lt;/D&gt;&lt;D xsi:type="xsd:string"&gt;BDVLJ38&lt;/D&gt;&lt;D xsi:type="xsd:string"&gt;BM98X98&lt;/D&gt;&lt;D xsi:type="xsd:string"&gt;BYSXJB2&lt;/D&gt;&lt;D xsi:type="xsd:string"&gt;BD7Y737&lt;/D&gt;&lt;D xsi:type="xsd:string"&gt;4449137&lt;/D&gt;&lt;D xsi:type="xsd:string"&gt;BLN9XH8&lt;/D&gt;&lt;D xsi:type="xsd:string"&gt;BYZSBH0&lt;/D&gt;&lt;D xsi:type="xsd:string"&gt;BJXSCH4&lt;/D&gt;&lt;D xsi:type="xsd:string"&gt;BP6FZN1&lt;/D&gt;&lt;D xsi:type="xsd:string"&gt;4407599&lt;/D&gt;&lt;D xsi:type="xsd:string"&gt;BXRTNW3&lt;/D&gt;&lt;D xsi:type="xsd:string"&gt;BJ7W9K4&lt;/D&gt;&lt;D xsi:type="xsd:string"&gt;B12PJ24&lt;/D&gt;&lt;D xsi:type="xsd:string"&gt;BLN8T44&lt;/D&gt;&lt;D xsi:type="xsd:string"&gt;BZ30ML6&lt;/D&gt;&lt;D xsi:type="xsd:string"&gt;7371431&lt;/D&gt;&lt;D xsi:type="xsd:string"&gt;B142FZ8&lt;/D&gt;&lt;D xsi:type="xsd:string"&gt;B0LDBX7&lt;/D&gt;&lt;D xsi:type="xsd:string"&gt;BPV8VP9&lt;/D&gt;&lt;D xsi:type="xsd:string"&gt;BF1PV38&lt;/D&gt;&lt;D xsi:type="xsd:string"&gt;5364886&lt;/D&gt;&lt;D xsi:type="xsd:string"&gt;B12W4C0&lt;/D&gt;&lt;D xsi:type="xsd:string"&gt;BL6K7K9&lt;/D&gt;&lt;D xsi:type="xsd:string"&gt;BH31X65&lt;/D&gt;&lt;D xsi:type="xsd:string"&gt;B23PWD2&lt;/D&gt;&lt;D xsi:type="xsd:string"&gt;B1HP071&lt;/D&gt;&lt;D xsi:type="xsd:string"&gt;BF2CVV6&lt;/D&gt;&lt;D xsi:type="xsd:string"&gt;BN90DN5&lt;/D&gt;&lt;D xsi:type="xsd:string"&gt;BF345V9&lt;/D&gt;&lt;D xsi:type="xsd:string"&gt;BQS92L5&lt;/D&gt;&lt;D xsi:type="xsd:string"&gt;B1W6PY1&lt;/D&gt;&lt;D xsi:type="xsd:string"&gt;BYYTL07&lt;/D&gt;&lt;D xsi:type="xsd:string"&gt;BMXT8K3&lt;/D&gt;&lt;D xsi:type="xsd:string"&gt;BMCM2T0&lt;/D&gt;&lt;D xsi:type="xsd:string"&gt;BXC4CH1&lt;/D&gt;&lt;D xsi:type="xsd:string"&gt;BKX8GB3&lt;/D&gt;&lt;D xsi:type="xsd:string"&gt;BQY78Q0&lt;/D&gt;&lt;D xsi:type="xsd:string"&gt;BJBMWP6&lt;/D&gt;&lt;D xsi:type="xsd:string"&gt;BNYKZJ0&lt;/D&gt;&lt;D xsi:type="xsd:string"&gt;B06G108&lt;/D&gt;&lt;D xsi:type="xsd:string"&gt;BZ0Y0W8&lt;/D&gt;&lt;D xsi:type="xsd:string"&gt;BTHH8L3&lt;/D&gt;&lt;D xsi:type="xsd:string"&gt;4668028&lt;/D&gt;&lt;D xsi:type="xsd:string"&gt;B0MZGM6&lt;/D&gt;&lt;D xsi:type="xsd:string"&gt;BN7BZM3&lt;/D&gt;&lt;D xsi:type="xsd:string"&gt;BFD2NK8&lt;/D&gt;&lt;D xsi:type="xsd:string"&gt;BZ0CT92&lt;/D&gt;&lt;D xsi:type="xsd:string"&gt;BYTHBX9&lt;/D&gt;&lt;D xsi:type="xsd:string"&gt;BMCR1W1&lt;/D&gt;&lt;D xsi:type="xsd:string"&gt;BNJZRJ4&lt;/D&gt;&lt;D xsi:type="xsd:string"&gt;BFM6T36&lt;/D&gt;&lt;D xsi:type="xsd:string"&gt;5554041&lt;/D&gt;&lt;D xsi:type="xsd:string"&gt;BL95N58&lt;/D&gt;&lt;D xsi:type="xsd:string"&gt;BNDLH09&lt;/D&gt;&lt;D xsi:type="xsd:string"&gt;BH0WHG9&lt;/D&gt;&lt;D xsi:type="xsd:string"&gt;BD4F658&lt;/D&gt;&lt;D xsi:type="xsd:string"&gt;BYSXJH8&lt;/D&gt;&lt;D xsi:type="xsd:string"&gt;BKP8Q11&lt;/D&gt;&lt;D xsi:type="xsd:string"&gt;B17H3F6&lt;/D&gt;&lt;D xsi:type="xsd:string"&gt;BMCFL47&lt;/D&gt;&lt;D xsi:type="xsd:string"&gt;BMFYGB3&lt;/D&gt;&lt;D xsi:type="xsd:string"&gt;BRC3MR6&lt;/D&gt;&lt;D xsi:type="xsd:string"&gt;BGSCRG4&lt;/D&gt;&lt;D xsi:type="xsd:string"&gt;BD8YX16&lt;/D&gt;&lt;D xsi:type="xsd:string"&gt;B1CC9H0&lt;/D&gt;&lt;D xsi:type="xsd:string"&gt;4902384&lt;/D&gt;&lt;D xsi:type="xsd:string"&gt;BJ84HW7&lt;/D&gt;&lt;D xsi:type="xsd:string"&gt;BNKCRG1&lt;/D&gt;&lt;D xsi:type="xsd:string"&gt;BFZCSN4&lt;/D&gt;&lt;D xsi:type="xsd:string"&gt;BSQXJ01&lt;/D&gt;&lt;D xsi:type="xsd:string"&gt;4024006&lt;/D&gt;&lt;D xsi:type="xsd:string"&gt;BVYPCH8&lt;/D&gt;&lt;D xsi:type="xsd:string"&gt;BK8LRF8&lt;/D&gt;&lt;D xsi:type="xsd:string"&gt;BBP6J80&lt;/D&gt;&lt;D xsi:type="xsd:string"&gt;BHWV281&lt;/D&gt;&lt;D xsi:type="xsd:string"&gt;4657736&lt;/D&gt;&lt;D xsi:type="xsd:string"&gt;BKDZTB5&lt;/D&gt;&lt;D xsi:type="xsd:string"&gt;BD8N722&lt;/D&gt;&lt;D xsi:type="xsd:string"&gt;B0L4LM9&lt;/D&gt;&lt;D xsi:type="xsd:string"&gt;BMZ4248&lt;/D&gt;&lt;D xsi:type="xsd:string"&gt;4447476&lt;/D&gt;&lt;D xsi:type="xsd:string"&gt;4513612&lt;/D&gt;&lt;D xsi:type="xsd:string"&gt;BYSY2K5&lt;/D&gt;&lt;D xsi:type="xsd:string"&gt;5645837&lt;/D&gt;&lt;D xsi:type="xsd:string"&gt;5071432&lt;/D&gt;&lt;D xsi:type="xsd:string"&gt;B1FN8X9&lt;/D&gt;&lt;D xsi:type="xsd:string"&gt;B07G378&lt;/D&gt;&lt;D xsi:type="xsd:string"&gt;B0B9GS5&lt;/D&gt;&lt;D xsi:type="xsd:string"&gt;BKT6105&lt;/D&gt;&lt;D xsi:type="xsd:string"&gt;BLF9RR4&lt;/D&gt;&lt;D xsi:type="xsd:string"&gt;4665148&lt;/D&gt;&lt;D xsi:type="xsd:string"&gt;BYZQHX2&lt;/D&gt;&lt;D xsi:type="xsd:string"&gt;5457173&lt;/D&gt;&lt;D xsi:type="xsd:string"&gt;7195824&lt;/D&gt;&lt;D xsi:type="xsd:string"&gt;5964640&lt;/D&gt;&lt;D xsi:type="xsd:string"&gt;5973992&lt;/D&gt;&lt;D xsi:type="xsd:string"&gt;BD3CWG3&lt;/D&gt;&lt;D xsi:type="xsd:string"&gt;5232671&lt;/D&gt;&lt;D xsi:type="xsd:string"&gt;B11BQV1&lt;/D&gt;&lt;D xsi:type="xsd:string"&gt;5479702&lt;/D&gt;&lt;/FQL&gt;&lt;FQL&gt;&lt;Q&gt;RL9ZCK.F-LU^JULIAN(OS_TOP_HLDG_LOCID(ALL,42064,45627,CQ,,ALL,EQ).DATES)&lt;/Q&gt;&lt;R&gt;1&lt;/R&gt;&lt;C&gt;1&lt;/C&gt;&lt;D xsi:type="xsd:string"&gt;#NUM&lt;/D&gt;&lt;/FQL&gt;&lt;FQL&gt;&lt;Q&gt;RL9ZCK.F-LU^FORMULA_DESCRIPTION("OS_TOP_HLDG_LOCID")&lt;/Q&gt;&lt;R&gt;1&lt;/R&gt;&lt;C&gt;1&lt;/C&gt;&lt;D xsi:type="xsd:string"&gt;ID - Top Holdings&lt;/D&gt;&lt;/FQL&gt;&lt;FQL&gt;&lt;Q&gt;THMWG6.F-LU^OS_TOP_HLDG_TOTPCPRT(ALL,42064,45627,CQ,,ALL,EQ)&lt;/Q&gt;&lt;R&gt;746&lt;/R&gt;&lt;C&gt;39&lt;/C&gt;&lt;D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xsi:type="xsd:double"&gt;0.1172&lt;/D&gt;&lt;D xsi:type="xsd:double"&gt;0.381&lt;/D&gt;&lt;D xsi:type="xsd:double"&gt;0.4458&lt;/D&gt;&lt;D xsi:type="xsd:double"&gt;0.4116&lt;/D&gt;&lt;D xsi:type="xsd:double"&gt;0.4063&lt;/D&gt;&lt;D xsi:type="xsd:double"&gt;0.4012&lt;/D&gt;&lt;D xsi:type="xsd:double"&gt;0.4797&lt;/D&gt;&lt;D xsi:type="xsd:double"&gt;0.4989&lt;/D&gt;&lt;D xsi:type="xsd:double"&gt;0.5647&lt;/D&gt;&lt;D xsi:type="xsd:double"&gt;0.8753&lt;/D&gt;&lt;D xsi:type="xsd:double"&gt;1.0672&lt;/D&gt;&lt;D xsi:type="xsd:double"&gt;1.652&lt;/D&gt;&lt;D xsi:type="xsd:double"&gt;1.6186&lt;/D&gt;&lt;D xsi:type="xsd:double"&gt;1.5011&lt;/D&gt;&lt;D xsi:type="xsd:double"&gt;1.572&lt;/D&gt;&lt;D xsi:type="xsd:double"&gt;1.4578&lt;/D&gt;&lt;D xsi:type="xsd:double"&gt;1.3836&lt;/D&gt;&lt;D xsi:type="xsd:double"&gt;1.3695&lt;/D&gt;&lt;D xsi:type="xsd:double"&gt;1.3822&lt;/D&gt;&lt;D xsi:type="xsd:double"&gt;1.3174&lt;/D&gt;&lt;D xsi:type="xsd:double"&gt;1.7695&lt;/D&gt;&lt;D xsi:type="xsd:double"&gt;1.8174&lt;/D&gt;&lt;D xsi:type="xsd:double"&gt;1.8918&lt;/D&gt;&lt;D xsi:type="xsd:double"&gt;1.5155&lt;/D&gt;&lt;D xsi:type="xsd:double"&gt;1.312&lt;/D&gt;&lt;D xsi:type="xsd:double"&gt;1.4829&lt;/D&gt;&lt;D xsi:type="xsd:double"&gt;1.4354&lt;/D&gt;&lt;D xsi:type="xsd:double"&gt;1.6216&lt;/D&gt;&lt;D xsi:type="xsd:double"&gt;1.4168&lt;/D&gt;&lt;D xsi:type="xsd:double"&gt;1.9398&lt;/D&gt;&lt;D xsi:type="xsd:double"&gt;0&lt;/D&gt;&lt;D xsi:type="xsd:double"&gt;0&lt;/D&gt;&lt;D xsi:type="xsd:double"&gt;0.0681&lt;/D&gt;&lt;D xsi:type="xsd:double"&gt;0.2578&lt;/D&gt;&lt;D xsi:type="xsd:double"&gt;0.2963&lt;/D&gt;&lt;D xsi:type="xsd:double"&gt;0.3161&lt;/D&gt;&lt;D xsi:type="xsd:double"&gt;0.4095&lt;/D&gt;&lt;D xsi:type="xsd:double"&gt;0.8321&lt;/D&gt;&lt;D xsi:type="xsd:double"&gt;0.6538&lt;/D&gt;&lt;D xsi:type="xsd:double"&gt;0.8503&lt;/D&gt;&lt;D xsi:type="xsd:double"&gt;0.7549&lt;/D&gt;&lt;D xsi:type="xsd:double"&gt;0.5926&lt;/D&gt;&lt;D xsi:type="xsd:double"&gt;0.5217&lt;/D&gt;&lt;D xsi:type="xsd:double"&gt;0.4928&lt;/D&gt;&lt;D xsi:type="xsd:double"&gt;0.534&lt;/D&gt;&lt;D xsi:type="xsd:double"&gt;0.6709&lt;/D&gt;&lt;D xsi:type="xsd:double"&gt;0.3284&lt;/D&gt;&lt;D xsi:type="xsd:double"&gt;0.3325&lt;/D&gt;&lt;D xsi:type="xsd:double"&gt;0.4649&lt;/D&gt;&lt;D xsi:type="xsd:double"&gt;0.5178&lt;/D&gt;&lt;D xsi:type="xsd:double"&gt;0.6874&lt;/D&gt;&lt;D xsi:type="xsd:double"&gt;0.7074&lt;/D&gt;&lt;D xsi:type="xsd:double"&gt;0.6865&lt;/D&gt;&lt;D xsi:type="xsd:double"&gt;0.6079&lt;/D&gt;&lt;D xsi:type="xsd:double"&gt;0.6798&lt;/D&gt;&lt;D xsi:type="xsd:double"&gt;0.8129&lt;/D&gt;&lt;D xsi:type="xsd:double"&gt;0.8095&lt;/D&gt;&lt;D xsi:type="xsd:double"&gt;0.8566&lt;/D&gt;&lt;D xsi:type="xsd:double"&gt;0.9771&lt;/D&gt;&lt;D xsi:type="xsd:double"&gt;0.9066&lt;/D&gt;&lt;D xsi:type="xsd:double"&gt;1.2116&lt;/D&gt;&lt;D xsi:type="xsd:double"&gt;1.3671&lt;/D&gt;&lt;D xsi:type="xsd:double"&gt;1.5188&lt;/D&gt;&lt;D xsi:type="xsd:double"&gt;1.5284&lt;/D&gt;&lt;D xsi:type="xsd:double"&gt;1.6054&lt;/D&gt;&lt;D xsi:type="xsd:double"&gt;1.7059&lt;/D&gt;&lt;D xsi:type="xsd:double"&gt;1.849&lt;/D&gt;&lt;D xsi:type="xsd:double"&gt;1.5169&lt;/D&gt;&lt;D xsi:type="xsd:double"&gt;1.7107&lt;/D&gt;&lt;D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xsi:type="xsd:double"&gt;0.3746&lt;/D&gt;&lt;D xsi:type="xsd:double"&gt;0.1468&lt;/D&gt;&lt;D xsi:type="xsd:double"&gt;0.3179&lt;/D&gt;&lt;D xsi:type="xsd:double"&gt;0.4465&lt;/D&gt;&lt;D xsi:type="xsd:double"&gt;0.3328&lt;/D&gt;&lt;D xsi:type="xsd:double"&gt;0.2947&lt;/D&gt;&lt;D xsi:type="xsd:double"&gt;0.3003&lt;/D&gt;&lt;D xsi:type="xsd:double"&gt;0.4284&lt;/D&gt;&lt;D xsi:type="xsd:double"&gt;0.5142&lt;/D&gt;&lt;D xsi:type="xsd:double"&gt;0.5054&lt;/D&gt;&lt;D xsi:type="xsd:double"&gt;0.8526&lt;/D&gt;&lt;D xsi:type="xsd:double"&gt;1.1511&lt;/D&gt;&lt;D xsi:type="xsd:double"&gt;1.0153&lt;/D&gt;&lt;D xsi:type="xsd:double"&gt;1.3946&lt;/D&gt;&lt;D xsi:type="xsd:double"&gt;1.459&lt;/D&gt;&lt;D xsi:type="xsd:double"&gt;1.5639&lt;/D&gt;&lt;D xsi:type="xsd:double"&gt;1.4912&lt;/D&gt;&lt;D xsi:type="xsd:double"&gt;2.0821&lt;/D&gt;&lt;D xsi:type="xsd:double"&gt;1.9137&lt;/D&gt;&lt;D xsi:type="xsd:double"&gt;1.6394&lt;/D&gt;&lt;D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xsi:type="xsd:double"&gt;0.8467&lt;/D&gt;&lt;D xsi:type="xsd:double"&gt;1.1354&lt;/D&gt;&lt;D xsi:type="xsd:double"&gt;1.2006&lt;/D&gt;&lt;D xsi:type="xsd:double"&gt;1.4927&lt;/D&gt;&lt;D xsi:type="xsd:double"&gt;1.6427&lt;/D&gt;&lt;D xsi:type="xsd:double"&gt;1.5394&lt;/D&gt;&lt;D xsi:type="xsd:double"&gt;1.5194&lt;/D&gt;&lt;D xsi:type="xsd:double"&gt;1.1544&lt;/D&gt;&lt;D xsi:type="xsd:double"&gt;1.0374&lt;/D&gt;&lt;D xsi:type="xsd:double"&gt;0.8911&lt;/D&gt;&lt;D xsi:type="xsd:double"&gt;0.8807&lt;/D&gt;&lt;D xsi:type="xsd:double"&gt;0.846&lt;/D&gt;&lt;D xsi:type="xsd:double"&gt;0.7839&lt;/D&gt;&lt;D xsi:type="xsd:double"&gt;0.7838&lt;/D&gt;&lt;D xsi:type="xsd:double"&gt;0.8818&lt;/D&gt;&lt;D xsi:type="xsd:double"&gt;0.7999&lt;/D&gt;&lt;D xsi:type="xsd:double"&gt;0.8833&lt;/D&gt;&lt;D xsi:type="xsd:double"&gt;0.8&lt;/D&gt;&lt;D xsi:type="xsd:double"&gt;0.7717&lt;/D&gt;&lt;D xsi:type="xsd:double"&gt;0.8239&lt;/D&gt;&lt;D xsi:type="xsd:double"&gt;0.8278&lt;/D&gt;&lt;D xsi:type="xsd:double"&gt;0.8859&lt;/D&gt;&lt;D xsi:type="xsd:double"&gt;1.141&lt;/D&gt;&lt;D xsi:type="xsd:double"&gt;1.2469&lt;/D&gt;&lt;D xsi:type="xsd:double"&gt;1.2492&lt;/D&gt;&lt;D xsi:type="xsd:double"&gt;1.1633&lt;/D&gt;&lt;D xsi:type="xsd:double"&gt;1.3502&lt;/D&gt;&lt;D xsi:type="xsd:double"&gt;1.3338&lt;/D&gt;&lt;D xsi:type="xsd:double"&gt;1.116&lt;/D&gt;&lt;D xsi:type="xsd:double"&gt;1.2771&lt;/D&gt;&lt;D xsi:type="xsd:double"&gt;1.0841&lt;/D&gt;&lt;D xsi:type="xsd:double"&gt;1.0371&lt;/D&gt;&lt;D xsi:type="xsd:double"&gt;0.9784&lt;/D&gt;&lt;D xsi:type="xsd:double"&gt;0.9961&lt;/D&gt;&lt;D xsi:type="xsd:double"&gt;1.2056&lt;/D&gt;&lt;D xsi:type="xsd:double"&gt;1.1716&lt;/D&gt;&lt;D xsi:type="xsd:double"&gt;1.3677&lt;/D&gt;&lt;D xsi:type="xsd:double"&gt;1.4834&lt;/D&gt;&lt;D xsi:type="xsd:double"&gt;1.5076&lt;/D&gt;&lt;D xsi:type="xsd:double"&gt;1.5477&lt;/D&gt;&lt;D xsi:type="xsd:double"&gt;1.5369&lt;/D&gt;&lt;D xsi:type="xsd:double"&gt;1.6528&lt;/D&gt;&lt;D xsi:type="xsd:double"&gt;1.6927&lt;/D&gt;&lt;D xsi:type="xsd:double"&gt;1.5366&lt;/D&gt;&lt;D xsi:type="xsd:double"&gt;1.6193&lt;/D&gt;&lt;D xsi:type="xsd:double"&gt;1.4867&lt;/D&gt;&lt;D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xsi:type="xsd:double"&gt;0.3411&lt;/D&gt;&lt;D xsi:type="xsd:double"&gt;0.3661&lt;/D&gt;&lt;D xsi:type="xsd:double"&gt;0.2152&lt;/D&gt;&lt;D xsi:type="xsd:double"&gt;0.3245&lt;/D&gt;&lt;D xsi:type="xsd:double"&gt;0.427&lt;/D&gt;&lt;D xsi:type="xsd:double"&gt;0.4185&lt;/D&gt;&lt;D xsi:type="xsd:double"&gt;0.4936&lt;/D&gt;&lt;D xsi:type="xsd:double"&gt;0.9093&lt;/D&gt;&lt;D xsi:type="xsd:double"&gt;1.063&lt;/D&gt;&lt;D xsi:type="xsd:double"&gt;1.3368&lt;/D&gt;&lt;D xsi:type="xsd:double"&gt;1.1122&lt;/D&gt;&lt;D xsi:type="xsd:double"&gt;1.1921&lt;/D&gt;&lt;D xsi:type="xsd:double"&gt;1.4665&lt;/D&gt;&lt;D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xsi:type="xsd:double"&gt;0.4008&lt;/D&gt;&lt;D xsi:type="xsd:double"&gt;0.4568&lt;/D&gt;&lt;D xsi:type="xsd:double"&gt;1.3262&lt;/D&gt;&lt;D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xsi:type="xsd:double"&gt;0.453&lt;/D&gt;&lt;D xsi:type="xsd:double"&gt;0.4127&lt;/D&gt;&lt;D xsi:type="xsd:double"&gt;0.3236&lt;/D&gt;&lt;D xsi:type="xsd:double"&gt;0.3721&lt;/D&gt;&lt;D xsi:type="xsd:double"&gt;0&lt;/D&gt;&lt;D xsi:type="xsd:double"&gt;0&lt;/D&gt;&lt;D xsi:type="xsd:double"&gt;0&lt;/D&gt;&lt;D xsi:type="xsd:double"&gt;0&lt;/D&gt;&lt;D xsi:type="xsd:double"&gt;0.9047&lt;/D&gt;&lt;D xsi:type="xsd:double"&gt;1.1676&lt;/D&gt;&lt;D xsi:type="xsd:double"&gt;1.0377&lt;/D&gt;&lt;D xsi:type="xsd:double"&gt;1.2212&lt;/D&gt;&lt;D xsi:type="xsd:double"&gt;1.264&lt;/D&gt;&lt;D xsi:type="xsd:double"&gt;1.1734&lt;/D&gt;&lt;D xsi:type="xsd:double"&gt;1.1091&lt;/D&gt;&lt;D xsi:type="xsd:double"&gt;1.3254&lt;/D&gt;&lt;D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xsi:type="xsd:double"&gt;0.5312&lt;/D&gt;&lt;D xsi:type="xsd:double"&gt;1.0393&lt;/D&gt;&lt;D xsi:type="xsd:double"&gt;1.045&lt;/D&gt;&lt;D xsi:type="xsd:double"&gt;0.9456&lt;/D&gt;&lt;D xsi:type="xsd:double"&gt;0.8228&lt;/D&gt;&lt;D xsi:type="xsd:double"&gt;1.1067&lt;/D&gt;&lt;D xsi:type="xsd:double"&gt;0.8938&lt;/D&gt;&lt;D xsi:type="xsd:double"&gt;1.1363&lt;/D&gt;&lt;D xsi:type="xsd:double"&gt;1.0667&lt;/D&gt;&lt;D xsi:type="xsd:double"&gt;0.9234&lt;/D&gt;&lt;D xsi:type="xsd:double"&gt;1.305&lt;/D&gt;&lt;D xsi:type="xsd:double"&gt;1.1291&lt;/D&gt;&lt;D xsi:type="xsd:double"&gt;1.2824&lt;/D&gt;&lt;D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xsi:type="xsd:double"&gt;1.0842&lt;/D&gt;&lt;D xsi:type="xsd:double"&gt;1.1997&lt;/D&gt;&lt;D xsi:type="xsd:double"&gt;1.2555&lt;/D&gt;&lt;D xsi:type="xsd:double"&gt;1.2263&lt;/D&gt;&lt;D xsi:type="xsd:double"&gt;1.2565&lt;/D&gt;&lt;D xsi:type="xsd:double"&gt;1.2709&lt;/D&gt;&lt;D xsi:type="xsd:double"&gt;1.2652&lt;/D&gt;&lt;D xsi:type="xsd:double"&gt;1.098&lt;/D&gt;&lt;D xsi:type="xsd:double"&gt;1.2535&lt;/D&gt;&lt;D xsi:type="xsd:double"&gt;1.3491&lt;/D&gt;&lt;D xsi:type="xsd:double"&gt;1.2369&lt;/D&gt;&lt;D xsi:type="xsd:double"&gt;1.1682&lt;/D&gt;&lt;D xsi:type="xsd:double"&gt;1.4491&lt;/D&gt;&lt;D xsi:type="xsd:double"&gt;1.2333&lt;/D&gt;&lt;D xsi:type="xsd:double"&gt;1.3295&lt;/D&gt;&lt;D xsi:type="xsd:double"&gt;1.0475&lt;/D&gt;&lt;D xsi:type="xsd:double"&gt;1.1448&lt;/D&gt;&lt;D xsi:type="xsd:double"&gt;1.0554&lt;/D&gt;&lt;D xsi:type="xsd:double"&gt;1.2319&lt;/D&gt;&lt;D xsi:type="xsd:double"&gt;0.9681&lt;/D&gt;&lt;D xsi:type="xsd:double"&gt;1.1127&lt;/D&gt;&lt;D xsi:type="xsd:double"&gt;1.0951&lt;/D&gt;&lt;D xsi:type="xsd:double"&gt;1.2364&lt;/D&gt;&lt;D xsi:type="xsd:double"&gt;1.1725&lt;/D&gt;&lt;D xsi:type="xsd:double"&gt;1.362&lt;/D&gt;&lt;D xsi:type="xsd:double"&gt;1.5506&lt;/D&gt;&lt;D xsi:type="xsd:double"&gt;1.5468&lt;/D&gt;&lt;D xsi:type="xsd:double"&gt;1.9864&lt;/D&gt;&lt;D xsi:type="xsd:double"&gt;1.8823&lt;/D&gt;&lt;D xsi:type="xsd:double"&gt;2.1484&lt;/D&gt;&lt;D xsi:type="xsd:double"&gt;1.6143&lt;/D&gt;&lt;D xsi:type="xsd:double"&gt;1.4789&lt;/D&gt;&lt;D xsi:type="xsd:double"&gt;1.4685&lt;/D&gt;&lt;D xsi:type="xsd:double"&gt;1.7993&lt;/D&gt;&lt;D xsi:type="xsd:double"&gt;1.6393&lt;/D&gt;&lt;D xsi:type="xsd:double"&gt;1.553&lt;/D&gt;&lt;D xsi:type="xsd:double"&gt;2.0435&lt;/D&gt;&lt;D xsi:type="xsd:double"&gt;2.4023&lt;/D&gt;&lt;D xsi:type="xsd:double"&gt;2.0984&lt;/D&gt;&lt;D xsi:type="xsd:double"&gt;2.0497&lt;/D&gt;&lt;D xsi:type="xsd:double"&gt;1.8807&lt;/D&gt;&lt;D xsi:type="xsd:double"&gt;1.7727&lt;/D&gt;&lt;D xsi:type="xsd:double"&gt;1.7383&lt;/D&gt;&lt;D xsi:type="xsd:double"&gt;1.2495&lt;/D&gt;&lt;D xsi:type="xsd:double"&gt;1.3766&lt;/D&gt;&lt;D xsi:type="xsd:double"&gt;1.2583&lt;/D&gt;&lt;D xsi:type="xsd:double"&gt;0&lt;/D&gt;&lt;D xsi:type="xsd:double"&gt;0&lt;/D&gt;&lt;D xsi:type="xsd:double"&gt;0&lt;/D&gt;&lt;D xsi:type="xsd:double"&gt;0.9377&lt;/D&gt;&lt;D xsi:type="xsd:double"&gt;1.1406&lt;/D&gt;&lt;D xsi:type="xsd:double"&gt;1.3809&lt;/D&gt;&lt;D xsi:type="xsd:double"&gt;1.3735&lt;/D&gt;&lt;D xsi:type="xsd:double"&gt;1.7527&lt;/D&gt;&lt;D xsi:type="xsd:double"&gt;1.7907&lt;/D&gt;&lt;D xsi:type="xsd:double"&gt;1.6771&lt;/D&gt;&lt;D xsi:type="xsd:double"&gt;1.8145&lt;/D&gt;&lt;D xsi:type="xsd:double"&gt;1.6916&lt;/D&gt;&lt;D xsi:type="xsd:double"&gt;1.6126&lt;/D&gt;&lt;D xsi:type="xsd:double"&gt;1.2336&lt;/D&gt;&lt;D xsi:type="xsd:double"&gt;1.3255&lt;/D&gt;&lt;D xsi:type="xsd:double"&gt;1.4256&lt;/D&gt;&lt;D xsi:type="xsd:double"&gt;1.5866&lt;/D&gt;&lt;D xsi:type="xsd:double"&gt;1.2664&lt;/D&gt;&lt;D xsi:type="xsd:double"&gt;1.177&lt;/D&gt;&lt;D xsi:type="xsd:double"&gt;1.1974&lt;/D&gt;&lt;D xsi:type="xsd:double"&gt;1.1874&lt;/D&gt;&lt;D xsi:type="xsd:double"&gt;1.3207&lt;/D&gt;&lt;D xsi:type="xsd:double"&gt;1.2163&lt;/D&gt;&lt;D xsi:type="xsd:double"&gt;1.0864&lt;/D&gt;&lt;D xsi:type="xsd:double"&gt;1.1288&lt;/D&gt;&lt;D xsi:type="xsd:double"&gt;1.2816&lt;/D&gt;&lt;D xsi:type="xsd:double"&gt;0.9135&lt;/D&gt;&lt;D xsi:type="xsd:double"&gt;0.3159&lt;/D&gt;&lt;D xsi:type="xsd:double"&gt;0.2827&lt;/D&gt;&lt;D xsi:type="xsd:double"&gt;0.9938&lt;/D&gt;&lt;D xsi:type="xsd:double"&gt;1.1888&lt;/D&gt;&lt;D xsi:type="xsd:double"&gt;1.1531&lt;/D&gt;&lt;D xsi:type="xsd:double"&gt;1.1137&lt;/D&gt;&lt;D xsi:type="xsd:double"&gt;1.1807&lt;/D&gt;&lt;D xsi:type="xsd:double"&gt;1.2146&lt;/D&gt;&lt;D xsi:type="xsd:double"&gt;0.9379&lt;/D&gt;&lt;D xsi:type="xsd:double"&gt;1.1981&lt;/D&gt;&lt;D xsi:type="xsd:double"&gt;1.1338&lt;/D&gt;&lt;D xsi:type="xsd:double"&gt;1.2356&lt;/D&gt;&lt;D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xsi:type="xsd:double"&gt;0.4928&lt;/D&gt;&lt;D xsi:type="xsd:double"&gt;0.5095&lt;/D&gt;&lt;D xsi:type="xsd:double"&gt;0.5114&lt;/D&gt;&lt;D xsi:type="xsd:double"&gt;0.4508&lt;/D&gt;&lt;D xsi:type="xsd:double"&gt;0.4593&lt;/D&gt;&lt;D xsi:type="xsd:double"&gt;0.5758&lt;/D&gt;&lt;D xsi:type="xsd:double"&gt;0.5736&lt;/D&gt;&lt;D xsi:type="xsd:double"&gt;1.1816&lt;/D&gt;&lt;D xsi:type="xsd:double"&gt;1.2536&lt;/D&gt;&lt;D xsi:type="xsd:double"&gt;1.3036&lt;/D&gt;&lt;D xsi:type="xsd:double"&gt;1.2275&lt;/D&gt;&lt;D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xsi:type="xsd:double"&gt;0.3377&lt;/D&gt;&lt;D xsi:type="xsd:double"&gt;0.4396&lt;/D&gt;&lt;D xsi:type="xsd:double"&gt;0.3833&lt;/D&gt;&lt;D xsi:type="xsd:double"&gt;0.3647&lt;/D&gt;&lt;D xsi:type="xsd:double"&gt;0.3925&lt;/D&gt;&lt;D xsi:type="xsd:double"&gt;0.3924&lt;/D&gt;&lt;D xsi:type="xsd:double"&gt;0.3817&lt;/D&gt;&lt;D xsi:type="xsd:double"&gt;1.0004&lt;/D&gt;&lt;D xsi:type="xsd:double"&gt;1.1726&lt;/D&gt;&lt;D xsi:type="xsd:double"&gt;0.96&lt;/D&gt;&lt;D xsi:type="xsd:double"&gt;0.857&lt;/D&gt;&lt;D xsi:type="xsd:double"&gt;0.8551&lt;/D&gt;&lt;D xsi:type="xsd:double"&gt;1.2614&lt;/D&gt;&lt;D xsi:type="xsd:double"&gt;1.091&lt;/D&gt;&lt;D xsi:type="xsd:double"&gt;1.2692&lt;/D&gt;&lt;D xsi:type="xsd:double"&gt;1.3203&lt;/D&gt;&lt;D xsi:type="xsd:double"&gt;1.5261&lt;/D&gt;&lt;D xsi:type="xsd:double"&gt;1.3461&lt;/D&gt;&lt;D xsi:type="xsd:double"&gt;0.5341&lt;/D&gt;&lt;D xsi:type="xsd:double"&gt;0.7549&lt;/D&gt;&lt;D xsi:type="xsd:double"&gt;0.7412&lt;/D&gt;&lt;D xsi:type="xsd:double"&gt;0.7166&lt;/D&gt;&lt;D xsi:type="xsd:double"&gt;0.6163&lt;/D&gt;&lt;D xsi:type="xsd:double"&gt;0.6046&lt;/D&gt;&lt;D xsi:type="xsd:double"&gt;0.6374&lt;/D&gt;&lt;D xsi:type="xsd:double"&gt;0.4655&lt;/D&gt;&lt;D xsi:type="xsd:double"&gt;0.5559&lt;/D&gt;&lt;D xsi:type="xsd:double"&gt;0.728&lt;/D&gt;&lt;D xsi:type="xsd:double"&gt;0.7875&lt;/D&gt;&lt;D xsi:type="xsd:double"&gt;0.819&lt;/D&gt;&lt;D xsi:type="xsd:double"&gt;0.8335&lt;/D&gt;&lt;D xsi:type="xsd:double"&gt;0.4594&lt;/D&gt;&lt;D xsi:type="xsd:double"&gt;0.6115&lt;/D&gt;&lt;D xsi:type="xsd:double"&gt;0.6165&lt;/D&gt;&lt;D xsi:type="xsd:double"&gt;0.5704&lt;/D&gt;&lt;D xsi:type="xsd:double"&gt;0.7355&lt;/D&gt;&lt;D xsi:type="xsd:double"&gt;0.6928&lt;/D&gt;&lt;D xsi:type="xsd:double"&gt;0.7107&lt;/D&gt;&lt;D xsi:type="xsd:double"&gt;0.8072&lt;/D&gt;&lt;D xsi:type="xsd:double"&gt;0.8691&lt;/D&gt;&lt;D xsi:type="xsd:double"&gt;1.4483&lt;/D&gt;&lt;D xsi:type="xsd:double"&gt;1.338&lt;/D&gt;&lt;D xsi:type="xsd:double"&gt;1.3387&lt;/D&gt;&lt;D xsi:type="xsd:double"&gt;1.3193&lt;/D&gt;&lt;D xsi:type="xsd:double"&gt;1.3132&lt;/D&gt;&lt;D xsi:type="xsd:double"&gt;1.4404&lt;/D&gt;&lt;D xsi:type="xsd:double"&gt;1.0252&lt;/D&gt;&lt;D xsi:type="xsd:double"&gt;1.1601&lt;/D&gt;&lt;D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xsi:type="xsd:double"&gt;0.5372&lt;/D&gt;&lt;D xsi:type="xsd:double"&gt;1.0446&lt;/D&gt;&lt;D xsi:type="xsd:double"&gt;1.107&lt;/D&gt;&lt;D xsi:type="xsd:double"&gt;1.1337&lt;/D&gt;&lt;D xsi:type="xsd:double"&gt;1.155&lt;/D&gt;&lt;D xsi:type="xsd:double"&gt;1.1577&lt;/D&gt;&lt;D xsi:type="xsd:double"&gt;1.1568&lt;/D&gt;&lt;D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xsi:type="xsd:double"&gt;0.3229&lt;/D&gt;&lt;D xsi:type="xsd:double"&gt;1.0763&lt;/D&gt;&lt;D xsi:type="xsd:double"&gt;1.2806&lt;/D&gt;&lt;D xsi:type="xsd:double"&gt;1.3226&lt;/D&gt;&lt;D xsi:type="xsd:double"&gt;1.2624&lt;/D&gt;&lt;D xsi:type="xsd:double"&gt;1.3457&lt;/D&gt;&lt;D xsi:type="xsd:double"&gt;1.3841&lt;/D&gt;&lt;D xsi:type="xsd:double"&gt;1.2949&lt;/D&gt;&lt;D xsi:type="xsd:double"&gt;1.6264&lt;/D&gt;&lt;D xsi:type="xsd:double"&gt;1.5516&lt;/D&gt;&lt;D xsi:type="xsd:double"&gt;1.2855&lt;/D&gt;&lt;D xsi:type="xsd:double"&gt;1.3091&lt;/D&gt;&lt;D xsi:type="xsd:double"&gt;1.3393&lt;/D&gt;&lt;D xsi:type="xsd:double"&gt;1.2869&lt;/D&gt;&lt;D xsi:type="xsd:double"&gt;1.312&lt;/D&gt;&lt;D xsi:type="xsd:double"&gt;0.9365&lt;/D&gt;&lt;D xsi:type="xsd:double"&gt;1.1471&lt;/D&gt;&lt;D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xsi:type="xsd:double"&gt;0.8398&lt;/D&gt;&lt;D xsi:type="xsd:double"&gt;0.9777&lt;/D&gt;&lt;D xsi:type="xsd:double"&gt;1.1586&lt;/D&gt;&lt;D xsi:type="xsd:double"&gt;1.1518&lt;/D&gt;&lt;D xsi:type="xsd:double"&gt;1.3202&lt;/D&gt;&lt;D xsi:type="xsd:double"&gt;1.1739&lt;/D&gt;&lt;D xsi:type="xsd:double"&gt;1.1741&lt;/D&gt;&lt;D xsi:type="xsd:double"&gt;1.0652&lt;/D&gt;&lt;D xsi:type="xsd:double"&gt;1.1052&lt;/D&gt;&lt;D xsi:type="xsd:double"&gt;1.1326&lt;/D&gt;&lt;D xsi:type="xsd:double"&gt;1.3118&lt;/D&gt;&lt;D xsi:type="xsd:double"&gt;1.3494&lt;/D&gt;&lt;D xsi:type="xsd:double"&gt;1.34&lt;/D&gt;&lt;D xsi:type="xsd:double"&gt;1.4945&lt;/D&gt;&lt;D xsi:type="xsd:double"&gt;1.4231&lt;/D&gt;&lt;D xsi:type="xsd:double"&gt;1.0263&lt;/D&gt;&lt;D xsi:type="xsd:double"&gt;1.1379&lt;/D&gt;&lt;D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xsi:type="xsd:double"&gt;0.9128&lt;/D&gt;&lt;D xsi:type="xsd:double"&gt;0&lt;/D&gt;&lt;D xsi:type="xsd:double"&gt;0&lt;/D&gt;&lt;D xsi:type="xsd:double"&gt;0&lt;/D&gt;&lt;D xsi:type="xsd:double"&gt;0.2622&lt;/D&gt;&lt;D xsi:type="xsd:double"&gt;0.9055&lt;/D&gt;&lt;D xsi:type="xsd:double"&gt;0.6552&lt;/D&gt;&lt;D xsi:type="xsd:double"&gt;2.2165&lt;/D&gt;&lt;D xsi:type="xsd:double"&gt;0.537&lt;/D&gt;&lt;D xsi:type="xsd:double"&gt;0.6776&lt;/D&gt;&lt;D xsi:type="xsd:double"&gt;1.5826&lt;/D&gt;&lt;D xsi:type="xsd:double"&gt;0.0445&lt;/D&gt;&lt;D xsi:type="xsd:double"&gt;3.8417&lt;/D&gt;&lt;D xsi:type="xsd:double"&gt;0.6964&lt;/D&gt;&lt;D xsi:type="xsd:double"&gt;1.2587&lt;/D&gt;&lt;D xsi:type="xsd:double"&gt;0.3054&lt;/D&gt;&lt;D xsi:type="xsd:double"&gt;0.5958&lt;/D&gt;&lt;D xsi:type="xsd:double"&gt;1.9676&lt;/D&gt;&lt;D xsi:type="xsd:double"&gt;0&lt;/D&gt;&lt;D xsi:type="xsd:double"&gt;0&lt;/D&gt;&lt;D xsi:type="xsd:double"&gt;1.7738&lt;/D&gt;&lt;D xsi:type="xsd:double"&gt;1.6479&lt;/D&gt;&lt;D xsi:type="xsd:double"&gt;1.6741&lt;/D&gt;&lt;D xsi:type="xsd:double"&gt;0.087&lt;/D&gt;&lt;D xsi:type="xsd:double"&gt;1.0335&lt;/D&gt;&lt;D xsi:type="xsd:double"&gt;0&lt;/D&gt;&lt;D xsi:type="xsd:double"&gt;0.1753&lt;/D&gt;&lt;D xsi:type="xsd:double"&gt;1.1071&lt;/D&gt;&lt;D xsi:type="xsd:double"&gt;0&lt;/D&gt;&lt;D xsi:type="xsd:double"&gt;0&lt;/D&gt;&lt;D xsi:type="xsd:double"&gt;0&lt;/D&gt;&lt;D xsi:type="xsd:double"&gt;0.3175&lt;/D&gt;&lt;D xsi:type="xsd:double"&gt;0.2355&lt;/D&gt;&lt;D xsi:type="xsd:double"&gt;0&lt;/D&gt;&lt;D xsi:type="xsd:double"&gt;0&lt;/D&gt;&lt;D xsi:type="xsd:double"&gt;0&lt;/D&gt;&lt;D xsi:type="xsd:double"&gt;0&lt;/D&gt;&lt;D xsi:type="xsd:double"&gt;0&lt;/D&gt;&lt;D xsi:type="xsd:double"&gt;0&lt;/D&gt;&lt;D xsi:type="xsd:double"&gt;1.1012&lt;/D&gt;&lt;D xsi:type="xsd:double"&gt;1.2337&lt;/D&gt;&lt;D xsi:type="xsd:double"&gt;1.3914&lt;/D&gt;&lt;D xsi:type="xsd:double"&gt;1.2655&lt;/D&gt;&lt;D xsi:type="xsd:double"&gt;1.3759&lt;/D&gt;&lt;D xsi:type="xsd:double"&gt;0.7593&lt;/D&gt;&lt;D xsi:type="xsd:double"&gt;0.7581&lt;/D&gt;&lt;D xsi:type="xsd:double"&gt;0.7508&lt;/D&gt;&lt;D xsi:type="xsd:double"&gt;0.7359&lt;/D&gt;&lt;D xsi:type="xsd:double"&gt;0.3231&lt;/D&gt;&lt;D xsi:type="xsd:double"&gt;0.3628&lt;/D&gt;&lt;D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xsi:type="xsd:double"&gt;0.9152&lt;/D&gt;&lt;D xsi:type="xsd:double"&gt;1.0181&lt;/D&gt;&lt;D xsi:type="xsd:double"&gt;1.0914&lt;/D&gt;&lt;D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xsi:type="xsd:double"&gt;0.6999&lt;/D&gt;&lt;D xsi:type="xsd:double"&gt;0.7193&lt;/D&gt;&lt;D xsi:type="xsd:double"&gt;0.789&lt;/D&gt;&lt;D xsi:type="xsd:double"&gt;0.8882&lt;/D&gt;&lt;D xsi:type="xsd:double"&gt;0.878&lt;/D&gt;&lt;D xsi:type="xsd:double"&gt;0.9502&lt;/D&gt;&lt;D xsi:type="xsd:double"&gt;1.2003&lt;/D&gt;&lt;D xsi:type="xsd:double"&gt;0.9945&lt;/D&gt;&lt;D xsi:type="xsd:double"&gt;1.0277&lt;/D&gt;&lt;D xsi:type="xsd:double"&gt;1.0661&lt;/D&gt;&lt;D xsi:type="xsd:double"&gt;1.0993&lt;/D&gt;&lt;D xsi:type="xsd:double"&gt;1.0925&lt;/D&gt;&lt;D xsi:type="xsd:double"&gt;1.1465&lt;/D&gt;&lt;D xsi:type="xsd:double"&gt;1.0573&lt;/D&gt;&lt;D xsi:type="xsd:double"&gt;0.9128&lt;/D&gt;&lt;D xsi:type="xsd:double"&gt;1.089&lt;/D&gt;&lt;D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xsi:type="xsd:double"&gt;0.3483&lt;/D&gt;&lt;D xsi:type="xsd:double"&gt;0.687&lt;/D&gt;&lt;D xsi:type="xsd:double"&gt;0.8586&lt;/D&gt;&lt;D xsi:type="xsd:double"&gt;0.7515&lt;/D&gt;&lt;D xsi:type="xsd:double"&gt;0.8249&lt;/D&gt;&lt;D xsi:type="xsd:double"&gt;0.7804&lt;/D&gt;&lt;D xsi:type="xsd:double"&gt;0.7197&lt;/D&gt;&lt;D xsi:type="xsd:double"&gt;1.0582&lt;/D&gt;&lt;D xsi:type="xsd:double"&gt;1.0288&lt;/D&gt;&lt;D xsi:type="xsd:double"&gt;0.9211&lt;/D&gt;&lt;D xsi:type="xsd:double"&gt;1.161&lt;/D&gt;&lt;D xsi:type="xsd:double"&gt;1.1106&lt;/D&gt;&lt;D xsi:type="xsd:double"&gt;1.2474&lt;/D&gt;&lt;D xsi:type="xsd:double"&gt;1.0943&lt;/D&gt;&lt;D xsi:type="xsd:double"&gt;1.1895&lt;/D&gt;&lt;D xsi:type="xsd:double"&gt;1.1939&lt;/D&gt;&lt;D xsi:type="xsd:double"&gt;1.0881&lt;/D&gt;&lt;D xsi:type="xsd:double"&gt;2.74&lt;/D&gt;&lt;D xsi:type="xsd:double"&gt;2.19&lt;/D&gt;&lt;D xsi:type="xsd:double"&gt;2.3&lt;/D&gt;&lt;D xsi:type="xsd:double"&gt;2.23&lt;/D&gt;&lt;D xsi:type="xsd:double"&gt;2.77&lt;/D&gt;&lt;D xsi:type="xsd:double"&gt;3.16&lt;/D&gt;&lt;D xsi:type="xsd:double"&gt;3.02&lt;/D&gt;&lt;D xsi:type="xsd:double"&gt;3.75&lt;/D&gt;&lt;D xsi:type="x</t>
        </r>
      </text>
    </comment>
    <comment ref="A96" authorId="0" shapeId="0" xr:uid="{3710CC94-D7CC-472B-A492-9ECB4A491EEC}">
      <text>
        <r>
          <rPr>
            <b/>
            <sz val="9"/>
            <color indexed="81"/>
            <rFont val="Tahoma"/>
            <family val="2"/>
          </rPr>
          <t>sd:double"&gt;2.62&lt;/D&gt;&lt;D xsi:type="xsd:double"&gt;2.97&lt;/D&gt;&lt;D xsi:type="xsd:double"&gt;2.08&lt;/D&gt;&lt;D xsi:type="xsd:double"&gt;1.22&lt;/D&gt;&lt;D xsi:type="xsd:double"&gt;1.24&lt;/D&gt;&lt;D xsi:type="xsd:double"&gt;1.23&lt;/D&gt;&lt;D xsi:type="xsd:double"&gt;1.27&lt;/D&gt;&lt;D xsi:type="xsd:double"&gt;0.29&lt;/D&gt;&lt;D xsi:type="xsd:double"&gt;0.52&lt;/D&gt;&lt;D xsi:type="xsd:double"&gt;0.37&lt;/D&gt;&lt;D xsi:type="xsd:double"&gt;0.3&lt;/D&gt;&lt;D xsi:type="xsd:double"&gt;0.61&lt;/D&gt;&lt;D xsi:type="xsd:double"&gt;1.89&lt;/D&gt;&lt;D xsi:type="xsd:double"&gt;0.03&lt;/D&gt;&lt;D xsi:type="xsd:double"&gt;0&lt;/D&gt;&lt;D xsi:type="xsd:double"&gt;0.05&lt;/D&gt;&lt;D xsi:type="xsd:double"&gt;0.04&lt;/D&gt;&lt;D xsi:type="xsd:double"&gt;0.04&lt;/D&gt;&lt;D xsi:type="xsd:double"&gt;0.04&lt;/D&gt;&lt;D xsi:type="xsd:double"&gt;0.07&lt;/D&gt;&lt;D xsi:type="xsd:double"&gt;0.03&lt;/D&gt;&lt;D xsi:type="xsd:double"&gt;0.01&lt;/D&gt;&lt;D xsi:type="xsd:double"&gt;0.46&lt;/D&gt;&lt;D xsi:type="xsd:double"&gt;0.41&lt;/D&gt;&lt;D xsi:type="xsd:double"&gt;1.23&lt;/D&gt;&lt;D xsi:type="xsd:double"&gt;1.55&lt;/D&gt;&lt;D xsi:type="xsd:double"&gt;1.51&lt;/D&gt;&lt;D xsi:type="xsd:double"&gt;1.51&lt;/D&gt;&lt;D xsi:type="xsd:double"&gt;1.33&lt;/D&gt;&lt;D xsi:type="xsd:double"&gt;1.9&lt;/D&gt;&lt;D xsi:type="xsd:double"&gt;1.09&lt;/D&gt;&lt;D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xsi:type="xsd:double"&gt;1.2412&lt;/D&gt;&lt;D xsi:type="xsd:double"&gt;0.9937&lt;/D&gt;&lt;D xsi:type="xsd:double"&gt;1.2998&lt;/D&gt;&lt;D xsi:type="xsd:double"&gt;1.3725&lt;/D&gt;&lt;D xsi:type="xsd:double"&gt;1.3423&lt;/D&gt;&lt;D xsi:type="xsd:double"&gt;1.3727&lt;/D&gt;&lt;D xsi:type="xsd:double"&gt;1.0499&lt;/D&gt;&lt;D xsi:type="xsd:double"&gt;0.9751&lt;/D&gt;&lt;D xsi:type="xsd:double"&gt;1.2828&lt;/D&gt;&lt;D xsi:type="xsd:double"&gt;1.2946&lt;/D&gt;&lt;D xsi:type="xsd:double"&gt;1.0762&lt;/D&gt;&lt;D xsi:type="xsd:double"&gt;1.0773&lt;/D&gt;&lt;D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xsi:type="xsd:double"&gt;0.6906&lt;/D&gt;&lt;D xsi:type="xsd:double"&gt;0.8892&lt;/D&gt;&lt;D xsi:type="xsd:double"&gt;1.1086&lt;/D&gt;&lt;D xsi:type="xsd:double"&gt;1.1632&lt;/D&gt;&lt;D xsi:type="xsd:double"&gt;1.3848&lt;/D&gt;&lt;D xsi:type="xsd:double"&gt;1.1201&lt;/D&gt;&lt;D xsi:type="xsd:double"&gt;1.3072&lt;/D&gt;&lt;D xsi:type="xsd:double"&gt;1.4108&lt;/D&gt;&lt;D xsi:type="xsd:double"&gt;1.5232&lt;/D&gt;&lt;D xsi:type="xsd:double"&gt;1.6216&lt;/D&gt;&lt;D xsi:type="xsd:double"&gt;1.5932&lt;/D&gt;&lt;D xsi:type="xsd:double"&gt;1.115&lt;/D&gt;&lt;D xsi:type="xsd:double"&gt;1.2212&lt;/D&gt;&lt;D xsi:type="xsd:double"&gt;0.9091&lt;/D&gt;&lt;D xsi:type="xsd:double"&gt;1.4084&lt;/D&gt;&lt;D xsi:type="xsd:double"&gt;1.3795&lt;/D&gt;&lt;D xsi:type="xsd:double"&gt;1.2968&lt;/D&gt;&lt;D xsi:type="xsd:double"&gt;1.1506&lt;/D&gt;&lt;D xsi:type="xsd:double"&gt;1&lt;/D&gt;&lt;D xsi:type="xsd:double"&gt;1.6385&lt;/D&gt;&lt;D xsi:type="xsd:double"&gt;1.5514&lt;/D&gt;&lt;D xsi:type="xsd:double"&gt;1.1676&lt;/D&gt;&lt;D xsi:type="xsd:double"&gt;1.1289&lt;/D&gt;&lt;D xsi:type="xsd:double"&gt;1.0646&lt;/D&gt;&lt;D xsi:type="xsd:double"&gt;1.2082&lt;/D&gt;&lt;D xsi:type="xsd:double"&gt;1.1596&lt;/D&gt;&lt;D xsi:type="xsd:double"&gt;1.2031&lt;/D&gt;&lt;D xsi:type="xsd:double"&gt;1.0933&lt;/D&gt;&lt;D xsi:type="xsd:double"&gt;1.1553&lt;/D&gt;&lt;D xsi:type="xsd:double"&gt;1.155&lt;/D&gt;&lt;D xsi:type="xsd:double"&gt;1.2365&lt;/D&gt;&lt;D xsi:type="xsd:double"&gt;1.174&lt;/D&gt;&lt;D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xsi:type="xsd:double"&gt;10.3315&lt;/D&gt;&lt;D xsi:type="xsd:double"&gt;0&lt;/D&gt;&lt;D xsi:type="xsd:double"&gt;0&lt;/D&gt;&lt;D xsi:type="xsd:double"&gt;0.3163&lt;/D&gt;&lt;D xsi:type="xsd:double"&gt;0&lt;/D&gt;&lt;D xsi:type="xsd:double"&gt;1.0707&lt;/D&gt;&lt;D xsi:type="xsd:double"&gt;0.9709&lt;/D&gt;&lt;D xsi:type="xsd:double"&gt;1.0432&lt;/D&gt;&lt;D xsi:type="xsd:double"&gt;1.146&lt;/D&gt;&lt;D xsi:type="xsd:double"&gt;1.1891&lt;/D&gt;&lt;D xsi:type="xsd:double"&gt;1.0634&lt;/D&gt;&lt;D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xsi:type="xsd:double"&gt;0.1133&lt;/D&gt;&lt;D xsi:type="xsd:double"&gt;0.1534&lt;/D&gt;&lt;D xsi:type="xsd:double"&gt;0.2365&lt;/D&gt;&lt;D xsi:type="xsd:double"&gt;0.3187&lt;/D&gt;&lt;D xsi:type="xsd:double"&gt;0.3279&lt;/D&gt;&lt;D xsi:type="xsd:double"&gt;0.3104&lt;/D&gt;&lt;D xsi:type="xsd:double"&gt;0.4466&lt;/D&gt;&lt;D xsi:type="xsd:double"&gt;0.356&lt;/D&gt;&lt;D xsi:type="xsd:double"&gt;0.3243&lt;/D&gt;&lt;D xsi:type="xsd:double"&gt;0.3658&lt;/D&gt;&lt;D xsi:type="xsd:double"&gt;0.3207&lt;/D&gt;&lt;D xsi:type="xsd:double"&gt;0.3902&lt;/D&gt;&lt;D xsi:type="xsd:double"&gt;1.0756&lt;/D&gt;&lt;D xsi:type="xsd:double"&gt;0.9396&lt;/D&gt;&lt;D xsi:type="xsd:double"&gt;1.3397&lt;/D&gt;&lt;D xsi:type="xsd:double"&gt;1.1871&lt;/D&gt;&lt;D xsi:type="xsd:double"&gt;1.1547&lt;/D&gt;&lt;D xsi:type="xsd:double"&gt;1.339&lt;/D&gt;&lt;D xsi:type="xsd:double"&gt;1.4112&lt;/D&gt;&lt;D xsi:type="xsd:double"&gt;1.2775&lt;/D&gt;&lt;D xsi:type="xsd:double"&gt;1.0552&lt;/D&gt;&lt;D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xsi:type="xsd:double"&gt;0.6544&lt;/D&gt;&lt;D xsi:type="xsd:double"&gt;1.0402&lt;/D&gt;&lt;D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xsi:type="xsd:double"&gt;0.0916&lt;/D&gt;&lt;D xsi:type="xsd:double"&gt;0.1322&lt;/D&gt;&lt;D xsi:type="xsd:double"&gt;0.2372&lt;/D&gt;&lt;D xsi:type="xsd:double"&gt;0.298&lt;/D&gt;&lt;D xsi:type="xsd:double"&gt;0.343&lt;/D&gt;&lt;D xsi:type="xsd:double"&gt;0.6981&lt;/D&gt;&lt;D xsi:type="xsd:double"&gt;0.9075&lt;/D&gt;&lt;D xsi:type="xsd:double"&gt;0.9504&lt;/D&gt;&lt;D xsi:type="xsd:double"&gt;0.8392&lt;/D&gt;&lt;D xsi:type="xsd:double"&gt;0.8956&lt;/D&gt;&lt;D xsi:type="xsd:double"&gt;0.7445&lt;/D&gt;&lt;D xsi:type="xsd:double"&gt;0.565&lt;/D&gt;&lt;D xsi:type="xsd:double"&gt;0.7453&lt;/D&gt;&lt;D xsi:type="xsd:double"&gt;0.6033&lt;/D&gt;&lt;D xsi:type="xsd:double"&gt;0.5659&lt;/D&gt;&lt;D xsi:type="xsd:double"&gt;0.5586&lt;/D&gt;&lt;D xsi:type="xsd:double"&gt;0.5966&lt;/D&gt;&lt;D xsi:type="xsd:double"&gt;0.6747&lt;/D&gt;&lt;D xsi:type="xsd:double"&gt;0.7934&lt;/D&gt;&lt;D xsi:type="xsd:double"&gt;1.1481&lt;/D&gt;&lt;D xsi:type="xsd:double"&gt;1.0288&lt;/D&gt;&lt;D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xsi:type="xsd:double"&gt;0.3734&lt;/D&gt;&lt;D xsi:type="xsd:double"&gt;0.4581&lt;/D&gt;&lt;D xsi:type="xsd:double"&gt;0.4928&lt;/D&gt;&lt;D xsi:type="xsd:double"&gt;0.5597&lt;/D&gt;&lt;D xsi:type="xsd:double"&gt;0.533&lt;/D&gt;&lt;D xsi:type="xsd:double"&gt;0.4584&lt;/D&gt;&lt;D xsi:type="xsd:double"&gt;0.4918&lt;/D&gt;&lt;D xsi:type="xsd:double"&gt;0.5458&lt;/D&gt;&lt;D xsi:type="xsd:double"&gt;0.5013&lt;/D&gt;&lt;D xsi:type="xsd:double"&gt;0.6226&lt;/D&gt;&lt;D xsi:type="xsd:double"&gt;0.9494&lt;/D&gt;&lt;D xsi:type="xsd:double"&gt;0.7901&lt;/D&gt;&lt;D xsi:type="xsd:double"&gt;0.5048&lt;/D&gt;&lt;D xsi:type="xsd:double"&gt;0&lt;/D&gt;&lt;D xsi:type="xsd:double"&gt;1.0134&lt;/D&gt;&lt;D xsi:type="xsd:double"&gt;1.0076&lt;/D&gt;&lt;D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xsi:type="xsd:double"&gt;0.9353&lt;/D&gt;&lt;D xsi:type="xsd:double"&gt;1.0043&lt;/D&gt;&lt;D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xsi:type="xsd:double"&gt;0.1143&lt;/D&gt;&lt;D xsi:type="xsd:double"&gt;0.1744&lt;/D&gt;&lt;D xsi:type="xsd:double"&gt;0.215&lt;/D&gt;&lt;D xsi:type="xsd:double"&gt;0.3051&lt;/D&gt;&lt;D xsi:type="xsd:double"&gt;0.3144&lt;/D&gt;&lt;D xsi:type="xsd:double"&gt;0.997&lt;/D&gt;&lt;D xsi:type="xsd:double"&gt;1.0298&lt;/D&gt;&lt;D xsi:type="xsd:double"&gt;0.9721&lt;/D&gt;&lt;D xsi:type="xsd:double"&gt;1.1815&lt;/D&gt;&lt;D xsi:type="xsd:double"&gt;1.1868&lt;/D&gt;&lt;D xsi:type="xsd:double"&gt;0.9414&lt;/D&gt;&lt;D xsi:type="xsd:double"&gt;0.5399&lt;/D&gt;&lt;D xsi:type="xsd:double"&gt;0.5456&lt;/D&gt;&lt;D xsi:type="xsd:double"&gt;0.5087&lt;/D&gt;&lt;D xsi:type="xsd:double"&gt;0.7381&lt;/D&gt;&lt;D xsi:type="xsd:double"&gt;1.263&lt;/D&gt;&lt;D xsi:type="xsd:double"&gt;0.9926&lt;/D&gt;&lt;D xsi:type="xsd:double"&gt;0.8344&lt;/D&gt;&lt;D xsi:type="xsd:double"&gt;0.9346&lt;/D&gt;&lt;D xsi:type="xsd:double"&gt;0.9671&lt;/D&gt;&lt;D xsi:type="xsd:double"&gt;0.9938&lt;/D&gt;&lt;D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xsi:type="xsd:double"&gt;0.7427&lt;/D&gt;&lt;D xsi:type="xsd:double"&gt;0.9902&lt;/D&gt;&lt;D xsi:type="xsd:double"&gt;0.9852&lt;/D&gt;&lt;D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xsi:type="xsd:double"&gt;0.4928&lt;/D&gt;&lt;D xsi:type="xsd:double"&gt;0.6212&lt;/D&gt;&lt;D xsi:type="xsd:double"&gt;0.7626&lt;/D&gt;&lt;D xsi:type="xsd:double"&gt;0.8917&lt;/D&gt;&lt;D xsi:type="xsd:double"&gt;1.4978&lt;/D&gt;&lt;D xsi:type="xsd:double"&gt;1.2297&lt;/D&gt;&lt;D xsi:type="xsd:double"&gt;1.128&lt;/D&gt;&lt;D xsi:type="xsd:double"&gt;1.1068&lt;/D&gt;&lt;D xsi:type="xsd:double"&gt;0.8179&lt;/D&gt;&lt;D xsi:type="xsd:double"&gt;0.8954&lt;/D&gt;&lt;D xsi:type="xsd:double"&gt;0.9036&lt;/D&gt;&lt;D xsi:type="xsd:double"&gt;0.9202&lt;/D&gt;&lt;D xsi:type="xsd:double"&gt;0.9628&lt;/D&gt;&lt;D xsi:type="xsd:double"&gt;0.8633&lt;/D&gt;&lt;D xsi:type="xsd:double"&gt;0.975&lt;/D&gt;&lt;D xsi:type="xsd:double"&gt;0.5843&lt;/D&gt;&lt;D xsi:type="xsd:double"&gt;0.5591&lt;/D&gt;&lt;D xsi:type="xsd:double"&gt;0.5282&lt;/D&gt;&lt;D xsi:type="xsd:double"&gt;1.1928&lt;/D&gt;&lt;D xsi:type="xsd:double"&gt;1.2671&lt;/D&gt;&lt;D xsi:type="xsd:double"&gt;1.5175&lt;/D&gt;&lt;D xsi:type="xsd:double"&gt;1.3292&lt;/D&gt;&lt;D xsi:type="xsd:double"&gt;0.9936&lt;/D&gt;&lt;D xsi:type="xsd:double"&gt;0.9762&lt;/D&gt;&lt;D xsi:type="xsd:double"&gt;0.9001&lt;/D&gt;&lt;D xsi:type="xsd:double"&gt;0.8662&lt;/D&gt;&lt;D xsi:type="xsd:double"&gt;0.9377&lt;/D&gt;&lt;D xsi:type="xsd:double"&gt;0.9358&lt;/D&gt;&lt;D xsi:type="xsd:double"&gt;0.9635&lt;/D&gt;&lt;D xsi:type="xsd:double"&gt;0.9814&lt;/D&gt;&lt;D xsi:type="xsd:double"&gt;1.2748&lt;/D&gt;&lt;D xsi:type="xsd:double"&gt;1.2413&lt;/D&gt;&lt;D xsi:type="xsd:double"&gt;1.1877&lt;/D&gt;&lt;D xsi:type="xsd:double"&gt;1.1046&lt;/D&gt;&lt;D xsi:type="xsd:double"&gt;1.3838&lt;/D&gt;&lt;D xsi:type="xsd:double"&gt;1.4092&lt;/D&gt;&lt;D xsi:type="xsd:double"&gt;1.4694&lt;/D&gt;&lt;D xsi:type="xsd:double"&gt;1.4942&lt;/D&gt;&lt;D xsi:type="xsd:double"&gt;1.7664&lt;/D&gt;&lt;D xsi:type="xsd:double"&gt;1.5779&lt;/D&gt;&lt;D xsi:type="xsd:double"&gt;1.5816&lt;/D&gt;&lt;D xsi:type="xsd:double"&gt;1.2113&lt;/D&gt;&lt;D xsi:type="xsd:double"&gt;1.2223&lt;/D&gt;&lt;D xsi:type="xsd:double"&gt;1.4961&lt;/D&gt;&lt;D xsi:type="xsd:double"&gt;1.2142&lt;/D&gt;&lt;D xsi:type="xsd:double"&gt;1.1021&lt;/D&gt;&lt;D xsi:type="xsd:double"&gt;0.953&lt;/D&gt;&lt;D xsi:type="xsd:double"&gt;1.1294&lt;/D&gt;&lt;D xsi:type="xsd:double"&gt;1.1689&lt;/D&gt;&lt;D xsi:type="xsd:double"&gt;1.2398&lt;/D&gt;&lt;D xsi:type="xsd:double"&gt;1.4807&lt;/D&gt;&lt;D xsi:type="xsd:double"&gt;1.2139&lt;/D&gt;&lt;D xsi:type="xsd:double"&gt;1.2395&lt;/D&gt;&lt;D xsi:type="xsd:double"&gt;1.0779&lt;/D&gt;&lt;D xsi:type="xsd:double"&gt;1.3016&lt;/D&gt;&lt;D xsi:type="xsd:double"&gt;1.2932&lt;/D&gt;&lt;D xsi:type="xsd:double"&gt;1.146&lt;/D&gt;&lt;D xsi:type="xsd:double"&gt;1.326&lt;/D&gt;&lt;D xsi:type="xsd:double"&gt;1.2405&lt;/D&gt;&lt;D xsi:type="xsd:double"&gt;1.0029&lt;/D&gt;&lt;D xsi:type="xsd:double"&gt;1.1084&lt;/D&gt;&lt;D xsi:type="xsd:double"&gt;1.0195&lt;/D&gt;&lt;D xsi:type="xsd:double"&gt;0.9549&lt;/D&gt;&lt;D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xsi:type="xsd:double"&gt;0.307&lt;/D&gt;&lt;D xsi:type="xsd:double"&gt;0.4928&lt;/D&gt;&lt;D xsi:type="xsd:double"&gt;0.5403&lt;/D&gt;&lt;D xsi:type="xsd:double"&gt;0.6133&lt;/D&gt;&lt;D xsi:type="xsd:double"&gt;0.5849&lt;/D&gt;&lt;D xsi:type="xsd:double"&gt;0.4439&lt;/D&gt;&lt;D xsi:type="xsd:double"&gt;0.4695&lt;/D&gt;&lt;D xsi:type="xsd:double"&gt;0.402&lt;/D&gt;&lt;D xsi:type="xsd:double"&gt;0.4163&lt;/D&gt;&lt;D xsi:type="xsd:double"&gt;0.3012&lt;/D&gt;&lt;D xsi:type="xsd:double"&gt;0.4544&lt;/D&gt;&lt;D xsi:type="xsd:double"&gt;0.5073&lt;/D&gt;&lt;D xsi:type="xsd:double"&gt;0.3529&lt;/D&gt;&lt;D xsi:type="xsd:double"&gt;0.5413&lt;/D&gt;&lt;D xsi:type="xsd:double"&gt;0.3616&lt;/D&gt;&lt;D xsi:type="xsd:double"&gt;0.3051&lt;/D&gt;&lt;D xsi:type="xsd:double"&gt;0.3892&lt;/D&gt;&lt;D xsi:type="xsd:double"&gt;0.3483&lt;/D&gt;&lt;D xsi:type="xsd:double"&gt;1.1354&lt;/D&gt;&lt;D xsi:type="xsd:double"&gt;0.9545&lt;/D&gt;&lt;D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xsi:type="xsd:double"&gt;0.8202&lt;/D&gt;&lt;D xsi:type="xsd:double"&gt;0.9476&lt;/D&gt;&lt;D xsi:type="xsd:double"&gt;0.3876&lt;/D&gt;&lt;D xsi:type="xsd:double"&gt;0.3287&lt;/D&gt;&lt;D xsi:type="xsd:double"&gt;0.3657&lt;/D&gt;&lt;D xsi:type="xsd:double"&gt;0.389&lt;/D&gt;&lt;D xsi:type="xsd:double"&gt;0.4267&lt;/D&gt;&lt;D xsi:type="xsd:double"&gt;0.3563&lt;/D&gt;&lt;D xsi:type="xsd:double"&gt;0.4256&lt;/D&gt;&lt;D xsi:type="xsd:double"&gt;0.4405&lt;/D&gt;&lt;D xsi:type="xsd:double"&gt;0.4943&lt;/D&gt;&lt;D xsi:type="xsd:double"&gt;0.4932&lt;/D&gt;&lt;D xsi:type="xsd:double"&gt;0.4953&lt;/D&gt;&lt;D xsi:type="xsd:double"&gt;0.4773&lt;/D&gt;&lt;D xsi:type="xsd:double"&gt;0.8659&lt;/D&gt;&lt;D xsi:type="xsd:double"&gt;0.8557&lt;/D&gt;&lt;D xsi:type="xsd:double"&gt;0.8872&lt;/D&gt;&lt;D xsi:type="xsd:double"&gt;0.9868&lt;/D&gt;&lt;D xsi:type="xsd:double"&gt;0.9512&lt;/D&gt;&lt;D xsi:type="xsd:double"&gt;1.0599&lt;/D&gt;&lt;D xsi:type="xsd:double"&gt;1.0244&lt;/D&gt;&lt;D xsi:type="xsd:double"&gt;1.0377&lt;/D&gt;&lt;D xsi:type="xsd:double"&gt;0.8706&lt;/D&gt;&lt;D xsi:type="xsd:double"&gt;0.8968&lt;/D&gt;&lt;D xsi:type="xsd:double"&gt;0.6651&lt;/D&gt;&lt;D xsi:type="xsd:double"&gt;0.6155&lt;/D&gt;&lt;D xsi:type="xsd:double"&gt;0.724&lt;/D&gt;&lt;D xsi:type="xsd:double"&gt;0.6623&lt;/D&gt;&lt;D xsi:type="xsd:double"&gt;0.5861&lt;/D&gt;&lt;D xsi:type="xsd:double"&gt;0.6502&lt;/D&gt;&lt;D xsi:type="xsd:double"&gt;0.561&lt;/D&gt;&lt;D xsi:type="xsd:double"&gt;0.6913&lt;/D&gt;&lt;D xsi:type="xsd:double"&gt;0.7841&lt;/D&gt;&lt;D xsi:type="xsd:double"&gt;0.7917&lt;/D&gt;&lt;D xsi:type="xsd:double"&gt;0.6766&lt;/D&gt;&lt;D xsi:type="xsd:double"&gt;0.6878&lt;/D&gt;&lt;D xsi:type="xsd:double"&gt;0.7362&lt;/D&gt;&lt;D xsi:type="xsd:double"&gt;0.6874&lt;/D&gt;&lt;D xsi:type="xsd:double"&gt;0.7748&lt;/D&gt;&lt;D xsi:type="xsd:double"&gt;0.6195&lt;/D&gt;&lt;D xsi:type="xsd:double"&gt;0.9437&lt;/D&gt;&lt;D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xsi:type="xsd:double"&gt;0.9415&lt;/D&gt;&lt;D xsi:type="xsd:double"&gt;0.9147&lt;/D&gt;&lt;D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xsi:type="xsd:double"&gt;0.4508&lt;/D&gt;&lt;D xsi:type="xsd:double"&gt;0.6033&lt;/D&gt;&lt;D xsi:type="xsd:double"&gt;0.5513&lt;/D&gt;&lt;D xsi:type="xsd:double"&gt;0.5441&lt;/D&gt;&lt;D xsi:type="xsd:double"&gt;0.8271&lt;/D&gt;&lt;D xsi:type="xsd:double"&gt;0.8237&lt;/D&gt;&lt;D xsi:type="xsd:double"&gt;0.9399&lt;/D&gt;&lt;D xsi:type="xsd:double"&gt;0.7882&lt;/D&gt;&lt;D xsi:type="xsd:double"&gt;0.7885&lt;/D&gt;&lt;D xsi:type="xsd:double"&gt;0.9942&lt;/D&gt;&lt;D xsi:type="xsd:double"&gt;0.9662&lt;/D&gt;&lt;D xsi:type="xsd:double"&gt;1.069&lt;/D&gt;&lt;D xsi:type="xsd:double"&gt;0.9963&lt;/D&gt;&lt;D xsi:type="xsd:double"&gt;0.8761&lt;/D&gt;&lt;D xsi:type="xsd:double"&gt;0.806&lt;/D&gt;&lt;D xsi:type="xsd:double"&gt;1.071&lt;/D&gt;&lt;D xsi:type="xsd:double"&gt;1.0648&lt;/D&gt;&lt;D xsi:type="xsd:double"&gt;0.9081&lt;/D&gt;&lt;D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xsi:type="xsd:double"&gt;0.3747&lt;/D&gt;&lt;D xsi:type="xsd:double"&gt;0.5622&lt;/D&gt;&lt;D xsi:type="xsd:double"&gt;0.9172&lt;/D&gt;&lt;D xsi:type="xsd:double"&gt;1.0304&lt;/D&gt;&lt;D xsi:type="xsd:double"&gt;0.9509&lt;/D&gt;&lt;D xsi:type="xsd:double"&gt;0.1945&lt;/D&gt;&lt;D xsi:type="xsd:double"&gt;0&lt;/D&gt;&lt;D xsi:type="xsd:double"&gt;0.4464&lt;/D&gt;&lt;D xsi:type="xsd:double"&gt;0.5295&lt;/D&gt;&lt;D xsi:type="xsd:double"&gt;0.4708&lt;/D&gt;&lt;D xsi:type="xsd:double"&gt;0.6231&lt;/D&gt;&lt;D xsi:type="xsd:double"&gt;0.6193&lt;/D&gt;&lt;D xsi:type="xsd:double"&gt;0.6846&lt;/D&gt;&lt;D xsi:type="xsd:double"&gt;1.1472&lt;/D&gt;&lt;D xsi:type="xsd:double"&gt;0.5938&lt;/D&gt;&lt;D xsi:type="xsd:double"&gt;0.755&lt;/D&gt;&lt;D xsi:type="xsd:double"&gt;0.8986&lt;/D&gt;&lt;D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xsi:type="xsd:double"&gt;0.2102&lt;/D&gt;&lt;D xsi:type="xsd:double"&gt;1.2423&lt;/D&gt;&lt;D xsi:type="xsd:double"&gt;1.3566&lt;/D&gt;&lt;D xsi:type="xsd:double"&gt;1.4308&lt;/D&gt;&lt;D xsi:type="xsd:double"&gt;1.6276&lt;/D&gt;&lt;D xsi:type="xsd:double"&gt;1.4168&lt;/D&gt;&lt;D xsi:type="xsd:double"&gt;0.8912&lt;/D&gt;&lt;D xsi:type="xsd:double"&gt;0.8984&lt;/D&gt;&lt;D xsi:type="xsd:double"&gt;0.9734&lt;/D&gt;&lt;D xsi:type="xsd:double"&gt;1.0234&lt;/D&gt;&lt;D xsi:type="xsd:double"&gt;0.9357&lt;/D&gt;&lt;D xsi:type="xsd:double"&gt;0.4665&lt;/D&gt;&lt;D xsi:type="xsd:double"&gt;0.2532&lt;/D&gt;&lt;D xsi:type="xsd:double"&gt;0.2466&lt;/D&gt;&lt;D xsi:type="xsd:double"&gt;0.2528&lt;/D&gt;&lt;D xsi:type="xsd:double"&gt;0.2454&lt;/D&gt;&lt;D xsi:type="xsd:double"&gt;0.2924&lt;/D&gt;&lt;D xsi:type="xsd:double"&gt;0.3035&lt;/D&gt;&lt;D xsi:type="xsd:double"&gt;0.3232&lt;/D&gt;&lt;D xsi:type="xsd:double"&gt;0.4739&lt;/D&gt;&lt;D xsi:type="xsd:double"&gt;0.5105&lt;/D&gt;&lt;D xsi:type="xsd:double"&gt;0.5052&lt;/D&gt;&lt;D xsi:type="xsd:double"&gt;0.4112&lt;/D&gt;&lt;D xsi:type="xsd:double"&gt;0.3173&lt;/D&gt;&lt;D xsi:type="xsd:double"&gt;0.3865&lt;/D&gt;&lt;D xsi:type="xsd:double"&gt;0.3807&lt;/D&gt;&lt;D xsi:type="xsd:double"&gt;0.5601&lt;/D&gt;&lt;D xsi:type="xsd:double"&gt;0.6328&lt;/D&gt;&lt;D xsi:type="xsd:double"&gt;0.5254&lt;/D&gt;&lt;D xsi:type="xsd:double"&gt;0.4614&lt;/D&gt;&lt;D xsi:type="xsd:double"&gt;0.5368&lt;/D&gt;&lt;D xsi:type="xsd:double"&gt;0.546&lt;/D&gt;&lt;D xsi:type="xsd:double"&gt;0.6091&lt;/D&gt;&lt;D xsi:type="xsd:double"&gt;0.6506&lt;/D&gt;&lt;D xsi:type="xsd:double"&gt;0.5278&lt;/D&gt;&lt;D xsi:type="xsd:double"&gt;0.4616&lt;/D&gt;&lt;D xsi:type="xsd:double"&gt;0.4802&lt;/D&gt;&lt;D xsi:type="xsd:double"&gt;0.5997&lt;/D&gt;&lt;D xsi:type="xsd:double"&gt;0.6189&lt;/D&gt;&lt;D xsi:type="xsd:double"&gt;0.6098&lt;/D&gt;&lt;D xsi:type="xsd:double"&gt;0.718&lt;/D&gt;&lt;D xsi:type="xsd:double"&gt;0.6794&lt;/D&gt;&lt;D xsi:type="xsd:double"&gt;0.7765&lt;/D&gt;&lt;D xsi:type="xsd:double"&gt;0.7274&lt;/D&gt;&lt;D xsi:type="xsd:double"&gt;0.8326&lt;/D&gt;&lt;D xsi:type="xsd:double"&gt;0.647&lt;/D&gt;&lt;D xsi:type="xsd:double"&gt;0.8977&lt;/D&gt;&lt;D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xsi:type="xsd:double"&gt;1.1904&lt;/D&gt;&lt;D xsi:type="xsd:double"&gt;1.1155&lt;/D&gt;&lt;D xsi:type="xsd:double"&gt;1.2902&lt;/D&gt;&lt;D xsi:type="xsd:double"&gt;1.2829&lt;/D&gt;&lt;D xsi:type="xsd:double"&gt;1.0809&lt;/D&gt;&lt;D xsi:type="xsd:double"&gt;0.8856&lt;/D&gt;&lt;D xsi:type="xsd:double"&gt;0&lt;/D&gt;&lt;D xsi:type="xsd:double"&gt;0&lt;/D&gt;&lt;D xsi:type="xsd:double"&gt;0&lt;/D&gt;&lt;D xsi:type="xsd:double"&gt;0&lt;/D&gt;&lt;D xsi:type="xsd:double"&gt;0&lt;/D&gt;&lt;D xsi:type="xsd:double"&gt;0&lt;/D&gt;&lt;D xsi:type="xsd:double"&gt;0.2256&lt;/D&gt;&lt;D xsi:type="xsd:double"&gt;0.2847&lt;/D&gt;&lt;D xsi:type="xsd:double"&gt;0.2977&lt;/D&gt;&lt;D xsi:type="xsd:double"&gt;0.2644&lt;/D&gt;&lt;D xsi:type="xsd:double"&gt;0.3071&lt;/D&gt;&lt;D xsi:type="xsd:double"&gt;0.4928&lt;/D&gt;&lt;D xsi:type="xsd:double"&gt;0.3667&lt;/D&gt;&lt;D xsi:type="xsd:double"&gt;0.3551&lt;/D&gt;&lt;D xsi:type="xsd:double"&gt;0.2652&lt;/D&gt;&lt;D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xsi:type="xsd:double"&gt;0.8264&lt;/D&gt;&lt;D xsi:type="xsd:double"&gt;0.3251&lt;/D&gt;&lt;D xsi:type="xsd:double"&gt;0.2945&lt;/D&gt;&lt;D xsi:type="xsd:double"&gt;0.3011&lt;/D&gt;&lt;D xsi:type="xsd:double"&gt;0.3069&lt;/D&gt;&lt;D xsi:type="xsd:double"&gt;0.2999&lt;/D&gt;&lt;D xsi:type="xsd:double"&gt;0.3106&lt;/D&gt;&lt;D xsi:type="xsd:double"&gt;0.3077&lt;/D&gt;&lt;D xsi:type="xsd:double"&gt;0.3697&lt;/D&gt;&lt;D xsi:type="xsd:double"&gt;0.4008&lt;/D&gt;&lt;D xsi:type="xsd:double"&gt;0.4077&lt;/D&gt;&lt;D xsi:type="xsd:double"&gt;0.3835&lt;/D&gt;&lt;D xsi:type="xsd:double"&gt;0.3859&lt;/D&gt;&lt;D xsi:type="xsd:double"&gt;0.5508&lt;/D&gt;&lt;D xsi:type="xsd:double"&gt;0.5164&lt;/D&gt;&lt;D xsi:type="xsd:double"&gt;0.5053&lt;/D&gt;&lt;D xsi:type="xsd:double"&gt;0.4852&lt;/D&gt;&lt;D xsi:type="xsd:double"&gt;0.3364&lt;/D&gt;&lt;D xsi:type="xsd:double"&gt;0.2659&lt;/D&gt;&lt;D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xsi:type="xsd:double"&gt;1.1602&lt;/D&gt;&lt;D xsi:type="xsd:double"&gt;0.9292&lt;/D&gt;&lt;D xsi:type="xsd:double"&gt;1.1636&lt;/D&gt;&lt;D xsi:type="xsd:double"&gt;0.8611&lt;/D&gt;&lt;D xsi:type="xsd:double"&gt;0.7661&lt;/D&gt;&lt;D xsi:type="xsd:double"&gt;1.0693&lt;/D&gt;&lt;D xsi:type="xsd:double"&gt;0.7688&lt;/D&gt;&lt;D xsi:type="xsd:double"&gt;0.8102&lt;/D&gt;&lt;D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xsi:type="xsd:double"&gt;0.6227&lt;/D&gt;&lt;D xsi:type="xsd:double"&gt;0.7163&lt;/D&gt;&lt;D xsi:type="xsd:double"&gt;0.6799&lt;/D&gt;&lt;D xsi:type="xsd:double"&gt;0.7263&lt;/D&gt;&lt;D xsi:type="xsd:double"&gt;0.7347&lt;/D&gt;&lt;D xsi:type="xsd:double"&gt;0.8161&lt;/D&gt;&lt;D xsi:type="xsd:double"&gt;0.7891&lt;/D&gt;&lt;D xsi:type="xsd:double"&gt;0.8279&lt;/D&gt;&lt;D xsi:type="xsd:double"&gt;0.7946&lt;/D&gt;&lt;D xsi:type="xsd:double"&gt;0.8797&lt;/D&gt;&lt;D xsi:type="xsd:double"&gt;0.774&lt;/D&gt;&lt;D xsi:type="xsd:double"&gt;0.6273&lt;/D&gt;&lt;D xsi:type="xsd:double"&gt;0.69&lt;/D&gt;&lt;D xsi:type="xsd:double"&gt;0.7347&lt;/D&gt;&lt;D xsi:type="xsd:double"&gt;0.7989&lt;/D&gt;&lt;D xsi:type="xsd:double"&gt;0.1808&lt;/D&gt;&lt;D xsi:type="xsd:double"&gt;0.1952&lt;/D&gt;&lt;D xsi:type="xsd:double"&gt;0.1945&lt;/D&gt;&lt;D xsi:type="xsd:double"&gt;0.2475&lt;/D&gt;&lt;D xsi:type="xsd:double"&gt;0.4228&lt;/D&gt;&lt;D xsi:type="xsd:double"&gt;0.4931&lt;/D&gt;&lt;D xsi:type="xsd:double"&gt;0.4351&lt;/D&gt;&lt;D xsi:type="xsd:double"&gt;0.4088&lt;/D&gt;&lt;D xsi:type="xsd:double"&gt;0.5527&lt;/D&gt;&lt;D xsi:type="xsd:double"&gt;0.5448&lt;/D&gt;&lt;D xsi:type="xsd:double"&gt;0.5565&lt;/D&gt;&lt;D xsi:type="xsd:double"&gt;0.5275&lt;/D&gt;&lt;D xsi:type="xsd:double"&gt;0.2094&lt;/D&gt;&lt;D xsi:type="xsd:double"&gt;0.1928&lt;/D&gt;&lt;D xsi:type="xsd:double"&gt;0.1858&lt;/D&gt;&lt;D xsi:type="xsd:double"&gt;0.4051&lt;/D&gt;&lt;D xsi:type="xsd:double"&gt;0.4341&lt;/D&gt;&lt;D xsi:type="xsd:double"&gt;0.5216&lt;/D&gt;&lt;D xsi:type="xsd:double"&gt;0.7273&lt;/D&gt;&lt;D xsi:type="xsd:double"&gt;0.7366&lt;/D&gt;&lt;D xsi:type="xsd:double"&gt;0.5916&lt;/D&gt;&lt;D xsi:type="xsd:double"&gt;0.4595&lt;/D&gt;&lt;D xsi:type="xsd:double"&gt;0.9168&lt;/D&gt;&lt;D xsi:type="xsd:double"&gt;0.7526&lt;/D&gt;&lt;D xsi:type="xsd:double"&gt;0.95&lt;/D&gt;&lt;D xsi:type="xsd:double"&gt;0.7734&lt;/D&gt;&lt;D xsi:type="xsd:double"&gt;0.8839&lt;/D&gt;&lt;D xsi:type="xsd:double"&gt;0.787&lt;/D&gt;&lt;D xsi:type="xsd:double"&gt;0.2676&lt;/D&gt;&lt;D xsi:type="xsd:double"&gt;0.4005&lt;/D&gt;&lt;D xsi:type="xsd:double"&gt;0.5177&lt;/D&gt;&lt;D xsi:type="xsd:double"&gt;0.4768&lt;/D&gt;&lt;D xsi:type="xsd:double"&gt;0.5092&lt;/D&gt;&lt;D xsi:type="xsd:double"&gt;0.7657&lt;/D&gt;&lt;D xsi:type="xsd:double"&gt;0.7961&lt;/D&gt;&lt;D xsi:type="xsd:double"&gt;0.7328&lt;/D&gt;&lt;D xsi:type="xsd:double"&gt;0.8243&lt;/D&gt;&lt;D xsi:type="xsd:double"&gt;0.9161&lt;/D&gt;&lt;D xsi:type="xsd:double"&gt;0.7918&lt;/D&gt;&lt;D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t>
        </r>
      </text>
    </comment>
    <comment ref="A97" authorId="0" shapeId="0" xr:uid="{90E99C99-83CB-40B5-BC6F-FE2CF7917593}">
      <text>
        <r>
          <rPr>
            <b/>
            <sz val="9"/>
            <color indexed="81"/>
            <rFont val="Tahoma"/>
            <family val="2"/>
          </rPr>
          <t>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xsi:type="xsd:double"&gt;0.4558&lt;/D&gt;&lt;D xsi:type="xsd:double"&gt;0.7206&lt;/D&gt;&lt;D xsi:type="xsd:double"&gt;0.7912&lt;/D&gt;&lt;D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xsi:type="xsd:double"&gt;0.3583&lt;/D&gt;&lt;D xsi:type="xsd:double"&gt;0.5172&lt;/D&gt;&lt;D xsi:type="xsd:double"&gt;0.5491&lt;/D&gt;&lt;D xsi:type="xsd:double"&gt;0.6663&lt;/D&gt;&lt;D xsi:type="xsd:double"&gt;0.696&lt;/D&gt;&lt;D xsi:type="xsd:double"&gt;0.895&lt;/D&gt;&lt;D xsi:type="xsd:double"&gt;0.8872&lt;/D&gt;&lt;D xsi:type="xsd:double"&gt;0.9698&lt;/D&gt;&lt;D xsi:type="xsd:double"&gt;0.9046&lt;/D&gt;&lt;D xsi:type="xsd:double"&gt;0.9083&lt;/D&gt;&lt;D xsi:type="xsd:double"&gt;0.7143&lt;/D&gt;&lt;D xsi:type="xsd:double"&gt;0.6681&lt;/D&gt;&lt;D xsi:type="xsd:double"&gt;0.5569&lt;/D&gt;&lt;D xsi:type="xsd:double"&gt;0.5296&lt;/D&gt;&lt;D xsi:type="xsd:double"&gt;0&lt;/D&gt;&lt;D xsi:type="xsd:double"&gt;0&lt;/D&gt;&lt;D xsi:type="xsd:double"&gt;0&lt;/D&gt;&lt;D xsi:type="xsd:double"&gt;0&lt;/D&gt;&lt;D xsi:type="xsd:double"&gt;0&lt;/D&gt;&lt;D xsi:type="xsd:double"&gt;0&lt;/D&gt;&lt;D xsi:type="xsd:double"&gt;0&lt;/D&gt;&lt;D xsi:type="xsd:double"&gt;0&lt;/D&gt;&lt;D xsi:type="xsd:double"&gt;0.66&lt;/D&gt;&lt;D xsi:type="xsd:double"&gt;0.7813&lt;/D&gt;&lt;D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xsi:type="xsd:double"&gt;0.5206&lt;/D&gt;&lt;D xsi:type="xsd:double"&gt;1.0263&lt;/D&gt;&lt;D xsi:type="xsd:double"&gt;1.3763&lt;/D&gt;&lt;D xsi:type="xsd:double"&gt;0.9979&lt;/D&gt;&lt;D xsi:type="xsd:double"&gt;0.9982&lt;/D&gt;&lt;D xsi:type="xsd:double"&gt;1.0346&lt;/D&gt;&lt;D xsi:type="xsd:double"&gt;0.5791&lt;/D&gt;&lt;D xsi:type="xsd:double"&gt;0.6485&lt;/D&gt;&lt;D xsi:type="xsd:double"&gt;0.6753&lt;/D&gt;&lt;D xsi:type="xsd:double"&gt;0.8099&lt;/D&gt;&lt;D xsi:type="xsd:double"&gt;0.436&lt;/D&gt;&lt;D xsi:type="xsd:double"&gt;0.7774&lt;/D&gt;&lt;D xsi:type="xsd:double"&gt;0.6017&lt;/D&gt;&lt;D xsi:type="xsd:double"&gt;0.5073&lt;/D&gt;&lt;D xsi:type="xsd:double"&gt;0.7473&lt;/D&gt;&lt;D xsi:type="xsd:double"&gt;0.7706&lt;/D&gt;&lt;D xsi:type="xsd:double"&gt;0.1502&lt;/D&gt;&lt;D xsi:type="xsd:double"&gt;0.1804&lt;/D&gt;&lt;D xsi:type="xsd:double"&gt;0.1927&lt;/D&gt;&lt;D xsi:type="xsd:double"&gt;0.2526&lt;/D&gt;&lt;D xsi:type="xsd:double"&gt;0.2698&lt;/D&gt;&lt;D xsi:type="xsd:double"&gt;0.2522&lt;/D&gt;&lt;D xsi:type="xsd:double"&gt;0.2531&lt;/D&gt;&lt;D xsi:type="xsd:double"&gt;0.2171&lt;/D&gt;&lt;D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xsi:type="xsd:double"&gt;0.5229&lt;/D&gt;&lt;D xsi:type="xsd:double"&gt;0.7259&lt;/D&gt;&lt;D xsi:type="xsd:double"&gt;0.6822&lt;/D&gt;&lt;D xsi:type="xsd:double"&gt;0.7261&lt;/D&gt;&lt;D xsi:type="xsd:double"&gt;0.8631&lt;/D&gt;&lt;D xsi:type="xsd:double"&gt;0.6702&lt;/D&gt;&lt;D xsi:type="xsd:double"&gt;0.8116&lt;/D&gt;&lt;D xsi:type="xsd:double"&gt;0.8353&lt;/D&gt;&lt;D xsi:type="xsd:double"&gt;0.6566&lt;/D&gt;&lt;D xsi:type="xsd:double"&gt;0.8999&lt;/D&gt;&lt;D xsi:type="xsd:double"&gt;0.7762&lt;/D&gt;&lt;D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xsi:type="xsd:double"&gt;0.4773&lt;/D&gt;&lt;D xsi:type="xsd:double"&gt;0.5435&lt;/D&gt;&lt;D xsi:type="xsd:double"&gt;0.5364&lt;/D&gt;&lt;D xsi:type="xsd:double"&gt;0.7801&lt;/D&gt;&lt;D xsi:type="xsd:double"&gt;0.8494&lt;/D&gt;&lt;D xsi:type="xsd:double"&gt;0.8952&lt;/D&gt;&lt;D xsi:type="xsd:double"&gt;0.8594&lt;/D&gt;&lt;D xsi:type="xsd:double"&gt;0.7623&lt;/D&gt;&lt;D xsi:type="xsd:double"&gt;0.6673&lt;/D&gt;&lt;D xsi:type="xsd:double"&gt;0.5865&lt;/D&gt;&lt;D xsi:type="xsd:double"&gt;0.5258&lt;/D&gt;&lt;D xsi:type="xsd:double"&gt;0.6981&lt;/D&gt;&lt;D xsi:type="xsd:double"&gt;0.7522&lt;/D&gt;&lt;D xsi:type="xsd:double"&gt;0.6907&lt;/D&gt;&lt;D xsi:type="xsd:double"&gt;0.673&lt;/D&gt;&lt;D xsi:type="xsd:double"&gt;0.746&lt;/D&gt;&lt;D xsi:type="xsd:double"&gt;0.4802&lt;/D&gt;&lt;D xsi:type="xsd:double"&gt;0.4838&lt;/D&gt;&lt;D xsi:type="xsd:double"&gt;0.658&lt;/D&gt;&lt;D xsi:type="xsd:double"&gt;0.6737&lt;/D&gt;&lt;D xsi:type="xsd:double"&gt;0.3571&lt;/D&gt;&lt;D xsi:type="xsd:double"&gt;0.3295&lt;/D&gt;&lt;D xsi:type="xsd:double"&gt;0.3033&lt;/D&gt;&lt;D xsi:type="xsd:double"&gt;0.2905&lt;/D&gt;&lt;D xsi:type="xsd:double"&gt;0.2629&lt;/D&gt;&lt;D xsi:type="xsd:double"&gt;0.2465&lt;/D&gt;&lt;D xsi:type="xsd:double"&gt;0.2681&lt;/D&gt;&lt;D xsi:type="xsd:double"&gt;0.4993&lt;/D&gt;&lt;D xsi:type="xsd:double"&gt;0.4969&lt;/D&gt;&lt;D xsi:type="xsd:double"&gt;0.5254&lt;/D&gt;&lt;D xsi:type="xsd:double"&gt;0.5307&lt;/D&gt;&lt;D xsi:type="xsd:double"&gt;0.3874&lt;/D&gt;&lt;D xsi:type="xsd:double"&gt;0.4567&lt;/D&gt;&lt;D xsi:type="xsd:double"&gt;0.3955&lt;/D&gt;&lt;D xsi:type="xsd:double"&gt;0.5635&lt;/D&gt;&lt;D xsi:type="xsd:double"&gt;0.5578&lt;/D&gt;&lt;D xsi:type="xsd:double"&gt;0.4333&lt;/D&gt;&lt;D xsi:type="xsd:double"&gt;0.4&lt;/D&gt;&lt;D xsi:type="xsd:double"&gt;0.5289&lt;/D&gt;&lt;D xsi:type="xsd:double"&gt;0.6443&lt;/D&gt;&lt;D xsi:type="xsd:double"&gt;0.7149&lt;/D&gt;&lt;D xsi:type="xsd:double"&gt;0.9454&lt;/D&gt;&lt;D xsi:type="xsd:double"&gt;1.0849&lt;/D&gt;&lt;D xsi:type="xsd:double"&gt;1.0108&lt;/D&gt;&lt;D xsi:type="xsd:double"&gt;1.0295&lt;/D&gt;&lt;D xsi:type="xsd:double"&gt;0.8144&lt;/D&gt;&lt;D xsi:type="xsd:double"&gt;0.7453&lt;/D&gt;&lt;D xsi:type="xsd:double"&gt;0.7973&lt;/D&gt;&lt;D xsi:type="xsd:double"&gt;0.9651&lt;/D&gt;&lt;D xsi:type="xsd:double"&gt;0.9874&lt;/D&gt;&lt;D xsi:type="xsd:double"&gt;0.7489&lt;/D&gt;&lt;D xsi:type="xsd:double"&gt;0.7995&lt;/D&gt;&lt;D xsi:type="xsd:double"&gt;0.8139&lt;/D&gt;&lt;D xsi:type="xsd:double"&gt;0.6966&lt;/D&gt;&lt;D xsi:type="xsd:double"&gt;0.7275&lt;/D&gt;&lt;D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xsi:type="xsd:double"&gt;0.5357&lt;/D&gt;&lt;D xsi:type="xsd:double"&gt;0.626&lt;/D&gt;&lt;D xsi:type="xsd:double"&gt;0.6529&lt;/D&gt;&lt;D xsi:type="xsd:double"&gt;0.7946&lt;/D&gt;&lt;D xsi:type="xsd:double"&gt;0.5675&lt;/D&gt;&lt;D xsi:type="xsd:double"&gt;0.5481&lt;/D&gt;&lt;D xsi:type="xsd:double"&gt;0.4894&lt;/D&gt;&lt;D xsi:type="xsd:double"&gt;0.6255&lt;/D&gt;&lt;D xsi:type="xsd:double"&gt;0.9182&lt;/D&gt;&lt;D xsi:type="xsd:double"&gt;0.7676&lt;/D&gt;&lt;D xsi:type="xsd:double"&gt;0.7616&lt;/D&gt;&lt;D xsi:type="xsd:double"&gt;0.6456&lt;/D&gt;&lt;D xsi:type="xsd:double"&gt;0.7104&lt;/D&gt;&lt;D xsi:type="xsd:double"&gt;0.6654&lt;/D&gt;&lt;D xsi:type="xsd:double"&gt;0.7395&lt;/D&gt;&lt;D xsi:type="xsd:double"&gt;0.8238&lt;/D&gt;&lt;D xsi:type="xsd:double"&gt;0.6242&lt;/D&gt;&lt;D xsi:type="xsd:double"&gt;0.5577&lt;/D&gt;&lt;D xsi:type="xsd:double"&gt;0.7193&lt;/D&gt;&lt;D xsi:type="xsd:double"&gt;0.7698&lt;/D&gt;&lt;D xsi:type="xsd:double"&gt;0.7069&lt;/D&gt;&lt;D xsi:type="xsd:double"&gt;0.7738&lt;/D&gt;&lt;D xsi:type="xsd:double"&gt;0.9463&lt;/D&gt;&lt;D xsi:type="xsd:double"&gt;0.9818&lt;/D&gt;&lt;D xsi:type="xsd:double"&gt;1.0487&lt;/D&gt;&lt;D xsi:type="xsd:double"&gt;0.9127&lt;/D&gt;&lt;D xsi:type="xsd:double"&gt;0.7254&lt;/D&gt;&lt;D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xsi:type="xsd:double"&gt;0.7363&lt;/D&gt;&lt;D xsi:type="xsd:double"&gt;0.8197&lt;/D&gt;&lt;D xsi:type="xsd:double"&gt;0.7109&lt;/D&gt;&lt;D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xsi:type="xsd:double"&gt;0.6928&lt;/D&gt;&lt;D xsi:type="xsd:double"&gt;0.7028&lt;/D&gt;&lt;D xsi:type="xsd:double"&gt;0&lt;/D&gt;&lt;D xsi:type="xsd:double"&gt;0.2729&lt;/D&gt;&lt;D xsi:type="xsd:double"&gt;0.3061&lt;/D&gt;&lt;D xsi:type="xsd:double"&gt;0.3882&lt;/D&gt;&lt;D xsi:type="xsd:double"&gt;0.4571&lt;/D&gt;&lt;D xsi:type="xsd:double"&gt;0.5083&lt;/D&gt;&lt;D xsi:type="xsd:double"&gt;0.5704&lt;/D&gt;&lt;D xsi:type="xsd:double"&gt;0.6183&lt;/D&gt;&lt;D xsi:type="xsd:double"&gt;0.5194&lt;/D&gt;&lt;D xsi:type="xsd:double"&gt;0.5304&lt;/D&gt;&lt;D xsi:type="xsd:double"&gt;0.5843&lt;/D&gt;&lt;D xsi:type="xsd:double"&gt;0.6576&lt;/D&gt;&lt;D xsi:type="xsd:double"&gt;0.6137&lt;/D&gt;&lt;D xsi:type="xsd:double"&gt;0.5656&lt;/D&gt;&lt;D xsi:type="xsd:double"&gt;0.4817&lt;/D&gt;&lt;D xsi:type="xsd:double"&gt;0.795&lt;/D&gt;&lt;D xsi:type="xsd:double"&gt;0.9724&lt;/D&gt;&lt;D xsi:type="xsd:double"&gt;0.8512&lt;/D&gt;&lt;D xsi:type="xsd:double"&gt;0.9538&lt;/D&gt;&lt;D xsi:type="xsd:double"&gt;1.0116&lt;/D&gt;&lt;D xsi:type="xsd:double"&gt;0.7777&lt;/D&gt;&lt;D xsi:type="xsd:double"&gt;0.8036&lt;/D&gt;&lt;D xsi:type="xsd:double"&gt;0.7022&lt;/D&gt;&lt;D xsi:type="xsd:double"&gt;0.5106&lt;/D&gt;&lt;D xsi:type="xsd:double"&gt;0.4066&lt;/D&gt;&lt;D xsi:type="xsd:double"&gt;0.3757&lt;/D&gt;&lt;D xsi:type="xsd:double"&gt;0.4402&lt;/D&gt;&lt;D xsi:type="xsd:double"&gt;0.4394&lt;/D&gt;&lt;D xsi:type="xsd:double"&gt;0.4549&lt;/D&gt;&lt;D xsi:type="xsd:double"&gt;0.4739&lt;/D&gt;&lt;D xsi:type="xsd:double"&gt;0.4431&lt;/D&gt;&lt;D xsi:type="xsd:double"&gt;0.3973&lt;/D&gt;&lt;D xsi:type="xsd:double"&gt;0.427&lt;/D&gt;&lt;D xsi:type="xsd:double"&gt;0.469&lt;/D&gt;&lt;D xsi:type="xsd:double"&gt;0.4717&lt;/D&gt;&lt;D xsi:type="xsd:double"&gt;0.5288&lt;/D&gt;&lt;D xsi:type="xsd:double"&gt;0.6442&lt;/D&gt;&lt;D xsi:type="xsd:double"&gt;0.5596&lt;/D&gt;&lt;D xsi:type="xsd:double"&gt;0.7014&lt;/D&gt;&lt;D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xsi:type="xsd:double"&gt;0.2633&lt;/D&gt;&lt;D xsi:type="xsd:double"&gt;0.6954&lt;/D&gt;&lt;D xsi:type="xsd:double"&gt;0.2261&lt;/D&gt;&lt;D xsi:type="xsd:double"&gt;0.3419&lt;/D&gt;&lt;D xsi:type="xsd:double"&gt;0.3902&lt;/D&gt;&lt;D xsi:type="xsd:double"&gt;0.4632&lt;/D&gt;&lt;D xsi:type="xsd:double"&gt;0.438&lt;/D&gt;&lt;D xsi:type="xsd:double"&gt;0.3182&lt;/D&gt;&lt;D xsi:type="xsd:double"&gt;0.3246&lt;/D&gt;&lt;D xsi:type="xsd:double"&gt;0.3575&lt;/D&gt;&lt;D xsi:type="xsd:double"&gt;0.3915&lt;/D&gt;&lt;D xsi:type="xsd:double"&gt;0.3329&lt;/D&gt;&lt;D xsi:type="xsd:double"&gt;0.536&lt;/D&gt;&lt;D xsi:type="xsd:double"&gt;0.5831&lt;/D&gt;&lt;D xsi:type="xsd:double"&gt;0.586&lt;/D&gt;&lt;D xsi:type="xsd:double"&gt;0.486&lt;/D&gt;&lt;D xsi:type="xsd:double"&gt;0.515&lt;/D&gt;&lt;D xsi:type="xsd:double"&gt;0.5845&lt;/D&gt;&lt;D xsi:type="xsd:double"&gt;0.6346&lt;/D&gt;&lt;D xsi:type="xsd:double"&gt;0.5784&lt;/D&gt;&lt;D xsi:type="xsd:double"&gt;0.7316&lt;/D&gt;&lt;D xsi:type="xsd:double"&gt;0.7978&lt;/D&gt;&lt;D xsi:type="xsd:double"&gt;0.8243&lt;/D&gt;&lt;D xsi:type="xsd:double"&gt;0.7196&lt;/D&gt;&lt;D xsi:type="xsd:double"&gt;0.6222&lt;/D&gt;&lt;D xsi:type="xsd:double"&gt;0.886&lt;/D&gt;&lt;D xsi:type="xsd:double"&gt;0.8431&lt;/D&gt;&lt;D xsi:type="xsd:double"&gt;0.7742&lt;/D&gt;&lt;D xsi:type="xsd:double"&gt;0.8739&lt;/D&gt;&lt;D xsi:type="xsd:double"&gt;0.9186&lt;/D&gt;&lt;D xsi:type="xsd:double"&gt;0.7985&lt;/D&gt;&lt;D xsi:type="xsd:double"&gt;0.9514&lt;/D&gt;&lt;D xsi:type="xsd:double"&gt;1.1635&lt;/D&gt;&lt;D xsi:type="xsd:double"&gt;1.19&lt;/D&gt;&lt;D xsi:type="xsd:double"&gt;1.0024&lt;/D&gt;&lt;D xsi:type="xsd:double"&gt;1.0731&lt;/D&gt;&lt;D xsi:type="xsd:double"&gt;0.8752&lt;/D&gt;&lt;D xsi:type="xsd:double"&gt;0.7865&lt;/D&gt;&lt;D xsi:type="xsd:double"&gt;0.8888&lt;/D&gt;&lt;D xsi:type="xsd:double"&gt;0.6787&lt;/D&gt;&lt;D xsi:type="xsd:double"&gt;0.688&lt;/D&gt;&lt;D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xsi:type="xsd:double"&gt;0.556&lt;/D&gt;&lt;D xsi:type="xsd:double"&gt;0.5272&lt;/D&gt;&lt;D xsi:type="xsd:double"&gt;0.513&lt;/D&gt;&lt;D xsi:type="xsd:double"&gt;0.4464&lt;/D&gt;&lt;D xsi:type="xsd:double"&gt;0.8678&lt;/D&gt;&lt;D xsi:type="xsd:double"&gt;0.9741&lt;/D&gt;&lt;D xsi:type="xsd:double"&gt;0.7219&lt;/D&gt;&lt;D xsi:type="xsd:double"&gt;0.781&lt;/D&gt;&lt;D xsi:type="xsd:double"&gt;0.8683&lt;/D&gt;&lt;D xsi:type="xsd:double"&gt;0.7006&lt;/D&gt;&lt;D xsi:type="xsd:double"&gt;0.7792&lt;/D&gt;&lt;D xsi:type="xsd:double"&gt;0.7803&lt;/D&gt;&lt;D xsi:type="xsd:double"&gt;0.5132&lt;/D&gt;&lt;D xsi:type="xsd:double"&gt;0.4717&lt;/D&gt;&lt;D xsi:type="xsd:double"&gt;0.4522&lt;/D&gt;&lt;D xsi:type="xsd:double"&gt;0.5709&lt;/D&gt;&lt;D xsi:type="xsd:double"&gt;0.6401&lt;/D&gt;&lt;D xsi:type="xsd:double"&gt;0.5784&lt;/D&gt;&lt;D xsi:type="xsd:double"&gt;0.5981&lt;/D&gt;&lt;D xsi:type="xsd:double"&gt;0.6427&lt;/D&gt;&lt;D xsi:type="xsd:double"&gt;0.52&lt;/D&gt;&lt;D xsi:type="xsd:double"&gt;0.5621&lt;/D&gt;&lt;D xsi:type="xsd:double"&gt;0.6081&lt;/D&gt;&lt;D xsi:type="xsd:double"&gt;0.5773&lt;/D&gt;&lt;D xsi:type="xsd:double"&gt;0.6554&lt;/D&gt;&lt;D xsi:type="xsd:double"&gt;0.6786&lt;/D&gt;&lt;D xsi:type="xsd:double"&gt;0.5945&lt;/D&gt;&lt;D xsi:type="xsd:double"&gt;0.6852&lt;/D&gt;&lt;D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xsi:type="xsd:double"&gt;0.7623&lt;/D&gt;&lt;D xsi:type="xsd:double"&gt;0.7956&lt;/D&gt;&lt;D xsi:type="xsd:double"&gt;0.6667&lt;/D&gt;&lt;D xsi:type="xsd:double"&gt;0.6271&lt;/D&gt;&lt;D xsi:type="xsd:double"&gt;0.6608&lt;/D&gt;&lt;D xsi:type="xsd:double"&gt;0.7281&lt;/D&gt;&lt;D xsi:type="xsd:double"&gt;0.72&lt;/D&gt;&lt;D xsi:type="xsd:double"&gt;0.5598&lt;/D&gt;&lt;D xsi:type="xsd:double"&gt;0.5847&lt;/D&gt;&lt;D xsi:type="xsd:double"&gt;0.5705&lt;/D&gt;&lt;D xsi:type="xsd:double"&gt;0.7593&lt;/D&gt;&lt;D xsi:type="xsd:double"&gt;0.7573&lt;/D&gt;&lt;D xsi:type="xsd:double"&gt;0.7532&lt;/D&gt;&lt;D xsi:type="xsd:double"&gt;0.7102&lt;/D&gt;&lt;D xsi:type="xsd:double"&gt;0.659&lt;/D&gt;&lt;D xsi:type="xsd:double"&gt;0.732&lt;/D&gt;&lt;D xsi:type="xsd:double"&gt;0.6811&lt;/D&gt;&lt;D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xsi:type="xsd:double"&gt;0.6873&lt;/D&gt;&lt;D xsi:type="xsd:double"&gt;0.6074&lt;/D&gt;&lt;D xsi:type="xsd:double"&gt;0.6785&lt;/D&gt;&lt;D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xsi:type="xsd:double"&gt;0.4543&lt;/D&gt;&lt;D xsi:type="xsd:double"&gt;0.5007&lt;/D&gt;&lt;D xsi:type="xsd:double"&gt;0.7132&lt;/D&gt;&lt;D xsi:type="xsd:double"&gt;0.6953&lt;/D&gt;&lt;D xsi:type="xsd:double"&gt;0.6713&lt;/D&gt;&lt;D xsi:type="xsd:double"&gt;0.7277&lt;/D&gt;&lt;D xsi:type="xsd:double"&gt;0.739&lt;/D&gt;&lt;D xsi:type="xsd:double"&gt;0.7458&lt;/D&gt;&lt;D xsi:type="xsd:double"&gt;0.6494&lt;/D&gt;&lt;D xsi:type="xsd:double"&gt;0.6722&lt;/D&gt;&lt;D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xsi:type="xsd:double"&gt;0.6915&lt;/D&gt;&lt;D xsi:type="xsd:double"&gt;0.7257&lt;/D&gt;&lt;D xsi:type="xsd:double"&gt;0.6255&lt;/D&gt;&lt;D xsi:type="xsd:double"&gt;0.6267&lt;/D&gt;&lt;D xsi:type="xsd:double"&gt;0.5716&lt;/D&gt;&lt;D xsi:type="xsd:double"&gt;0.538&lt;/D&gt;&lt;D xsi:type="xsd:double"&gt;0.5469&lt;/D&gt;&lt;D xsi:type="xsd:double"&gt;0.4873&lt;/D&gt;&lt;D xsi:type="xsd:double"&gt;0.5123&lt;/D&gt;&lt;D xsi:type="xsd:double"&gt;0.5118&lt;/D&gt;&lt;D xsi:type="xsd:double"&gt;0.621&lt;/D&gt;&lt;D xsi:type="xsd:double"&gt;0.6502&lt;/D&gt;&lt;D xsi:type="xsd:double"&gt;0.7092&lt;/D&gt;&lt;D xsi:type="xsd:double"&gt;0.6399&lt;/D&gt;&lt;D xsi:type="xsd:double"&gt;0.6682&lt;/D&gt;&lt;D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xsi:type="xsd:double"&gt;0.3833&lt;/D&gt;&lt;D xsi:type="xsd:double"&gt;0.3883&lt;/D&gt;&lt;D xsi:type="xsd:double"&gt;0.4014&lt;/D&gt;&lt;D xsi:type="xsd:double"&gt;0.5145&lt;/D&gt;&lt;D xsi:type="xsd:double"&gt;0.4605&lt;/D&gt;&lt;D xsi:type="xsd:double"&gt;0.7045&lt;/D&gt;&lt;D xsi:type="xsd:double"&gt;0.5424&lt;/D&gt;&lt;D xsi:type="xsd:double"&gt;0.5455&lt;/D&gt;&lt;D xsi:type="xsd:double"&gt;0.6619&lt;/D&gt;&lt;D xsi:type="xsd:double"&gt;0.7433&lt;/D&gt;&lt;D xsi:type="xsd:double"&gt;0.6935&lt;/D&gt;&lt;D xsi:type="xsd:double"&gt;0.7143&lt;/D&gt;&lt;D xsi:type="xsd:double"&gt;0.7047&lt;/D&gt;&lt;D xsi:type="xsd:double"&gt;0.7126&lt;/D&gt;&lt;D xsi:type="xsd:double"&gt;0.633&lt;/D&gt;&lt;D xsi:type="xsd:double"&gt;0.5796&lt;/D&gt;&lt;D xsi:type="xsd:double"&gt;0.4724&lt;/D&gt;&lt;D xsi:type="xsd:double"&gt;0.7664&lt;/D&gt;&lt;D xsi:type="xsd:double"&gt;0.6328&lt;/D&gt;&lt;D xsi:type="xsd:double"&gt;0.8136&lt;/D&gt;&lt;D xsi:type="xsd:double"&gt;0.6491&lt;/D&gt;&lt;D xsi:type="xsd:double"&gt;0.6413&lt;/D&gt;&lt;D xsi:type="xsd:double"&gt;0.7038&lt;/D&gt;&lt;D xsi:type="xsd:double"&gt;0.6658&lt;/D&gt;&lt;D xsi:type="xsd:double"&gt;1.0699&lt;/D&gt;&lt;D xsi:type="xsd:double"&gt;1.0551&lt;/D&gt;&lt;D xsi:type="xsd:double"&gt;1.0066&lt;/D&gt;&lt;D xsi:type="xsd:double"&gt;1.0605&lt;/D&gt;&lt;D xsi:type="xsd:double"&gt;1.1497&lt;/D&gt;&lt;D xsi:type="xsd:double"&gt;1.1912&lt;/D&gt;&lt;D xsi:type="xsd:double"&gt;1.013&lt;/D&gt;&lt;D xsi:type="xsd:double"&gt;0.7096&lt;/D&gt;&lt;D xsi:type="xsd:double"&gt;0.9313&lt;/D&gt;&lt;D xsi:type="xsd:double"&gt;1.0316&lt;/D&gt;&lt;D xsi:type="xsd:double"&gt;1.1133&lt;/D&gt;&lt;D xsi:type="xsd:double"&gt;1.5899&lt;/D&gt;&lt;D xsi:type="xsd:double"&gt;1.4998&lt;/D&gt;&lt;D xsi:type="xsd:double"&gt;1.5077&lt;/D&gt;&lt;D xsi:type="xsd:double"&gt;1.1344&lt;/D&gt;&lt;D xsi:type="xsd:double"&gt;1.357&lt;/D&gt;&lt;D xsi:type="xsd:double"&gt;1.3335&lt;/D&gt;&lt;D xsi:type="xsd:double"&gt;1.3936&lt;/D&gt;&lt;D xsi:type="xsd:double"&gt;0.8873&lt;/D&gt;&lt;D xsi:type="xsd:double"&gt;1.0248&lt;/D&gt;&lt;D xsi:type="xsd:double"&gt;1.2205&lt;/D&gt;&lt;D xsi:type="xsd:double"&gt;0.8483&lt;/D&gt;&lt;D xsi:type="xsd:double"&gt;0.6876&lt;/D&gt;&lt;D xsi:type="xsd:double"&gt;0.6043&lt;/D&gt;&lt;D xsi:type="xsd:double"&gt;0.6913&lt;/D&gt;&lt;D xsi:type="xsd:double"&gt;0.5229&lt;/D&gt;&lt;D xsi:type="xsd:double"&gt;0.5177&lt;/D&gt;&lt;D xsi:type="xsd:double"&gt;0.537&lt;/D&gt;&lt;D xsi:type="xsd:double"&gt;0.6261&lt;/D&gt;&lt;D xsi:type="xsd:double"&gt;0.6739&lt;/D&gt;&lt;D xsi:type="xsd:double"&gt;0.8242&lt;/D&gt;&lt;D xsi:type="xsd:double"&gt;0.7851&lt;/D&gt;&lt;D xsi:type="xsd:double"&gt;0.6758&lt;/D&gt;&lt;D xsi:type="xsd:double"&gt;0.6711&lt;/D&gt;&lt;D xsi:type="xsd:double"&gt;0.8484&lt;/D&gt;&lt;D xsi:type="xsd:double"&gt;0.9373&lt;/D&gt;&lt;D xsi:type="xsd:double"&gt;1.0551&lt;/D&gt;&lt;D xsi:type="xsd:double"&gt;0.7996&lt;/D&gt;&lt;D xsi:type="xsd:double"&gt;0.6597&lt;/D&gt;&lt;D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xsi:type="xsd:double"&gt;0.6944&lt;/D&gt;&lt;D xsi:type="xsd:double"&gt;0.6589&lt;/D&gt;&lt;D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xsi:type="xsd:double"&gt;0.381&lt;/D&gt;&lt;D xsi:type="xsd:double"&gt;0.3685&lt;/D&gt;&lt;D xsi:type="xsd:double"&gt;0.3519&lt;/D&gt;&lt;D xsi:type="xsd:double"&gt;0.3658&lt;/D&gt;&lt;D xsi:type="xsd:double"&gt;0.381&lt;/D&gt;&lt;D xsi:type="xsd:double"&gt;0.3479&lt;/D&gt;&lt;D xsi:type="xsd:double"&gt;0.3808&lt;/D&gt;&lt;D xsi:type="xsd:double"&gt;0.4759&lt;/D&gt;&lt;D xsi:type="xsd:double"&gt;0.5697&lt;/D&gt;&lt;D xsi:type="xsd:double"&gt;0.5158&lt;/D&gt;&lt;D xsi:type="xsd:double"&gt;0.5745&lt;/D&gt;&lt;D xsi:type="xsd:double"&gt;0.6033&lt;/D&gt;&lt;D xsi:type="xsd:double"&gt;0.6671&lt;/D&gt;&lt;D xsi:type="xsd:double"&gt;0.7438&lt;/D&gt;&lt;D xsi:type="xsd:double"&gt;0.7848&lt;/D&gt;&lt;D xsi:type="xsd:double"&gt;0.6546&lt;/D&gt;&lt;D xsi:type="xsd:double"&gt;0.6131&lt;/D&gt;&lt;D xsi:type="xsd:double"&gt;0.5476&lt;/D&gt;&lt;D xsi:type="xsd:double"&gt;0.6202&lt;/D&gt;&lt;D xsi:type="xsd:double"&gt;0.5663&lt;/D&gt;&lt;D xsi:type="xsd:double"&gt;0.7093&lt;/D&gt;&lt;D xsi:type="xsd:double"&gt;0.5894&lt;/D&gt;&lt;D xsi:type="xsd:double"&gt;0.5858&lt;/D&gt;&lt;D xsi:type="xsd:double"&gt;0.5516&lt;/D&gt;&lt;D xsi:type="xsd:double"&gt;0.5917&lt;/D&gt;&lt;D xsi:type="xsd:double"&gt;0.664&lt;/D&gt;&lt;D xsi:type="xsd:double"&gt;0.7101&lt;/D&gt;&lt;D xsi:type="xsd:double"&gt;0.6564&lt;/D&gt;&lt;D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xsi:type="xsd:double"&gt;0.2909&lt;/D&gt;&lt;D xsi:type="xsd:double"&gt;0.6804&lt;/D&gt;&lt;D xsi:type="xsd:double"&gt;0.9783&lt;/D&gt;&lt;D xsi:type="xsd:double"&gt;1.1557&lt;/D&gt;&lt;D xsi:type="xsd:double"&gt;1.5402&lt;/D&gt;&lt;D xsi:type="xsd:double"&gt;1.2135&lt;/D&gt;&lt;D xsi:type="xsd:double"&gt;1.5396&lt;/D&gt;&lt;D xsi:type="xsd:double"&gt;1.1434&lt;/D&gt;&lt;D xsi:type="xsd:double"&gt;1.1862&lt;/D&gt;&lt;D xsi:type="xsd:double"&gt;0.9818&lt;/D&gt;&lt;D xsi:type="xsd:double"&gt;0.9783&lt;/D&gt;&lt;D xsi:type="xsd:double"&gt;1.1091&lt;/D&gt;&lt;D xsi:type="xsd:double"&gt;1.0658&lt;/D&gt;&lt;D xsi:type="xsd:double"&gt;1.1717&lt;/D&gt;&lt;D xsi:type="xsd:double"&gt;1.1731&lt;/D&gt;&lt;D xsi:type="xsd:double"&gt;1.1071&lt;/D&gt;&lt;D xsi:type="xsd:double"&gt;0.8003&lt;/D&gt;&lt;D xsi:type="xsd:double"&gt;0.7535&lt;/D&gt;&lt;D xsi:type="xsd:double"&gt;0.7381&lt;/D&gt;&lt;D xsi:type="xsd:double"&gt;0.6516&lt;/D&gt;&lt;D xsi:type="xsd:double"&gt;0.6339&lt;/D&gt;&lt;D xsi:type="xsd:double"&gt;0.5739&lt;/D&gt;&lt;D xsi:type="xsd:double"&gt;0.6535&lt;/D&gt;&lt;D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xsi:type="xsd:double"&gt;0.0486&lt;/D&gt;&lt;D xsi:type="xsd:double"&gt;0.7856&lt;/D&gt;&lt;D xsi:type="xsd:double"&gt;0.867&lt;/D&gt;&lt;D xsi:type="xsd:double"&gt;1.4937&lt;/D&gt;&lt;D xsi:type="xsd:double"&gt;1.6113&lt;/D&gt;&lt;D xsi:type="xsd:double"&gt;1.4512&lt;/D&gt;&lt;D xsi:type="xsd:double"&gt;1.2466&lt;/D&gt;&lt;D xsi:type="xsd:double"&gt;1.267&lt;/D&gt;&lt;D xsi:type="xsd:double"&gt;1.1819&lt;/D&gt;&lt;D xsi:type="xsd:double"&gt;0.89&lt;/D&gt;&lt;D xsi:type="xsd:double"&gt;0.9311&lt;/D&gt;&lt;D xsi:type="xsd:double"&gt;0.7751&lt;/D&gt;&lt;D xsi:type="xsd:double"&gt;0.7945&lt;/D&gt;&lt;D xsi:type="xsd:double"&gt;0.8135&lt;/D&gt;&lt;D xsi:type="xsd:double"&gt;0.7438&lt;/D&gt;&lt;D xsi:type="xsd:double"&gt;0.815&lt;/D&gt;&lt;D xsi:type="xsd:double"&gt;0.7239&lt;/D&gt;&lt;D xsi:type="xsd:double"&gt;0.6949&lt;/D&gt;&lt;D xsi:type="xsd:double"&gt;0.7298&lt;/D&gt;&lt;D xsi:type="xsd:double"&gt;0.8363&lt;/D&gt;&lt;D xsi:type="xsd:double"&gt;0.6531&lt;/D&gt;&lt;D xsi:type="xsd:double"&gt;0.6362&lt;/D&gt;&lt;D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xsi:type="xsd:double"&gt;0.3198&lt;/D&gt;&lt;D xsi:type="xsd:double"&gt;0.2652&lt;/D&gt;&lt;D xsi:type="xsd:double"&gt;0.3758&lt;/D&gt;&lt;D xsi:type="xsd:double"&gt;0.353&lt;/D&gt;&lt;D xsi:type="xsd:double"&gt;0.9052&lt;/D&gt;&lt;D xsi:type="xsd:double"&gt;0.9892&lt;/D&gt;&lt;D xsi:type="xsd:double"&gt;0.9779&lt;/D&gt;&lt;D xsi:type="xsd:double"&gt;1.1018&lt;/D&gt;&lt;D xsi:type="xsd:double"&gt;0.9995&lt;/D&gt;&lt;D xsi:type="xsd:double"&gt;0.8281&lt;/D&gt;&lt;D xsi:type="xsd:double"&gt;1.0728&lt;/D&gt;&lt;D xsi:type="xsd:double"&gt;1.0264&lt;/D&gt;&lt;D xsi:type="xsd:double"&gt;0.8604&lt;/D&gt;&lt;D xsi:type="xsd:double"&gt;1.0425&lt;/D&gt;&lt;D xsi:type="xsd:double"&gt;0.8946&lt;/D&gt;&lt;D xsi:type="xsd:double"&gt;0.9642&lt;/D&gt;&lt;D xsi:type="xsd:double"&gt;0.6776&lt;/D&gt;&lt;D xsi:type="xsd:double"&gt;0.84&lt;/D&gt;&lt;D xsi:type="xsd:double"&gt;0.6454&lt;/D&gt;&lt;D xsi:type="xsd:double"&gt;0.6341&lt;/D&gt;&lt;D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xsi:type="xsd:double"&gt;0.5779&lt;/D&gt;&lt;D xsi:type="xsd:double"&gt;0.4757&lt;/D&gt;&lt;D xsi:type="xsd:double"&gt;0.4296&lt;/D&gt;&lt;D xsi:type="xsd:double"&gt;0.4708&lt;/D&gt;&lt;D xsi:type="xsd:double"&gt;0.704&lt;/D&gt;&lt;D xsi:type="xsd:double"&gt;0.6081&lt;/D&gt;&lt;D xsi:type="xsd:double"&gt;0.5592&lt;/D&gt;&lt;D xsi:type="xsd:double"&gt;0.5454&lt;/D&gt;&lt;D xsi:type="xsd:double"&gt;0.6615&lt;/D&gt;&lt;D xsi:type="xsd:double"&gt;0.6554&lt;/D&gt;&lt;D xsi:type="xsd:double"&gt;0.5422&lt;/D&gt;&lt;D xsi:type="xsd:double"&gt;0.9941&lt;/D&gt;&lt;D xsi:type="xsd:double"&gt;0.9439&lt;/D&gt;&lt;D xsi:type="xsd:double"&gt;0.7514&lt;/D&gt;&lt;D xsi:type="xsd:double"&gt;0.8462&lt;/D&gt;&lt;D xsi:type="xsd:double"&gt;0.768&lt;/D&gt;&lt;D xsi:type="xsd:double"&gt;0.7566&lt;/D&gt;&lt;D xsi:type="xsd:double"&gt;0.6862&lt;/D&gt;&lt;D xsi:type="xsd:double"&gt;0.7399&lt;/D&gt;&lt;D xsi:type="xsd:double"&gt;0.5861&lt;/D&gt;&lt;D xsi:type="xsd:double"&gt;0.6335&lt;/D&gt;&lt;D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xsi:type="xsd:double"&gt;0.0245&lt;/D&gt;&lt;D xsi:type="xsd:double"&gt;0.0991&lt;/D&gt;&lt;D xsi:type="xsd:double"&gt;0.1273&lt;/D&gt;&lt;D xsi:type="xsd:double"&gt;0.2646&lt;/D&gt;&lt;D xsi:type="xsd:double"&gt;0.3513&lt;/D&gt;&lt;D xsi:type="xsd:double"&gt;0.9134&lt;/D&gt;&lt;D xsi:type="xsd:double"&gt;1.0427&lt;/D&gt;&lt;D xsi:type="xsd:double"&gt;0.8475&lt;/D&gt;&lt;D xsi:type="xsd:double"&gt;0.9732&lt;/D&gt;&lt;D xsi:type="xsd:double"&gt;0.8931&lt;/D&gt;&lt;D xsi:type="xsd:double"&gt;0.7583&lt;/D&gt;&lt;D xsi:type="xsd:double"&gt;0.8495&lt;/D&gt;&lt;D xsi:type="xsd:double"&gt;0.9042&lt;/D&gt;&lt;D xsi:type="xsd:double"&gt;0.8764&lt;/D&gt;&lt;D xsi:type="xsd:double"&gt;0.76&lt;/D&gt;&lt;D xsi:type="xsd:double"&gt;0.808&lt;/D&gt;&lt;D xsi:type="xsd:double"&gt;0.9633&lt;/D&gt;&lt;D xsi:type="xsd:double"&gt;0&lt;/D&gt;&lt;D xsi:type="xsd:double"&gt;0&lt;/D&gt;&lt;D xsi:type="xsd:double"&gt;0&lt;/D&gt;&lt;D xsi:type="xsd:double"&gt;0.715&lt;/D&gt;&lt;D xsi:type="xsd:double"&gt;0.6314&lt;/D&gt;&lt;D xsi:type="xsd:double"&gt;0.4171&lt;/D&gt;&lt;D xsi:type="xsd:double"&gt;0.4848&lt;/D&gt;&lt;D xsi:type="xsd:double"&gt;0.4951&lt;/D&gt;&lt;D xsi:type="xsd:double"&gt;0.5325&lt;/D&gt;&lt;D xsi:type="xsd:double"&gt;0.4871&lt;/D&gt;&lt;D xsi:type="xsd:double"&gt;0.5428&lt;/D&gt;&lt;D xsi:type="xsd:double"&gt;0.6636&lt;/D&gt;&lt;D xsi:type="xsd:double"&gt;0.702&lt;/D&gt;&lt;D xsi:type="xsd:doub</t>
        </r>
      </text>
    </comment>
    <comment ref="A98" authorId="0" shapeId="0" xr:uid="{8C3256F2-EECC-406A-AC5F-67E10F852CA5}">
      <text>
        <r>
          <rPr>
            <b/>
            <sz val="9"/>
            <color indexed="81"/>
            <rFont val="Tahoma"/>
            <family val="2"/>
          </rPr>
          <t>le"&gt;0.6023&lt;/D&gt;&lt;D xsi:type="xsd:double"&gt;0.6135&lt;/D&gt;&lt;D xsi:type="xsd:double"&gt;0.6999&lt;/D&gt;&lt;D xsi:type="xsd:double"&gt;0.725&lt;/D&gt;&lt;D xsi:type="xsd:double"&gt;0.6826&lt;/D&gt;&lt;D xsi:type="xsd:double"&gt;0.7645&lt;/D&gt;&lt;D xsi:type="xsd:double"&gt;1.2436&lt;/D&gt;&lt;D xsi:type="xsd:double"&gt;0.6298&lt;/D&gt;&lt;D xsi:type="xsd:double"&gt;0.6108&lt;/D&gt;&lt;D xsi:type="xsd:double"&gt;0.4284&lt;/D&gt;&lt;D xsi:type="xsd:double"&gt;1.0788&lt;/D&gt;&lt;D xsi:type="xsd:double"&gt;1.0985&lt;/D&gt;&lt;D xsi:type="xsd:double"&gt;1.0611&lt;/D&gt;&lt;D xsi:type="xsd:double"&gt;0.7384&lt;/D&gt;&lt;D xsi:type="xsd:double"&gt;0.6667&lt;/D&gt;&lt;D xsi:type="xsd:double"&gt;0.5959&lt;/D&gt;&lt;D xsi:type="xsd:double"&gt;0.5841&lt;/D&gt;&lt;D xsi:type="xsd:double"&gt;0.7037&lt;/D&gt;&lt;D xsi:type="xsd:double"&gt;0.8474&lt;/D&gt;&lt;D xsi:type="xsd:double"&gt;0.7518&lt;/D&gt;&lt;D xsi:type="xsd:double"&gt;0.6222&lt;/D&gt;&lt;D xsi:type="xsd:double"&gt;0.8751&lt;/D&gt;&lt;D xsi:type="xsd:double"&gt;1.0154&lt;/D&gt;&lt;D xsi:type="xsd:double"&gt;0.8917&lt;/D&gt;&lt;D xsi:type="xsd:double"&gt;0.8543&lt;/D&gt;&lt;D xsi:type="xsd:double"&gt;0.7379&lt;/D&gt;&lt;D xsi:type="xsd:double"&gt;0.8555&lt;/D&gt;&lt;D xsi:type="xsd:double"&gt;0.89&lt;/D&gt;&lt;D xsi:type="xsd:double"&gt;0.8077&lt;/D&gt;&lt;D xsi:type="xsd:double"&gt;0.6557&lt;/D&gt;&lt;D xsi:type="xsd:double"&gt;0.6165&lt;/D&gt;&lt;D xsi:type="xsd:double"&gt;0.3457&lt;/D&gt;&lt;D xsi:type="xsd:double"&gt;0.4537&lt;/D&gt;&lt;D xsi:type="xsd:double"&gt;0.4488&lt;/D&gt;&lt;D xsi:type="xsd:double"&gt;0.3028&lt;/D&gt;&lt;D xsi:type="xsd:double"&gt;0.3403&lt;/D&gt;&lt;D xsi:type="xsd:double"&gt;0.2499&lt;/D&gt;&lt;D xsi:type="xsd:double"&gt;0.2469&lt;/D&gt;&lt;D xsi:type="xsd:double"&gt;0.2596&lt;/D&gt;&lt;D xsi:type="xsd:double"&gt;0.4192&lt;/D&gt;&lt;D xsi:type="xsd:double"&gt;0.361&lt;/D&gt;&lt;D xsi:type="xsd:double"&gt;0.2472&lt;/D&gt;&lt;D xsi:type="xsd:double"&gt;0.4103&lt;/D&gt;&lt;D xsi:type="xsd:double"&gt;1.2&lt;/D&gt;&lt;D xsi:type="xsd:double"&gt;1.1744&lt;/D&gt;&lt;D xsi:type="xsd:double"&gt;1.2122&lt;/D&gt;&lt;D xsi:type="xsd:double"&gt;1.1085&lt;/D&gt;&lt;D xsi:type="xsd:double"&gt;1.1734&lt;/D&gt;&lt;D xsi:type="xsd:double"&gt;1.0951&lt;/D&gt;&lt;D xsi:type="xsd:double"&gt;1.2571&lt;/D&gt;&lt;D xsi:type="xsd:double"&gt;1.1534&lt;/D&gt;&lt;D xsi:type="xsd:double"&gt;1.2455&lt;/D&gt;&lt;D xsi:type="xsd:double"&gt;1.0651&lt;/D&gt;&lt;D xsi:type="xsd:double"&gt;0.9271&lt;/D&gt;&lt;D xsi:type="xsd:double"&gt;0.7706&lt;/D&gt;&lt;D xsi:type="xsd:double"&gt;0.9128&lt;/D&gt;&lt;D xsi:type="xsd:double"&gt;0.797&lt;/D&gt;&lt;D xsi:type="xsd:double"&gt;0.8421&lt;/D&gt;&lt;D xsi:type="xsd:double"&gt;0.8437&lt;/D&gt;&lt;D xsi:type="xsd:double"&gt;0.8363&lt;/D&gt;&lt;D xsi:type="xsd:double"&gt;0.6331&lt;/D&gt;&lt;D xsi:type="xsd:double"&gt;0.6441&lt;/D&gt;&lt;D xsi:type="xsd:double"&gt;0.6006&lt;/D&gt;&lt;D xsi:type="xsd:double"&gt;0.7426&lt;/D&gt;&lt;D xsi:type="xsd:double"&gt;0.7093&lt;/D&gt;&lt;D xsi:type="xsd:double"&gt;0.7843&lt;/D&gt;&lt;D xsi:type="xsd:double"&gt;0.675&lt;/D&gt;&lt;D xsi:type="xsd:double"&gt;0.6881&lt;/D&gt;&lt;D xsi:type="xsd:double"&gt;0.648&lt;/D&gt;&lt;D xsi:type="xsd:double"&gt;0.6156&lt;/D&gt;&lt;D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xsi:type="xsd:double"&gt;0.1607&lt;/D&gt;&lt;D xsi:type="xsd:double"&gt;0.4591&lt;/D&gt;&lt;D xsi:type="xsd:double"&gt;0.5515&lt;/D&gt;&lt;D xsi:type="xsd:double"&gt;0.573&lt;/D&gt;&lt;D xsi:type="xsd:double"&gt;0.736&lt;/D&gt;&lt;D xsi:type="xsd:double"&gt;0.6095&lt;/D&gt;&lt;D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xsi:type="xsd:double"&gt;0.4964&lt;/D&gt;&lt;D xsi:type="xsd:double"&gt;0.7416&lt;/D&gt;&lt;D xsi:type="xsd:double"&gt;0.8541&lt;/D&gt;&lt;D xsi:type="xsd:double"&gt;0.6356&lt;/D&gt;&lt;D xsi:type="xsd:double"&gt;0.7691&lt;/D&gt;&lt;D xsi:type="xsd:double"&gt;0.5877&lt;/D&gt;&lt;D xsi:type="xsd:double"&gt;0.5869&lt;/D&gt;&lt;D xsi:type="xsd:double"&gt;0.9388&lt;/D&gt;&lt;D xsi:type="xsd:double"&gt;0.8485&lt;/D&gt;&lt;D xsi:type="xsd:double"&gt;0.8148&lt;/D&gt;&lt;D xsi:type="xsd:double"&gt;0.8153&lt;/D&gt;&lt;D xsi:type="xsd:double"&gt;0.6565&lt;/D&gt;&lt;D xsi:type="xsd:double"&gt;0.7309&lt;/D&gt;&lt;D xsi:type="xsd:double"&gt;0.6242&lt;/D&gt;&lt;D xsi:type="xsd:double"&gt;0.5603&lt;/D&gt;&lt;D xsi:type="xsd:double"&gt;0.609&lt;/D&gt;&lt;D xsi:type="xsd:double"&gt;1.1342&lt;/D&gt;&lt;D xsi:type="xsd:double"&gt;1.036&lt;/D&gt;&lt;D xsi:type="xsd:double"&gt;1.0696&lt;/D&gt;&lt;D xsi:type="xsd:double"&gt;0.9285&lt;/D&gt;&lt;D xsi:type="xsd:double"&gt;0.7017&lt;/D&gt;&lt;D xsi:type="xsd:double"&gt;0.2985&lt;/D&gt;&lt;D xsi:type="xsd:double"&gt;0.2911&lt;/D&gt;&lt;D xsi:type="xsd:double"&gt;0.2934&lt;/D&gt;&lt;D xsi:type="xsd:double"&gt;0.3038&lt;/D&gt;&lt;D xsi:type="xsd:double"&gt;0.3033&lt;/D&gt;&lt;D xsi:type="xsd:double"&gt;0.3043&lt;/D&gt;&lt;D xsi:type="xsd:double"&gt;0.3&lt;/D&gt;&lt;D xsi:type="xsd:double"&gt;0.3098&lt;/D&gt;&lt;D xsi:type="xsd:double"&gt;0.3283&lt;/D&gt;&lt;D xsi:type="xsd:double"&gt;0.339&lt;/D&gt;&lt;D xsi:type="xsd:double"&gt;0.4319&lt;/D&gt;&lt;D xsi:type="xsd:double"&gt;0.4739&lt;/D&gt;&lt;D xsi:type="xsd:double"&gt;0.5154&lt;/D&gt;&lt;D xsi:type="xsd:double"&gt;0.5637&lt;/D&gt;&lt;D xsi:type="xsd:double"&gt;0.5699&lt;/D&gt;&lt;D xsi:type="xsd:double"&gt;0.5369&lt;/D&gt;&lt;D xsi:type="xsd:double"&gt;0.5025&lt;/D&gt;&lt;D xsi:type="xsd:double"&gt;0.5225&lt;/D&gt;&lt;D xsi:type="xsd:double"&gt;0.6068&lt;/D&gt;&lt;D xsi:type="xsd:double"&gt;0.5765&lt;/D&gt;&lt;D xsi:type="xsd:double"&gt;0.6037&lt;/D&gt;&lt;D xsi:type="xsd:double"&gt;0.7391&lt;/D&gt;&lt;D xsi:type="xsd:double"&gt;0.6112&lt;/D&gt;&lt;D xsi:type="xsd:double"&gt;0.5627&lt;/D&gt;&lt;D xsi:type="xsd:double"&gt;0.5524&lt;/D&gt;&lt;D xsi:type="xsd:double"&gt;0.6824&lt;/D&gt;&lt;D xsi:type="xsd:double"&gt;0.6362&lt;/D&gt;&lt;D xsi:type="xsd:double"&gt;0.7318&lt;/D&gt;&lt;D xsi:type="xsd:double"&gt;0.7193&lt;/D&gt;&lt;D xsi:type="xsd:double"&gt;0.6624&lt;/D&gt;&lt;D xsi:type="xsd:double"&gt;0.6639&lt;/D&gt;&lt;D xsi:type="xsd:double"&gt;0.6728&lt;/D&gt;&lt;D xsi:type="xsd:double"&gt;0.6071&lt;/D&gt;&lt;D xsi:type="xsd:double"&gt;0.601&lt;/D&gt;&lt;D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xsi:type="xsd:double"&gt;0.2604&lt;/D&gt;&lt;D xsi:type="xsd:double"&gt;0.2036&lt;/D&gt;&lt;D xsi:type="xsd:double"&gt;0.1571&lt;/D&gt;&lt;D xsi:type="xsd:double"&gt;0.2197&lt;/D&gt;&lt;D xsi:type="xsd:double"&gt;0.1624&lt;/D&gt;&lt;D xsi:type="xsd:double"&gt;0.2025&lt;/D&gt;&lt;D xsi:type="xsd:double"&gt;0.1849&lt;/D&gt;&lt;D xsi:type="xsd:double"&gt;0.1674&lt;/D&gt;&lt;D xsi:type="xsd:double"&gt;0.2421&lt;/D&gt;&lt;D xsi:type="xsd:double"&gt;0.4465&lt;/D&gt;&lt;D xsi:type="xsd:double"&gt;0.5961&lt;/D&gt;&lt;D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xsi:type="xsd:double"&gt;0.5241&lt;/D&gt;&lt;D xsi:type="xsd:double"&gt;0.7106&lt;/D&gt;&lt;D xsi:type="xsd:double"&gt;0.5848&lt;/D&gt;&lt;D xsi:type="xsd:double"&gt;0.2145&lt;/D&gt;&lt;D xsi:type="xsd:double"&gt;0.1534&lt;/D&gt;&lt;D xsi:type="xsd:double"&gt;0.2501&lt;/D&gt;&lt;D xsi:type="xsd:double"&gt;0.2287&lt;/D&gt;&lt;D xsi:type="xsd:double"&gt;0.28&lt;/D&gt;&lt;D xsi:type="xsd:double"&gt;0.2726&lt;/D&gt;&lt;D xsi:type="xsd:double"&gt;0.3008&lt;/D&gt;&lt;D xsi:type="xsd:double"&gt;0.3016&lt;/D&gt;&lt;D xsi:type="xsd:double"&gt;0.2526&lt;/D&gt;&lt;D xsi:type="xsd:double"&gt;0.2001&lt;/D&gt;&lt;D xsi:type="xsd:double"&gt;0.1745&lt;/D&gt;&lt;D xsi:type="xsd:double"&gt;0.2446&lt;/D&gt;&lt;D xsi:type="xsd:double"&gt;0.2777&lt;/D&gt;&lt;D xsi:type="xsd:double"&gt;0.1958&lt;/D&gt;&lt;D xsi:type="xsd:double"&gt;0.1531&lt;/D&gt;&lt;D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xsi:type="xsd:double"&gt;1.0858&lt;/D&gt;&lt;D xsi:type="xsd:double"&gt;1.0699&lt;/D&gt;&lt;D xsi:type="xsd:double"&gt;1.1387&lt;/D&gt;&lt;D xsi:type="xsd:double"&gt;1.0518&lt;/D&gt;&lt;D xsi:type="xsd:double"&gt;1.1039&lt;/D&gt;&lt;D xsi:type="xsd:double"&gt;1.0195&lt;/D&gt;&lt;D xsi:type="xsd:double"&gt;0.9762&lt;/D&gt;&lt;D xsi:type="xsd:double"&gt;0.9319&lt;/D&gt;&lt;D xsi:type="xsd:double"&gt;0.9685&lt;/D&gt;&lt;D xsi:type="xsd:double"&gt;0.6974&lt;/D&gt;&lt;D xsi:type="xsd:double"&gt;1.2381&lt;/D&gt;&lt;D xsi:type="xsd:double"&gt;0.9514&lt;/D&gt;&lt;D xsi:type="xsd:double"&gt;0.9993&lt;/D&gt;&lt;D xsi:type="xsd:double"&gt;0.5795&lt;/D&gt;&lt;D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xsi:type="xsd:double"&gt;0.3176&lt;/D&gt;&lt;D xsi:type="xsd:double"&gt;0.3456&lt;/D&gt;&lt;D xsi:type="xsd:double"&gt;0.3173&lt;/D&gt;&lt;D xsi:type="xsd:double"&gt;0.2325&lt;/D&gt;&lt;D xsi:type="xsd:double"&gt;0.2795&lt;/D&gt;&lt;D xsi:type="xsd:double"&gt;0.3308&lt;/D&gt;&lt;D xsi:type="xsd:double"&gt;0.3349&lt;/D&gt;&lt;D xsi:type="xsd:double"&gt;0.2329&lt;/D&gt;&lt;D xsi:type="xsd:double"&gt;0&lt;/D&gt;&lt;D xsi:type="xsd:double"&gt;0&lt;/D&gt;&lt;D xsi:type="xsd:double"&gt;0&lt;/D&gt;&lt;D xsi:type="xsd:double"&gt;0&lt;/D&gt;&lt;D xsi:type="xsd:double"&gt;0.8497&lt;/D&gt;&lt;D xsi:type="xsd:double"&gt;0.5753&lt;/D&gt;&lt;D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xsi:type="xsd:double"&gt;0.3906&lt;/D&gt;&lt;D xsi:type="xsd:double"&gt;0.6143&lt;/D&gt;&lt;D xsi:type="xsd:double"&gt;0.5704&lt;/D&gt;&lt;D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xsi:type="xsd:double"&gt;0.5098&lt;/D&gt;&lt;D xsi:type="xsd:double"&gt;0.5696&lt;/D&gt;&lt;D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xsi:type="xsd:double"&gt;0.1508&lt;/D&gt;&lt;D xsi:type="xsd:double"&gt;0.3581&lt;/D&gt;&lt;D xsi:type="xsd:double"&gt;0.4594&lt;/D&gt;&lt;D xsi:type="xsd:double"&gt;0.6976&lt;/D&gt;&lt;D xsi:type="xsd:double"&gt;0.848&lt;/D&gt;&lt;D xsi:type="xsd:double"&gt;0.6773&lt;/D&gt;&lt;D xsi:type="xsd:double"&gt;0.5952&lt;/D&gt;&lt;D xsi:type="xsd:double"&gt;0.5685&lt;/D&gt;&lt;D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xsi:type="xsd:double"&gt;0.6047&lt;/D&gt;&lt;D xsi:type="xsd:double"&gt;0.6832&lt;/D&gt;&lt;D xsi:type="xsd:double"&gt;0.5671&lt;/D&gt;&lt;D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xsi:type="xsd:double"&gt;0.0829&lt;/D&gt;&lt;D xsi:type="xsd:double"&gt;0.3577&lt;/D&gt;&lt;D xsi:type="xsd:double"&gt;0.5693&lt;/D&gt;&lt;D xsi:type="xsd:double"&gt;0.5648&lt;/D&gt;&lt;D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xsi:type="xsd:double"&gt;0.7399&lt;/D&gt;&lt;D xsi:type="xsd:double"&gt;0.5502&lt;/D&gt;&lt;D xsi:type="xsd:double"&gt;0&lt;/D&gt;&lt;D xsi:type="xsd:double"&gt;0&lt;/D&gt;&lt;D xsi:type="xsd:double"&gt;0&lt;/D&gt;&lt;D xsi:type="xsd:double"&gt;0.7327&lt;/D&gt;&lt;D xsi:type="xsd:double"&gt;0.6136&lt;/D&gt;&lt;D xsi:type="xsd:double"&gt;0.5466&lt;/D&gt;&lt;D xsi:type="xsd:double"&gt;0.5811&lt;/D&gt;&lt;D xsi:type="xsd:double"&gt;0.5677&lt;/D&gt;&lt;D xsi:type="xsd:double"&gt;0.607&lt;/D&gt;&lt;D xsi:type="xsd:double"&gt;0.6015&lt;/D&gt;&lt;D xsi:type="xsd:double"&gt;0.5574&lt;/D&gt;&lt;D xsi:type="xsd:double"&gt;0.441&lt;/D&gt;&lt;D xsi:type="xsd:double"&gt;0.4655&lt;/D&gt;&lt;D xsi:type="xsd:double"&gt;0.5239&lt;/D&gt;&lt;D xsi:type="xsd:double"&gt;0.6112&lt;/D&gt;&lt;D xsi:type="xsd:double"&gt;0.7041&lt;/D&gt;&lt;D xsi:type="xsd:double"&gt;0.5208&lt;/D&gt;&lt;D xsi:type="xsd:double"&gt;0.5711&lt;/D&gt;&lt;D xsi:type="xsd:double"&gt;0.4874&lt;/D&gt;&lt;D xsi:type="xsd:double"&gt;0.5559&lt;/D&gt;&lt;D xsi:type="xsd:double"&gt;0.386&lt;/D&gt;&lt;D xsi:type="xsd:double"&gt;0.659&lt;/D&gt;&lt;D xsi:type="xsd:double"&gt;0.665&lt;/D&gt;&lt;D xsi:type="xsd:double"&gt;0.7369&lt;/D&gt;&lt;D xsi:type="xsd:double"&gt;0.5829&lt;/D&gt;&lt;D xsi:type="xsd:double"&gt;0.5098&lt;/D&gt;&lt;D xsi:type="xsd:double"&gt;0.5944&lt;/D&gt;&lt;D xsi:type="xsd:double"&gt;0.5243&lt;/D&gt;&lt;D xsi:type="xsd:double"&gt;0.4331&lt;/D&gt;&lt;D xsi:type="xsd:double"&gt;0.5409&lt;/D&gt;&lt;D xsi:type="xsd:double"&gt;0.195&lt;/D&gt;&lt;D xsi:type="xsd:double"&gt;0.3915&lt;/D&gt;&lt;D xsi:type="xsd:double"&gt;0.4036&lt;/D&gt;&lt;D xsi:type="xsd:double"&gt;0.409&lt;/D&gt;&lt;D xsi:type="xsd:double"&gt;0.5252&lt;/D&gt;&lt;D xsi:type="xsd:double"&gt;0.5589&lt;/D&gt;&lt;D xsi:type="xsd:double"&gt;0.6179&lt;/D&gt;&lt;D xsi:type="xsd:double"&gt;0.5613&lt;/D&gt;&lt;D xsi:type="xsd:double"&gt;0.5494&lt;/D&gt;&lt;D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xsi:type="xsd:double"&gt;0.0259&lt;/D&gt;&lt;D xsi:type="xsd:double"&gt;0.5489&lt;/D&gt;&lt;D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xsi:type="xsd:double"&gt;1.1157&lt;/D&gt;&lt;D xsi:type="xsd:double"&gt;1.106&lt;/D&gt;&lt;D xsi:type="xsd:double"&gt;1.0219&lt;/D&gt;&lt;D xsi:type="xsd:double"&gt;0.8672&lt;/D&gt;&lt;D xsi:type="xsd:double"&gt;0.977&lt;/D&gt;&lt;D xsi:type="xsd:double"&gt;0.5342&lt;/D&gt;&lt;D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xsi:type="xsd:double"&gt;0.507&lt;/D&gt;&lt;D xsi:type="xsd:double"&gt;0.5037&lt;/D&gt;&lt;D xsi:type="xsd:double"&gt;0.7369&lt;/D&gt;&lt;D xsi:type="xsd:double"&gt;0.787&lt;/D&gt;&lt;D xsi:type="xsd:double"&gt;0.7501&lt;/D&gt;&lt;D xsi:type="xsd:double"&gt;0.778&lt;/D&gt;&lt;D xsi:type="xsd:double"&gt;0.6349&lt;/D&gt;&lt;D xsi:type="xsd:double"&gt;0.5191&lt;/D&gt;&lt;D xsi:type="xsd:double"&gt;0.4724&lt;/D&gt;&lt;D xsi:type="xsd:double"&gt;0.4088&lt;/D&gt;&lt;D xsi:type="xsd:double"&gt;0.4213&lt;/D&gt;&lt;D xsi:type="xsd:double"&gt;0.3699&lt;/D&gt;&lt;D xsi:type="xsd:double"&gt;0.4303&lt;/D&gt;&lt;D xsi:type="xsd:double"&gt;0.5021&lt;/D&gt;&lt;D xsi:type="xsd:double"&gt;0.5297&lt;/D&gt;&lt;D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xsi:type="xsd:double"&gt;0.3074&lt;/D&gt;&lt;D xsi:type="xsd:double"&gt;0.3273&lt;/D&gt;&lt;D xsi:type="xsd:double"&gt;0.3001&lt;/D&gt;&lt;D xsi:type="xsd:double"&gt;0.3505&lt;/D&gt;&lt;D xsi:type="xsd:double"&gt;0.3144&lt;/D&gt;&lt;D xsi:type="xsd:double"&gt;0.4007&lt;/D&gt;&lt;D xsi:type="xsd:double"&gt;0.448&lt;/D&gt;&lt;D xsi:type="xsd:double"&gt;0.5919&lt;/D&gt;&lt;D xsi:type="xsd:double"&gt;0.8321&lt;/D&gt;&lt;D xsi:type="xsd:double"&gt;1.0008&lt;/D&gt;&lt;D xsi:type="xsd:double"&gt;0.9902&lt;/D&gt;&lt;D xsi:type="xsd:double"&gt;0.9403&lt;/D&gt;&lt;D xsi:type="xsd:double"&gt;0.7336&lt;/D&gt;&lt;D xsi:type="xsd:double"&gt;0.6318&lt;/D&gt;&lt;D xsi:type="xsd:double"&gt;0.7682&lt;/D&gt;&lt;D xsi:type="xsd:double"&gt;0.8462&lt;/D&gt;&lt;D xsi:type="xsd:double"&gt;0.8032&lt;/D&gt;&lt;D xsi:type="xsd:double"&gt;0.4382&lt;/D&gt;&lt;D xsi:type="xsd:double"&gt;0.513&lt;/D&gt;&lt;D xsi:type="xsd:double"&gt;0.6042&lt;/D&gt;&lt;D xsi:type="xsd:double"&gt;0.6588&lt;/D&gt;&lt;D xsi:type="xsd:double"&gt;0.6068&lt;/D&gt;&lt;D xsi:type="xsd:double"&gt;0.6302&lt;/D&gt;&lt;D xsi:type="xsd:double"&gt;0.6102&lt;/D&gt;&lt;D xsi:type="xsd:double"&gt;0.6812&lt;/D&gt;&lt;D xsi:type="xsd:double"&gt;0.7565&lt;/D&gt;&lt;D xsi:type="xsd:double"&gt;0.6968&lt;/D&gt;&lt;D xsi:type="xsd:double"&gt;0.7323&lt;/D&gt;&lt;D xsi:type="xsd:double"&gt;0.7431&lt;/D&gt;&lt;D xsi:type="xsd:double"&gt;0.6453&lt;/D&gt;&lt;D xsi:type="xsd:double"&gt;0.5978&lt;/D&gt;&lt;D xsi:type="xsd:double"&gt;0.5588&lt;/D&gt;&lt;D xsi:type="xsd:double"&gt;0.5682&lt;/D&gt;&lt;D xsi:type="xsd:double"&gt;0.5677&lt;/D&gt;&lt;D xsi:type="xsd:double"&gt;0.7573&lt;/D&gt;&lt;D xsi:type="xsd:double"&gt;0.6775&lt;/D&gt;&lt;D xsi:type="xsd:double"&gt;0.9819&lt;/D&gt;&lt;D xsi:type="xsd:double"&gt;0.9153&lt;/D&gt;&lt;D xsi:type="xsd:double"&gt;1.1176&lt;/D&gt;&lt;D xsi:type="xsd:double"&gt;1.1498&lt;/D&gt;&lt;D xsi:type="xsd:double"&gt;1.3507&lt;/D&gt;&lt;D xsi:type="xsd:double"&gt;1.4939&lt;/D&gt;&lt;D xsi:type="xsd:double"&gt;0.8943&lt;/D&gt;&lt;D xsi:type="xsd:double"&gt;0.7994&lt;/D&gt;&lt;D xsi:type="xsd:double"&gt;0.7245&lt;/D&gt;&lt;D xsi:type="xsd:double"&gt;0.8946&lt;/D&gt;&lt;D xsi:type="xsd:double"&gt;0.8913&lt;/D&gt;&lt;D xsi:type="xsd:double"&gt;0.6014&lt;/D&gt;&lt;D xsi:type="xsd:double"&gt;0.7971&lt;/D&gt;&lt;D xsi:type="xsd:double"&gt;0.4178&lt;/D&gt;&lt;D xsi:type="xsd:double"&gt;0.3741&lt;/D&gt;&lt;D xsi:type="xsd:double"&gt;0.336&lt;/D&gt;&lt;D xsi:type="xsd:double"&gt;0.3346&lt;/D&gt;&lt;D xsi:type="xsd:double"&gt;0.3265&lt;/D&gt;&lt;D xsi:type="xsd:double"&gt;0.341&lt;/D&gt;&lt;D xsi:type="xsd:double"&gt;0.3328&lt;/D&gt;&lt;D xsi:type="xsd:double"&gt;0.3536&lt;/D&gt;&lt;D xsi:type="xsd:double"&gt;0.4982&lt;/D&gt;&lt;D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xsi:type="xsd:double"&gt;0.4415&lt;/D&gt;&lt;D xsi:type="xsd:double"&gt;0.4875&lt;/D&gt;&lt;D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xsi:type="xsd:double"&gt;0.1942&lt;/D&gt;&lt;D xsi:type="xsd:double"&gt;0.3359&lt;/D&gt;&lt;D xsi:type="xsd:double"&gt;0.3585&lt;/D&gt;&lt;D xsi:type="xsd:double"&gt;0.4835&lt;/D&gt;&lt;D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xsi:type="xsd:double"&gt;0.3389&lt;/D&gt;&lt;D xsi:type="xsd:double"&gt;0.3298&lt;/D&gt;&lt;D xsi:type="xsd:double"&gt;0.4007&lt;/D&gt;&lt;D xsi:type="xsd:double"&gt;0.3622&lt;/D&gt;&lt;D xsi:type="xsd:double"&gt;0.4089&lt;/D&gt;&lt;D xsi:type="xsd:double"&gt;0.3482&lt;/D&gt;&lt;D xsi:type="xsd:double"&gt;0.3988&lt;/D&gt;&lt;D xsi:type="xsd:double"&gt;0.5074&lt;/D&gt;&lt;D xsi:type="xsd:double"&gt;0.3803&lt;/D&gt;&lt;D xsi:type="xsd:double"&gt;0.6325&lt;/D&gt;&lt;D xsi:type="xsd:double"&gt;0.4554&lt;/D&gt;&lt;D xsi:type="xsd:double"&gt;0.3727&lt;/D&gt;&lt;D xsi:type="xsd:double"&gt;0.4987&lt;/D&gt;&lt;D xsi:type="xsd:double"&gt;0.4515&lt;/D&gt;&lt;D xsi:type="xsd:double"&gt;0.5745&lt;/D&gt;&lt;D xsi:type="xsd:double"&gt;0.4636&lt;/D&gt;&lt;D xsi:type="xsd:double"&gt;0.4821&lt;/D&gt;&lt;D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xsi:type="xsd:double"&gt;0.4551&lt;/D&gt;&lt;D xsi:type="xsd:double"&gt;0.4565&lt;/D&gt;&lt;D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t>
        </r>
      </text>
    </comment>
    <comment ref="A99" authorId="0" shapeId="0" xr:uid="{E7599C3F-DB81-4544-803F-93A13F7BEFCF}">
      <text>
        <r>
          <rPr>
            <b/>
            <sz val="9"/>
            <color indexed="81"/>
            <rFont val="Tahoma"/>
            <family val="2"/>
          </rPr>
          <t>D xsi:type="xsd:double"&gt;0&lt;/D&gt;&lt;D xsi:type="xsd:double"&gt;0&lt;/D&gt;&lt;D xsi:type="xsd:double"&gt;0&lt;/D&gt;&lt;D xsi:type="xsd:double"&gt;0&lt;/D&gt;&lt;D xsi:type="xsd:double"&gt;0&lt;/D&gt;&lt;D xsi:type="xsd:double"&gt;0&lt;/D&gt;&lt;D xsi:type="xsd:double"&gt;0&lt;/D&gt;&lt;D xsi:type="xsd:double"&gt;0&lt;/D&gt;&lt;D xsi:type="xsd:double"&gt;0.4459&lt;/D&gt;&lt;D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xsi:type="xsd:double"&gt;0.074&lt;/D&gt;&lt;D xsi:type="xsd:double"&gt;0.4509&lt;/D&gt;&lt;D xsi:type="xsd:double"&gt;0.4396&lt;/D&gt;&lt;D xsi:type="xsd:double"&gt;0.5445&lt;/D&gt;&lt;D xsi:type="xsd:double"&gt;0.4991&lt;/D&gt;&lt;D xsi:type="xsd:double"&gt;0.7871&lt;/D&gt;&lt;D xsi:type="xsd:double"&gt;0.7622&lt;/D&gt;&lt;D xsi:type="xsd:double"&gt;0.7091&lt;/D&gt;&lt;D xsi:type="xsd:double"&gt;0.5761&lt;/D&gt;&lt;D xsi:type="xsd:double"&gt;0.635&lt;/D&gt;&lt;D xsi:type="xsd:double"&gt;0.6226&lt;/D&gt;&lt;D xsi:type="xsd:double"&gt;0.6345&lt;/D&gt;&lt;D xsi:type="xsd:double"&gt;0.6545&lt;/D&gt;&lt;D xsi:type="xsd:double"&gt;0.991&lt;/D&gt;&lt;D xsi:type="xsd:double"&gt;1.0152&lt;/D&gt;&lt;D xsi:type="xsd:double"&gt;0.9482&lt;/D&gt;&lt;D xsi:type="xsd:double"&gt;0.9694&lt;/D&gt;&lt;D xsi:type="xsd:double"&gt;1.1517&lt;/D&gt;&lt;D xsi:type="xsd:double"&gt;0.8327&lt;/D&gt;&lt;D xsi:type="xsd:double"&gt;0.4618&lt;/D&gt;&lt;D xsi:type="xsd:double"&gt;0.2865&lt;/D&gt;&lt;D xsi:type="xsd:double"&gt;0.3296&lt;/D&gt;&lt;D xsi:type="xsd:double"&gt;0.1954&lt;/D&gt;&lt;D xsi:type="xsd:double"&gt;0.1039&lt;/D&gt;&lt;D xsi:type="xsd:double"&gt;0.2339&lt;/D&gt;&lt;D xsi:type="xsd:double"&gt;0.2313&lt;/D&gt;&lt;D xsi:type="xsd:double"&gt;0.3024&lt;/D&gt;&lt;D xsi:type="xsd:double"&gt;0.3621&lt;/D&gt;&lt;D xsi:type="xsd:double"&gt;0.2928&lt;/D&gt;&lt;D xsi:type="xsd:double"&gt;0.4471&lt;/D&gt;&lt;D xsi:type="xsd:double"&gt;0.4032&lt;/D&gt;&lt;D xsi:type="xsd:double"&gt;0.4098&lt;/D&gt;&lt;D xsi:type="xsd:double"&gt;0.4014&lt;/D&gt;&lt;D xsi:type="xsd:double"&gt;0.3919&lt;/D&gt;&lt;D xsi:type="xsd:double"&gt;0.5773&lt;/D&gt;&lt;D xsi:type="xsd:double"&gt;0.3879&lt;/D&gt;&lt;D xsi:type="xsd:double"&gt;0.4404&lt;/D&gt;&lt;D xsi:type="xsd:double"&gt;0.3752&lt;/D&gt;&lt;D xsi:type="xsd:double"&gt;0.3244&lt;/D&gt;&lt;D xsi:type="xsd:double"&gt;0.4018&lt;/D&gt;&lt;D xsi:type="xsd:double"&gt;0.5745&lt;/D&gt;&lt;D xsi:type="xsd:double"&gt;0.4317&lt;/D&gt;&lt;D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xsi:type="xsd:double"&gt;0.1062&lt;/D&gt;&lt;D xsi:type="xsd:double"&gt;0.1708&lt;/D&gt;&lt;D xsi:type="xsd:double"&gt;0.2928&lt;/D&gt;&lt;D xsi:type="xsd:double"&gt;0.3083&lt;/D&gt;&lt;D xsi:type="xsd:double"&gt;0.3042&lt;/D&gt;&lt;D xsi:type="xsd:double"&gt;0.5011&lt;/D&gt;&lt;D xsi:type="xsd:double"&gt;0.4175&lt;/D&gt;&lt;D xsi:type="xsd:double"&gt;0.3459&lt;/D&gt;&lt;D xsi:type="xsd:double"&gt;0.3986&lt;/D&gt;&lt;D xsi:type="xsd:double"&gt;0.3563&lt;/D&gt;&lt;D xsi:type="xsd:double"&gt;0.3301&lt;/D&gt;&lt;D xsi:type="xsd:double"&gt;0.5031&lt;/D&gt;&lt;D xsi:type="xsd:double"&gt;0.5867&lt;/D&gt;&lt;D xsi:type="xsd:double"&gt;0.5811&lt;/D&gt;&lt;D xsi:type="xsd:double"&gt;0.446&lt;/D&gt;&lt;D xsi:type="xsd:double"&gt;0.4331&lt;/D&gt;&lt;D xsi:type="xsd:double"&gt;0.4358&lt;/D&gt;&lt;D xsi:type="xsd:double"&gt;0.6331&lt;/D&gt;&lt;D xsi:type="xsd:double"&gt;0.7418&lt;/D&gt;&lt;D xsi:type="xsd:double"&gt;0.5414&lt;/D&gt;&lt;D xsi:type="xsd:double"&gt;0.4256&lt;/D&gt;&lt;D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xsi:type="xsd:double"&gt;0.5964&lt;/D&gt;&lt;D xsi:type="xsd:double"&gt;0.513&lt;/D&gt;&lt;D xsi:type="xsd:double"&gt;0.4721&lt;/D&gt;&lt;D xsi:type="xsd:double"&gt;0.5286&lt;/D&gt;&lt;D xsi:type="xsd:double"&gt;0.2911&lt;/D&gt;&lt;D xsi:type="xsd:double"&gt;0.3877&lt;/D&gt;&lt;D xsi:type="xsd:double"&gt;0.4025&lt;/D&gt;&lt;D xsi:type="xsd:double"&gt;0.3495&lt;/D&gt;&lt;D xsi:type="xsd:double"&gt;0.4081&lt;/D&gt;&lt;D xsi:type="xsd:double"&gt;0.7752&lt;/D&gt;&lt;D xsi:type="xsd:double"&gt;0.9826&lt;/D&gt;&lt;D xsi:type="xsd:double"&gt;0.729&lt;/D&gt;&lt;D xsi:type="xsd:double"&gt;0.7383&lt;/D&gt;&lt;D xsi:type="xsd:double"&gt;0.5192&lt;/D&gt;&lt;D xsi:type="xsd:double"&gt;0.4042&lt;/D&gt;&lt;D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xsi:type="xsd:double"&gt;0.4009&lt;/D&gt;&lt;D xsi:type="xsd:double"&gt;0.4006&lt;/D&gt;&lt;D xsi:type="xsd:double"&gt;0.444&lt;/D&gt;&lt;D xsi:type="xsd:double"&gt;0.5392&lt;/D&gt;&lt;D xsi:type="xsd:double"&gt;0.6965&lt;/D&gt;&lt;D xsi:type="xsd:double"&gt;0.3975&lt;/D&gt;&lt;D xsi:type="xsd:double"&gt;0.2749&lt;/D&gt;&lt;D xsi:type="xsd:double"&gt;0.3988&lt;/D&gt;&lt;D xsi:type="xsd:double"&gt;0&lt;/D&gt;&lt;D xsi:type="xsd:double"&gt;0&lt;/D&gt;&lt;D xsi:type="xsd:double"&gt;0&lt;/D&gt;&lt;D xsi:type="xsd:double"&gt;0&lt;/D&gt;&lt;D xsi:type="xsd:double"&gt;0&lt;/D&gt;&lt;D xsi:type="xsd:double"&gt;0.1252&lt;/D&gt;&lt;D xsi:type="xsd:double"&gt;0.147&lt;/D&gt;&lt;D xsi:type="xsd:double"&gt;0.2205&lt;/D&gt;&lt;D xsi:type="xsd:double"&gt;0.2262&lt;/D&gt;&lt;D xsi:type="xsd:double"&gt;0.2076&lt;/D&gt;&lt;D xsi:type="xsd:double"&gt;0.3008&lt;/D&gt;&lt;D xsi:type="xsd:double"&gt;0.3819&lt;/D&gt;&lt;D xsi:type="xsd:double"&gt;0.3929&lt;/D&gt;&lt;D xsi:type="xsd:double"&gt;0.4706&lt;/D&gt;&lt;D xsi:type="xsd:double"&gt;0.3476&lt;/D&gt;&lt;D xsi:type="xsd:double"&gt;0.3911&lt;/D&gt;&lt;D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xsi:type="xsd:double"&gt;0.3079&lt;/D&gt;&lt;D xsi:type="xsd:double"&gt;0.3181&lt;/D&gt;&lt;D xsi:type="xsd:double"&gt;0.5438&lt;/D&gt;&lt;D xsi:type="xsd:double"&gt;0.4626&lt;/D&gt;&lt;D xsi:type="xsd:double"&gt;0.4335&lt;/D&gt;&lt;D xsi:type="xsd:double"&gt;0.455&lt;/D&gt;&lt;D xsi:type="xsd:double"&gt;0.5127&lt;/D&gt;&lt;D xsi:type="xsd:double"&gt;0.3809&lt;/D&gt;&lt;D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xsi:type="xsd:double"&gt;0.174&lt;/D&gt;&lt;D xsi:type="xsd:double"&gt;0.3704&lt;/D&gt;&lt;D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xsi:type="xsd:double"&gt;0.3098&lt;/D&gt;&lt;D xsi:type="xsd:double"&gt;0.3567&lt;/D&gt;&lt;D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xsi:type="xsd:double"&gt;0.36&lt;/D&gt;&lt;D xsi:type="xsd:double"&gt;0.44&lt;/D&gt;&lt;D xsi:type="xsd:double"&gt;0.4652&lt;/D&gt;&lt;D xsi:type="xsd:double"&gt;0.4469&lt;/D&gt;&lt;D xsi:type="xsd:double"&gt;0.5713&lt;/D&gt;&lt;D xsi:type="xsd:double"&gt;0.4738&lt;/D&gt;&lt;D xsi:type="xsd:double"&gt;0.4812&lt;/D&gt;&lt;D xsi:type="xsd:double"&gt;0.5593&lt;/D&gt;&lt;D xsi:type="xsd:double"&gt;0.4857&lt;/D&gt;&lt;D xsi:type="xsd:double"&gt;0.468&lt;/D&gt;&lt;D xsi:type="xsd:double"&gt;0.3566&lt;/D&gt;&lt;D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xsi:type="xsd:double"&gt;0.013&lt;/D&gt;&lt;D xsi:type="xsd:double"&gt;0.2787&lt;/D&gt;&lt;D xsi:type="xsd:double"&gt;0.3094&lt;/D&gt;&lt;D xsi:type="xsd:double"&gt;0.5054&lt;/D&gt;&lt;D xsi:type="xsd:double"&gt;0.5823&lt;/D&gt;&lt;D xsi:type="xsd:double"&gt;0.7053&lt;/D&gt;&lt;D xsi:type="xsd:double"&gt;0.5999&lt;/D&gt;&lt;D xsi:type="xsd:double"&gt;0.531&lt;/D&gt;&lt;D xsi:type="xsd:double"&gt;0.4202&lt;/D&gt;&lt;D xsi:type="xsd:double"&gt;0.3867&lt;/D&gt;&lt;D xsi:type="xsd:double"&gt;0.4129&lt;/D&gt;&lt;D xsi:type="xsd:double"&gt;0.3339&lt;/D&gt;&lt;D xsi:type="xsd:double"&gt;0.3995&lt;/D&gt;&lt;D xsi:type="xsd:double"&gt;0.4773&lt;/D&gt;&lt;D xsi:type="xsd:double"&gt;0.5041&lt;/D&gt;&lt;D xsi:type="xsd:double"&gt;0.6481&lt;/D&gt;&lt;D xsi:type="xsd:double"&gt;0.4701&lt;/D&gt;&lt;D xsi:type="xsd:double"&gt;0.3581&lt;/D&gt;&lt;D xsi:type="xsd:double"&gt;0.4236&lt;/D&gt;&lt;D xsi:type="xsd:double"&gt;0.3139&lt;/D&gt;&lt;D xsi:type="xsd:double"&gt;0.3274&lt;/D&gt;&lt;D xsi:type="xsd:double"&gt;0.3538&lt;/D&gt;&lt;D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xsi:type="xsd:double"&gt;0.2466&lt;/D&gt;&lt;D xsi:type="xsd:double"&gt;0&lt;/D&gt;&lt;D xsi:type="xsd:double"&gt;0&lt;/D&gt;&lt;D xsi:type="xsd:double"&gt;0&lt;/D&gt;&lt;D xsi:type="xsd:double"&gt;0&lt;/D&gt;&lt;D xsi:type="xsd:double"&gt;0.3005&lt;/D&gt;&lt;D xsi:type="xsd:double"&gt;0.3224&lt;/D&gt;&lt;D xsi:type="xsd:double"&gt;0.3448&lt;/D&gt;&lt;D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xsi:type="xsd:double"&gt;0.3061&lt;/D&gt;&lt;D xsi:type="xsd:double"&gt;0.3435&lt;/D&gt;&lt;D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xsi:type="xsd:double"&gt;0.3922&lt;/D&gt;&lt;D xsi:type="xsd:double"&gt;0.5128&lt;/D&gt;&lt;D xsi:type="xsd:double"&gt;0.5134&lt;/D&gt;&lt;D xsi:type="xsd:double"&gt;0.4904&lt;/D&gt;&lt;D xsi:type="xsd:double"&gt;0.4681&lt;/D&gt;&lt;D xsi:type="xsd:double"&gt;0.3877&lt;/D&gt;&lt;D xsi:type="xsd:double"&gt;0.3314&lt;/D&gt;&lt;D xsi:type="xsd:double"&gt;0.4012&lt;/D&gt;&lt;D xsi:type="xsd:double"&gt;0.2816&lt;/D&gt;&lt;D xsi:type="xsd:double"&gt;0.3431&lt;/D&gt;&lt;D xsi:type="xsd:double"&gt;0&lt;/D&gt;&lt;D xsi:type="xsd:double"&gt;0&lt;/D&gt;&lt;D xsi:type="xsd:double"&gt;0&lt;/D&gt;&lt;D xsi:type="xsd:double"&gt;0&lt;/D&gt;&lt;D xsi:type="xsd:double"&gt;0&lt;/D&gt;&lt;D xsi:type="xsd:double"&gt;0&lt;/D&gt;&lt;D xsi:type="xsd:double"&gt;0&lt;/D&gt;&lt;D xsi:type="xsd:double"&gt;0&lt;/D&gt;&lt;D xsi:type="xsd:double"&gt;0.2521&lt;/D&gt;&lt;D xsi:type="xsd:double"&gt;0.2622&lt;/D&gt;&lt;D xsi:type="xsd:double"&gt;0.3482&lt;/D&gt;&lt;D xsi:type="xsd:double"&gt;0.3544&lt;/D&gt;&lt;D xsi:type="xsd:double"&gt;0.3447&lt;/D&gt;&lt;D xsi:type="xsd:double"&gt;0.3638&lt;/D&gt;&lt;D xsi:type="xsd:double"&gt;0.3134&lt;/D&gt;&lt;D xsi:type="xsd:double"&gt;0.4462&lt;/D&gt;&lt;D xsi:type="xsd:double"&gt;0.5246&lt;/D&gt;&lt;D xsi:type="xsd:double"&gt;0.5681&lt;/D&gt;&lt;D xsi:type="xsd:double"&gt;0.658&lt;/D&gt;&lt;D xsi:type="xsd:double"&gt;0.6329&lt;/D&gt;&lt;D xsi:type="xsd:double"&gt;0.7222&lt;/D&gt;&lt;D xsi:type="xsd:double"&gt;0.6232&lt;/D&gt;&lt;D xsi:type="xsd:double"&gt;0.6138&lt;/D&gt;&lt;D xsi:type="xsd:double"&gt;0.6088&lt;/D&gt;&lt;D xsi:type="xsd:double"&gt;0.5375&lt;/D&gt;&lt;D xsi:type="xsd:double"&gt;0.539&lt;/D&gt;&lt;D xsi:type="xsd:double"&gt;0.4846&lt;/D&gt;&lt;D xsi:type="xsd:double"&gt;0.6324&lt;/D&gt;&lt;D xsi:type="xsd:double"&gt;0.5864&lt;/D&gt;&lt;D xsi:type="xsd:double"&gt;0.5906&lt;/D&gt;&lt;D xsi:type="xsd:double"&gt;0.48&lt;/D&gt;&lt;D xsi:type="xsd:double"&gt;0.5668&lt;/D&gt;&lt;D xsi:type="xsd:double"&gt;0.4281&lt;/D&gt;&lt;D xsi:type="xsd:double"&gt;0.3627&lt;/D&gt;&lt;D xsi:type="xsd:double"&gt;0.3818&lt;/D&gt;&lt;D xsi:type="xsd:double"&gt;0.3716&lt;/D&gt;&lt;D xsi:type="xsd:double"&gt;0.3939&lt;/D&gt;&lt;D xsi:type="xsd:double"&gt;0.3129&lt;/D&gt;&lt;D xsi:type="xsd:double"&gt;0.3263&lt;/D&gt;&lt;D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xsi:type="xsd:double"&gt;0.3005&lt;/D&gt;&lt;D xsi:type="xsd:double"&gt;0.3592&lt;/D&gt;&lt;D xsi:type="xsd:double"&gt;0.238&lt;/D&gt;&lt;D xsi:type="xsd:double"&gt;0.2952&lt;/D&gt;&lt;D xsi:type="xsd:double"&gt;0.2734&lt;/D&gt;&lt;D xsi:type="xsd:double"&gt;0.3219&lt;/D&gt;&lt;D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xsi:type="xsd:double"&gt;0.3028&lt;/D&gt;&lt;D xsi:type="xsd:double"&gt;0.3049&lt;/D&gt;&lt;D xsi:type="xsd:double"&gt;0.3876&lt;/D&gt;&lt;D xsi:type="xsd:double"&gt;0.3801&lt;/D&gt;&lt;D xsi:type="xsd:double"&gt;0.1987&lt;/D&gt;&lt;D xsi:type="xsd:double"&gt;0.3169&lt;/D&gt;&lt;D xsi:type="xsd:double"&gt;0&lt;/D&gt;&lt;D xsi:type="xsd:double"&gt;0&lt;/D&gt;&lt;D xsi:type="xsd:double"&gt;0.2623&lt;/D&gt;&lt;D xsi:type="xsd:double"&gt;0.3144&lt;/D&gt;&lt;D xsi:type="xsd:double"&gt;0.3389&lt;/D&gt;&lt;D xsi:type="xsd:double"&gt;0.3602&lt;/D&gt;&lt;D xsi:type="xsd:double"&gt;0.349&lt;/D&gt;&lt;D xsi:type="xsd:double"&gt;0.2739&lt;/D&gt;&lt;D xsi:type="xsd:double"&gt;0.348&lt;/D&gt;&lt;D xsi:type="xsd:double"&gt;0.3674&lt;/D&gt;&lt;D xsi:type="xsd:double"&gt;0.6054&lt;/D&gt;&lt;D xsi:type="xsd:double"&gt;0.6628&lt;/D&gt;&lt;D xsi:type="xsd:double"&gt;0.7211&lt;/D&gt;&lt;D xsi:type="xsd:double"&gt;0.861&lt;/D&gt;&lt;D xsi:type="xsd:double"&gt;0.921&lt;/D&gt;&lt;D xsi:type="xsd:double"&gt;0.3658&lt;/D&gt;&lt;D xsi:type="xsd:double"&gt;0.3633&lt;/D&gt;&lt;D xsi:type="xsd:double"&gt;0.3616&lt;/D&gt;&lt;D xsi:type="xsd:double"&gt;0.5622&lt;/D&gt;&lt;D xsi:type="xsd:double"&gt;0.5705&lt;/D&gt;&lt;D xsi:type="xsd:double"&gt;0.9868&lt;/D&gt;&lt;D xsi:type="xsd:double"&gt;0.8911&lt;/D&gt;&lt;D xsi:type="xsd:double"&gt;0.8882&lt;/D&gt;&lt;D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xsi:type="xsd:double"&gt;0.3036&lt;/D&gt;&lt;D xsi:type="xsd:double"&gt;0.315&lt;/D&gt;&lt;D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xsi:type="xsd:double"&gt;0.313&lt;/D&gt;&lt;D xsi:type="xsd:double"&gt;0.1869&lt;/D&gt;&lt;D xsi:type="xsd:double"&gt;0.1914&lt;/D&gt;&lt;D xsi:type="xsd:double"&gt;0.1391&lt;/D&gt;&lt;D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xsi:type="xsd:double"&gt;0.4283&lt;/D&gt;&lt;D xsi:type="xsd:double"&gt;0.2718&lt;/D&gt;&lt;D xsi:type="xsd:double"&gt;0.3109&lt;/D&gt;&lt;D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xsi:type="xsd:double"&gt;0.291&lt;/D&gt;&lt;D xsi:type="xsd:double"&gt;0.3647&lt;/D&gt;&lt;D xsi:type="xsd:double"&gt;0.3475&lt;/D&gt;&lt;D xsi:type="xsd:double"&gt;0.3128&lt;/D&gt;&lt;D xsi:type="xsd:double"&gt;0.3212&lt;/D&gt;&lt;D xsi:type="xsd:double"&gt;0.2563&lt;/D&gt;&lt;D xsi:type="xsd:double"&gt;0.2827&lt;/D&gt;&lt;D xsi:type="xsd:double"&gt;0.3184&lt;/D&gt;&lt;D xsi:type="xsd:double"&gt;0.3211&lt;/D&gt;&lt;D xsi:type="xsd:double"&gt;0.2602&lt;/D&gt;&lt;D xsi:type="xsd:double"&gt;0.2376&lt;/D&gt;&lt;D xsi:type="xsd:double"&gt;0.2223&lt;/D&gt;&lt;D xsi:type="xsd:double"&gt;0.3332&lt;/D&gt;&lt;D xsi:type="xsd:double"&gt;0.2892&lt;/D&gt;&lt;D xsi:type="xsd:double"&gt;0.1859&lt;/D&gt;&lt;D xsi:type="xsd:double"&gt;0.3088&lt;/D&gt;&lt;D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xsi:type="xsd:double"&gt;0.3111&lt;/D&gt;&lt;D xsi:type="xsd:double"&gt;0.3066&lt;/D&gt;&lt;D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xsi:type="xsd:double"&gt;0.2177&lt;/D&gt;&lt;D xsi:type="xsd:double"&gt;0.3058&lt;/D&gt;&lt;D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xsi:type="xsd:double"&gt;0.1724&lt;/D&gt;&lt;D xsi:type="xsd:double"&gt;0.3462&lt;/D&gt;&lt;D xsi:type="xsd:double"&gt;0.4145&lt;/D&gt;&lt;D xsi:type="xsd:double"&gt;0.4931&lt;/D&gt;&lt;D xsi:type="xsd:double"&gt;0.4357&lt;/D&gt;&lt;D xsi:type="xsd:double"&gt;0.3241&lt;/D&gt;&lt;D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xsi:type="xsd:double"&gt;0.3269&lt;/D&gt;&lt;D xsi:type="xsd:double"&gt;0.385&lt;/D&gt;&lt;D xsi:type="xsd:double"&gt;0.3322&lt;/D&gt;&lt;D xsi:type="xsd:double"&gt;0.3049&lt;/D&gt;&lt;D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xsi:type="xsd:double"&gt;0.3819&lt;/D&gt;&lt;D xsi:type="xsd:double"&gt;0.3527&lt;/D&gt;&lt;D xsi:type="xsd:double"&gt;0.3089&lt;/D&gt;&lt;D xsi:type="xsd:double"&gt;0.3333&lt;/D&gt;&lt;D xsi:type="xsd:double"&gt;0.3635&lt;/D&gt;&lt;D xsi:type="xsd:double"&gt;0.2974&lt;/D&gt;&lt;D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xsi:type="xsd:double"&gt;0.1063&lt;/D&gt;&lt;D xsi:type="xsd:double"&gt;0.1181&lt;/D&gt;&lt;D xsi:type="xsd:double"&gt;0.1591&lt;/D&gt;&lt;D xsi:type="xsd:double"&gt;0.2753&lt;/D&gt;&lt;D xsi:type="xsd:double"&gt;0.3203&lt;/D&gt;&lt;D xsi:type="xsd:double"&gt;0.3257&lt;/D&gt;&lt;D xsi:type="xsd:double"&gt;0.3155&lt;/D&gt;&lt;D xsi:type="xsd:double"&gt;0.3381&lt;/D&gt;&lt;D xsi:type="xsd:double"&gt;0.3107&lt;/D&gt;&lt;D xsi:type="xsd:double"&gt;0.313&lt;/D&gt;&lt;D xsi:type="xsd:double"&gt;0.2579&lt;/D&gt;&lt;D xsi:type="xsd:double"&gt;0.228&lt;/D&gt;&lt;D xsi:type="xsd:double"&gt;0.333&lt;/D&gt;&lt;D xsi:type="xsd:double"&gt;0.4709&lt;/D&gt;&lt;D xsi:type="xsd:double"&gt;0.347&lt;/D&gt;&lt;D xsi:type="xsd:double"&gt;0.216&lt;/D&gt;&lt;D xsi:type="xsd:double"&gt;0.1614&lt;/D&gt;&lt;D xsi:type="xsd:double"&gt;0.3456&lt;/D&gt;&lt;D xsi:type="xsd:double"&gt;0.3332&lt;/D&gt;&lt;D xsi:type="xsd:double"&gt;0.4036&lt;/D&gt;&lt;D xsi:type="xsd:double"&gt;0.3379&lt;/D&gt;&lt;D xsi:type="xsd:double"&gt;0.2973&lt;/D&gt;&lt;D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t>
        </r>
      </text>
    </comment>
    <comment ref="A100" authorId="0" shapeId="0" xr:uid="{5F5444E1-1D28-41D7-8F06-A71A83B82B8B}">
      <text>
        <r>
          <rPr>
            <b/>
            <sz val="9"/>
            <color indexed="81"/>
            <rFont val="Tahoma"/>
            <family val="2"/>
          </rPr>
          <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xsi:type="xsd:double"&gt;0.1549&lt;/D&gt;&lt;D xsi:type="xsd:double"&gt;0.2304&lt;/D&gt;&lt;D xsi:type="xsd:double"&gt;1.1095&lt;/D&gt;&lt;D xsi:type="xsd:double"&gt;0.9325&lt;/D&gt;&lt;D xsi:type="xsd:double"&gt;1.0173&lt;/D&gt;&lt;D xsi:type="xsd:double"&gt;0.9859&lt;/D&gt;&lt;D xsi:type="xsd:double"&gt;1.1479&lt;/D&gt;&lt;D xsi:type="xsd:double"&gt;1.1694&lt;/D&gt;&lt;D xsi:type="xsd:double"&gt;0.8471&lt;/D&gt;&lt;D xsi:type="xsd:double"&gt;0.9713&lt;/D&gt;&lt;D xsi:type="xsd:double"&gt;1.0499&lt;/D&gt;&lt;D xsi:type="xsd:double"&gt;1.0073&lt;/D&gt;&lt;D xsi:type="xsd:double"&gt;0.7811&lt;/D&gt;&lt;D xsi:type="xsd:double"&gt;0.2496&lt;/D&gt;&lt;D xsi:type="xsd:double"&gt;0.2251&lt;/D&gt;&lt;D xsi:type="xsd:double"&gt;0.2277&lt;/D&gt;&lt;D xsi:type="xsd:double"&gt;0.3175&lt;/D&gt;&lt;D xsi:type="xsd:double"&gt;0.2925&lt;/D&gt;&lt;D xsi:type="xsd:double"&gt;0.2934&lt;/D&gt;&lt;D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xsi:type="xsd:double"&gt;0.3562&lt;/D&gt;&lt;D xsi:type="xsd:double"&gt;0.3308&lt;/D&gt;&lt;D xsi:type="xsd:double"&gt;0.4008&lt;/D&gt;&lt;D xsi:type="xsd:double"&gt;0.2982&lt;/D&gt;&lt;D xsi:type="xsd:double"&gt;0.2912&lt;/D&gt;&lt;D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xsi:type="xsd:double"&gt;0.2861&lt;/D&gt;&lt;D xsi:type="xsd:double"&gt;0.3829&lt;/D&gt;&lt;D xsi:type="xsd:double"&gt;0.2546&lt;/D&gt;&lt;D xsi:type="xsd:double"&gt;0.5864&lt;/D&gt;&lt;D xsi:type="xsd:double"&gt;0.3692&lt;/D&gt;&lt;D xsi:type="xsd:double"&gt;0.3697&lt;/D&gt;&lt;D xsi:type="xsd:double"&gt;0.4267&lt;/D&gt;&lt;D xsi:type="xsd:double"&gt;0.5138&lt;/D&gt;&lt;D xsi:type="xsd:double"&gt;0.4441&lt;/D&gt;&lt;D xsi:type="xsd:double"&gt;0.3974&lt;/D&gt;&lt;D xsi:type="xsd:double"&gt;0.3929&lt;/D&gt;&lt;D xsi:type="xsd:double"&gt;0.2859&lt;/D&gt;&lt;D xsi:type="xsd:double"&gt;0.2902&lt;/D&gt;&lt;D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xsi:type="xsd:double"&gt;0.4036&lt;/D&gt;&lt;D xsi:type="xsd:double"&gt;0.4837&lt;/D&gt;&lt;D xsi:type="xsd:double"&gt;0.3769&lt;/D&gt;&lt;D xsi:type="xsd:double"&gt;0.2983&lt;/D&gt;&lt;D xsi:type="xsd:double"&gt;0.3312&lt;/D&gt;&lt;D xsi:type="xsd:double"&gt;0.2874&lt;/D&gt;&lt;D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xsi:type="xsd:double"&gt;1.4923&lt;/D&gt;&lt;D xsi:type="xsd:double"&gt;0.0838&lt;/D&gt;&lt;D xsi:type="xsd:double"&gt;0.8136&lt;/D&gt;&lt;D xsi:type="xsd:double"&gt;0&lt;/D&gt;&lt;D xsi:type="xsd:double"&gt;0&lt;/D&gt;&lt;D xsi:type="xsd:double"&gt;0&lt;/D&gt;&lt;D xsi:type="xsd:double"&gt;0.4441&lt;/D&gt;&lt;D xsi:type="xsd:double"&gt;0.3063&lt;/D&gt;&lt;D xsi:type="xsd:double"&gt;1.8582&lt;/D&gt;&lt;D xsi:type="xsd:double"&gt;3.0141&lt;/D&gt;&lt;D xsi:type="xsd:double"&gt;0.2274&lt;/D&gt;&lt;D xsi:type="xsd:double"&gt;0.4497&lt;/D&gt;&lt;D xsi:type="xsd:double"&gt;0.4098&lt;/D&gt;&lt;D xsi:type="xsd:double"&gt;0.2688&lt;/D&gt;&lt;D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xsi:type="xsd:double"&gt;0.3875&lt;/D&gt;&lt;D xsi:type="xsd:double"&gt;0.1571&lt;/D&gt;&lt;D xsi:type="xsd:double"&gt;0.2987&lt;/D&gt;&lt;D xsi:type="xsd:double"&gt;0.3749&lt;/D&gt;&lt;D xsi:type="xsd:double"&gt;0.3066&lt;/D&gt;&lt;D xsi:type="xsd:double"&gt;0.3537&lt;/D&gt;&lt;D xsi:type="xsd:double"&gt;0.2605&lt;/D&gt;&lt;D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xsi:type="xsd:double"&gt;0.2445&lt;/D&gt;&lt;D xsi:type="xsd:double"&gt;1.32&lt;/D&gt;&lt;D xsi:type="xsd:double"&gt;0.57&lt;/D&gt;&lt;D xsi:type="xsd:double"&gt;0.8&lt;/D&gt;&lt;D xsi:type="xsd:double"&gt;0.9&lt;/D&gt;&lt;D xsi:type="xsd:double"&gt;1.04&lt;/D&gt;&lt;D xsi:type="xsd:double"&gt;0.08&lt;/D&gt;&lt;D xsi:type="xsd:double"&gt;0.35&lt;/D&gt;&lt;D xsi:type="xsd:double"&gt;0.54&lt;/D&gt;&lt;D xsi:type="xsd:double"&gt;0.09&lt;/D&gt;&lt;D xsi:type="xsd:double"&gt;-0.4&lt;/D&gt;&lt;D xsi:type="xsd:double"&gt;1.46&lt;/D&gt;&lt;D xsi:type="xsd:double"&gt;-0.15&lt;/D&gt;&lt;D xsi:type="xsd:double"&gt;-0.09&lt;/D&gt;&lt;D xsi:type="xsd:double"&gt;-0.09&lt;/D&gt;&lt;D xsi:type="xsd:double"&gt;-0.09&lt;/D&gt;&lt;D xsi:type="xsd:double"&gt;0.07&lt;/D&gt;&lt;D xsi:type="xsd:double"&gt;-0.34&lt;/D&gt;&lt;D xsi:type="xsd:double"&gt;-0.09&lt;/D&gt;&lt;D xsi:type="xsd:double"&gt;-2.14&lt;/D&gt;&lt;D xsi:type="xsd:double"&gt;0.31&lt;/D&gt;&lt;D xsi:type="xsd:double"&gt;0.34&lt;/D&gt;&lt;D xsi:type="xsd:double"&gt;1.28&lt;/D&gt;&lt;D xsi:type="xsd:double"&gt;0.57&lt;/D&gt;&lt;D xsi:type="xsd:double"&gt;0.79&lt;/D&gt;&lt;D xsi:type="xsd:double"&gt;-0.02&lt;/D&gt;&lt;D xsi:type="xsd:double"&gt;1.03&lt;/D&gt;&lt;D xsi:type="xsd:double"&gt;0.99&lt;/D&gt;&lt;D xsi:type="xsd:double"&gt;0.31&lt;/D&gt;&lt;D xsi:type="xsd:double"&gt;0.84&lt;/D&gt;&lt;D xsi:type="xsd:double"&gt;1.38&lt;/D&gt;&lt;D xsi:type="xsd:double"&gt;-0.17&lt;/D&gt;&lt;D xsi:type="xsd:double"&gt;0.23&lt;/D&gt;&lt;D xsi:type="xsd:double"&gt;0.12&lt;/D&gt;&lt;D xsi:type="xsd:double"&gt;1.12&lt;/D&gt;&lt;D xsi:type="xsd:double"&gt;0.7&lt;/D&gt;&lt;D xsi:type="xsd:double"&gt;0.83&lt;/D&gt;&lt;D xsi:type="xsd:double"&gt;0.65&lt;/D&gt;&lt;D xsi:type="xsd:double"&gt;0.01&lt;/D&gt;&lt;D xsi:type="xsd:double"&gt;0.24&lt;/D&gt;&lt;D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xsi:type="xsd:double"&gt;0.3275&lt;/D&gt;&lt;D xsi:type="xsd:double"&gt;0.3339&lt;/D&gt;&lt;D xsi:type="xsd:double"&gt;0.3143&lt;/D&gt;&lt;D xsi:type="xsd:double"&gt;0.2906&lt;/D&gt;&lt;D xsi:type="xsd:double"&gt;0.292&lt;/D&gt;&lt;D xsi:type="xsd:double"&gt;0.3426&lt;/D&gt;&lt;D xsi:type="xsd:double"&gt;0.2436&lt;/D&gt;&lt;D xsi:type="xsd:double"&gt;0.2357&lt;/D&gt;&lt;D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xsi:type="xsd:double"&gt;0.4938&lt;/D&gt;&lt;D xsi:type="xsd:double"&gt;0.8015&lt;/D&gt;&lt;D xsi:type="xsd:double"&gt;0.8592&lt;/D&gt;&lt;D xsi:type="xsd:double"&gt;0.7636&lt;/D&gt;&lt;D xsi:type="xsd:double"&gt;1.1917&lt;/D&gt;&lt;D xsi:type="xsd:double"&gt;0.6991&lt;/D&gt;&lt;D xsi:type="xsd:double"&gt;0.6564&lt;/D&gt;&lt;D xsi:type="xsd:double"&gt;0.5519&lt;/D&gt;&lt;D xsi:type="xsd:double"&gt;0.3806&lt;/D&gt;&lt;D xsi:type="xsd:double"&gt;0.4072&lt;/D&gt;&lt;D xsi:type="xsd:double"&gt;0.4564&lt;/D&gt;&lt;D xsi:type="xsd:double"&gt;0.5879&lt;/D&gt;&lt;D xsi:type="xsd:double"&gt;0.4977&lt;/D&gt;&lt;D xsi:type="xsd:double"&gt;0.5353&lt;/D&gt;&lt;D xsi:type="xsd:double"&gt;0.6944&lt;/D&gt;&lt;D xsi:type="xsd:double"&gt;0.6543&lt;/D&gt;&lt;D xsi:type="xsd:double"&gt;0.6114&lt;/D&gt;&lt;D xsi:type="xsd:double"&gt;0.5019&lt;/D&gt;&lt;D xsi:type="xsd:double"&gt;0.3066&lt;/D&gt;&lt;D xsi:type="xsd:double"&gt;0.3004&lt;/D&gt;&lt;D xsi:type="xsd:double"&gt;0.3134&lt;/D&gt;&lt;D xsi:type="xsd:double"&gt;0&lt;/D&gt;&lt;D xsi:type="xsd:double"&gt;0.2412&lt;/D&gt;&lt;D xsi:type="xsd:double"&gt;0.2301&lt;/D&gt;&lt;D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xsi:type="xsd:double"&gt;0.2899&lt;/D&gt;&lt;D xsi:type="xsd:double"&gt;0.2205&lt;/D&gt;&lt;D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xsi:type="xsd:double"&gt;0.1536&lt;/D&gt;&lt;D xsi:type="xsd:double"&gt;0.2152&lt;/D&gt;&lt;D xsi:type="xsd:double"&gt;0.1962&lt;/D&gt;&lt;D xsi:type="xsd:double"&gt;0.1434&lt;/D&gt;&lt;D xsi:type="xsd:double"&gt;0.1463&lt;/D&gt;&lt;D xsi:type="xsd:double"&gt;0.1739&lt;/D&gt;&lt;D xsi:type="xsd:double"&gt;0.1717&lt;/D&gt;&lt;D xsi:type="xsd:double"&gt;0.3098&lt;/D&gt;&lt;D xsi:type="xsd:double"&gt;0.2751&lt;/D&gt;&lt;D xsi:type="xsd:double"&gt;0.297&lt;/D&gt;&lt;D xsi:type="xsd:double"&gt;0.2131&lt;/D&gt;&lt;D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xsi:type="xsd:double"&gt;0.3021&lt;/D&gt;&lt;D xsi:type="xsd:double"&gt;0.3297&lt;/D&gt;&lt;D xsi:type="xsd:double"&gt;0.2903&lt;/D&gt;&lt;D xsi:type="xsd:double"&gt;0.2869&lt;/D&gt;&lt;D xsi:type="xsd:double"&gt;0.249&lt;/D&gt;&lt;D xsi:type="xsd:double"&gt;0.2123&lt;/D&gt;&lt;D xsi:type="xsd:double"&gt;0.2667&lt;/D&gt;&lt;D xsi:type="xsd:double"&gt;0.2927&lt;/D&gt;&lt;D xsi:type="xsd:double"&gt;0.3222&lt;/D&gt;&lt;D xsi:type="xsd:double"&gt;0.348&lt;/D&gt;&lt;D xsi:type="xsd:double"&gt;0.3707&lt;/D&gt;&lt;D xsi:type="xsd:double"&gt;0.3327&lt;/D&gt;&lt;D xsi:type="xsd:double"&gt;0.4344&lt;/D&gt;&lt;D xsi:type="xsd:double"&gt;0.4195&lt;/D&gt;&lt;D xsi:type="xsd:double"&gt;0.4356&lt;/D&gt;&lt;D xsi:type="xsd:double"&gt;0.3906&lt;/D&gt;&lt;D xsi:type="xsd:double"&gt;0.3385&lt;/D&gt;&lt;D xsi:type="xsd:double"&gt;0.3024&lt;/D&gt;&lt;D xsi:type="xsd:double"&gt;0.3349&lt;/D&gt;&lt;D xsi:type="xsd:double"&gt;0.277&lt;/D&gt;&lt;D xsi:type="xsd:double"&gt;0.3007&lt;/D&gt;&lt;D xsi:type="xsd:double"&gt;0.2074&lt;/D&gt;&lt;D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xsi:type="xsd:double"&gt;0.3126&lt;/D&gt;&lt;D xsi:type="xsd:double"&gt;0.5659&lt;/D&gt;&lt;D xsi:type="xsd:double"&gt;0.361&lt;/D&gt;&lt;D xsi:type="xsd:double"&gt;0.1891&lt;/D&gt;&lt;D xsi:type="xsd:double"&gt;0&lt;/D&gt;&lt;D xsi:type="xsd:double"&gt;0&lt;/D&gt;&lt;D xsi:type="xsd:double"&gt;0&lt;/D&gt;&lt;D xsi:type="xsd:double"&gt;0&lt;/D&gt;&lt;D xsi:type="xsd:double"&gt;0&lt;/D&gt;&lt;D xsi:type="xsd:double"&gt;0&lt;/D&gt;&lt;D xsi:type="xsd:double"&gt;0&lt;/D&gt;&lt;D xsi:type="xsd:double"&gt;0&lt;/D&gt;&lt;D xsi:type="xsd:double"&gt;0.2136&lt;/D&gt;&lt;D xsi:type="xsd:double"&gt;0.1789&lt;/D&gt;&lt;D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xsi:type="xsd:double"&gt;0.1127&lt;/D&gt;&lt;D xsi:type="xsd:double"&gt;0.3027&lt;/D&gt;&lt;D xsi:type="xsd:double"&gt;0.3698&lt;/D&gt;&lt;D xsi:type="xsd:double"&gt;0.3731&lt;/D&gt;&lt;D xsi:type="xsd:double"&gt;0.3468&lt;/D&gt;&lt;D xsi:type="xsd:double"&gt;0.3526&lt;/D&gt;&lt;D xsi:type="xsd:double"&gt;0.3157&lt;/D&gt;&lt;D xsi:type="xsd:double"&gt;0.2569&lt;/D&gt;&lt;D xsi:type="xsd:double"&gt;0.2585&lt;/D&gt;&lt;D xsi:type="xsd:double"&gt;0.2398&lt;/D&gt;&lt;D xsi:type="xsd:double"&gt;0.1589&lt;/D&gt;&lt;D xsi:type="xsd:double"&gt;0.2931&lt;/D&gt;&lt;D xsi:type="xsd:double"&gt;0.3082&lt;/D&gt;&lt;D xsi:type="xsd:double"&gt;0.2403&lt;/D&gt;&lt;D xsi:type="xsd:double"&gt;0.2453&lt;/D&gt;&lt;D xsi:type="xsd:double"&gt;0.244&lt;/D&gt;&lt;D xsi:type="xsd:double"&gt;0.3323&lt;/D&gt;&lt;D xsi:type="xsd:double"&gt;0.3575&lt;/D&gt;&lt;D xsi:type="xsd:double"&gt;0.392&lt;/D&gt;&lt;D xsi:type="xsd:double"&gt;0.5301&lt;/D&gt;&lt;D xsi:type="xsd:double"&gt;0.6863&lt;/D&gt;&lt;D xsi:type="xsd:double"&gt;0.6637&lt;/D&gt;&lt;D xsi:type="xsd:double"&gt;0.3319&lt;/D&gt;&lt;D xsi:type="xsd:double"&gt;0.3085&lt;/D&gt;&lt;D xsi:type="xsd:double"&gt;0.4015&lt;/D&gt;&lt;D xsi:type="xsd:double"&gt;0.4909&lt;/D&gt;&lt;D xsi:type="xsd:double"&gt;0.4394&lt;/D&gt;&lt;D xsi:type="xsd:double"&gt;0.5191&lt;/D&gt;&lt;D xsi:type="xsd:double"&gt;0.4587&lt;/D&gt;&lt;D xsi:type="xsd:double"&gt;0.4017&lt;/D&gt;&lt;D xsi:type="xsd:double"&gt;0.4105&lt;/D&gt;&lt;D xsi:type="xsd:double"&gt;0.3532&lt;/D&gt;&lt;D xsi:type="xsd:double"&gt;0.3892&lt;/D&gt;&lt;D xsi:type="xsd:double"&gt;0.3618&lt;/D&gt;&lt;D xsi:type="xsd:double"&gt;0.293&lt;/D&gt;&lt;D xsi:type="xsd:double"&gt;0.2898&lt;/D&gt;&lt;D xsi:type="xsd:double"&gt;0.2584&lt;/D&gt;&lt;D xsi:type="xsd:double"&gt;0.2153&lt;/D&gt;&lt;D xsi:type="xsd:double"&gt;0.1083&lt;/D&gt;&lt;D xsi:type="xsd:double"&gt;0.1075&lt;/D&gt;&lt;D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xsi:type="xsd:double"&gt;0.1775&lt;/D&gt;&lt;D xsi:type="xsd:double"&gt;0.2708&lt;/D&gt;&lt;D xsi:type="xsd:double"&gt;0.1783&lt;/D&gt;&lt;D xsi:type="xsd:double"&gt;0.0856&lt;/D&gt;&lt;D xsi:type="xsd:double"&gt;0.1841&lt;/D&gt;&lt;D xsi:type="xsd:double"&gt;0.2458&lt;/D&gt;&lt;D xsi:type="xsd:double"&gt;0.1692&lt;/D&gt;&lt;D xsi:type="xsd:double"&gt;0.1756&lt;/D&gt;&lt;D xsi:type="xsd:double"&gt;0.1106&lt;/D&gt;&lt;D xsi:type="xsd:double"&gt;0.082&lt;/D&gt;&lt;D xsi:type="xsd:double"&gt;0.0785&lt;/D&gt;&lt;D xsi:type="xsd:double"&gt;0.0643&lt;/D&gt;&lt;D xsi:type="xsd:double"&gt;0.0712&lt;/D&gt;&lt;D xsi:type="xsd:double"&gt;0.75&lt;/D&gt;&lt;D xsi:type="xsd:double"&gt;0.49&lt;/D&gt;&lt;D xsi:type="xsd:double"&gt;0.26&lt;/D&gt;&lt;D xsi:type="xsd:double"&gt;0.26&lt;/D&gt;&lt;D xsi:type="xsd:double"&gt;0.26&lt;/D&gt;&lt;D xsi:type="xsd:double"&gt;0.02&lt;/D&gt;&lt;D xsi:type="xsd:double"&gt;0.28&lt;/D&gt;&lt;D xsi:type="xsd:double"&gt;0&lt;/D&gt;&lt;D xsi:type="xsd:double"&gt;0.43&lt;/D&gt;&lt;D xsi:type="xsd:double"&gt;0.44&lt;/D&gt;&lt;D xsi:type="xsd:double"&gt;0.39&lt;/D&gt;&lt;D xsi:type="xsd:double"&gt;0.38&lt;/D&gt;&lt;D xsi:type="xsd:double"&gt;0.3&lt;/D&gt;&lt;D xsi:type="xsd:double"&gt;0.3&lt;/D&gt;&lt;D xsi:type="xsd:double"&gt;0.31&lt;/D&gt;&lt;D xsi:type="xsd:double"&gt;0.38&lt;/D&gt;&lt;D xsi:type="xsd:double"&gt;0.36&lt;/D&gt;&lt;D xsi:type="xsd:double"&gt;0.33&lt;/D&gt;&lt;D xsi:type="xsd:double"&gt;0.36&lt;/D&gt;&lt;D xsi:type="xsd:double"&gt;0.39&lt;/D&gt;&lt;D xsi:type="xsd:double"&gt;0.4&lt;/D&gt;&lt;D xsi:type="xsd:double"&gt;0.31&lt;/D&gt;&lt;D xsi:type="xsd:double"&gt;0.29&lt;/D&gt;&lt;D xsi:type="xsd:double"&gt;0.3&lt;/D&gt;&lt;D xsi:type="xsd:double"&gt;0.26&lt;/D&gt;&lt;D xsi:type="xsd:double"&gt;0.22&lt;/D&gt;&lt;D xsi:type="xsd:double"&gt;0.16&lt;/D&gt;&lt;D xsi:type="xsd:double"&gt;0.17&lt;/D&gt;&lt;D xsi:type="xsd:double"&gt;0.56&lt;/D&gt;&lt;D xsi:type="xsd:double"&gt;0.88&lt;/D&gt;&lt;D xsi:type="xsd:double"&gt;1.09&lt;/D&gt;&lt;D xsi:type="xsd:double"&gt;0.92&lt;/D&gt;&lt;D xsi:type="xsd:double"&gt;0.85&lt;/D&gt;&lt;D xsi:type="xsd:double"&gt;1&lt;/D&gt;&lt;D xsi:type="xsd:double"&gt;0.92&lt;/D&gt;&lt;D xsi:type="xsd:double"&gt;0.89&lt;/D&gt;&lt;D xsi:type="xsd:double"&gt;0.91&lt;/D&gt;&lt;D xsi:type="xsd:double"&gt;0.83&lt;/D&gt;&lt;D xsi:type="xsd:double"&gt;0&lt;/D&gt;&lt;D xsi:type="xsd:double"&gt;0&lt;/D&gt;&lt;D xsi:type="xsd:double"&gt;0&lt;/D&gt;&lt;D xsi:type="xsd:double"&gt;0.0438&lt;/D&gt;&lt;D xsi:type="xsd:double"&gt;0.4236&lt;/D&gt;&lt;D xsi:type="xsd:double"&gt;1.1912&lt;/D&gt;&lt;D xsi:type="xsd:double"&gt;1.2229&lt;/D&gt;&lt;D xsi:type="xsd:double"&gt;1.2658&lt;/D&gt;&lt;D xsi:type="xsd:double"&gt;1.6204&lt;/D&gt;&lt;D xsi:type="xsd:double"&gt;1.0342&lt;/D&gt;&lt;D xsi:type="xsd:double"&gt;0.853&lt;/D&gt;&lt;D xsi:type="xsd:double"&gt;0.7216&lt;/D&gt;&lt;D xsi:type="xsd:double"&gt;0.5842&lt;/D&gt;&lt;D xsi:type="xsd:double"&gt;0.4733&lt;/D&gt;&lt;D xsi:type="xsd:double"&gt;0.4512&lt;/D&gt;&lt;D xsi:type="xsd:double"&gt;0.5965&lt;/D&gt;&lt;D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xsi:type="xsd:double"&gt;0.1362&lt;/D&gt;&lt;D xsi:type="xsd:double"&gt;0.1227&lt;/D&gt;&lt;D xsi:type="xsd:double"&gt;0.0997&lt;/D&gt;&lt;D xsi:type="xsd:double"&gt;0.0373&lt;/D&gt;&lt;D xsi:type="xsd:double"&gt;0.0127&lt;/D&gt;&lt;D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xsi:type="xsd:double"&gt;0.6663&lt;/D&gt;&lt;D xsi:type="xsd:double"&gt;0.7434&lt;/D&gt;&lt;D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xsi:type="xsd:double"&gt;0.0566&lt;/D&gt;&lt;D xsi:type="xsd:double"&gt;0.0444&lt;/D&gt;&lt;D xsi:type="xsd:double"&gt;0.0523&lt;/D&gt;&lt;D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xsi:type="xsd:double"&gt;0.1534&lt;/D&gt;&lt;D xsi:type="xsd:double"&gt;0.1523&lt;/D&gt;&lt;D xsi:type="xsd:double"&gt;0.414&lt;/D&gt;&lt;D xsi:type="xsd:double"&gt;0&lt;/D&gt;&lt;D xsi:type="xsd:double"&gt;0&lt;/D&gt;&lt;D xsi:type="xsd:double"&gt;0&lt;/D&gt;&lt;D xsi:type="xsd:double"&gt;0&lt;/D&gt;&lt;D xsi:type="xsd:double"&gt;0.3922&lt;/D&gt;&lt;D xsi:type="xsd:double"&gt;0.4135&lt;/D&gt;&lt;D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xsi:type="xsd:double"&gt;0.364&lt;/D&gt;&lt;D xsi:type="xsd:double"&gt;0.3221&lt;/D&gt;&lt;D xsi:type="xsd:double"&gt;0.2439&lt;/D&gt;&lt;D xsi:type="xsd:double"&gt;0.3559&lt;/D&gt;&lt;D xsi:type="xsd:double"&gt;0.429&lt;/D&gt;&lt;D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xsi:type="xsd:double"&gt;0.0906&lt;/D&gt;&lt;D xsi:type="xsd:double"&gt;0&lt;/D&gt;&lt;D xsi:type="xsd:double"&gt;0&lt;/D&gt;&lt;D xsi:type="xsd:double"&gt;0&lt;/D&gt;&lt;D xsi:type="xsd:double"&gt;0&lt;/D&gt;&lt;D xsi:type="xsd</t>
        </r>
      </text>
    </comment>
    <comment ref="A101" authorId="0" shapeId="0" xr:uid="{2FE972B6-8BDA-4109-8EE8-3B2D449FAE02}">
      <text>
        <r>
          <rPr>
            <b/>
            <sz val="9"/>
            <color indexed="81"/>
            <rFont val="Tahoma"/>
            <family val="2"/>
          </rPr>
          <t>:double"&gt;0&lt;/D&gt;&lt;D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xsi:type="xsd:double"&gt;0.3288&lt;/D&gt;&lt;D xsi:type="xsd:double"&gt;0.2682&lt;/D&gt;&lt;D xsi:type="xsd:double"&gt;0.2599&lt;/D&gt;&lt;D xsi:type="xsd:double"&gt;0.2458&lt;/D&gt;&lt;D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xsi:type="xsd:double"&gt;0.2601&lt;/D&gt;&lt;D xsi:type="xsd:double"&gt;0.3038&lt;/D&gt;&lt;D xsi:type="xsd:double"&gt;0.2481&lt;/D&gt;&lt;D xsi:type="xsd:double"&gt;0.239&lt;/D&gt;&lt;D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xsi:type="xsd:double"&gt;0.221&lt;/D&gt;&lt;D xsi:type="xsd:double"&gt;0.1757&lt;/D&gt;&lt;D xsi:type="xsd:double"&gt;0.1471&lt;/D&gt;&lt;D xsi:type="xsd:double"&gt;0.1629&lt;/D&gt;&lt;D xsi:type="xsd:double"&gt;0.1052&lt;/D&gt;&lt;D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xsi:type="xsd:double"&gt;0.3958&lt;/D&gt;&lt;D xsi:type="xsd:double"&gt;0.5418&lt;/D&gt;&lt;D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xsi:type="xsd:double"&gt;0.4623&lt;/D&gt;&lt;D xsi:type="xsd:double"&gt;0.6945&lt;/D&gt;&lt;D xsi:type="xsd:double"&gt;1.3303&lt;/D&gt;&lt;D xsi:type="xsd:double"&gt;1.4149&lt;/D&gt;&lt;D xsi:type="xsd:double"&gt;1.5513&lt;/D&gt;&lt;D xsi:type="xsd:double"&gt;1.2986&lt;/D&gt;&lt;D xsi:type="xsd:double"&gt;1.3196&lt;/D&gt;&lt;D xsi:type="xsd:double"&gt;0.6318&lt;/D&gt;&lt;D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xsi:type="xsd:double"&gt;0.2253&lt;/D&gt;&lt;D xsi:type="xsd:double"&gt;0.2122&lt;/D&gt;&lt;D xsi:type="xsd:double"&gt;0.2032&lt;/D&gt;&lt;D xsi:type="xsd:double"&gt;0.2059&lt;/D&gt;&lt;D xsi:type="xsd:double"&gt;0.2108&lt;/D&gt;&lt;D xsi:type="xsd:double"&gt;0.225&lt;/D&gt;&lt;D xsi:type="xsd:double"&gt;0.2229&lt;/D&gt;&lt;D xsi:type="xsd:double"&gt;0.2143&lt;/D&gt;&lt;D xsi:type="xsd:double"&gt;0.1953&lt;/D&gt;&lt;D xsi:type="xsd:double"&gt;0.2485&lt;/D&gt;&lt;D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xsi:type="xsd:double"&gt;0.301&lt;/D&gt;&lt;D xsi:type="xsd:double"&gt;0.2462&lt;/D&gt;&lt;D xsi:type="xsd:double"&gt;0.1249&lt;/D&gt;&lt;D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xsi:type="xsd:double"&gt;0.2531&lt;/D&gt;&lt;D xsi:type="xsd:double"&gt;0.3503&lt;/D&gt;&lt;D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xsi:type="xsd:double"&gt;0.6837&lt;/D&gt;&lt;D xsi:type="xsd:double"&gt;0.459&lt;/D&gt;&lt;D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xsi:type="xsd:double"&gt;0.169&lt;/D&gt;&lt;D xsi:type="xsd:double"&gt;0.2018&lt;/D&gt;&lt;D xsi:type="xsd:double"&gt;0.1183&lt;/D&gt;&lt;D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xsi:type="xsd:double"&gt;0.4185&lt;/D&gt;&lt;D xsi:type="xsd:double"&gt;0.4288&lt;/D&gt;&lt;D xsi:type="xsd:double"&gt;0.5504&lt;/D&gt;&lt;D xsi:type="xsd:double"&gt;0.4888&lt;/D&gt;&lt;D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xsi:type="xsd:double"&gt;0.368&lt;/D&gt;&lt;D xsi:type="xsd:double"&gt;0.3767&lt;/D&gt;&lt;D xsi:type="xsd:double"&gt;0.4542&lt;/D&gt;&lt;D xsi:type="xsd:double"&gt;0.5203&lt;/D&gt;&lt;D xsi:type="xsd:double"&gt;0.648&lt;/D&gt;&lt;D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xsi:type="xsd:double"&gt;0.1678&lt;/D&gt;&lt;D xsi:type="xsd:double"&gt;0.0966&lt;/D&gt;&lt;D xsi:type="xsd:double"&gt;0.1047&lt;/D&gt;&lt;D xsi:type="xsd:double"&gt;0.1688&lt;/D&gt;&lt;D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xsi:type="xsd:double"&gt;0.0946&lt;/D&gt;&lt;D xsi:type="xsd:double"&gt;0.128&lt;/D&gt;&lt;D xsi:type="xsd:double"&gt;0&lt;/D&gt;&lt;D xsi:type="xsd:double"&gt;0&lt;/D&gt;&lt;D xsi:type="xsd:double"&gt;0&lt;/D&gt;&lt;D xsi:type="xsd:double"&gt;0&lt;/D&gt;&lt;D xsi:type="xsd:double"&gt;0&lt;/D&gt;&lt;D xsi:type="xsd:double"&gt;0&lt;/D&gt;&lt;D xsi:type="xsd:double"&gt;0.0648&lt;/D&gt;&lt;D xsi:type="xsd:double"&gt;0.3041&lt;/D&gt;&lt;D xsi:type="xsd:double"&gt;0.3984&lt;/D&gt;&lt;D xsi:type="xsd:double"&gt;0.2089&lt;/D&gt;&lt;D xsi:type="xsd:double"&gt;0.2055&lt;/D&gt;&lt;D xsi:type="xsd:double"&gt;0.1294&lt;/D&gt;&lt;D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xsi:type="xsd:double"&gt;0.5103&lt;/D&gt;&lt;D xsi:type="xsd:double"&gt;0.6462&lt;/D&gt;&lt;D xsi:type="xsd:double"&gt;0.6853&lt;/D&gt;&lt;D xsi:type="xsd:double"&gt;0.4329&lt;/D&gt;&lt;D xsi:type="xsd:double"&gt;0.3492&lt;/D&gt;&lt;D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xsi:type="xsd:double"&gt;0.3232&lt;/D&gt;&lt;D xsi:type="xsd:double"&gt;0.3346&lt;/D&gt;&lt;D xsi:type="xsd:double"&gt;0.3949&lt;/D&gt;&lt;D xsi:type="xsd:double"&gt;0.3042&lt;/D&gt;&lt;D xsi:type="xsd:double"&gt;0.2842&lt;/D&gt;&lt;D xsi:type="xsd:double"&gt;0.1555&lt;/D&gt;&lt;D xsi:type="xsd:double"&gt;0.2662&lt;/D&gt;&lt;D xsi:type="xsd:double"&gt;0.3167&lt;/D&gt;&lt;D xsi:type="xsd:double"&gt;0.321&lt;/D&gt;&lt;D xsi:type="xsd:double"&gt;0.3259&lt;/D&gt;&lt;D xsi:type="xsd:double"&gt;0.3903&lt;/D&gt;&lt;D xsi:type="xsd:double"&gt;0.2587&lt;/D&gt;&lt;D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xsi:type="xsd:double"&gt;0.0629&lt;/D&gt;&lt;D xsi:type="xsd:double"&gt;0&lt;/D&gt;&lt;D xsi:type="xsd:double"&gt;0&lt;/D&gt;&lt;D xsi:type="xsd:double"&gt;0&lt;/D&gt;&lt;D xsi:type="xsd:double"&gt;0&lt;/D&gt;&lt;D xsi:type="xsd:double"&gt;0&lt;/D&gt;&lt;D xsi:type="xsd:double"&gt;0&lt;/D&gt;&lt;D xsi:type="xsd:double"&gt;0.3039&lt;/D&gt;&lt;D xsi:type="xsd:double"&gt;0.671&lt;/D&gt;&lt;D xsi:type="xsd:double"&gt;0.7482&lt;/D&gt;&lt;D xsi:type="xsd:double"&gt;0.6187&lt;/D&gt;&lt;D xsi:type="xsd:double"&gt;0.528&lt;/D&gt;&lt;D xsi:type="xsd:double"&gt;0.5656&lt;/D&gt;&lt;D xsi:type="xsd:double"&gt;0.4639&lt;/D&gt;&lt;D xsi:type="xsd:double"&gt;0.4471&lt;/D&gt;&lt;D xsi:type="xsd:double"&gt;0.5266&lt;/D&gt;&lt;D xsi:type="xsd:double"&gt;0.5044&lt;/D&gt;&lt;D xsi:type="xsd:double"&gt;0.4754&lt;/D&gt;&lt;D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xsi:type="xsd:double"&gt;0.3577&lt;/D&gt;&lt;D xsi:type="xsd:double"&gt;0.2491&lt;/D&gt;&lt;D xsi:type="xsd:double"&gt;0.2249&lt;/D&gt;&lt;D xsi:type="xsd:double"&gt;0.3403&lt;/D&gt;&lt;D xsi:type="xsd:double"&gt;0.6032&lt;/D&gt;&lt;D xsi:type="xsd:double"&gt;0.5339&lt;/D&gt;&lt;D xsi:type="xsd:double"&gt;0.4193&lt;/D&gt;&lt;D xsi:type="xsd:double"&gt;0.2976&lt;/D&gt;&lt;D xsi:type="xsd:double"&gt;0.1788&lt;/D&gt;&lt;D xsi:type="xsd:double"&gt;0.205&lt;/D&gt;&lt;D xsi:type="xsd:double"&gt;0.158&lt;/D&gt;&lt;D xsi:type="xsd:double"&gt;0.1092&lt;/D&gt;&lt;D xsi:type="xsd:double"&gt;0.1139&lt;/D&gt;&lt;D xsi:type="xsd:double"&gt;0.0941&lt;/D&gt;&lt;D xsi:type="xsd:double"&gt;0.1005&lt;/D&gt;&lt;D xsi:type="xsd:double"&gt;0.162&lt;/D&gt;&lt;D xsi:type="xsd:double"&gt;0.179&lt;/D&gt;&lt;D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xsi:type="xsd:double"&gt;0.1117&lt;/D&gt;&lt;D xsi:type="xsd:double"&gt;0.119&lt;/D&gt;&lt;D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xsi:type="xsd:double"&gt;0.5396&lt;/D&gt;&lt;D xsi:type="xsd:double"&gt;0.5324&lt;/D&gt;&lt;D xsi:type="xsd:double"&gt;0.36&lt;/D&gt;&lt;D xsi:type="xsd:double"&gt;0.5251&lt;/D&gt;&lt;D xsi:type="xsd:double"&gt;0.7828&lt;/D&gt;&lt;D xsi:type="xsd:double"&gt;0.9204&lt;/D&gt;&lt;D xsi:type="xsd:double"&gt;1.0028&lt;/D&gt;&lt;D xsi:type="xsd:double"&gt;0.9691&lt;/D&gt;&lt;D xsi:type="xsd:double"&gt;0.6578&lt;/D&gt;&lt;D xsi:type="xsd:double"&gt;0.4695&lt;/D&gt;&lt;D xsi:type="xsd:double"&gt;0.4641&lt;/D&gt;&lt;D xsi:type="xsd:double"&gt;0.3962&lt;/D&gt;&lt;D xsi:type="xsd:double"&gt;0.6927&lt;/D&gt;&lt;D xsi:type="xsd:double"&gt;0.6853&lt;/D&gt;&lt;D xsi:type="xsd:double"&gt;0.6077&lt;/D&gt;&lt;D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xsi:type="xsd:double"&gt;0.1333&lt;/D&gt;&lt;D xsi:type="xsd:double"&gt;0.1234&lt;/D&gt;&lt;D xsi:type="xsd:double"&gt;0.1137&lt;/D&gt;&lt;D xsi:type="xsd:double"&gt;0.4006&lt;/D&gt;&lt;D xsi:type="xsd:double"&gt;0.3774&lt;/D&gt;&lt;D xsi:type="xsd:double"&gt;0.435&lt;/D&gt;&lt;D xsi:type="xsd:double"&gt;0.179&lt;/D&gt;&lt;D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t>
        </r>
      </text>
    </comment>
    <comment ref="A102" authorId="0" shapeId="0" xr:uid="{BFB825C3-B2A3-4147-B730-FFE28590666D}">
      <text>
        <r>
          <rPr>
            <b/>
            <sz val="9"/>
            <color indexed="81"/>
            <rFont val="Tahoma"/>
            <family val="2"/>
          </rPr>
          <t>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xsi:type="xsd:double"&gt;0.2971&lt;/D&gt;&lt;D xsi:type="xsd:double"&gt;0.7435&lt;/D&gt;&lt;D xsi:type="xsd:double"&gt;0.6766&lt;/D&gt;&lt;D xsi:type="xsd:double"&gt;0.6778&lt;/D&gt;&lt;D xsi:type="xsd:double"&gt;0.5522&lt;/D&gt;&lt;D xsi:type="xsd:double"&gt;0.6057&lt;/D&gt;&lt;D xsi:type="xsd:double"&gt;0.5828&lt;/D&gt;&lt;D xsi:type="xsd:double"&gt;0.8407&lt;/D&gt;&lt;D xsi:type="xsd:double"&gt;1.1103&lt;/D&gt;&lt;D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xsi:type="xsd:double"&gt;0.4058&lt;/D&gt;&lt;D xsi:type="xsd:double"&gt;0.4404&lt;/D&gt;&lt;D xsi:type="xsd:double"&gt;0.4749&lt;/D&gt;&lt;D xsi:type="xsd:double"&gt;0.5362&lt;/D&gt;&lt;D xsi:type="xsd:double"&gt;0.6771&lt;/D&gt;&lt;D xsi:type="xsd:double"&gt;0.9092&lt;/D&gt;&lt;D xsi:type="xsd:double"&gt;0.881&lt;/D&gt;&lt;D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xsi:type="xsd:double"&gt;0.1699&lt;/D&gt;&lt;D xsi:type="xsd:double"&gt;0.1281&lt;/D&gt;&lt;D xsi:type="xsd:double"&gt;0.1686&lt;/D&gt;&lt;D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xsi:type="xsd:double"&gt;0.1169&lt;/D&gt;&lt;D xsi:type="xsd:double"&gt;0.1417&lt;/D&gt;&lt;D xsi:type="xsd:double"&gt;0.1859&lt;/D&gt;&lt;D xsi:type="xsd:double"&gt;0.2222&lt;/D&gt;&lt;D xsi:type="xsd:double"&gt;0.2368&lt;/D&gt;&lt;D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xsi:type="xsd:double"&gt;0.2152&lt;/D&gt;&lt;D xsi:type="xsd:double"&gt;0.2074&lt;/D&gt;&lt;D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xsi:type="xsd:double"&gt;0.0144&lt;/D&gt;&lt;D xsi:type="xsd:double"&gt;0.0182&lt;/D&gt;&lt;D xsi:type="xsd:double"&gt;0.0107&lt;/D&gt;&lt;D xsi:type="xsd:double"&gt;0.0075&lt;/D&gt;&lt;D xsi:type="xsd:double"&gt;0.0107&lt;/D&gt;&lt;D xsi:type="xsd:double"&gt;0.0155&lt;/D&gt;&lt;D xsi:type="xsd:double"&gt;0.0132&lt;/D&gt;&lt;D xsi:type="xsd:double"&gt;0.012&lt;/D&gt;&lt;D xsi:type="xsd:double"&gt;0.0086&lt;/D&gt;&lt;D xsi:type="xsd:double"&gt;0.0062&lt;/D&gt;&lt;D xsi:type="xsd:double"&gt;0.0062&lt;/D&gt;&lt;D xsi:type="xsd:double"&gt;0.0033&lt;/D&gt;&lt;D xsi:type="xsd:double"&gt;0.0049&lt;/D&gt;&lt;D xsi:type="xsd:double"&gt;0.0025&lt;/D&gt;&lt;D xsi:type="xsd:double"&gt;0.0018&lt;/D&gt;&lt;D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xsi:type="xsd:double"&gt;0.5218&lt;/D&gt;&lt;D xsi:type="xsd:double"&gt;0.4567&lt;/D&gt;&lt;D xsi:type="xsd:double"&gt;0.4662&lt;/D&gt;&lt;D xsi:type="xsd:double"&gt;0.2853&lt;/D&gt;&lt;D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xsi:type="xsd:double"&gt;0.3586&lt;/D&gt;&lt;D xsi:type="xsd:double"&gt;0.4204&lt;/D&gt;&lt;D xsi:type="xsd:double"&gt;0.4875&lt;/D&gt;&lt;D xsi:type="xsd:double"&gt;0.4375&lt;/D&gt;&lt;D xsi:type="xsd:double"&gt;0.3919&lt;/D&gt;&lt;D xsi:type="xsd:double"&gt;0.3971&lt;/D&gt;&lt;D xsi:type="xsd:double"&gt;0.4249&lt;/D&gt;&lt;D xsi:type="xsd:double"&gt;0.3352&lt;/D&gt;&lt;D xsi:type="xsd:double"&gt;0.3216&lt;/D&gt;&lt;D xsi:type="xsd:double"&gt;0.3149&lt;/D&gt;&lt;D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xsi:type="xsd:double"&gt;0.5421&lt;/D&gt;&lt;D xsi:type="xsd:double"&gt;0.5616&lt;/D&gt;&lt;D xsi:type="xsd:double"&gt;0.6824&lt;/D&gt;&lt;D xsi:type="xsd:double"&gt;0.6836&lt;/D&gt;&lt;D xsi:type="xsd:double"&gt;0.58&lt;/D&gt;&lt;D xsi:type="xsd:double"&gt;0.7929&lt;/D&gt;&lt;D xsi:type="xsd:double"&gt;1.087&lt;/D&gt;&lt;D xsi:type="xsd:double"&gt;1.1768&lt;/D&gt;&lt;D xsi:type="xsd:double"&gt;0.943&lt;/D&gt;&lt;D xsi:type="xsd:double"&gt;0.629&lt;/D&gt;&lt;D xsi:type="xsd:double"&gt;1.0254&lt;/D&gt;&lt;D xsi:type="xsd:double"&gt;1.273&lt;/D&gt;&lt;D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xsi:type="xsd:double"&gt;0.3988&lt;/D&gt;&lt;D xsi:type="xsd:double"&gt;0.5478&lt;/D&gt;&lt;D xsi:type="xsd:double"&gt;0.2921&lt;/D&gt;&lt;D xsi:type="xsd:double"&gt;0.426&lt;/D&gt;&lt;D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xsi:type="xsd:double"&gt;0.0757&lt;/D&gt;&lt;D xsi:type="xsd:double"&gt;0.0649&lt;/D&gt;&lt;D xsi:type="xsd:double"&gt;0.0799&lt;/D&gt;&lt;D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xsi:type="xsd:double"&gt;0.077&lt;/D&gt;&lt;D xsi:type="xsd:double"&gt;0.0794&lt;/D&gt;&lt;D xsi:type="xsd:double"&gt;0.209&lt;/D&gt;&lt;D xsi:type="xsd:double"&gt;0.2118&lt;/D&gt;&lt;D xsi:type="xsd:double"&gt;0.0973&lt;/D&gt;&lt;D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xsi:type="xsd:double"&gt;0.371&lt;/D&gt;&lt;D xsi:type="xsd:double"&gt;0.3929&lt;/D&gt;&lt;D xsi:type="xsd:double"&gt;0.213&lt;/D&gt;&lt;D xsi:type="xsd:double"&gt;0.2321&lt;/D&gt;&lt;D xsi:type="xsd:double"&gt;0.2539&lt;/D&gt;&lt;D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xsi:type="xsd:double"&gt;0.1382&lt;/D&gt;&lt;D xsi:type="xsd:double"&gt;0.1396&lt;/D&gt;&lt;D xsi:type="xsd:double"&gt;0.1348&lt;/D&gt;&lt;D xsi:type="xsd:double"&gt;0.121&lt;/D&gt;&lt;D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xsi:type="xsd:double"&gt;0.1114&lt;/D&gt;&lt;D xsi:type="xsd:double"&gt;0.1548&lt;/D&gt;&lt;D xsi:type="xsd:double"&gt;0.1578&lt;/D&gt;&lt;D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xsi:type="xsd:double"&gt;0.2598&lt;/D&gt;&lt;D xsi:type="xsd:double"&gt;0.5347&lt;/D&gt;&lt;D xsi:type="xsd:double"&gt;0.5624&lt;/D&gt;&lt;D xsi:type="xsd:double"&gt;0.568&lt;/D&gt;&lt;D xsi:type="xsd:double"&gt;0.4966&lt;/D&gt;&lt;D xsi:type="xsd:double"&gt;0.532&lt;/D&gt;&lt;D xsi:type="xsd:double"&gt;0.5616&lt;/D&gt;&lt;D xsi:type="xsd:double"&gt;0.5151&lt;/D&gt;&lt;D xsi:type="xsd:double"&gt;0.5442&lt;/D&gt;&lt;D xsi:type="xsd:double"&gt;0.5358&lt;/D&gt;&lt;D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xsi:type="xsd:double"&gt;0.2599&lt;/D&gt;&lt;D xsi:type="xsd:double"&gt;0.3972&lt;/D&gt;&lt;D xsi:type="xsd:double"&gt;0.5335&lt;/D&gt;&lt;D xsi:type="xsd:double"&gt;0.4491&lt;/D&gt;&lt;D xsi:type="xsd:double"&gt;0.6495&lt;/D&gt;&lt;D xsi:type="xsd:double"&gt;0.6161&lt;/D&gt;&lt;D xsi:type="xsd:double"&gt;0.4297&lt;/D&gt;&lt;D xsi:type="xsd:double"&gt;0.5219&lt;/D&gt;&lt;D xsi:type="xsd:double"&gt;0.6059&lt;/D&gt;&lt;D xsi:type="xsd:double"&gt;0.5913&lt;/D&gt;&lt;D xsi:type="xsd:double"&gt;0.6074&lt;/D&gt;&lt;D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xsi:type="xsd:double"&gt;0.4669&lt;/D&gt;&lt;D xsi:type="xsd:double"&gt;0.4934&lt;/D&gt;&lt;D xsi:type="xsd:double"&gt;0.5043&lt;/D&gt;&lt;D xsi:type="xsd:double"&gt;0.4849&lt;/D&gt;&lt;D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xsi:type="xsd:double"&gt;0.3979&lt;/D&gt;&lt;D xsi:type="xsd:double"&gt;0.3758&lt;/D&gt;&lt;D xsi:type="xsd:double"&gt;0.4484&lt;/D&gt;&lt;D xsi:type="xsd:double"&gt;0.5964&lt;/D&gt;&lt;D xsi:type="xsd:double"&gt;0.6629&lt;/D&gt;&lt;D xsi:type="xsd:double"&gt;0.5286&lt;/D&gt;&lt;D xsi:type="xsd:double"&gt;0.4254&lt;/D&gt;&lt;D xsi:type="xsd:double"&gt;0.1909&lt;/D&gt;&lt;D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xsi:type="xsd:double"&gt;0.3669&lt;/D&gt;&lt;D xsi:type="xsd:double"&gt;1.0671&lt;/D&gt;&lt;D xsi:type="xsd:double"&gt;0.9881&lt;/D&gt;&lt;D xsi:type="xsd:double"&gt;1.3598&lt;/D&gt;&lt;D xsi:type="xsd:double"&gt;1.3281&lt;/D&gt;&lt;D xsi:type="xsd:double"&gt;1.3314&lt;/D&gt;&lt;D xsi:type="xsd:double"&gt;1.5265&lt;/D&gt;&lt;D xsi:type="xsd:double"&gt;1.5751&lt;/D&gt;&lt;D xsi:type="xsd:double"&gt;1.3208&lt;/D&gt;&lt;D xsi:type="xsd:double"&gt;1.0439&lt;/D&gt;&lt;D xsi:type="xsd:double"&gt;0.9941&lt;/D&gt;&lt;D xsi:type="xsd:double"&gt;0.8795&lt;/D&gt;&lt;D xsi:type="xsd:double"&gt;0.8914&lt;/D&gt;&lt;D xsi:type="xsd:double"&gt;0.8627&lt;/D&gt;&lt;D xsi:type="xsd:double"&gt;0.7861&lt;/D&gt;&lt;D xsi:type="xsd:double"&gt;0.7159&lt;/D&gt;&lt;D xsi:type="xsd:double"&gt;0.4534&lt;/D&gt;&lt;D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xsi:type="xsd:double"&gt;0.2298&lt;/D&gt;&lt;D xsi:type="xsd:double"&gt;0.2355&lt;/D&gt;&lt;D xsi:type="xsd:double"&gt;0.2176&lt;/D&gt;&lt;D xsi:type="xsd:double"&gt;0.2257&lt;/D&gt;&lt;D xsi:type="xsd:double"&gt;0.2223&lt;/D&gt;&lt;D xsi:type="xsd:double"&gt;0.2268&lt;/D&gt;&lt;D xsi:type="xsd:double"&gt;0.2532&lt;/D&gt;&lt;D xsi:type="xsd:double"&gt;0.1771&lt;/D&gt;&lt;D xsi:type="xsd:double"&gt;0.1723&lt;/D&gt;&lt;D xsi:type="xsd:double"&gt;0.1982&lt;/D&gt;&lt;D xsi:type="xsd:double"&gt;0.1978&lt;/D&gt;&lt;D xsi:type="xsd:double"&gt;0.2066&lt;/D&gt;&lt;D xsi:type="xsd:double"&gt;0.2087&lt;/D&gt;&lt;D xsi:type="xsd:double"&gt;0.1956&lt;/D&gt;&lt;D xsi:type="xsd:double"&gt;0.1988&lt;/D&gt;&lt;D xsi:type="xsd:double"&gt;0.2117&lt;/D&gt;&lt;D xsi:type="xsd:double"&gt;0.1774&lt;/D&gt;&lt;D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xsi:type="xsd:double"&gt;0.6094&lt;/D&gt;&lt;D xsi:type="xsd:double"&gt;0.642&lt;/D&gt;&lt;D xsi:type="xsd:double"&gt;0.9348&lt;/D&gt;&lt;D xsi:type="xsd:double"&gt;0.9784&lt;/D&gt;&lt;D xsi:type="xsd:double"&gt;0.7762&lt;/D&gt;&lt;D xsi:type="xsd:double"&gt;0.9664&lt;/D&gt;&lt;D xsi:type="xsd:double"&gt;0.8823&lt;/D&gt;&lt;D xsi:type="xsd:double"&gt;0.8922&lt;/D&gt;&lt;D xsi:type="xsd:double"&gt;1.0163&lt;/D&gt;&lt;D xsi:type="xsd:double"&gt;0.9788&lt;/D&gt;&lt;D xsi:type="xsd:double"&gt;0.9568&lt;/D&gt;&lt;D xsi:type="xsd:double"&gt;1.2064&lt;/D&gt;&lt;D xsi:type="xsd:double"&gt;1.299&lt;/D&gt;&lt;D xsi:type="xsd:double"&gt;0.8052&lt;/D&gt;&lt;D xsi:type="xsd:double"&gt;0.6093&lt;/D&gt;&lt;D xsi:type="xsd:double"&gt;0&lt;/D&gt;&lt;D xsi:type="xsd:double"&gt;0&lt;/D&gt;&lt;D xsi:type="xsd:double"&gt;0&lt;/D&gt;&lt;D xsi:type="xsd:double"&gt;0&lt;/D&gt;&lt;D xsi:type="xsd:double"&gt;0&lt;/D&gt;&lt;D xsi:type="xsd:double"&gt;0&lt;/D&gt;&lt;D xsi:type="xsd:double"&gt;0&lt;/D&gt;&lt;D xsi:type="xsd:double"&gt;0&lt;/D&gt;&lt;D xsi:type="xsd:double"&gt;0.1964&lt;/D&gt;&lt;D xsi:type="xsd:double"&gt;0.4042&lt;/D&gt;&lt;D xsi:type="xsd:double"&gt;0.3586&lt;/D&gt;&lt;D xsi:type="xsd:double"&gt;0.4597&lt;/D&gt;&lt;D xsi:type="xsd:double"&gt;0.4372&lt;/D&gt;&lt;D xsi:type="xsd:double"&gt;0.4006&lt;/D&gt;&lt;D xsi:type="xsd:double"&gt;0.4016&lt;/D&gt;&lt;D xsi:type="xsd:double"&gt;0.3883&lt;/D&gt;&lt;D xsi:type="xsd:double"&gt;0.409&lt;/D&gt;&lt;D xsi:type="xsd:double"&gt;0.5548&lt;/D&gt;&lt;D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t>
        </r>
      </text>
    </comment>
    <comment ref="A103" authorId="0" shapeId="0" xr:uid="{C3BC8EAD-39D0-4EDD-B9BC-AD0224A83474}">
      <text>
        <r>
          <rPr>
            <b/>
            <sz val="9"/>
            <color indexed="81"/>
            <rFont val="Tahoma"/>
            <family val="2"/>
          </rPr>
          <t>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xsi:type="xsd:double"&gt;0.341&lt;/D&gt;&lt;D xsi:type="xsd:double"&gt;0.2863&lt;/D&gt;&lt;D xsi:type="xsd:double"&gt;0.2688&lt;/D&gt;&lt;D xsi:type="xsd:double"&gt;0.3953&lt;/D&gt;&lt;D xsi:type="xsd:double"&gt;0.3529&lt;/D&gt;&lt;D xsi:type="xsd:double"&gt;0.3861&lt;/D&gt;&lt;D xsi:type="xsd:double"&gt;0.3882&lt;/D&gt;&lt;D xsi:type="xsd:double"&gt;0.4728&lt;/D&gt;&lt;D xsi:type="xsd:double"&gt;0.4883&lt;/D&gt;&lt;D xsi:type="xsd:double"&gt;0.4385&lt;/D&gt;&lt;D xsi:type="xsd:double"&gt;0.4166&lt;/D&gt;&lt;D xsi:type="xsd:double"&gt;0.3349&lt;/D&gt;&lt;D xsi:type="xsd:double"&gt;0.2875&lt;/D&gt;&lt;D xsi:type="xsd:double"&gt;0.3062&lt;/D&gt;&lt;D xsi:type="xsd:double"&gt;0.285&lt;/D&gt;&lt;D xsi:type="xsd:double"&gt;0.2164&lt;/D&gt;&lt;D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xsi:type="xsd:double"&gt;0.3225&lt;/D&gt;&lt;D xsi:type="xsd:double"&gt;0.3309&lt;/D&gt;&lt;D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xsi:type="xsd:double"&gt;1.062&lt;/D&gt;&lt;D xsi:type="xsd:double"&gt;1.0033&lt;/D&gt;&lt;D xsi:type="xsd:double"&gt;1.3661&lt;/D&gt;&lt;D xsi:type="xsd:double"&gt;1.313&lt;/D&gt;&lt;D xsi:type="xsd:double"&gt;1.6754&lt;/D&gt;&lt;D xsi:type="xsd:double"&gt;1.7136&lt;/D&gt;&lt;D xsi:type="xsd:double"&gt;1.5215&lt;/D&gt;&lt;D xsi:type="xsd:double"&gt;1.1852&lt;/D&gt;&lt;D xsi:type="xsd:double"&gt;1.269&lt;/D&gt;&lt;D xsi:type="xsd:double"&gt;1.0651&lt;/D&gt;&lt;D xsi:type="xsd:double"&gt;1.1854&lt;/D&gt;&lt;D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xsi:type="xsd:double"&gt;0.2419&lt;/D&gt;&lt;D xsi:type="xsd:double"&gt;0.6874&lt;/D&gt;&lt;D xsi:type="xsd:double"&gt;0.7879&lt;/D&gt;&lt;D xsi:type="xsd:double"&gt;0.967&lt;/D&gt;&lt;D xsi:type="xsd:double"&gt;1.0168&lt;/D&gt;&lt;D xsi:type="xsd:double"&gt;0.9781&lt;/D&gt;&lt;D xsi:type="xsd:double"&gt;0.8541&lt;/D&gt;&lt;D xsi:type="xsd:double"&gt;0.9794&lt;/D&gt;&lt;D xsi:type="xsd:double"&gt;0.8026&lt;/D&gt;&lt;D xsi:type="xsd:double"&gt;0.4614&lt;/D&gt;&lt;D xsi:type="xsd:double"&gt;0.3791&lt;/D&gt;&lt;D xsi:type="xsd:double"&gt;0.2623&lt;/D&gt;&lt;D xsi:type="xsd:double"&gt;0.3442&lt;/D&gt;&lt;D xsi:type="xsd:double"&gt;0.2722&lt;/D&gt;&lt;D xsi:type="xsd:double"&gt;0.3714&lt;/D&gt;&lt;D xsi:type="xsd:double"&gt;0.3885&lt;/D&gt;&lt;D xsi:type="xsd:double"&gt;0.3015&lt;/D&gt;&lt;D xsi:type="xsd:double"&gt;0.3235&lt;/D&gt;&lt;D xsi:type="xsd:double"&gt;0.2092&lt;/D&gt;&lt;D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xsi:type="xsd:double"&gt;0.3226&lt;/D&gt;&lt;D xsi:type="xsd:double"&gt;0.3642&lt;/D&gt;&lt;D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xsi:type="xsd:double"&gt;0.2485&lt;/D&gt;&lt;D xsi:type="xsd:double"&gt;0.3537&lt;/D&gt;&lt;D xsi:type="xsd:double"&gt;0.3377&lt;/D&gt;&lt;D xsi:type="xsd:double"&gt;0.3245&lt;/D&gt;&lt;D xsi:type="xsd:double"&gt;0.2651&lt;/D&gt;&lt;D xsi:type="xsd:double"&gt;0.2555&lt;/D&gt;&lt;D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xsi:type="xsd:double"&gt;0.4409&lt;/D&gt;&lt;D xsi:type="xsd:double"&gt;0.7626&lt;/D&gt;&lt;D xsi:type="xsd:double"&gt;0.8698&lt;/D&gt;&lt;D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xsi:type="xsd:double"&gt;0.6707&lt;/D&gt;&lt;D xsi:type="xsd:double"&gt;0.5963&lt;/D&gt;&lt;D xsi:type="xsd:double"&gt;0.4911&lt;/D&gt;&lt;D xsi:type="xsd:double"&gt;0.2137&lt;/D&gt;&lt;D xsi:type="xsd:double"&gt;0.2099&lt;/D&gt;&lt;D xsi:type="xsd:double"&gt;0.2026&lt;/D&gt;&lt;D xsi:type="xsd:double"&gt;0.2282&lt;/D&gt;&lt;D xsi:type="xsd:double"&gt;0.247&lt;/D&gt;&lt;D xsi:type="xsd:double"&gt;0.2463&lt;/D&gt;&lt;D xsi:type="xsd:double"&gt;0.2469&lt;/D&gt;&lt;D xsi:type="xsd:double"&gt;0.2396&lt;/D&gt;&lt;D xsi:type="xsd:double"&gt;0.2546&lt;/D&gt;&lt;D xsi:type="xsd:double"&gt;0.4512&lt;/D&gt;&lt;D xsi:type="xsd:double"&gt;0.4317&lt;/D&gt;&lt;D xsi:type="xsd:double"&gt;0.4688&lt;/D&gt;&lt;D xsi:type="xsd:double"&gt;0.2521&lt;/D&gt;&lt;D xsi:type="xsd:double"&gt;0.0932&lt;/D&gt;&lt;D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xsi:type="xsd:double"&gt;0.4394&lt;/D&gt;&lt;D xsi:type="xsd:double"&gt;0.3596&lt;/D&gt;&lt;D xsi:type="xsd:double"&gt;0.3232&lt;/D&gt;&lt;D xsi:type="xsd:double"&gt;0.0487&lt;/D&gt;&lt;D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xsi:type="xsd:double"&gt;0.5432&lt;/D&gt;&lt;D xsi:type="xsd:double"&gt;0.5108&lt;/D&gt;&lt;D xsi:type="xsd:double"&gt;0.5806&lt;/D&gt;&lt;D xsi:type="xsd:double"&gt;0.2895&lt;/D&gt;&lt;D xsi:type="xsd:double"&gt;0.2352&lt;/D&gt;&lt;D xsi:type="xsd:double"&gt;0.2273&lt;/D&gt;&lt;D xsi:type="xsd:double"&gt;0.263&lt;/D&gt;&lt;D xsi:type="xsd:double"&gt;0.173&lt;/D&gt;&lt;D xsi:type="xsd:double"&gt;0.1476&lt;/D&gt;&lt;D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xsi:type="xsd:double"&gt;0.7795&lt;/D&gt;&lt;D xsi:type="xsd:double"&gt;0.6816&lt;/D&gt;&lt;D xsi:type="xsd:double"&gt;0.7307&lt;/D&gt;&lt;D xsi:type="xsd:double"&gt;1.2314&lt;/D&gt;&lt;D xsi:type="xsd:double"&gt;1.4803&lt;/D&gt;&lt;D xsi:type="xsd:double"&gt;1.3588&lt;/D&gt;&lt;D xsi:type="xsd:double"&gt;1.1938&lt;/D&gt;&lt;D xsi:type="xsd:double"&gt;1.1193&lt;/D&gt;&lt;D xsi:type="xsd:double"&gt;0.7617&lt;/D&gt;&lt;D xsi:type="xsd:double"&gt;1.4335&lt;/D&gt;&lt;D xsi:type="xsd:double"&gt;1.4916&lt;/D&gt;&lt;D xsi:type="xsd:double"&gt;1.4738&lt;/D&gt;&lt;D xsi:type="xsd:double"&gt;1.0938&lt;/D&gt;&lt;D xsi:type="xsd:double"&gt;0.9239&lt;/D&gt;&lt;D xsi:type="xsd:double"&gt;0.8514&lt;/D&gt;&lt;D xsi:type="xsd:double"&gt;0.665&lt;/D&gt;&lt;D xsi:type="xsd:double"&gt;0.7581&lt;/D&gt;&lt;D xsi:type="xsd:double"&gt;0.7217&lt;/D&gt;&lt;D xsi:type="xsd:double"&gt;0.5623&lt;/D&gt;&lt;D xsi:type="xsd:double"&gt;0.6014&lt;/D&gt;&lt;D xsi:type="xsd:double"&gt;0.3787&lt;/D&gt;&lt;D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xsi:type="xsd:double"&gt;0.7455&lt;/D&gt;&lt;D xsi:type="xsd:double"&gt;0.5468&lt;/D&gt;&lt;D xsi:type="xsd:double"&gt;0.517&lt;/D&gt;&lt;D xsi:type="xsd:double"&gt;0.5039&lt;/D&gt;&lt;D xsi:type="xsd:double"&gt;0.2729&lt;/D&gt;&lt;D xsi:type="xsd:double"&gt;0.215&lt;/D&gt;&lt;D xsi:type="xsd:double"&gt;0.2423&lt;/D&gt;&lt;D xsi:type="xsd:double"&gt;0.2475&lt;/D&gt;&lt;D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xsi:type="xsd:double"&gt;0.4881&lt;/D&gt;&lt;D xsi:type="xsd:double"&gt;0.4225&lt;/D&gt;&lt;D xsi:type="xsd:double"&gt;0.3396&lt;/D&gt;&lt;D xsi:type="xsd:double"&gt;0.0262&lt;/D&gt;&lt;D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xsi:type="xsd:double"&gt;0.6796&lt;/D&gt;&lt;D xsi:type="xsd:double"&gt;0.685&lt;/D&gt;&lt;D xsi:type="xsd:double"&gt;0.6125&lt;/D&gt;&lt;D xsi:type="xsd:double"&gt;0.5843&lt;/D&gt;&lt;D xsi:type="xsd:double"&gt;0.794&lt;/D&gt;&lt;D xsi:type="xsd:double"&gt;0.6658&lt;/D&gt;&lt;D xsi:type="xsd:double"&gt;0.6323&lt;/D&gt;&lt;D xsi:type="xsd:double"&gt;0.5723&lt;/D&gt;&lt;D xsi:type="xsd:double"&gt;0.6103&lt;/D&gt;&lt;D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xsi:type="xsd:double"&gt;1.1188&lt;/D&gt;&lt;D xsi:type="xsd:double"&gt;1.2073&lt;/D&gt;&lt;D xsi:type="xsd:double"&gt;1.2844&lt;/D&gt;&lt;D xsi:type="xsd:double"&gt;1.1815&lt;/D&gt;&lt;D xsi:type="xsd:double"&gt;1.2351&lt;/D&gt;&lt;D xsi:type="xsd:double"&gt;0.8288&lt;/D&gt;&lt;D xsi:type="xsd:double"&gt;0.8627&lt;/D&gt;&lt;D xsi:type="xsd:double"&gt;0.8129&lt;/D&gt;&lt;D xsi:type="xsd:double"&gt;0.6499&lt;/D&gt;&lt;D xsi:type="xsd:double"&gt;0.7511&lt;/D&gt;&lt;D xsi:type="xsd:double"&gt;0.656&lt;/D&gt;&lt;D xsi:type="xsd:double"&gt;0.6804&lt;/D&gt;&lt;D xsi:type="xsd:double"&gt;0.595&lt;/D&gt;&lt;D xsi:type="xsd:double"&gt;0.2699&lt;/D&gt;&lt;D xsi:type="xsd:double"&gt;0.4773&lt;/D&gt;&lt;D xsi:type="xsd:double"&gt;0.5033&lt;/D&gt;&lt;D xsi:type="xsd:double"&gt;0.2731&lt;/D&gt;&lt;D xsi:type="xsd:double"&gt;0.2064&lt;/D&gt;&lt;D xsi:type="xsd:double"&gt;0.2835&lt;/D&gt;&lt;D xsi:type="xsd:double"&gt;0.3164&lt;/D&gt;&lt;D xsi:type="xsd:double"&gt;0.3326&lt;/D&gt;&lt;D xsi:type="xsd:double"&gt;0.2769&lt;/D&gt;&lt;D xsi:type="xsd:double"&gt;0.299&lt;/D&gt;&lt;D xsi:type="xsd:double"&gt;0.2867&lt;/D&gt;&lt;D xsi:type="xsd:double"&gt;0.3424&lt;/D&gt;&lt;D xsi:type="xsd:double"&gt;0&lt;/D&gt;&lt;D xsi:type="xsd:double"&gt;0&lt;/D&gt;&lt;D xsi:type="xsd:double"&gt;0&lt;/D&gt;&lt;D xsi:type="xsd:double"&gt;0&lt;/D&gt;&lt;D xsi:type="xsd:double"&gt;0&lt;/D&gt;&lt;D xsi:type="xsd:double"&gt;0&lt;/D&gt;&lt;D xsi:type="xsd:double"&gt;0&lt;/D&gt;&lt;D xsi:type="xsd:double"&gt;0.9114&lt;/D&gt;&lt;D xsi:type="xsd:double"&gt;0.8611&lt;/D&gt;&lt;D xsi:type="xsd:double"&gt;0.8087&lt;/D&gt;&lt;D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xsi:type="xsd:double"&gt;0.304&lt;/D&gt;&lt;D xsi:type="xsd:double"&gt;0.2799&lt;/D&gt;&lt;D xsi:type="xsd:double"&gt;0.3242&lt;/D&gt;&lt;D xsi:type="xsd:double"&gt;0.3329&lt;/D&gt;&lt;D xsi:type="xsd:double"&gt;0.4438&lt;/D&gt;&lt;D xsi:type="xsd:double"&gt;0.3833&lt;/D&gt;&lt;D xsi:type="xsd:double"&gt;0.3721&lt;/D&gt;&lt;D xsi:type="xsd:double"&gt;0&lt;/D&gt;&lt;D xsi:type="xsd:double"&gt;0.3729&lt;/D&gt;&lt;D xsi:type="xsd:double"&gt;0.2174&lt;/D&gt;&lt;D xsi:type="xsd:double"&gt;0.2605&lt;/D&gt;&lt;D xsi:type="xsd:double"&gt;0.2683&lt;/D&gt;&lt;D xsi:type="xsd:double"&gt;0.3171&lt;/D&gt;&lt;D xsi:type="xsd:double"&gt;0.3082&lt;/D&gt;&lt;D xsi:type="xsd:double"&gt;0.3013&lt;/D&gt;&lt;D xsi:type="xsd:double"&gt;0.2785&lt;/D&gt;&lt;D xsi:type="xsd:double"&gt;0.517&lt;/D&gt;&lt;D xsi:type="xsd:double"&gt;0.5569&lt;/D&gt;&lt;D xsi:type="xsd:double"&gt;0.4839&lt;/D&gt;&lt;D xsi:type="xsd:double"&gt;0.3933&lt;/D&gt;&lt;D xsi:type="xsd:double"&gt;0.4138&lt;/D&gt;&lt;D xsi:type="xsd:double"&gt;0.4245&lt;/D&gt;&lt;D xsi:type="xsd:double"&gt;0.436&lt;/D&gt;&lt;D xsi:type="xsd:double"&gt;0.4412&lt;/D&gt;&lt;D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xsi:type="xsd:double"&gt;0.3044&lt;/D&gt;&lt;D xsi:type="xsd:double"&gt;0.3659&lt;/D&gt;&lt;D xsi:type="xsd:double"&gt;0.333&lt;/D&gt;&lt;D xsi:type="xsd:double"&gt;0.4094&lt;/D&gt;&lt;D xsi:type="xsd:double"&gt;0.3789&lt;/D&gt;&lt;D xsi:type="xsd:double"&gt;0.4536&lt;/D&gt;&lt;D xsi:type="xsd:double"&gt;0.5135&lt;/D&gt;&lt;D xsi:type="xsd:double"&gt;0.4052&lt;/D&gt;&lt;D xsi:type="xsd:double"&gt;0.4843&lt;/D&gt;&lt;D xsi:type="xsd:double"&gt;0.3509&lt;/D&gt;&lt;D xsi:type="xsd:double"&gt;0&lt;/D&gt;&lt;D xsi:type="xsd:double"&gt;0&lt;/D&gt;&lt;D xsi:type="xsd:double"&gt;0&lt;/D&gt;&lt;D xsi:type="xsd:double"&gt;0&lt;/D&gt;&lt;D xsi:type="xsd:double"&gt;0&lt;/D&gt;&lt;D xsi:type="xsd:double"&gt;0&lt;/D&gt;&lt;D xsi:type="xsd:double"&gt;0&lt;/D&gt;&lt;D xsi:type="xsd:double"&gt;0&lt;/D&gt;&lt;D xsi:type="xsd:double"&gt;0.4611&lt;/D&gt;&lt;D xsi:type="xsd:double"&gt;0.2622&lt;/D&gt;&lt;D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xsi:type="xsd:double"&gt;0.7307&lt;/D&gt;&lt;D xsi:type="xsd:double"&gt;0.7538&lt;/D&gt;&lt;D xsi:type="xsd:double"&gt;0.6005&lt;/D&gt;&lt;D xsi:type="xsd:double"&gt;0.4606&lt;/D&gt;&lt;D xsi:type="xsd:double"&gt;0.4907&lt;/D&gt;&lt;D xsi:type="xsd:double"&gt;0.5793&lt;/D&gt;&lt;D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xsi:type="xsd:double"&gt;0.3005&lt;/D&gt;&lt;D xsi:type="xsd:double"&gt;0.2984&lt;/D&gt;&lt;D xsi:type="xsd:double"&gt;0.3152&lt;/D&gt;&lt;D xsi:type="xsd:double"&gt;0.3236&lt;/D&gt;&lt;D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xsi:type="xsd:double"&gt;0.3051&lt;/D&gt;&lt;D xsi:type="xsd:double"&gt;0.3447&lt;/D&gt;&lt;D xsi:type="xsd:double"&gt;0.3667&lt;/D&gt;&lt;D xsi:type="xsd:double"&gt;0.3155&lt;/D&gt;&lt;D xsi:type="xsd:double"&gt;0.3105&lt;/D&gt;&lt;D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xsi:type="xsd:double"&gt;0.3476&lt;/D&gt;&lt;D xsi:type="xsd:double"&gt;0.3474&lt;/D&gt;&lt;D xsi:type="xsd:double"&gt;0.3178&lt;/D&gt;&lt;D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xsi:type="xsd:double"&gt;0.7718&lt;/D&gt;&lt;D xsi:type="xsd:double"&gt;0.6535&lt;/D&gt;&lt;D xsi:type="xsd:double"&gt;0.6611&lt;/D&gt;&lt;D xsi:type="xsd:double"&gt;0.4164&lt;/D&gt;&lt;D xsi:type="xsd:double"&gt;0.0293&lt;/D&gt;&lt;D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xsi:type="xsd:double"&gt;0.2053&lt;/D&gt;&lt;D xsi:type="xsd:double"&gt;0.1842&lt;/D&gt;&lt;D xsi:type="xsd:double"&gt;0.098&lt;/D&gt;&lt;D xsi:type="xsd:double"&gt;0.0665&lt;/D&gt;&lt;D xsi:type="xsd:double"&gt;0.0</t>
        </r>
      </text>
    </comment>
    <comment ref="A104" authorId="0" shapeId="0" xr:uid="{F5B5DF6C-2EF4-41C6-ADB3-DAEFE09CD29F}">
      <text>
        <r>
          <rPr>
            <b/>
            <sz val="9"/>
            <color indexed="81"/>
            <rFont val="Tahoma"/>
            <family val="2"/>
          </rPr>
          <t>372&lt;/D&gt;&lt;D xsi:type="xsd:double"&gt;0.0104&lt;/D&gt;&lt;D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xsi:type="xsd:double"&gt;0.2024&lt;/D&gt;&lt;D xsi:type="xsd:double"&gt;0.0733&lt;/D&gt;&lt;D xsi:type="xsd:double"&gt;0.0761&lt;/D&gt;&lt;D xsi:type="xsd:double"&gt;0.0903&lt;/D&gt;&lt;D xsi:type="xsd:double"&gt;0.082&lt;/D&gt;&lt;D xsi:type="xsd:double"&gt;0.0798&lt;/D&gt;&lt;D xsi:type="xsd:double"&gt;0.0868&lt;/D&gt;&lt;D xsi:type="xsd:double"&gt;0.0197&lt;/D&gt;&lt;D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xsi:type="xsd:double"&gt;0.7069&lt;/D&gt;&lt;D xsi:type="xsd:double"&gt;1.2361&lt;/D&gt;&lt;D xsi:type="xsd:double"&gt;0.7981&lt;/D&gt;&lt;D xsi:type="xsd:double"&gt;0.8784&lt;/D&gt;&lt;D xsi:type="xsd:double"&gt;0.7917&lt;/D&gt;&lt;D xsi:type="xsd:double"&gt;0.5509&lt;/D&gt;&lt;D xsi:type="xsd:double"&gt;0.3023&lt;/D&gt;&lt;D xsi:type="xsd:double"&gt;0&lt;/D&gt;&lt;D xsi:type="xsd:double"&gt;0&lt;/D&gt;&lt;D xsi:type="xsd:double"&gt;0&lt;/D&gt;&lt;D xsi:type="xsd:double"&gt;0&lt;/D&gt;&lt;D xsi:type="xsd:double"&gt;0&lt;/D&gt;&lt;D xsi:type="xsd:double"&gt;0&lt;/D&gt;&lt;D xsi:type="xsd:double"&gt;0&lt;/D&gt;&lt;D xsi:type="xsd:double"&gt;0&lt;/D&gt;&lt;D xsi:type="xsd:double"&gt;0.3436&lt;/D&gt;&lt;D xsi:type="xsd:double"&gt;0.3079&lt;/D&gt;&lt;D xsi:type="xsd:double"&gt;0.3203&lt;/D&gt;&lt;D xsi:type="xsd:double"&gt;0.2847&lt;/D&gt;&lt;D xsi:type="xsd:double"&gt;0.3166&lt;/D&gt;&lt;D xsi:type="xsd:double"&gt;0.4278&lt;/D&gt;&lt;D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xsi:type="xsd:double"&gt;0.4576&lt;/D&gt;&lt;D xsi:type="xsd:double"&gt;0.6062&lt;/D&gt;&lt;D xsi:type="xsd:double"&gt;0.1835&lt;/D&gt;&lt;D xsi:type="xsd:double"&gt;0.1118&lt;/D&gt;&lt;D xsi:type="xsd:double"&gt;0.1405&lt;/D&gt;&lt;D xsi:type="xsd:double"&gt;0&lt;/D&gt;&lt;D xsi:type="xsd:double"&gt;0&lt;/D&gt;&lt;D xsi:type="xsd:double"&gt;0&lt;/D&gt;&lt;D xsi:type="xsd:double"&gt;0.0929&lt;/D&gt;&lt;D xsi:type="xsd:double"&gt;0.1057&lt;/D&gt;&lt;D xsi:type="xsd:double"&gt;0.5004&lt;/D&gt;&lt;D xsi:type="xsd:double"&gt;0.5486&lt;/D&gt;&lt;D xsi:type="xsd:double"&gt;0.5436&lt;/D&gt;&lt;D xsi:type="xsd:double"&gt;0.4533&lt;/D&gt;&lt;D xsi:type="xsd:double"&gt;0.5409&lt;/D&gt;&lt;D xsi:type="xsd:double"&gt;0.4846&lt;/D&gt;&lt;D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xsi:type="xsd:double"&gt;0.6903&lt;/D&gt;&lt;D xsi:type="xsd:double"&gt;1.1331&lt;/D&gt;&lt;D xsi:type="xsd:double"&gt;1.8775&lt;/D&gt;&lt;D xsi:type="xsd:double"&gt;1.5833&lt;/D&gt;&lt;D xsi:type="xsd:double"&gt;1.6115&lt;/D&gt;&lt;D xsi:type="xsd:double"&gt;1.0141&lt;/D&gt;&lt;D xsi:type="xsd:double"&gt;0.7958&lt;/D&gt;&lt;D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xsi:type="xsd:double"&gt;0.174&lt;/D&gt;&lt;D xsi:type="xsd:double"&gt;0.3167&lt;/D&gt;&lt;D xsi:type="xsd:double"&gt;0.1861&lt;/D&gt;&lt;D xsi:type="xsd:double"&gt;0.089&lt;/D&gt;&lt;D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xsi:type="xsd:double"&gt;0.9618&lt;/D&gt;&lt;D xsi:type="xsd:double"&gt;0.8395&lt;/D&gt;&lt;D xsi:type="xsd:double"&gt;0.7128&lt;/D&gt;&lt;D xsi:type="xsd:double"&gt;0.5396&lt;/D&gt;&lt;D xsi:type="xsd:double"&gt;0.5481&lt;/D&gt;&lt;D xsi:type="xsd:double"&gt;0.2809&lt;/D&gt;&lt;D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xsi:type="xsd:double"&gt;0.2887&lt;/D&gt;&lt;D xsi:type="xsd:double"&gt;0.4515&lt;/D&gt;&lt;D xsi:type="xsd:double"&gt;0.3135&lt;/D&gt;&lt;D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xsi:type="xsd:double"&gt;0.1445&lt;/D&gt;&lt;D xsi:type="xsd:double"&gt;0.1554&lt;/D&gt;&lt;D xsi:type="xsd:double"&gt;0.1825&lt;/D&gt;&lt;D xsi:type="xsd:double"&gt;0.2788&lt;/D&gt;&lt;D xsi:type="xsd:double"&gt;0.4628&lt;/D&gt;&lt;D xsi:type="xsd:double"&gt;0.5398&lt;/D&gt;&lt;D xsi:type="xsd:double"&gt;0.7107&lt;/D&gt;&lt;D xsi:type="xsd:double"&gt;0.9155&lt;/D&gt;&lt;D xsi:type="xsd:double"&gt;1.0776&lt;/D&gt;&lt;D xsi:type="xsd:double"&gt;0.9769&lt;/D&gt;&lt;D xsi:type="xsd:double"&gt;0.7272&lt;/D&gt;&lt;D xsi:type="xsd:double"&gt;0.5914&lt;/D&gt;&lt;D xsi:type="xsd:double"&gt;0.6382&lt;/D&gt;&lt;D xsi:type="xsd:double"&gt;0.7725&lt;/D&gt;&lt;D xsi:type="xsd:double"&gt;0.8161&lt;/D&gt;&lt;D xsi:type="xsd:double"&gt;0.867&lt;/D&gt;&lt;D xsi:type="xsd:double"&gt;0.769&lt;/D&gt;&lt;D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xsi:type="xsd:double"&gt;0.3792&lt;/D&gt;&lt;D xsi:type="xsd:double"&gt;0.6023&lt;/D&gt;&lt;D xsi:type="xsd:double"&gt;0.5391&lt;/D&gt;&lt;D xsi:type="xsd:double"&gt;0.5462&lt;/D&gt;&lt;D xsi:type="xsd:double"&gt;0.6074&lt;/D&gt;&lt;D xsi:type="xsd:double"&gt;0.6107&lt;/D&gt;&lt;D xsi:type="xsd:double"&gt;0.8279&lt;/D&gt;&lt;D xsi:type="xsd:double"&gt;0.934&lt;/D&gt;&lt;D xsi:type="xsd:double"&gt;0.9307&lt;/D&gt;&lt;D xsi:type="xsd:double"&gt;0.7466&lt;/D&gt;&lt;D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xsi:type="xsd:double"&gt;0.4742&lt;/D&gt;&lt;D xsi:type="xsd:double"&gt;0.4698&lt;/D&gt;&lt;D xsi:type="xsd:double"&gt;0.4214&lt;/D&gt;&lt;D xsi:type="xsd:double"&gt;0.3257&lt;/D&gt;&lt;D xsi:type="xsd:double"&gt;0.1929&lt;/D&gt;&lt;D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xsi:type="xsd:double"&gt;0.3766&lt;/D&gt;&lt;D xsi:type="xsd:double"&gt;0.255&lt;/D&gt;&lt;D xsi:type="xsd:double"&gt;0.251&lt;/D&gt;&lt;D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xsi:type="xsd:double"&gt;0.1251&lt;/D&gt;&lt;D xsi:type="xsd:double"&gt;0.3352&lt;/D&gt;&lt;D xsi:type="xsd:double"&gt;0.3044&lt;/D&gt;&lt;D xsi:type="xsd:double"&gt;0.341&lt;/D&gt;&lt;D xsi:type="xsd:double"&gt;0.3177&lt;/D&gt;&lt;D xsi:type="xsd:double"&gt;0.3063&lt;/D&gt;&lt;D xsi:type="xsd:double"&gt;0.3562&lt;/D&gt;&lt;D xsi:type="xsd:double"&gt;0.4538&lt;/D&gt;&lt;D xsi:type="xsd:double"&gt;0.3797&lt;/D&gt;&lt;D xsi:type="xsd:double"&gt;0.325&lt;/D&gt;&lt;D xsi:type="xsd:double"&gt;0.3167&lt;/D&gt;&lt;D xsi:type="xsd:double"&gt;0.3196&lt;/D&gt;&lt;D xsi:type="xsd:double"&gt;0.3648&lt;/D&gt;&lt;D xsi:type="xsd:double"&gt;0.271&lt;/D&gt;&lt;D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xsi:type="xsd:double"&gt;0.2881&lt;/D&gt;&lt;D xsi:type="xsd:double"&gt;0.2596&lt;/D&gt;&lt;D xsi:type="xsd:double"&gt;0.2845&lt;/D&gt;&lt;D xsi:type="xsd:double"&gt;0.2067&lt;/D&gt;&lt;D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xsi:type="xsd:double"&gt;0.2928&lt;/D&gt;&lt;D xsi:type="xsd:double"&gt;0.2501&lt;/D&gt;&lt;D xsi:type="xsd:double"&gt;0.3168&lt;/D&gt;&lt;D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xsi:type="xsd:double"&gt;0.5014&lt;/D&gt;&lt;D xsi:type="xsd:double"&gt;0.595&lt;/D&gt;&lt;D xsi:type="xsd:double"&gt;0.5195&lt;/D&gt;&lt;D xsi:type="xsd:double"&gt;0.8489&lt;/D&gt;&lt;D xsi:type="xsd:double"&gt;0.916&lt;/D&gt;&lt;D xsi:type="xsd:double"&gt;1.0144&lt;/D&gt;&lt;D xsi:type="xsd:double"&gt;0.5659&lt;/D&gt;&lt;D xsi:type="xsd:double"&gt;0.5305&lt;/D&gt;&lt;D xsi:type="xsd:double"&gt;0.5059&lt;/D&gt;&lt;D xsi:type="xsd:double"&gt;0.6973&lt;/D&gt;&lt;D xsi:type="xsd:double"&gt;0.4519&lt;/D&gt;&lt;D xsi:type="xsd:double"&gt;0.2778&lt;/D&gt;&lt;D xsi:type="xsd:double"&gt;0.2092&lt;/D&gt;&lt;D xsi:type="xsd:double"&gt;0.3298&lt;/D&gt;&lt;D xsi:type="xsd:double"&gt;0.297&lt;/D&gt;&lt;D xsi:type="xsd:double"&gt;0.3532&lt;/D&gt;&lt;D xsi:type="xsd:double"&gt;0.2617&lt;/D&gt;&lt;D xsi:type="xsd:double"&gt;0.313&lt;/D&gt;&lt;D xsi:type="xsd:double"&gt;0.2694&lt;/D&gt;&lt;D xsi:type="xsd:double"&gt;0.3172&lt;/D&gt;&lt;D xsi:type="xsd:double"&gt;0.2615&lt;/D&gt;&lt;D xsi:type="xsd:double"&gt;0.2449&lt;/D&gt;&lt;D xsi:type="xsd:double"&gt;0.2056&lt;/D&gt;&lt;D xsi:type="xsd:double"&gt;0.2101&lt;/D&gt;&lt;D xsi:type="xsd:double"&gt;0.2967&lt;/D&gt;&lt;D xsi:type="xsd:double"&gt;0&lt;/D&gt;&lt;D xsi:type="xsd:double"&gt;0&lt;/D&gt;&lt;D xsi:type="xsd:double"&gt;0&lt;/D&gt;&lt;D xsi:type="xsd:double"&gt;0.1605&lt;/D&gt;&lt;D xsi:type="xsd:double"&gt;0.1394&lt;/D&gt;&lt;D xsi:type="xsd:double"&gt;0.1232&lt;/D&gt;&lt;D xsi:type="xsd:double"&gt;0.1181&lt;/D&gt;&lt;D xsi:type="xsd:double"&gt;0.0971&lt;/D&gt;&lt;D xsi:type="xsd:double"&gt;0.1184&lt;/D&gt;&lt;D xsi:type="xsd:double"&gt;0.1029&lt;/D&gt;&lt;D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xsi:type="xsd:double"&gt;0.5384&lt;/D&gt;&lt;D xsi:type="xsd:double"&gt;0.6515&lt;/D&gt;&lt;D xsi:type="xsd:double"&gt;0.5899&lt;/D&gt;&lt;D xsi:type="xsd:double"&gt;0.5714&lt;/D&gt;&lt;D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xsi:type="xsd:double"&gt;0.2355&lt;/D&gt;&lt;D xsi:type="xsd:double"&gt;0.2334&lt;/D&gt;&lt;D xsi:type="xsd:double"&gt;0.2433&lt;/D&gt;&lt;D xsi:type="xsd:double"&gt;0.4626&lt;/D&gt;&lt;D xsi:type="xsd:double"&gt;0.5967&lt;/D&gt;&lt;D xsi:type="xsd:double"&gt;0.5117&lt;/D&gt;&lt;D xsi:type="xsd:double"&gt;0.2164&lt;/D&gt;&lt;D xsi:type="xsd:double"&gt;0.1223&lt;/D&gt;&lt;D xsi:type="xsd:double"&gt;0.0863&lt;/D&gt;&lt;D xsi:type="xsd:double"&gt;0.0744&lt;/D&gt;&lt;D xsi:type="xsd:double"&gt;0.0628&lt;/D&gt;&lt;D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xsi:type="xsd:double"&gt;0.5147&lt;/D&gt;&lt;D xsi:type="xsd:double"&gt;0.4645&lt;/D&gt;&lt;D xsi:type="xsd:double"&gt;0.791&lt;/D&gt;&lt;D xsi:type="xsd:double"&gt;0.6061&lt;/D&gt;&lt;D xsi:type="xsd:double"&gt;0.5864&lt;/D&gt;&lt;D xsi:type="xsd:double"&gt;0.4132&lt;/D&gt;&lt;D xsi:type="xsd:double"&gt;0&lt;/D&gt;&lt;D xsi:type="xsd:double"&gt;0.5306&lt;/D&gt;&lt;D xsi:type="xsd:double"&gt;0.4381&lt;/D&gt;&lt;D xsi:type="xsd:double"&gt;0.5126&lt;/D&gt;&lt;D xsi:type="xsd:double"&gt;0.5394&lt;/D&gt;&lt;D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xsi:type="xsd:double"&gt;0.2257&lt;/D&gt;&lt;D xsi:type="xsd:double"&gt;0.1983&lt;/D&gt;&lt;D xsi:type="xsd:double"&gt;0.1721&lt;/D&gt;&lt;D xsi:type="xsd:double"&gt;0.182&lt;/D&gt;&lt;D xsi:type="xsd:double"&gt;0.2557&lt;/D&gt;&lt;D xsi:type="xsd:double"&gt;0.2045&lt;/D&gt;&lt;D xsi:type="xsd:double"&gt;0.2362&lt;/D&gt;&lt;D xsi:type="xsd:double"&gt;0.2331&lt;/D&gt;&lt;D xsi:type="xsd:double"&gt;0.1689&lt;/D&gt;&lt;D xsi:type="xsd:double"&gt;0.1118&lt;/D&gt;&lt;D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xsi:type="xsd:double"&gt;1.4544&lt;/D&gt;&lt;D xsi:type="xsd:double"&gt;1.5705&lt;/D&gt;&lt;D xsi:type="xsd:double"&gt;1.5546&lt;/D&gt;&lt;D xsi:type="xsd:double"&gt;0.8591&lt;/D&gt;&lt;D xsi:type="xsd:double"&gt;1.0544&lt;/D&gt;&lt;D xsi:type="xsd:double"&gt;1.0329&lt;/D&gt;&lt;D xsi:type="xsd:double"&gt;1.018&lt;/D&gt;&lt;D xsi:type="xsd:double"&gt;0.9845&lt;/D&gt;&lt;D xsi:type="xsd:double"&gt;0.8889&lt;/D&gt;&lt;D xsi:type="xsd:double"&gt;1.1695&lt;/D&gt;&lt;D xsi:type="xsd:double"&gt;0.981&lt;/D&gt;&lt;D xsi:type="xsd:double"&gt;0.8916&lt;/D&gt;&lt;D xsi:type="xsd:double"&gt;0.668&lt;/D&gt;&lt;D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xsi:type="xsd:double"&gt;0.1814&lt;/D&gt;&lt;D xsi:type="xsd:double"&gt;0.3736&lt;/D&gt;&lt;D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xsi:type="xsd:double"&gt;0.6139&lt;/D&gt;&lt;D xsi:type="xsd:double"&gt;0.6948&lt;/D&gt;&lt;D xsi:type="xsd:double"&gt;0.7247&lt;/D&gt;&lt;D xsi:type="xsd:double"&gt;0.6657&lt;/D&gt;&lt;D xsi:type="xsd:double"&gt;0.7288&lt;/D&gt;&lt;D xsi:type="xsd:double"&gt;0.731&lt;/D&gt;&lt;D xsi:type="xsd:double"&gt;0.8418&lt;/D&gt;&lt;D xsi:type="xsd:double"&gt;0.6791&lt;/D&gt;&lt;D xsi:type="xsd:double"&gt;0.4806&lt;/D&gt;&lt;D xsi:type="xsd:double"&gt;0.4721&lt;/D&gt;&lt;D xsi:type="xsd:double"&gt;0.4322&lt;/D&gt;&lt;D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xsi:type="xsd:double"&gt;0.4407&lt;/D&gt;&lt;D xsi:type="xsd:double"&gt;0.3204&lt;/D&gt;&lt;D xsi:type="xsd:double"&gt;0.2043&lt;/D&gt;&lt;D xsi:type="xsd:double"&gt;0.2486&lt;/D&gt;&lt;D xsi:type="xsd:double"&gt;0.2717&lt;/D&gt;&lt;D xsi:type="xsd:double"&gt;0.2143&lt;/D&gt;&lt;D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xsi:type="xsd:double"&gt;0.4942&lt;/D&gt;&lt;D xsi:type="xsd:double"&gt;0.5312&lt;/D&gt;&lt;D xsi:type="xsd:double"&gt;0.5397&lt;/D&gt;&lt;D xsi:type="xsd:double"&gt;0.6332&lt;/D&gt;&lt;D xsi:type="xsd:double"&gt;0.8511&lt;/D&gt;&lt;D xsi:type="xsd:double"&gt;0.9907&lt;/D&gt;&lt;D xsi:type="xsd:double"&gt;0.9861&lt;/D&gt;</t>
        </r>
      </text>
    </comment>
    <comment ref="A105" authorId="0" shapeId="0" xr:uid="{CB0C5A3F-D01A-4CE5-9F70-44FDAFC3FC72}">
      <text>
        <r>
          <rPr>
            <b/>
            <sz val="9"/>
            <color indexed="81"/>
            <rFont val="Tahoma"/>
            <family val="2"/>
          </rPr>
          <t>&lt;D xsi:type="xsd:double"&gt;0.8757&lt;/D&gt;&lt;D xsi:type="xsd:double"&gt;0.7445&lt;/D&gt;&lt;D xsi:type="xsd:double"&gt;0.7392&lt;/D&gt;&lt;D xsi:type="xsd:double"&gt;0.6644&lt;/D&gt;&lt;D xsi:type="xsd:double"&gt;0.5283&lt;/D&gt;&lt;D xsi:type="xsd:double"&gt;0.4735&lt;/D&gt;&lt;D xsi:type="xsd:double"&gt;0.458&lt;/D&gt;&lt;D xsi:type="xsd:double"&gt;0.3577&lt;/D&gt;&lt;D xsi:type="xsd:double"&gt;0.3361&lt;/D&gt;&lt;D xsi:type="xsd:double"&gt;0.3524&lt;/D&gt;&lt;D xsi:type="xsd:double"&gt;0.1287&lt;/D&gt;&lt;D xsi:type="xsd:double"&gt;0.2748&lt;/D&gt;&lt;D xsi:type="xsd:double"&gt;0.3239&lt;/D&gt;&lt;D xsi:type="xsd:double"&gt;0.3595&lt;/D&gt;&lt;D xsi:type="xsd:double"&gt;0.29&lt;/D&gt;&lt;D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xsi:type="xsd:double"&gt;0.3711&lt;/D&gt;&lt;D xsi:type="xsd:double"&gt;0.2365&lt;/D&gt;&lt;D xsi:type="xsd:double"&gt;0.1017&lt;/D&gt;&lt;D xsi:type="xsd:double"&gt;0.2706&lt;/D&gt;&lt;D xsi:type="xsd:double"&gt;0.0054&lt;/D&gt;&lt;D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xsi:type="xsd:double"&gt;0.1107&lt;/D&gt;&lt;D xsi:type="xsd:double"&gt;0.175&lt;/D&gt;&lt;D xsi:type="xsd:double"&gt;0.131&lt;/D&gt;&lt;D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xsi:type="xsd:double"&gt;1.0599&lt;/D&gt;&lt;D xsi:type="xsd:double"&gt;0.9261&lt;/D&gt;&lt;D xsi:type="xsd:double"&gt;1.0604&lt;/D&gt;&lt;D xsi:type="xsd:double"&gt;1.1034&lt;/D&gt;&lt;D xsi:type="xsd:double"&gt;1.0412&lt;/D&gt;&lt;D xsi:type="xsd:double"&gt;1.0009&lt;/D&gt;&lt;D xsi:type="xsd:double"&gt;0.931&lt;/D&gt;&lt;D xsi:type="xsd:double"&gt;0.8291&lt;/D&gt;&lt;D xsi:type="xsd:double"&gt;0.9179&lt;/D&gt;&lt;D xsi:type="xsd:double"&gt;0.9514&lt;/D&gt;&lt;D xsi:type="xsd:double"&gt;0.8912&lt;/D&gt;&lt;D xsi:type="xsd:double"&gt;0.9488&lt;/D&gt;&lt;D xsi:type="xsd:double"&gt;0.393&lt;/D&gt;&lt;D xsi:type="xsd:double"&gt;0.3544&lt;/D&gt;&lt;D xsi:type="xsd:double"&gt;0.3029&lt;/D&gt;&lt;D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xsi:type="xsd:double"&gt;0.6597&lt;/D&gt;&lt;D xsi:type="xsd:double"&gt;0.8278&lt;/D&gt;&lt;D xsi:type="xsd:double"&gt;0.3328&lt;/D&gt;&lt;D xsi:type="xsd:double"&gt;0&lt;/D&gt;&lt;D xsi:type="xsd:double"&gt;0.8784&lt;/D&gt;&lt;D xsi:type="xsd:double"&gt;0.9602&lt;/D&gt;&lt;D xsi:type="xsd:double"&gt;0.9659&lt;/D&gt;&lt;D xsi:type="xsd:double"&gt;0.4347&lt;/D&gt;&lt;D xsi:type="xsd:double"&gt;0.4491&lt;/D&gt;&lt;D xsi:type="xsd:double"&gt;0.3119&lt;/D&gt;&lt;D xsi:type="xsd:double"&gt;0.3261&lt;/D&gt;&lt;D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xsi:type="xsd:double"&gt;0.8187&lt;/D&gt;&lt;D xsi:type="xsd:double"&gt;0.8954&lt;/D&gt;&lt;D xsi:type="xsd:double"&gt;1.1684&lt;/D&gt;&lt;D xsi:type="xsd:double"&gt;1.6585&lt;/D&gt;&lt;D xsi:type="xsd:double"&gt;1.4765&lt;/D&gt;&lt;D xsi:type="xsd:double"&gt;1.3586&lt;/D&gt;&lt;D xsi:type="xsd:double"&gt;1.46&lt;/D&gt;&lt;D xsi:type="xsd:double"&gt;1.3429&lt;/D&gt;&lt;D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xsi:type="xsd:double"&gt;0.3323&lt;/D&gt;&lt;D xsi:type="xsd:double"&gt;0.2019&lt;/D&gt;&lt;D xsi:type="xsd:double"&gt;0.1452&lt;/D&gt;&lt;D xsi:type="xsd:double"&gt;0.0671&lt;/D&gt;&lt;D xsi:type="xsd:double"&gt;0.0731&lt;/D&gt;&lt;D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xsi:type="xsd:double"&gt;0.349&lt;/D&gt;&lt;D xsi:type="xsd:double"&gt;0.4867&lt;/D&gt;&lt;D xsi:type="xsd:double"&gt;0.8782&lt;/D&gt;&lt;D xsi:type="xsd:double"&gt;0.6689&lt;/D&gt;&lt;D xsi:type="xsd:double"&gt;0.5827&lt;/D&gt;&lt;D xsi:type="xsd:double"&gt;0.8815&lt;/D&gt;&lt;D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xsi:type="xsd:double"&gt;0.3895&lt;/D&gt;&lt;D xsi:type="xsd:double"&gt;0.5915&lt;/D&gt;&lt;D xsi:type="xsd:double"&gt;0.5795&lt;/D&gt;&lt;D xsi:type="xsd:double"&gt;0.6172&lt;/D&gt;&lt;D xsi:type="xsd:double"&gt;0.6464&lt;/D&gt;&lt;D xsi:type="xsd:double"&gt;0.6408&lt;/D&gt;&lt;D xsi:type="xsd:double"&gt;0.5887&lt;/D&gt;&lt;D xsi:type="xsd:double"&gt;0.605&lt;/D&gt;&lt;D xsi:type="xsd:double"&gt;0.7751&lt;/D&gt;&lt;D xsi:type="xsd:double"&gt;0.7777&lt;/D&gt;&lt;D xsi:type="xsd:double"&gt;0.5664&lt;/D&gt;&lt;D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xsi:type="xsd:double"&gt;1.0406&lt;/D&gt;&lt;D xsi:type="xsd:double"&gt;0.6949&lt;/D&gt;&lt;D xsi:type="xsd:double"&gt;0.5111&lt;/D&gt;&lt;D xsi:type="xsd:double"&gt;0.1505&lt;/D&gt;&lt;D xsi:type="xsd:double"&gt;0.256&lt;/D&gt;&lt;D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xsi:type="xsd:double"&gt;0.6109&lt;/D&gt;&lt;D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xsi:type="xsd:double"&gt;0.3632&lt;/D&gt;&lt;D xsi:type="xsd:double"&gt;0.3961&lt;/D&gt;&lt;D xsi:type="xsd:double"&gt;0.1925&lt;/D&gt;&lt;D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xsi:type="xsd:double"&gt;0.1678&lt;/D&gt;&lt;D xsi:type="xsd:double"&gt;0.16&lt;/D&gt;&lt;D xsi:type="xsd:double"&gt;0.2349&lt;/D&gt;&lt;D xsi:type="xsd:double"&gt;0.4111&lt;/D&gt;&lt;D xsi:type="xsd:double"&gt;0.4505&lt;/D&gt;&lt;D xsi:type="xsd:double"&gt;1.0624&lt;/D&gt;&lt;D xsi:type="xsd:double"&gt;1.1551&lt;/D&gt;&lt;D xsi:type="xsd:double"&gt;1.1354&lt;/D&gt;&lt;D xsi:type="xsd:double"&gt;1.0093&lt;/D&gt;&lt;D xsi:type="xsd:double"&gt;0.9732&lt;/D&gt;&lt;D xsi:type="xsd:double"&gt;0.9767&lt;/D&gt;&lt;D xsi:type="xsd:double"&gt;0.9694&lt;/D&gt;&lt;D xsi:type="xsd:double"&gt;1.1592&lt;/D&gt;&lt;D xsi:type="xsd:double"&gt;1.1359&lt;/D&gt;&lt;D xsi:type="xsd:double"&gt;1.135&lt;/D&gt;&lt;D xsi:type="xsd:double"&gt;1.014&lt;/D&gt;&lt;D xsi:type="xsd:double"&gt;1.2962&lt;/D&gt;&lt;D xsi:type="xsd:double"&gt;0.7497&lt;/D&gt;&lt;D xsi:type="xsd:double"&gt;0&lt;/D&gt;&lt;D xsi:type="xsd:double"&gt;0&lt;/D&gt;&lt;D xsi:type="xsd:double"&gt;0&lt;/D&gt;&lt;D xsi:type="xsd:double"&gt;0&lt;/D&gt;&lt;D xsi:type="xsd:double"&gt;0&lt;/D&gt;&lt;D xsi:type="xsd:double"&gt;0&lt;/D&gt;&lt;D xsi:type="xsd:double"&gt;0&lt;/D&gt;&lt;D xsi:type="xsd:double"&gt;0&lt;/D&gt;&lt;D xsi:type="xsd:double"&gt;0.0257&lt;/D&gt;&lt;D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xsi:type="xsd:double"&gt;0.1102&lt;/D&gt;&lt;D xsi:type="xsd:double"&gt;0.1964&lt;/D&gt;&lt;D xsi:type="xsd:double"&gt;0.2715&lt;/D&gt;&lt;D xsi:type="xsd:double"&gt;0.2649&lt;/D&gt;&lt;D xsi:type="xsd:double"&gt;0.3125&lt;/D&gt;&lt;D xsi:type="xsd:double"&gt;0.3385&lt;/D&gt;&lt;D xsi:type="xsd:double"&gt;0.2701&lt;/D&gt;&lt;D xsi:type="xsd:double"&gt;0.4941&lt;/D&gt;&lt;D xsi:type="xsd:double"&gt;0.4646&lt;/D&gt;&lt;D xsi:type="xsd:double"&gt;0.3735&lt;/D&gt;&lt;D xsi:type="xsd:double"&gt;0.3871&lt;/D&gt;&lt;D xsi:type="xsd:double"&gt;0.398&lt;/D&gt;&lt;D xsi:type="xsd:double"&gt;0.3723&lt;/D&gt;&lt;D xsi:type="xsd:double"&gt;0.4014&lt;/D&gt;&lt;D xsi:type="xsd:double"&gt;0.4091&lt;/D&gt;&lt;D xsi:type="xsd:double"&gt;0.395&lt;/D&gt;&lt;D xsi:type="xsd:double"&gt;0.4109&lt;/D&gt;&lt;D xsi:type="xsd:double"&gt;0.4544&lt;/D&gt;&lt;D xsi:type="xsd:double"&gt;0.4332&lt;/D&gt;&lt;D xsi:type="xsd:double"&gt;0.6478&lt;/D&gt;&lt;D xsi:type="xsd:double"&gt;0.6193&lt;/D&gt;&lt;D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xsi:type="xsd:double"&gt;0.3115&lt;/D&gt;&lt;D xsi:type="xsd:double"&gt;0.3565&lt;/D&gt;&lt;D xsi:type="xsd:double"&gt;0.3595&lt;/D&gt;&lt;D xsi:type="xsd:double"&gt;0.387&lt;/D&gt;&lt;D xsi:type="xsd:double"&gt;0.3475&lt;/D&gt;&lt;D xsi:type="xsd:double"&gt;0.3998&lt;/D&gt;&lt;D xsi:type="xsd:double"&gt;0.36&lt;/D&gt;&lt;D xsi:type="xsd:double"&gt;0&lt;/D&gt;&lt;D xsi:type="xsd:double"&gt;0&lt;/D&gt;&lt;D xsi:type="xsd:double"&gt;0&lt;/D&gt;&lt;D xsi:type="xsd:double"&gt;0&lt;/D&gt;&lt;D xsi:type="xsd:double"&gt;0&lt;/D&gt;&lt;D xsi:type="xsd:double"&gt;0.6235&lt;/D&gt;&lt;D xsi:type="xsd:double"&gt;0.6385&lt;/D&gt;&lt;D xsi:type="xsd:double"&gt;0.7437&lt;/D&gt;&lt;D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xsi:type="xsd:double"&gt;0.7473&lt;/D&gt;&lt;D xsi:type="xsd:double"&gt;0.7611&lt;/D&gt;&lt;D xsi:type="xsd:double"&gt;0.712&lt;/D&gt;&lt;D xsi:type="xsd:double"&gt;0.6259&lt;/D&gt;&lt;D xsi:type="xsd:double"&gt;0.5514&lt;/D&gt;&lt;D xsi:type="xsd:double"&gt;0.4755&lt;/D&gt;&lt;D xsi:type="xsd:double"&gt;0.4346&lt;/D&gt;&lt;D xsi:type="xsd:double"&gt;0.3823&lt;/D&gt;&lt;D xsi:type="xsd:double"&gt;0.318&lt;/D&gt;&lt;D xsi:type="xsd:double"&gt;0.6839&lt;/D&gt;&lt;D xsi:type="xsd:double"&gt;0.9309&lt;/D&gt;&lt;D xsi:type="xsd:double"&gt;0.7368&lt;/D&gt;&lt;D xsi:type="xsd:double"&gt;0.724&lt;/D&gt;&lt;D xsi:type="xsd:double"&gt;0&lt;/D&gt;&lt;D xsi:type="xsd:double"&gt;0&lt;/D&gt;&lt;D xsi:type="xsd:double"&gt;0&lt;/D&gt;&lt;D xsi:type="xsd:double"&gt;0&lt;/D&gt;&lt;D xsi:type="xsd:double"&gt;0.078&lt;/D&gt;&lt;D xsi:type="xsd:double"&gt;0.1108&lt;/D&gt;&lt;D xsi:type="xsd:double"&gt;0.1001&lt;/D&gt;&lt;D xsi:type="xsd:double"&gt;0.1312&lt;/D&gt;&lt;D xsi:type="xsd:double"&gt;0.1152&lt;/D&gt;&lt;D xsi:type="xsd:double"&gt;0.1028&lt;/D&gt;&lt;D xsi:type="xsd:double"&gt;0.077&lt;/D&gt;&lt;D xsi:type="xsd:double"&gt;0.0067&lt;/D&gt;&lt;D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xsi:type="xsd:double"&gt;0.2292&lt;/D&gt;&lt;D xsi:type="xsd:double"&gt;0.1856&lt;/D&gt;&lt;D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xsi:type="xsd:double"&gt;1.0371&lt;/D&gt;&lt;D xsi:type="xsd:double"&gt;0.7469&lt;/D&gt;&lt;D xsi:type="xsd:double"&gt;0.7901&lt;/D&gt;&lt;D xsi:type="xsd:double"&gt;0.7762&lt;/D&gt;&lt;D xsi:type="xsd:double"&gt;0.9561&lt;/D&gt;&lt;D xsi:type="xsd:double"&gt;0.8377&lt;/D&gt;&lt;D xsi:type="xsd:double"&gt;0.8069&lt;/D&gt;&lt;D xsi:type="xsd:double"&gt;0.9249&lt;/D&gt;&lt;D xsi:type="xsd:double"&gt;0.9402&lt;/D&gt;&lt;D xsi:type="xsd:double"&gt;0.8523&lt;/D&gt;&lt;D xsi:type="xsd:double"&gt;0.6971&lt;/D&gt;&lt;D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xsi:type="xsd:double"&gt;0.67&lt;/D&gt;&lt;D xsi:type="xsd:double"&gt;0.9379&lt;/D&gt;&lt;D xsi:type="xsd:double"&gt;0.7866&lt;/D&gt;&lt;D xsi:type="xsd:double"&gt;0.8468&lt;/D&gt;&lt;D xsi:type="xsd:double"&gt;0.7104&lt;/D&gt;&lt;D xsi:type="xsd:double"&gt;0.6161&lt;/D&gt;&lt;D xsi:type="xsd:double"&gt;0.6207&lt;/D&gt;&lt;D xsi:type="xsd:double"&gt;0.6141&lt;/D&gt;&lt;D xsi:type="xsd:double"&gt;0.5518&lt;/D&gt;&lt;D xsi:type="xsd:double"&gt;0.4254&lt;/D&gt;&lt;D xsi:type="xsd:double"&gt;0.601&lt;/D&gt;&lt;D xsi:type="xsd:double"&gt;0.5856&lt;/D&gt;&lt;D xsi:type="xsd:double"&gt;0.6385&lt;/D&gt;&lt;D xsi:type="xsd:double"&gt;0&lt;/D&gt;&lt;D xsi:type="xsd:double"&gt;0&lt;/D&gt;&lt;D xsi:type="xsd:double"&gt;0&lt;/D&gt;&lt;D xsi:type="xsd:double"&gt;0&lt;/D&gt;&lt;D xsi:type="xsd:double"&gt;0&lt;/D&gt;&lt;D xsi:type="xsd:double"&gt;0&lt;/D&gt;&lt;D xsi:type="xsd:double"&gt;0&lt;/D&gt;&lt;D xsi:type="xsd:double"&gt;0.325&lt;/D&gt;&lt;D xsi:type="xsd:double"&gt;0.3123&lt;/D&gt;&lt;D xsi:type="xsd:double"&gt;0.3469&lt;/D&gt;&lt;D xsi:type="xsd:double"&gt;0.281&lt;/D&gt;&lt;D xsi:type="xsd:double"&gt;0.2791&lt;/D&gt;&lt;D xsi:type="xsd:double"&gt;0.3087&lt;/D&gt;&lt;D xsi:type="xsd:double"&gt;0.2766&lt;/D&gt;&lt;D xsi:type="xsd:double"&gt;0.2743&lt;/D&gt;&lt;D xsi:type="xsd:double"&gt;0.2998&lt;/D&gt;&lt;D xsi:type="xsd:double"&gt;0.2691&lt;/D&gt;&lt;D xsi:type="xsd:double"&gt;0.2782&lt;/D&gt;&lt;D xsi:type="xsd:double"&gt;0.2691&lt;/D&gt;&lt;D xsi:type="xsd:double"&gt;0.2369&lt;/D&gt;&lt;D xsi:type="xsd:double"&gt;0.2299&lt;/D&gt;&lt;D xsi:type="xsd:double"&gt;0.1423&lt;/D&gt;&lt;D xsi:type="xsd:double"&gt;0.3117&lt;/D&gt;&lt;D xsi:type="xsd:double"&gt;1.1552&lt;/D&gt;&lt;D xsi:type="xsd:double"&gt;1.3128&lt;/D&gt;&lt;D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xsi:type="xsd:double"&gt;0.6043&lt;/D&gt;&lt;D xsi:type="xsd:double"&gt;1.3731&lt;/D&gt;&lt;D xsi:type="xsd:double"&gt;1.1949&lt;/D&gt;&lt;D xsi:type="xsd:double"&gt;1.1836&lt;/D&gt;&lt;D xsi:type="xsd:double"&gt;0.9716&lt;/D&gt;&lt;D xsi:type="xsd:double"&gt;0.9016&lt;/D&gt;&lt;D xsi:type="xsd:double"&gt;1.0306&lt;/D&gt;&lt;D xsi:type="xsd:double"&gt;0.9087&lt;/D&gt;&lt;D xsi:type="xsd:double"&gt;0.7965&lt;/D&gt;&lt;D xsi:type="xsd:double"&gt;0.8976&lt;/D&gt;&lt;D xsi:type="xsd:double"&gt;0.798&lt;/D&gt;&lt;D xsi:type="xsd:double"&gt;0&lt;/D&gt;&lt;D xsi:type="xsd:double"&gt;0&lt;/D&gt;&lt;D xsi:type="xsd:double"&gt;0.2949&lt;/D&gt;&lt;D xsi:type="xsd:double"&gt;0.2683&lt;/D&gt;&lt;D xsi:type="xsd:double"&gt;0.025&lt;/D&gt;&lt;D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xsi:type="xsd:double"&gt;0.1632&lt;/D&gt;&lt;D xsi:type="xsd:double"&gt;0.1706&lt;/D&gt;&lt;D xsi:type="xsd:double"&gt;0.1487&lt;/D&gt;&lt;D xsi:type="xsd:double"&gt;0.1162&lt;/D&gt;&lt;D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t>
        </r>
      </text>
    </comment>
    <comment ref="A106" authorId="0" shapeId="0" xr:uid="{D483570F-F600-44F7-BB4B-66AB9526D613}">
      <text>
        <r>
          <rPr>
            <b/>
            <sz val="9"/>
            <color indexed="81"/>
            <rFont val="Tahoma"/>
            <family val="2"/>
          </rPr>
          <t>pe="xsd:double"&gt;0.0268&lt;/D&gt;&lt;D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xsi:type="xsd:double"&gt;0.2187&lt;/D&gt;&lt;D xsi:type="xsd:double"&gt;0.632&lt;/D&gt;&lt;D xsi:type="xsd:double"&gt;0.6407&lt;/D&gt;&lt;D xsi:type="xsd:double"&gt;0.8511&lt;/D&gt;&lt;D xsi:type="xsd:double"&gt;1.0256&lt;/D&gt;&lt;D xsi:type="xsd:double"&gt;0.3966&lt;/D&gt;&lt;D xsi:type="xsd:double"&gt;0.2926&lt;/D&gt;&lt;D xsi:type="xsd:double"&gt;0.1669&lt;/D&gt;&lt;D xsi:type="xsd:double"&gt;0.1741&lt;/D&gt;&lt;D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xsi:type="xsd:double"&gt;0.3178&lt;/D&gt;&lt;D xsi:type="xsd:double"&gt;0.3016&lt;/D&gt;&lt;D xsi:type="xsd:double"&gt;0.3017&lt;/D&gt;&lt;D xsi:type="xsd:double"&gt;0.3844&lt;/D&gt;&lt;D xsi:type="xsd:double"&gt;0.3125&lt;/D&gt;&lt;D xsi:type="xsd:double"&gt;0.2819&lt;/D&gt;&lt;D xsi:type="xsd:double"&gt;0.3937&lt;/D&gt;&lt;D xsi:type="xsd:double"&gt;0.3848&lt;/D&gt;&lt;D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xsi:type="xsd:double"&gt;0.2587&lt;/D&gt;&lt;D xsi:type="xsd:double"&gt;0.3198&lt;/D&gt;&lt;D xsi:type="xsd:double"&gt;0.3221&lt;/D&gt;&lt;D xsi:type="xsd:double"&gt;0.2433&lt;/D&gt;&lt;D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xsi:type="xsd:double"&gt;0.1371&lt;/D&gt;&lt;D xsi:type="xsd:double"&gt;0.1299&lt;/D&gt;&lt;D xsi:type="xsd:double"&gt;0.1254&lt;/D&gt;&lt;D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xsi:type="xsd:double"&gt;0.2717&lt;/D&gt;&lt;D xsi:type="xsd:double"&gt;0.3101&lt;/D&gt;&lt;D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xsi:type="xsd:double"&gt;1.175&lt;/D&gt;&lt;D xsi:type="xsd:double"&gt;0.8487&lt;/D&gt;&lt;D xsi:type="xsd:double"&gt;0.292&lt;/D&gt;&lt;D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xsi:type="xsd:double"&gt;0.5207&lt;/D&gt;&lt;D xsi:type="xsd:double"&gt;1.045&lt;/D&gt;&lt;D xsi:type="xsd:double"&gt;1.0981&lt;/D&gt;&lt;D xsi:type="xsd:double"&gt;0.8979&lt;/D&gt;&lt;D xsi:type="xsd:double"&gt;0.8027&lt;/D&gt;&lt;D xsi:type="xsd:double"&gt;0.8469&lt;/D&gt;&lt;D xsi:type="xsd:double"&gt;0.6121&lt;/D&gt;&lt;D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xsi:type="xsd:double"&gt;0.604&lt;/D&gt;&lt;D xsi:type="xsd:double"&gt;0.5381&lt;/D&gt;&lt;D xsi:type="xsd:double"&gt;0.5157&lt;/D&gt;&lt;D xsi:type="xsd:double"&gt;0.5178&lt;/D&gt;&lt;D xsi:type="xsd:double"&gt;0.5348&lt;/D&gt;&lt;D xsi:type="xsd:double"&gt;0.5917&lt;/D&gt;&lt;D xsi:type="xsd:double"&gt;0.6352&lt;/D&gt;&lt;D xsi:type="xsd:double"&gt;0.7745&lt;/D&gt;&lt;D xsi:type="xsd:double"&gt;0.7976&lt;/D&gt;&lt;D xsi:type="xsd:double"&gt;0.9788&lt;/D&gt;&lt;D xsi:type="xsd:double"&gt;0.8074&lt;/D&gt;&lt;D xsi:type="xsd:double"&gt;0.7219&lt;/D&gt;&lt;D xsi:type="xsd:double"&gt;0.4448&lt;/D&gt;&lt;D xsi:type="xsd:double"&gt;0.4146&lt;/D&gt;&lt;D xsi:type="xsd:double"&gt;0.4083&lt;/D&gt;&lt;D xsi:type="xsd:double"&gt;0.5445&lt;/D&gt;&lt;D xsi:type="xsd:double"&gt;0.7319&lt;/D&gt;&lt;D xsi:type="xsd:double"&gt;0.7367&lt;/D&gt;&lt;D xsi:type="xsd:double"&gt;0.7254&lt;/D&gt;&lt;D xsi:type="xsd:double"&gt;0.7998&lt;/D&gt;&lt;D xsi:type="xsd:double"&gt;0.6993&lt;/D&gt;&lt;D xsi:type="xsd:double"&gt;0.6195&lt;/D&gt;&lt;D xsi:type="xsd:double"&gt;0.5521&lt;/D&gt;&lt;D xsi:type="xsd:double"&gt;0.5212&lt;/D&gt;&lt;D xsi:type="xsd:double"&gt;0.5632&lt;/D&gt;&lt;D xsi:type="xsd:double"&gt;0.5828&lt;/D&gt;&lt;D xsi:type="xsd:double"&gt;0.5752&lt;/D&gt;&lt;D xsi:type="xsd:double"&gt;0.626&lt;/D&gt;&lt;D xsi:type="xsd:double"&gt;0.4878&lt;/D&gt;&lt;D xsi:type="xsd:double"&gt;0.5356&lt;/D&gt;&lt;D xsi:type="xsd:double"&gt;0.4391&lt;/D&gt;&lt;D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xsi:type="xsd:double"&gt;1.0212&lt;/D&gt;&lt;D xsi:type="xsd:double"&gt;1.2158&lt;/D&gt;&lt;D xsi:type="xsd:double"&gt;1.1135&lt;/D&gt;&lt;D xsi:type="xsd:double"&gt;1.1935&lt;/D&gt;&lt;D xsi:type="xsd:double"&gt;1.1259&lt;/D&gt;&lt;D xsi:type="xsd:double"&gt;1.1227&lt;/D&gt;&lt;D xsi:type="xsd:double"&gt;1.1312&lt;/D&gt;&lt;D xsi:type="xsd:double"&gt;0.8193&lt;/D&gt;&lt;D xsi:type="xsd:double"&gt;0.8183&lt;/D&gt;&lt;D xsi:type="xsd:double"&gt;0.6712&lt;/D&gt;&lt;D xsi:type="xsd:double"&gt;0.8833&lt;/D&gt;&lt;D xsi:type="xsd:double"&gt;0.8114&lt;/D&gt;&lt;D xsi:type="xsd:double"&gt;0.7987&lt;/D&gt;&lt;D xsi:type="xsd:double"&gt;0.4562&lt;/D&gt;&lt;D xsi:type="xsd:double"&gt;0.3542&lt;/D&gt;&lt;D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xsi:type="xsd:double"&gt;0.4453&lt;/D&gt;&lt;D xsi:type="xsd:double"&gt;0.5302&lt;/D&gt;&lt;D xsi:type="xsd:double"&gt;0.5035&lt;/D&gt;&lt;D xsi:type="xsd:double"&gt;1.26&lt;/D&gt;&lt;D xsi:type="xsd:double"&gt;0.2105&lt;/D&gt;&lt;D xsi:type="xsd:double"&gt;0.1982&lt;/D&gt;&lt;D xsi:type="xsd:double"&gt;0.6911&lt;/D&gt;&lt;D xsi:type="xsd:double"&gt;2.047&lt;/D&gt;&lt;D xsi:type="xsd:double"&gt;0.3513&lt;/D&gt;&lt;D xsi:type="xsd:double"&gt;0.7639&lt;/D&gt;&lt;D xsi:type="xsd:double"&gt;1.6819&lt;/D&gt;&lt;D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xsi:type="xsd:double"&gt;0.1645&lt;/D&gt;&lt;D xsi:type="xsd:double"&gt;0.2918&lt;/D&gt;&lt;D xsi:type="xsd:double"&gt;0.3576&lt;/D&gt;&lt;D xsi:type="xsd:double"&gt;0.1095&lt;/D&gt;&lt;D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xsi:type="xsd:double"&gt;0.0243&lt;/D&gt;&lt;D xsi:type="xsd:double"&gt;0.0903&lt;/D&gt;&lt;D xsi:type="xsd:double"&gt;0.1217&lt;/D&gt;&lt;D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xsi:type="xsd:double"&gt;0.2692&lt;/D&gt;&lt;D xsi:type="xsd:double"&gt;0.4897&lt;/D&gt;&lt;D xsi:type="xsd:double"&gt;0.5048&lt;/D&gt;&lt;D xsi:type="xsd:double"&gt;0.6022&lt;/D&gt;&lt;D xsi:type="xsd:double"&gt;0.6457&lt;/D&gt;&lt;D xsi:type="xsd:double"&gt;0.8688&lt;/D&gt;&lt;D xsi:type="xsd:double"&gt;0.8499&lt;/D&gt;&lt;D xsi:type="xsd:double"&gt;0.7574&lt;/D&gt;&lt;D xsi:type="xsd:double"&gt;0.6489&lt;/D&gt;&lt;D xsi:type="xsd:double"&gt;0.5819&lt;/D&gt;&lt;D xsi:type="xsd:double"&gt;0.7003&lt;/D&gt;&lt;D xsi:type="xsd:double"&gt;0.6896&lt;/D&gt;&lt;D xsi:type="xsd:double"&gt;0.7272&lt;/D&gt;&lt;D xsi:type="xsd:double"&gt;0.7507&lt;/D&gt;&lt;D xsi:type="xsd:double"&gt;0.7585&lt;/D&gt;&lt;D xsi:type="xsd:double"&gt;0.536&lt;/D&gt;&lt;D xsi:type="xsd:double"&gt;0.4821&lt;/D&gt;&lt;D xsi:type="xsd:double"&gt;0.3559&lt;/D&gt;&lt;D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xsi:type="xsd:double"&gt;0.1091&lt;/D&gt;&lt;D xsi:type="xsd:double"&gt;0.1249&lt;/D&gt;&lt;D xsi:type="xsd:double"&gt;0.1764&lt;/D&gt;&lt;D xsi:type="xsd:double"&gt;0.2106&lt;/D&gt;&lt;D xsi:type="xsd:double"&gt;0.3324&lt;/D&gt;&lt;D xsi:type="xsd:double"&gt;0.3675&lt;/D&gt;&lt;D xsi:type="xsd:double"&gt;0.3192&lt;/D&gt;&lt;D xsi:type="xsd:double"&gt;0.3101&lt;/D&gt;&lt;D xsi:type="xsd:double"&gt;0.3055&lt;/D&gt;&lt;D xsi:type="xsd:double"&gt;0.3209&lt;/D&gt;&lt;D xsi:type="xsd:double"&gt;0.337&lt;/D&gt;&lt;D xsi:type="xsd:double"&gt;0.3121&lt;/D&gt;&lt;D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xsi:type="xsd:double"&gt;1.1652&lt;/D&gt;&lt;D xsi:type="xsd:double"&gt;0.9653&lt;/D&gt;&lt;D xsi:type="xsd:double"&gt;1.0353&lt;/D&gt;&lt;D xsi:type="xsd:double"&gt;1.3404&lt;/D&gt;&lt;D xsi:type="xsd:double"&gt;1.0674&lt;/D&gt;&lt;D xsi:type="xsd:double"&gt;1.0843&lt;/D&gt;&lt;D xsi:type="xsd:double"&gt;1.1198&lt;/D&gt;&lt;D xsi:type="xsd:double"&gt;0.953&lt;/D&gt;&lt;D xsi:type="xsd:double"&gt;0.9343&lt;/D&gt;&lt;D xsi:type="xsd:double"&gt;1.0019&lt;/D&gt;&lt;D xsi:type="xsd:double"&gt;0.8347&lt;/D&gt;&lt;D xsi:type="xsd:double"&gt;0.849&lt;/D&gt;&lt;D xsi:type="xsd:double"&gt;1.0427&lt;/D&gt;&lt;D xsi:type="xsd:double"&gt;1.1933&lt;/D&gt;&lt;D xsi:type="xsd:double"&gt;1.626&lt;/D&gt;&lt;D xsi:type="xsd:double"&gt;0.089&lt;/D&gt;&lt;D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xsi:type="xsd:double"&gt;0.0372&lt;/D&gt;&lt;D xsi:type="xsd:double"&gt;0.3904&lt;/D&gt;&lt;D xsi:type="xsd:double"&gt;0.3854&lt;/D&gt;&lt;D xsi:type="xsd:double"&gt;0.4341&lt;/D&gt;&lt;D xsi:type="xsd:double"&gt;0.3734&lt;/D&gt;&lt;D xsi:type="xsd:double"&gt;0.2199&lt;/D&gt;&lt;D xsi:type="xsd:double"&gt;0.5535&lt;/D&gt;&lt;D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xsi:type="xsd:double"&gt;0.0684&lt;/D&gt;&lt;D xsi:type="xsd:double"&gt;0.165&lt;/D&gt;&lt;D xsi:type="xsd:double"&gt;0.1903&lt;/D&gt;&lt;D xsi:type="xsd:double"&gt;0.0725&lt;/D&gt;&lt;D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xsi:type="xsd:double"&gt;0.1887&lt;/D&gt;&lt;D xsi:type="xsd:double"&gt;0.1647&lt;/D&gt;&lt;D xsi:type="xsd:double"&gt;0.1323&lt;/D&gt;&lt;D xsi:type="xsd:double"&gt;0.2355&lt;/D&gt;&lt;D xsi:type="xsd:double"&gt;0.2369&lt;/D&gt;&lt;D xsi:type="xsd:double"&gt;0.0968&lt;/D&gt;&lt;D xsi:type="xsd:double"&gt;0.0852&lt;/D&gt;&lt;D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xsi:type="xsd:double"&gt;0.2893&lt;/D&gt;&lt;D xsi:type="xsd:double"&gt;0.8177&lt;/D&gt;&lt;D xsi:type="xsd:double"&gt;0.7414&lt;/D&gt;&lt;D xsi:type="xsd:double"&gt;0.7461&lt;/D&gt;&lt;D xsi:type="xsd:double"&gt;0.6122&lt;/D&gt;&lt;D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xsi:type="xsd:double"&gt;0.4328&lt;/D&gt;&lt;D xsi:type="xsd:double"&gt;0.1009&lt;/D&gt;&lt;D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xsi:type="xsd:double"&gt;0.4159&lt;/D&gt;&lt;D xsi:type="xsd:double"&gt;0.3076&lt;/D&gt;&lt;D xsi:type="xsd:double"&gt;0&lt;/D&gt;&lt;D xsi:type="xsd:double"&gt;0&lt;/D&gt;&lt;D xsi:type="xsd:double"&gt;0&lt;/D&gt;&lt;D xsi:type="xsd:double"&gt;0&lt;/D&gt;&lt;D xsi:type="xsd:double"&gt;0&lt;/D&gt;&lt;D xsi:type="xsd:double"&gt;0&lt;/D&gt;&lt;D xsi:type="xsd:double"&gt;0&lt;/D&gt;&lt;D xsi:type="xsd:double"&gt;0&lt;/D&gt;&lt;D xsi:type="xsd:double"&gt;0.2907&lt;/D&gt;&lt;D xsi:type="xsd:double"&gt;0.2357&lt;/D&gt;&lt;D xsi:type="xsd:double"&gt;0.1933&lt;/D&gt;&lt;D xsi:type="xsd:double"&gt;0.1774&lt;/D&gt;&lt;D xsi:type="xsd:double"&gt;0.1375&lt;/D&gt;&lt;D xsi:type="xsd:double"&gt;0.177&lt;/D&gt;&lt;D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xsi:type="xsd:double"&gt;0.8318&lt;/D&gt;&lt;D xsi:type="xsd:double"&gt;0.9931&lt;/D&gt;&lt;D xsi:type="xsd:double"&gt;0.9239&lt;/D&gt;&lt;D xsi:type="xsd:double"&gt;0.9841&lt;/D&gt;&lt;D xsi:type="xsd:double"&gt;0.8213&lt;/D&gt;&lt;D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xsi:type="xsd:double"&gt;0.2815&lt;/D&gt;&lt;D xsi:type="xsd:double"&gt;0.2871&lt;/D&gt;&lt;D xsi:type="xsd:double"&gt;0.3253&lt;/D&gt;&lt;D xsi:type="xsd:double"&gt;0.2303&lt;/D&gt;&lt;D xsi:type="xsd:double"&gt;0.2377&lt;/D&gt;&lt;D xsi:type="xsd:double"&gt;0.2625&lt;/D&gt;&lt;D xsi:type="xsd:double"&gt;0.3071&lt;/D&gt;&lt;D xsi:type="xsd:double"&gt;0.4397&lt;/D&gt;&lt;D xsi:type="xsd:double"&gt;0.3653&lt;/D&gt;&lt;D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xsi:type="xsd:double"&gt;0.311&lt;/D&gt;&lt;D xsi:type="xsd:double"&gt;0.2878&lt;/D&gt;&lt;D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xsi:type="xsd:double"&gt;0.1671&lt;/D&gt;&lt;D xsi:type="xsd:double"&gt;0.114&lt;/D&gt;&lt;D xsi:type="xsd:double"&gt;0.0972&lt;/D&gt;&lt;D xsi:type="xsd:double"&gt;0.1403&lt;/D&gt;&lt;D xsi:type="xsd:double"&gt;0.1244&lt;/D&gt;&lt;D xsi:type="xsd:double"&gt;0.0424&lt;/D&gt;&lt;D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xsi:type="xsd:double"&gt;0.1122&lt;/D&gt;&lt;D xsi:type="xsd:double"&gt;0.0932&lt;/D&gt;&lt;D xsi:type="xsd:double"&gt;0&lt;/D&gt;&lt;D xsi:type="xsd:double"&gt;0&lt;/D&gt;&lt;D xsi:type="xsd:double"&gt;0&lt;/D&gt;&lt;D xsi:type="xsd:double"&gt;0&lt;/D&gt;&lt;D xsi:type="xsd:double"&gt;0&lt;/D&gt;&lt;D xsi:type="xsd:double"&gt;0&lt;/D&gt;&lt;D xsi:type="xsd:double"&gt;0&lt;/D&gt;&lt;D xsi:type="xsd:double"&gt;0&lt;/D&gt;&lt;D x</t>
        </r>
      </text>
    </comment>
    <comment ref="A107" authorId="0" shapeId="0" xr:uid="{FFC39A68-7025-4931-AE51-EFC303326EA3}">
      <text>
        <r>
          <rPr>
            <b/>
            <sz val="9"/>
            <color indexed="81"/>
            <rFont val="Tahoma"/>
            <family val="2"/>
          </rPr>
          <t>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xsi:type="xsd:double"&gt;0.1842&lt;/D&gt;&lt;D xsi:type="xsd:double"&gt;0.1559&lt;/D&gt;&lt;D xsi:type="xsd:double"&gt;0.1408&lt;/D&gt;&lt;D xsi:type="xsd:double"&gt;0.1449&lt;/D&gt;&lt;D xsi:type="xsd:double"&gt;0.1395&lt;/D&gt;&lt;D xsi:type="xsd:double"&gt;0.1565&lt;/D&gt;&lt;D xsi:type="xsd:double"&gt;0.1686&lt;/D&gt;&lt;D xsi:type="xsd:double"&gt;0.1474&lt;/D&gt;&lt;D xsi:type="xsd:double"&gt;0.2001&lt;/D&gt;&lt;D xsi:type="xsd:double"&gt;0.2413&lt;/D&gt;&lt;D xsi:type="xsd:double"&gt;0.2358&lt;/D&gt;&lt;D xsi:type="xsd:double"&gt;0.2289&lt;/D&gt;&lt;D xsi:type="xsd:double"&gt;0.2543&lt;/D&gt;&lt;D xsi:type="xsd:double"&gt;0.2503&lt;/D&gt;&lt;D xsi:type="xsd:double"&gt;0.3223&lt;/D&gt;&lt;D xsi:type="xsd:double"&gt;0.45&lt;/D&gt;&lt;D xsi:type="xsd:double"&gt;0.462&lt;/D&gt;&lt;D xsi:type="xsd:double"&gt;0.4495&lt;/D&gt;&lt;D xsi:type="xsd:double"&gt;0.3871&lt;/D&gt;&lt;D xsi:type="xsd:double"&gt;0.5085&lt;/D&gt;&lt;D xsi:type="xsd:double"&gt;0.4845&lt;/D&gt;&lt;D xsi:type="xsd:double"&gt;0.4615&lt;/D&gt;&lt;D xsi:type="xsd:double"&gt;0.4629&lt;/D&gt;&lt;D xsi:type="xsd:double"&gt;0.3238&lt;/D&gt;&lt;D xsi:type="xsd:double"&gt;0.3353&lt;/D&gt;&lt;D xsi:type="xsd:double"&gt;0.3616&lt;/D&gt;&lt;D xsi:type="xsd:double"&gt;0.3304&lt;/D&gt;&lt;D xsi:type="xsd:double"&gt;0.3923&lt;/D&gt;&lt;D xsi:type="xsd:double"&gt;0.3128&lt;/D&gt;&lt;D xsi:type="xsd:double"&gt;0.3991&lt;/D&gt;&lt;D xsi:type="xsd:double"&gt;0.2278&lt;/D&gt;&lt;D xsi:type="xsd:double"&gt;0.1674&lt;/D&gt;&lt;D xsi:type="xsd:double"&gt;0.1358&lt;/D&gt;&lt;D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xsi:type="xsd:double"&gt;0.0769&lt;/D&gt;&lt;D xsi:type="xsd:double"&gt;0.0866&lt;/D&gt;&lt;D xsi:type="xsd:double"&gt;0.143&lt;/D&gt;&lt;D xsi:type="xsd:double"&gt;0.1559&lt;/D&gt;&lt;D xsi:type="xsd:double"&gt;0.1312&lt;/D&gt;&lt;D xsi:type="xsd:double"&gt;0.1287&lt;/D&gt;&lt;D xsi:type="xsd:double"&gt;0.1751&lt;/D&gt;&lt;D xsi:type="xsd:double"&gt;0.5423&lt;/D&gt;&lt;D xsi:type="xsd:double"&gt;0.6011&lt;/D&gt;&lt;D xsi:type="xsd:double"&gt;0.6377&lt;/D&gt;&lt;D xsi:type="xsd:double"&gt;0.6779&lt;/D&gt;&lt;D xsi:type="xsd:double"&gt;0.757&lt;/D&gt;&lt;D xsi:type="xsd:double"&gt;0.5474&lt;/D&gt;&lt;D xsi:type="xsd:double"&gt;0.3852&lt;/D&gt;&lt;D xsi:type="xsd:double"&gt;0.4953&lt;/D&gt;&lt;D xsi:type="xsd:double"&gt;0.4717&lt;/D&gt;&lt;D xsi:type="xsd:double"&gt;0.4515&lt;/D&gt;&lt;D xsi:type="xsd:double"&gt;0.1102&lt;/D&gt;&lt;D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xsi:type="xsd:double"&gt;0.3678&lt;/D&gt;&lt;D xsi:type="xsd:double"&gt;0.457&lt;/D&gt;&lt;D xsi:type="xsd:double"&gt;0.2476&lt;/D&gt;&lt;D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xsi:type="xsd:double"&gt;0.44&lt;/D&gt;&lt;D xsi:type="xsd:double"&gt;0.4878&lt;/D&gt;&lt;D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xsi:type="xsd:double"&gt;0.3791&lt;/D&gt;&lt;D xsi:type="xsd:double"&gt;0.4058&lt;/D&gt;&lt;D xsi:type="xsd:double"&gt;0.3882&lt;/D&gt;&lt;D xsi:type="xsd:double"&gt;0.4936&lt;/D&gt;&lt;D xsi:type="xsd:double"&gt;0.588&lt;/D&gt;&lt;D xsi:type="xsd:double"&gt;0.4287&lt;/D&gt;&lt;D xsi:type="xsd:double"&gt;0.5284&lt;/D&gt;&lt;D xsi:type="xsd:double"&gt;0.5801&lt;/D&gt;&lt;D xsi:type="xsd:double"&gt;0.7034&lt;/D&gt;&lt;D xsi:type="xsd:double"&gt;0.7079&lt;/D&gt;&lt;D xsi:type="xsd:double"&gt;0.8622&lt;/D&gt;&lt;D xsi:type="xsd:double"&gt;0.9564&lt;/D&gt;&lt;D xsi:type="xsd:double"&gt;0.7885&lt;/D&gt;&lt;D xsi:type="xsd:double"&gt;0.5605&lt;/D&gt;&lt;D xsi:type="xsd:double"&gt;0.7865&lt;/D&gt;&lt;D xsi:type="xsd:double"&gt;0.7574&lt;/D&gt;&lt;D xsi:type="xsd:double"&gt;0.8337&lt;/D&gt;&lt;D xsi:type="xsd:double"&gt;0.707&lt;/D&gt;&lt;D xsi:type="xsd:double"&gt;0.6128&lt;/D&gt;&lt;D xsi:type="xsd:double"&gt;0.6889&lt;/D&gt;&lt;D xsi:type="xsd:double"&gt;0.7917&lt;/D&gt;&lt;D xsi:type="xsd:double"&gt;0.701&lt;/D&gt;&lt;D xsi:type="xsd:double"&gt;0.7143&lt;/D&gt;&lt;D xsi:type="xsd:double"&gt;0&lt;/D&gt;&lt;D xsi:type="xsd:double"&gt;0.1616&lt;/D&gt;&lt;D xsi:type="xsd:double"&gt;0.1507&lt;/D&gt;&lt;D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xsi:type="xsd:double"&gt;0.2797&lt;/D&gt;&lt;D xsi:type="xsd:double"&gt;0.3295&lt;/D&gt;&lt;D xsi:type="xsd:double"&gt;0.2534&lt;/D&gt;&lt;D xsi:type="xsd:double"&gt;0.2201&lt;/D&gt;&lt;D xsi:type="xsd:double"&gt;0.3847&lt;/D&gt;&lt;D xsi:type="xsd:double"&gt;0.5281&lt;/D&gt;&lt;D xsi:type="xsd:double"&gt;0.4697&lt;/D&gt;&lt;D xsi:type="xsd:double"&gt;0.642&lt;/D&gt;&lt;D xsi:type="xsd:double"&gt;0.4685&lt;/D&gt;&lt;D xsi:type="xsd:double"&gt;0.4445&lt;/D&gt;&lt;D xsi:type="xsd:double"&gt;0.4305&lt;/D&gt;&lt;D xsi:type="xsd:double"&gt;0.3878&lt;/D&gt;&lt;D xsi:type="xsd:double"&gt;0.3306&lt;/D&gt;&lt;D xsi:type="xsd:double"&gt;0.2954&lt;/D&gt;&lt;D xsi:type="xsd:double"&gt;0.2419&lt;/D&gt;&lt;D xsi:type="xsd:double"&gt;0.3606&lt;/D&gt;&lt;D xsi:type="xsd:double"&gt;0.1273&lt;/D&gt;&lt;D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xsi:type="xsd:double"&gt;0.3333&lt;/D&gt;&lt;D xsi:type="xsd:double"&gt;0.2399&lt;/D&gt;&lt;D xsi:type="xsd:double"&gt;0.2511&lt;/D&gt;&lt;D xsi:type="xsd:double"&gt;0.1333&lt;/D&gt;&lt;D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xsi:type="xsd:double"&gt;0.4251&lt;/D&gt;&lt;D xsi:type="xsd:double"&gt;0.4495&lt;/D&gt;&lt;D xsi:type="xsd:double"&gt;0.5098&lt;/D&gt;&lt;D xsi:type="xsd:double"&gt;0.4252&lt;/D&gt;&lt;D xsi:type="xsd:double"&gt;0.4293&lt;/D&gt;&lt;D xsi:type="xsd:double"&gt;0.4749&lt;/D&gt;&lt;D xsi:type="xsd:double"&gt;0.4417&lt;/D&gt;&lt;D xsi:type="xsd:double"&gt;0.4475&lt;/D&gt;&lt;D xsi:type="xsd:double"&gt;0.4915&lt;/D&gt;&lt;D xsi:type="xsd:double"&gt;0.5775&lt;/D&gt;&lt;D xsi:type="xsd:double"&gt;0.5447&lt;/D&gt;&lt;D xsi:type="xsd:double"&gt;0.5624&lt;/D&gt;&lt;D xsi:type="xsd:double"&gt;0.5644&lt;/D&gt;&lt;D xsi:type="xsd:double"&gt;0.6162&lt;/D&gt;&lt;D xsi:type="xsd:double"&gt;0.497&lt;/D&gt;&lt;D xsi:type="xsd:double"&gt;0.4347&lt;/D&gt;&lt;D xsi:type="xsd:double"&gt;0.4277&lt;/D&gt;&lt;D xsi:type="xsd:double"&gt;0.5604&lt;/D&gt;&lt;D xsi:type="xsd:double"&gt;0.5431&lt;/D&gt;&lt;D xsi:type="xsd:double"&gt;0.3423&lt;/D&gt;&lt;D xsi:type="xsd:double"&gt;0.4448&lt;/D&gt;&lt;D xsi:type="xsd:double"&gt;0.4075&lt;/D&gt;&lt;D xsi:type="xsd:double"&gt;0.5944&lt;/D&gt;&lt;D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xsi:type="xsd:double"&gt;0.1612&lt;/D&gt;&lt;D xsi:type="xsd:double"&gt;0.1933&lt;/D&gt;&lt;D xsi:type="xsd:double"&gt;0.1258&lt;/D&gt;&lt;D xsi:type="xsd:double"&gt;0.1067&lt;/D&gt;&lt;D xsi:type="xsd:double"&gt;0.1619&lt;/D&gt;&lt;D xsi:type="xsd:double"&gt;0.0806&lt;/D&gt;&lt;D xsi:type="xsd:double"&gt;0.3844&lt;/D&gt;&lt;D xsi:type="xsd:double"&gt;0.3322&lt;/D&gt;&lt;D xsi:type="xsd:double"&gt;0.3554&lt;/D&gt;&lt;D xsi:type="xsd:double"&gt;0.2976&lt;/D&gt;&lt;D xsi:type="xsd:double"&gt;0.3475&lt;/D&gt;&lt;D xsi:type="xsd:double"&gt;0.4633&lt;/D&gt;&lt;D xsi:type="xsd:double"&gt;0.4806&lt;/D&gt;&lt;D xsi:type="xsd:double"&gt;0.5698&lt;/D&gt;&lt;D xsi:type="xsd:double"&gt;0.4578&lt;/D&gt;&lt;D xsi:type="xsd:double"&gt;0.512&lt;/D&gt;&lt;D xsi:type="xsd:double"&gt;0.4643&lt;/D&gt;&lt;D xsi:type="xsd:double"&gt;0.4205&lt;/D&gt;&lt;D xsi:type="xsd:double"&gt;0.2771&lt;/D&gt;&lt;D xsi:type="xsd:double"&gt;0.3834&lt;/D&gt;&lt;D xsi:type="xsd:double"&gt;0.4924&lt;/D&gt;&lt;D xsi:type="xsd:double"&gt;0.3859&lt;/D&gt;&lt;D xsi:type="xsd:double"&gt;0.3742&lt;/D&gt;&lt;D xsi:type="xsd:double"&gt;0.306&lt;/D&gt;&lt;D xsi:type="xsd:double"&gt;0.3697&lt;/D&gt;&lt;D xsi:type="xsd:double"&gt;0.3223&lt;/D&gt;&lt;D xsi:type="xsd:double"&gt;0.2357&lt;/D&gt;&lt;D xsi:type="xsd:double"&gt;0.0467&lt;/D&gt;&lt;D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xsi:type="xsd:double"&gt;0.3737&lt;/D&gt;&lt;D xsi:type="xsd:double"&gt;0.3799&lt;/D&gt;&lt;D xsi:type="xsd:double"&gt;0.3546&lt;/D&gt;&lt;D xsi:type="xsd:double"&gt;0.3384&lt;/D&gt;&lt;D xsi:type="xsd:double"&gt;0.5805&lt;/D&gt;&lt;D xsi:type="xsd:double"&gt;0.5447&lt;/D&gt;&lt;D xsi:type="xsd:double"&gt;0.4931&lt;/D&gt;&lt;D xsi:type="xsd:double"&gt;0.605&lt;/D&gt;&lt;D xsi:type="xsd:double"&gt;0.4691&lt;/D&gt;&lt;D xsi:type="xsd:double"&gt;0.242&lt;/D&gt;&lt;D xsi:type="xsd:double"&gt;0.2094&lt;/D&gt;&lt;D xsi:type="xsd:double"&gt;0.2112&lt;/D&gt;&lt;D xsi:type="xsd:double"&gt;0.1261&lt;/D&gt;&lt;D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xsi:type="xsd:double"&gt;0.546&lt;/D&gt;&lt;D xsi:type="xsd:double"&gt;0.496&lt;/D&gt;&lt;D xsi:type="xsd:double"&gt;0.6408&lt;/D&gt;&lt;D xsi:type="xsd:double"&gt;0.5916&lt;/D&gt;&lt;D xsi:type="xsd:double"&gt;0.7558&lt;/D&gt;&lt;D xsi:type="xsd:double"&gt;0.7409&lt;/D&gt;&lt;D xsi:type="xsd:double"&gt;0.6362&lt;/D&gt;&lt;D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xsi:type="xsd:double"&gt;1.0212&lt;/D&gt;&lt;D xsi:type="xsd:double"&gt;0.7288&lt;/D&gt;&lt;D xsi:type="xsd:double"&gt;0&lt;/D&gt;&lt;D xsi:type="xsd:double"&gt;0&lt;/D&gt;&lt;D xsi:type="xsd:double"&gt;0&lt;/D&gt;&lt;D xsi:type="xsd:double"&gt;0&lt;/D&gt;&lt;D xsi:type="xsd:double"&gt;1.2711&lt;/D&gt;&lt;D xsi:type="xsd:double"&gt;1.5549&lt;/D&gt;&lt;D xsi:type="xsd:double"&gt;1.5181&lt;/D&gt;&lt;D xsi:type="xsd:double"&gt;1.4729&lt;/D&gt;&lt;D xsi:type="xsd:double"&gt;1.1061&lt;/D&gt;&lt;D xsi:type="xsd:double"&gt;0.8083&lt;/D&gt;&lt;D xsi:type="xsd:double"&gt;0.6738&lt;/D&gt;&lt;D xsi:type="xsd:double"&gt;0.6226&lt;/D&gt;&lt;D xsi:type="xsd:double"&gt;0.6203&lt;/D&gt;&lt;D xsi:type="xsd:double"&gt;0.6865&lt;/D&gt;&lt;D xsi:type="xsd:double"&gt;0.7262&lt;/D&gt;&lt;D xsi:type="xsd:double"&gt;0.5929&lt;/D&gt;&lt;D xsi:type="xsd:double"&gt;0.572&lt;/D&gt;&lt;D xsi:type="xsd:double"&gt;0.2995&lt;/D&gt;&lt;D xsi:type="xsd:double"&gt;0.3908&lt;/D&gt;&lt;D xsi:type="xsd:double"&gt;0.1309&lt;/D&gt;&lt;D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xsi:type="xsd:double"&gt;0.5268&lt;/D&gt;&lt;D xsi:type="xsd:double"&gt;0.5417&lt;/D&gt;&lt;D xsi:type="xsd:double"&gt;0&lt;/D&gt;&lt;D xsi:type="xsd:double"&gt;0&lt;/D&gt;&lt;D xsi:type="xsd:double"&gt;0&lt;/D&gt;&lt;D xsi:type="xsd:double"&gt;0.6571&lt;/D&gt;&lt;D xsi:type="xsd:double"&gt;0.6952&lt;/D&gt;&lt;D xsi:type="xsd:double"&gt;0.7064&lt;/D&gt;&lt;D xsi:type="xsd:double"&gt;0.7714&lt;/D&gt;&lt;D xsi:type="xsd:double"&gt;0.6768&lt;/D&gt;&lt;D xsi:type="xsd:double"&gt;0.6545&lt;/D&gt;&lt;D xsi:type="xsd:double"&gt;0.7184&lt;/D&gt;&lt;D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xsi:type="xsd:double"&gt;0.0332&lt;/D&gt;&lt;D xsi:type="xsd:double"&gt;0.1591&lt;/D&gt;&lt;D xsi:type="xsd:double"&gt;0.1799&lt;/D&gt;&lt;D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xsi:type="xsd:double"&gt;0.179&lt;/D&gt;&lt;D xsi:type="xsd:double"&gt;0.32&lt;/D&gt;&lt;D xsi:type="xsd:double"&gt;0.3039&lt;/D&gt;&lt;D xsi:type="xsd:double"&gt;0.2723&lt;/D&gt;&lt;D xsi:type="xsd:double"&gt;0.2958&lt;/D&gt;&lt;D xsi:type="xsd:double"&gt;0.2478&lt;/D&gt;&lt;D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xsi:type="xsd:double"&gt;0.093&lt;/D&gt;&lt;D xsi:type="xsd:double"&gt;0.055&lt;/D&gt;&lt;D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xsi:type="xsd:double"&gt;0.2538&lt;/D&gt;&lt;D xsi:type="xsd:double"&gt;0.2843&lt;/D&gt;&lt;D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xsi:type="xsd:double"&gt;0.5908&lt;/D&gt;&lt;D xsi:type="xsd:double"&gt;0.5444&lt;/D&gt;&lt;D xsi:type="xsd:double"&gt;0.5622&lt;/D&gt;&lt;D xsi:type="xsd:double"&gt;0.503&lt;/D&gt;&lt;D xsi:type="xsd:double"&gt;0.556&lt;/D&gt;&lt;D xsi:type="xsd:double"&gt;0.4562&lt;/D&gt;&lt;D xsi:type="xsd:double"&gt;0.341&lt;/D&gt;&lt;D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xsi:type="xsd:double"&gt;0.8221&lt;/D&gt;&lt;D xsi:type="xsd:double"&gt;0.8404&lt;/D&gt;&lt;D xsi:type="xsd:double"&gt;0.9113&lt;/D&gt;&lt;D xsi:type="xsd:double"&gt;0.8381&lt;/D&gt;&lt;D xsi:type="xsd:double"&gt;0.6326&lt;/D&gt;&lt;D xsi:type="xsd:double"&gt;0.7999&lt;/D&gt;&lt;D xsi:type="xsd:double"&gt;0.7578&lt;/D&gt;&lt;D xsi:type="xsd:double"&gt;0.685&lt;/D&gt;&lt;D xsi:type="xsd:double"&gt;0.5713&lt;/D&gt;&lt;D xsi:type="xsd:double"&gt;0.5471&lt;/D&gt;&lt;D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xsi:type="xsd:double"&gt;0.11&lt;/D&gt;&lt;D xsi:type="xsd:double"&gt;0.1389&lt;/D&gt;&lt;D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xsi:type="xsd:double"&gt;0.8699&lt;/D&gt;&lt;D xsi:type="xsd:double"&gt;1.2067&lt;/D&gt;&lt;D xsi:type="xsd:double"&gt;0.9945&lt;/D&gt;&lt;D xsi:type="xsd:double"&gt;1.0082&lt;/D&gt;&lt;D xsi:type="xsd:double"&gt;1.2456&lt;/D&gt;&lt;D xsi:type="xsd:double"&gt;1.1141&lt;/D&gt;&lt;D xsi:type="xsd:double"&gt;1.1357&lt;/D&gt;&lt;D xsi:type="xsd:double"&gt;0.8907&lt;/D&gt;&lt;D xsi:type="xsd:double"&gt;0.7982&lt;/D&gt;&lt;D xsi:type="xsd:double"&gt;0.5652&lt;/D&gt;&lt;D xsi:type="xsd:double"&gt;0.2034&lt;/D&gt;&lt;D xsi:type="xsd:double"&gt;0.1101&lt;/D&gt;&lt;D xsi:type="xsd:double"&gt;0.1062&lt;/D&gt;&lt;D xsi:type="xsd:double"&gt;0.1083&lt;/D&gt;&lt;D xsi:type="xsd:double"&gt;0.1615&lt;/D&gt;&lt;D xsi:type="xsd:double"&gt;0.213&lt;/D&gt;&lt;D xsi:type="xsd:double"&gt;0.1905&lt;/D&gt;&lt;D xsi:type="xsd:double"&gt;0.2235&lt;/D&gt;&lt;D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xsi:type="xsd:double"&gt;0.8618&lt;/D&gt;&lt;D xsi:type="xsd:double"&gt;0.384&lt;/D&gt;&lt;D xsi:type="xsd:double"&gt;0.2083&lt;/D&gt;&lt;D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xsi:type="xsd:double"&gt;0.2168&lt;/D&gt;&lt;D xsi:type="xsd:double"&gt;0.2055&lt;/D&gt;&lt;D xsi:type="xsd:double"&gt;0.1772&lt;/D&gt;&lt;D xsi:type="xsd:double"&gt;0.1394&lt;/D&gt;&lt;D xsi:type="xsd:double"&gt;0.146&lt;/D&gt;&lt;D xsi:type="xsd:double"&gt;0.1607&lt;/D&gt;&lt;D xsi:type="xsd:double"&gt;0.1806&lt;/D&gt;&lt;D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xsi:type="xsd:double"&gt;0.0318&lt;/D&gt;&lt;D xsi:type="xsd:double"&gt;0.0393&lt;/D&gt;&lt;D xsi:type="xsd:double"&gt;0.0492&lt;/D&gt;&lt;D xsi:type="xsd:double"&gt;0.0257&lt;/D&gt;&lt;D xsi:type="xsd:double"&gt;0.0329&lt;/D&gt;&lt;D xsi:type="xsd:double"&gt;0.0351&lt;/D&gt;&lt;D xsi:type="xsd:double"&gt;0.0268&lt;/D&gt;&lt;D xsi:type="xsd:double"&gt;0.0178&lt;/D&gt;&lt;D xsi:type="xsd:double"&gt;0.0071&lt;/D&gt;&lt;D xsi:type="xsd:double"&gt;0.0133&lt;/D&gt;&lt;D xsi:type="xsd:double"&gt;0.0056&lt;/D&gt;&lt;D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xsi:type="xsd:double"&gt;1.3205&lt;/D&gt;&lt;D xsi:type="xsd:double"&gt;0.9151&lt;/D&gt;&lt;D xsi:type="xsd:double"&gt;0.0291&lt;/D&gt;&lt;D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xsi:type="xsd:double"&gt;0.436&lt;/D&gt;&lt;D xsi:type="xsd:double"&gt;0.3734&lt;/D&gt;&lt;D xsi:type="xsd:double"&gt;0.2086&lt;/D&gt;&lt;D xsi:type="xsd:double"&gt;0.2407&lt;/D&gt;&lt;D xsi:type="xsd:double"&gt;0.1702&lt;/D&gt;&lt;D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xsi:type="xsd:double"&gt;1.0991&lt;/D&gt;&lt;D xsi:type="xsd:double"&gt;1.1491&lt;/D&gt;&lt;D xsi:type="xsd:double"&gt;1.1477&lt;/D&gt;&lt;D xsi:type="xsd:double"&gt;1.0908&lt;/D&gt;&lt;D xsi:type="xsd:double"&gt;1.0939&lt;/D&gt;&lt;D xsi:type="xsd:double"&gt;1.1519&lt;/D&gt;&lt;D xsi:type="xsd:double"&gt;0.942&lt;/D&gt;&lt;D xsi:type="xsd:double"&gt;0.9221&lt;/D&gt;&lt;D xsi:type="xsd:double"&gt;0.2913&lt;/D&gt;&lt;D xsi:type="xsd:double"&gt;0.2657&lt;/D&gt;&lt;D xsi</t>
        </r>
      </text>
    </comment>
    <comment ref="A108" authorId="0" shapeId="0" xr:uid="{CB6C4B3E-AE1D-4A7A-9691-92052A45AE59}">
      <text>
        <r>
          <rPr>
            <b/>
            <sz val="9"/>
            <color indexed="81"/>
            <rFont val="Tahoma"/>
            <family val="2"/>
          </rPr>
          <t>:type="xsd:double"&gt;0&lt;/D&gt;&lt;D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xsi:type="xsd:double"&gt;0.1225&lt;/D&gt;&lt;D xsi:type="xsd:double"&gt;0.1199&lt;/D&gt;&lt;D xsi:type="xsd:double"&gt;0.1125&lt;/D&gt;&lt;D xsi:type="xsd:double"&gt;0.1095&lt;/D&gt;&lt;D xsi:type="xsd:double"&gt;0.114&lt;/D&gt;&lt;D xsi:type="xsd:double"&gt;0.1139&lt;/D&gt;&lt;D xsi:type="xsd:double"&gt;0.0943&lt;/D&gt;&lt;D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xsi:type="xsd:double"&gt;0.2326&lt;/D&gt;&lt;D xsi:type="xsd:double"&gt;0.2348&lt;/D&gt;&lt;D xsi:type="xsd:double"&gt;0.3272&lt;/D&gt;&lt;D xsi:type="xsd:double"&gt;0.2511&lt;/D&gt;&lt;D xsi:type="xsd:double"&gt;0.3953&lt;/D&gt;&lt;D xsi:type="xsd:double"&gt;0.4522&lt;/D&gt;&lt;D xsi:type="xsd:double"&gt;0.5706&lt;/D&gt;&lt;D xsi:type="xsd:double"&gt;0.6065&lt;/D&gt;&lt;D xsi:type="xsd:double"&gt;0.6225&lt;/D&gt;&lt;D xsi:type="xsd:double"&gt;0.7369&lt;/D&gt;&lt;D xsi:type="xsd:double"&gt;0.7346&lt;/D&gt;&lt;D xsi:type="xsd:double"&gt;0.4231&lt;/D&gt;&lt;D xsi:type="xsd:double"&gt;0.9377&lt;/D&gt;&lt;D xsi:type="xsd:double"&gt;0.8278&lt;/D&gt;&lt;D xsi:type="xsd:double"&gt;1.2519&lt;/D&gt;&lt;D xsi:type="xsd:double"&gt;1.0718&lt;/D&gt;&lt;D xsi:type="xsd:double"&gt;1.1167&lt;/D&gt;&lt;D xsi:type="xsd:double"&gt;0.9477&lt;/D&gt;&lt;D xsi:type="xsd:double"&gt;1.076&lt;/D&gt;&lt;D xsi:type="xsd:double"&gt;1.1149&lt;/D&gt;&lt;D xsi:type="xsd:double"&gt;1.1038&lt;/D&gt;&lt;D xsi:type="xsd:double"&gt;1.1686&lt;/D&gt;&lt;D xsi:type="xsd:double"&gt;1.0331&lt;/D&gt;&lt;D xsi:type="xsd:double"&gt;1.3254&lt;/D&gt;&lt;D xsi:type="xsd:double"&gt;1.0727&lt;/D&gt;&lt;D xsi:type="xsd:double"&gt;1.0569&lt;/D&gt;&lt;D xsi:type="xsd:double"&gt;0.8965&lt;/D&gt;&lt;D xsi:type="xsd:double"&gt;0.5493&lt;/D&gt;&lt;D xsi:type="xsd:double"&gt;0.5904&lt;/D&gt;&lt;D xsi:type="xsd:double"&gt;0.6667&lt;/D&gt;&lt;D xsi:type="xsd:double"&gt;0.6837&lt;/D&gt;&lt;D xsi:type="xsd:double"&gt;0.6992&lt;/D&gt;&lt;D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xsi:type="xsd:double"&gt;0.5982&lt;/D&gt;&lt;D xsi:type="xsd:double"&gt;0.3894&lt;/D&gt;&lt;D xsi:type="xsd:double"&gt;0&lt;/D&gt;&lt;D xsi:type="xsd:double"&gt;0&lt;/D&gt;&lt;D xsi:type="xsd:double"&gt;0&lt;/D&gt;&lt;D xsi:type="xsd:double"&gt;0&lt;/D&gt;&lt;D xsi:type="xsd:double"&gt;0&lt;/D&gt;&lt;D xsi:type="xsd:double"&gt;0.2458&lt;/D&gt;&lt;D xsi:type="xsd:double"&gt;0.2689&lt;/D&gt;&lt;D xsi:type="xsd:double"&gt;0.6286&lt;/D&gt;&lt;D xsi:type="xsd:double"&gt;0.5174&lt;/D&gt;&lt;D xsi:type="xsd:double"&gt;0.449&lt;/D&gt;&lt;D xsi:type="xsd:double"&gt;0.5408&lt;/D&gt;&lt;D xsi:type="xsd:double"&gt;0.4357&lt;/D&gt;&lt;D xsi:type="xsd:double"&gt;0.3827&lt;/D&gt;&lt;D xsi:type="xsd:double"&gt;0.6167&lt;/D&gt;&lt;D xsi:type="xsd:double"&gt;0.7022&lt;/D&gt;&lt;D xsi:type="xsd:double"&gt;0.692&lt;/D&gt;&lt;D xsi:type="xsd:double"&gt;0.7819&lt;/D&gt;&lt;D xsi:type="xsd:double"&gt;0.7434&lt;/D&gt;&lt;D xsi:type="xsd:double"&gt;0.5749&lt;/D&gt;&lt;D xsi:type="xsd:double"&gt;0.5932&lt;/D&gt;&lt;D xsi:type="xsd:double"&gt;0.6162&lt;/D&gt;&lt;D xsi:type="xsd:double"&gt;0.2666&lt;/D&gt;&lt;D xsi:type="xsd:double"&gt;0.2736&lt;/D&gt;&lt;D xsi:type="xsd:double"&gt;0.1527&lt;/D&gt;&lt;D xsi:type="xsd:double"&gt;0.181&lt;/D&gt;&lt;D xsi:type="xsd:double"&gt;0.2178&lt;/D&gt;&lt;D xsi:type="xsd:double"&gt;0.2634&lt;/D&gt;&lt;D xsi:type="xsd:double"&gt;0.1692&lt;/D&gt;&lt;D xsi:type="xsd:double"&gt;0.069&lt;/D&gt;&lt;D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xsi:type="xsd:double"&gt;0.2607&lt;/D&gt;&lt;D xsi:type="xsd:double"&gt;0.6883&lt;/D&gt;&lt;D xsi:type="xsd:double"&gt;0.9044&lt;/D&gt;&lt;D xsi:type="xsd:double"&gt;0.9207&lt;/D&gt;&lt;D xsi:type="xsd:double"&gt;0.7159&lt;/D&gt;&lt;D xsi:type="xsd:double"&gt;0.6266&lt;/D&gt;&lt;D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xsi:type="xsd:double"&gt;0.0993&lt;/D&gt;&lt;D xsi:type="xsd:double"&gt;0.0739&lt;/D&gt;&lt;D xsi:type="xsd:double"&gt;0.0687&lt;/D&gt;&lt;D xsi:type="xsd:double"&gt;0.0865&lt;/D&gt;&lt;D xsi:type="xsd:double"&gt;0.0769&lt;/D&gt;&lt;D xsi:type="xsd:double"&gt;0.0532&lt;/D&gt;&lt;D xsi:type="xsd:double"&gt;0.0678&lt;/D&gt;&lt;D xsi:type="xsd:double"&gt;0.0546&lt;/D&gt;&lt;D xsi:type="xsd:double"&gt;0.0497&lt;/D&gt;&lt;D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xsi:type="xsd:double"&gt;0.019&lt;/D&gt;&lt;D xsi:type="xsd:double"&gt;0.1137&lt;/D&gt;&lt;D xsi:type="xsd:double"&gt;0.1601&lt;/D&gt;&lt;D xsi:type="xsd:double"&gt;0&lt;/D&gt;&lt;D xsi:type="xsd:double"&gt;0.2993&lt;/D&gt;&lt;D xsi:type="xsd:double"&gt;0.2416&lt;/D&gt;&lt;D xsi:type="xsd:double"&gt;0.3095&lt;/D&gt;&lt;D xsi:type="xsd:double"&gt;0.3359&lt;/D&gt;&lt;D xsi:type="xsd:double"&gt;0.3184&lt;/D&gt;&lt;D xsi:type="xsd:double"&gt;0.6019&lt;/D&gt;&lt;D xsi:type="xsd:double"&gt;0.6516&lt;/D&gt;&lt;D xsi:type="xsd:double"&gt;0.5595&lt;/D&gt;&lt;D xsi:type="xsd:double"&gt;0.4279&lt;/D&gt;&lt;D xsi:type="xsd:double"&gt;0.3863&lt;/D&gt;&lt;D xsi:type="xsd:double"&gt;0.3795&lt;/D&gt;&lt;D xsi:type="xsd:double"&gt;0&lt;/D&gt;&lt;D xsi:type="xsd:double"&gt;0&lt;/D&gt;&lt;D xsi:type="xsd:double"&gt;0&lt;/D&gt;&lt;D xsi:type="xsd:double"&gt;0&lt;/D&gt;&lt;D xsi:type="xsd:double"&gt;0&lt;/D&gt;&lt;D xsi:type="xsd:double"&gt;0&lt;/D&gt;&lt;D xsi:type="xsd:double"&gt;0&lt;/D&gt;&lt;D xsi:type="xsd:double"&gt;0.8352&lt;/D&gt;&lt;D xsi:type="xsd:double"&gt;0.8079&lt;/D&gt;&lt;D xsi:type="xsd:double"&gt;0.9055&lt;/D&gt;&lt;D xsi:type="xsd:double"&gt;0.8165&lt;/D&gt;&lt;D xsi:type="xsd:double"&gt;0.7774&lt;/D&gt;&lt;D xsi:type="xsd:double"&gt;0.7931&lt;/D&gt;&lt;D xsi:type="xsd:double"&gt;0.6492&lt;/D&gt;&lt;D xsi:type="xsd:double"&gt;0.5679&lt;/D&gt;&lt;D xsi:type="xsd:double"&gt;0.8979&lt;/D&gt;&lt;D xsi:type="xsd:double"&gt;0.752&lt;/D&gt;&lt;D xsi:type="xsd:double"&gt;0.6847&lt;/D&gt;&lt;D xsi:type="xsd:double"&gt;0.2515&lt;/D&gt;&lt;D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xsi:type="xsd:double"&gt;0.3902&lt;/D&gt;&lt;D xsi:type="xsd:double"&gt;0.3729&lt;/D&gt;&lt;D xsi:type="xsd:double"&gt;0.375&lt;/D&gt;&lt;D xsi:type="xsd:double"&gt;0.3867&lt;/D&gt;&lt;D xsi:type="xsd:double"&gt;0.2936&lt;/D&gt;&lt;D xsi:type="xsd:double"&gt;0.2622&lt;/D&gt;&lt;D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xsi:type="xsd:double"&gt;0.1753&lt;/D&gt;&lt;D xsi:type="xsd:double"&gt;0.1616&lt;/D&gt;&lt;D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xsi:type="xsd:double"&gt;0.1433&lt;/D&gt;&lt;D xsi:type="xsd:double"&gt;0.1423&lt;/D&gt;&lt;D xsi:type="xsd:double"&gt;0.1594&lt;/D&gt;&lt;D xsi:type="xsd:double"&gt;0.1503&lt;/D&gt;&lt;D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xsi:type="xsd:double"&gt;0.4964&lt;/D&gt;&lt;D xsi:type="xsd:double"&gt;0.6289&lt;/D&gt;&lt;D xsi:type="xsd:double"&gt;0.8178&lt;/D&gt;&lt;D xsi:type="xsd:double"&gt;0.7657&lt;/D&gt;&lt;D xsi:type="xsd:double"&gt;0.6907&lt;/D&gt;&lt;D xsi:type="xsd:double"&gt;0.4838&lt;/D&gt;&lt;D xsi:type="xsd:double"&gt;0.5789&lt;/D&gt;&lt;D xsi:type="xsd:double"&gt;0.5002&lt;/D&gt;&lt;D xsi:type="xsd:double"&gt;0.599&lt;/D&gt;&lt;D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xsi:type="xsd:double"&gt;0.1938&lt;/D&gt;&lt;D xsi:type="xsd:double"&gt;0.1738&lt;/D&gt;&lt;D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xsi:type="xsd:double"&gt;0.2545&lt;/D&gt;&lt;D xsi:type="xsd:double"&gt;0.2923&lt;/D&gt;&lt;D xsi:type="xsd:double"&gt;0.7913&lt;/D&gt;&lt;D xsi:type="xsd:double"&gt;0.7645&lt;/D&gt;&lt;D xsi:type="xsd:double"&gt;0.7756&lt;/D&gt;&lt;D xsi:type="xsd:double"&gt;0.7706&lt;/D&gt;&lt;D xsi:type="xsd:double"&gt;0.8993&lt;/D&gt;&lt;D xsi:type="xsd:double"&gt;0.411&lt;/D&gt;&lt;D xsi:type="xsd:double"&gt;0.3452&lt;/D&gt;&lt;D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xsi:type="xsd:double"&gt;0.3406&lt;/D&gt;&lt;D xsi:type="xsd:double"&gt;0.1411&lt;/D&gt;&lt;D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xsi:type="xsd:double"&gt;0.0229&lt;/D&gt;&lt;D xsi:type="xsd:double"&gt;0.1201&lt;/D&gt;&lt;D xsi:type="xsd:double"&gt;0.1538&lt;/D&gt;&lt;D xsi:type="xsd:double"&gt;0.05&lt;/D&gt;&lt;D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xsi:type="xsd:double"&gt;1.0092&lt;/D&gt;&lt;D xsi:type="xsd:double"&gt;0.7323&lt;/D&gt;&lt;D xsi:type="xsd:double"&gt;0.2462&lt;/D&gt;&lt;D xsi:type="xsd:double"&gt;0.2317&lt;/D&gt;&lt;D xsi:type="xsd:double"&gt;0.2262&lt;/D&gt;&lt;D xsi:type="xsd:double"&gt;0.2493&lt;/D&gt;&lt;D xsi:type="xsd:double"&gt;0.2146&lt;/D&gt;&lt;D xsi:type="xsd:double"&gt;0.2361&lt;/D&gt;&lt;D xsi:type="xsd:double"&gt;0.1625&lt;/D&gt;&lt;D xsi:type="xsd:double"&gt;0.1202&lt;/D&gt;&lt;D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xsi:type="xsd:double"&gt;0.1063&lt;/D&gt;&lt;D xsi:type="xsd:double"&gt;0.128&lt;/D&gt;&lt;D xsi:type="xsd:double"&gt;0.1734&lt;/D&gt;&lt;D xsi:type="xsd:double"&gt;0.0915&lt;/D&gt;&lt;D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xsi:type="xsd:double"&gt;0.4525&lt;/D&gt;&lt;D xsi:type="xsd:double"&gt;0.5447&lt;/D&gt;&lt;D xsi:type="xsd:double"&gt;0.5164&lt;/D&gt;&lt;D xsi:type="xsd:double"&gt;0.3748&lt;/D&gt;&lt;D xsi:type="xsd:double"&gt;0.028&lt;/D&gt;&lt;D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xsi:type="xsd:double"&gt;0.0153&lt;/D&gt;&lt;D xsi:type="xsd:double"&gt;0.3039&lt;/D&gt;&lt;D xsi:type="xsd:double"&gt;0.4031&lt;/D&gt;&lt;D xsi:type="xsd:double"&gt;0.4971&lt;/D&gt;&lt;D xsi:type="xsd:double"&gt;0.471&lt;/D&gt;&lt;D xsi:type="xsd:double"&gt;0.4546&lt;/D&gt;&lt;D xsi:type="xsd:double"&gt;0.3727&lt;/D&gt;&lt;D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xsi:type="xsd:double"&gt;0.5363&lt;/D&gt;&lt;D xsi:type="xsd:double"&gt;0.4817&lt;/D&gt;&lt;D xsi:type="xsd:double"&gt;0.4094&lt;/D&gt;&lt;D xsi:type="xsd:double"&gt;0.336&lt;/D&gt;&lt;D xsi:type="xsd:double"&gt;0.5279&lt;/D&gt;&lt;D xsi:type="xsd:double"&gt;0.4791&lt;/D&gt;&lt;D xsi:type="xsd:double"&gt;0.6834&lt;/D&gt;&lt;D xsi:type="xsd:double"&gt;0.5363&lt;/D&gt;&lt;D xsi:type="xsd:double"&gt;0.4572&lt;/D&gt;&lt;D xsi:type="xsd:double"&gt;0.4296&lt;/D&gt;&lt;D xsi:type="xsd:double"&gt;0.3167&lt;/D&gt;&lt;D xsi:type="xsd:double"&gt;0.3336&lt;/D&gt;&lt;D xsi:type="xsd:double"&gt;0.2778&lt;/D&gt;&lt;D xsi:type="xsd:double"&gt;0.2107&lt;/D&gt;&lt;D xsi:type="xsd:double"&gt;0.2395&lt;/D&gt;&lt;D xsi:type="xsd:double"&gt;0.143&lt;/D&gt;&lt;D xsi:type="xsd:double"&gt;0.0562&lt;/D&gt;&lt;D xsi:type="xsd:double"&gt;0.0545&lt;/D&gt;&lt;D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xsi:type="xsd:double"&gt;0.0712&lt;/D&gt;&lt;D xsi:type="xsd:double"&gt;0.1151&lt;/D&gt;&lt;D xsi:type="xsd:double"&gt;0.1549&lt;/D&gt;&lt;D xsi:type="xsd:double"&gt;0.4335&lt;/D&gt;&lt;D xsi:type="xsd:double"&gt;0.4499&lt;/D&gt;&lt;D xsi:type="xsd:double"&gt;0.5012&lt;/D&gt;&lt;D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xsi:type="xsd:double"&gt;0.6544&lt;/D&gt;&lt;D xsi:type="xsd:double"&gt;0.645&lt;/D&gt;&lt;D xsi:type="xsd:double"&gt;0.516&lt;/D&gt;&lt;D xsi:type="xsd:double"&gt;1.0706&lt;/D&gt;&lt;D xsi:type="xsd:double"&gt;1.152&lt;/D&gt;&lt;D xsi:type="xsd:double"&gt;0.4942&lt;/D&gt;&lt;D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xsi:type="xsd:double"&gt;0.345&lt;/D&gt;&lt;D xsi:type="xsd:double"&gt;0&lt;/D&gt;&lt;D xsi:type="xsd:double"&gt;0&lt;/D&gt;&lt;D xsi:type="xsd:double"&gt;1.039&lt;/D&gt;&lt;D xsi:type="xsd:double"&gt;0.6568&lt;/D&gt;&lt;D xsi:type="xsd:double"&gt;0.7697&lt;/D&gt;&lt;D xsi:type="xsd:double"&gt;0.5202&lt;/D&gt;&lt;D xsi:type="xsd:double"&gt;0.5833&lt;/D&gt;&lt;D xsi:type="xsd:double"&gt;0.3193&lt;/D&gt;&lt;D xsi:type="xsd:double"&gt;0.4184&lt;/D&gt;&lt;D xsi:type="xsd:double"&gt;0.4545&lt;/D&gt;&lt;D xsi:type="xsd:double"&gt;0&lt;/D&gt;&lt;D xsi:type="xsd:double"&gt;0&lt;/D&gt;&lt;D xsi:type="xsd:double"&gt;0&lt;/D&gt;&lt;D xsi:type="xsd:double"&gt;0&lt;/D&gt;&lt;D xsi:type="xsd:double"&gt;0&lt;/D&gt;&lt;D xsi:type="xsd:double"&gt;0&lt;/D&gt;&lt;D xsi:type="xsd:double"&gt;0&lt;/D&gt;</t>
        </r>
      </text>
    </comment>
    <comment ref="A109" authorId="0" shapeId="0" xr:uid="{25EE0491-37C9-4CBC-A5AC-8207FD03A316}">
      <text>
        <r>
          <rPr>
            <b/>
            <sz val="9"/>
            <color indexed="81"/>
            <rFont val="Tahoma"/>
            <family val="2"/>
          </rPr>
          <t xml:space="preserve">&lt;D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xsi:type="xsd:double"&gt;0.2736&lt;/D&gt;&lt;D xsi:type="xsd:double"&gt;0.3598&lt;/D&gt;&lt;D xsi:type="xsd:double"&gt;0.3531&lt;/D&gt;&lt;D xsi:type="xsd:double"&gt;0.378&lt;/D&gt;&lt;D xsi:type="xsd:double"&gt;0.3145&lt;/D&gt;&lt;D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xsi:type="xsd:double"&gt;0.2933&lt;/D&gt;&lt;D xsi:type="xsd:double"&gt;0.3522&lt;/D&gt;&lt;D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xsi:type="xsd:double"&gt;0.305&lt;/D&gt;&lt;D xsi:type="xsd:double"&gt;0.3975&lt;/D&gt;&lt;D xsi:type="xsd:double"&gt;0.4216&lt;/D&gt;&lt;D xsi:type="xsd:double"&gt;0.4152&lt;/D&gt;&lt;D xsi:type="xsd:double"&gt;0.4562&lt;/D&gt;&lt;D xsi:type="xsd:double"&gt;0.4227&lt;/D&gt;&lt;D xsi:type="xsd:double"&gt;0.4508&lt;/D&gt;&lt;D xsi:type="xsd:double"&gt;0.4039&lt;/D&gt;&lt;D xsi:type="xsd:double"&gt;0.4931&lt;/D&gt;&lt;D xsi:type="xsd:double"&gt;0.5315&lt;/D&gt;&lt;D xsi:type="xsd:double"&gt;0.5462&lt;/D&gt;&lt;D xsi:type="xsd:double"&gt;0.4766&lt;/D&gt;&lt;D xsi:type="xsd:double"&gt;0.2796&lt;/D&gt;&lt;D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xsi:type="xsd:double"&gt;0.0438&lt;/D&gt;&lt;D xsi:type="xsd:double"&gt;0.2518&lt;/D&gt;&lt;D xsi:type="xsd:double"&gt;0.2528&lt;/D&gt;&lt;D xsi:type="xsd:double"&gt;0.239&lt;/D&gt;&lt;D xsi:type="xsd:double"&gt;0.2818&lt;/D&gt;&lt;D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xsi:type="xsd:double"&gt;0.0826&lt;/D&gt;&lt;D xsi:type="xsd:double"&gt;0.1148&lt;/D&gt;&lt;D xsi:type="xsd:double"&gt;0.0969&lt;/D&gt;&lt;D xsi:type="xsd:double"&gt;0.0392&lt;/D&gt;&lt;D xsi:type="xsd:double"&gt;0&lt;/D&gt;&lt;D xsi:type="xsd:double"&gt;0&lt;/D&gt;&lt;D xsi:type="xsd:double"&gt;0&lt;/D&gt;&lt;D xsi:type="xsd:double"&gt;0&lt;/D&gt;&lt;D xsi:type="xsd:double"&gt;0&lt;/D&gt;&lt;D xsi:type="xsd:double"&gt;0&lt;/D&gt;&lt;D xsi:type="xsd:double"&gt;0.2549&lt;/D&gt;&lt;D xsi:type="xsd:double"&gt;0.2394&lt;/D&gt;&lt;D xsi:type="xsd:double"&gt;0.2124&lt;/D&gt;&lt;D xsi:type="xsd:double"&gt;0.1793&lt;/D&gt;&lt;D xsi:type="xsd:double"&gt;0.1796&lt;/D&gt;&lt;D xsi:type="xsd:double"&gt;0.1305&lt;/D&gt;&lt;D xsi:type="xsd:double"&gt;0.1027&lt;/D&gt;&lt;D xsi:type="xsd:double"&gt;0.1423&lt;/D&gt;&lt;D xsi:type="xsd:double"&gt;0.1078&lt;/D&gt;&lt;D xsi:type="xsd:double"&gt;0.0988&lt;/D&gt;&lt;D xsi:type="xsd:double"&gt;0.0633&lt;/D&gt;&lt;D xsi:type="xsd:double"&gt;0.0482&lt;/D&gt;&lt;D xsi:type="xsd:double"&gt;0.0424&lt;/D&gt;&lt;D xsi:type="xsd:double"&gt;0.1141&lt;/D&gt;&lt;D xsi:type="xsd:double"&gt;0.1233&lt;/D&gt;&lt;D xsi:type="xsd:double"&gt;0.0953&lt;/D&gt;&lt;D xsi:type="xsd:double"&gt;0.0601&lt;/D&gt;&lt;D xsi:type="xsd:double"&gt;0.0451&lt;/D&gt;&lt;D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xsi:type="xsd:double"&gt;0.1344&lt;/D&gt;&lt;D xsi:type="xsd:double"&gt;0.1682&lt;/D&gt;&lt;D xsi:type="xsd:double"&gt;0.1989&lt;/D&gt;&lt;D xsi:type="xsd:double"&gt;0.2507&lt;/D&gt;&lt;D xsi:type="xsd:double"&gt;0.3507&lt;/D&gt;&lt;D xsi:type="xsd:double"&gt;0.4354&lt;/D&gt;&lt;D xsi:type="xsd:double"&gt;0.4044&lt;/D&gt;&lt;D xsi:type="xsd:double"&gt;0.3101&lt;/D&gt;&lt;D xsi:type="xsd:double"&gt;0.2971&lt;/D&gt;&lt;D xsi:type="xsd:double"&gt;0.3224&lt;/D&gt;&lt;D xsi:type="xsd:double"&gt;0.312&lt;/D&gt;&lt;D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xsi:type="xsd:double"&gt;0.8005&lt;/D&gt;&lt;D xsi:type="xsd:double"&gt;0.8475&lt;/D&gt;&lt;D xsi:type="xsd:double"&gt;0.9103&lt;/D&gt;&lt;D xsi:type="xsd:double"&gt;0.6842&lt;/D&gt;&lt;D xsi:type="xsd:double"&gt;0.3149&lt;/D&gt;&lt;D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xsi:type="xsd:double"&gt;0.0607&lt;/D&gt;&lt;D xsi:type="xsd:double"&gt;0.0587&lt;/D&gt;&lt;D xsi:type="xsd:double"&gt;0.0599&lt;/D&gt;&lt;D xsi:type="xsd:double"&gt;0.0409&lt;/D&gt;&lt;D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xsi:type="xsd:double"&gt;0.0986&lt;/D&gt;&lt;D xsi:type="xsd:double"&gt;0.1033&lt;/D&gt;&lt;D xsi:type="xsd:double"&gt;0.0954&lt;/D&gt;&lt;D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xsi:type="xsd:double"&gt;0.9875&lt;/D&gt;&lt;D xsi:type="xsd:double"&gt;0.6377&lt;/D&gt;&lt;D xsi:type="xsd:double"&gt;0.3498&lt;/D&gt;&lt;D xsi:type="xsd:double"&gt;0.0752&lt;/D&gt;&lt;D xsi:type="xsd:double"&gt;0.0713&lt;/D&gt;&lt;D xsi:type="xsd:double"&gt;0.0666&lt;/D&gt;&lt;D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xsi:type="xsd:double"&gt;0.4443&lt;/D&gt;&lt;D xsi:type="xsd:double"&gt;0.3841&lt;/D&gt;&lt;D xsi:type="xsd:double"&gt;0.3922&lt;/D&gt;&lt;D xsi:type="xsd:double"&gt;0.2283&lt;/D&gt;&lt;D xsi:type="xsd:double"&gt;0.2461&lt;/D&gt;&lt;D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xsi:type="xsd:double"&gt;0.1335&lt;/D&gt;&lt;D xsi:type="xsd:double"&gt;2.4494&lt;/D&gt;&lt;D xsi:type="xsd:double"&gt;2.3868&lt;/D&gt;&lt;D xsi:type="xsd:double"&gt;2.3628&lt;/D&gt;&lt;D xsi:type="xsd:double"&gt;2.051&lt;/D&gt;&lt;D xsi:type="xsd:double"&gt;1.9651&lt;/D&gt;&lt;D xsi:type="xsd:double"&gt;1.8598&lt;/D&gt;&lt;D xsi:type="xsd:double"&gt;1.6232&lt;/D&gt;&lt;D xsi:type="xsd:double"&gt;1.3453&lt;/D&gt;&lt;D xsi:type="xsd:double"&gt;4.4405&lt;/D&gt;&lt;D xsi:type="xsd:double"&gt;4.7285&lt;/D&gt;&lt;D xsi:type="xsd:double"&gt;4.2224&lt;/D&gt;&lt;D xsi:type="xsd:double"&gt;1.3644&lt;/D&gt;&lt;D xsi:type="xsd:double"&gt;1.0304&lt;/D&gt;&lt;D xsi:type="xsd:double"&gt;0.9531&lt;/D&gt;&lt;D xsi:type="xsd:double"&gt;0.4576&lt;/D&gt;&lt;D xsi:type="xsd:double"&gt;0.434&lt;/D&gt;&lt;D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xsi:type="xsd:double"&gt;0.258&lt;/D&gt;&lt;D xsi:type="xsd:double"&gt;0.3353&lt;/D&gt;&lt;D xsi:type="xsd:double"&gt;0.3414&lt;/D&gt;&lt;D xsi:type="xsd:double"&gt;0.478&lt;/D&gt;&lt;D xsi:type="xsd:double"&gt;0.4944&lt;/D&gt;&lt;D xsi:type="xsd:double"&gt;0.2683&lt;/D&gt;&lt;D xsi:type="xsd:double"&gt;0.1697&lt;/D&gt;&lt;D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xsi:type="xsd:double"&gt;0.1424&lt;/D&gt;&lt;D xsi:type="xsd:double"&gt;0.0571&lt;/D&gt;&lt;D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xsi:type="xsd:double"&gt;0.3522&lt;/D&gt;&lt;D xsi:type="xsd:double"&gt;0.3595&lt;/D&gt;&lt;D xsi:type="xsd:double"&gt;0.2938&lt;/D&gt;&lt;D xsi:type="xsd:double"&gt;0.2292&lt;/D&gt;&lt;D xsi:type="xsd:double"&gt;0.3059&lt;/D&gt;&lt;D xsi:type="xsd:double"&gt;0.3415&lt;/D&gt;&lt;D xsi:type="xsd:double"&gt;0.4711&lt;/D&gt;&lt;D xsi:type="xsd:double"&gt;0.6633&lt;/D&gt;&lt;D xsi:type="xsd:double"&gt;0.4943&lt;/D&gt;&lt;D xsi:type="xsd:double"&gt;0.417&lt;/D&gt;&lt;D xsi:type="xsd:double"&gt;0.1979&lt;/D&gt;&lt;D xsi:type="xsd:double"&gt;0.2969&lt;/D&gt;&lt;D xsi:type="xsd:double"&gt;0.3083&lt;/D&gt;&lt;D xsi:type="xsd:double"&gt;0.3955&lt;/D&gt;&lt;D xsi:type="xsd:double"&gt;0.4587&lt;/D&gt;&lt;D xsi:type="xsd:double"&gt;0.3834&lt;/D&gt;&lt;D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xsi:type="xsd:double"&gt;0.1867&lt;/D&gt;&lt;D xsi:type="xsd:double"&gt;0.2273&lt;/D&gt;&lt;D xsi:type="xsd:double"&gt;0.2753&lt;/D&gt;&lt;D xsi:type="xsd:double"&gt;0.2265&lt;/D&gt;&lt;D xsi:type="xsd:double"&gt;0.2232&lt;/D&gt;&lt;D xsi:type="xsd:double"&gt;0.1544&lt;/D&gt;&lt;D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xsi:type="xsd:double"&gt;0.4091&lt;/D&gt;&lt;D xsi:type="xsd:double"&gt;0.4258&lt;/D&gt;&lt;D xsi:type="xsd:double"&gt;0.514&lt;/D&gt;&lt;D xsi:type="xsd:double"&gt;0.5428&lt;/D&gt;&lt;D xsi:type="xsd:double"&gt;0.5121&lt;/D&gt;&lt;D xsi:type="xsd:double"&gt;0.2505&lt;/D&gt;&lt;D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xsi:type="xsd:double"&gt;0.4042&lt;/D&gt;&lt;D xsi:type="xsd:double"&gt;0.4006&lt;/D&gt;&lt;D xsi:type="xsd:double"&gt;0.296&lt;/D&gt;&lt;D xsi:type="xsd:double"&gt;0.2246&lt;/D&gt;&lt;D xsi:type="xsd:double"&gt;0.3777&lt;/D&gt;&lt;D xsi:type="xsd:double"&gt;0.4166&lt;/D&gt;&lt;D xsi:type="xsd:double"&gt;0.6716&lt;/D&gt;&lt;D xsi:type="xsd:double"&gt;0.6425&lt;/D&gt;&lt;D xsi:type="xsd:double"&gt;0.5022&lt;/D&gt;&lt;D xsi:type="xsd:double"&gt;0.2489&lt;/D&gt;&lt;D xsi:type="xsd:double"&gt;0.1125&lt;/D&gt;&lt;D xsi:type="xsd:double"&gt;0.0863&lt;/D&gt;&lt;D xsi:type="xsd:double"&gt;0.0646&lt;/D&gt;&lt;D xsi:type="xsd:double"&gt;0.0433&lt;/D&gt;&lt;D xsi:type="xsd:double"&gt;0.0387&lt;/D&gt;&lt;D xsi:type="xsd:double"&gt;0.0274&lt;/D&gt;&lt;D xsi:type="xsd:double"&gt;0.0179&lt;/D&gt;&lt;D xsi:type="xsd:double"&gt;0.0095&lt;/D&gt;&lt;D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xsi:type="xsd:double"&gt;0.2323&lt;/D&gt;&lt;D xsi:type="xsd:double"&gt;0.2391&lt;/D&gt;&lt;D xsi:type="xsd:double"&gt;0&lt;/D&gt;&lt;D xsi:type="xsd:double"&gt;0.0752&lt;/D&gt;&lt;D xsi:type="xsd:double"&gt;0.0668&lt;/D&gt;&lt;D xsi:type="xsd:double"&gt;0.0703&lt;/D&gt;&lt;D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xsi:type="xsd:double"&gt;1.1053&lt;/D&gt;&lt;D xsi:type="xsd:double"&gt;0.8642&lt;/D&gt;&lt;D xsi:type="xsd:double"&gt;1.1428&lt;/D&gt;&lt;D xsi:type="xsd:double"&gt;1.2571&lt;/D&gt;&lt;D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xsi:type="xsd:double"&gt;0.2729&lt;/D&gt;&lt;D xsi:type="xsd:double"&gt;0.2598&lt;/D&gt;&lt;D xsi:type="xsd:double"&gt;0.3902&lt;/D&gt;&lt;D xsi:type="xsd:double"&gt;0.7214&lt;/D&gt;&lt;D xsi:type="xsd:double"&gt;0.7763&lt;/D&gt;&lt;D xsi:type="xsd:double"&gt;0.6213&lt;/D&gt;&lt;D xsi:type="xsd:double"&gt;0.5429&lt;/D&gt;&lt;D xsi:type="xsd:double"&gt;0.3791&lt;/D&gt;&lt;D xsi:type="xsd:double"&gt;0.2375&lt;/D&gt;&lt;D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xsi:type="xsd:double"&gt;1.5037&lt;/D&gt;&lt;D xsi:type="xsd:double"&gt;1.2382&lt;/D&gt;&lt;D xsi:type="xsd:double"&gt;0.9728&lt;/D&gt;&lt;D xsi:type="xsd:double"&gt;0.3268&lt;/D&gt;&lt;D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xsi:type="xsd:double"&gt;0.6292&lt;/D&gt;&lt;D xsi:type="xsd:double"&gt;0.565&lt;/D&gt;&lt;D xsi:type="xsd:double"&gt;0.5305&lt;/D&gt;&lt;D xsi:type="xsd:double"&gt;0.4417&lt;/D&gt;&lt;D xsi:type="xsd:double"&gt;0.1982&lt;/D&gt;&lt;D xsi:type="xsd:double"&gt;0.1725&lt;/D&gt;&lt;D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xsi:type="xsd:double"&gt;0.2285&lt;/D&gt;&lt;D xsi:type="xsd:double"&gt;0.2418&lt;/D&gt;&lt;D xsi:type="xsd:double"&gt;0.2855&lt;/D&gt;&lt;D xsi:type="xsd:double"&gt;0.4414&lt;/D&gt;&lt;D xsi:type="xsd:double"&gt;0.6211&lt;/D&gt;&lt;D xsi:type="xsd:double"&gt;0.3066&lt;/D&gt;&lt;D xsi:type="xsd:double"&gt;0.0478&lt;/D&gt;&lt;D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t>
        </r>
      </text>
    </comment>
    <comment ref="A110" authorId="0" shapeId="0" xr:uid="{58D045AC-BA61-40F2-9C47-9AC997D883DF}">
      <text>
        <r>
          <rPr>
            <b/>
            <sz val="9"/>
            <color indexed="81"/>
            <rFont val="Tahoma"/>
            <family val="2"/>
          </rPr>
          <t>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xsi:type="xsd:double"&gt;0.3072&lt;/D&gt;&lt;D xsi:type="xsd:double"&gt;0.2998&lt;/D&gt;&lt;D xsi:type="xsd:double"&gt;0.3176&lt;/D&gt;&lt;D xsi:type="xsd:double"&gt;0.4433&lt;/D&gt;&lt;D xsi:type="xsd:double"&gt;0.2844&lt;/D&gt;&lt;D xsi:type="xsd:double"&gt;0.4046&lt;/D&gt;&lt;D xsi:type="xsd:double"&gt;0.342&lt;/D&gt;&lt;D xsi:type="xsd:double"&gt;0.3108&lt;/D&gt;&lt;D xsi:type="xsd:double"&gt;0.2476&lt;/D&gt;&lt;D xsi:type="xsd:double"&gt;0&lt;/D&gt;&lt;D xsi:type="xsd:double"&gt;0&lt;/D&gt;&lt;D xsi:type="xsd:double"&gt;0&lt;/D&gt;&lt;D xsi:type="xsd:double"&gt;0&lt;/D&gt;&lt;D xsi:type="xsd:double"&gt;0&lt;/D&gt;&lt;D xsi:type="xsd:double"&gt;0&lt;/D&gt;&lt;D xsi:type="xsd:double"&gt;0.1649&lt;/D&gt;&lt;D xsi:type="xsd:double"&gt;0.159&lt;/D&gt;&lt;D xsi:type="xsd:double"&gt;0.0941&lt;/D&gt;&lt;D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xsi:type="xsd:double"&gt;0.2358&lt;/D&gt;&lt;D xsi:type="xsd:double"&gt;0.236&lt;/D&gt;&lt;D xsi:type="xsd:double"&gt;0.2309&lt;/D&gt;&lt;D xsi:type="xsd:double"&gt;0.2049&lt;/D&gt;&lt;D xsi:type="xsd:double"&gt;0.2068&lt;/D&gt;&lt;D xsi:type="xsd:double"&gt;0.1361&lt;/D&gt;&lt;D xsi:type="xsd:double"&gt;0.1103&lt;/D&gt;&lt;D xsi:type="xsd:double"&gt;0.1049&lt;/D&gt;&lt;D xsi:type="xsd:double"&gt;0.2076&lt;/D&gt;&lt;D xsi:type="xsd:double"&gt;0.2278&lt;/D&gt;&lt;D xsi:type="xsd:double"&gt;0.1684&lt;/D&gt;&lt;D xsi:type="xsd:double"&gt;0.1587&lt;/D&gt;&lt;D xsi:type="xsd:double"&gt;0.2591&lt;/D&gt;&lt;D xsi:type="xsd:double"&gt;0.2021&lt;/D&gt;&lt;D xsi:type="xsd:double"&gt;0.1878&lt;/D&gt;&lt;D xsi:type="xsd:double"&gt;0.1609&lt;/D&gt;&lt;D xsi:type="xsd:double"&gt;0.0328&lt;/D&gt;&lt;D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xsi:type="xsd:double"&gt;0.4289&lt;/D&gt;&lt;D xsi:type="xsd:double"&gt;0.5973&lt;/D&gt;&lt;D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xsi:type="xsd:double"&gt;0.11&lt;/D&gt;&lt;D xsi:type="xsd:double"&gt;0.2512&lt;/D&gt;&lt;D xsi:type="xsd:double"&gt;0.2793&lt;/D&gt;&lt;D xsi:type="xsd:double"&gt;0.1991&lt;/D&gt;&lt;D xsi:type="xsd:double"&gt;0.1604&lt;/D&gt;&lt;D xsi:type="xsd:double"&gt;0.2716&lt;/D&gt;&lt;D xsi:type="xsd:double"&gt;0.2608&lt;/D&gt;&lt;D xsi:type="xsd:double"&gt;0.233&lt;/D&gt;&lt;D xsi:type="xsd:double"&gt;0.2173&lt;/D&gt;&lt;D xsi:type="xsd:double"&gt;0.2155&lt;/D&gt;&lt;D xsi:type="xsd:double"&gt;0.2255&lt;/D&gt;&lt;D xsi:type="xsd:double"&gt;0.1736&lt;/D&gt;&lt;D xsi:type="xsd:double"&gt;0.1392&lt;/D&gt;&lt;D xsi:type="xsd:double"&gt;0.1175&lt;/D&gt;&lt;D xsi:type="xsd:double"&gt;0.1123&lt;/D&gt;&lt;D xsi:type="xsd:double"&gt;0.1309&lt;/D&gt;&lt;D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xsi:type="xsd:double"&gt;0.0379&lt;/D&gt;&lt;D xsi:type="xsd:double"&gt;0.0411&lt;/D&gt;&lt;D xsi:type="xsd:double"&gt;0.0706&lt;/D&gt;&lt;D xsi:type="xsd:double"&gt;0.0468&lt;/D&gt;&lt;D xsi:type="xsd:double"&gt;0.0381&lt;/D&gt;&lt;D xsi:type="xsd:double"&gt;0.0281&lt;/D&gt;&lt;D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xsi:type="xsd:double"&gt;0.0425&lt;/D&gt;&lt;D xsi:type="xsd:double"&gt;0.171&lt;/D&gt;&lt;D xsi:type="xsd:double"&gt;0.6335&lt;/D&gt;&lt;D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xsi:type="xsd:double"&gt;0.3301&lt;/D&gt;&lt;D xsi:type="xsd:double"&gt;0.3811&lt;/D&gt;&lt;D xsi:type="xsd:double"&gt;0.2836&lt;/D&gt;&lt;D xsi:type="xsd:double"&gt;0.3114&lt;/D&gt;&lt;D xsi:type="xsd:double"&gt;0.2362&lt;/D&gt;&lt;D xsi:type="xsd:double"&gt;0.3296&lt;/D&gt;&lt;D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xsi:type="xsd:double"&gt;0.1358&lt;/D&gt;&lt;D xsi:type="xsd:double"&gt;0.2809&lt;/D&gt;&lt;D xsi:type="xsd:double"&gt;0.2507&lt;/D&gt;&lt;D xsi:type="xsd:double"&gt;0.2153&lt;/D&gt;&lt;D xsi:type="xsd:double"&gt;0.1547&lt;/D&gt;&lt;D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xsi:type="xsd:double"&gt;0.3046&lt;/D&gt;&lt;D xsi:type="xsd:double"&gt;0.3113&lt;/D&gt;&lt;D xsi:type="xsd:double"&gt;0.2024&lt;/D&gt;&lt;D xsi:type="xsd:double"&gt;0.1814&lt;/D&gt;&lt;D xsi:type="xsd:double"&gt;0.1572&lt;/D&gt;&lt;D xsi:type="xsd:double"&gt;0.1464&lt;/D&gt;&lt;D xsi:type="xsd:double"&gt;0.1476&lt;/D&gt;&lt;D xsi:type="xsd:double"&gt;0.1441&lt;/D&gt;&lt;D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xsi:type="xsd:double"&gt;0.0598&lt;/D&gt;&lt;D xsi:type="xsd:double"&gt;0.0757&lt;/D&gt;&lt;D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xsi:type="xsd:double"&gt;0.271&lt;/D&gt;&lt;D xsi:type="xsd:double"&gt;0.3192&lt;/D&gt;&lt;D xsi:type="xsd:double"&gt;0.3145&lt;/D&gt;&lt;D xsi:type="xsd:double"&gt;0.3333&lt;/D&gt;&lt;D xsi:type="xsd:double"&gt;0.3364&lt;/D&gt;&lt;D xsi:type="xsd:double"&gt;0.256&lt;/D&gt;&lt;D xsi:type="xsd:double"&gt;0.2007&lt;/D&gt;&lt;D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xsi:type="xsd:double"&gt;0.0522&lt;/D&gt;&lt;D xsi:type="xsd:double"&gt;0.2405&lt;/D&gt;&lt;D xsi:type="xsd:double"&gt;0.3166&lt;/D&gt;&lt;D xsi:type="xsd:double"&gt;0.3987&lt;/D&gt;&lt;D xsi:type="xsd:double"&gt;0.5314&lt;/D&gt;&lt;D xsi:type="xsd:double"&gt;0.5781&lt;/D&gt;&lt;D xsi:type="xsd:double"&gt;1.1441&lt;/D&gt;&lt;D xsi:type="xsd:double"&gt;1.0908&lt;/D&gt;&lt;D xsi:type="xsd:double"&gt;0.6897&lt;/D&gt;&lt;D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xsi:type="xsd:double"&gt;0.3923&lt;/D&gt;&lt;D xsi:type="xsd:double"&gt;0.4636&lt;/D&gt;&lt;D xsi:type="xsd:double"&gt;0.4484&lt;/D&gt;&lt;D xsi:type="xsd:double"&gt;0.3225&lt;/D&gt;&lt;D xsi:type="xsd:double"&gt;0.4167&lt;/D&gt;&lt;D xsi:type="xsd:double"&gt;0.2442&lt;/D&gt;&lt;D xsi:type="xsd:double"&gt;0.1596&lt;/D&gt;&lt;D xsi:type="xsd:double"&gt;0.2451&lt;/D&gt;&lt;D xsi:type="xsd:double"&gt;0.2108&lt;/D&gt;&lt;D xsi:type="xsd:double"&gt;0.1672&lt;/D&gt;&lt;D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xsi:type="xsd:double"&gt;0.0207&lt;/D&gt;&lt;D xsi:type="xsd:double"&gt;0.0144&lt;/D&gt;&lt;D xsi:type="xsd:double"&gt;0.0136&lt;/D&gt;&lt;D xsi:type="xsd:double"&gt;0.0251&lt;/D&gt;&lt;D xsi:type="xsd:double"&gt;0&lt;/D&gt;&lt;D xsi:type="xsd:double"&gt;0.3608&lt;/D&gt;&lt;D xsi:type="xsd:double"&gt;0.2854&lt;/D&gt;&lt;D xsi:type="xsd:double"&gt;0.0256&lt;/D&gt;&lt;D xsi:type="xsd:double"&gt;0&lt;/D&gt;&lt;D xsi:type="xsd:double"&gt;0&lt;/D&gt;&lt;D xsi:type="xsd:double"&gt;0&lt;/D&gt;&lt;D xsi:type="xsd:double"&gt;0&lt;/D&gt;&lt;D xsi:type="xsd:double"&gt;0&lt;/D&gt;&lt;D xsi:type="xsd:double"&gt;0.2819&lt;/D&gt;&lt;D xsi:type="xsd:double"&gt;0.3695&lt;/D&gt;&lt;D xsi:type="xsd:double"&gt;0.2924&lt;/D&gt;&lt;D xsi:type="xsd:double"&gt;0.2962&lt;/D&gt;&lt;D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xsi:type="xsd:double"&gt;0.0694&lt;/D&gt;&lt;D xsi:type="xsd:double"&gt;0.0429&lt;/D&gt;&lt;D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xsi:type="xsd:double"&gt;0.3661&lt;/D&gt;&lt;D xsi:type="xsd:double"&gt;0.268&lt;/D&gt;&lt;D xsi:type="xsd:double"&gt;0.1867&lt;/D&gt;&lt;D xsi:type="xsd:double"&gt;0.1302&lt;/D&gt;&lt;D xsi:type="xsd:double"&gt;0.1408&lt;/D&gt;&lt;D xsi:type="xsd:double"&gt;0.1632&lt;/D&gt;&lt;D xsi:type="xsd:double"&gt;0.2411&lt;/D&gt;&lt;D xsi:type="xsd:double"&gt;0.2352&lt;/D&gt;&lt;D xsi:type="xsd:double"&gt;0.1536&lt;/D&gt;&lt;D xsi:type="xsd:double"&gt;0.0662&lt;/D&gt;&lt;D xsi:type="xsd:double"&gt;0&lt;/D&gt;&lt;D xsi:type="xsd:double"&gt;0&lt;/D&gt;&lt;D xsi:type="xsd:double"&gt;0&lt;/D&gt;&lt;D xsi:type="xsd:double"&gt;0&lt;/D&gt;&lt;D xsi:type="xsd:double"&gt;0&lt;/D&gt;&lt;D xsi:type="xsd:double"&gt;0&lt;/D&gt;&lt;D xsi:type="xsd:double"&gt;0.0405&lt;/D&gt;&lt;D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xsi:type="xsd:double"&gt;1.0755&lt;/D&gt;&lt;D xsi:type="xsd:double"&gt;1.0431&lt;/D&gt;&lt;D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xsi:type="xsd:double"&gt;0.6431&lt;/D&gt;&lt;D xsi:type="xsd:double"&gt;0.545&lt;/D&gt;&lt;D xsi:type="xsd:double"&gt;0.7322&lt;/D&gt;&lt;D xsi:type="xsd:double"&gt;0.7502&lt;/D&gt;&lt;D xsi:type="xsd:double"&gt;0.6487&lt;/D&gt;&lt;D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xsi:type="xsd:double"&gt;0.6298&lt;/D&gt;&lt;D xsi:type="xsd:double"&gt;1.0073&lt;/D&gt;&lt;D xsi:type="xsd:double"&gt;1.0113&lt;/D&gt;&lt;D xsi:type="xsd:double"&gt;0.8664&lt;/D&gt;&lt;D xsi:type="xsd:double"&gt;1.0019&lt;/D&gt;&lt;D xsi:type="xsd:double"&gt;1.2618&lt;/D&gt;&lt;D xsi:type="xsd:double"&gt;0.3585&lt;/D&gt;&lt;D xsi:type="xsd:double"&gt;0.3701&lt;/D&gt;&lt;D xsi:type="xsd:double"&gt;0.348&lt;/D&gt;&lt;D xsi:type="xsd:double"&gt;0.507&lt;/D&gt;&lt;D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xsi:type="xsd:double"&gt;0.1869&lt;/D&gt;&lt;D xsi:type="xsd:double"&gt;0.1897&lt;/D&gt;&lt;D xsi:type="xsd:double"&gt;0.1358&lt;/D&gt;&lt;D xsi:type="xsd:double"&gt;0.107&lt;/D&gt;&lt;D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xsi:type="xsd:double"&gt;0.0605&lt;/D&gt;&lt;D xsi:type="xsd:double"&gt;0.1881&lt;/D&gt;&lt;D xsi:type="xsd:double"&gt;0.1795&lt;/D&gt;&lt;D xsi:type="xsd:double"&gt;0.1419&lt;/D&gt;&lt;D xsi:type="xsd:double"&gt;0.1722&lt;/D&gt;&lt;D xsi:type="xsd:double"&gt;0.2019&lt;/D&gt;&lt;D xsi:type="xsd:double"&gt;0.1799&lt;/D&gt;&lt;D xsi:type="xsd:double"&gt;0.158&lt;/D&gt;&lt;D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xsi:type="xsd:double"&gt;0.2917&lt;/D&gt;&lt;D xsi:type="xsd:double"&gt;0.2649&lt;/D&gt;&lt;D xsi:type="xsd:double"&gt;0.251&lt;/D&gt;&lt;D xsi:type="xsd:double"&gt;0.2581&lt;/D&gt;&lt;D xsi:type="xsd:double"&gt;0.2728&lt;/D&gt;&lt;D xsi:type="xsd:double"&gt;0.1578&lt;/D&gt;&lt;D xsi:type="xsd:double"&gt;0.1765&lt;/D&gt;&lt;D xsi:type="xsd:double"&gt;0.1582&lt;/D&gt;&lt;D xsi:type="xsd:double"&gt;0.0784&lt;/D&gt;&lt;D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xsi:type="xsd:double"&gt;0.3099&lt;/D&gt;&lt;D xsi:type="xsd:double"&gt;0.3319&lt;/D&gt;&lt;D xsi:type="xsd:double"&gt;0.1944&lt;/D&gt;&lt;D xsi:type="xsd:double"&gt;0.1547&lt;/D&gt;&lt;D xsi:type="xsd:double"&gt;0.1334&lt;/D&gt;&lt;D xsi:type="xsd:double"&gt;0.1458&lt;/D&gt;&lt;D xsi:type="xsd:double"&gt;0.1542&lt;/D&gt;&lt;D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xsi:type="xsd:double"&gt;0.1172&lt;/D&gt;&lt;D xsi:type="xsd:double"&gt;0.0686&lt;/D&gt;&lt;D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t>
        </r>
      </text>
    </comment>
    <comment ref="A111" authorId="0" shapeId="0" xr:uid="{630DE737-0C4F-479F-90EF-D97BD4CC78B4}">
      <text>
        <r>
          <rPr>
            <b/>
            <sz val="9"/>
            <color indexed="81"/>
            <rFont val="Tahoma"/>
            <family val="2"/>
          </rPr>
          <t>d:double"&gt;0&lt;/D&gt;&lt;D xsi:type="xsd:double"&gt;0&lt;/D&gt;&lt;D xsi:type="xsd:double"&gt;0&lt;/D&gt;&lt;D xsi:type="xsd:double"&gt;0&lt;/D&gt;&lt;D xsi:type="xsd:double"&gt;0&lt;/D&gt;&lt;D xsi:type="xsd:double"&gt;0&lt;/D&gt;&lt;D xsi:type="xsd:double"&gt;0.1373&lt;/D&gt;&lt;D xsi:type="xsd:double"&gt;0.156&lt;/D&gt;&lt;D xsi:type="xsd:double"&gt;0.1013&lt;/D&gt;&lt;D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xsi:type="xsd:double"&gt;0.1808&lt;/D&gt;&lt;D xsi:type="xsd:double"&gt;0.1951&lt;/D&gt;&lt;D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xsi:type="xsd:double"&gt;0.0319&lt;/D&gt;&lt;D xsi:type="xsd:double"&gt;0.0226&lt;/D&gt;&lt;D xsi:type="xsd:double"&gt;0.0297&lt;/D&gt;&lt;D xsi:type="xsd:double"&gt;0.0294&lt;/D&gt;&lt;D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xsi:type="xsd:double"&gt;0.2002&lt;/D&gt;&lt;D xsi:type="xsd:double"&gt;0.1945&lt;/D&gt;&lt;D xsi:type="xsd:double"&gt;0.2116&lt;/D&gt;&lt;D xsi:type="xsd:double"&gt;0.1533&lt;/D&gt;&lt;D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xsi:type="xsd:double"&gt;0.35&lt;/D&gt;&lt;D xsi:type="xsd:double"&gt;0.2954&lt;/D&gt;&lt;D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xsi:type="xsd:double"&gt;0.2419&lt;/D&gt;&lt;D xsi:type="xsd:double"&gt;0.0335&lt;/D&gt;&lt;D xsi:type="xsd:double"&gt;0.0514&lt;/D&gt;&lt;D xsi:type="xsd:double"&gt;0.0525&lt;/D&gt;&lt;D xsi:type="xsd:double"&gt;0.103&lt;/D&gt;&lt;D xsi:type="xsd:double"&gt;0.147&lt;/D&gt;&lt;D xsi:type="xsd:double"&gt;0.3814&lt;/D&gt;&lt;D xsi:type="xsd:double"&gt;0.4215&lt;/D&gt;&lt;D xsi:type="xsd:double"&gt;0.4162&lt;/D&gt;&lt;D xsi:type="xsd:double"&gt;0.3882&lt;/D&gt;&lt;D xsi:type="xsd:double"&gt;0.4528&lt;/D&gt;&lt;D xsi:type="xsd:double"&gt;0.5909&lt;/D&gt;&lt;D xsi:type="xsd:double"&gt;0.38&lt;/D&gt;&lt;D xsi:type="xsd:double"&gt;0.5261&lt;/D&gt;&lt;D xsi:type="xsd:double"&gt;0.3367&lt;/D&gt;&lt;D xsi:type="xsd:double"&gt;0&lt;/D&gt;&lt;D xsi:type="xsd:double"&gt;0&lt;/D&gt;&lt;D xsi:type="xsd:double"&gt;0&lt;/D&gt;&lt;D xsi:type="xsd:double"&gt;0&lt;/D&gt;&lt;D xsi:type="xsd:double"&gt;0&lt;/D&gt;&lt;D xsi:type="xsd:double"&gt;0&lt;/D&gt;&lt;D xsi:type="xsd:double"&gt;0&lt;/D&gt;&lt;D xsi:type="xsd:double"&gt;0&lt;/D&gt;&lt;D xsi:type="xsd:double"&gt;1.5214&lt;/D&gt;&lt;D xsi:type="xsd:double"&gt;1.4863&lt;/D&gt;&lt;D xsi:type="xsd:double"&gt;1.2563&lt;/D&gt;&lt;D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xsi:type="xsd:double"&gt;0.2235&lt;/D&gt;&lt;D xsi:type="xsd:double"&gt;0.9358&lt;/D&gt;&lt;D xsi:type="xsd:double"&gt;0.9773&lt;/D&gt;&lt;D xsi:type="xsd:double"&gt;1.1695&lt;/D&gt;&lt;D xsi:type="xsd:double"&gt;1.0852&lt;/D&gt;&lt;D xsi:type="xsd:double"&gt;0.9331&lt;/D&gt;&lt;D xsi:type="xsd:double"&gt;0.9583&lt;/D&gt;&lt;D xsi:type="xsd:double"&gt;1.0319&lt;/D&gt;&lt;D xsi:type="xsd:double"&gt;0.8535&lt;/D&gt;&lt;D xsi:type="xsd:double"&gt;0.8333&lt;/D&gt;&lt;D xsi:type="xsd:double"&gt;1.052&lt;/D&gt;&lt;D xsi:type="xsd:double"&gt;1.2585&lt;/D&gt;&lt;D xsi:type="xsd:double"&gt;1.3391&lt;/D&gt;&lt;D xsi:type="xsd:double"&gt;1.4556&lt;/D&gt;&lt;D xsi:type="xsd:double"&gt;1.6624&lt;/D&gt;&lt;D xsi:type="xsd:double"&gt;1.6145&lt;/D&gt;&lt;D xsi:type="xsd:double"&gt;1.0843&lt;/D&gt;&lt;D xsi:type="xsd:double"&gt;0&lt;/D&gt;&lt;D xsi:type="xsd:double"&gt;0&lt;/D&gt;&lt;D xsi:type="xsd:double"&gt;0.5686&lt;/D&gt;&lt;D xsi:type="xsd:double"&gt;0.4925&lt;/D&gt;&lt;D xsi:type="xsd:double"&gt;0.5381&lt;/D&gt;&lt;D xsi:type="xsd:double"&gt;0.5652&lt;/D&gt;&lt;D xsi:type="xsd:double"&gt;0.5851&lt;/D&gt;&lt;D xsi:type="xsd:double"&gt;0.5514&lt;/D&gt;&lt;D xsi:type="xsd:double"&gt;0.5166&lt;/D&gt;&lt;D xsi:type="xsd:double"&gt;0.4565&lt;/D&gt;&lt;D xsi:type="xsd:double"&gt;0.468&lt;/D&gt;&lt;D xsi:type="xsd:double"&gt;0.4781&lt;/D&gt;&lt;D xsi:type="xsd:double"&gt;0.4921&lt;/D&gt;&lt;D xsi:type="xsd:double"&gt;0.3873&lt;/D&gt;&lt;D xsi:type="xsd:double"&gt;0.3082&lt;/D&gt;&lt;D xsi:type="xsd:double"&gt;0.2744&lt;/D&gt;&lt;D xsi:type="xsd:double"&gt;0.2989&lt;/D&gt;&lt;D xsi:type="xsd:double"&gt;0.3745&lt;/D&gt;&lt;D xsi:type="xsd:double"&gt;0.3948&lt;/D&gt;&lt;D xsi:type="xsd:double"&gt;0.3757&lt;/D&gt;&lt;D xsi:type="xsd:double"&gt;0.2886&lt;/D&gt;&lt;D xsi:type="xsd:double"&gt;0.3303&lt;/D&gt;&lt;D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xsi:type="xsd:double"&gt;0.4327&lt;/D&gt;&lt;D xsi:type="xsd:double"&gt;0.5492&lt;/D&gt;&lt;D xsi:type="xsd:double"&gt;0.5545&lt;/D&gt;&lt;D xsi:type="xsd:double"&gt;0.6746&lt;/D&gt;&lt;D xsi:type="xsd:double"&gt;0.5047&lt;/D&gt;&lt;D xsi:type="xsd:double"&gt;0.5771&lt;/D&gt;&lt;D xsi:type="xsd:double"&gt;0.6516&lt;/D&gt;&lt;D xsi:type="xsd:double"&gt;0.6321&lt;/D&gt;&lt;D xsi:type="xsd:double"&gt;0.6212&lt;/D&gt;&lt;D xsi:type="xsd:double"&gt;0.56&lt;/D&gt;&lt;D xsi:type="xsd:double"&gt;0.6825&lt;/D&gt;&lt;D xsi:type="xsd:double"&gt;0.5757&lt;/D&gt;&lt;D xsi:type="xsd:double"&gt;0.3278&lt;/D&gt;&lt;D xsi:type="xsd:double"&gt;0.453&lt;/D&gt;&lt;D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xsi:type="xsd:double"&gt;0.137&lt;/D&gt;&lt;D xsi:type="xsd:double"&gt;0.1434&lt;/D&gt;&lt;D xsi:type="xsd:double"&gt;0&lt;/D&gt;&lt;D xsi:type="xsd:double"&gt;0&lt;/D&gt;&lt;D xsi:type="xsd:double"&gt;0.1265&lt;/D&gt;&lt;D xsi:type="xsd:double"&gt;0.1259&lt;/D&gt;&lt;D xsi:type="xsd:double"&gt;0.1355&lt;/D&gt;&lt;D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xsi:type="xsd:double"&gt;0.1402&lt;/D&gt;&lt;D xsi:type="xsd:double"&gt;0.2534&lt;/D&gt;&lt;D xsi:type="xsd:double"&gt;0.2197&lt;/D&gt;&lt;D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xsi:type="xsd:double"&gt;1.3088&lt;/D&gt;&lt;D xsi:type="xsd:double"&gt;1.3264&lt;/D&gt;&lt;D xsi:type="xsd:double"&gt;1.4384&lt;/D&gt;&lt;D xsi:type="xsd:double"&gt;1.4042&lt;/D&gt;&lt;D xsi:type="xsd:double"&gt;1.3832&lt;/D&gt;&lt;D xsi:type="xsd:double"&gt;1.3183&lt;/D&gt;&lt;D xsi:type="xsd:double"&gt;1.2365&lt;/D&gt;&lt;D xsi:type="xsd:double"&gt;1.1573&lt;/D&gt;&lt;D xsi:type="xsd:double"&gt;1.1&lt;/D&gt;&lt;D xsi:type="xsd:double"&gt;0.7192&lt;/D&gt;&lt;D xsi:type="xsd:double"&gt;0.218&lt;/D&gt;&lt;D xsi:type="xsd:double"&gt;0.1913&lt;/D&gt;&lt;D xsi:type="xsd:double"&gt;0.305&lt;/D&gt;&lt;D xsi:type="xsd:double"&gt;0.3969&lt;/D&gt;&lt;D xsi:type="xsd:double"&gt;0.3082&lt;/D&gt;&lt;D xsi:type="xsd:double"&gt;0.405&lt;/D&gt;&lt;D xsi:type="xsd:double"&gt;0.4175&lt;/D&gt;&lt;D xsi:type="xsd:double"&gt;0.5565&lt;/D&gt;&lt;D xsi:type="xsd:double"&gt;0.5865&lt;/D&gt;&lt;D xsi:type="xsd:double"&gt;0.6143&lt;/D&gt;&lt;D xsi:type="xsd:double"&gt;0.6001&lt;/D&gt;&lt;D xsi:type="xsd:double"&gt;0.519&lt;/D&gt;&lt;D xsi:type="xsd:double"&gt;0.2419&lt;/D&gt;&lt;D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xsi:type="xsd:double"&gt;0.128&lt;/D&gt;&lt;D xsi:type="xsd:double"&gt;0.2023&lt;/D&gt;&lt;D xsi:type="xsd:double"&gt;0.2081&lt;/D&gt;&lt;D xsi:type="xsd:double"&gt;0.1871&lt;/D&gt;&lt;D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xsi:type="xsd:double"&gt;0.315&lt;/D&gt;&lt;D xsi:type="xsd:double"&gt;1.2918&lt;/D&gt;&lt;D xsi:type="xsd:double"&gt;1.0889&lt;/D&gt;&lt;D xsi:type="xsd:double"&gt;1.32&lt;/D&gt;&lt;D xsi:type="xsd:double"&gt;1.396&lt;/D&gt;&lt;D xsi:type="xsd:double"&gt;1.1511&lt;/D&gt;&lt;D xsi:type="xsd:double"&gt;1.225&lt;/D&gt;&lt;D xsi:type="xsd:double"&gt;1.2691&lt;/D&gt;&lt;D xsi:type="xsd:double"&gt;1.2658&lt;/D&gt;&lt;D xsi:type="xsd:double"&gt;1.1876&lt;/D&gt;&lt;D xsi:type="xsd:double"&gt;1.1032&lt;/D&gt;&lt;D xsi:type="xsd:double"&gt;1.3297&lt;/D&gt;&lt;D xsi:type="xsd:double"&gt;1.1724&lt;/D&gt;&lt;D xsi:type="xsd:double"&gt;1.153&lt;/D&gt;&lt;D xsi:type="xsd:double"&gt;1.1745&lt;/D&gt;&lt;D xsi:type="xsd:double"&gt;0.5615&lt;/D&gt;&lt;D xsi:type="xsd:double"&gt;0.5678&lt;/D&gt;&lt;D xsi:type="xsd:double"&gt;0.5488&lt;/D&gt;&lt;D xsi:type="xsd:double"&gt;0&lt;/D&gt;&lt;D xsi:type="xsd:double"&gt;0&lt;/D&gt;&lt;D xsi:type="xsd:double"&gt;0&lt;/D&gt;&lt;D xsi:type="xsd:double"&gt;0.3877&lt;/D&gt;&lt;D xsi:type="xsd:double"&gt;0.3588&lt;/D&gt;&lt;D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xsi:type="xsd:double"&gt;1.0226&lt;/D&gt;&lt;D xsi:type="xsd:double"&gt;0.9329&lt;/D&gt;&lt;D xsi:type="xsd:double"&gt;0&lt;/D&gt;&lt;D xsi:type="xsd:double"&gt;0&lt;/D&gt;&lt;D xsi:type="xsd:double"&gt;0&lt;/D&gt;&lt;D xsi:type="xsd:double"&gt;0&lt;/D&gt;&lt;D xsi:type="xsd:double"&gt;0&lt;/D&gt;&lt;D xsi:type="xsd:double"&gt;0&lt;/D&gt;&lt;D xsi:type="xsd:double"&gt;1.3308&lt;/D&gt;&lt;D xsi:type="xsd:double"&gt;1.4307&lt;/D&gt;&lt;D xsi:type="xsd:double"&gt;2.9012&lt;/D&gt;&lt;D xsi:type="xsd:double"&gt;2.9894&lt;/D&gt;&lt;D xsi:type="xsd:double"&gt;3.0702&lt;/D&gt;&lt;D xsi:type="xsd:double"&gt;3.4766&lt;/D&gt;&lt;D xsi:type="xsd:double"&gt;3.3384&lt;/D&gt;&lt;D xsi:type="xsd:double"&gt;1.8639&lt;/D&gt;&lt;D xsi:type="xsd:double"&gt;1.7849&lt;/D&gt;&lt;D xsi:type="xsd:double"&gt;1.8172&lt;/D&gt;&lt;D xsi:type="xsd:double"&gt;1.8594&lt;/D&gt;&lt;D xsi:type="xsd:double"&gt;1.7364&lt;/D&gt;&lt;D xsi:type="xsd:double"&gt;1.5607&lt;/D&gt;&lt;D xsi:type="xsd:double"&gt;1.6209&lt;/D&gt;&lt;D xsi:type="xsd:double"&gt;1.4249&lt;/D&gt;&lt;D xsi:type="xsd:double"&gt;1.3102&lt;/D&gt;&lt;D xsi:type="xsd:double"&gt;1.3942&lt;/D&gt;&lt;D xsi:type="xsd:double"&gt;0.9812&lt;/D&gt;&lt;D xsi:type="xsd:double"&gt;1.0418&lt;/D&gt;&lt;D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xsi:type="xsd:double"&gt;0.5542&lt;/D&gt;&lt;D xsi:type="xsd:double"&gt;0.444&lt;/D&gt;&lt;D xsi:type="xsd:double"&gt;0.765&lt;/D&gt;&lt;D xsi:type="xsd:double"&gt;0&lt;/D&gt;&lt;D xsi:type="xsd:double"&gt;0&lt;/D&gt;&lt;D xsi:type="xsd:double"&gt;0&lt;/D&gt;&lt;D xsi:type="xsd:double"&gt;0&lt;/D&gt;&lt;D xsi:type="xsd:double"&gt;0&lt;/D&gt;&lt;D xsi:type="xsd:double"&gt;0.1576&lt;/D&gt;&lt;D xsi:type="xsd:double"&gt;0.1156&lt;/D&gt;&lt;D xsi:type="xsd:double"&gt;0.1245&lt;/D&gt;&lt;D xsi:type="xsd:double"&gt;0.1259&lt;/D&gt;&lt;D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xsi:type="xsd:double"&gt;0.0644&lt;/D&gt;&lt;D xsi:type="xsd:double"&gt;0.0492&lt;/D&gt;&lt;D xsi:type="xsd:double"&gt;0.0398&lt;/D&gt;&lt;D xsi:type="xsd:double"&gt;0.0299&lt;/D&gt;&lt;D xsi:type="xsd:double"&gt;0.0325&lt;/D&gt;&lt;D xsi:type="xsd:double"&gt;0.0406&lt;/D&gt;&lt;D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xsi:type="xsd:double"&gt;0.0999&lt;/D&gt;&lt;D xsi:type="xsd:double"&gt;0.1195&lt;/D&gt;&lt;D xsi:type="xsd:double"&gt;0.109&lt;/D&gt;&lt;D xsi:type="xsd:double"&gt;0.1119&lt;/D&gt;&lt;D xsi:type="xsd:double"&gt;0.1341&lt;/D&gt;&lt;D xsi:type="xsd:double"&gt;0.0937&lt;/D&gt;&lt;D xsi:type="xsd:double"&gt;0.0971&lt;/D&gt;&lt;D xsi:type="xsd:double"&gt;0.2726&lt;/D&gt;&lt;D xsi:type="xsd:double"&gt;0.3914&lt;/D&gt;&lt;D xsi:type="xsd:double"&gt;0.5943&lt;/D&gt;&lt;D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xsi:type="xsd:double"&gt;0.1478&lt;/D&gt;&lt;D xsi:type="xsd:double"&gt;0.1608&lt;/D&gt;&lt;D xsi:type="xsd:double"&gt;0.2445&lt;/D&gt;&lt;D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xsi:type="xsd:double"&gt;0.8859&lt;/D&gt;&lt;D xsi:type="xsd:double"&gt;0.8966&lt;/D&gt;&lt;D xsi:type="xsd:double"&gt;0.6735&lt;/D&gt;&lt;D xsi:type="xsd:double"&gt;0.0307&lt;/D&gt;&lt;D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xsi:type="xsd:double"&gt;0.0764&lt;/D&gt;&lt;D xsi:type="xsd:double"&gt;0.1238&lt;/D&gt;&lt;D xsi:type="xsd:double"&gt;0.1009&lt;/D&gt;&lt;D xsi:type="xsd:double"&gt;0.1725&lt;/D&gt;&lt;D xsi:type="xsd:double"&gt;0.144&lt;/D&gt;&lt;D xsi:type="xsd:double"&gt;0.1847&lt;/D&gt;&lt;D xsi:type="xsd:double"&gt;0.22&lt;/D&gt;&lt;D xsi:type="xsd:double"&gt;0.3002&lt;/D&gt;&lt;D xsi:type="xsd:double"&gt;0.1159&lt;/D&gt;&lt;D xsi:type="xsd:double"&gt;0.0785&lt;/D&gt;&lt;D xsi:type="xsd:double"&gt;0.0808&lt;/D&gt;&lt;D xsi:type="xsd:double"&gt;0.0747&lt;/D&gt;&lt;D xsi:type="xsd:double"&gt;0.0214&lt;/D&gt;&lt;D xsi:type="xsd:double"&gt;0.0203&lt;/D&gt;&lt;D xsi:type="xsd:double"&gt;0.0184&lt;/D&gt;&lt;D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xsi:type="xsd:double"&gt;0.4404&lt;/D&gt;&lt;D xsi:type="xsd:double"&gt;0.4282&lt;/D&gt;&lt;D xsi:type="xsd:double"&gt;0.5759&lt;/D&gt;&lt;D xsi:type="xsd:double"&gt;0.6021&lt;/D&gt;&lt;D xsi:type="xsd:double"&gt;0.5854&lt;/D&gt;&lt;D xsi:type="xsd:double"&gt;0.4563&lt;/D&gt;&lt;D xsi:type="xsd:double"&gt;0.4463&lt;/D&gt;&lt;D xsi:type="xsd:double"&gt;0.4331&lt;/D&gt;&lt;D xsi:type="xsd:double"&gt;0.4721&lt;/D&gt;&lt;D xsi:type="xsd:double"&gt;0.4128&lt;/D&gt;&lt;D xsi:type="xsd:double"&gt;0.4607&lt;/D&gt;&lt;D xsi:type="xsd:double"&gt;0.5918&lt;/D&gt;&lt;D xsi:type="xsd:double"&gt;0.7962&lt;/D&gt;&lt;D xsi:type="xsd:double"&gt;0.8488&lt;/D&gt;&lt;D xsi:type="xsd:double"&gt;0.6939&lt;/D&gt;&lt;D xsi:type="xsd:double"&gt;0.8131&lt;/D&gt;&lt;D xsi:type="xsd:double"&gt;0.7999&lt;/D&gt;&lt;D xsi:type="xsd:double"&gt;0.8787&lt;/D&gt;&lt;D xsi:type="xsd:double"&gt;0.733&lt;/D&gt;&lt;D xsi:type="xsd:double"&gt;0.7734&lt;/D&gt;&lt;D xsi:type="xsd:double"&gt;0.6006&lt;/D&gt;&lt;D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xsi:type="xsd:double"&gt;0.1732&lt;/D&gt;&lt;D xsi:type="xsd:double"&gt;0.163&lt;/D&gt;&lt;D xsi:type="xsd:double"&gt;0.1356&lt;/D&gt;&lt;D xsi:type="xsd:double"&gt;0.0292&lt;/D&gt;&lt;D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t>
        </r>
      </text>
    </comment>
    <comment ref="A112" authorId="0" shapeId="0" xr:uid="{861FB327-5A34-4793-B51F-D1A172B4CA96}">
      <text>
        <r>
          <rPr>
            <b/>
            <sz val="9"/>
            <color indexed="81"/>
            <rFont val="Tahoma"/>
            <family val="2"/>
          </rPr>
          <t>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xsi:type="xsd:double"&gt;0.083&lt;/D&gt;&lt;D xsi:type="xsd:double"&gt;0.0691&lt;/D&gt;&lt;D xsi:type="xsd:double"&gt;0.0655&lt;/D&gt;&lt;D xsi:type="xsd:double"&gt;0.0832&lt;/D&gt;&lt;D xsi:type="xsd:double"&gt;0.0561&lt;/D&gt;&lt;D xsi:type="xsd:double"&gt;0.0573&lt;/D&gt;&lt;D xsi:type="xsd:double"&gt;0.2453&lt;/D&gt;&lt;D xsi:type="xsd:double"&gt;0.3265&lt;/D&gt;&lt;D xsi:type="xsd:double"&gt;0.2596&lt;/D&gt;&lt;D xsi:type="xsd:double"&gt;0.2596&lt;/D&gt;&lt;D xsi:type="xsd:double"&gt;0.2221&lt;/D&gt;&lt;D xsi:type="xsd:double"&gt;0.2204&lt;/D&gt;&lt;D xsi:type="xsd:double"&gt;0.086&lt;/D&gt;&lt;D xsi:type="xsd:double"&gt;0.0345&lt;/D&gt;&lt;D xsi:type="xsd:double"&gt;0&lt;/D&gt;&lt;D xsi:type="xsd:double"&gt;0&lt;/D&gt;&lt;D xsi:type="xsd:double"&gt;0&lt;/D&gt;&lt;D xsi:type="xsd:double"&gt;0&lt;/D&gt;&lt;D xsi:type="xsd:double"&gt;0&lt;/D&gt;&lt;D xsi:type="xsd:double"&gt;0&lt;/D&gt;&lt;D xsi:type="xsd:double"&gt;0&lt;/D&gt;&lt;D xsi:type="xsd:double"&gt;0.0691&lt;/D&gt;&lt;D xsi:type="xsd:double"&gt;0.0677&lt;/D&gt;&lt;D xsi:type="xsd:double"&gt;0.06&lt;/D&gt;&lt;D xsi:type="xsd:double"&gt;0.0555&lt;/D&gt;&lt;D xsi:type="xsd:double"&gt;0.0402&lt;/D&gt;&lt;D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xsi:type="xsd:double"&gt;0.1347&lt;/D&gt;&lt;D xsi:type="xsd:double"&gt;0.1414&lt;/D&gt;&lt;D xsi:type="xsd:double"&gt;0.1244&lt;/D&gt;&lt;D xsi:type="xsd:double"&gt;0.1198&lt;/D&gt;&lt;D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xsi:type="xsd:double"&gt;0.8756&lt;/D&gt;&lt;D xsi:type="xsd:double"&gt;0.5403&lt;/D&gt;&lt;D xsi:type="xsd:double"&gt;0.5211&lt;/D&gt;&lt;D xsi:type="xsd:double"&gt;0.562&lt;/D&gt;&lt;D xsi:type="xsd:double"&gt;0.5819&lt;/D&gt;&lt;D xsi:type="xsd:double"&gt;0.1532&lt;/D&gt;&lt;D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xsi:type="xsd:double"&gt;2.2891&lt;/D&gt;&lt;D xsi:type="xsd:double"&gt;1.6653&lt;/D&gt;&lt;D xsi:type="xsd:double"&gt;1.5643&lt;/D&gt;&lt;D xsi:type="xsd:double"&gt;1.3477&lt;/D&gt;&lt;D xsi:type="xsd:double"&gt;0.9175&lt;/D&gt;&lt;D xsi:type="xsd:double"&gt;0.287&lt;/D&gt;&lt;D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xsi:type="xsd:double"&gt;0.2984&lt;/D&gt;&lt;D xsi:type="xsd:double"&gt;0.3032&lt;/D&gt;&lt;D xsi:type="xsd:double"&gt;0.3107&lt;/D&gt;&lt;D xsi:type="xsd:double"&gt;0.2746&lt;/D&gt;&lt;D xsi:type="xsd:double"&gt;0.2347&lt;/D&gt;&lt;D xsi:type="xsd:double"&gt;0.2249&lt;/D&gt;&lt;D xsi:type="xsd:double"&gt;0.2295&lt;/D&gt;&lt;D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xsi:type="xsd:double"&gt;0.1888&lt;/D&gt;&lt;D xsi:type="xsd:double"&gt;0.1781&lt;/D&gt;&lt;D xsi:type="xsd:double"&gt;0.1689&lt;/D&gt;&lt;D xsi:type="xsd:double"&gt;0.1813&lt;/D&gt;&lt;D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xsi:type="xsd:double"&gt;0.1983&lt;/D&gt;&lt;D xsi:type="xsd:double"&gt;0.1803&lt;/D&gt;&lt;D xsi:type="xsd:double"&gt;0&lt;/D&gt;&lt;D xsi:type="xsd:double"&gt;0&lt;/D&gt;&lt;D xsi:type="xsd:double"&gt;0&lt;/D&gt;&lt;D xsi:type="xsd:double"&gt;0&lt;/D&gt;&lt;D xsi:type="xsd:double"&gt;0.2712&lt;/D&gt;&lt;D xsi:type="xsd:double"&gt;0.3275&lt;/D&gt;&lt;D xsi:type="xsd:double"&gt;0.2444&lt;/D&gt;&lt;D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xsi:type="xsd:double"&gt;0.4843&lt;/D&gt;&lt;D xsi:type="xsd:double"&gt;0.6387&lt;/D&gt;&lt;D xsi:type="xsd:double"&gt;0.575&lt;/D&gt;&lt;D xsi:type="xsd:double"&gt;0.6732&lt;/D&gt;&lt;D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xsi:type="xsd:double"&gt;0.0315&lt;/D&gt;&lt;D xsi:type="xsd:double"&gt;0.0378&lt;/D&gt;&lt;D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xsi:type="xsd:double"&gt;0.1194&lt;/D&gt;&lt;D xsi:type="xsd:double"&gt;0.1187&lt;/D&gt;&lt;D xsi:type="xsd:double"&gt;0.1135&lt;/D&gt;&lt;D xsi:type="xsd:double"&gt;0.0999&lt;/D&gt;&lt;D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xsi:type="xsd:double"&gt;0.0168&lt;/D&gt;&lt;D xsi:type="xsd:double"&gt;0.0116&lt;/D&gt;&lt;D xsi:type="xsd:double"&gt;0.0057&lt;/D&gt;&lt;D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xsi:type="xsd:double"&gt;0.5632&lt;/D&gt;&lt;D xsi:type="xsd:double"&gt;0.2928&lt;/D&gt;&lt;D xsi:type="xsd:double"&gt;0.1307&lt;/D&gt;&lt;D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xsi:type="xsd:double"&gt;0.1831&lt;/D&gt;&lt;D xsi:type="xsd:double"&gt;0.1423&lt;/D&gt;&lt;D xsi:type="xsd:double"&gt;0.1307&lt;/D&gt;&lt;D xsi:type="xsd:double"&gt;0.1371&lt;/D&gt;&lt;D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xsi:type="xsd:double"&gt;1.0968&lt;/D&gt;&lt;D xsi:type="xsd:double"&gt;0.8552&lt;/D&gt;&lt;D xsi:type="xsd:double"&gt;0.6867&lt;/D&gt;&lt;D xsi:type="xsd:double"&gt;0.6321&lt;/D&gt;&lt;D xsi:type="xsd:double"&gt;0.605&lt;/D&gt;&lt;D xsi:type="xsd:double"&gt;0.8697&lt;/D&gt;&lt;D xsi:type="xsd:double"&gt;0.7352&lt;/D&gt;&lt;D xsi:type="xsd:double"&gt;0.6382&lt;/D&gt;&lt;D xsi:type="xsd:double"&gt;0.7824&lt;/D&gt;&lt;D xsi:type="xsd:double"&gt;1.0157&lt;/D&gt;&lt;D xsi:type="xsd:double"&gt;0.6421&lt;/D&gt;&lt;D xsi:type="xsd:double"&gt;0.8975&lt;/D&gt;&lt;D xsi:type="xsd:double"&gt;0.6618&lt;/D&gt;&lt;D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xsi:type="xsd:double"&gt;0.0764&lt;/D&gt;&lt;D xsi:type="xsd:double"&gt;0.069&lt;/D&gt;&lt;D xsi:type="xsd:double"&gt;0.0696&lt;/D&gt;&lt;D xsi:type="xsd:double"&gt;0.0654&lt;/D&gt;&lt;D xsi:type="xsd:double"&gt;0.0887&lt;/D&gt;&lt;D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xsi:type="xsd:double"&gt;0.2336&lt;/D&gt;&lt;D xsi:type="xsd:double"&gt;0.2055&lt;/D&gt;&lt;D xsi:type="xsd:double"&gt;0.1303&lt;/D&gt;&lt;D xsi:type="xsd:double"&gt;0.1337&lt;/D&gt;&lt;D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xsi:type="xsd:double"&gt;0.106&lt;/D&gt;&lt;D xsi:type="xsd:double"&gt;0.103&lt;/D&gt;&lt;D xsi:type="xsd:double"&gt;0.0739&lt;/D&gt;&lt;D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xsi:type="xsd:double"&gt;0.0605&lt;/D&gt;&lt;D xsi:type="xsd:double"&gt;0.046&lt;/D&gt;&lt;D xsi:type="xsd:double"&gt;0.0365&lt;/D&gt;&lt;D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xsi:type="xsd:double"&gt;0.2892&lt;/D&gt;&lt;D xsi:type="xsd:double"&gt;0.225&lt;/D&gt;&lt;D xsi:type="xsd:double"&gt;0.2256&lt;/D&gt;&lt;D xsi:type="xsd:double"&gt;0.1878&lt;/D&gt;&lt;D xsi:type="xsd:double"&gt;0.0813&lt;/D&gt;&lt;D xsi:type="xsd:double"&gt;0.049&lt;/D&gt;&lt;D xsi:type="xsd:double"&gt;0.1004&lt;/D&gt;&lt;D xsi:type="xsd:double"&gt;0.0646&lt;/D&gt;&lt;D xsi:type="xsd:double"&gt;0.0423&lt;/D&gt;&lt;D xsi:type="xsd:double"&gt;0.0344&lt;/D&gt;&lt;D xsi:type="xsd:double"&gt;0.019&lt;/D&gt;&lt;D xsi:type="xsd:double"&gt;0.0669&lt;/D&gt;&lt;D xsi:type="xsd:double"&gt;0.0352&lt;/D&gt;&lt;D xsi:type="xsd:double"&gt;0.0312&lt;/D&gt;&lt;D xsi:type="xsd:double"&gt;0.0287&lt;/D&gt;&lt;D xsi:type="xsd:double"&gt;0.019&lt;/D&gt;&lt;D xsi:type="xsd:double"&gt;0.0224&lt;/D&gt;&lt;D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xsi:type="xsd:double"&gt;0.0853&lt;/D&gt;&lt;D xsi:type="xsd:double"&gt;0.4013&lt;/D&gt;&lt;D xsi:type="xsd:double"&gt;0.4074&lt;/D&gt;&lt;D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xsi:type="xsd:double"&gt;0.2238&lt;/D&gt;&lt;D xsi:type="xsd:double"&gt;0.2469&lt;/D&gt;&lt;D xsi:type="xsd:double"&gt;0.2261&lt;/D&gt;&lt;D xsi:type="xsd:double"&gt;0.2018&lt;/D&gt;&lt;D xsi:type="xsd:double"&gt;0.1962&lt;/D&gt;&lt;D xsi:type="xsd:double"&gt;0.1605&lt;/D&gt;&lt;D xsi:type="xsd:double"&gt;0.126&lt;/D&gt;&lt;D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xsi:type="xsd:double"&gt;0.4788&lt;/D&gt;&lt;D xsi:type="xsd:double"&gt;0.059&lt;/D&gt;&lt;D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xsi:type="xsd:double"&gt;0.2709&lt;/D&gt;&lt;D xsi:type="xsd:double"&gt;0.6394&lt;/D&gt;&lt;D xsi:type="xsd:double"&gt;0.5551&lt;/D&gt;&lt;D xsi:type="xsd:double"&gt;0.4075&lt;/D&gt;&lt;D xsi:type="xsd:double"&gt;0&lt;/D&gt;&lt;D xsi:type="xsd:double"&gt;0&lt;/D&gt;&lt;D xsi:type="xsd:double"&gt;0&lt;/D&gt;&lt;D xsi:type="xsd:double"&gt;0&lt;/D&gt;&lt;D xsi:type="xsd:double"&gt;0&lt;/D&gt;&lt;D xsi:type="xsd:double"&gt;0&lt;/D&gt;&lt;D xsi:type="xsd:double"&gt;0&lt;/D&gt;&lt;D xsi:type="xsd:double"&gt;0&lt;/D&gt;&lt;D xsi:type="xsd:double"&gt;0.0344&lt;/D&gt;&lt;D xsi:type="xsd:double"&gt;0.029&lt;/D&gt;&lt;D xsi:type="xsd:double"&gt;0.0193&lt;/D&gt;&lt;D xsi:type="xsd:double"&gt;0.0157&lt;/D&gt;&lt;D xsi:type="xsd:double"&gt;0.0149&lt;/D&gt;&lt;D xsi:type="xsd:double"&gt;0.0117&lt;/D&gt;&lt;D xsi:type="xsd:double"&gt;0.0137&lt;/D&gt;&lt;D xsi:type="xsd:double"&gt;0.0143&lt;/D&gt;&lt;D xsi:type="xsd:double"&gt;0.0138&lt;/D&gt;&lt;D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xsi:type="xsd:double"&gt;1.0532&lt;/D&gt;&lt;D xsi:type="xsd:double"&gt;0.8493&lt;/D&gt;&lt;D xsi:type="xsd:double"&gt;0.9584&lt;/D&gt;&lt;D xsi:type="xsd:double"&gt;1.0097&lt;/D&gt;&lt;D xsi:type="xsd:double"&gt;0.602&lt;/D&gt;&lt;D xsi:type="xsd:double"&gt;0.5037&lt;/D&gt;&lt;D xsi:type="xsd:double"&gt;0.5382&lt;/D&gt;&lt;D xsi:type="xsd:double"&gt;0.5069&lt;/D&gt;&lt;D xsi:type="xsd:double"&gt;0.4685&lt;/D&gt;&lt;D xsi:type="xsd:double"&gt;0&lt;/D&gt;&lt;D xsi:type="xsd:double"&gt;0&lt;/D&gt;&lt;D xsi:type="xsd:double"&gt;0&lt;/D&gt;&lt;D xsi:type="xsd:double"&gt;0&lt;/D&gt;&lt;D xsi:type="xsd:double"&gt;0&lt;/D&gt;&lt;D xsi:type="xsd:double"&gt;0&lt;/D&gt;&lt;D xsi:type="xsd:double"&gt;0&lt;/D&gt;&lt;D xsi:type="xsd:double"&gt;0&lt;/D&gt;&lt;D xsi:type="xsd:double"&gt;0.0322&lt;/D&gt;&lt;D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xsi:type="xsd:double"&gt;0.8475&lt;/D&gt;&lt;D xsi:type="xsd:double"&gt;1.0129&lt;/D&gt;&lt;D xsi:type="xsd:double"&gt;0.3007&lt;/D&gt;&lt;D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
        </r>
      </text>
    </comment>
    <comment ref="A113" authorId="0" shapeId="0" xr:uid="{A208E7F6-6F81-46D5-A97C-327790332A6A}">
      <text>
        <r>
          <rPr>
            <b/>
            <sz val="9"/>
            <color indexed="81"/>
            <rFont val="Tahoma"/>
            <family val="2"/>
          </rPr>
          <t>:type="xsd:double"&gt;0&lt;/D&gt;&lt;D xsi:type="xsd:double"&gt;0&lt;/D&gt;&lt;D xsi:type="xsd:double"&gt;0&lt;/D&gt;&lt;D xsi:type="xsd:double"&gt;0&lt;/D&gt;&lt;D xsi:type="xsd:double"&gt;0&lt;/D&gt;&lt;D xsi:type="xsd:double"&gt;0&lt;/D&gt;&lt;D xsi:type="xsd:double"&gt;0&lt;/D&gt;&lt;D xsi:type="xsd:double"&gt;0.1656&lt;/D&gt;&lt;D xsi:type="xsd:double"&gt;0.1773&lt;/D&gt;&lt;D xsi:type="xsd:double"&gt;0.2444&lt;/D&gt;&lt;D xsi:type="xsd:double"&gt;0.2964&lt;/D&gt;&lt;D xsi:type="xsd:double"&gt;0.3702&lt;/D&gt;&lt;D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xsi:type="xsd:double"&gt;0.2998&lt;/D&gt;&lt;D xsi:type="xsd:double"&gt;0.3039&lt;/D&gt;&lt;D xsi:type="xsd:double"&gt;0.2873&lt;/D&gt;&lt;D xsi:type="xsd:double"&gt;0.1741&lt;/D&gt;&lt;D xsi:type="xsd:double"&gt;0.2419&lt;/D&gt;&lt;D xsi:type="xsd:double"&gt;0.3095&lt;/D&gt;&lt;D xsi:type="xsd:double"&gt;0.2902&lt;/D&gt;&lt;D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xsi:type="xsd:double"&gt;0.1249&lt;/D&gt;&lt;D xsi:type="xsd:double"&gt;0.0901&lt;/D&gt;&lt;D xsi:type="xsd:double"&gt;0.0596&lt;/D&gt;&lt;D xsi:type="xsd:double"&gt;0.0522&lt;/D&gt;&lt;D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xsi:type="xsd:double"&gt;0.1803&lt;/D&gt;&lt;D xsi:type="xsd:double"&gt;0.1725&lt;/D&gt;&lt;D xsi:type="xsd:double"&gt;0.1476&lt;/D&gt;&lt;D xsi:type="xsd:double"&gt;0.3859&lt;/D&gt;&lt;D xsi:type="xsd:double"&gt;0.4587&lt;/D&gt;&lt;D xsi:type="xsd:double"&gt;0.4354&lt;/D&gt;&lt;D xsi:type="xsd:double"&gt;0.4443&lt;/D&gt;&lt;D xsi:type="xsd:double"&gt;0.1349&lt;/D&gt;&lt;D xsi:type="xsd:double"&gt;0.2433&lt;/D&gt;&lt;D xsi:type="xsd:double"&gt;0.2585&lt;/D&gt;&lt;D xsi:type="xsd:double"&gt;0.2588&lt;/D&gt;&lt;D xsi:type="xsd:double"&gt;0.2551&lt;/D&gt;&lt;D xsi:type="xsd:double"&gt;0.4518&lt;/D&gt;&lt;D xsi:type="xsd:double"&gt;0.4408&lt;/D&gt;&lt;D xsi:type="xsd:double"&gt;0.4355&lt;/D&gt;&lt;D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xsi:type="xsd:double"&gt;0.1643&lt;/D&gt;&lt;D xsi:type="xsd:double"&gt;0.078&lt;/D&gt;&lt;D xsi:type="xsd:double"&gt;0&lt;/D&gt;&lt;D xsi:type="xsd:double"&gt;0&lt;/D&gt;&lt;D xsi:type="xsd:double"&gt;0.1644&lt;/D&gt;&lt;D xsi:type="xsd:double"&gt;0.1208&lt;/D&gt;&lt;D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xsi:type="xsd:double"&gt;0.0014&lt;/D&gt;&lt;D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xsi:type="xsd:double"&gt;0.9945&lt;/D&gt;&lt;D xsi:type="xsd:double"&gt;0.7014&lt;/D&gt;&lt;D xsi:type="xsd:double"&gt;0.5813&lt;/D&gt;&lt;D xsi:type="xsd:double"&gt;0.5569&lt;/D&gt;&lt;D xsi:type="xsd:double"&gt;0.3789&lt;/D&gt;&lt;D xsi:type="xsd:double"&gt;0.4215&lt;/D&gt;&lt;D xsi:type="xsd:double"&gt;0.4101&lt;/D&gt;&lt;D xsi:type="xsd:double"&gt;0.4758&lt;/D&gt;&lt;D xsi:type="xsd:double"&gt;0.4352&lt;/D&gt;&lt;D xsi:type="xsd:double"&gt;0.7844&lt;/D&gt;&lt;D xsi:type="xsd:double"&gt;0.7014&lt;/D&gt;&lt;D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xsi:type="xsd:double"&gt;0.2104&lt;/D&gt;&lt;D xsi:type="xsd:double"&gt;0.1804&lt;/D&gt;&lt;D xsi:type="xsd:double"&gt;0.1858&lt;/D&gt;&lt;D xsi:type="xsd:double"&gt;0.2203&lt;/D&gt;&lt;D xsi:type="xsd:double"&gt;0.1529&lt;/D&gt;&lt;D xsi:type="xsd:double"&gt;0.1846&lt;/D&gt;&lt;D xsi:type="xsd:double"&gt;0.1633&lt;/D&gt;&lt;D xsi:type="xsd:double"&gt;0.0737&lt;/D&gt;&lt;D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xsi:type="xsd:double"&gt;0.3677&lt;/D&gt;&lt;D xsi:type="xsd:double"&gt;0.3213&lt;/D&gt;&lt;D xsi:type="xsd:double"&gt;0.3237&lt;/D&gt;&lt;D xsi:type="xsd:double"&gt;0.2911&lt;/D&gt;&lt;D xsi:type="xsd:double"&gt;0.3528&lt;/D&gt;&lt;D xsi:type="xsd:double"&gt;0.2987&lt;/D&gt;&lt;D xsi:type="xsd:double"&gt;0.2376&lt;/D&gt;&lt;D xsi:type="xsd:double"&gt;0&lt;/D&gt;&lt;D xsi:type="xsd:double"&gt;0.2138&lt;/D&gt;&lt;D xsi:type="xsd:double"&gt;0.3004&lt;/D&gt;&lt;D xsi:type="xsd:double"&gt;0.3695&lt;/D&gt;&lt;D xsi:type="xsd:double"&gt;0.2946&lt;/D&gt;&lt;D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xsi:type="xsd:double"&gt;0.2623&lt;/D&gt;&lt;D xsi:type="xsd:double"&gt;0.3483&lt;/D&gt;&lt;D xsi:type="xsd:double"&gt;0.2824&lt;/D&gt;&lt;D xsi:type="xsd:double"&gt;0.5919&lt;/D&gt;&lt;D xsi:type="xsd:double"&gt;0.5583&lt;/D&gt;&lt;D xsi:type="xsd:double"&gt;0.7063&lt;/D&gt;&lt;D xsi:type="xsd:double"&gt;0.5933&lt;/D&gt;&lt;D xsi:type="xsd:double"&gt;0.5684&lt;/D&gt;&lt;D xsi:type="xsd:double"&gt;0.4615&lt;/D&gt;&lt;D xsi:type="xsd:double"&gt;0.439&lt;/D&gt;&lt;D xsi:type="xsd:double"&gt;0.3474&lt;/D&gt;&lt;D xsi:type="xsd:double"&gt;0.3106&lt;/D&gt;&lt;D xsi:type="xsd:double"&gt;0.2382&lt;/D&gt;&lt;D xsi:type="xsd:double"&gt;0.325&lt;/D&gt;&lt;D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xsi:type="xsd:double"&gt;0.374&lt;/D&gt;&lt;D xsi:type="xsd:double"&gt;0.4747&lt;/D&gt;&lt;D xsi:type="xsd:double"&gt;0.4853&lt;/D&gt;&lt;D xsi:type="xsd:double"&gt;0.4415&lt;/D&gt;&lt;D xsi:type="xsd:double"&gt;0.3516&lt;/D&gt;&lt;D xsi:type="xsd:double"&gt;0.3634&lt;/D&gt;&lt;D xsi:type="xsd:double"&gt;0.3961&lt;/D&gt;&lt;D xsi:type="xsd:double"&gt;0.3213&lt;/D&gt;&lt;D xsi:type="xsd:double"&gt;0.3003&lt;/D&gt;&lt;D xsi:type="xsd:double"&gt;0.3008&lt;/D&gt;&lt;D xsi:type="xsd:double"&gt;0.2244&lt;/D&gt;&lt;D xsi:type="xsd:double"&gt;0.243&lt;/D&gt;&lt;D xsi:type="xsd:double"&gt;0.2298&lt;/D&gt;&lt;D xsi:type="xsd:double"&gt;0.3105&lt;/D&gt;&lt;D xsi:type="xsd:double"&gt;0.2711&lt;/D&gt;&lt;D xsi:type="xsd:double"&gt;0.2969&lt;/D&gt;&lt;D xsi:type="xsd:double"&gt;0.3917&lt;/D&gt;&lt;D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xsi:type="xsd:double"&gt;0.2855&lt;/D&gt;&lt;D xsi:type="xsd:double"&gt;0.1667&lt;/D&gt;&lt;D xsi:type="xsd:double"&gt;0.1611&lt;/D&gt;&lt;D xsi:type="xsd:double"&gt;0.1161&lt;/D&gt;&lt;D xsi:type="xsd:double"&gt;0.1317&lt;/D&gt;&lt;D xsi:type="xsd:double"&gt;0.0553&lt;/D&gt;&lt;D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xsi:type="xsd:double"&gt;0.1891&lt;/D&gt;&lt;D xsi:type="xsd:double"&gt;0.3139&lt;/D&gt;&lt;D xsi:type="xsd:double"&gt;0.2975&lt;/D&gt;&lt;D xsi:type="xsd:double"&gt;0.3048&lt;/D&gt;&lt;D xsi:type="xsd:double"&gt;0.2853&lt;/D&gt;&lt;D xsi:type="xsd:double"&gt;0.2605&lt;/D&gt;&lt;D xsi:type="xsd:double"&gt;0.1673&lt;/D&gt;&lt;D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xsi:type="xsd:double"&gt;0.2011&lt;/D&gt;&lt;D xsi:type="xsd:double"&gt;0.2654&lt;/D&gt;&lt;D xsi:type="xsd:double"&gt;0.2439&lt;/D&gt;&lt;D xsi:type="xsd:double"&gt;0.2176&lt;/D&gt;&lt;D xsi:type="xsd:double"&gt;0.2734&lt;/D&gt;&lt;D xsi:type="xsd:double"&gt;0.2769&lt;/D&gt;&lt;D xsi:type="xsd:double"&gt;0.3343&lt;/D&gt;&lt;D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xsi:type="xsd:double"&gt;0.2416&lt;/D&gt;&lt;D xsi:type="xsd:double"&gt;0.328&lt;/D&gt;&lt;D xsi:type="xsd:double"&gt;0.3276&lt;/D&gt;&lt;D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xsi:type="xsd:double"&gt;0.2386&lt;/D&gt;&lt;D xsi:type="xsd:double"&gt;0.1519&lt;/D&gt;&lt;D xsi:type="xsd:double"&gt;0.1967&lt;/D&gt;&lt;D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xsi:type="xsd:double"&gt;0.2286&lt;/D&gt;&lt;D xsi:type="xsd:double"&gt;0.2941&lt;/D&gt;&lt;D xsi:type="xsd:double"&gt;0&lt;/D&gt;&lt;D xsi:type="xsd:double"&gt;0&lt;/D&gt;&lt;D xsi:type="xsd:double"&gt;0&lt;/D&gt;&lt;D xsi:type="xsd:double"&gt;0&lt;/D&gt;&lt;D xsi:type="xsd:double"&gt;0&lt;/D&gt;&lt;D xsi:type="xsd:double"&gt;0&lt;/D&gt;&lt;D xsi:type="xsd:double"&gt;0.006&lt;/D&gt;&lt;D xsi:type="xsd:double"&gt;0.0043&lt;/D&gt;&lt;D xsi:type="xsd:double"&gt;0.0054&lt;/D&gt;&lt;D xsi:type="xsd:double"&gt;0.0035&lt;/D&gt;&lt;D xsi:type="xsd:double"&gt;0.0036&lt;/D&gt;&lt;D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xsi:type="xsd:double"&gt;0.1271&lt;/D&gt;&lt;D xsi:type="xsd:double"&gt;0.138&lt;/D&gt;&lt;D xsi:type="xsd:double"&gt;0.0932&lt;/D&gt;&lt;D xsi:type="xsd:double"&gt;0.0494&lt;/D&gt;&lt;D xsi:type="xsd:double"&gt;0.0751&lt;/D&gt;&lt;D xsi:type="xsd:double"&gt;0.0487&lt;/D&gt;&lt;D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xsi:type="xsd:double"&gt;0.1188&lt;/D&gt;&lt;D xsi:type="xsd:double"&gt;0.1332&lt;/D&gt;&lt;D xsi:type="xsd:double"&gt;0.1606&lt;/D&gt;&lt;D xsi:type="xsd:double"&gt;0.1112&lt;/D&gt;&lt;D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xsi:type="xsd:double"&gt;0.0715&lt;/D&gt;&lt;D xsi:type="xsd:double"&gt;0.1947&lt;/D&gt;&lt;D xsi:type="xsd:double"&gt;0.1888&lt;/D&gt;&lt;D xsi:type="xsd:double"&gt;0.1657&lt;/D&gt;&lt;D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xsi:type="xsd:double"&gt;0.3277&lt;/D&gt;&lt;D xsi:type="xsd:double"&gt;0.2442&lt;/D&gt;&lt;D xsi:type="xsd:double"&gt;0.1325&lt;/D&gt;&lt;D xsi:type="xsd:double"&gt;0.2631&lt;/D&gt;&lt;D xsi:type="xsd:double"&gt;0.3817&lt;/D&gt;&lt;D xsi:type="xsd:double"&gt;0.4072&lt;/D&gt;&lt;D xsi:type="xsd:double"&gt;0.445&lt;/D&gt;&lt;D xsi:type="xsd:double"&gt;0.737&lt;/D&gt;&lt;D xsi:type="xsd:double"&gt;0.5807&lt;/D&gt;&lt;D xsi:type="xsd:double"&gt;0.4615&lt;/D&gt;&lt;D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xsi:type="xsd:double"&gt;0.0367&lt;/D&gt;&lt;D xsi:type="xsd:double"&gt;0.5029&lt;/D&gt;&lt;D xsi:type="xsd:double"&gt;0.4616&lt;/D&gt;&lt;D xsi:type="xsd:double"&gt;0.5288&lt;/D&gt;&lt;D xsi:type="xsd:double"&gt;0.4227&lt;/D&gt;&lt;D xsi:type="xsd:double"&gt;0.4585&lt;/D&gt;&lt;D xsi:type="xsd:double"&gt;0.4979&lt;/D&gt;&lt;D xsi:type="xsd:double"&gt;0.4863&lt;/D&gt;&lt;D xsi:type="xsd:double"&gt;0.4942&lt;/D&gt;&lt;D xsi:type="xsd:double"&gt;0.3893&lt;/D&gt;&lt;D xsi:type="xsd:double"&gt;0.3394&lt;/D&gt;&lt;D xsi:type="xsd:double"&gt;0.3111&lt;/D&gt;&lt;D xsi:type="xsd:double"&gt;0.1795&lt;/D&gt;&lt;D xsi:type="xsd:double"&gt;0.2237&lt;/D&gt;&lt;D xsi:type="xsd:double"&gt;0.2291&lt;/D&gt;&lt;D xsi:type="xsd:double"&gt;0.2026&lt;/D&gt;&lt;D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xsi:type="xsd:double"&gt;1.0059&lt;/D&gt;&lt;D xsi:type="xsd:double"&gt;1.2086&lt;/D&gt;&lt;D xsi:type="xsd:double"&gt;1.1558&lt;/D&gt;&lt;D xsi:type="xsd:double"&gt;1.1256&lt;/D&gt;&lt;D xsi:type="xsd:double"&gt;1.2141&lt;/D&gt;&lt;D xsi:type="xsd:double"&gt;1.234&lt;/D&gt;&lt;D xsi:type="xsd:double"&gt;1.3532&lt;/D&gt;&lt;D xsi:type="xsd:double"&gt;1.2918&lt;/D&gt;&lt;D xsi:type="xsd:double"&gt;1.9642&lt;/D&gt;&lt;D xsi:type="xsd:double"&gt;1.835&lt;/D&gt;&lt;D xsi:type="xsd:double"&gt;1.4136&lt;/D&gt;&lt;D xsi:type="xsd:double"&gt;0.8676&lt;/D&gt;&lt;D xsi:type="xsd:double"&gt;0.7442&lt;/D&gt;&lt;D xsi:type="xsd:double"&gt;0.712&lt;/D&gt;&lt;D xsi:type="xsd:double"&gt;0.471&lt;/D&gt;&lt;D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xsi:type="xsd:double"&gt;0.2626&lt;/D&gt;&lt;D xsi:type="xsd:double"&gt;0.2427&lt;/D&gt;&lt;D xsi:type="xsd:double"&gt;0.2764&lt;/D&gt;&lt;D xsi:type="xsd:double"&gt;0.2564&lt;/D&gt;&lt;D xsi:type="xsd:double"&gt;0.2875&lt;/D&gt;&lt;D xsi:type="xsd:double"&gt;0.2608&lt;/D&gt;&lt;D xsi:type="xsd:double"&gt;0.2382&lt;/D&gt;&lt;D xsi:type="xsd:double"&gt;0.2234&lt;/D&gt;&lt;D xsi:type="xsd:double"&gt;0.2218&lt;/D&gt;&lt;D xsi:type="xsd:double"&gt;0.1382&lt;/D&gt;&lt;D xsi:type="xsd:double"&gt;0.128&lt;/D&gt;&lt;D xsi:type="xsd:double"&gt;0.02&lt;/D&gt;&lt;D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xsi:type="xsd:double"&gt;0.1101&lt;/D&gt;&lt;D xsi:type="xsd:double"&gt;0.1744&lt;/D&gt;&lt;D xsi:type="xsd:double"&gt;0.2114&lt;/D&gt;&lt;D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t>
        </r>
      </text>
    </comment>
    <comment ref="A114" authorId="0" shapeId="0" xr:uid="{7D1C2C1E-41A3-4CF4-A1F6-81C7B9586B55}">
      <text>
        <r>
          <rPr>
            <b/>
            <sz val="9"/>
            <color indexed="81"/>
            <rFont val="Tahoma"/>
            <family val="2"/>
          </rPr>
          <t>sd:double"&gt;0&lt;/D&gt;&lt;D xsi:type="xsd:double"&gt;0.1633&lt;/D&gt;&lt;D xsi:type="xsd:double"&gt;0.1216&lt;/D&gt;&lt;D xsi:type="xsd:double"&gt;0.1563&lt;/D&gt;&lt;D xsi:type="xsd:double"&gt;0.276&lt;/D&gt;&lt;D xsi:type="xsd:double"&gt;0.3567&lt;/D&gt;&lt;D xsi:type="xsd:double"&gt;0.3163&lt;/D&gt;&lt;D xsi:type="xsd:double"&gt;0.3458&lt;/D&gt;&lt;D xsi:type="xsd:double"&gt;0.3039&lt;/D&gt;&lt;D xsi:type="xsd:double"&gt;0.3155&lt;/D&gt;&lt;D xsi:type="xsd:double"&gt;0.3376&lt;/D&gt;&lt;D xsi:type="xsd:double"&gt;0.313&lt;/D&gt;&lt;D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xsi:type="xsd:double"&gt;0.7131&lt;/D&gt;&lt;D xsi:type="xsd:double"&gt;0.7199&lt;/D&gt;&lt;D xsi:type="xsd:double"&gt;0.2852&lt;/D&gt;&lt;D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xsi:type="xsd:double"&gt;0.1211&lt;/D&gt;&lt;D xsi:type="xsd:double"&gt;0.1178&lt;/D&gt;&lt;D xsi:type="xsd:double"&gt;0.1311&lt;/D&gt;&lt;D xsi:type="xsd:double"&gt;0.1428&lt;/D&gt;&lt;D xsi:type="xsd:double"&gt;0.1484&lt;/D&gt;&lt;D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xsi:type="xsd:double"&gt;0.1949&lt;/D&gt;&lt;D xsi:type="xsd:double"&gt;0.1924&lt;/D&gt;&lt;D xsi:type="xsd:double"&gt;0.2246&lt;/D&gt;&lt;D xsi:type="xsd:double"&gt;0.1367&lt;/D&gt;&lt;D xsi:type="xsd:double"&gt;0.1332&lt;/D&gt;&lt;D xsi:type="xsd:double"&gt;0.1982&lt;/D&gt;&lt;D xsi:type="xsd:double"&gt;0.0418&lt;/D&gt;&lt;D xsi:type="xsd:double"&gt;0.0376&lt;/D&gt;&lt;D xsi:type="xsd:double"&gt;0.0729&lt;/D&gt;&lt;D xsi:type="xsd:double"&gt;0.0717&lt;/D&gt;&lt;D xsi:type="xsd:double"&gt;0.0344&lt;/D&gt;&lt;D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xsi:type="xsd:double"&gt;0.8163&lt;/D&gt;&lt;D xsi:type="xsd:double"&gt;0.8216&lt;/D&gt;&lt;D xsi:type="xsd:double"&gt;0.7307&lt;/D&gt;&lt;D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xsi:type="xsd:double"&gt;0.1859&lt;/D&gt;&lt;D xsi:type="xsd:double"&gt;0.1589&lt;/D&gt;&lt;D xsi:type="xsd:double"&gt;0.3398&lt;/D&gt;&lt;D xsi:type="xsd:double"&gt;0.3604&lt;/D&gt;&lt;D xsi:type="xsd:double"&gt;0.2536&lt;/D&gt;&lt;D xsi:type="xsd:double"&gt;0.3425&lt;/D&gt;&lt;D xsi:type="xsd:double"&gt;0.4054&lt;/D&gt;&lt;D xsi:type="xsd:double"&gt;0.3924&lt;/D&gt;&lt;D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xsi:type="xsd:double"&gt;0.1358&lt;/D&gt;&lt;D xsi:type="xsd:double"&gt;0.1521&lt;/D&gt;&lt;D xsi:type="xsd:double"&gt;0&lt;/D&gt;&lt;D xsi:type="xsd:double"&gt;0&lt;/D&gt;&lt;D xsi:type="xsd:double"&gt;0&lt;/D&gt;&lt;D xsi:type="xsd:double"&gt;0.1285&lt;/D&gt;&lt;D xsi:type="xsd:double"&gt;0.1231&lt;/D&gt;&lt;D xsi:type="xsd:double"&gt;0.1072&lt;/D&gt;&lt;D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xsi:type="xsd:double"&gt;0.2609&lt;/D&gt;&lt;D xsi:type="xsd:double"&gt;0.2466&lt;/D&gt;&lt;D xsi:type="xsd:double"&gt;0.2273&lt;/D&gt;&lt;D xsi:type="xsd:double"&gt;0.2362&lt;/D&gt;&lt;D xsi:type="xsd:double"&gt;0.2351&lt;/D&gt;&lt;D xsi:type="xsd:double"&gt;0.2091&lt;/D&gt;&lt;D xsi:type="xsd:double"&gt;0.208&lt;/D&gt;&lt;D xsi:type="xsd:double"&gt;0.2166&lt;/D&gt;&lt;D xsi:type="xsd:double"&gt;0.2431&lt;/D&gt;&lt;D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xsi:type="xsd:double"&gt;0.1512&lt;/D&gt;&lt;D xsi:type="xsd:double"&gt;0.1014&lt;/D&gt;&lt;D xsi:type="xsd:double"&gt;0.145&lt;/D&gt;&lt;D xsi:type="xsd:double"&gt;0.1349&lt;/D&gt;&lt;D xsi:type="xsd:double"&gt;0.1142&lt;/D&gt;&lt;D xsi:type="xsd:double"&gt;0.1656&lt;/D&gt;&lt;D xsi:type="xsd:double"&gt;0.1091&lt;/D&gt;&lt;D xsi:type="xsd:double"&gt;0.046&lt;/D&gt;&lt;D xsi:type="xsd:double"&gt;0.0568&lt;/D&gt;&lt;D xsi:type="xsd:double"&gt;0.1137&lt;/D&gt;&lt;D xsi:type="xsd:double"&gt;0.1256&lt;/D&gt;&lt;D xsi:type="xsd:double"&gt;0.1248&lt;/D&gt;&lt;D xsi:type="xsd:double"&gt;0.089&lt;/D&gt;&lt;D xsi:type="xsd:double"&gt;0.0709&lt;/D&gt;&lt;D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xsi:type="xsd:double"&gt;0.2711&lt;/D&gt;&lt;D xsi:type="xsd:double"&gt;0.28&lt;/D&gt;&lt;D xsi:type="xsd:double"&gt;0.3093&lt;/D&gt;&lt;D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xsi:type="xsd:double"&gt;0.1948&lt;/D&gt;&lt;D xsi:type="xsd:double"&gt;0.3161&lt;/D&gt;&lt;D xsi:type="xsd:double"&gt;0.3274&lt;/D&gt;&lt;D xsi:type="xsd:double"&gt;0.6182&lt;/D&gt;&lt;D xsi:type="xsd:double"&gt;0.5599&lt;/D&gt;&lt;D xsi:type="xsd:double"&gt;0.536&lt;/D&gt;&lt;D xsi:type="xsd:double"&gt;1.0375&lt;/D&gt;&lt;D xsi:type="xsd:double"&gt;1.0378&lt;/D&gt;&lt;D xsi:type="xsd:double"&gt;0.8681&lt;/D&gt;&lt;D xsi:type="xsd:double"&gt;0.7503&lt;/D&gt;&lt;D xsi:type="xsd:double"&gt;0.3324&lt;/D&gt;&lt;D xsi:type="xsd:double"&gt;0.0993&lt;/D&gt;&lt;D xsi:type="xsd:double"&gt;0.0617&lt;/D&gt;&lt;D xsi:type="xsd:double"&gt;0.0639&lt;/D&gt;&lt;D xsi:type="xsd:double"&gt;0.082&lt;/D&gt;&lt;D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xsi:type="xsd:double"&gt;0.2433&lt;/D&gt;&lt;D xsi:type="xsd:double"&gt;0.2955&lt;/D&gt;&lt;D xsi:type="xsd:double"&gt;0&lt;/D&gt;&lt;D xsi:type="xsd:double"&gt;0&lt;/D&gt;&lt;D xsi:type="xsd:double"&gt;0&lt;/D&gt;&lt;D xsi:type="xsd:double"&gt;0.6386&lt;/D&gt;&lt;D xsi:type="xsd:double"&gt;0.7702&lt;/D&gt;&lt;D xsi:type="xsd:double"&gt;0.7136&lt;/D&gt;&lt;D xsi:type="xsd:double"&gt;0.0469&lt;/D&gt;&lt;D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xsi:type="xsd:double"&gt;0.0849&lt;/D&gt;&lt;D xsi:type="xsd:double"&gt;0.0656&lt;/D&gt;&lt;D xsi:type="xsd:double"&gt;0.0308&lt;/D&gt;&lt;D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xsi:type="xsd:double"&gt;1.376&lt;/D&gt;&lt;D xsi:type="xsd:double"&gt;1.3694&lt;/D&gt;&lt;D xsi:type="xsd:double"&gt;1.412&lt;/D&gt;&lt;D xsi:type="xsd:double"&gt;1.3657&lt;/D&gt;&lt;D xsi:type="xsd:double"&gt;0.9653&lt;/D&gt;&lt;D xsi:type="xsd:double"&gt;0.8931&lt;/D&gt;&lt;D xsi:type="xsd:double"&gt;0.8775&lt;/D&gt;&lt;D xsi:type="xsd:double"&gt;1.0807&lt;/D&gt;&lt;D xsi:type="xsd:double"&gt;1.026&lt;/D&gt;&lt;D xsi:type="xsd:double"&gt;1.0623&lt;/D&gt;&lt;D xsi:type="xsd:double"&gt;0.6925&lt;/D&gt;&lt;D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xsi:type="xsd:double"&gt;0.1045&lt;/D&gt;&lt;D xsi:type="xsd:double"&gt;0.0945&lt;/D&gt;&lt;D xsi:type="xsd:double"&gt;0.1375&lt;/D&gt;&lt;D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xsi:type="xsd:double"&gt;0.0596&lt;/D&gt;&lt;D xsi:type="xsd:double"&gt;0.0431&lt;/D&gt;&lt;D xsi:type="xsd:double"&gt;0.0447&lt;/D&gt;&lt;D xsi:type="xsd:double"&gt;0.1218&lt;/D&gt;&lt;D xsi:type="xsd:double"&gt;0.1634&lt;/D&gt;&lt;D xsi:type="xsd:double"&gt;0.1234&lt;/D&gt;&lt;D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xsi:type="xsd:double"&gt;0.4562&lt;/D&gt;&lt;D xsi:type="xsd:double"&gt;0.4403&lt;/D&gt;&lt;D xsi:type="xsd:double"&gt;0.5811&lt;/D&gt;&lt;D xsi:type="xsd:double"&gt;0.5829&lt;/D&gt;&lt;D xsi:type="xsd:double"&gt;0.5628&lt;/D&gt;&lt;D xsi:type="xsd:double"&gt;0.2949&lt;/D&gt;&lt;D xsi:type="xsd:double"&gt;0.2915&lt;/D&gt;&lt;D xsi:type="xsd:double"&gt;0.1466&lt;/D&gt;&lt;D xsi:type="xsd:double"&gt;0.0196&lt;/D&gt;&lt;D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xsi:type="xsd:double"&gt;0.1092&lt;/D&gt;&lt;D xsi:type="xsd:double"&gt;0.1115&lt;/D&gt;&lt;D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xsi:type="xsd:double"&gt;0.3117&lt;/D&gt;&lt;D xsi:type="xsd:double"&gt;0.2908&lt;/D&gt;&lt;D xsi:type="xsd:double"&gt;0.2559&lt;/D&gt;&lt;D xsi:type="xsd:double"&gt;0.2557&lt;/D&gt;&lt;D xsi:type="xsd:double"&gt;0.3481&lt;/D&gt;&lt;D xsi:type="xsd:double"&gt;0.1931&lt;/D&gt;&lt;D xsi:type="xsd:double"&gt;0.3435&lt;/D&gt;&lt;D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xsi:type="xsd:double"&gt;0.6282&lt;/D&gt;&lt;D xsi:type="xsd:double"&gt;0.6602&lt;/D&gt;&lt;D xsi:type="xsd:double"&gt;0.5692&lt;/D&gt;&lt;D xsi:type="xsd:double"&gt;0.6281&lt;/D&gt;&lt;D xsi:type="xsd:double"&gt;0.6664&lt;/D&gt;&lt;D xsi:type="xsd:double"&gt;0.6484&lt;/D&gt;&lt;D xsi:type="xsd:double"&gt;0.7701&lt;/D&gt;&lt;D xsi:type="xsd:double"&gt;0.9077&lt;/D&gt;&lt;D xsi:type="xsd:double"&gt;0.9641&lt;/D&gt;&lt;D xsi:type="xsd:double"&gt;0.6149&lt;/D&gt;&lt;D xsi:type="xsd:double"&gt;0.496&lt;/D&gt;&lt;D xsi:type="xsd:double"&gt;0.5331&lt;/D&gt;&lt;D xsi:type="xsd:double"&gt;0.5178&lt;/D&gt;&lt;D xsi:type="xsd:double"&gt;0.3961&lt;/D&gt;&lt;D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xsi:type="xsd:double"&gt;0.1508&lt;/D&gt;&lt;D xsi:type="xsd:double"&gt;0.1502&lt;/D&gt;&lt;D xsi:type="xsd:double"&gt;0.1203&lt;/D&gt;&lt;D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xsi:type="xsd:double"&gt;0.6684&lt;/D&gt;&lt;D xsi:type="xsd:double"&gt;0.5848&lt;/D&gt;&lt;D xsi:type="xsd:double"&gt;0.5962&lt;/D&gt;&lt;D xsi:type="xsd:double"&gt;0.6981&lt;/D&gt;&lt;D xsi:type="xsd:double"&gt;0.6357&lt;/D&gt;&lt;D xsi:type="xsd:double"&gt;0.7193&lt;/D&gt;&lt;D xsi:type="xsd:double"&gt;0.6253&lt;/D&gt;&lt;D xsi:type="xsd:double"&gt;0.5444&lt;/D&gt;&lt;D xsi:type="xsd:double"&gt;0.6069&lt;/D&gt;&lt;D xsi:type="xsd:double"&gt;0.4237&lt;/D&gt;&lt;D xsi:type="xsd:double"&gt;0.2415&lt;/D&gt;&lt;D xsi:type="xsd:double"&gt;0.3949&lt;/D&gt;&lt;D xsi:type="xsd:double"&gt;0.352&lt;/D&gt;&lt;D xsi:type="xsd:double"&gt;0.3668&lt;/D&gt;&lt;D xsi:type="xsd:double"&gt;0.3554&lt;/D&gt;&lt;D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xsi:type="xsd:double"&gt;0.5323&lt;/D&gt;&lt;D xsi:type="xsd:double"&gt;0.5589&lt;/D&gt;&lt;D xsi:type="xsd:double"&gt;0.6804&lt;/D&gt;&lt;D xsi:type="xsd:double"&gt;0.5198&lt;/D&gt;&lt;D xsi:type="xsd:double"&gt;0.4916&lt;/D&gt;&lt;D xsi:type="xsd:double"&gt;0.2663&lt;/D&gt;&lt;D xsi:type="xsd:double"&gt;0.3278&lt;/D&gt;&lt;D xsi:type="xsd:double"&gt;0.5971&lt;/D&gt;&lt;D xsi:type="xsd:double"&gt;0.5243&lt;/D&gt;&lt;D xsi:type="xsd:double"&gt;0.6279&lt;/D&gt;&lt;D xsi:type="xsd:double"&gt;0.5034&lt;/D&gt;&lt;D xsi:type="xsd:double"&gt;0.4479&lt;/D&gt;&lt;D xsi:type="xsd:double"&gt;0.3976&lt;/D&gt;&lt;D xsi:type="xsd:double"&gt;0.3858&lt;/D&gt;&lt;D xsi:type="xsd:double"&gt;0.464&lt;/D&gt;&lt;D xsi:type="xsd:double"&gt;0.4004&lt;/D&gt;&lt;D xsi:type="xsd:double"&gt;0.4059&lt;/D&gt;&lt;D xsi:type="xsd:double"&gt;0.3118&lt;/D&gt;&lt;D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xsi:type="xsd:double"&gt;0.0542&lt;/D&gt;&lt;D xsi:type="xsd:double"&gt;0.0661&lt;/D&gt;&lt;D xsi:type="xsd:double"&gt;0.2759&lt;/D&gt;&lt;D xsi:type="xsd:double"&gt;0.2295&lt;/D&gt;&lt;D xsi:type="xsd:double"&gt;0&lt;/D&gt;&lt;D xsi:type="xsd:double"&gt;0&lt;/D&gt;&lt;D xsi:type="xsd:double"&gt;0.3673&lt;/D&gt;&lt;D xsi:type="xsd:double"&gt;0.3122&lt;/D&gt;&lt;D xsi:type="xsd:double"&gt;0.4137&lt;/D&gt;&lt;D xsi:type="xsd:double"&gt;0.3837&lt;/D&gt;&lt;D xsi:type="xsd:double"&gt;0&lt;/D&gt;&lt;D xsi:type="xsd:double"&gt;0.3138&lt;/D&gt;&lt;D xsi:type="xsd:double"&gt;0.4142&lt;/D&gt;&lt;D xsi:type="xsd:double"&gt;0.3965&lt;/D&gt;&lt;D xsi:type="xsd:double"&gt;0.4517&lt;/D&gt;&lt;D xsi:type="xsd:double"&gt;0.4018&lt;/D&gt;&lt;D xsi:type="xsd:double"&gt;0.4288&lt;/D&gt;&lt;D xsi:type="xsd:double"&gt;0.2839&lt;/D&gt;&lt;D xsi:type="xsd:double"&gt;0.356&lt;/D&gt;&lt;D xsi:type="xsd:double"&gt;0.2685&lt;/D&gt;&lt;D xsi:type="xsd:double"&gt;0.1385&lt;/D&gt;&lt;D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xsi:type="xsd:double"&gt;0.0981&lt;/D&gt;&lt;D xsi:type="xsd:double"&gt;0.1418&lt;/D&gt;&lt;D xsi:type="xsd:double"&gt;0.2046&lt;/D&gt;&lt;D xsi:type="xsd:double"&gt;0.1359&lt;/D&gt;&lt;D xsi:type="xsd:double"&gt;0.1272&lt;/D&gt;&lt;D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xsi:type="xsd:double"&gt;0.2515&lt;/D&gt;&lt;D xsi:type="xsd:double"&gt;0.2602&lt;/D&gt;&lt;D xsi:type="xsd:double"&gt;0.2535&lt;/D&gt;&lt;D xsi:type="xsd:double"&gt;0.2393&lt;/D&gt;&lt;D xsi:type="xsd:double"&gt;0.5082&lt;/D&gt;&lt;D xsi:type="xsd:double"&gt;0.4544&lt;/D&gt;&lt;D xsi:type="xsd:double"&gt;0.4151&lt;/D&gt;&lt;D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t>
        </r>
      </text>
    </comment>
    <comment ref="A115" authorId="0" shapeId="0" xr:uid="{3FC0BFB2-3163-453A-874C-6C40A0A04CD5}">
      <text>
        <r>
          <rPr>
            <b/>
            <sz val="9"/>
            <color indexed="81"/>
            <rFont val="Tahoma"/>
            <family val="2"/>
          </rPr>
          <t>double"&gt;0.3299&lt;/D&gt;&lt;D xsi:type="xsd:double"&gt;0.2388&lt;/D&gt;&lt;D xsi:type="xsd:double"&gt;0.3315&lt;/D&gt;&lt;D xsi:type="xsd:double"&gt;0.265&lt;/D&gt;&lt;D xsi:type="xsd:double"&gt;0.2811&lt;/D&gt;&lt;D xsi:type="xsd:double"&gt;0.3221&lt;/D&gt;&lt;D xsi:type="xsd:double"&gt;0.3172&lt;/D&gt;&lt;D xsi:type="xsd:double"&gt;0.2548&lt;/D&gt;&lt;D xsi:type="xsd:double"&gt;0.2226&lt;/D&gt;&lt;D xsi:type="xsd:double"&gt;0.2566&lt;/D&gt;&lt;D xsi:type="xsd:double"&gt;0.2059&lt;/D&gt;&lt;D xsi:type="xsd:double"&gt;0.2349&lt;/D&gt;&lt;D xsi:type="xsd:double"&gt;0.1823&lt;/D&gt;&lt;D xsi:type="xsd:double"&gt;0.0985&lt;/D&gt;&lt;D xsi:type="xsd:double"&gt;0&lt;/D&gt;&lt;D xsi:type="xsd:double"&gt;0&lt;/D&gt;&lt;D xsi:type="xsd:double"&gt;0&lt;/D&gt;&lt;D xsi:type="xsd:double"&gt;0&lt;/D&gt;&lt;D xsi:type="xsd:double"&gt;0&lt;/D&gt;&lt;D xsi:type="xsd:double"&gt;0.2993&lt;/D&gt;&lt;D xsi:type="xsd:double"&gt;0.3591&lt;/D&gt;&lt;D xsi:type="xsd:double"&gt;0.2781&lt;/D&gt;&lt;D xsi:type="xsd:double"&gt;0.3411&lt;/D&gt;&lt;D xsi:type="xsd:double"&gt;0.3493&lt;/D&gt;&lt;D xsi:type="xsd:double"&gt;0.2878&lt;/D&gt;&lt;D xsi:type="xsd:double"&gt;0.2892&lt;/D&gt;&lt;D xsi:type="xsd:double"&gt;0.2381&lt;/D&gt;&lt;D xsi:type="xsd:double"&gt;0.2392&lt;/D&gt;&lt;D xsi:type="xsd:double"&gt;0.2269&lt;/D&gt;&lt;D xsi:type="xsd:double"&gt;0.2529&lt;/D&gt;&lt;D xsi:type="xsd:double"&gt;0.3212&lt;/D&gt;&lt;D xsi:type="xsd:double"&gt;0.3153&lt;/D&gt;&lt;D xsi:type="xsd:double"&gt;0.3093&lt;/D&gt;&lt;D xsi:type="xsd:double"&gt;0.349&lt;/D&gt;&lt;D xsi:type="xsd:double"&gt;0.462&lt;/D&gt;&lt;D xsi:type="xsd:double"&gt;0.3424&lt;/D&gt;&lt;D xsi:type="xsd:double"&gt;0.4244&lt;/D&gt;&lt;D xsi:type="xsd:double"&gt;0.5869&lt;/D&gt;&lt;D xsi:type="xsd:double"&gt;0.6947&lt;/D&gt;&lt;D xsi:type="xsd:double"&gt;0.8001&lt;/D&gt;&lt;D xsi:type="xsd:double"&gt;0.7972&lt;/D&gt;&lt;D xsi:type="xsd:double"&gt;1.1257&lt;/D&gt;&lt;D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xsi:type="xsd:double"&gt;0.637&lt;/D&gt;&lt;D xsi:type="xsd:double"&gt;0.8758&lt;/D&gt;&lt;D xsi:type="xsd:double"&gt;0.689&lt;/D&gt;&lt;D xsi:type="xsd:double"&gt;0.6025&lt;/D&gt;&lt;D xsi:type="xsd:double"&gt;0.4502&lt;/D&gt;&lt;D xsi:type="xsd:double"&gt;0.6138&lt;/D&gt;&lt;D xsi:type="xsd:double"&gt;0.4974&lt;/D&gt;&lt;D xsi:type="xsd:double"&gt;0.4206&lt;/D&gt;&lt;D xsi:type="xsd:double"&gt;0.3592&lt;/D&gt;&lt;D xsi:type="xsd:double"&gt;0.4966&lt;/D&gt;&lt;D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xsi:type="xsd:double"&gt;0.1224&lt;/D&gt;&lt;D xsi:type="xsd:double"&gt;0.1391&lt;/D&gt;&lt;D xsi:type="xsd:double"&gt;0.1399&lt;/D&gt;&lt;D xsi:type="xsd:double"&gt;0.1022&lt;/D&gt;&lt;D xsi:type="xsd:double"&gt;0.0606&lt;/D&gt;&lt;D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xsi:type="xsd:double"&gt;0.3761&lt;/D&gt;&lt;D xsi:type="xsd:double"&gt;0.6361&lt;/D&gt;&lt;D xsi:type="xsd:double"&gt;0.3018&lt;/D&gt;&lt;D xsi:type="xsd:double"&gt;0.0513&lt;/D&gt;&lt;D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xsi:type="xsd:double"&gt;0.3681&lt;/D&gt;&lt;D xsi:type="xsd:double"&gt;0.3724&lt;/D&gt;&lt;D xsi:type="xsd:double"&gt;0.432&lt;/D&gt;&lt;D xsi:type="xsd:double"&gt;0.3915&lt;/D&gt;&lt;D xsi:type="xsd:double"&gt;0.2264&lt;/D&gt;&lt;D xsi:type="xsd:double"&gt;0.1754&lt;/D&gt;&lt;D xsi:type="xsd:double"&gt;0.11&lt;/D&gt;&lt;D xsi:type="xsd:double"&gt;0.566&lt;/D&gt;&lt;D xsi:type="xsd:double"&gt;0.6005&lt;/D&gt;&lt;D xsi:type="xsd:double"&gt;0.3851&lt;/D&gt;&lt;D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xsi:type="xsd:double"&gt;0.1522&lt;/D&gt;&lt;D xsi:type="xsd:double"&gt;0.269&lt;/D&gt;&lt;D xsi:type="xsd:double"&gt;0.2303&lt;/D&gt;&lt;D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xsi:type="xsd:double"&gt;0.3654&lt;/D&gt;&lt;D xsi:type="xsd:double"&gt;0.3452&lt;/D&gt;&lt;D xsi:type="xsd:double"&gt;0.3728&lt;/D&gt;&lt;D xsi:type="xsd:double"&gt;0.3517&lt;/D&gt;&lt;D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xsi:type="xsd:double"&gt;0.1399&lt;/D&gt;&lt;D xsi:type="xsd:double"&gt;0.1295&lt;/D&gt;&lt;D xsi:type="xsd:double"&gt;0.1361&lt;/D&gt;&lt;D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xsi:type="xsd:double"&gt;0.3159&lt;/D&gt;&lt;D xsi:type="xsd:double"&gt;0.3468&lt;/D&gt;&lt;D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xsi:type="xsd:double"&gt;0.3387&lt;/D&gt;&lt;D xsi:type="xsd:double"&gt;0.1706&lt;/D&gt;&lt;D xsi:type="xsd:double"&gt;0.2056&lt;/D&gt;&lt;D xsi:type="xsd:double"&gt;0.1813&lt;/D&gt;&lt;D xsi:type="xsd:double"&gt;0.212&lt;/D&gt;&lt;D xsi:type="xsd:double"&gt;0.2144&lt;/D&gt;&lt;D xsi:type="xsd:double"&gt;0.157&lt;/D&gt;&lt;D xsi:type="xsd:double"&gt;0.1387&lt;/D&gt;&lt;D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xsi:type="xsd:double"&gt;0.0981&lt;/D&gt;&lt;D xsi:type="xsd:double"&gt;0.1119&lt;/D&gt;&lt;D xsi:type="xsd:double"&gt;0.1396&lt;/D&gt;&lt;D xsi:type="xsd:double"&gt;0.1196&lt;/D&gt;&lt;D xsi:type="xsd:double"&gt;0.0734&lt;/D&gt;&lt;D xsi:type="xsd:double"&gt;0.0868&lt;/D&gt;&lt;D xsi:type="xsd:double"&gt;0.097&lt;/D&gt;&lt;D xsi:type="xsd:double"&gt;0.0338&lt;/D&gt;&lt;D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xsi:type="xsd:double"&gt;0.0793&lt;/D&gt;&lt;D xsi:type="xsd:double"&gt;0.0708&lt;/D&gt;&lt;D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xsi:type="xsd:double"&gt;0.3429&lt;/D&gt;&lt;D xsi:type="xsd:double"&gt;0.2922&lt;/D&gt;&lt;D xsi:type="xsd:double"&gt;0.257&lt;/D&gt;&lt;D xsi:type="xsd:double"&gt;0.3819&lt;/D&gt;&lt;D xsi:type="xsd:double"&gt;0.454&lt;/D&gt;&lt;D xsi:type="xsd:double"&gt;0.5336&lt;/D&gt;&lt;D xsi:type="xsd:double"&gt;0.4995&lt;/D&gt;&lt;D xsi:type="xsd:double"&gt;0.5567&lt;/D&gt;&lt;D xsi:type="xsd:double"&gt;0.495&lt;/D&gt;&lt;D xsi:type="xsd:double"&gt;0.5026&lt;/D&gt;&lt;D xsi:type="xsd:double"&gt;0.5917&lt;/D&gt;&lt;D xsi:type="xsd:double"&gt;0.5711&lt;/D&gt;&lt;D xsi:type="xsd:double"&gt;0.4557&lt;/D&gt;&lt;D xsi:type="xsd:double"&gt;0.4521&lt;/D&gt;&lt;D xsi:type="xsd:double"&gt;0.4068&lt;/D&gt;&lt;D xsi:type="xsd:double"&gt;0.4061&lt;/D&gt;&lt;D xsi:type="xsd:double"&gt;0.4959&lt;/D&gt;&lt;D xsi:type="xsd:double"&gt;0.5711&lt;/D&gt;&lt;D xsi:type="xsd:double"&gt;0.843&lt;/D&gt;&lt;D xsi:type="xsd:double"&gt;0.6446&lt;/D&gt;&lt;D xsi:type="xsd:double"&gt;0.5199&lt;/D&gt;&lt;D xsi:type="xsd:double"&gt;0.2342&lt;/D&gt;&lt;D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xsi:type="xsd:double"&gt;0.1198&lt;/D&gt;&lt;D xsi:type="xsd:double"&gt;0.5471&lt;/D&gt;&lt;D xsi:type="xsd:double"&gt;0.5372&lt;/D&gt;&lt;D xsi:type="xsd:double"&gt;0.3609&lt;/D&gt;&lt;D xsi:type="xsd:double"&gt;0.4519&lt;/D&gt;&lt;D xsi:type="xsd:double"&gt;0.4204&lt;/D&gt;&lt;D xsi:type="xsd:double"&gt;0.3386&lt;/D&gt;&lt;D xsi:type="xsd:double"&gt;0.3439&lt;/D&gt;&lt;D xsi:type="xsd:double"&gt;0.3569&lt;/D&gt;&lt;D xsi:type="xsd:double"&gt;0.4034&lt;/D&gt;&lt;D xsi:type="xsd:double"&gt;0.4028&lt;/D&gt;&lt;D xsi:type="xsd:double"&gt;0.4046&lt;/D&gt;&lt;D xsi:type="xsd:double"&gt;0.4148&lt;/D&gt;&lt;D xsi:type="xsd:double"&gt;0.3924&lt;/D&gt;&lt;D xsi:type="xsd:double"&gt;0.7659&lt;/D&gt;&lt;D xsi:type="xsd:double"&gt;0.7081&lt;/D&gt;&lt;D xsi:type="xsd:double"&gt;0.7077&lt;/D&gt;&lt;D xsi:type="xsd:double"&gt;0.615&lt;/D&gt;&lt;D xsi:type="xsd:double"&gt;0.6309&lt;/D&gt;&lt;D xsi:type="xsd:double"&gt;0.641&lt;/D&gt;&lt;D xsi:type="xsd:double"&gt;0.6808&lt;/D&gt;&lt;D xsi:type="xsd:double"&gt;0.5242&lt;/D&gt;&lt;D xsi:type="xsd:double"&gt;0&lt;/D&gt;&lt;D xsi:type="xsd:double"&gt;0&lt;/D&gt;&lt;D xsi:type="xsd:double"&gt;0.1897&lt;/D&gt;&lt;D xsi:type="xsd:double"&gt;0.1788&lt;/D&gt;&lt;D xsi:type="xsd:double"&gt;0.1666&lt;/D&gt;&lt;D xsi:type="xsd:double"&gt;0.1699&lt;/D&gt;&lt;D xsi:type="xsd:double"&gt;0.1572&lt;/D&gt;&lt;D xsi:type="xsd:double"&gt;0.1452&lt;/D&gt;&lt;D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xsi:type="xsd:double"&gt;0.0045&lt;/D&gt;&lt;D xsi:type="xsd:double"&gt;0.0047&lt;/D&gt;&lt;D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xsi:type="xsd:double"&gt;0.0065&lt;/D&gt;&lt;D xsi:type="xsd:double"&gt;0.0808&lt;/D&gt;&lt;D xsi:type="xsd:double"&gt;0&lt;/D&gt;&lt;D xsi:type="xsd:double"&gt;0&lt;/D&gt;&lt;D xsi:type="xsd:double"&gt;0&lt;/D&gt;&lt;D xsi:type="xsd:double"&gt;0&lt;/D&gt;&lt;D xsi:type="xsd:double"&gt;0&lt;/D&gt;&lt;D xsi:type="xsd:double"&gt;0&lt;/D&gt;&lt;D xsi:type="xsd:double"&gt;0.5485&lt;/D&gt;&lt;D xsi:type="xsd:double"&gt;0.6357&lt;/D&gt;&lt;D xsi:type="xsd:double"&gt;0.6594&lt;/D&gt;&lt;D xsi:type="xsd:double"&gt;0.6201&lt;/D&gt;&lt;D xsi:type="xsd:double"&gt;0.665&lt;/D&gt;&lt;D xsi:type="xsd:double"&gt;0.7221&lt;/D&gt;&lt;D xsi:type="xsd:double"&gt;0.6396&lt;/D&gt;&lt;D xsi:type="xsd:double"&gt;0.5975&lt;/D&gt;&lt;D xsi:type="xsd:double"&gt;0.5677&lt;/D&gt;&lt;D xsi:type="xsd:double"&gt;0.5415&lt;/D&gt;&lt;D xsi:type="xsd:double"&gt;0.5062&lt;/D&gt;&lt;D xsi:type="xsd:double"&gt;0.5242&lt;/D&gt;&lt;D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xsi:type="xsd:double"&gt;0.4749&lt;/D&gt;&lt;D xsi:type="xsd:double"&gt;0.4981&lt;/D&gt;&lt;D xsi:type="xsd:double"&gt;0.5161&lt;/D&gt;&lt;D xsi:type="xsd:double"&gt;0.4092&lt;/D&gt;&lt;D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xsi:type="xsd:double"&gt;0.3862&lt;/D&gt;&lt;D xsi:type="xsd:double"&gt;0.3674&lt;/D&gt;&lt;D xsi:type="xsd:double"&gt;0.3023&lt;/D&gt;&lt;D xsi:type="xsd:double"&gt;0.2107&lt;/D&gt;&lt;D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xsi:type="xsd:double"&gt;0.5626&lt;/D&gt;&lt;D xsi:type="xsd:double"&gt;0.5036&lt;/D&gt;&lt;D xsi:type="xsd:double"&gt;0.2808&lt;/D&gt;&lt;D xsi:type="xsd:double"&gt;0.1708&lt;/D&gt;&lt;D xsi:type="xsd:double"&gt;0.1421&lt;/D&gt;&lt;D xsi:type="xsd:double"&gt;0.0893&lt;/D&gt;&lt;D xsi:type="xsd:double"&gt;0.1051&lt;/D&gt;&lt;D xsi:type="xsd:double"&gt;0.096&lt;/D&gt;&lt;D xsi:type="xsd:double"&gt;0.0631&lt;/D&gt;&lt;D xsi:type="xsd:double"&gt;0.0769&lt;/D&gt;&lt;D xsi:type="xsd:double"&gt;0.0477&lt;/D&gt;&lt;D xsi:type="xsd:double"&gt;0.0194&lt;/D&gt;&lt;D xsi:type="xsd:double"&gt;0.0226&lt;/D&gt;&lt;D xsi:type="xsd:double"&gt;0.019&lt;/D&gt;&lt;D xsi:type="xsd:double"&gt;0.0182&lt;/D&gt;&lt;D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xsi:type="xsd:double"&gt;0.8151&lt;/D&gt;&lt;D xsi:type="xsd:double"&gt;0.7768&lt;/D&gt;&lt;D xsi:type="xsd:double"&gt;0.6752&lt;/D&gt;&lt;D xsi:type="xsd:double"&gt;0.6192&lt;/D&gt;&lt;D xsi:type="xsd:double"&gt;0.2361&lt;/D&gt;&lt;D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xsi:type="xsd:double"&gt;0.2038&lt;/D&gt;&lt;D xsi:type="xsd:double"&gt;0.19&lt;/D&gt;&lt;D xsi:type="xsd:double"&gt;0.1789&lt;/D&gt;&lt;D xsi:type="xsd:double"&gt;0.1787&lt;/D&gt;&lt;D xsi:type="xsd:double"&gt;0.1632&lt;/D&gt;&lt;D xsi:type="xsd:double"&gt;0.1808&lt;/D&gt;&lt;D xsi:type="xsd:double"&gt;0.1888&lt;/D&gt;&lt;D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xsi:type="xsd:double"&gt;0.2611&lt;/D&gt;&lt;D xsi:type="xsd:double"&gt;0.2323&lt;/D&gt;&lt;D xsi:type="xsd:double"&gt;0.2016&lt;/D&gt;&lt;D xsi:type="xsd:double"&gt;0.1802&lt;/D&gt;&lt;D xsi:type="xsd:double"&gt;0.1972&lt;/D&gt;&lt;D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xsi:type="xsd:double"&gt;0.3325&lt;/D&gt;&lt;D xsi:type="xsd:double"&gt;0.4749&lt;/D&gt;&lt;D xsi:type="xsd:double"&gt;0.5093&lt;/D&gt;&lt;D xsi:type="xsd:double"&gt;0.8255&lt;/D&gt;&lt;D xsi:type="xsd:double"&gt;0.7383&lt;/D&gt;&lt;D xsi:type="xsd:double"&gt;0.8923&lt;/D&gt;&lt;D xsi:type="xsd:double"&gt;0.7609&lt;/D&gt;&lt;D xsi:type="xsd:double"&gt;0.7899&lt;/D&gt;&lt;D xsi:type="xsd:double"&gt;0.5239&lt;/D&gt;&lt;D xsi:type="xsd:double"&gt;0.551&lt;/D&gt;&lt;D xsi:type="xsd:double"&gt;0.5013&lt;/D&gt;&lt;D xsi:type="xsd:double"&gt;0.3759&lt;/D&gt;&lt;D xsi:type="xsd:double"&gt;0.3618&lt;/D&gt;&lt;D xsi:type="xsd:double"&gt;0.5591&lt;/D&gt;&lt;D xsi:type="xsd:double"&gt;1.0017&lt;/D&gt;&lt;D xsi:type="xsd:double"&gt;0.8684&lt;/D&gt;&lt;D xsi:type="xsd:double"&gt;0.5479&lt;/D&gt;&lt;D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xsi:type="xsd:double"&gt;0.6585&lt;/D&gt;&lt;D xsi:type="xsd:double"&gt;0.592&lt;/D&gt;&lt;D xsi:type="xsd:double"&gt;0.4878&lt;/D&gt;&lt;D xsi:type="xsd:double"&gt;0.3911&lt;/D&gt;&lt;D xsi:type="xsd:double"&gt;0.3277&lt;/D&gt;&lt;D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xsi:type="xsd:double"&gt;0.344&lt;/D&gt;&lt;D xsi:type="xsd:double"&gt;0.2617&lt;/D&gt;&lt;D xsi:type="xsd:double"&gt;0.2729&lt;/D&gt;&lt;D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t>
        </r>
      </text>
    </comment>
    <comment ref="A116" authorId="0" shapeId="0" xr:uid="{DC97EAD2-288F-4656-9B23-3EFEB8EE7477}">
      <text>
        <r>
          <rPr>
            <b/>
            <sz val="9"/>
            <color indexed="81"/>
            <rFont val="Tahoma"/>
            <family val="2"/>
          </rPr>
          <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xsi:type="xsd:double"&gt;0.7235&lt;/D&gt;&lt;D xsi:type="xsd:double"&gt;1.1932&lt;/D&gt;&lt;D xsi:type="xsd:double"&gt;1.4149&lt;/D&gt;&lt;D xsi:type="xsd:double"&gt;1.4565&lt;/D&gt;&lt;D xsi:type="xsd:double"&gt;1.3589&lt;/D&gt;&lt;D xsi:type="xsd:double"&gt;1.1882&lt;/D&gt;&lt;D xsi:type="xsd:double"&gt;0.7569&lt;/D&gt;&lt;D xsi:type="xsd:double"&gt;0.8172&lt;/D&gt;&lt;D xsi:type="xsd:double"&gt;0.5662&lt;/D&gt;&lt;D xsi:type="xsd:double"&gt;1.0815&lt;/D&gt;&lt;D xsi:type="xsd:double"&gt;0.9599&lt;/D&gt;&lt;D xsi:type="xsd:double"&gt;1.0692&lt;/D&gt;&lt;D xsi:type="xsd:double"&gt;1.1496&lt;/D&gt;&lt;D xsi:type="xsd:double"&gt;0.6145&lt;/D&gt;&lt;D xsi:type="xsd:double"&gt;0.5656&lt;/D&gt;&lt;D xsi:type="xsd:double"&gt;0.6045&lt;/D&gt;&lt;D xsi:type="xsd:double"&gt;0.6027&lt;/D&gt;&lt;D xsi:type="xsd:double"&gt;0.3562&lt;/D&gt;&lt;D xsi:type="xsd:double"&gt;0.3458&lt;/D&gt;&lt;D xsi:type="xsd:double"&gt;0.2606&lt;/D&gt;&lt;D xsi:type="xsd:double"&gt;0&lt;/D&gt;&lt;D xsi:type="xsd:double"&gt;0&lt;/D&gt;&lt;D xsi:type="xsd:double"&gt;0&lt;/D&gt;&lt;D xsi:type="xsd:double"&gt;0&lt;/D&gt;&lt;D xsi:type="xsd:double"&gt;1.0304&lt;/D&gt;&lt;D xsi:type="xsd:double"&gt;0.8986&lt;/D&gt;&lt;D xsi:type="xsd:double"&gt;0.9167&lt;/D&gt;&lt;D xsi:type="xsd:double"&gt;0.6818&lt;/D&gt;&lt;D xsi:type="xsd:double"&gt;0.6444&lt;/D&gt;&lt;D xsi:type="xsd:double"&gt;0.6215&lt;/D&gt;&lt;D xsi:type="xsd:double"&gt;0.6028&lt;/D&gt;&lt;D xsi:type="xsd:double"&gt;0.6655&lt;/D&gt;&lt;D xsi:type="xsd:double"&gt;0.6065&lt;/D&gt;&lt;D xsi:type="xsd:double"&gt;0.5183&lt;/D&gt;&lt;D xsi:type="xsd:double"&gt;0.9583&lt;/D&gt;&lt;D xsi:type="xsd:double"&gt;0.9854&lt;/D&gt;&lt;D xsi:type="xsd:double"&gt;0.9382&lt;/D&gt;&lt;D xsi:type="xsd:double"&gt;0.7527&lt;/D&gt;&lt;D xsi:type="xsd:double"&gt;0.8262&lt;/D&gt;&lt;D xsi:type="xsd:double"&gt;0.9171&lt;/D&gt;&lt;D xsi:type="xsd:double"&gt;0.8754&lt;/D&gt;&lt;D xsi:type="xsd:double"&gt;0.2328&lt;/D&gt;&lt;D xsi:type="xsd:double"&gt;0.2768&lt;/D&gt;&lt;D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xsi:type="xsd:double"&gt;0.4236&lt;/D&gt;&lt;D xsi:type="xsd:double"&gt;0.4944&lt;/D&gt;&lt;D xsi:type="xsd:double"&gt;0.4918&lt;/D&gt;&lt;D xsi:type="xsd:double"&gt;0.5027&lt;/D&gt;&lt;D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xsi:type="xsd:double"&gt;0.3487&lt;/D&gt;&lt;D xsi:type="xsd:double"&gt;0.4113&lt;/D&gt;&lt;D xsi:type="xsd:double"&gt;0.5197&lt;/D&gt;&lt;D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xsi:type="xsd:double"&gt;0.0643&lt;/D&gt;&lt;D xsi:type="xsd:double"&gt;0.058&lt;/D&gt;&lt;D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xsi:type="xsd:double"&gt;0.9906&lt;/D&gt;&lt;D xsi:type="xsd:double"&gt;0.5261&lt;/D&gt;&lt;D xsi:type="xsd:double"&gt;0.4386&lt;/D&gt;&lt;D xsi:type="xsd:double"&gt;0.3784&lt;/D&gt;&lt;D xsi:type="xsd:double"&gt;0.3889&lt;/D&gt;&lt;D xsi:type="xsd:double"&gt;0.4728&lt;/D&gt;&lt;D xsi:type="xsd:double"&gt;0.4456&lt;/D&gt;&lt;D xsi:type="xsd:double"&gt;0.4298&lt;/D&gt;&lt;D xsi:type="xsd:double"&gt;0.6818&lt;/D&gt;&lt;D xsi:type="xsd:double"&gt;0.8128&lt;/D&gt;&lt;D xsi:type="xsd:double"&gt;0.6532&lt;/D&gt;&lt;D xsi:type="xsd:double"&gt;0.5062&lt;/D&gt;&lt;D xsi:type="xsd:double"&gt;0.6959&lt;/D&gt;&lt;D xsi:type="xsd:double"&gt;0.543&lt;/D&gt;&lt;D xsi:type="xsd:double"&gt;0.5581&lt;/D&gt;&lt;D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xsi:type="xsd:double"&gt;0.474&lt;/D&gt;&lt;D xsi:type="xsd:double"&gt;0.4424&lt;/D&gt;&lt;D xsi:type="xsd:double"&gt;0.3795&lt;/D&gt;&lt;D xsi:type="xsd:double"&gt;0.0318&lt;/D&gt;&lt;D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xsi:type="xsd:double"&gt;0.2984&lt;/D&gt;&lt;D xsi:type="xsd:double"&gt;0.3203&lt;/D&gt;&lt;D xsi:type="xsd:double"&gt;0.2959&lt;/D&gt;&lt;D xsi:type="xsd:double"&gt;0.2839&lt;/D&gt;&lt;D xsi:type="xsd:double"&gt;0.2866&lt;/D&gt;&lt;D xsi:type="xsd:double"&gt;0.2483&lt;/D&gt;&lt;D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xsi:type="xsd:double"&gt;0.3365&lt;/D&gt;&lt;D xsi:type="xsd:double"&gt;0.3384&lt;/D&gt;&lt;D xsi:type="xsd:double"&gt;0.3152&lt;/D&gt;&lt;D xsi:type="xsd:double"&gt;0.3065&lt;/D&gt;&lt;D xsi:type="xsd:double"&gt;0.3288&lt;/D&gt;&lt;D xsi:type="xsd:double"&gt;0.3161&lt;/D&gt;&lt;D xsi:type="xsd:double"&gt;0.1905&lt;/D&gt;&lt;D xsi:type="xsd:double"&gt;0.2483&lt;/D&gt;&lt;D xsi:type="xsd:double"&gt;0.2711&lt;/D&gt;&lt;D xsi:type="xsd:double"&gt;0.1755&lt;/D&gt;&lt;D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xsi:type="xsd:double"&gt;0.8502&lt;/D&gt;&lt;D xsi:type="xsd:double"&gt;0.9866&lt;/D&gt;&lt;D xsi:type="xsd:double"&gt;1.0049&lt;/D&gt;&lt;D xsi:type="xsd:double"&gt;0.9052&lt;/D&gt;&lt;D xsi:type="xsd:double"&gt;0.437&lt;/D&gt;&lt;D xsi:type="xsd:double"&gt;0.5417&lt;/D&gt;&lt;D xsi:type="xsd:double"&gt;0.3726&lt;/D&gt;&lt;D xsi:type="xsd:double"&gt;0.2721&lt;/D&gt;&lt;D xsi:type="xsd:double"&gt;0.3023&lt;/D&gt;&lt;D xsi:type="xsd:double"&gt;0.2411&lt;/D&gt;&lt;D xsi:type="xsd:double"&gt;0.3407&lt;/D&gt;&lt;D xsi:type="xsd:double"&gt;0.3115&lt;/D&gt;&lt;D xsi:type="xsd:double"&gt;0&lt;/D&gt;&lt;D xsi:type="xsd:double"&gt;0&lt;/D&gt;&lt;D xsi:type="xsd:double"&gt;0&lt;/D&gt;&lt;D xsi:type="xsd:double"&gt;0&lt;/D&gt;&lt;D xsi:type="xsd:double"&gt;0&lt;/D&gt;&lt;D xsi:type="xsd:double"&gt;0.1651&lt;/D&gt;&lt;D xsi:type="xsd:double"&gt;0.4386&lt;/D&gt;&lt;D xsi:type="xsd:double"&gt;0.2655&lt;/D&gt;&lt;D xsi:type="xsd:double"&gt;0.3784&lt;/D&gt;&lt;D xsi:type="xsd:double"&gt;0.4012&lt;/D&gt;&lt;D xsi:type="xsd:double"&gt;0.4744&lt;/D&gt;&lt;D xsi:type="xsd:double"&gt;0.3406&lt;/D&gt;&lt;D xsi:type="xsd:double"&gt;0.1655&lt;/D&gt;&lt;D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xsi:type="xsd:double"&gt;0.3547&lt;/D&gt;&lt;D xsi:type="xsd:double"&gt;0.2906&lt;/D&gt;&lt;D xsi:type="xsd:double"&gt;0.1173&lt;/D&gt;&lt;D xsi:type="xsd:double"&gt;0.0606&lt;/D&gt;&lt;D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xsi:type="xsd:double"&gt;0.3074&lt;/D&gt;&lt;D xsi:type="xsd:double"&gt;0.3167&lt;/D&gt;&lt;D xsi:type="xsd:double"&gt;0.3227&lt;/D&gt;&lt;D xsi:type="xsd:double"&gt;0.3356&lt;/D&gt;&lt;D xsi:type="xsd:double"&gt;0.313&lt;/D&gt;&lt;D xsi:type="xsd:double"&gt;0.3225&lt;/D&gt;&lt;D xsi:type="xsd:double"&gt;0.3022&lt;/D&gt;&lt;D xsi:type="xsd:double"&gt;0.2415&lt;/D&gt;&lt;D xsi:type="xsd:double"&gt;0.2674&lt;/D&gt;&lt;D xsi:type="xsd:double"&gt;0.319&lt;/D&gt;&lt;D xsi:type="xsd:double"&gt;0.2585&lt;/D&gt;&lt;D xsi:type="xsd:double"&gt;0.2354&lt;/D&gt;&lt;D xsi:type="xsd:double"&gt;0.3749&lt;/D&gt;&lt;D xsi:type="xsd:double"&gt;0.3322&lt;/D&gt;&lt;D xsi:type="xsd:double"&gt;0.2796&lt;/D&gt;&lt;D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xsi:type="xsd:double"&gt;0.2398&lt;/D&gt;&lt;D xsi:type="xsd:double"&gt;0.2724&lt;/D&gt;&lt;D xsi:type="xsd:double"&gt;0.3248&lt;/D&gt;&lt;D xsi:type="xsd:double"&gt;0.3262&lt;/D&gt;&lt;D xsi:type="xsd:double"&gt;0.3366&lt;/D&gt;&lt;D xsi:type="xsd:double"&gt;0.2934&lt;/D&gt;&lt;D xsi:type="xsd:double"&gt;0.214&lt;/D&gt;&lt;D xsi:type="xsd:double"&gt;0.2046&lt;/D&gt;&lt;D xsi:type="xsd:double"&gt;0.2644&lt;/D&gt;&lt;D xsi:type="xsd:double"&gt;0.2825&lt;/D&gt;&lt;D xsi:type="xsd:double"&gt;0.2618&lt;/D&gt;&lt;D xsi:type="xsd:double"&gt;0.4537&lt;/D&gt;&lt;D xsi:type="xsd:double"&gt;0.4653&lt;/D&gt;&lt;D xsi:type="xsd:double"&gt;0.4885&lt;/D&gt;&lt;D xsi:type="xsd:double"&gt;0.4398&lt;/D&gt;&lt;D xsi:type="xsd:double"&gt;0.4589&lt;/D&gt;&lt;D xsi:type="xsd:double"&gt;0.4728&lt;/D&gt;&lt;D xsi:type="xsd:double"&gt;0.5703&lt;/D&gt;&lt;D xsi:type="xsd:double"&gt;0.7448&lt;/D&gt;&lt;D xsi:type="xsd:double"&gt;0.7622&lt;/D&gt;&lt;D xsi:type="xsd:double"&gt;0.654&lt;/D&gt;&lt;D xsi:type="xsd:double"&gt;0.5707&lt;/D&gt;&lt;D xsi:type="xsd:double"&gt;0.509&lt;/D&gt;&lt;D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xsi:type="xsd:double"&gt;0.137&lt;/D&gt;&lt;D xsi:type="xsd:double"&gt;0.1146&lt;/D&gt;&lt;D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xsi:type="xsd:double"&gt;0.2628&lt;/D&gt;&lt;D xsi:type="xsd:double"&gt;0.4266&lt;/D&gt;&lt;D xsi:type="xsd:double"&gt;0.3836&lt;/D&gt;&lt;D xsi:type="xsd:double"&gt;0.2353&lt;/D&gt;&lt;D xsi:type="xsd:double"&gt;0.2779&lt;/D&gt;&lt;D xsi:type="xsd:double"&gt;0.3102&lt;/D&gt;&lt;D xsi:type="xsd:double"&gt;0.3335&lt;/D&gt;&lt;D xsi:type="xsd:double"&gt;0&lt;/D&gt;&lt;D xsi:type="xsd:double"&gt;0.2671&lt;/D&gt;&lt;D xsi:type="xsd:double"&gt;0.2028&lt;/D&gt;&lt;D xsi:type="xsd:double"&gt;0.2488&lt;/D&gt;&lt;D xsi:type="xsd:double"&gt;0.1873&lt;/D&gt;&lt;D xsi:type="xsd:double"&gt;0.3106&lt;/D&gt;&lt;D xsi:type="xsd:double"&gt;0.2098&lt;/D&gt;&lt;D xsi:type="xsd:double"&gt;0.1988&lt;/D&gt;&lt;D xsi:type="xsd:double"&gt;0.2048&lt;/D&gt;&lt;D xsi:type="xsd:double"&gt;0.1272&lt;/D&gt;&lt;D xsi:type="xsd:double"&gt;0.0973&lt;/D&gt;&lt;D xsi:type="xsd:double"&gt;0.0808&lt;/D&gt;&lt;D xsi:type="xsd:double"&gt;0.1027&lt;/D&gt;&lt;D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xsi:type="xsd:double"&gt;0.3173&lt;/D&gt;&lt;D xsi:type="xsd:double"&gt;0.3494&lt;/D&gt;&lt;D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xsi:type="xsd:double"&gt;0.151&lt;/D&gt;&lt;D xsi:type="xsd:double"&gt;0.1269&lt;/D&gt;&lt;D xsi:type="xsd:double"&gt;0.1705&lt;/D&gt;&lt;D xsi:type="xsd:double"&gt;0.1304&lt;/D&gt;&lt;D xsi:type="xsd:double"&gt;0.2772&lt;/D&gt;&lt;D xsi:type="xsd:double"&gt;0.3089&lt;/D&gt;&lt;D xsi:type="xsd:double"&gt;0.2576&lt;/D&gt;&lt;D xsi:type="xsd:double"&gt;0.2355&lt;/D&gt;&lt;D xsi:type="xsd:double"&gt;0.1228&lt;/D&gt;&lt;D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xsi:type="xsd:double"&gt;0.2978&lt;/D&gt;&lt;D xsi:type="xsd:double"&gt;0.3191&lt;/D&gt;&lt;D xsi:type="xsd:double"&gt;0.2498&lt;/D&gt;&lt;D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xsi:type="xsd:double"&gt;0.3504&lt;/D&gt;&lt;D xsi:type="xsd:double"&gt;0.3403&lt;/D&gt;&lt;D xsi:type="xsd:double"&gt;0.4601&lt;/D&gt;&lt;D xsi:type="xsd:double"&gt;0.3419&lt;/D&gt;&lt;D xsi:type="xsd:double"&gt;0.3286&lt;/D&gt;&lt;D xsi:type="xsd:double"&gt;0.2652&lt;/D&gt;&lt;D xsi:type="xsd:double"&gt;0.247&lt;/D&gt;&lt;D xsi:type="xsd:double"&gt;0.3556&lt;/D&gt;&lt;D xsi:type="xsd:double"&gt;0.4839&lt;/D&gt;&lt;D xsi:type="xsd:double"&gt;0.6475&lt;/D&gt;&lt;D xsi:type="xsd:double"&gt;0.5964&lt;/D&gt;&lt;D xsi:type="xsd:double"&gt;0.701&lt;/D&gt;&lt;D xsi:type="xsd:double"&gt;0.8695&lt;/D&gt;&lt;D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xsi:type="xsd:double"&gt;0.2382&lt;/D&gt;&lt;D xsi:type="xsd:double"&gt;0.6581&lt;/D&gt;&lt;D xsi:type="xsd:double"&gt;0.4178&lt;/D&gt;&lt;D xsi:type="xsd:double"&gt;0.3413&lt;/D&gt;&lt;D xsi:type="xsd:double"&gt;0.2986&lt;/D&gt;&lt;D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xsi:type="xsd:double"&gt;0.365&lt;/D&gt;&lt;D xsi:type="xsd:double"&gt;0.3179&lt;/D&gt;&lt;D xsi:type="xsd:double"&gt;0.3969&lt;/D&gt;&lt;D xsi:type="xsd:double"&gt;0.4029&lt;/D&gt;&lt;D xsi:type="xsd:double"&gt;0.0553&lt;/D&gt;&lt;D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xsi:type="xsd:double"&gt;0.2766&lt;/D&gt;&lt;D xsi:type="xsd:double"&gt;0.3021&lt;/D&gt;&lt;D xsi:type="xsd:double"&gt;0.4096&lt;/D&gt;&lt;D xsi:type="xsd:double"&gt;0.389&lt;/D&gt;&lt;D xsi:type="xsd:double"&gt;0.3874&lt;/D&gt;&lt;D xsi:type="xsd:double"&gt;0.3628&lt;/D&gt;&lt;D xsi:type="xsd:double"&gt;0.3471&lt;/D&gt;&lt;D xsi:type="xsd:double"&gt;0.4612&lt;/D&gt;&lt;D xsi:type="xsd:double"&gt;0.5629&lt;/D&gt;&lt;D xsi:type="xsd:double"&gt;0.5321&lt;/D&gt;&lt;D xsi:type="xsd:double"&gt;0.7156&lt;/D&gt;&lt;D xsi:type="xsd:double"&gt;0.9342&lt;/D&gt;&lt;D xsi:type="xsd:double"&gt;0.6379&lt;/D&gt;&lt;D xsi:type="xsd:double"&gt;0.9041&lt;/D&gt;&lt;D xsi:type="xsd:double"&gt;0.9619&lt;/D&gt;&lt;D xsi:type="xsd:double"&gt;1.1298&lt;/D&gt;&lt;D xsi:type="xsd:double"&gt;1.2246&lt;/D&gt;&lt;D xsi:type="xsd:double"&gt;1.0473&lt;/D&gt;&lt;D xsi:type="xsd:double"&gt;1.2905&lt;/D&gt;&lt;D xsi:type="xsd:double"&gt;1.2658&lt;/D&gt;&lt;D xsi:type="xsd:double"&gt;1.0191&lt;/D&gt;&lt;D xsi:type="xsd:double"&gt;1.041&lt;/D&gt;&lt;D xsi:type="xsd:double"&gt;0.8113&lt;/D&gt;&lt;D xsi:type="xsd:double"&gt;0.7835&lt;/D&gt;&lt;D xsi:type="xsd:double"&gt;0.9585&lt;/D&gt;&lt;D xsi:type="xsd:double"&gt;0.676&lt;/D&gt;&lt;D xsi:type="xsd:double"&gt;0.8645&lt;/D&gt;&lt;D xsi:type="xsd:double"&gt;0.8077&lt;/D&gt;&lt;D xsi:type="xsd:double"&gt;0&lt;/D&gt;&lt;D xsi:type="xsd:double"&gt;0&lt;/D&gt;&lt;D xsi:type="xsd:double"&gt;0&lt;/D&gt;&lt;D xsi:type="xsd:double"&gt;0&lt;/D&gt;&lt;D xsi:type="xsd:double"&gt;0&lt;/D&gt;&lt;D xsi:type="xsd:double"&gt;0&lt;/D&gt;&lt;D xsi:type="xsd:double"&gt;0.1221&lt;/D&gt;&lt;D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xsi:type="xsd:double"&gt;0.4425&lt;/D&gt;&lt;D xsi:type="xsd:double"&gt;0.5218&lt;/D&gt;&lt;D xsi:type="xsd:double"&gt;0.9113&lt;/D&gt;&lt;D xsi:type="xsd:double"&gt;0.7774&lt;/D&gt;&lt;D xsi:type="xsd:double"&gt;0.4358&lt;/D&gt;&lt;D xsi:type="xsd:doub</t>
        </r>
      </text>
    </comment>
    <comment ref="A117" authorId="0" shapeId="0" xr:uid="{830153F7-2075-42EA-8A75-B9D0B83ADD49}">
      <text>
        <r>
          <rPr>
            <b/>
            <sz val="9"/>
            <color indexed="81"/>
            <rFont val="Tahoma"/>
            <family val="2"/>
          </rPr>
          <t>le"&gt;0.3215&lt;/D&gt;&lt;D xsi:type="xsd:double"&gt;0.5784&lt;/D&gt;&lt;D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xsi:type="xsd:double"&gt;0.5504&lt;/D&gt;&lt;D xsi:type="xsd:double"&gt;0.6256&lt;/D&gt;&lt;D xsi:type="xsd:double"&gt;1.1651&lt;/D&gt;&lt;D xsi:type="xsd:double"&gt;1.0528&lt;/D&gt;&lt;D xsi:type="xsd:double"&gt;1.0845&lt;/D&gt;&lt;D xsi:type="xsd:double"&gt;0.8856&lt;/D&gt;&lt;D xsi:type="xsd:double"&gt;0.961&lt;/D&gt;&lt;D xsi:type="xsd:double"&gt;0.9833&lt;/D&gt;&lt;D xsi:type="xsd:double"&gt;1.032&lt;/D&gt;&lt;D xsi:type="xsd:double"&gt;1.0637&lt;/D&gt;&lt;D xsi:type="xsd:double"&gt;0.9165&lt;/D&gt;&lt;D xsi:type="xsd:double"&gt;0.8643&lt;/D&gt;&lt;D xsi:type="xsd:double"&gt;0.6471&lt;/D&gt;&lt;D xsi:type="xsd:double"&gt;0.5888&lt;/D&gt;&lt;D xsi:type="xsd:double"&gt;0.4917&lt;/D&gt;&lt;D xsi:type="xsd:double"&gt;0.479&lt;/D&gt;&lt;D xsi:type="xsd:double"&gt;0.4304&lt;/D&gt;&lt;D xsi:type="xsd:double"&gt;0.4818&lt;/D&gt;&lt;D xsi:type="xsd:double"&gt;0.697&lt;/D&gt;&lt;D xsi:type="xsd:double"&gt;0.4814&lt;/D&gt;&lt;D xsi:type="xsd:double"&gt;0.5855&lt;/D&gt;&lt;D xsi:type="xsd:double"&gt;0.8043&lt;/D&gt;&lt;D xsi:type="xsd:double"&gt;0.8479&lt;/D&gt;&lt;D xsi:type="xsd:double"&gt;1.1327&lt;/D&gt;&lt;D xsi:type="xsd:double"&gt;1.0081&lt;/D&gt;&lt;D xsi:type="xsd:double"&gt;0.8127&lt;/D&gt;&lt;D xsi:type="xsd:double"&gt;0.8592&lt;/D&gt;&lt;D xsi:type="xsd:double"&gt;0.4894&lt;/D&gt;&lt;D xsi:type="xsd:double"&gt;0.4874&lt;/D&gt;&lt;D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xsi:type="xsd:double"&gt;0.8965&lt;/D&gt;&lt;D xsi:type="xsd:double"&gt;1.0559&lt;/D&gt;&lt;D xsi:type="xsd:double"&gt;0.999&lt;/D&gt;&lt;D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xsi:type="xsd:double"&gt;0.051&lt;/D&gt;&lt;D xsi:type="xsd:double"&gt;0.0956&lt;/D&gt;&lt;D xsi:type="xsd:double"&gt;0.1407&lt;/D&gt;&lt;D xsi:type="xsd:double"&gt;0.2021&lt;/D&gt;&lt;D xsi:type="xsd:double"&gt;0.1073&lt;/D&gt;&lt;D xsi:type="xsd:double"&gt;0.0911&lt;/D&gt;&lt;D xsi:type="xsd:double"&gt;0.0689&lt;/D&gt;&lt;D xsi:type="xsd:double"&gt;0.1011&lt;/D&gt;&lt;D xsi:type="xsd:double"&gt;0.0953&lt;/D&gt;&lt;D xsi:type="xsd:double"&gt;0.0617&lt;/D&gt;&lt;D xsi:type="xsd:double"&gt;0.0693&lt;/D&gt;&lt;D xsi:type="xsd:double"&gt;0.0583&lt;/D&gt;&lt;D xsi:type="xsd:double"&gt;0.0036&lt;/D&gt;&lt;D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xsi:type="xsd:double"&gt;0.1861&lt;/D&gt;&lt;D xsi:type="xsd:double"&gt;0.1669&lt;/D&gt;&lt;D xsi:type="xsd:double"&gt;0.1102&lt;/D&gt;&lt;D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xsi:type="xsd:double"&gt;0.4892&lt;/D&gt;&lt;D xsi:type="xsd:double"&gt;0.4716&lt;/D&gt;&lt;D xsi:type="xsd:double"&gt;0.4517&lt;/D&gt;&lt;D xsi:type="xsd:double"&gt;0.6567&lt;/D&gt;&lt;D xsi:type="xsd:double"&gt;0.5193&lt;/D&gt;&lt;D xsi:type="xsd:double"&gt;0.6602&lt;/D&gt;&lt;D xsi:type="xsd:double"&gt;0.6097&lt;/D&gt;&lt;D xsi:type="xsd:double"&gt;0.4936&lt;/D&gt;&lt;D xsi:type="xsd:double"&gt;0.4584&lt;/D&gt;&lt;D xsi:type="xsd:double"&gt;0.4649&lt;/D&gt;&lt;D xsi:type="xsd:double"&gt;0.3765&lt;/D&gt;&lt;D xsi:type="xsd:double"&gt;0.2434&lt;/D&gt;&lt;D xsi:type="xsd:double"&gt;0.5404&lt;/D&gt;&lt;D xsi:type="xsd:double"&gt;0.7054&lt;/D&gt;&lt;D xsi:type="xsd:double"&gt;0.6504&lt;/D&gt;&lt;D xsi:type="xsd:double"&gt;0.6347&lt;/D&gt;&lt;D xsi:type="xsd:double"&gt;0.5319&lt;/D&gt;&lt;D xsi:type="xsd:double"&gt;0.4397&lt;/D&gt;&lt;D xsi:type="xsd:double"&gt;0.35&lt;/D&gt;&lt;D xsi:type="xsd:double"&gt;0.5724&lt;/D&gt;&lt;D xsi:type="xsd:double"&gt;0&lt;/D&gt;&lt;D xsi:type="xsd:double"&gt;0&lt;/D&gt;&lt;D xsi:type="xsd:double"&gt;0&lt;/D&gt;&lt;D xsi:type="xsd:double"&gt;0&lt;/D&gt;&lt;D xsi:type="xsd:double"&gt;0&lt;/D&gt;&lt;D xsi:type="xsd:double"&gt;0&lt;/D&gt;&lt;D xsi:type="xsd:double"&gt;0&lt;/D&gt;&lt;D xsi:type="xsd:double"&gt;0.2195&lt;/D&gt;&lt;D xsi:type="xsd:double"&gt;0.2598&lt;/D&gt;&lt;D xsi:type="xsd:double"&gt;0.2677&lt;/D&gt;&lt;D xsi:type="xsd:double"&gt;0.3274&lt;/D&gt;&lt;D xsi:type="xsd:double"&gt;0.3527&lt;/D&gt;&lt;D xsi:type="xsd:double"&gt;0.2677&lt;/D&gt;&lt;D xsi:type="xsd:double"&gt;0.1726&lt;/D&gt;&lt;D xsi:type="xsd:double"&gt;0.1223&lt;/D&gt;&lt;D xsi:type="xsd:double"&gt;0.1035&lt;/D&gt;&lt;D xsi:type="xsd:double"&gt;0.1207&lt;/D&gt;&lt;D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xsi:type="xsd:double"&gt;0.316&lt;/D&gt;&lt;D xsi:type="xsd:double"&gt;0.2552&lt;/D&gt;&lt;D xsi:type="xsd:double"&gt;0.2461&lt;/D&gt;&lt;D xsi:type="xsd:double"&gt;0.2856&lt;/D&gt;&lt;D xsi:type="xsd:double"&gt;0.3265&lt;/D&gt;&lt;D xsi:type="xsd:double"&gt;0.2667&lt;/D&gt;&lt;D xsi:type="xsd:double"&gt;0.3077&lt;/D&gt;&lt;D xsi:type="xsd:double"&gt;0.3012&lt;/D&gt;&lt;D xsi:type="xsd:double"&gt;0.3158&lt;/D&gt;&lt;D xsi:type="xsd:double"&gt;0.3333&lt;/D&gt;&lt;D xsi:type="xsd:double"&gt;0.3476&lt;/D&gt;&lt;D xsi:type="xsd:double"&gt;0.3029&lt;/D&gt;&lt;D xsi:type="xsd:double"&gt;0.2595&lt;/D&gt;&lt;D xsi:type="xsd:double"&gt;0.2328&lt;/D&gt;&lt;D xsi:type="xsd:double"&gt;0.2588&lt;/D&gt;&lt;D xsi:type="xsd:double"&gt;0&lt;/D&gt;&lt;D xsi:type="xsd:double"&gt;0&lt;/D&gt;&lt;D xsi:type="xsd:double"&gt;0&lt;/D&gt;&lt;D xsi:type="xsd:double"&gt;0.1166&lt;/D&gt;&lt;D xsi:type="xsd:double"&gt;0.1237&lt;/D&gt;&lt;D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xsi:type="xsd:double"&gt;0.331&lt;/D&gt;&lt;D xsi:type="xsd:double"&gt;0.3305&lt;/D&gt;&lt;D xsi:type="xsd:double"&gt;0.2787&lt;/D&gt;&lt;D xsi:type="xsd:double"&gt;0.313&lt;/D&gt;&lt;D xsi:type="xsd:double"&gt;0.3354&lt;/D&gt;&lt;D xsi:type="xsd:double"&gt;0.3385&lt;/D&gt;&lt;D xsi:type="xsd:double"&gt;0.307&lt;/D&gt;&lt;D xsi:type="xsd:double"&gt;0.3083&lt;/D&gt;&lt;D xsi:type="xsd:double"&gt;0.3427&lt;/D&gt;&lt;D xsi:type="xsd:double"&gt;0.3726&lt;/D&gt;&lt;D xsi:type="xsd:double"&gt;0.4773&lt;/D&gt;&lt;D xsi:type="xsd:double"&gt;0.3766&lt;/D&gt;&lt;D xsi:type="xsd:double"&gt;0.317&lt;/D&gt;&lt;D xsi:type="xsd:double"&gt;0.3158&lt;/D&gt;&lt;D xsi:type="xsd:double"&gt;0.3561&lt;/D&gt;&lt;D xsi:type="xsd:double"&gt;0.3572&lt;/D&gt;&lt;D xsi:type="xsd:double"&gt;0.3948&lt;/D&gt;&lt;D xsi:type="xsd:double"&gt;0.3785&lt;/D&gt;&lt;D xsi:type="xsd:double"&gt;0.4993&lt;/D&gt;&lt;D xsi:type="xsd:double"&gt;0.5224&lt;/D&gt;&lt;D xsi:type="xsd:double"&gt;0.7412&lt;/D&gt;&lt;D xsi:type="xsd:double"&gt;0.6781&lt;/D&gt;&lt;D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xsi:type="xsd:double"&gt;0.1056&lt;/D&gt;&lt;D xsi:type="xsd:double"&gt;0.123&lt;/D&gt;&lt;D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xsi:type="xsd:double"&gt;0.695&lt;/D&gt;&lt;D xsi:type="xsd:double"&gt;0.7437&lt;/D&gt;&lt;D xsi:type="xsd:double"&gt;0.7533&lt;/D&gt;&lt;D xsi:type="xsd:double"&gt;0.7072&lt;/D&gt;&lt;D xsi:type="xsd:double"&gt;0.6544&lt;/D&gt;&lt;D xsi:type="xsd:double"&gt;0.7139&lt;/D&gt;&lt;D xsi:type="xsd:double"&gt;0.7637&lt;/D&gt;&lt;D xsi:type="xsd:double"&gt;0.6003&lt;/D&gt;&lt;D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xsi:type="xsd:double"&gt;0.3447&lt;/D&gt;&lt;D xsi:type="xsd:double"&gt;0.3179&lt;/D&gt;&lt;D xsi:type="xsd:double"&gt;0.3426&lt;/D&gt;&lt;D xsi:type="xsd:double"&gt;0.4293&lt;/D&gt;&lt;D xsi:type="xsd:double"&gt;0.3424&lt;/D&gt;&lt;D xsi:type="xsd:double"&gt;0.2685&lt;/D&gt;&lt;D xsi:type="xsd:double"&gt;0.2553&lt;/D&gt;&lt;D xsi:type="xsd:double"&gt;0.2429&lt;/D&gt;&lt;D xsi:type="xsd:double"&gt;0.2606&lt;/D&gt;&lt;D xsi:type="xsd:double"&gt;0.285&lt;/D&gt;&lt;D xsi:type="xsd:double"&gt;0.299&lt;/D&gt;&lt;D xsi:type="xsd:double"&gt;0.2844&lt;/D&gt;&lt;D xsi:type="xsd:double"&gt;0.2605&lt;/D&gt;&lt;D xsi:type="xsd:double"&gt;0.2685&lt;/D&gt;&lt;D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xsi:type="xsd:double"&gt;0.2873&lt;/D&gt;&lt;D xsi:type="xsd:double"&gt;0.9128&lt;/D&gt;&lt;D xsi:type="xsd:double"&gt;0.7662&lt;/D&gt;&lt;D xsi:type="xsd:double"&gt;0.7111&lt;/D&gt;&lt;D xsi:type="xsd:double"&gt;0.6504&lt;/D&gt;&lt;D xsi:type="xsd:double"&gt;0.7775&lt;/D&gt;&lt;D xsi:type="xsd:double"&gt;0.5621&lt;/D&gt;&lt;D xsi:type="xsd:double"&gt;0.6866&lt;/D&gt;&lt;D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xsi:type="xsd:double"&gt;0.0492&lt;/D&gt;&lt;D xsi:type="xsd:double"&gt;0.1776&lt;/D&gt;&lt;D xsi:type="xsd:double"&gt;0.1937&lt;/D&gt;&lt;D xsi:type="xsd:double"&gt;0.1063&lt;/D&gt;&lt;D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xsi:type="xsd:double"&gt;0.0906&lt;/D&gt;&lt;D xsi:type="xsd:double"&gt;0.1057&lt;/D&gt;&lt;D xsi:type="xsd:double"&gt;0.0807&lt;/D&gt;&lt;D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xsi:type="xsd:double"&gt;0.2129&lt;/D&gt;&lt;D xsi:type="xsd:double"&gt;0.2605&lt;/D&gt;&lt;D xsi:type="xsd:double"&gt;0.3073&lt;/D&gt;&lt;D xsi:type="xsd:double"&gt;0.3703&lt;/D&gt;&lt;D xsi:type="xsd:double"&gt;0.3982&lt;/D&gt;&lt;D xsi:type="xsd:double"&gt;0.4563&lt;/D&gt;&lt;D xsi:type="xsd:double"&gt;0.3684&lt;/D&gt;&lt;D xsi:type="xsd:double"&gt;0.2641&lt;/D&gt;&lt;D xsi:type="xsd:double"&gt;0.2335&lt;/D&gt;&lt;D xsi:type="xsd:double"&gt;0.2009&lt;/D&gt;&lt;D xsi:type="xsd:double"&gt;0.1872&lt;/D&gt;&lt;D xsi:type="xsd:double"&gt;0.3387&lt;/D&gt;&lt;D xsi:type="xsd:double"&gt;0.3734&lt;/D&gt;&lt;D xsi:type="xsd:double"&gt;0.3533&lt;/D&gt;&lt;D xsi:type="xsd:double"&gt;0.3997&lt;/D&gt;&lt;D xsi:type="xsd:double"&gt;0.427&lt;/D&gt;&lt;D xsi:type="xsd:double"&gt;0.484&lt;/D&gt;&lt;D xsi:type="xsd:double"&gt;0.3846&lt;/D&gt;&lt;D xsi:type="xsd:double"&gt;0.2602&lt;/D&gt;&lt;D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xsi:type="xsd:double"&gt;0.0309&lt;/D&gt;&lt;D xsi:type="xsd:double"&gt;0.1244&lt;/D&gt;&lt;D xsi:type="xsd:double"&gt;0.1798&lt;/D&gt;&lt;D xsi:type="xsd:double"&gt;0.2713&lt;/D&gt;&lt;D xsi:type="xsd:double"&gt;0.3538&lt;/D&gt;&lt;D xsi:type="xsd:double"&gt;0.1803&lt;/D&gt;&lt;D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xsi:type="xsd:double"&gt;0.0909&lt;/D&gt;&lt;D xsi:type="xsd:double"&gt;0.0609&lt;/D&gt;&lt;D xsi:type="xsd:double"&gt;0.0596&lt;/D&gt;&lt;D xsi:type="xsd:double"&gt;0.0368&lt;/D&gt;&lt;D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xsi:type="xsd:double"&gt;0.1362&lt;/D&gt;&lt;D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xsi:type="xsd:double"&gt;0.3225&lt;/D&gt;&lt;D xsi:type="xsd:double"&gt;0.3059&lt;/D&gt;&lt;D xsi:type="xsd:double"&gt;0.2605&lt;/D&gt;&lt;D xsi:type="xsd:double"&gt;0.3009&lt;/D&gt;&lt;D xsi:type="xsd:double"&gt;0.3371&lt;/D&gt;&lt;D xsi:type="xsd:double"&gt;0.3656&lt;/D&gt;&lt;D xsi:type="xsd:double"&gt;0.3562&lt;/D&gt;&lt;D xsi:type="xsd:double"&gt;0.3693&lt;/D&gt;&lt;D xsi:type="xsd:double"&gt;0.2674&lt;/D&gt;&lt;D xsi:type="xsd:double"&gt;0.2459&lt;/D&gt;&lt;D xsi:type="xsd:double"&gt;0.2413&lt;/D&gt;&lt;D xsi:type="xsd:double"&gt;0.1877&lt;/D&gt;&lt;D xsi:type="xsd:double"&gt;0.1884&lt;/D&gt;&lt;D xsi:type="xsd:double"&gt;0.1676&lt;/D&gt;&lt;D xsi:type="xsd:double"&gt;0.1914&lt;/D&gt;&lt;D xsi:type="xsd:double"&gt;0.2198&lt;/D&gt;&lt;D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xsi:type="xsd:double"&gt;0.2329&lt;/D&gt;&lt;D xsi:type="xsd:double"&gt;0.2237&lt;/D&gt;&lt;D xsi:type="xsd:double"&gt;0.8087&lt;/D&gt;&lt;D xsi:type="xsd:double"&gt;1.0984&lt;/D&gt;&lt;D xsi:type="xsd:double"&gt;1.1463&lt;/D&gt;&lt;D xsi:type="xsd:double"&gt;0.998&lt;/D&gt;&lt;D xsi:type="xsd:double"&gt;0.9332&lt;/D&gt;&lt;D xsi:type="xsd:double"&gt;0.9494&lt;/D&gt;&lt;D xsi:type="xsd:double"&gt;0.8958&lt;/D&gt;&lt;D xsi:type="xsd:double"&gt;0.567&lt;/D&gt;&lt;D xsi:type="xsd:double"&gt;0.2288&lt;/D&gt;&lt;D xsi:type="xsd:double"&gt;0.237&lt;/D&gt;&lt;D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xsi:type="xsd:double"&gt;1.0885&lt;/D&gt;&lt;D xsi:type="xsd:double"&gt;1.2636&lt;/D&gt;&lt;D xsi:type="xsd:double"&gt;1.07&lt;/D&gt;&lt;D xsi:type="xsd:double"&gt;1.2373&lt;/D&gt;&lt;D xsi:type="xsd:double"&gt;0.8482&lt;/D&gt;&lt;D xsi:type="xsd:double"&gt;0.7838&lt;/D&gt;&lt;D xsi:type="xsd:double"&gt;0.8501&lt;/D&gt;&lt;D xsi:type="xsd:double"&gt;0.7919&lt;/D&gt;&lt;D xsi:type="xsd:double"&gt;0.8461&lt;/D&gt;&lt;D xsi:type="xsd:double"&gt;0.8372&lt;/D&gt;&lt;D xsi:type="xsd:double"&gt;1.165&lt;/D&gt;&lt;D xsi:type="xsd:double"&gt;0.8783&lt;/D&gt;&lt;D xsi:type="xsd:double"&gt;0.7687&lt;/D&gt;&lt;D xsi:type="xsd:double"&gt;0.8518&lt;/D&gt;&lt;D xsi:type="xsd:double"&gt;0.7041&lt;/D&gt;&lt;D xsi:type="xsd:double"&gt;0.6942&lt;/D&gt;&lt;D xsi:type="xsd:double"&gt;0.5734&lt;/D&gt;&lt;D xsi:type="xsd:double"&gt;0.5715&lt;/D&gt;&lt;D xsi:type="xsd:double"&gt;0.4495&lt;/D&gt;&lt;D xsi:type="xsd:double"&gt;0&lt;/D&gt;&lt;D xsi:type="xsd:double"&gt;0.899&lt;/D&gt;&lt;D xsi:type="xsd:double"&gt;0.7927&lt;/D&gt;&lt;D xsi:type="xsd:double"&gt;0.3646&lt;/D&gt;&lt;D xsi:type="xsd:double"&gt;0.2639&lt;/D&gt;&lt;D xsi:type="xsd:double"&gt;0.2913&lt;/D&gt;&lt;D xsi:type="xsd:double"&gt;0.3119&lt;/D&gt;&lt;D xsi:type="xsd:double"&gt;0.2578&lt;/D&gt;&lt;D xsi:type="xsd:double"&gt;0.2436&lt;/D&gt;&lt;D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xsi:type="xsd:double"&gt;0.8553&lt;/D&gt;&lt;D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xsi:type="xsd:double"&gt;0.3295&lt;/D&gt;&lt;D xsi:type="xsd:double"&gt;0.3198&lt;/D&gt;&lt;D xsi:type="xsd:double"&gt;0.33&lt;/D&gt;&lt;D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xsi:type="xsd:double"&gt;0.0797&lt;/D&gt;&lt;D xsi:type="xsd:double"&gt;0.0955&lt;/D&gt;&lt;D xsi:type="xsd:double"&gt;0.1922&lt;/D&gt;&lt;D xsi:type="xsd:double"&gt;0.3266&lt;/D&gt;&lt;D xsi:type="xsd:double"&gt;0.3059&lt;/D&gt;&lt;D xsi:type="xsd:double"&gt;0.3141&lt;/D&gt;&lt;D xsi:type="xsd:double"&gt;0.2487&lt;/D&gt;&lt;D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xsi:type="xsd:double"&gt;0.2692&lt;/D&gt;&lt;D xsi:type="xsd:double"&gt;0.2683&lt;/D&gt;&lt;D xsi:type="xsd:double"&gt;0.2812&lt;/D&gt;&lt;D xsi:type="xsd:double"&gt;0.413&lt;/D&gt;&lt;D xsi:type="xsd:double"&gt;0.4543&lt;/D&gt;&lt;D xsi:type="xsd:double"&gt;0.6785&lt;/D&gt;&lt;D xsi:type="xsd:double"&gt;0.51&lt;/D&gt;&lt;D xsi:type="xsd:double"&gt;0.5028&lt;/D&gt;&lt;D xsi:type="xsd:double"&gt;0.5359&lt;/D&gt;&lt;D xsi:type="xsd:double"&gt;0.5529&lt;/D&gt;&lt;D xsi:type="xsd:double"&gt;0.4116&lt;/D&gt;&lt;D xsi:type="xsd:double"&gt;0.3011&lt;/D&gt;&lt;D xsi:type="xsd:double"&gt;0.3843&lt;/D&gt;&lt;D xsi:type="xsd:double"&gt;0.2727&lt;/D&gt;&lt;D xsi:type="xsd:double"&gt;0.2875&lt;/D&gt;&lt;D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xsi:type="xsd:double"&gt;0.0641&lt;/D&gt;&lt;D xsi:type="xsd:double"&gt;0.0544&lt;/D&gt;&lt;D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t>
        </r>
      </text>
    </comment>
    <comment ref="A118" authorId="0" shapeId="0" xr:uid="{8A1BFCB3-AA2E-47DD-850F-EC6C507BE73B}">
      <text>
        <r>
          <rPr>
            <b/>
            <sz val="9"/>
            <color indexed="81"/>
            <rFont val="Tahoma"/>
            <family val="2"/>
          </rPr>
          <t>"&gt;0&lt;/D&gt;&lt;D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xsi:type="xsd:double"&gt;0.2966&lt;/D&gt;&lt;D xsi:type="xsd:double"&gt;0.3609&lt;/D&gt;&lt;D xsi:type="xsd:double"&gt;0.5072&lt;/D&gt;&lt;D xsi:type="xsd:double"&gt;0.5025&lt;/D&gt;&lt;D xsi:type="xsd:double"&gt;0.553&lt;/D&gt;&lt;D xsi:type="xsd:double"&gt;0.4775&lt;/D&gt;&lt;D xsi:type="xsd:double"&gt;0.5&lt;/D&gt;&lt;D xsi:type="xsd:double"&gt;0.574&lt;/D&gt;&lt;D xsi:type="xsd:double"&gt;0.4237&lt;/D&gt;&lt;D xsi:type="xsd:double"&gt;0.3584&lt;/D&gt;&lt;D xsi:type="xsd:double"&gt;0.3768&lt;/D&gt;&lt;D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xsi:type="xsd:double"&gt;0.3756&lt;/D&gt;&lt;D xsi:type="xsd:double"&gt;0.5389&lt;/D&gt;&lt;D xsi:type="xsd:double"&gt;0.4506&lt;/D&gt;&lt;D xsi:type="xsd:double"&gt;0.4234&lt;/D&gt;&lt;D xsi:type="xsd:double"&gt;0.4227&lt;/D&gt;&lt;D xsi:type="xsd:double"&gt;0.0204&lt;/D&gt;&lt;D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xsi:type="xsd:double"&gt;1.1053&lt;/D&gt;&lt;D xsi:type="xsd:double"&gt;1.3563&lt;/D&gt;&lt;D xsi:type="xsd:double"&gt;1.6354&lt;/D&gt;&lt;D xsi:type="xsd:double"&gt;1.1833&lt;/D&gt;&lt;D xsi:type="xsd:double"&gt;1.1561&lt;/D&gt;&lt;D xsi:type="xsd:double"&gt;0.8128&lt;/D&gt;&lt;D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xsi:type="xsd:double"&gt;0.9026&lt;/D&gt;&lt;D xsi:type="xsd:double"&gt;1.3039&lt;/D&gt;&lt;D xsi:type="xsd:double"&gt;1.3521&lt;/D&gt;&lt;D xsi:type="xsd:double"&gt;1.3077&lt;/D&gt;&lt;D xsi:type="xsd:double"&gt;1.2719&lt;/D&gt;&lt;D xsi:type="xsd:double"&gt;1.138&lt;/D&gt;&lt;D xsi:type="xsd:double"&gt;1.092&lt;/D&gt;&lt;D xsi:type="xsd:double"&gt;0&lt;/D&gt;&lt;D xsi:type="xsd:double"&gt;1.596&lt;/D&gt;&lt;D xsi:type="xsd:double"&gt;1.8738&lt;/D&gt;&lt;D xsi:type="xsd:double"&gt;1.8876&lt;/D&gt;&lt;D xsi:type="xsd:double"&gt;1.9797&lt;/D&gt;&lt;D xsi:type="xsd:double"&gt;2.2184&lt;/D&gt;&lt;D xsi:type="xsd:double"&gt;1.0489&lt;/D&gt;&lt;D xsi:type="xsd:double"&gt;0.9516&lt;/D&gt;&lt;D xsi:type="xsd:double"&gt;0.8952&lt;/D&gt;&lt;D xsi:type="xsd:double"&gt;0.696&lt;/D&gt;&lt;D xsi:type="xsd:double"&gt;0.4634&lt;/D&gt;&lt;D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xsi:type="xsd:double"&gt;0.4112&lt;/D&gt;&lt;D xsi:type="xsd:double"&gt;0.3749&lt;/D&gt;&lt;D xsi:type="xsd:double"&gt;0.4732&lt;/D&gt;&lt;D xsi:type="xsd:double"&gt;0.4728&lt;/D&gt;&lt;D xsi:type="xsd:double"&gt;0.3941&lt;/D&gt;&lt;D xsi:type="xsd:double"&gt;0.5166&lt;/D&gt;&lt;D xsi:type="xsd:double"&gt;0.694&lt;/D&gt;&lt;D xsi:type="xsd:double"&gt;0.6078&lt;/D&gt;&lt;D xsi:type="xsd:double"&gt;0.4778&lt;/D&gt;&lt;D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xsi:type="xsd:double"&gt;0.0586&lt;/D&gt;&lt;D xsi:type="xsd:double"&gt;0.126&lt;/D&gt;&lt;D xsi:type="xsd:double"&gt;0.2302&lt;/D&gt;&lt;D xsi:type="xsd:double"&gt;0.2873&lt;/D&gt;&lt;D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xsi:type="xsd:double"&gt;0.887&lt;/D&gt;&lt;D xsi:type="xsd:double"&gt;0.8637&lt;/D&gt;&lt;D xsi:type="xsd:double"&gt;0.8668&lt;/D&gt;&lt;D xsi:type="xsd:double"&gt;0.9897&lt;/D&gt;&lt;D xsi:type="xsd:double"&gt;1.1057&lt;/D&gt;&lt;D xsi:type="xsd:double"&gt;1.245&lt;/D&gt;&lt;D xsi:type="xsd:double"&gt;1.4375&lt;/D&gt;&lt;D xsi:type="xsd:double"&gt;1.3655&lt;/D&gt;&lt;D xsi:type="xsd:double"&gt;1.2803&lt;/D&gt;&lt;D xsi:type="xsd:double"&gt;1.3419&lt;/D&gt;&lt;D xsi:type="xsd:double"&gt;1.2046&lt;/D&gt;&lt;D xsi:type="xsd:double"&gt;1.1308&lt;/D&gt;&lt;D xsi:type="xsd:double"&gt;0.9634&lt;/D&gt;&lt;D xsi:type="xsd:double"&gt;1.0049&lt;/D&gt;&lt;D xsi:type="xsd:double"&gt;1.0615&lt;/D&gt;&lt;D xsi:type="xsd:double"&gt;0.5361&lt;/D&gt;&lt;D xsi:type="xsd:double"&gt;0.5409&lt;/D&gt;&lt;D xsi:type="xsd:double"&gt;0.544&lt;/D&gt;&lt;D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xsi:type="xsd:double"&gt;0.0635&lt;/D&gt;&lt;D xsi:type="xsd:double"&gt;0.1169&lt;/D&gt;&lt;D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xsi:type="xsd:double"&gt;1.6357&lt;/D&gt;&lt;D xsi:type="xsd:double"&gt;1.0792&lt;/D&gt;&lt;D xsi:type="xsd:double"&gt;1.398&lt;/D&gt;&lt;D xsi:type="xsd:double"&gt;1.6584&lt;/D&gt;&lt;D xsi:type="xsd:double"&gt;1.6115&lt;/D&gt;&lt;D xsi:type="xsd:double"&gt;1.6135&lt;/D&gt;&lt;D xsi:type="xsd:double"&gt;1.3969&lt;/D&gt;&lt;D xsi:type="xsd:double"&gt;1.3584&lt;/D&gt;&lt;D xsi:type="xsd:double"&gt;1.0259&lt;/D&gt;&lt;D xsi:type="xsd:double"&gt;0.5994&lt;/D&gt;&lt;D xsi:type="xsd:double"&gt;0.5876&lt;/D&gt;&lt;D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xsi:type="xsd:double"&gt;1.039&lt;/D&gt;&lt;D xsi:type="xsd:double"&gt;1.019&lt;/D&gt;&lt;D xsi:type="xsd:double"&gt;1.025&lt;/D&gt;&lt;D xsi:type="xsd:double"&gt;1.1247&lt;/D&gt;&lt;D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xsi:type="xsd:double"&gt;0.3348&lt;/D&gt;&lt;D xsi:type="xsd:double"&gt;0.2609&lt;/D&gt;&lt;D xsi:type="xsd:double"&gt;0.0981&lt;/D&gt;&lt;D xsi:type="xsd:double"&gt;0&lt;/D&gt;&lt;D xsi:type="xsd:double"&gt;0&lt;/D&gt;&lt;D xsi:type="xsd:double"&gt;0&lt;/D&gt;&lt;D xsi:type="xsd:double"&gt;0&lt;/D&gt;&lt;D xsi:type="xsd:double"&gt;0&lt;/D&gt;&lt;D xsi:type="xsd:double"&gt;0&lt;/D&gt;&lt;D xsi:type="xsd:double"&gt;0&lt;/D&gt;&lt;D xsi:type="xsd:double"&gt;0&lt;/D&gt;&lt;D xsi:type="xsd:double"&gt;0.188&lt;/D&gt;&lt;D xsi:type="xsd:double"&gt;0.2185&lt;/D&gt;&lt;D xsi:type="xsd:double"&gt;0.1372&lt;/D&gt;&lt;D xsi:type="xsd:double"&gt;0.2902&lt;/D&gt;&lt;D xsi:type="xsd:double"&gt;0.2952&lt;/D&gt;&lt;D xsi:type="xsd:double"&gt;0.1907&lt;/D&gt;&lt;D xsi:type="xsd:double"&gt;0.2238&lt;/D&gt;&lt;D xsi:type="xsd:double"&gt;0.2526&lt;/D&gt;&lt;D xsi:type="xsd:double"&gt;0.1687&lt;/D&gt;&lt;D xsi:type="xsd:double"&gt;0.0998&lt;/D&gt;&lt;D xsi:type="xsd:double"&gt;0.0371&lt;/D&gt;&lt;D xsi:type="xsd:double"&gt;0.0148&lt;/D&gt;&lt;D xsi:type="xsd:double"&gt;0.0111&lt;/D&gt;&lt;D xsi:type="xsd:double"&gt;0.0059&lt;/D&gt;&lt;D xsi:type="xsd:double"&gt;0.0042&lt;/D&gt;&lt;D xsi:type="xsd:double"&gt;0.001&lt;/D&gt;&lt;D xsi:type="xsd:double"&gt;0.0008&lt;/D&gt;&lt;D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xsi:type="xsd:double"&gt;0.3719&lt;/D&gt;&lt;D xsi:type="xsd:double"&gt;0.3402&lt;/D&gt;&lt;D xsi:type="xsd:double"&gt;0.2115&lt;/D&gt;&lt;D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xsi:type="xsd:double"&gt;1.2345&lt;/D&gt;&lt;D xsi:type="xsd:double"&gt;1.379&lt;/D&gt;&lt;D xsi:type="xsd:double"&gt;1.5333&lt;/D&gt;&lt;D xsi:type="xsd:double"&gt;0.4066&lt;/D&gt;&lt;D xsi:type="xsd:double"&gt;0.4513&lt;/D&gt;&lt;D xsi:type="xsd:double"&gt;0.3791&lt;/D&gt;&lt;D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xsi:type="xsd:double"&gt;0.6059&lt;/D&gt;&lt;D xsi:type="xsd:double"&gt;0.1252&lt;/D&gt;&lt;D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xsi:type="xsd:double"&gt;0.1289&lt;/D&gt;&lt;D xsi:type="xsd:double"&gt;0.1808&lt;/D&gt;&lt;D xsi:type="xsd:double"&gt;0.2027&lt;/D&gt;&lt;D xsi:type="xsd:double"&gt;0.1194&lt;/D&gt;&lt;D xsi:type="xsd:double"&gt;0.1519&lt;/D&gt;&lt;D xsi:type="xsd:double"&gt;0.1084&lt;/D&gt;&lt;D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xsi:type="xsd:double"&gt;0.0152&lt;/D&gt;&lt;D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xsi:type="xsd:double"&gt;0.2713&lt;/D&gt;&lt;D xsi:type="xsd:double"&gt;0.17&lt;/D&gt;&lt;D xsi:type="xsd:double"&gt;0.342&lt;/D&gt;&lt;D xsi:type="xsd:double"&gt;0.4174&lt;/D&gt;&lt;D xsi:type="xsd:double"&gt;0.5429&lt;/D&gt;&lt;D xsi:type="xsd:double"&gt;0.3933&lt;/D&gt;&lt;D xsi:type="xsd:double"&gt;0.3831&lt;/D&gt;&lt;D xsi:type="xsd:double"&gt;0.5843&lt;/D&gt;&lt;D xsi:type="xsd:double"&gt;0.5686&lt;/D&gt;&lt;D xsi:type="xsd:double"&gt;0.5406&lt;/D&gt;&lt;D xsi:type="xsd:double"&gt;0.5212&lt;/D&gt;&lt;D xsi:type="xsd:double"&gt;0.4256&lt;/D&gt;&lt;D xsi:type="xsd:double"&gt;0.3548&lt;/D&gt;&lt;D xsi:type="xsd:double"&gt;0.3174&lt;/D&gt;&lt;D xsi:type="xsd:double"&gt;0.3448&lt;/D&gt;&lt;D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xsi:type="xsd:double"&gt;0.4543&lt;/D&gt;&lt;D xsi:type="xsd:double"&gt;0.5667&lt;/D&gt;&lt;D xsi:type="xsd:double"&gt;0.6996&lt;/D&gt;&lt;D xsi:type="xsd:double"&gt;0.5624&lt;/D&gt;&lt;D xsi:type="xsd:double"&gt;0.6827&lt;/D&gt;&lt;D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xsi:type="xsd:double"&gt;0.3709&lt;/D&gt;&lt;D xsi:type="xsd:double"&gt;0.4702&lt;/D&gt;&lt;D xsi:type="xsd:double"&gt;0.4453&lt;/D&gt;&lt;D xsi:type="xsd:double"&gt;0.4773&lt;/D&gt;&lt;D xsi:type="xsd:double"&gt;0.4533&lt;/D&gt;&lt;D xsi:type="xsd:double"&gt;0.4937&lt;/D&gt;&lt;D xsi:type="xsd:double"&gt;0.4385&lt;/D&gt;&lt;D xsi:type="xsd:double"&gt;0.4383&lt;/D&gt;&lt;D xsi:type="xsd:double"&gt;0.3921&lt;/D&gt;&lt;D xsi:type="xsd:double"&gt;0.3703&lt;/D&gt;&lt;D xsi:type="xsd:double"&gt;0.3819&lt;/D&gt;&lt;D xsi:type="xsd:double"&gt;0.5545&lt;/D&gt;&lt;D xsi:type="xsd:double"&gt;0.5766&lt;/D&gt;&lt;D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xsi:type="xsd:double"&gt;0.9855&lt;/D&gt;&lt;D xsi:type="xsd:double"&gt;1.1977&lt;/D&gt;&lt;D xsi:type="xsd:double"&gt;1.0676&lt;/D&gt;&lt;D xsi:type="xsd:double"&gt;0.7409&lt;/D&gt;&lt;D xsi:type="xsd:double"&gt;0.5275&lt;/D&gt;&lt;D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xsi:type="xsd:double"&gt;0.3773&lt;/D&gt;&lt;D xsi:type="xsd:double"&gt;0.3674&lt;/D&gt;&lt;D xsi:type="xsd:double"&gt;0.2644&lt;/D&gt;&lt;D xsi:type="xsd:double"&gt;0.316&lt;/D&gt;&lt;D xsi:type="xsd:double"&gt;0.3501&lt;/D&gt;&lt;D xsi:type="xsd:double"&gt;0.3488&lt;/D&gt;&lt;D xsi:type="xsd:double"&gt;0.313&lt;/D&gt;&lt;D xsi:type="xsd:double"&gt;0.3044&lt;/D&gt;&lt;D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xsi:type="xsd:double"&gt;0.6714&lt;/D&gt;&lt;D xsi:type="xsd:double"&gt;1.3931&lt;/D&gt;&lt;D xsi:type="xsd:double"&gt;1.2154&lt;/D&gt;&lt;D xsi:type="xsd:double"&gt;1.1534&lt;/D&gt;&lt;D xsi:type="xsd:double"&gt;1.1012&lt;/D&gt;&lt;D xsi:type="xsd:double"&gt;1.2685&lt;/D&gt;&lt;D xsi:type="xsd:double"&gt;1.3152&lt;/D&gt;&lt;D xsi:type="xsd:double"&gt;1.5475&lt;/D&gt;&lt;D xsi:type="xsd:double"&gt;1.7875&lt;/D&gt;&lt;D xsi:type="xsd:double"&gt;1.865&lt;/D&gt;&lt;D xsi:type="xsd:double"&gt;1.4899&lt;/D&gt;&lt;D xsi:type="xsd:double"&gt;1.6443&lt;/D&gt;&lt;D xsi:type="xsd:double"&gt;1.5992&lt;/D&gt;&lt;D xsi:type="xsd:double"&gt;1.5033&lt;/D&gt;&lt;D xsi:type="xsd:double"&gt;1.6458&lt;/D&gt;&lt;D xsi:type="xsd:double"&gt;0.8923&lt;/D&gt;&lt;D xsi:type="xsd:double"&gt;1.0597&lt;/D&gt;&lt;D xsi:type="xsd:double"&gt;0.9291&lt;/D&gt;&lt;D xsi:type="xsd:double"&gt;0.8569&lt;/D&gt;&lt;D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xsi:type="xsd:double"&gt;0.0249&lt;/D&gt;&lt;D xsi:type="xsd:double"&gt;0.0906&lt;/D&gt;&lt;D xsi:type="xsd:double"&gt;0.1323&lt;/D&gt;&lt;D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xsi:type="xsd:double"&gt;0.5186&lt;/D&gt;&lt;D xsi:type="xsd:double"&gt;0.5685&lt;/D&gt;&lt;D xsi:type="xsd:double"&gt;0.5179&lt;/D&gt;&lt;D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xsi:type="xsd:double"&gt;0.0339&lt;/D&gt;&lt;D xsi:type="xsd:double"&gt;0.2073&lt;/D&gt;&lt;D xsi:type="xsd:double"&gt;0.2226&lt;/D&gt;&lt;D xsi:type="xsd:double"&gt;0.3625&lt;/D&gt;&lt;D xsi:type="xsd:double"&gt;0.4206&lt;/D&gt;&lt;D xsi:type="xsd:double"&gt;0.3621&lt;/D&gt;&lt;D xsi:type="xsd:double"&gt;0.3877&lt;/D&gt;&lt;D xsi:type="xsd:double"&gt;0.4561&lt;/D&gt;&lt;D xsi:type="xsd:double"&gt;0.4866&lt;/D&gt;&lt;D xsi:type="xsd:double"&gt;0.5934&lt;/D&gt;&lt;D xsi:type="xsd:double"&gt;0.4846&lt;/D&gt;&lt;D xsi:type="xsd:double"&gt;0.4418&lt;/D&gt;&lt;D xsi:type="xsd:double"&gt;0.6677&lt;/D&gt;&lt;D xsi:type="xsd</t>
        </r>
      </text>
    </comment>
    <comment ref="A119" authorId="0" shapeId="0" xr:uid="{52ECD492-1D75-447F-AD72-C10753C7E04B}">
      <text>
        <r>
          <rPr>
            <b/>
            <sz val="9"/>
            <color indexed="81"/>
            <rFont val="Tahoma"/>
            <family val="2"/>
          </rPr>
          <t>:double"&gt;0.7033&lt;/D&gt;&lt;D xsi:type="xsd:double"&gt;0.6945&lt;/D&gt;&lt;D xsi:type="xsd:double"&gt;0.6797&lt;/D&gt;&lt;D xsi:type="xsd:double"&gt;0.6056&lt;/D&gt;&lt;D xsi:type="xsd:double"&gt;0.8385&lt;/D&gt;&lt;D xsi:type="xsd:double"&gt;0.8944&lt;/D&gt;&lt;D xsi:type="xsd:double"&gt;0.8395&lt;/D&gt;&lt;D xsi:type="xsd:double"&gt;0.8168&lt;/D&gt;&lt;D xsi:type="xsd:double"&gt;1.0005&lt;/D&gt;&lt;D xsi:type="xsd:double"&gt;0.8272&lt;/D&gt;&lt;D xsi:type="xsd:double"&gt;0.9881&lt;/D&gt;&lt;D xsi:type="xsd:double"&gt;0.9609&lt;/D&gt;&lt;D xsi:type="xsd:double"&gt;0.8487&lt;/D&gt;&lt;D xsi:type="xsd:double"&gt;0.7749&lt;/D&gt;&lt;D xsi:type="xsd:double"&gt;0.8567&lt;/D&gt;&lt;D xsi:type="xsd:double"&gt;0.7641&lt;/D&gt;&lt;D xsi:type="xsd:double"&gt;0&lt;/D&gt;&lt;D xsi:type="xsd:double"&gt;0&lt;/D&gt;&lt;D xsi:type="xsd:double"&gt;0&lt;/D&gt;&lt;D xsi:type="xsd:double"&gt;0.8618&lt;/D&gt;&lt;D xsi:type="xsd:double"&gt;0.795&lt;/D&gt;&lt;D xsi:type="xsd:double"&gt;0.7239&lt;/D&gt;&lt;D xsi:type="xsd:double"&gt;0.5332&lt;/D&gt;&lt;D xsi:type="xsd:double"&gt;0.5722&lt;/D&gt;&lt;D xsi:type="xsd:double"&gt;0.7417&lt;/D&gt;&lt;D xsi:type="xsd:double"&gt;0.5941&lt;/D&gt;&lt;D xsi:type="xsd:double"&gt;0.4699&lt;/D&gt;&lt;D xsi:type="xsd:double"&gt;0.3811&lt;/D&gt;&lt;D xsi:type="xsd:double"&gt;0.3015&lt;/D&gt;&lt;D xsi:type="xsd:double"&gt;0.1038&lt;/D&gt;&lt;D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xsi:type="xsd:double"&gt;0.1736&lt;/D&gt;&lt;D xsi:type="xsd:double"&gt;0.1521&lt;/D&gt;&lt;D xsi:type="xsd:double"&gt;0.1368&lt;/D&gt;&lt;D xsi:type="xsd:double"&gt;0.0959&lt;/D&gt;&lt;D xsi:type="xsd:double"&gt;0.0758&lt;/D&gt;&lt;D xsi:type="xsd:double"&gt;0.0478&lt;/D&gt;&lt;D xsi:type="xsd:double"&gt;0.0457&lt;/D&gt;&lt;D xsi:type="xsd:double"&gt;0.0123&lt;/D&gt;&lt;D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xsi:type="xsd:double"&gt;1.0799&lt;/D&gt;&lt;D xsi:type="xsd:double"&gt;0.5592&lt;/D&gt;&lt;D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xsi:type="xsd:double"&gt;0.1642&lt;/D&gt;&lt;D xsi:type="xsd:double"&gt;0.1105&lt;/D&gt;&lt;D xsi:type="xsd:double"&gt;0.552&lt;/D&gt;&lt;D xsi:type="xsd:double"&gt;0.5307&lt;/D&gt;&lt;D xsi:type="xsd:double"&gt;0.6916&lt;/D&gt;&lt;D xsi:type="xsd:double"&gt;0.4704&lt;/D&gt;&lt;D xsi:type="xsd:double"&gt;0.585&lt;/D&gt;&lt;D xsi:type="xsd:double"&gt;0.5862&lt;/D&gt;&lt;D xsi:type="xsd:double"&gt;1.7354&lt;/D&gt;&lt;D xsi:type="xsd:double"&gt;2.2473&lt;/D&gt;&lt;D xsi:type="xsd:double"&gt;3.0679&lt;/D&gt;&lt;D xsi:type="xsd:double"&gt;1.6195&lt;/D&gt;&lt;D xsi:type="xsd:double"&gt;1.7061&lt;/D&gt;&lt;D xsi:type="xsd:double"&gt;1.3449&lt;/D&gt;&lt;D xsi:type="xsd:double"&gt;0.8394&lt;/D&gt;&lt;D xsi:type="xsd:double"&gt;0.6973&lt;/D&gt;&lt;D xsi:type="xsd:double"&gt;0.486&lt;/D&gt;&lt;D xsi:type="xsd:double"&gt;0.6563&lt;/D&gt;&lt;D xsi:type="xsd:double"&gt;0.7418&lt;/D&gt;&lt;D xsi:type="xsd:double"&gt;0.6095&lt;/D&gt;&lt;D xsi:type="xsd:double"&gt;0.4721&lt;/D&gt;&lt;D xsi:type="xsd:double"&gt;0.3104&lt;/D&gt;&lt;D xsi:type="xsd:double"&gt;0.2134&lt;/D&gt;&lt;D xsi:type="xsd:double"&gt;0.2584&lt;/D&gt;&lt;D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xsi:type="xsd:double"&gt;0.2733&lt;/D&gt;&lt;D xsi:type="xsd:double"&gt;0.2444&lt;/D&gt;&lt;D xsi:type="xsd:double"&gt;0.3451&lt;/D&gt;&lt;D xsi:type="xsd:double"&gt;0.4912&lt;/D&gt;&lt;D xsi:type="xsd:double"&gt;0.6108&lt;/D&gt;&lt;D xsi:type="xsd:double"&gt;0.4597&lt;/D&gt;&lt;D xsi:type="xsd:double"&gt;0.5006&lt;/D&gt;&lt;D xsi:type="xsd:double"&gt;0.7336&lt;/D&gt;&lt;D xsi:type="xsd:double"&gt;0.5764&lt;/D&gt;&lt;D xsi:type="xsd:double"&gt;0.7765&lt;/D&gt;&lt;D xsi:type="xsd:double"&gt;0.8017&lt;/D&gt;&lt;D xsi:type="xsd:double"&gt;0.8014&lt;/D&gt;&lt;D xsi:type="xsd:double"&gt;0.8078&lt;/D&gt;&lt;D xsi:type="xsd:double"&gt;0.7933&lt;/D&gt;&lt;D xsi:type="xsd:double"&gt;0.7995&lt;/D&gt;&lt;D xsi:type="xsd:double"&gt;0.7979&lt;/D&gt;&lt;D xsi:type="xsd:double"&gt;0.7604&lt;/D&gt;&lt;D xsi:type="xsd:double"&gt;0.7076&lt;/D&gt;&lt;D xsi:type="xsd:double"&gt;0.7442&lt;/D&gt;&lt;D xsi:type="xsd:double"&gt;0.4261&lt;/D&gt;&lt;D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xsi:type="xsd:double"&gt;0.2516&lt;/D&gt;&lt;D xsi:type="xsd:double"&gt;0.2551&lt;/D&gt;&lt;D xsi:type="xsd:double"&gt;0.2087&lt;/D&gt;&lt;D xsi:type="xsd:double"&gt;0.1322&lt;/D&gt;&lt;D xsi:type="xsd:double"&gt;0.0409&lt;/D&gt;&lt;D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xsi:type="xsd:double"&gt;0.3364&lt;/D&gt;&lt;D xsi:type="xsd:double"&gt;0.4284&lt;/D&gt;&lt;D xsi:type="xsd:double"&gt;0.6875&lt;/D&gt;&lt;D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xsi:type="xsd:double"&gt;0.024&lt;/D&gt;&lt;D xsi:type="xsd:double"&gt;0.0489&lt;/D&gt;&lt;D xsi:type="xsd:double"&gt;0.0612&lt;/D&gt;&lt;D xsi:type="xsd:double"&gt;0.1289&lt;/D&gt;&lt;D xsi:type="xsd:double"&gt;0.1589&lt;/D&gt;&lt;D xsi:type="xsd:double"&gt;0.0973&lt;/D&gt;&lt;D xsi:type="xsd:double"&gt;0.1671&lt;/D&gt;&lt;D xsi:type="xsd:double"&gt;0.3097&lt;/D&gt;&lt;D xsi:type="xsd:double"&gt;0.5211&lt;/D&gt;&lt;D xsi:type="xsd:double"&gt;0.4251&lt;/D&gt;&lt;D xsi:type="xsd:double"&gt;0.0553&lt;/D&gt;&lt;D xsi:type="xsd:double"&gt;0.0746&lt;/D&gt;&lt;D xsi:type="xsd:double"&gt;0.0858&lt;/D&gt;&lt;D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xsi:type="xsd:double"&gt;0.4209&lt;/D&gt;&lt;D xsi:type="xsd:double"&gt;0.3811&lt;/D&gt;&lt;D xsi:type="xsd:double"&gt;0.386&lt;/D&gt;&lt;D xsi:type="xsd:double"&gt;0.5647&lt;/D&gt;&lt;D xsi:type="xsd:double"&gt;0.5263&lt;/D&gt;&lt;D xsi:type="xsd:double"&gt;0.7341&lt;/D&gt;&lt;D xsi:type="xsd:double"&gt;0.5952&lt;/D&gt;&lt;D xsi:type="xsd:double"&gt;0.5742&lt;/D&gt;&lt;D xsi:type="xsd:double"&gt;0.663&lt;/D&gt;&lt;D xsi:type="xsd:double"&gt;0.7953&lt;/D&gt;&lt;D xsi:type="xsd:double"&gt;0.6313&lt;/D&gt;&lt;D xsi:type="xsd:double"&gt;0.5305&lt;/D&gt;&lt;D xsi:type="xsd:double"&gt;0.5502&lt;/D&gt;&lt;D xsi:type="xsd:double"&gt;0.4086&lt;/D&gt;&lt;D xsi:type="xsd:double"&gt;0.4263&lt;/D&gt;&lt;D xsi:type="xsd:double"&gt;0.4&lt;/D&gt;&lt;D xsi:type="xsd:double"&gt;0.5193&lt;/D&gt;&lt;D xsi:type="xsd:double"&gt;0.483&lt;/D&gt;&lt;D xsi:type="xsd:double"&gt;0.5859&lt;/D&gt;&lt;D xsi:type="xsd:double"&gt;0.5548&lt;/D&gt;&lt;D xsi:type="xsd:double"&gt;0.5693&lt;/D&gt;&lt;D xsi:type="xsd:double"&gt;0.5112&lt;/D&gt;&lt;D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xsi:type="xsd:double"&gt;0.3905&lt;/D&gt;&lt;D xsi:type="xsd:double"&gt;0.3687&lt;/D&gt;&lt;D xsi:type="xsd:double"&gt;0.3872&lt;/D&gt;&lt;D xsi:type="xsd:double"&gt;0.7812&lt;/D&gt;&lt;D xsi:type="xsd:double"&gt;0.8342&lt;/D&gt;&lt;D xsi:type="xsd:double"&gt;0.5451&lt;/D&gt;&lt;D xsi:type="xsd:double"&gt;0.3747&lt;/D&gt;&lt;D xsi:type="xsd:double"&gt;0.3865&lt;/D&gt;&lt;D xsi:type="xsd:double"&gt;0.3609&lt;/D&gt;&lt;D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xsi:type="xsd:double"&gt;0.5912&lt;/D&gt;&lt;D xsi:type="xsd:double"&gt;0.5557&lt;/D&gt;&lt;D xsi:type="xsd:double"&gt;0.8005&lt;/D&gt;&lt;D xsi:type="xsd:double"&gt;0.9869&lt;/D&gt;&lt;D xsi:type="xsd:double"&gt;0.7264&lt;/D&gt;&lt;D xsi:type="xsd:double"&gt;0.5125&lt;/D&gt;&lt;D xsi:type="xsd:double"&gt;0.5699&lt;/D&gt;&lt;D xsi:type="xsd:double"&gt;0.5733&lt;/D&gt;&lt;D xsi:type="xsd:double"&gt;0.6038&lt;/D&gt;&lt;D xsi:type="xsd:double"&gt;0.5252&lt;/D&gt;&lt;D xsi:type="xsd:double"&gt;0.839&lt;/D&gt;&lt;D xsi:type="xsd:double"&gt;0.865&lt;/D&gt;&lt;D xsi:type="xsd:double"&gt;1.0206&lt;/D&gt;&lt;D xsi:type="xsd:double"&gt;1.2682&lt;/D&gt;&lt;D xsi:type="xsd:double"&gt;1.2734&lt;/D&gt;&lt;D xsi:type="xsd:double"&gt;1.2508&lt;/D&gt;&lt;D xsi:type="xsd:double"&gt;0.6652&lt;/D&gt;&lt;D xsi:type="xsd:double"&gt;0.5443&lt;/D&gt;&lt;D xsi:type="xsd:double"&gt;0.433&lt;/D&gt;&lt;D xsi:type="xsd:double"&gt;0.3713&lt;/D&gt;&lt;D xsi:type="xsd:double"&gt;0.3534&lt;/D&gt;&lt;D xsi:type="xsd:double"&gt;0.27&lt;/D&gt;&lt;D xsi:type="xsd:double"&gt;0.3783&lt;/D&gt;&lt;D xsi:type="xsd:double"&gt;0.2084&lt;/D&gt;&lt;D xsi:type="xsd:double"&gt;0.189&lt;/D&gt;&lt;D xsi:type="xsd:double"&gt;0.3986&lt;/D&gt;&lt;D xsi:type="xsd:double"&gt;0.4535&lt;/D&gt;&lt;D xsi:type="xsd:double"&gt;0&lt;/D&gt;&lt;D xsi:type="xsd:double"&gt;0&lt;/D&gt;&lt;D xsi:type="xsd:double"&gt;0&lt;/D&gt;&lt;D xsi:type="xsd:double"&gt;0.0289&lt;/D&gt;&lt;D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xsi:type="xsd:double"&gt;0.2688&lt;/D&gt;&lt;D xsi:type="xsd:double"&gt;0.3867&lt;/D&gt;&lt;D xsi:type="xsd:double"&gt;0.4226&lt;/D&gt;&lt;D xsi:type="xsd:double"&gt;0.3756&lt;/D&gt;&lt;D xsi:type="xsd:double"&gt;0.3568&lt;/D&gt;&lt;D xsi:type="xsd:double"&gt;0.3009&lt;/D&gt;&lt;D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xsi:type="xsd:double"&gt;0.1643&lt;/D&gt;&lt;D xsi:type="xsd:double"&gt;0.2041&lt;/D&gt;&lt;D xsi:type="xsd:double"&gt;0.1696&lt;/D&gt;&lt;D xsi:type="xsd:double"&gt;0.1689&lt;/D&gt;&lt;D xsi:type="xsd:double"&gt;0.1371&lt;/D&gt;&lt;D xsi:type="xsd:double"&gt;0.1436&lt;/D&gt;&lt;D xsi:type="xsd:double"&gt;0.98&lt;/D&gt;&lt;D xsi:type="xsd:double"&gt;0.9482&lt;/D&gt;&lt;D xsi:type="xsd:double"&gt;0.9231&lt;/D&gt;&lt;D xsi:type="xsd:double"&gt;0.8641&lt;/D&gt;&lt;D xsi:type="xsd:double"&gt;0.9764&lt;/D&gt;&lt;D xsi:type="xsd:double"&gt;0.7837&lt;/D&gt;&lt;D xsi:type="xsd:double"&gt;0.2834&lt;/D&gt;&lt;D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xsi:type="xsd:double"&gt;0.2056&lt;/D&gt;&lt;D xsi:type="xsd:double"&gt;0.1589&lt;/D&gt;&lt;D xsi:type="xsd:double"&gt;0.1053&lt;/D&gt;&lt;D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xsi:type="xsd:double"&gt;0.3667&lt;/D&gt;&lt;D xsi:type="xsd:double"&gt;0.4675&lt;/D&gt;&lt;D xsi:type="xsd:double"&gt;0.6854&lt;/D&gt;&lt;D xsi:type="xsd:double"&gt;0.8531&lt;/D&gt;&lt;D xsi:type="xsd:double"&gt;0.7982&lt;/D&gt;&lt;D xsi:type="xsd:double"&gt;0.7411&lt;/D&gt;&lt;D xsi:type="xsd:double"&gt;0.4883&lt;/D&gt;&lt;D xsi:type="xsd:double"&gt;0.584&lt;/D&gt;&lt;D xsi:type="xsd:double"&gt;0.5889&lt;/D&gt;&lt;D xsi:type="xsd:double"&gt;0.5949&lt;/D&gt;&lt;D xsi:type="xsd:double"&gt;0.5091&lt;/D&gt;&lt;D xsi:type="xsd:double"&gt;0.6669&lt;/D&gt;&lt;D xsi:type="xsd:double"&gt;0.5292&lt;/D&gt;&lt;D xsi:type="xsd:double"&gt;0.652&lt;/D&gt;&lt;D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xsi:type="xsd:double"&gt;0.6243&lt;/D&gt;&lt;D xsi:type="xsd:double"&gt;0.47&lt;/D&gt;&lt;D xsi:type="xsd:double"&gt;0.0461&lt;/D&gt;&lt;D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xsi:type="xsd:double"&gt;0.0002&lt;/D&gt;&lt;D xsi:type="xsd:double"&gt;0.0001&lt;/D&gt;&lt;D xsi:type="xsd:double"&gt;0.0001&lt;/D&gt;&lt;D xsi:type="xsd:double"&gt;0.0001&lt;/D&gt;&lt;D xsi:type="xsd:double"&gt;0.0001&lt;/D&gt;&lt;D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xsi:type="xsd:double"&gt;0.4811&lt;/D&gt;&lt;D xsi:type="xsd:double"&gt;0.6115&lt;/D&gt;&lt;D xsi:type="xsd:double"&gt;0.6367&lt;/D&gt;&lt;D xsi:type="xsd:double"&gt;0.5794&lt;/D&gt;&lt;D xsi:type="xsd:double"&gt;0.619&lt;/D&gt;&lt;D xsi:type="xsd:double"&gt;0.7357&lt;/D&gt;&lt;D xsi:type="xsd:double"&gt;0.5576&lt;/D&gt;&lt;D xsi:type="xsd:double"&gt;0.479&lt;/D&gt;&lt;D xsi:type="xsd:double"&gt;0.4268&lt;/D&gt;&lt;D xsi:type="xsd:double"&gt;0.4606&lt;/D&gt;&lt;D xsi:type="xsd:double"&gt;0.5122&lt;/D&gt;&lt;D xsi:type="xsd:double"&gt;0.6705&lt;/D&gt;&lt;D xsi:type="xsd:double"&gt;0.6586&lt;/D&gt;&lt;D xsi:type="xsd:double"&gt;0.5155&lt;/D&gt;&lt;D xsi:type="xsd:double"&gt;0.1466&lt;/D&gt;&lt;D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xsi:type="xsd:double"&gt;0.1152&lt;/D&gt;&lt;D xsi:type="xsd:double"&gt;0.0908&lt;/D&gt;&lt;D xsi:type="xsd:double"&gt;0.1048&lt;/D&gt;&lt;D xsi:type="xsd:double"&gt;0.2979&lt;/D&gt;&lt;D xsi:type="xsd:double"&gt;0.3198&lt;/D&gt;&lt;D xsi:type="xsd:double"&gt;0.2013&lt;/D&gt;&lt;D xsi:type="xsd:double"&gt;0.385&lt;/D&gt;&lt;D xsi:type="xsd:double"&gt;0.2002&lt;/D&gt;&lt;D xsi:type="xsd:double"&gt;0.2263&lt;/D&gt;&lt;D xsi:type="xsd:double"&gt;0.18&lt;/D&gt;&lt;D xsi:type="xsd:double"&gt;0.1341&lt;/D&gt;&lt;D xsi:type="xsd:double"&gt;0.2467&lt;/D&gt;&lt;D xsi:type="xsd:double"&gt;0.2668&lt;/D&gt;&lt;D xsi:type="xsd:double"&gt;0.6248&lt;/D&gt;&lt;D xsi:type="xsd:double"&gt;0.3907&lt;/D&gt;&lt;D xsi:type="xsd:double"&gt;0.1809&lt;/D&gt;&lt;D xsi:type="xsd:double"&gt;0.3825&lt;/D&gt;&lt;D xsi:type="xsd:double"&gt;0.3775&lt;/D&gt;&lt;D xsi:type="xsd:double"&gt;0.3987&lt;/D&gt;&lt;D xsi:type="xsd:double"&gt;0.2448&lt;/D&gt;&lt;D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xsi:type="xsd:double"&gt;0.1627&lt;/D&gt;&lt;D xsi:type="xsd:double"&gt;0.1899&lt;/D&gt;&lt;D xsi:type="xsd:double"&gt;0.1802&lt;/D&gt;&lt;D xsi:type="xsd:double"&gt;0.2079&lt;/D&gt;&lt;D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xsi:type="xsd:double"&gt;0.4317&lt;/D&gt;&lt;D xsi:type="xsd:double"&gt;0.3366&lt;/D&gt;&lt;D xsi:type="xsd:double"&gt;0.3479&lt;/D&gt;&lt;D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xsi:type="xsd:double"&gt;0.1506&lt;/D&gt;&lt;D xsi:type="xsd:double"&gt;0.1394&lt;/D&gt;&lt;D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xsi:type="xsd:double"&gt;0.3364&lt;/D&gt;&lt;D xsi:type="xsd:double"&gt;0.2941&lt;/D&gt;&lt;D xsi:type="xsd:double"&gt;0.3614&lt;/D&gt;&lt;D xsi:type="xsd:double"&gt;0.165&lt;/D&gt;&lt;D xsi:type="xsd:double"&gt;0.2509&lt;/D&gt;&lt;D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xsi:type="xsd:double"&gt;0.2429&lt;/D&gt;&lt;D xsi:type="xsd:double"&gt;0.1893&lt;/D&gt;&lt;D xsi:type="xsd:double"&gt;0.1737&lt;/D&gt;&lt;D xsi:type="xsd:double"&gt;0.1688&lt;/D&gt;&lt;D xsi:type="xsd:double"&gt;0.2156&lt;/D&gt;&lt;D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
        </r>
      </text>
    </comment>
    <comment ref="A120" authorId="0" shapeId="0" xr:uid="{22D27FB9-9226-457A-92C6-B9FF6E138A9D}">
      <text>
        <r>
          <rPr>
            <b/>
            <sz val="9"/>
            <color indexed="81"/>
            <rFont val="Tahoma"/>
            <family val="2"/>
          </rPr>
          <t>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xsi:type="xsd:double"&gt;0.2923&lt;/D&gt;&lt;D xsi:type="xsd:double"&gt;0.2729&lt;/D&gt;&lt;D xsi:type="xsd:double"&gt;0.4378&lt;/D&gt;&lt;D xsi:type="xsd:double"&gt;0.4268&lt;/D&gt;&lt;D xsi:type="xsd:double"&gt;0.4617&lt;/D&gt;&lt;D xsi:type="xsd:double"&gt;0.379&lt;/D&gt;&lt;D xsi:type="xsd:double"&gt;0.3076&lt;/D&gt;&lt;D xsi:type="xsd:double"&gt;0.4885&lt;/D&gt;&lt;D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xsi:type="xsd:double"&gt;0.658&lt;/D&gt;&lt;D xsi:type="xsd:double"&gt;0.6889&lt;/D&gt;&lt;D xsi:type="xsd:double"&gt;0.7081&lt;/D&gt;&lt;D xsi:type="xsd:double"&gt;0.7119&lt;/D&gt;&lt;D xsi:type="xsd:double"&gt;0.7394&lt;/D&gt;&lt;D xsi:type="xsd:double"&gt;0.6715&lt;/D&gt;&lt;D xsi:type="xsd:double"&gt;0.5437&lt;/D&gt;&lt;D xsi:type="xsd:double"&gt;0.5004&lt;/D&gt;&lt;D xsi:type="xsd:double"&gt;0.4005&lt;/D&gt;&lt;D xsi:type="xsd:double"&gt;0.3419&lt;/D&gt;&lt;D xsi:type="xsd:double"&gt;0.3022&lt;/D&gt;&lt;D xsi:type="xsd:double"&gt;0.1724&lt;/D&gt;&lt;D xsi:type="xsd:double"&gt;0.0475&lt;/D&gt;&lt;D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xsi:type="xsd:double"&gt;0.174&lt;/D&gt;&lt;D xsi:type="xsd:double"&gt;0.1681&lt;/D&gt;&lt;D xsi:type="xsd:double"&gt;0.1525&lt;/D&gt;&lt;D xsi:type="xsd:double"&gt;0.1935&lt;/D&gt;&lt;D xsi:type="xsd:double"&gt;0&lt;/D&gt;&lt;D xsi:type="xsd:double"&gt;0&lt;/D&gt;&lt;D xsi:type="xsd:double"&gt;0&lt;/D&gt;&lt;D xsi:type="xsd:double"&gt;0&lt;/D&gt;&lt;D xsi:type="xsd:double"&gt;0&lt;/D&gt;&lt;D xsi:type="xsd:double"&gt;0&lt;/D&gt;&lt;D xsi:type="xsd:double"&gt;0.7056&lt;/D&gt;&lt;D xsi:type="xsd:double"&gt;0.3274&lt;/D&gt;&lt;D xsi:type="xsd:double"&gt;0.3579&lt;/D&gt;&lt;D xsi:type="xsd:double"&gt;0&lt;/D&gt;&lt;D xsi:type="xsd:double"&gt;0&lt;/D&gt;&lt;D xsi:type="xsd:double"&gt;0&lt;/D&gt;&lt;D xsi:type="xsd:double"&gt;0&lt;/D&gt;&lt;D xsi:type="xsd:double"&gt;0&lt;/D&gt;&lt;D xsi:type="xsd:double"&gt;0&lt;/D&gt;&lt;D xsi:type="xsd:double"&gt;0&lt;/D&gt;&lt;D xsi:type="xsd:double"&gt;0.1602&lt;/D&gt;&lt;D xsi:type="xsd:double"&gt;0.3467&lt;/D&gt;&lt;D xsi:type="xsd:double"&gt;0.3331&lt;/D&gt;&lt;D xsi:type="xsd:double"&gt;0.3576&lt;/D&gt;&lt;D xsi:type="xsd:double"&gt;0.457&lt;/D&gt;&lt;D xsi:type="xsd:double"&gt;0.5485&lt;/D&gt;&lt;D xsi:type="xsd:double"&gt;0.4653&lt;/D&gt;&lt;D xsi:type="xsd:double"&gt;0.3183&lt;/D&gt;&lt;D xsi:type="xsd:double"&gt;0.3042&lt;/D&gt;&lt;D xsi:type="xsd:double"&gt;0.3252&lt;/D&gt;&lt;D xsi:type="xsd:double"&gt;0.1568&lt;/D&gt;&lt;D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xsi:type="xsd:double"&gt;1.0452&lt;/D&gt;&lt;D xsi:type="xsd:double"&gt;1.2559&lt;/D&gt;&lt;D xsi:type="xsd:double"&gt;1.0678&lt;/D&gt;&lt;D xsi:type="xsd:double"&gt;0.9817&lt;/D&gt;&lt;D xsi:type="xsd:double"&gt;0&lt;/D&gt;&lt;D xsi:type="xsd:double"&gt;0&lt;/D&gt;&lt;D xsi:type="xsd:double"&gt;0&lt;/D&gt;&lt;D xsi:type="xsd:double"&gt;0.3182&lt;/D&gt;&lt;D xsi:type="xsd:double"&gt;0.3337&lt;/D&gt;&lt;D xsi:type="xsd:double"&gt;0.3926&lt;/D&gt;&lt;D xsi:type="xsd:double"&gt;0.25&lt;/D&gt;&lt;D xsi:type="xsd:double"&gt;0.2951&lt;/D&gt;&lt;D xsi:type="xsd:double"&gt;0.2732&lt;/D&gt;&lt;D xsi:type="xsd:double"&gt;0.3769&lt;/D&gt;&lt;D xsi:type="xsd:double"&gt;0.338&lt;/D&gt;&lt;D xsi:type="xsd:double"&gt;0.2863&lt;/D&gt;&lt;D xsi:type="xsd:double"&gt;0.4441&lt;/D&gt;&lt;D xsi:type="xsd:double"&gt;0.6692&lt;/D&gt;&lt;D xsi:type="xsd:double"&gt;0.5293&lt;/D&gt;&lt;D xsi:type="xsd:double"&gt;0.5821&lt;/D&gt;&lt;D xsi:type="xsd:double"&gt;0.739&lt;/D&gt;&lt;D xsi:type="xsd:double"&gt;0.5642&lt;/D&gt;&lt;D xsi:type="xsd:double"&gt;0.6113&lt;/D&gt;&lt;D xsi:type="xsd:double"&gt;0.4311&lt;/D&gt;&lt;D xsi:type="xsd:double"&gt;0.3357&lt;/D&gt;&lt;D xsi:type="xsd:double"&gt;0.3584&lt;/D&gt;&lt;D xsi:type="xsd:double"&gt;0.1536&lt;/D&gt;&lt;D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xsi:type="xsd:double"&gt;0.2802&lt;/D&gt;&lt;D xsi:type="xsd:double"&gt;0.2635&lt;/D&gt;&lt;D xsi:type="xsd:double"&gt;0.2844&lt;/D&gt;&lt;D xsi:type="xsd:double"&gt;0.2786&lt;/D&gt;&lt;D xsi:type="xsd:double"&gt;0.3532&lt;/D&gt;&lt;D xsi:type="xsd:double"&gt;0.5472&lt;/D&gt;&lt;D xsi:type="xsd:double"&gt;0.5747&lt;/D&gt;&lt;D xsi:type="xsd:double"&gt;0.6392&lt;/D&gt;&lt;D xsi:type="xsd:double"&gt;0.5578&lt;/D&gt;&lt;D xsi:type="xsd:double"&gt;0.6264&lt;/D&gt;&lt;D xsi:type="xsd:double"&gt;0.6496&lt;/D&gt;&lt;D xsi:type="xsd:double"&gt;0.6649&lt;/D&gt;&lt;D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xsi:type="xsd:double"&gt;0.1612&lt;/D&gt;&lt;D xsi:type="xsd:double"&gt;0.1867&lt;/D&gt;&lt;D xsi:type="xsd:double"&gt;0.2585&lt;/D&gt;&lt;D xsi:type="xsd:double"&gt;0.2651&lt;/D&gt;&lt;D xsi:type="xsd:double"&gt;0.3363&lt;/D&gt;&lt;D xsi:type="xsd:double"&gt;0.3979&lt;/D&gt;&lt;D xsi:type="xsd:double"&gt;0.439&lt;/D&gt;&lt;D xsi:type="xsd:double"&gt;0.3291&lt;/D&gt;&lt;D xsi:type="xsd:double"&gt;0.0911&lt;/D&gt;&lt;D xsi:type="xsd:double"&gt;0.2011&lt;/D&gt;&lt;D xsi:type="xsd:double"&gt;0.1689&lt;/D&gt;&lt;D xsi:type="xsd:double"&gt;0.1038&lt;/D&gt;&lt;D xsi:type="xsd:double"&gt;0.0689&lt;/D&gt;&lt;D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xsi:type="xsd:double"&gt;0.1691&lt;/D&gt;&lt;D xsi:type="xsd:double"&gt;0.1517&lt;/D&gt;&lt;D xsi:type="xsd:double"&gt;0.1621&lt;/D&gt;&lt;D xsi:type="xsd:double"&gt;0.1573&lt;/D&gt;&lt;D xsi:type="xsd:double"&gt;0.1496&lt;/D&gt;&lt;D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xsi:type="xsd:double"&gt;0.5755&lt;/D&gt;&lt;D xsi:type="xsd:double"&gt;0.4486&lt;/D&gt;&lt;D xsi:type="xsd:double"&gt;0.2952&lt;/D&gt;&lt;D xsi:type="xsd:double"&gt;0.2906&lt;/D&gt;&lt;D xsi:type="xsd:double"&gt;0.2921&lt;/D&gt;&lt;D xsi:type="xsd:double"&gt;0.2821&lt;/D&gt;&lt;D xsi:type="xsd:double"&gt;0.1802&lt;/D&gt;&lt;D xsi:type="xsd:double"&gt;0.0415&lt;/D&gt;&lt;D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xsi:type="xsd:double"&gt;0.8312&lt;/D&gt;&lt;D xsi:type="xsd:double"&gt;1.125&lt;/D&gt;&lt;D xsi:type="xsd:double"&gt;1.1217&lt;/D&gt;&lt;D xsi:type="xsd:double"&gt;1.1223&lt;/D&gt;&lt;D xsi:type="xsd:double"&gt;1.0372&lt;/D&gt;&lt;D xsi:type="xsd:double"&gt;0.7954&lt;/D&gt;&lt;D xsi:type="xsd:double"&gt;0.9235&lt;/D&gt;&lt;D xsi:type="xsd:double"&gt;1.138&lt;/D&gt;&lt;D xsi:type="xsd:double"&gt;1.196&lt;/D&gt;&lt;D xsi:type="xsd:double"&gt;0.5807&lt;/D&gt;&lt;D xsi:type="xsd:double"&gt;0.5799&lt;/D&gt;&lt;D xsi:type="xsd:double"&gt;0.5406&lt;/D&gt;&lt;D xsi:type="xsd:double"&gt;0.4835&lt;/D&gt;&lt;D xsi:type="xsd:double"&gt;0.3796&lt;/D&gt;&lt;D xsi:type="xsd:double"&gt;0.3591&lt;/D&gt;&lt;D xsi:type="xsd:double"&gt;0.4477&lt;/D&gt;&lt;D xsi:type="xsd:double"&gt;0.3642&lt;/D&gt;&lt;D xsi:type="xsd:double"&gt;0.2701&lt;/D&gt;&lt;D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xsi:type="xsd:double"&gt;0.0272&lt;/D&gt;&lt;D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xsi:type="xsd:double"&gt;0.2523&lt;/D&gt;&lt;D xsi:type="xsd:double"&gt;0.1473&lt;/D&gt;&lt;D xsi:type="xsd:double"&gt;0.1961&lt;/D&gt;&lt;D xsi:type="xsd:double"&gt;0&lt;/D&gt;&lt;D xsi:type="xsd:double"&gt;0&lt;/D&gt;&lt;D xsi:type="xsd:double"&gt;0&lt;/D&gt;&lt;D xsi:type="xsd:double"&gt;0&lt;/D&gt;&lt;D xsi:type="xsd:double"&gt;0&lt;/D&gt;&lt;D xsi:type="xsd:double"&gt;0&lt;/D&gt;&lt;D xsi:type="xsd:double"&gt;0.025&lt;/D&gt;&lt;D xsi:type="xsd:double"&gt;0&lt;/D&gt;&lt;D xsi:type="xsd:double"&gt;0.2145&lt;/D&gt;&lt;D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xsi:type="xsd:double"&gt;0.1243&lt;/D&gt;&lt;D xsi:type="xsd:double"&gt;0.2946&lt;/D&gt;&lt;D xsi:type="xsd:double"&gt;0.3962&lt;/D&gt;&lt;D xsi:type="xsd:double"&gt;0.4238&lt;/D&gt;&lt;D xsi:type="xsd:double"&gt;0.4395&lt;/D&gt;&lt;D xsi:type="xsd:double"&gt;0.3853&lt;/D&gt;&lt;D xsi:type="xsd:double"&gt;0.429&lt;/D&gt;&lt;D xsi:type="xsd:double"&gt;0.4943&lt;/D&gt;&lt;D xsi:type="xsd:double"&gt;0.3459&lt;/D&gt;&lt;D xsi:type="xsd:double"&gt;0.4806&lt;/D&gt;&lt;D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xsi:type="xsd:double"&gt;0.2378&lt;/D&gt;&lt;D xsi:type="xsd:double"&gt;0.2182&lt;/D&gt;&lt;D xsi:type="xsd:double"&gt;0.2102&lt;/D&gt;&lt;D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xsi:type="xsd:double"&gt;0.118&lt;/D&gt;&lt;D xsi:type="xsd:double"&gt;0.0409&lt;/D&gt;&lt;D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xsi:type="xsd:double"&gt;0.1273&lt;/D&gt;&lt;D xsi:type="xsd:double"&gt;0.132&lt;/D&gt;&lt;D xsi:type="xsd:double"&gt;0.0995&lt;/D&gt;&lt;D xsi:type="xsd:double"&gt;0.1117&lt;/D&gt;&lt;D xsi:type="xsd:double"&gt;0.1161&lt;/D&gt;&lt;D xsi:type="xsd:double"&gt;0.1486&lt;/D&gt;&lt;D xsi:type="xsd:double"&gt;0.1216&lt;/D&gt;&lt;D xsi:type="xsd:double"&gt;0.4961&lt;/D&gt;&lt;D xsi:type="xsd:double"&gt;0.5841&lt;/D&gt;&lt;D xsi:type="xsd:double"&gt;0.6016&lt;/D&gt;&lt;D xsi:type="xsd:double"&gt;0.6189&lt;/D&gt;&lt;D xsi:type="xsd:double"&gt;0.655&lt;/D&gt;&lt;D xsi:type="xsd:double"&gt;0.504&lt;/D&gt;&lt;D xsi:type="xsd:double"&gt;0.4299&lt;/D&gt;&lt;D xsi:type="xsd:double"&gt;0.4465&lt;/D&gt;&lt;D xsi:type="xsd:double"&gt;0.7227&lt;/D&gt;&lt;D xsi:type="xsd:double"&gt;0.7975&lt;/D&gt;&lt;D xsi:type="xsd:double"&gt;0.5674&lt;/D&gt;&lt;D xsi:type="xsd:double"&gt;0.4747&lt;/D&gt;&lt;D xsi:type="xsd:double"&gt;0.4673&lt;/D&gt;&lt;D xsi:type="xsd:double"&gt;0.4248&lt;/D&gt;&lt;D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xsi:type="xsd:double"&gt;0.2266&lt;/D&gt;&lt;D xsi:type="xsd:double"&gt;0.1793&lt;/D&gt;&lt;D xsi:type="xsd:double"&gt;0.2158&lt;/D&gt;&lt;D xsi:type="xsd:double"&gt;0.381&lt;/D&gt;&lt;D xsi:type="xsd:double"&gt;0.2898&lt;/D&gt;&lt;D xsi:type="xsd:double"&gt;0.341&lt;/D&gt;&lt;D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xsi:type="xsd:double"&gt;0.0868&lt;/D&gt;&lt;D xsi:type="xsd:double"&gt;0&lt;/D&gt;&lt;D xsi:type="xsd:double"&gt;0.6072&lt;/D&gt;&lt;D xsi:type="xsd:double"&gt;0.638&lt;/D&gt;&lt;D xsi:type="xsd:double"&gt;0.7178&lt;/D&gt;&lt;D xsi:type="xsd:double"&gt;0.5092&lt;/D&gt;&lt;D xsi:type="xsd:double"&gt;0.4736&lt;/D&gt;&lt;D xsi:type="xsd:double"&gt;0.5802&lt;/D&gt;&lt;D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xsi:type="xsd:double"&gt;0.0305&lt;/D&gt;&lt;D xsi:type="xsd:double"&gt;0.111&lt;/D&gt;&lt;D xsi:type="xsd:double"&gt;0.1668&lt;/D&gt;&lt;D xsi:type="xsd:double"&gt;0.2645&lt;/D&gt;&lt;D xsi:type="xsd:double"&gt;0.9616&lt;/D&gt;&lt;D xsi:type="xsd:double"&gt;1.0063&lt;/D&gt;&lt;D xsi:type="xsd:double"&gt;0.8867&lt;/D&gt;&lt;D xsi:type="xsd:double"&gt;0.9588&lt;/D&gt;&lt;D xsi:type="xsd:double"&gt;0.874&lt;/D&gt;&lt;D xsi:type="xsd:double"&gt;0.9287&lt;/D&gt;&lt;D xsi:type="xsd:double"&gt;0.3297&lt;/D&gt;&lt;D xsi:type="xsd:double"&gt;0.3263&lt;/D&gt;&lt;D xsi:type="xsd:double"&gt;0.3228&lt;/D&gt;&lt;D xsi:type="xsd:double"&gt;0.3129&lt;/D&gt;&lt;D xsi:type="xsd:double"&gt;0.2898&lt;/D&gt;&lt;D xsi:type="xsd:double"&gt;0.182&lt;/D&gt;&lt;D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xsi:type="xsd:double"&gt;0.3669&lt;/D&gt;&lt;D xsi:type="xsd:double"&gt;0.3988&lt;/D&gt;&lt;D xsi:type="xsd:double"&gt;0.4118&lt;/D&gt;&lt;D xsi:type="xsd:double"&gt;0.3648&lt;/D&gt;&lt;D xsi:type="xsd:double"&gt;0.4283&lt;/D&gt;&lt;D xsi:type="xsd:double"&gt;0.3632&lt;/D&gt;&lt;D xsi:type="xsd:double"&gt;0.4583&lt;/D&gt;&lt;D xsi:type="xsd:double"&gt;0.3303&lt;/D&gt;&lt;D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xsi:type="xsd:double"&gt;0.3595&lt;/D&gt;&lt;D xsi:type="xsd:double"&gt;0.2947&lt;/D&gt;&lt;D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xsi:type="xsd:double"&gt;0.2963&lt;/D&gt;&lt;D xsi:type="xsd:double"&gt;0.2819&lt;/D&gt;&lt;D xsi:type="xsd:double"&gt;0.2988&lt;/D&gt;&lt;D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xsi:type="xsd:double"&gt;0.4681&lt;/D&gt;&lt;D xsi:type="xsd:double"&gt;0.5145&lt;/D&gt;&lt;D xsi:type="xsd:double"&gt;0&lt;/D&gt;&lt;D xsi:type="xsd:double"&gt;0.6412&lt;/D&gt;&lt;D xsi:type="xsd:double"&gt;0.6267&lt;/D&gt;&lt;D xsi:type="xsd:double"&gt;0.6722&lt;/D&gt;&lt;D xsi:type="xsd:double"&gt;0.6219&lt;/D&gt;&lt;D xsi:type="xsd:double"&gt;0.7453&lt;/D&gt;&lt;D xsi:type="xsd:double"&gt;0.7401&lt;/D&gt;&lt;D xsi:type="xsd:double"&gt;0.7932&lt;/D&gt;&lt;D xsi:type="xsd:double"&gt;0.6366&lt;/D&gt;&lt;D xsi:type="xsd:double"&gt;0.6649&lt;/D&gt;&lt;D xsi:type="xsd:double"&gt;0.5867&lt;/D&gt;&lt;D xsi:type="xsd:double"&gt;0.5525&lt;/D&gt;&lt;D xsi:type="xsd:double"&gt;0.6766&lt;/D&gt;&lt;D xsi:type="xsd:double"&gt;0.4605&lt;/D&gt;&lt;D xsi:type="xsd:double"&gt;0&lt;/D&gt;&lt;D xsi:type="xsd:double"&gt;0&lt;/D&gt;&lt;D xsi:type="xsd:double"&gt;0.699&lt;/D&gt;&lt;D xsi:type="xsd:double"&gt;0.9571&lt;/D&gt;&lt;D xsi:type="xsd:double"&gt;0.8588&lt;/D&gt;&lt;D xsi:type="xsd:double"&gt;0.8208&lt;/D&gt;&lt;D xsi:type="xsd:double"&gt;0.7341&lt;/D&gt;&lt;D xsi:type="xsd:double"&gt;0.7413&lt;/D&gt;&lt;D xsi:type="xsd:double"&gt;0.7817&lt;/D&gt;&lt;D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xsi:type="xsd:double"&gt;0.5926&lt;/D&gt;&lt;D xsi:type="xsd:double"&gt;0.6713&lt;/D&gt;&lt;D xsi:type="xsd:double"&gt;0.8007&lt;/D&gt;&lt;D xsi:type="xsd:double"&gt;0.998&lt;/D&gt;&lt;D xsi:type="xsd:double"&gt;0.8982&lt;/D&gt;&lt;D xsi:type="xsd:double"&gt;1.3657&lt;/D&gt;&lt;D xsi:type="xsd:double"&gt;1.1579&lt;/D&gt;&lt;D xsi:type="xsd:double"&gt;0.8932&lt;/D&gt;&lt;D xsi:type="xsd:double"&gt;0.9666&lt;/D&gt;&lt;D xsi:type="xsd:double"&gt;1.2779&lt;/D&gt;&lt;D xsi:type="xsd:double"&gt;1.1092&lt;/D&gt;&lt;D xsi:type="xsd:double"&gt;0&lt;/D&gt;&lt;D xsi:type="xsd:double"&gt;0&lt;/D&gt;&lt;D xsi:type="xsd:double"&gt;0&lt;/D&gt;&lt;D xsi:type="xsd:double"&gt;0&lt;/D&gt;&lt;D xsi:type="xsd:double"&gt;0&lt;/D&gt;&lt;D xsi:type="xsd:double"&gt;0&lt;/D&gt;&lt;D xsi:type="x</t>
        </r>
      </text>
    </comment>
    <comment ref="A121" authorId="0" shapeId="0" xr:uid="{BDFA5DDA-5A6B-4C27-B9C3-4E2858B66E71}">
      <text>
        <r>
          <rPr>
            <b/>
            <sz val="9"/>
            <color indexed="81"/>
            <rFont val="Tahoma"/>
            <family val="2"/>
          </rPr>
          <t>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xsi:type="xsd:double"&gt;0.0692&lt;/D&gt;&lt;D xsi:type="xsd:double"&gt;0.0619&lt;/D&gt;&lt;D xsi:type="xsd:double"&gt;0.0672&lt;/D&gt;&lt;D xsi:type="xsd:double"&gt;0.0904&lt;/D&gt;&lt;D xsi:type="xsd:double"&gt;0.0889&lt;/D&gt;&lt;D xsi:type="xsd:double"&gt;0.1103&lt;/D&gt;&lt;D xsi:type="xsd:double"&gt;0.1375&lt;/D&gt;&lt;D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xsi:type="xsd:double"&gt;0.1513&lt;/D&gt;&lt;D xsi:type="xsd:double"&gt;0.1513&lt;/D&gt;&lt;D xsi:type="xsd:double"&gt;0.1424&lt;/D&gt;&lt;D xsi:type="xsd:double"&gt;0.1246&lt;/D&gt;&lt;D xsi:type="xsd:double"&gt;0.1268&lt;/D&gt;&lt;D xsi:type="xsd:double"&gt;0.1206&lt;/D&gt;&lt;D xsi:type="xsd:double"&gt;0.1123&lt;/D&gt;&lt;D xsi:type="xsd:double"&gt;0.1101&lt;/D&gt;&lt;D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xsi:type="xsd:double"&gt;0.8708&lt;/D&gt;&lt;D xsi:type="xsd:double"&gt;1.149&lt;/D&gt;&lt;D xsi:type="xsd:double"&gt;1.0263&lt;/D&gt;&lt;D xsi:type="xsd:double"&gt;0.8642&lt;/D&gt;&lt;D xsi:type="xsd:double"&gt;0.6768&lt;/D&gt;&lt;D xsi:type="xsd:double"&gt;0.7509&lt;/D&gt;&lt;D xsi:type="xsd:double"&gt;0.9214&lt;/D&gt;&lt;D xsi:type="xsd:double"&gt;0.9249&lt;/D&gt;&lt;D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xsi:type="xsd:double"&gt;0.1459&lt;/D&gt;&lt;D xsi:type="xsd:double"&gt;0.1464&lt;/D&gt;&lt;D xsi:type="xsd:double"&gt;0.8461&lt;/D&gt;&lt;D xsi:type="xsd:double"&gt;0.9174&lt;/D&gt;&lt;D xsi:type="xsd:double"&gt;0.702&lt;/D&gt;&lt;D xsi:type="xsd:double"&gt;0.5809&lt;/D&gt;&lt;D xsi:type="xsd:double"&gt;0.6132&lt;/D&gt;&lt;D xsi:type="xsd:double"&gt;0.4262&lt;/D&gt;&lt;D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xsi:type="xsd:double"&gt;0.2132&lt;/D&gt;&lt;D xsi:type="xsd:double"&gt;0.3232&lt;/D&gt;&lt;D xsi:type="xsd:double"&gt;0.3184&lt;/D&gt;&lt;D xsi:type="xsd:double"&gt;0.1139&lt;/D&gt;&lt;D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xsi:type="xsd:double"&gt;1.2313&lt;/D&gt;&lt;D xsi:type="xsd:double"&gt;1.2283&lt;/D&gt;&lt;D xsi:type="xsd:double"&gt;0.8662&lt;/D&gt;&lt;D xsi:type="xsd:double"&gt;0.2749&lt;/D&gt;&lt;D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xsi:type="xsd:double"&gt;0.6056&lt;/D&gt;&lt;D xsi:type="xsd:double"&gt;0.5807&lt;/D&gt;&lt;D xsi:type="xsd:double"&gt;0.5338&lt;/D&gt;&lt;D xsi:type="xsd:double"&gt;0&lt;/D&gt;&lt;D xsi:type="xsd:double"&gt;0&lt;/D&gt;&lt;D xsi:type="xsd:double"&gt;0&lt;/D&gt;&lt;D xsi:type="xsd:double"&gt;0&lt;/D&gt;&lt;D xsi:type="xsd:double"&gt;0&lt;/D&gt;&lt;D xsi:type="xsd:double"&gt;0.4453&lt;/D&gt;&lt;D xsi:type="xsd:double"&gt;0.4904&lt;/D&gt;&lt;D xsi:type="xsd:double"&gt;0.4805&lt;/D&gt;&lt;D xsi:type="xsd:double"&gt;0.4909&lt;/D&gt;&lt;D xsi:type="xsd:double"&gt;0.5092&lt;/D&gt;&lt;D xsi:type="xsd:double"&gt;0.4343&lt;/D&gt;&lt;D xsi:type="xsd:double"&gt;0.4695&lt;/D&gt;&lt;D xsi:type="xsd:double"&gt;0.4191&lt;/D&gt;&lt;D xsi:type="xsd:double"&gt;0.4101&lt;/D&gt;&lt;D xsi:type="xsd:double"&gt;0.3577&lt;/D&gt;&lt;D xsi:type="xsd:double"&gt;0.3462&lt;/D&gt;&lt;D xsi:type="xsd:double"&gt;0.3171&lt;/D&gt;&lt;D xsi:type="xsd:double"&gt;0.2581&lt;/D&gt;&lt;D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xsi:type="xsd:double"&gt;0.432&lt;/D&gt;&lt;D xsi:type="xsd:double"&gt;0.6715&lt;/D&gt;&lt;D xsi:type="xsd:double"&gt;0.7948&lt;/D&gt;&lt;D xsi:type="xsd:double"&gt;0.7704&lt;/D&gt;&lt;D xsi:type="xsd:double"&gt;0.7019&lt;/D&gt;&lt;D xsi:type="xsd:double"&gt;0.7525&lt;/D&gt;&lt;D xsi:type="xsd:double"&gt;0.7018&lt;/D&gt;&lt;D xsi:type="xsd:double"&gt;0.929&lt;/D&gt;&lt;D xsi:type="xsd:double"&gt;0.6637&lt;/D&gt;&lt;D xsi:type="xsd:double"&gt;0.9626&lt;/D&gt;&lt;D xsi:type="xsd:double"&gt;0.7405&lt;/D&gt;&lt;D xsi:type="xsd:double"&gt;0.8258&lt;/D&gt;&lt;D xsi:type="xsd:double"&gt;0.9303&lt;/D&gt;&lt;D xsi:type="xsd:double"&gt;0.8947&lt;/D&gt;&lt;D xsi:type="xsd:double"&gt;0.7754&lt;/D&gt;&lt;D xsi:type="xsd:double"&gt;0.6478&lt;/D&gt;&lt;D xsi:type="xsd:double"&gt;0.5649&lt;/D&gt;&lt;D xsi:type="xsd:double"&gt;0.414&lt;/D&gt;&lt;D xsi:type="xsd:double"&gt;0.5203&lt;/D&gt;&lt;D xsi:type="xsd:double"&gt;0.3691&lt;/D&gt;&lt;D xsi:type="xsd:double"&gt;0.2794&lt;/D&gt;&lt;D xsi:type="xsd:double"&gt;0.2659&lt;/D&gt;&lt;D xsi:type="xsd:double"&gt;0&lt;/D&gt;&lt;D xsi:type="xsd:double"&gt;0&lt;/D&gt;&lt;D xsi:type="xsd:double"&gt;0&lt;/D&gt;&lt;D xsi:type="xsd:double"&gt;0&lt;/D&gt;&lt;D xsi:type="xsd:double"&gt;0&lt;/D&gt;&lt;D xsi:type="xsd:double"&gt;0&lt;/D&gt;&lt;D xsi:type="xsd:double"&gt;0&lt;/D&gt;&lt;D xsi:type="xsd:double"&gt;0&lt;/D&gt;&lt;D xsi:type="xsd:double"&gt;0.9708&lt;/D&gt;&lt;D xsi:type="xsd:double"&gt;0.8239&lt;/D&gt;&lt;D xsi:type="xsd:double"&gt;0.99&lt;/D&gt;&lt;D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xsi:type="xsd:double"&gt;0.2529&lt;/D&gt;&lt;D xsi:type="xsd:double"&gt;0.3155&lt;/D&gt;&lt;D xsi:type="xsd:double"&gt;0.3437&lt;/D&gt;&lt;D xsi:type="xsd:double"&gt;0.2772&lt;/D&gt;&lt;D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xsi:type="xsd:double"&gt;0.3058&lt;/D&gt;&lt;D xsi:type="xsd:double"&gt;0.2869&lt;/D&gt;&lt;D xsi:type="xsd:double"&gt;0.3796&lt;/D&gt;&lt;D xsi:type="xsd:double"&gt;0.3064&lt;/D&gt;&lt;D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xsi:type="xsd:double"&gt;1.1342&lt;/D&gt;&lt;D xsi:type="xsd:double"&gt;0.946&lt;/D&gt;&lt;D xsi:type="xsd:double"&gt;0.4665&lt;/D&gt;&lt;D xsi:type="xsd:double"&gt;0.4705&lt;/D&gt;&lt;D xsi:type="xsd:double"&gt;0.258&lt;/D&gt;&lt;D xsi:type="xsd:double"&gt;0.0587&lt;/D&gt;&lt;D xsi:type="xsd:double"&gt;0.0591&lt;/D&gt;&lt;D xsi:type="xsd:double"&gt;0.0869&lt;/D&gt;&lt;D xsi:type="xsd:double"&gt;0.0098&lt;/D&gt;&lt;D xsi:type="xsd:double"&gt;0&lt;/D&gt;&lt;D xsi:type="xsd:double"&gt;0&lt;/D&gt;&lt;D xsi:type="xsd:double"&gt;0&lt;/D&gt;&lt;D xsi:type="xsd:double"&gt;0&lt;/D&gt;&lt;D xsi:type="xsd:double"&gt;0&lt;/D&gt;&lt;D xsi:type="xsd:double"&gt;0&lt;/D&gt;&lt;D xsi:type="xsd:double"&gt;0&lt;/D&gt;&lt;D xsi:type="xsd:double"&gt;0&lt;/D&gt;&lt;D xsi:type="xsd:double"&gt;0.0733&lt;/D&gt;&lt;D xsi:type="xsd:double"&gt;0.0872&lt;/D&gt;&lt;D xsi:type="xsd:double"&gt;0.1168&lt;/D&gt;&lt;D xsi:type="xsd:double"&gt;0.1017&lt;/D&gt;&lt;D xsi:type="xsd:double"&gt;0.1168&lt;/D&gt;&lt;D xsi:type="xsd:double"&gt;0.0887&lt;/D&gt;&lt;D xsi:type="xsd:double"&gt;0.0895&lt;/D&gt;&lt;D xsi:type="xsd:double"&gt;0.0828&lt;/D&gt;&lt;D xsi:type="xsd:double"&gt;0.083&lt;/D&gt;&lt;D xsi:type="xsd:double"&gt;0.084&lt;/D&gt;&lt;D xsi:type="xsd:double"&gt;0.0043&lt;/D&gt;&lt;D xsi:type="xsd:double"&gt;0.0037&lt;/D&gt;&lt;D xsi:type="xsd:double"&gt;0.0045&lt;/D&gt;&lt;D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xsi:type="xsd:double"&gt;0.0981&lt;/D&gt;&lt;D xsi:type="xsd:double"&gt;0.0994&lt;/D&gt;&lt;D xsi:type="xsd:double"&gt;0.1013&lt;/D&gt;&lt;D xsi:type="xsd:double"&gt;0.0673&lt;/D&gt;&lt;D xsi:type="xsd:double"&gt;0.0747&lt;/D&gt;&lt;D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xsi:type="xsd:double"&gt;0.4643&lt;/D&gt;&lt;D xsi:type="xsd:double"&gt;0.4037&lt;/D&gt;&lt;D xsi:type="xsd:double"&gt;0.454&lt;/D&gt;&lt;D xsi:type="xsd:double"&gt;0.5465&lt;/D&gt;&lt;D xsi:type="xsd:double"&gt;0.6542&lt;/D&gt;&lt;D xsi:type="xsd:double"&gt;0.588&lt;/D&gt;&lt;D xsi:type="xsd:double"&gt;0.551&lt;/D&gt;&lt;D xsi:type="xsd:double"&gt;0.2921&lt;/D&gt;&lt;D xsi:type="xsd:double"&gt;0.2222&lt;/D&gt;&lt;D xsi:type="xsd:double"&gt;0.1987&lt;/D&gt;&lt;D xsi:type="xsd:double"&gt;0.1842&lt;/D&gt;&lt;D xsi:type="xsd:double"&gt;0.3007&lt;/D&gt;&lt;D xsi:type="xsd:double"&gt;0.3347&lt;/D&gt;&lt;D xsi:type="xsd:double"&gt;0.3653&lt;/D&gt;&lt;D xsi:type="xsd:double"&gt;0.4456&lt;/D&gt;&lt;D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xsi:type="xsd:double"&gt;0.426&lt;/D&gt;&lt;D xsi:type="xsd:double"&gt;0.7112&lt;/D&gt;&lt;D xsi:type="xsd:double"&gt;0.2775&lt;/D&gt;&lt;D xsi:type="xsd:double"&gt;0.1991&lt;/D&gt;&lt;D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xsi:type="xsd:double"&gt;0.3848&lt;/D&gt;&lt;D xsi:type="xsd:double"&gt;0.2749&lt;/D&gt;&lt;D xsi:type="xsd:double"&gt;0.1679&lt;/D&gt;&lt;D xsi:type="xsd:double"&gt;0.1276&lt;/D&gt;&lt;D xsi:type="xsd:double"&gt;0.088&lt;/D&gt;&lt;D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xsi:type="xsd:double"&gt;0.1202&lt;/D&gt;&lt;D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xsi:type="xsd:double"&gt;0.2373&lt;/D&gt;&lt;D xsi:type="xsd:double"&gt;0.2308&lt;/D&gt;&lt;D xsi:type="xsd:double"&gt;0.2446&lt;/D&gt;&lt;D xsi:type="xsd:double"&gt;0.3195&lt;/D&gt;&lt;D xsi:type="xsd:double"&gt;0.1745&lt;/D&gt;&lt;D xsi:type="xsd:double"&gt;0.2031&lt;/D&gt;&lt;D xsi:type="xsd:double"&gt;0.2228&lt;/D&gt;&lt;D xsi:type="xsd:double"&gt;0.153&lt;/D&gt;&lt;D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xsi:type="xsd:double"&gt;0.231&lt;/D&gt;&lt;D xsi:type="xsd:double"&gt;0.2621&lt;/D&gt;&lt;D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xsi:type="xsd:double"&gt;0.6416&lt;/D&gt;&lt;D xsi:type="xsd:double"&gt;0.9317&lt;/D&gt;&lt;D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xsi:type="xsd:double"&gt;0.1594&lt;/D&gt;&lt;D xsi:type="xsd:double"&gt;0.391&lt;/D&gt;&lt;D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xsi:type="xsd:double"&gt;0.5639&lt;/D&gt;&lt;D xsi:type="xsd:double"&gt;0.5864&lt;/D&gt;&lt;D xsi:type="xsd:double"&gt;0.5994&lt;/D&gt;&lt;D xsi:type="xsd:double"&gt;0.6046&lt;/D&gt;&lt;D xsi:type="xsd:double"&gt;0.941&lt;/D&gt;&lt;D xsi:type="xsd:double"&gt;0.9032&lt;/D&gt;&lt;D xsi:type="xsd:double"&gt;0.9538&lt;/D&gt;&lt;D xsi:type="xsd:double"&gt;0.4094&lt;/D&gt;&lt;D xsi:type="xsd:double"&gt;0.3786&lt;/D&gt;&lt;D xsi:type="xsd:double"&gt;0.3346&lt;/D&gt;&lt;D xsi:type="xsd:double"&gt;0.4086&lt;/D&gt;&lt;D xsi:type="xsd:double"&gt;0.1176&lt;/D&gt;&lt;D xsi:type="xsd:double"&gt;0.1199&lt;/D&gt;&lt;D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xsi:type="xsd:double"&gt;0.8695&lt;/D&gt;&lt;D xsi:type="xsd:double"&gt;1.0597&lt;/D&gt;&lt;D xsi:type="xsd:double"&gt;1.0798&lt;/D&gt;&lt;D xsi:type="xsd:double"&gt;1.0075&lt;/D&gt;&lt;D xsi:type="xsd:double"&gt;1.3041&lt;/D&gt;&lt;D xsi:type="xsd:double"&gt;1.2872&lt;/D&gt;&lt;D xsi:type="xsd:double"&gt;1.3307&lt;/D&gt;&lt;D xsi:type="xsd:double"&gt;1.2031&lt;/D&gt;&lt;D xsi:type="xsd:double"&gt;1.0845&lt;/D&gt;&lt;D xsi:type="xsd:double"&gt;0.944&lt;/D&gt;&lt;D xsi:type="xsd:double"&gt;0.9617&lt;/D&gt;&lt;D xsi:type="xsd:double"&gt;0.7396&lt;/D&gt;&lt;D xsi:type="xsd:double"&gt;0.6513&lt;/D&gt;&lt;D xsi:type="xsd:double"&gt;0.7412&lt;/D&gt;&lt;D xsi:type="xsd:double"&gt;0.9779&lt;/D&gt;&lt;D xsi:type="xsd:double"&gt;0.7563&lt;/D&gt;&lt;D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xsi:type="xsd:double"&gt;0.3436&lt;/D&gt;&lt;D xsi:type="xsd:double"&gt;0.3103&lt;/D&gt;&lt;D xsi:type="xsd:double"&gt;0.2967&lt;/D&gt;&lt;D xsi:type="xsd:double"&gt;0.3924&lt;/D&gt;&lt;D xsi:type="xsd:double"&gt;0.1624&lt;/D&gt;&lt;D xsi:type="xsd:double"&gt;0.0717&lt;/D&gt;&lt;D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xsi:type="xsd:double"&gt;0.2687&lt;/D&gt;&lt;D xsi:type="xsd:double"&gt;0.2071&lt;/D&gt;&lt;D xsi:type="xsd:double"&gt;0.1988&lt;/D&gt;&lt;D xsi:type="xsd:double"&gt;0.3171&lt;/D&gt;&lt;D xsi:type="xsd:double"&gt;0.2959&lt;/D&gt;&lt;D xsi:type="xsd:double"&gt;0.2565&lt;/D&gt;&lt;D xsi:type="xsd:double"&gt;0.2579&lt;/D&gt;&lt;D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xsi:type="xsd:double"&gt;0.2063&lt;/D&gt;&lt;D xsi:type="xsd:double"&gt;0.2119&lt;/D&gt;&lt;D xsi:type="xsd:double"&gt;0.1935&lt;/D&gt;&lt;D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xsi:type="xsd:double"&gt;1.0286</t>
        </r>
      </text>
    </comment>
    <comment ref="A122" authorId="0" shapeId="0" xr:uid="{FAA8BB63-08DC-4FC6-A36A-E3E801C9DAF3}">
      <text>
        <r>
          <rPr>
            <b/>
            <sz val="9"/>
            <color indexed="81"/>
            <rFont val="Tahoma"/>
            <family val="2"/>
          </rPr>
          <t>&lt;/D&gt;&lt;D xsi:type="xsd:double"&gt;0.9547&lt;/D&gt;&lt;D xsi:type="xsd:double"&gt;1.0554&lt;/D&gt;&lt;D xsi:type="xsd:double"&gt;1.0689&lt;/D&gt;&lt;D xsi:type="xsd:double"&gt;0.99&lt;/D&gt;&lt;D xsi:type="xsd:double"&gt;1.0279&lt;/D&gt;&lt;D xsi:type="xsd:double"&gt;1.0085&lt;/D&gt;&lt;D xsi:type="xsd:double"&gt;1.132&lt;/D&gt;&lt;D xsi:type="xsd:double"&gt;1.1438&lt;/D&gt;&lt;D xsi:type="xsd:double"&gt;0.653&lt;/D&gt;&lt;D xsi:type="xsd:double"&gt;0.6931&lt;/D&gt;&lt;D xsi:type="xsd:double"&gt;0.5552&lt;/D&gt;&lt;D xsi:type="xsd:double"&gt;0&lt;/D&gt;&lt;D xsi:type="xsd:double"&gt;0&lt;/D&gt;&lt;D xsi:type="xsd:double"&gt;0&lt;/D&gt;&lt;D xsi:type="xsd:double"&gt;0.3043&lt;/D&gt;&lt;D xsi:type="xsd:double"&gt;0.2495&lt;/D&gt;&lt;D xsi:type="xsd:double"&gt;0.201&lt;/D&gt;&lt;D xsi:type="xsd:double"&gt;0.2214&lt;/D&gt;&lt;D xsi:type="xsd:double"&gt;0.278&lt;/D&gt;&lt;D xsi:type="xsd:double"&gt;0.2571&lt;/D&gt;&lt;D xsi:type="xsd:double"&gt;0.2567&lt;/D&gt;&lt;D xsi:type="xsd:double"&gt;0.295&lt;/D&gt;&lt;D xsi:type="xsd:double"&gt;0.2688&lt;/D&gt;&lt;D xsi:type="xsd:double"&gt;0.2676&lt;/D&gt;&lt;D xsi:type="xsd:double"&gt;0.3091&lt;/D&gt;&lt;D xsi:type="xsd:double"&gt;0.4187&lt;/D&gt;&lt;D xsi:type="xsd:double"&gt;0.3951&lt;/D&gt;&lt;D xsi:type="xsd:double"&gt;0.3391&lt;/D&gt;&lt;D xsi:type="xsd:double"&gt;0.372&lt;/D&gt;&lt;D xsi:type="xsd:double"&gt;0.5087&lt;/D&gt;&lt;D xsi:type="xsd:double"&gt;0.4557&lt;/D&gt;&lt;D xsi:type="xsd:double"&gt;0.4759&lt;/D&gt;&lt;D xsi:type="xsd:double"&gt;0.5919&lt;/D&gt;&lt;D xsi:type="xsd:double"&gt;0.5675&lt;/D&gt;&lt;D xsi:type="xsd:double"&gt;0.7175&lt;/D&gt;&lt;D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xsi:type="xsd:double"&gt;0.3307&lt;/D&gt;&lt;D xsi:type="xsd:double"&gt;0.3506&lt;/D&gt;&lt;D xsi:type="xsd:double"&gt;0.2297&lt;/D&gt;&lt;D xsi:type="xsd:double"&gt;0.197&lt;/D&gt;&lt;D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xsi:type="xsd:double"&gt;0.9322&lt;/D&gt;&lt;D xsi:type="xsd:double"&gt;1.5934&lt;/D&gt;&lt;D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xsi:type="xsd:double"&gt;0.3922&lt;/D&gt;&lt;D xsi:type="xsd:double"&gt;0.4082&lt;/D&gt;&lt;D xsi:type="xsd:double"&gt;0.4785&lt;/D&gt;&lt;D xsi:type="xsd:double"&gt;0.5959&lt;/D&gt;&lt;D xsi:type="xsd:double"&gt;0.6907&lt;/D&gt;&lt;D xsi:type="xsd:double"&gt;0.7899&lt;/D&gt;&lt;D xsi:type="xsd:double"&gt;1.0378&lt;/D&gt;&lt;D xsi:type="xsd:double"&gt;0.9874&lt;/D&gt;&lt;D xsi:type="xsd:double"&gt;0.4561&lt;/D&gt;&lt;D xsi:type="xsd:double"&gt;0.4115&lt;/D&gt;&lt;D xsi:type="xsd:double"&gt;0.4809&lt;/D&gt;&lt;D xsi:type="xsd:double"&gt;0.4455&lt;/D&gt;&lt;D xsi:type="xsd:double"&gt;0.4248&lt;/D&gt;&lt;D xsi:type="xsd:double"&gt;0.3566&lt;/D&gt;&lt;D xsi:type="xsd:double"&gt;0.5057&lt;/D&gt;&lt;D xsi:type="xsd:double"&gt;0.5547&lt;/D&gt;&lt;D xsi:type="xsd:double"&gt;0&lt;/D&gt;&lt;D xsi:type="xsd:double"&gt;0&lt;/D&gt;&lt;D xsi:type="xsd:double"&gt;0&lt;/D&gt;&lt;D xsi:type="xsd:double"&gt;0&lt;/D&gt;&lt;D xsi:type="xsd:double"&gt;0&lt;/D&gt;&lt;D xsi:type="xsd:double"&gt;0&lt;/D&gt;&lt;D xsi:type="xsd:double"&gt;0&lt;/D&gt;&lt;D xsi:type="xsd:double"&gt;0&lt;/D&gt;&lt;D xsi:type="xsd:double"&gt;0.1018&lt;/D&gt;&lt;D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xsi:type="xsd:double"&gt;0.2307&lt;/D&gt;&lt;D xsi:type="xsd:double"&gt;0.2528&lt;/D&gt;&lt;D xsi:type="xsd:double"&gt;0.2342&lt;/D&gt;&lt;D xsi:type="xsd:double"&gt;0.3991&lt;/D&gt;&lt;D xsi:type="xsd:double"&gt;0.2906&lt;/D&gt;&lt;D xsi:type="xsd:double"&gt;0.3174&lt;/D&gt;&lt;D xsi:type="xsd:double"&gt;0.3069&lt;/D&gt;&lt;D xsi:type="xsd:double"&gt;0.3606&lt;/D&gt;&lt;D xsi:type="xsd:double"&gt;0.3703&lt;/D&gt;&lt;D xsi:type="xsd:double"&gt;0.3663&lt;/D&gt;&lt;D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xsi:type="xsd:double"&gt;0.1146&lt;/D&gt;&lt;D xsi:type="xsd:double"&gt;0.1282&lt;/D&gt;&lt;D xsi:type="xsd:double"&gt;0.141&lt;/D&gt;&lt;D xsi:type="xsd:double"&gt;0.1504&lt;/D&gt;&lt;D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xsi:type="xsd:double"&gt;0.3601&lt;/D&gt;&lt;D xsi:type="xsd:double"&gt;0.3487&lt;/D&gt;&lt;D xsi:type="xsd:double"&gt;0.3363&lt;/D&gt;&lt;D xsi:type="xsd:double"&gt;0.3963&lt;/D&gt;&lt;D xsi:type="xsd:double"&gt;0.3548&lt;/D&gt;&lt;D xsi:type="xsd:double"&gt;0.3908&lt;/D&gt;&lt;D xsi:type="xsd:double"&gt;0.3036&lt;/D&gt;&lt;D xsi:type="xsd:double"&gt;0.3632&lt;/D&gt;&lt;D xsi:type="xsd:double"&gt;0.3801&lt;/D&gt;&lt;D xsi:type="xsd:double"&gt;0.3904&lt;/D&gt;&lt;D xsi:type="xsd:double"&gt;0.5448&lt;/D&gt;&lt;D xsi:type="xsd:double"&gt;1.4668&lt;/D&gt;&lt;D xsi:type="xsd:double"&gt;1.5079&lt;/D&gt;&lt;D xsi:type="xsd:double"&gt;1.2593&lt;/D&gt;&lt;D xsi:type="xsd:double"&gt;1.1291&lt;/D&gt;&lt;D xsi:type="xsd:double"&gt;1.3845&lt;/D&gt;&lt;D xsi:type="xsd:double"&gt;1.416&lt;/D&gt;&lt;D xsi:type="xsd:double"&gt;1.0893&lt;/D&gt;&lt;D xsi:type="xsd:double"&gt;0.9606&lt;/D&gt;&lt;D xsi:type="xsd:double"&gt;1.0421&lt;/D&gt;&lt;D xsi:type="xsd:double"&gt;0.8986&lt;/D&gt;&lt;D xsi:type="xsd:double"&gt;0.6926&lt;/D&gt;&lt;D xsi:type="xsd:double"&gt;0.8109&lt;/D&gt;&lt;D xsi:type="xsd:double"&gt;0.6697&lt;/D&gt;&lt;D xsi:type="xsd:double"&gt;0.7143&lt;/D&gt;&lt;D xsi:type="xsd:double"&gt;0.6913&lt;/D&gt;&lt;D xsi:type="xsd:double"&gt;0.7012&lt;/D&gt;&lt;D xsi:type="xsd:double"&gt;0.6991&lt;/D&gt;&lt;D xsi:type="xsd:double"&gt;0.5838&lt;/D&gt;&lt;D xsi:type="xsd:double"&gt;0.9654&lt;/D&gt;&lt;D xsi:type="xsd:double"&gt;0.8172&lt;/D&gt;&lt;D xsi:type="xsd:double"&gt;0.7365&lt;/D&gt;&lt;D xsi:type="xsd:double"&gt;0.7536&lt;/D&gt;&lt;D xsi:type="xsd:double"&gt;0.6628&lt;/D&gt;&lt;D xsi:type="xsd:double"&gt;0.7325&lt;/D&gt;&lt;D xsi:type="xsd:double"&gt;0.8013&lt;/D&gt;&lt;D xsi:type="xsd:double"&gt;0.403&lt;/D&gt;&lt;D xsi:type="xsd:double"&gt;0&lt;/D&gt;&lt;D xsi:type="xsd:double"&gt;0&lt;/D&gt;&lt;D xsi:type="xsd:double"&gt;0&lt;/D&gt;&lt;D xsi:type="xsd:double"&gt;0&lt;/D&gt;&lt;D xsi:type="xsd:double"&gt;0.1614&lt;/D&gt;&lt;D xsi:type="xsd:double"&gt;0.1782&lt;/D&gt;&lt;D xsi:type="xsd:double"&gt;0.8704&lt;/D&gt;&lt;D xsi:type="xsd:double"&gt;0.8661&lt;/D&gt;&lt;D xsi:type="xsd:double"&gt;0.7557&lt;/D&gt;&lt;D xsi:type="xsd:double"&gt;0.8778&lt;/D&gt;&lt;D xsi:type="xsd:double"&gt;0.6766&lt;/D&gt;&lt;D xsi:type="xsd:double"&gt;0.5591&lt;/D&gt;&lt;D xsi:type="xsd:double"&gt;0.4719&lt;/D&gt;&lt;D xsi:type="xsd:double"&gt;0.4969&lt;/D&gt;&lt;D xsi:type="xsd:double"&gt;0.4875&lt;/D&gt;&lt;D xsi:type="xsd:double"&gt;0.4459&lt;/D&gt;&lt;D xsi:type="xsd:double"&gt;0.4159&lt;/D&gt;&lt;D xsi:type="xsd:double"&gt;0.1729&lt;/D&gt;&lt;D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xsi:type="xsd:double"&gt;0.342&lt;/D&gt;&lt;D xsi:type="xsd:double"&gt;0.3074&lt;/D&gt;&lt;D xsi:type="xsd:double"&gt;0.3871&lt;/D&gt;&lt;D xsi:type="xsd:double"&gt;0.4557&lt;/D&gt;&lt;D xsi:type="xsd:double"&gt;0.3147&lt;/D&gt;&lt;D xsi:type="xsd:double"&gt;0.3169&lt;/D&gt;&lt;D xsi:type="xsd:double"&gt;0.3003&lt;/D&gt;&lt;D xsi:type="xsd:double"&gt;0.3316&lt;/D&gt;&lt;D xsi:type="xsd:double"&gt;0.3187&lt;/D&gt;&lt;D xsi:type="xsd:double"&gt;0.3031&lt;/D&gt;&lt;D xsi:type="xsd:double"&gt;0.4275&lt;/D&gt;&lt;D xsi:type="xsd:double"&gt;0.4026&lt;/D&gt;&lt;D xsi:type="xsd:double"&gt;0.3867&lt;/D&gt;&lt;D xsi:type="xsd:double"&gt;0.41&lt;/D&gt;&lt;D xsi:type="xsd:double"&gt;0.3785&lt;/D&gt;&lt;D xsi:type="xsd:double"&gt;0.4026&lt;/D&gt;&lt;D xsi:type="xsd:double"&gt;0.4655&lt;/D&gt;&lt;D xsi:type="xsd:double"&gt;0.4075&lt;/D&gt;&lt;D xsi:type="xsd:double"&gt;0.3766&lt;/D&gt;&lt;D xsi:type="xsd:double"&gt;0.3885&lt;/D&gt;&lt;D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xsi:type="xsd:double"&gt;0.118&lt;/D&gt;&lt;D xsi:type="xsd:double"&gt;0.1384&lt;/D&gt;&lt;D xsi:type="xsd:double"&gt;0.1196&lt;/D&gt;&lt;D xsi:type="xsd:double"&gt;0.1237&lt;/D&gt;&lt;D xsi:type="xsd:double"&gt;0.1057&lt;/D&gt;&lt;D xsi:type="xsd:double"&gt;0.0999&lt;/D&gt;&lt;D xsi:type="xsd:double"&gt;0.1205&lt;/D&gt;&lt;D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xsi:type="xsd:double"&gt;0.9109&lt;/D&gt;&lt;D xsi:type="xsd:double"&gt;0.5964&lt;/D&gt;&lt;D xsi:type="xsd:double"&gt;0.6402&lt;/D&gt;&lt;D xsi:type="xsd:double"&gt;0.5902&lt;/D&gt;&lt;D xsi:type="xsd:double"&gt;0.5592&lt;/D&gt;&lt;D xsi:type="xsd:double"&gt;0.6019&lt;/D&gt;&lt;D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xsi:type="xsd:double"&gt;0.5087&lt;/D&gt;&lt;D xsi:type="xsd:double"&gt;0.653&lt;/D&gt;&lt;D xsi:type="xsd:double"&gt;0.6541&lt;/D&gt;&lt;D xsi:type="xsd:double"&gt;0.9818&lt;/D&gt;&lt;D xsi:type="xsd:double"&gt;0.957&lt;/D&gt;&lt;D xsi:type="xsd:double"&gt;0.5252&lt;/D&gt;&lt;D xsi:type="xsd:double"&gt;0.3677&lt;/D&gt;&lt;D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xsi:type="xsd:double"&gt;0.1169&lt;/D&gt;&lt;D xsi:type="xsd:double"&gt;0.4211&lt;/D&gt;&lt;D xsi:type="xsd:double"&gt;0.5367&lt;/D&gt;&lt;D xsi:type="xsd:double"&gt;0.5618&lt;/D&gt;&lt;D xsi:type="xsd:double"&gt;0.4857&lt;/D&gt;&lt;D xsi:type="xsd:double"&gt;0.4518&lt;/D&gt;&lt;D xsi:type="xsd:double"&gt;0.3272&lt;/D&gt;&lt;D xsi:type="xsd:double"&gt;0&lt;/D&gt;&lt;D xsi:type="xsd:double"&gt;0&lt;/D&gt;&lt;D xsi:type="xsd:double"&gt;0&lt;/D&gt;&lt;D xsi:type="xsd:double"&gt;0&lt;/D&gt;&lt;D xsi:type="xsd:double"&gt;0&lt;/D&gt;&lt;D xsi:type="xsd:double"&gt;0.3683&lt;/D&gt;&lt;D xsi:type="xsd:double"&gt;0.3478&lt;/D&gt;&lt;D xsi:type="xsd:double"&gt;0.2936&lt;/D&gt;&lt;D xsi:type="xsd:double"&gt;0&lt;/D&gt;&lt;D xsi:type="xsd:double"&gt;0&lt;/D&gt;&lt;D xsi:type="xsd:double"&gt;0&lt;/D&gt;&lt;D xsi:type="xsd:double"&gt;0&lt;/D&gt;&lt;D xsi:type="xsd:double"&gt;0.3339&lt;/D&gt;&lt;D xsi:type="xsd:double"&gt;0.3046&lt;/D&gt;&lt;D xsi:type="xsd:double"&gt;0.2822&lt;/D&gt;&lt;D xsi:type="xsd:double"&gt;0.338&lt;/D&gt;&lt;D xsi:type="xsd:double"&gt;0.3347&lt;/D&gt;&lt;D xsi:type="xsd:double"&gt;0.3081&lt;/D&gt;&lt;D xsi:type="xsd:double"&gt;0.2959&lt;/D&gt;&lt;D xsi:type="xsd:double"&gt;0.3548&lt;/D&gt;&lt;D xsi:type="xsd:double"&gt;0.3934&lt;/D&gt;&lt;D xsi:type="xsd:double"&gt;0.3064&lt;/D&gt;&lt;D xsi:type="xsd:double"&gt;0.3168&lt;/D&gt;&lt;D xsi:type="xsd:double"&gt;0.301&lt;/D&gt;&lt;D xsi:type="xsd:double"&gt;0.4993&lt;/D&gt;&lt;D xsi:type="xsd:double"&gt;0.4996&lt;/D&gt;&lt;D xsi:type="xsd:double"&gt;0.4252&lt;/D&gt;&lt;D xsi:type="xsd:double"&gt;0.3506&lt;/D&gt;&lt;D xsi:type="xsd:double"&gt;0.3772&lt;/D&gt;&lt;D xsi:type="xsd:double"&gt;0.3057&lt;/D&gt;&lt;D xsi:type="xsd:double"&gt;0.4235&lt;/D&gt;&lt;D xsi:type="xsd:double"&gt;0.4361&lt;/D&gt;&lt;D xsi:type="xsd:double"&gt;0.4247&lt;/D&gt;&lt;D xsi:type="xsd:double"&gt;0&lt;/D&gt;&lt;D xsi:type="xsd:double"&gt;0&lt;/D&gt;&lt;D xsi:type="xsd:double"&gt;0&lt;/D&gt;&lt;D xsi:type="xsd:double"&gt;0&lt;/D&gt;&lt;D xsi:type="xsd:double"&gt;0.2917&lt;/D&gt;&lt;D xsi:type="xsd:double"&gt;0.3378&lt;/D&gt;&lt;D xsi:type="xsd:double"&gt;0.399&lt;/D&gt;&lt;D xsi:type="xsd:double"&gt;0.363&lt;/D&gt;&lt;D xsi:type="xsd:double"&gt;0.2324&lt;/D&gt;&lt;D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xsi:type="xsd:double"&gt;0.332&lt;/D&gt;&lt;D xsi:type="xsd:double"&gt;0.4019&lt;/D&gt;&lt;D xsi:type="xsd:double"&gt;0.3302&lt;/D&gt;&lt;D xsi:type="xsd:double"&gt;0.3022&lt;/D&gt;&lt;D xsi:type="xsd:double"&gt;0.3199&lt;/D&gt;&lt;D xsi:type="xsd:double"&gt;0.3881&lt;/D&gt;&lt;D xsi:type="xsd:double"&gt;0.1927&lt;/D&gt;&lt;D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xsi:type="xsd:double"&gt;0.3701&lt;/D&gt;&lt;D xsi:type="xsd:double"&gt;0.3028&lt;/D&gt;&lt;D xsi:type="xsd:double"&gt;0.3256&lt;/D&gt;&lt;D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xsi:type="xsd:double"&gt;0.3661&lt;/D&gt;&lt;D xsi:type="xsd:double"&gt;0.2888&lt;/D&gt;&lt;D xsi:type="xsd:double"&gt;0.2845&lt;/D&gt;&lt;D xsi:type="xsd:double"&gt;0.2864&lt;/D&gt;&lt;D xsi:type="xsd:double"&gt;0.3049&lt;/D&gt;&lt;D xsi:type="xsd:double"&gt;0.3002&lt;/D&gt;&lt;D xsi:type="xsd:double"&gt;0.2906&lt;/D&gt;&lt;D xsi:type="xsd:double"&gt;0.3996&lt;/D&gt;&lt;D xsi:type="xsd:double"&gt;0.4549&lt;/D&gt;&lt;D xsi:type="xsd:double"&gt;0.3105&lt;/D&gt;&lt;D xsi:type="xsd:double"&gt;0.3034&lt;/D&gt;&lt;D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xsi:type="xsd:double"&gt;0.1101&lt;/D&gt;&lt;D xsi:type="xsd:double"&gt;0.1337&lt;/D&gt;&lt;D xsi:type="xsd:double"&gt;0.1681&lt;/D&gt;&lt;D xsi:type="xsd:double"&gt;0.2967&lt;/D&gt;&lt;D xsi:type="xsd:double"&gt;0.3149&lt;/D&gt;&lt;D xsi:type="xsd:double"&gt;0.3531&lt;/D&gt;&lt;D xsi:type="xsd:double"&gt;0.2648&lt;/D&gt;&lt;D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xsi:type="xsd:double"&gt;0.1011&lt;/D&gt;&lt;D xsi:type="xsd:double"&gt;0.1453&lt;/D&gt;&lt;D xsi:type="xsd:double"&gt;0.1856&lt;/D&gt;&lt;D xsi:type="xsd:double"&gt;0.2325&lt;/D&gt;&lt;D xsi:type="xsd:double"&gt;0.3124&lt;/D&gt;&lt;D xsi:type="xsd:double"&gt;0.3418&lt;/D&gt;&lt;D xsi:type="xsd:double"&gt;0.2962&lt;/D&gt;&lt;D xsi:type="xsd:double"&gt;0.3095&lt;/D&gt;&lt;D xsi:type="xsd:double"&gt;0.3911&lt;/D&gt;&lt;D xsi:type="xsd:double"&gt;0.3086&lt;/D&gt;&lt;D xsi:type="xsd:double"&gt;0.3209&lt;/D&gt;&lt;D xsi:type="xsd:double"&gt;0.2892&lt;/D&gt;&lt;D xsi:type="xsd:double"&gt;0.3059&lt;/D&gt;&lt;D xsi:type="xsd:double"&gt;1.0739&lt;/D&gt;&lt;D xsi:type="xsd:double"&gt;1.1846&lt;/D&gt;&lt;D xsi:type="xsd:double"&gt;1.1618&lt;/D&gt;&lt;D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xsi:type="xsd:double"&gt;0.3034&lt;/D&gt;&lt;D xsi:type="xsd:double"&gt;0.3041&lt;/D&gt;&lt;D xsi:type="xsd:double"&gt;0.2898&lt;/D&gt;&lt;D xsi:type="xsd:double"&gt;0.3468&lt;/D&gt;&lt;D xsi:type="xsd:double"&gt;0.4295&lt;/D&gt;&lt;D xsi:type="xsd:double"&gt;0.4638&lt;/D&gt;&lt;D xsi:type="xsd:double"&gt;0.3327&lt;/D&gt;&lt;D xsi:type="xsd:double"&gt;0.4879&lt;/D&gt;&lt;D xsi:type="xsd:double"&gt;0.5511&lt;/D&gt;&lt;D xsi:type="xsd:double"&gt;0.7466&lt;/D&gt;&lt;D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xsi:type="xsd:double"&gt;0.15&lt;/D&gt;&lt;D xsi:type="xsd:double"&gt;-0.03&lt;/D&gt;&lt;D xsi:type="xsd:double"&gt;0.21&lt;/D&gt;&lt;D xsi:type="xsd:double"&gt;0.36&lt;/D&gt;&lt;D xsi:type="xsd:double"&gt;0.21&lt;/D&gt;&lt;D xsi:type="xsd:double"&gt;0.56&lt;/D&gt;&lt;D xsi:type="xsd:double"&gt;0.22&lt;/D&gt;&lt;D xsi:type="xsd:double"&gt;-0.02&lt;/D&gt;&lt;D xsi:type="xsd:double"&gt;-0.15&lt;/D&gt;&lt;D xsi:type="xsd:double"&gt;0&lt;/D&gt;&lt;D xsi:type="xsd:double"&gt;-0.11&lt;/D&gt;&lt;D xsi:type="xsd:double"&gt;0.09&lt;/D&gt;&lt;D xsi:type="xsd:double"&gt;-0.08&lt;/D&gt;&lt;D xsi:type="xsd:double"&gt;-0.08&lt;/D&gt;&lt;D xsi:type="xsd:double"&gt;-0.08&lt;/D&gt;&lt;D xsi:type="xsd:double"&gt;0.03&lt;/D&gt;&lt;D xsi:type="xsd:double"&gt;0.2&lt;/D&gt;&lt;D xsi:type="xsd:double"&gt;0.11&lt;/D&gt;&lt;D xsi:type="xsd:double"&gt;0&lt;/D&gt;&lt;D xsi:type="xsd:double"&gt;0.08&lt;/D&gt;&lt;D xsi:type="xsd:double"&gt;0.07&lt;/D&gt;&lt;D xsi:type="xsd:double"&gt;0.17&lt;/D&gt;&lt;D xsi:type="xsd:double"&gt;-0.18&lt;/D&gt;&lt;D xsi:type="xsd:double"&gt;-0.05&lt;/D&gt;&lt;D xsi:type="xsd:double"&gt;-0.08&lt;/D&gt;&lt;D xsi:type="xsd:double"&gt;0.03&lt;/D&gt;&lt;D xsi:type="xsd:double"&gt;0.11&lt;/D&gt;&lt;D xsi:type="xsd:double"&gt;0.1&lt;/D&gt;&lt;D xsi:type="xsd:double"&gt;0.09&lt;/D&gt;&lt;D xsi:type="xsd:double"&gt;0.06&lt;/D&gt;&lt;D xsi:type="xsd:double"&gt;0.17&lt;/D&gt;&lt;D xsi:type="xsd:double"&gt;0.04&lt;/D&gt;&lt;D xsi:type="xsd:double"&gt;-0.18&lt;/D&gt;&lt;D xsi:type="xsd:double"&gt;0&lt;/D&gt;&lt;D xsi:type="xsd:double"&gt;0.18&lt;/D&gt;&lt;D xsi:type="xsd:double"&gt;0.18&lt;/D&gt;&lt;D xsi:type="xsd:double"&gt;-0.16&lt;/D&gt;&lt;D xsi:type="xsd:double"&gt;0&lt;/D&gt;&lt;D xsi:type="xsd:double"&gt;-0.07&lt;/D&gt;&lt;/FQL&gt;&lt;FQL&gt;&lt;Q&gt;THMWG6.F-LU^JULIAN(OS_TOP_HLDG_TOTPCPRT(ALL,42064,45627,CQ,,ALL,EQ).DATES)&lt;/Q&gt;&lt;R&gt;1&lt;/R&gt;&lt;C&gt;1&lt;/C&gt;&lt;D xsi:type="xsd:string"&gt;#NUM&lt;/D&gt;&lt;/FQL&gt;&lt;FQL&gt;&lt;Q&gt;THMWG6.F-LU^FG_COMPANY_NAME()&lt;/Q&gt;&lt;R&gt;1&lt;/R&gt;&lt;C&gt;1&lt;/C&gt;&lt;D xsi:type="xsd:string"&gt;Fidelity Funds SICAV - European Smaller Companies Fund Capitalisation AACC-Euro-&lt;/D&gt;&lt;/FQL&gt;&lt;FQL&gt;&lt;Q&gt;THMWG6.F-LU^FORMULA_DESCRIPTION("OS_TOP_HLDG_TOTPCPRT")&lt;/Q&gt;&lt;R&gt;1&lt;/R&gt;&lt;C&gt;1&lt;/C&gt;&lt;D xsi:type="xsd:string"&gt;Percentage of Total Portfolio - Top Holdings&lt;/D&gt;&lt;/FQL&gt;&lt;FQL&gt;&lt;Q&gt;THMWG6.F-LU^DATE(42064,45627,CQ)&lt;/Q&gt;&lt;R&gt;39&lt;/R&gt;&lt;C&gt;1&lt;/C&gt;&lt;D xsi:type="xsd:string"&gt;3/15&lt;/D&gt;&lt;D xsi:type="xsd:string"&gt;6/15&lt;/D&gt;&lt;D xsi:type="xsd:string"&gt;9/15&lt;/D&gt;&lt;D xsi:type="xsd:string"&gt;12/15&lt;/D&gt;&lt;D xsi:type="xsd:string"&gt;3/16&lt;/D&gt;&lt;D xsi:type="xsd:string"&gt;6/16&lt;/D&gt;&lt;D xsi:type="xsd:string"&gt;9/16&lt;/D&gt;&lt;D xsi:type="xsd:string"&gt;12/16&lt;/D&gt;&lt;D xsi:type="xsd:string"&gt;3/17&lt;/D&gt;&lt;D xsi:type="xsd:string"&gt;6/17&lt;/D&gt;&lt;D xsi:type="xsd:string"&gt;9/17&lt;/D&gt;&lt;D xsi:type="xsd:string"&gt;12/17&lt;/D&gt;&lt;D xsi:type="xsd:string"&gt;3/18&lt;/D&gt;&lt;D xsi:type="xsd:string"&gt;6/18&lt;/D&gt;&lt;D xsi:type="xsd:string"&gt;9/18&lt;/D&gt;&lt;D xsi:type="xsd:string"&gt;12/18&lt;/D&gt;&lt;D xsi:type="xsd:string"&gt;3/19&lt;/D&gt;&lt;D xsi:type="xsd:string"&gt;6/19&lt;/D&gt;&lt;D xsi:type="xsd:string"&gt;9/19&lt;/D&gt;&lt;D xsi:type="xsd:string"&gt;12/19&lt;/D&gt;&lt;D xsi:type="xsd:string"&gt;3/20&lt;/D&gt;&lt;D xsi:type="xsd:string"&gt;6/20&lt;/D&gt;&lt;D xsi:type="xsd:string"&gt;9/20&lt;/D&gt;&lt;D xsi:type="xsd:string"&gt;12/20&lt;/D&gt;&lt;D xsi:type="xsd:string"&gt;3/21&lt;/D&gt;&lt;D xsi:type="xsd:string"&gt;6/21&lt;/D&gt;&lt;D xsi:type="xsd:string"&gt;9/21&lt;/D&gt;&lt;D xsi:type="xsd:string"&gt;12/21&lt;/D&gt;&lt;D xsi:type="xsd:string"&gt;3/22&lt;/D&gt;&lt;D xsi:type="xsd:string"&gt;6/22&lt;/D&gt;&lt;D xsi:type="xsd:string"&gt;9/22&lt;/D&gt;&lt;D xsi:type="xsd:string"&gt;12/22&lt;/D&gt;&lt;D xsi:type="xsd:string"&gt;3/23&lt;/D&gt;&lt;D xsi:type="xsd:string"&gt;6/23&lt;/D&gt;&lt;D xsi:type="xsd:string"&gt;9/23&lt;/D&gt;&lt;D xsi:type="xsd:string"&gt;12/23&lt;/D&gt;&lt;D xsi:type="xsd:string"&gt;3/24&lt;/D&gt;&lt;D xsi:type="xsd:string"&gt;6/24&lt;/D&gt;&lt;D xsi:type="xsd:string"&gt;9/24&lt;/D&gt;&lt;/FQL&gt;&lt;FQL&gt;&lt;Q&gt;THMWG6.F-LU^JULIAN(DATE(42064,45627,CQ).DATES)&lt;/Q&gt;&lt;R&gt;1&lt;/R&gt;&lt;C&gt;1&lt;/C&gt;&lt;D xsi:type="xsd:string"&gt;#NUM&lt;/D&gt;&lt;/FQL&gt;&lt;FQL&gt;&lt;Q&gt;THMWG6.F-LU^FORMULA_DESCRIPTION("DATE")&lt;/Q&gt;&lt;R&gt;1&lt;/R&gt;&lt;C&gt;1&lt;/C&gt;&lt;D xsi:type="xsd:string"&gt;Date: MM/DD/YY&lt;/D&gt;&lt;/FQL&gt;&lt;FQL&gt;&lt;Q&gt;THMWG6.F-LU^OS_TOP_HLDG_NAME(ALL,42064,45627,CQ,,ALL,EQ)&lt;/Q&gt;&lt;R&gt;746&lt;/R&gt;&lt;C&gt;1&lt;/C&gt;&lt;D xsi:type="xsd:string"&gt;BALFOUR BEATTY (BICC)  PLC  ORD&lt;/D&gt;&lt;D xsi:type="xsd:string"&gt;COATS GROUP PLC  ORD&lt;/D&gt;&lt;D xsi:type="xsd:string"&gt;ALPHA GROUP INTL (ALPHA FX) PLC  ORD&lt;/D&gt;&lt;D xsi:type="xsd:string"&gt;GN STORE NORD AS  ORD&lt;/D&gt;&lt;D xsi:type="xsd:string"&gt;OAKLEY CAPITAL INVESTMENTS LTD  ORD&lt;/D&gt;&lt;D xsi:type="xsd:string"&gt;ELOPAK ASA  ORD&lt;/D&gt;&lt;D xsi:type="xsd:string"&gt;STOREBRAND ASA  ORD A&lt;/D&gt;&lt;D xsi:type="xsd:string"&gt;RS GROUP (ELECTROCOMPONENTS)  ORD&lt;/D&gt;&lt;D xsi:type="xsd:string"&gt;SCOR SE  ORD&lt;/D&gt;&lt;D xsi:type="xsd:string"&gt;TKH GROUP NV  ORD CTF&lt;/D&gt;&lt;D xsi:type="xsd:string"&gt;VZ HOLDING AG  ORD&lt;/D&gt;&lt;D xsi:type="xsd:string"&gt;BANCA GENERALI SPA  ORD&lt;/D&gt;&lt;D xsi:type="xsd:string"&gt;TATE &amp;amp; LYLE PLC  ORD&lt;/D&gt;&lt;D xsi:type="xsd:string"&gt;INTERPUMP GROUP SPA  ORD&lt;/D&gt;&lt;D xsi:type="xsd:string"&gt;KBC ANCORA  ORD&lt;/D&gt;&lt;D xsi:type="xsd:string"&gt;LANXESS AG  ORD&lt;/D&gt;&lt;D xsi:type="xsd:string"&gt;REXEL SA  ORD&lt;/D&gt;&lt;D xsi:type="xsd:string"&gt;ASR NEDERLAND NV  ORD&lt;/D&gt;&lt;D xsi:type="xsd:string"&gt;XTRACKERS EURO STOXX 50 UCITS ETF&lt;/D&gt;&lt;D xsi:type="xsd:string"&gt;SCOUT24 SE  ORD&lt;/D&gt;&lt;D xsi:type="xsd:string"&gt;PREMIER FOODS PLC  ORD&lt;/D&gt;&lt;D xsi:type="xsd:string"&gt;GRUPO CATALANA OCCIDENTE SA  ORD&lt;/D&gt;&lt;D xsi:type="xsd:string"&gt;EQUITY OTHER&lt;/D&gt;&lt;D xsi:type="xsd:string"&gt;HEXPOL AB  ORD B&lt;/D&gt;&lt;D xsi:type="xsd:string"&gt;FUTURE PLC  ORD&lt;/D&gt;&lt;D xsi:type="xsd:string"&gt;TELEPERFORMANCE SA  ORD&lt;/D&gt;&lt;D xsi:type="xsd:string"&gt;FORBO HOLDING AG  ORD REG&lt;/D&gt;&lt;D xsi:type="xsd:string"&gt;PIRAEUS FINANCIAL HOLDINGS SA  ORD&lt;/D&gt;&lt;D xsi:type="xsd:string"&gt;MOLTEN VENTURES (DRAPER) PLC  ORD&lt;/D&gt;&lt;D xsi:type="xsd:string"&gt;BYTES TECHNOLOGY GROUP PLC  ORD&lt;/D&gt;&lt;D xsi:type="xsd:string"&gt;COMPUTACENTER PLC  ORD&lt;/D&gt;&lt;D xsi:type="xsd:string"&gt;HELLENIC TELECOMMUNICATIONS ORG  ORD&lt;/D&gt;&lt;D xsi:type="xsd:string"&gt;PIRELLI &amp;amp; C SPA  ORD&lt;/D&gt;&lt;D xsi:type="xsd:string"&gt;GLOBALDATA PLC  ORD&lt;/D&gt;&lt;D xsi:type="xsd:string"&gt;4IMPRINT GROUP PLC  ORD&lt;/D&gt;&lt;D xsi:type="xsd:string"&gt;SPECTRIS (FAIREY GROUP) PLC  ORD&lt;/D&gt;&lt;D xsi:type="xsd:string"&gt;AZELIS GROUP NV  ORD&lt;/D&gt;&lt;D xsi:type="xsd:string"&gt;WIENERBERGER AG  ORD&lt;/D&gt;&lt;D xsi:type="xsd:string"&gt;IVECO GROUP NV  ORD&lt;/D&gt;&lt;D xsi:type="xsd:string"&gt;ATEA (EMENTOR) ASA  ORD&lt;/D&gt;&lt;D xsi:type="xsd:string"&gt;WATCHES OF SWITZERLAND GROUP  ORD&lt;/D&gt;&lt;D xsi:type="xsd:string"&gt;IPSOS SA  ORD&lt;/D&gt;&lt;D xsi:type="xsd:string"&gt;SOPRA STERIA GROUP  ORD&lt;/D&gt;&lt;D xsi:type="xsd:string"&gt;IMERYS (IMETAL) SA  ORD&lt;/D&gt;&lt;D xsi:type="xsd:string"&gt;RENEWI PLC  ORD&lt;/D&gt;&lt;D xsi:type="xsd:string"&gt;BANKINTER SA  ORD REG&lt;/D&gt;&lt;D xsi:type="xsd:string"&gt;CRANSWICK PLC  ORD&lt;/D&gt;&lt;D xsi:type="xsd:string"&gt;APTITUDE SOFTWARE GR (MICROGEN)  ORD&lt;/D&gt;&lt;D xsi:type="xsd:string"&gt;DERWENT LONDON (VALLEY HLDGS)  ORD&lt;/D&gt;&lt;D xsi:type="xsd:string"&gt;SHURGARD SELF STORAGE LTD  ORD&lt;/D&gt;&lt;D xsi:type="xsd:string"&gt;CONVATEC GROUP PLC  ORD REG&lt;/D&gt;&lt;D xsi:type="xsd:string"&gt;WOOD GROUP (JOHN) PLC  ORD&lt;/D&gt;&lt;D xsi:type="xsd:string"&gt;URBAN LOGISTICS REIT (PACIFIC) ORD&lt;/D&gt;&lt;D xsi:type="xsd:string"&gt;DALATA HOTEL GROUP PLC  ORD&lt;/D&gt;&lt;D xsi:type="xsd:string"&gt;JTC PLC  ORD&lt;/D&gt;&lt;D xsi:type="xsd:string"&gt;AUCTION TECHNOLOGY GROUP PLC  ORD&lt;/D&gt;&lt;D xsi:type="xsd:string"&gt;HAYS PLC  ORD&lt;/D&gt;&lt;D xsi:type="xsd:string"&gt;CAIRN HOMES PLC  ORD&lt;/D&gt;&lt;D xsi:type="xsd:string"&gt;ADESSO SE  ORD&lt;/D&gt;&lt;D xsi:typ</t>
        </r>
      </text>
    </comment>
    <comment ref="A123" authorId="0" shapeId="0" xr:uid="{D2DDBB8F-5178-448B-B5F7-179A60A5150A}">
      <text>
        <r>
          <rPr>
            <b/>
            <sz val="9"/>
            <color indexed="81"/>
            <rFont val="Tahoma"/>
            <family val="2"/>
          </rPr>
          <t>e="xsd:string"&gt;IRISH CONTINENTAL GROUP PLC  UNIT&lt;/D&gt;&lt;D xsi:type="xsd:string"&gt;GLENVEAGH PROPERTIES PLC  ORD&lt;/D&gt;&lt;D xsi:type="xsd:string"&gt;INFRASTRUTTURE WIRELESS ITAL  ORD&lt;/D&gt;&lt;D xsi:type="xsd:string"&gt;DELIVEROO PLC  ORD A&lt;/D&gt;&lt;D xsi:type="xsd:string"&gt;FUCHS (PETROLUB) SE  ORD PFD&lt;/D&gt;&lt;D xsi:type="xsd:string"&gt;CTP NV  ORD&lt;/D&gt;&lt;D xsi:type="xsd:string"&gt;TELE2 AB  ORD B&lt;/D&gt;&lt;D xsi:type="xsd:string"&gt;IG GROUP HOLDINGS PLC  ORD A&lt;/D&gt;&lt;D xsi:type="xsd:string"&gt;TEAM INTERNET GRP (CENTRALNIC)  ORD&lt;/D&gt;&lt;D xsi:type="xsd:string"&gt;MORGAN ADVANCED MATERIALS PLC  ORD&lt;/D&gt;&lt;D xsi:type="xsd:string"&gt;KENMARE RESOURCES PLC  ORD&lt;/D&gt;&lt;D xsi:type="xsd:string"&gt;AALBERTS NV  ORD&lt;/D&gt;&lt;D xsi:type="xsd:string"&gt;PEBBLE GROUP PLC  ORD&lt;/D&gt;&lt;D xsi:type="xsd:string"&gt;AUTOLIV INC  COM&lt;/D&gt;&lt;D xsi:type="xsd:string"&gt;AIXTRON SE  ORG REG&lt;/D&gt;&lt;D xsi:type="xsd:string"&gt;CRANEWARE PLC  ORD&lt;/D&gt;&lt;D xsi:type="xsd:string"&gt;DCC PLC  ORD&lt;/D&gt;&lt;D xsi:type="xsd:string"&gt;DO &amp;amp; CO (DO &amp;amp; CO RESTAURANTS)  ORD&lt;/D&gt;&lt;D xsi:type="xsd:string"&gt;UNIPHAR PLC  ORD&lt;/D&gt;&lt;D xsi:type="xsd:string"&gt;ALTEN  ORD&lt;/D&gt;&lt;D xsi:type="xsd:string"&gt;LBG MEDIA PLC  ORD&lt;/D&gt;&lt;D xsi:type="xsd:string"&gt;GREENCORE GROUP PLC  ORD&lt;/D&gt;&lt;D xsi:type="xsd:string"&gt;AMS OSRAM AG  ORD&lt;/D&gt;&lt;D xsi:type="xsd:string"&gt;STILLFRONT GROUP AB  ORD&lt;/D&gt;&lt;D xsi:type="xsd:string"&gt;BOKU INC  ORD&lt;/D&gt;&lt;D xsi:type="xsd:string"&gt;ALUFLEXPACK AG  ORD 2 LINE APR 2024&lt;/D&gt;&lt;D xsi:type="xsd:string"&gt;NOVEM GROUP SA  ORD&lt;/D&gt;&lt;D xsi:type="xsd:string"&gt;CREST NICHOLSON HOLDINGS PLC  ORD&lt;/D&gt;&lt;D xsi:type="xsd:string"&gt;M&amp;amp;C SAATCHI PLC  ORD&lt;/D&gt;&lt;D xsi:type="xsd:string"&gt;SOLARIA ENERGIA Y MEDIO AMBIENTE ORD&lt;/D&gt;&lt;D xsi:type="xsd:string"&gt;GYM GROUP PLC  ORD&lt;/D&gt;&lt;D xsi:type="xsd:string"&gt;NEINOR HOMES SA  ORD&lt;/D&gt;&lt;D xsi:type="xsd:string"&gt;TAV HAVALIMANLARI HOLDING AS  ORD&lt;/D&gt;&lt;D xsi:type="xsd:string"&gt;DOWLAIS GROUP PLC  ORD&lt;/D&gt;&lt;D xsi:type="xsd:string"&gt;TRITAX EUROBOX PLC  ORD&lt;/D&gt;&lt;D xsi:type="xsd:string"&gt;KARNOV GROUP AB  ORD&lt;/D&gt;&lt;D xsi:type="xsd:string"&gt;NEXUS AG  ORD&lt;/D&gt;&lt;D xsi:type="xsd:string"&gt;TITAN CEMENT INTERNATIONAL SA  ORD&lt;/D&gt;&lt;D xsi:type="xsd:string"&gt;ARKEMA SA  ORD&lt;/D&gt;&lt;D xsi:type="xsd:string"&gt;BAKKAFROST P/F  ORD REG&lt;/D&gt;&lt;D xsi:type="xsd:string"&gt;WARPAINT LONDON PLC  ORD&lt;/D&gt;&lt;D xsi:type="xsd:string"&gt;S4 CAPITAL PLC  ORD&lt;/D&gt;&lt;D xsi:type="xsd:string"&gt;KITWAVE GROUP PLC  ORD&lt;/D&gt;&lt;D xsi:type="xsd:string"&gt;AVON TECHNOLOGIES (PROTECTION)  ORD&lt;/D&gt;&lt;D xsi:type="xsd:string"&gt;ACCESSO TECHNOLOGY GRP (LO Q)  ORD&lt;/D&gt;&lt;D xsi:type="xsd:string"&gt;PURETECH HEALTH PLC  ORD&lt;/D&gt;&lt;D xsi:type="xsd:string"&gt;DR MARTENS PLC  ORD&lt;/D&gt;&lt;D xsi:type="xsd:string"&gt;BHG GROUP (BYGGHEMMA) AB  ORD&lt;/D&gt;&lt;D xsi:type="xsd:string"&gt;MOONPIG GROUP PLC  ORD&lt;/D&gt;&lt;D xsi:type="xsd:string"&gt;BANGO PLC  ORD&lt;/D&gt;&lt;D xsi:type="xsd:string"&gt;MEKO (MEKONOMEN) AB  ORD&lt;/D&gt;&lt;D xsi:type="xsd:string"&gt;TGS (NOPEC GEOPHYSICAL) ASA  ORD&lt;/D&gt;&lt;D xsi:type="xsd:string"&gt;LECTRA SA  ORD&lt;/D&gt;&lt;D xsi:type="xsd:string"&gt;TBC BANK GROUP PLC  ORD&lt;/D&gt;&lt;D xsi:type="xsd:string"&gt;YUBICO (ACQ) AB  ORD&lt;/D&gt;&lt;D xsi:type="xsd:string"&gt;METSO (OUTOTEC) CORP  ORD&lt;/D&gt;&lt;D xsi:type="xsd:string"&gt;ESSENTRA (FILTRONA) PLC  ORD&lt;/D&gt;&lt;D xsi:type="xsd:string"&gt;ACCELLERON INDUSTRIES AG  ORD&lt;/D&gt;&lt;D xsi:type="xsd:string"&gt;DE LONGHI SPA  ORD&lt;/D&gt;&lt;D xsi:type="xsd:string"&gt;ROYAL UNIBREW AS  ORD&lt;/D&gt;&lt;D xsi:type="xsd:string"&gt;BANCA MONTE DEI PASCHI DI SIENA  ORD&lt;/D&gt;&lt;D xsi:type="xsd:string"&gt;KONINKLIJKE HEIJMANS(HEIJMANS)  ORD&lt;/D&gt;&lt;D xsi:type="xsd:string"&gt;JCDECAUX SE  ORD&lt;/D&gt;&lt;D xsi:type="xsd:string"&gt;VISCOFAN SA  ORD&lt;/D&gt;&lt;D xsi:type="xsd:string"&gt;RASPBERRY PI HOLDINGS PLC  ORD&lt;/D&gt;&lt;D xsi:type="xsd:string"&gt;ESKER SA  ORD&lt;/D&gt;&lt;D xsi:type="xsd:string"&gt;BREMBO NV  ORD&lt;/D&gt;&lt;D xsi:type="xsd:string"&gt;SCANDI STANDARD AB  ORD&lt;/D&gt;&lt;D xsi:type="xsd:string"&gt;BANCO COMERCIAL PORTUGUES SA  ORD&lt;/D&gt;&lt;D xsi:type="xsd:string"&gt;ENDEAVOUR MINING PLC  COM&lt;/D&gt;&lt;D xsi:type="xsd:string"&gt;SABRE INSURANCE GROUP PLC  ORD&lt;/D&gt;&lt;D xsi:type="xsd:string"&gt;SECO SPA  ORD&lt;/D&gt;&lt;D xsi:type="xsd:string"&gt;BIG TECHNOLOGIES PLC  ORD&lt;/D&gt;&lt;D xsi:type="xsd:string"&gt;FIDELITY INST LIQ FD PLC-EURO FD&lt;/D&gt;&lt;D xsi:type="xsd:string"&gt;VIDENDUM (VITEC) PLC  ORD&lt;/D&gt;&lt;D xsi:type="xsd:string"&gt;FRONTIER DEVELOPMENTS PLC  ORD&lt;/D&gt;&lt;D xsi:type="xsd:string"&gt;CASH/SHORT-TERM INVESTMENTS&lt;/D&gt;&lt;D xsi:type="xsd:string"&gt;FLUIDRA SA  ORD&lt;/D&gt;&lt;D xsi:type="xsd:string"&gt;JADESTONE ENERGY PLC  ORD&lt;/D&gt;&lt;D xsi:type="xsd:string"&gt;DOCMORRIS (ZUR ROSE) LTD  ORD&lt;/D&gt;&lt;D xsi:type="xsd:string"&gt;OCI NV  ORD&lt;/D&gt;&lt;D xsi:type="xsd:string"&gt;JUBILEE METALS GROUP (PLATINUM)  ORD&lt;/D&gt;&lt;D xsi:type="xsd:string"&gt;NABALTEC AG  ORD&lt;/D&gt;&lt;D xsi:type="xsd:string"&gt;GLANBIA PLC  ORD&lt;/D&gt;&lt;D xsi:type="xsd:string"&gt;KISTOS HOLDINGS PLC  ORD&lt;/D&gt;&lt;D xsi:type="xsd:string"&gt;ROSEBANK INDUSTRIES PLC  ORD&lt;/D&gt;&lt;D xsi:type="xsd:string"&gt;HEADLAM GROUP PLC  ORD&lt;/D&gt;&lt;D xsi:type="xsd:string"&gt;BIKE24 HOLDING AG  ORD&lt;/D&gt;&lt;D xsi:type="xsd:string"&gt;PRIVATE PLACEMENT SECURITIES&lt;/D&gt;&lt;D xsi:type="xsd:string"&gt;AFRICA OIL CORP  COM&lt;/D&gt;&lt;D xsi:type="xsd:string"&gt;ALMONTY INDUSTRIES INC  COM&lt;/D&gt;&lt;D xsi:type="xsd:string"&gt;APIGEE CORP  COM&lt;/D&gt;&lt;D xsi:type="xsd:string"&gt;ARCUS BIOSCIENCES INC  COM&lt;/D&gt;&lt;D xsi:type="xsd:string"&gt;ARGENX SE  SPONSORED ADR&lt;/D&gt;&lt;D xsi:type="xsd:string"&gt;ASCENDIS PHARMA AS  SPONSORED ADR&lt;/D&gt;&lt;D xsi:type="xsd:string"&gt;BARRACUDA NETWORKS INC  COM&lt;/D&gt;&lt;D xsi:type="xsd:string"&gt;BROADSOFT INC  COM&lt;/D&gt;&lt;D xsi:type="xsd:string"&gt;CANADA GOOSE HOLDINGS INC  SUB VTG&lt;/D&gt;&lt;D xsi:type="xsd:string"&gt;COBALT 27 CAPITAL CORP  COM&lt;/D&gt;&lt;D xsi:type="xsd:string"&gt;COBALT 27 CAPITAL CORP  COM&lt;/D&gt;&lt;D xsi:type="xsd:string"&gt;CYTOMX THERAPEUTICS INC  COM&lt;/D&gt;&lt;D xsi:type="xsd:string"&gt;DATADOG INC  CL A&lt;/D&gt;&lt;D xsi:type="xsd:string"&gt;DYNATRACE INC  COM&lt;/D&gt;&lt;D xsi:type="xsd:string"&gt;8X8 INC  COM&lt;/D&gt;&lt;D xsi:type="xsd:string"&gt;ELECTRICAL GEODESICS INC  ORD&lt;/D&gt;&lt;D xsi:type="xsd:string"&gt;ELECTRONIC ARTS INC  COM&lt;/D&gt;&lt;D xsi:type="xsd:string"&gt;ENTERTAINMENT ONE LTD  ORD&lt;/D&gt;&lt;D xsi:type="xsd:string"&gt;EPAM SYSTEMS INC  COM&lt;/D&gt;&lt;D xsi:type="xsd:string"&gt;EXA CORP  COM&lt;/D&gt;&lt;D xsi:type="xsd:string"&gt;FARFETCH LTD  CL A&lt;/D&gt;&lt;D xsi:type="xsd:string"&gt;FREELINE THERAPEUTICS HOLDINGS  ADR&lt;/D&gt;&lt;D xsi:type="xsd:string"&gt;HEALTHSTREAM INC  COM&lt;/D&gt;&lt;D xsi:type="xsd:string"&gt;HUBSPOT INC  COM&lt;/D&gt;&lt;D xsi:type="xsd:string"&gt;IMMUNOMEDICS INC  COM&lt;/D&gt;&lt;D xsi:type="xsd:string"&gt;INTERNATIONAL PETROLEUM /BC/  ORD&lt;/D&gt;&lt;D xsi:type="xsd:string"&gt;IVANHOE MINES LTD  CL A&lt;/D&gt;&lt;D xsi:type="xsd:string"&gt;KARUNA THERAPEUTICS INC  COM&lt;/D&gt;&lt;D xsi:type="xsd:string"&gt;KOSMOS ENERGY LTD  COM&lt;/D&gt;&lt;D xsi:type="xsd:string"&gt;VK INTERNATIONAL PJSC SPONS GRD REG&lt;/D&gt;&lt;D xsi:type="xsd:string"&gt;MANDALAY RESOURCES CORP  COM&lt;/D&gt;&lt;D xsi:type="xsd:string"&gt;MODEL N INC  COM&lt;/D&gt;&lt;D xsi:type="xsd:string"&gt;MOUNTAIN PROVINCE DIAMONDS INC  COM&lt;/D&gt;&lt;D xsi:type="xsd:string"&gt;NEVADA COPPER CORP  COM&lt;/D&gt;&lt;D xsi:type="xsd:string"&gt;NEVSUN RESOURCES LTD  COM&lt;/D&gt;&lt;D xsi:type="xsd:string"&gt;NEW RELIC INC  COM&lt;/D&gt;&lt;D xsi:type="xsd:string"&gt;NEXGEN ENERGY LTD  COM&lt;/D&gt;&lt;D xsi:type="xsd:string"&gt;NICKEL 28 CAPITAL CORP  COM&lt;/D&gt;&lt;D xsi:type="xsd:string"&gt;OREZONE GOLD CORP  COM&lt;/D&gt;&lt;D xsi:type="xsd:string"&gt;PLATINUM GROUP METALS LTD  COM&lt;/D&gt;&lt;D xsi:type="xsd:string"&gt;REALPAGE INC  COM&lt;/D&gt;&lt;D xsi:type="xsd:string"&gt;REVELO RESOURCES CORP  COM&lt;/D&gt;&lt;D xsi:type="xsd:string"&gt;ROOTS CORP  COM&lt;/D&gt;&lt;D xsi:type="xsd:string"&gt;SCOTTS MIRACLE-GRO CO  CL A&lt;/D&gt;&lt;D xsi:type="xsd:string"&gt;SEMAFO INC  COM&lt;/D&gt;&lt;D xsi:type="xsd:string"&gt;SHOPIFY INC  CL A SUB VTG&lt;/D&gt;&lt;D xsi:type="xsd:string"&gt;TALEND SA  SPONSORED ADR&lt;/D&gt;&lt;D xsi:type="xsd:string"&gt;THOR EXPLORATIONS LTD  COM&lt;/D&gt;&lt;D xsi:type="xsd:string"&gt;THOR EXPLORATIONS LTD  COM&lt;/D&gt;&lt;D xsi:type="xsd:string"&gt;VARONIS SYSTEMS INC  COM&lt;/D&gt;&lt;D xsi:type="xsd:string"&gt;VERONA PHARMA PLC  SPONSORED ADR&lt;/D&gt;&lt;D xsi:type="xsd:string"&gt;VIASAT INC  COM&lt;/D&gt;&lt;D xsi:type="xsd:string"&gt;VIRTUSA CORP  COM&lt;/D&gt;&lt;D xsi:type="xsd:string"&gt;ZAYO GROUP HOLDINGS INC  COM&lt;/D&gt;&lt;D xsi:type="xsd:string"&gt;ZENDESK INC  COM&lt;/D&gt;&lt;D xsi:type="xsd:string"&gt;BAWAG GROUP AG  ORD&lt;/D&gt;&lt;D xsi:type="xsd:string"&gt;CONWERT IMMOBILIEN INVEST SE  ORD&lt;/D&gt;&lt;D xsi:type="xsd:string"&gt;PORR (ALLGEMEINE BAUGESELL) AG  ORD&lt;/D&gt;&lt;D xsi:type="xsd:string"&gt;UBM DEVELOPMENT (UBM REAL) AG  ORD&lt;/D&gt;&lt;D xsi:type="xsd:string"&gt;VIENNA INSURANCE GROUP AG  BRR&lt;/D&gt;&lt;D xsi:type="xsd:string"&gt;ABLYNX NV  ORD&lt;/D&gt;&lt;D xsi:type="xsd:string"&gt;BARCO NV  ORD&lt;/D&gt;&lt;D xsi:type="xsd:string"&gt;GALAPAGOS NV  ORD&lt;/D&gt;&lt;D xsi:type="xsd:string"&gt;D IETEREN GROUP SA/NA  ORD&lt;/D&gt;&lt;D xsi:type="xsd:string"&gt;ION BEAM APPS (IBA)  ORD&lt;/D&gt;&lt;D xsi:type="xsd:string"&gt;LOTUS BAKERIES NV  ORD&lt;/D&gt;&lt;D xsi:type="xsd:string"&gt;ORANGE BELGIUM SA  ORD&lt;/D&gt;&lt;D xsi:type="xsd:string"&gt;ADLER REAL ESTATE AG  ORD&lt;/D&gt;&lt;D xsi:type="xsd:string"&gt;AMADEUS FIRE AG  ORD&lt;/D&gt;&lt;D xsi:type="xsd:string"&gt;AAP IMPLANTATE AG  ORD&lt;/D&gt;&lt;D xsi:type="xsd:string"&gt;AUMANN AG  ORD BRR&lt;/D&gt;&lt;D xsi:type="xsd:string"&gt;AUR PORTFOLIO III SE &amp;amp; CO KGAA  ORD&lt;/D&gt;&lt;D xsi:type="xsd:string"&gt;BRENNTAG SE  ORD&lt;/D&gt;&lt;D xsi:type="xsd:string"&gt;CENTROTEC (SUSTAINABLE) SE  ORD&lt;/D&gt;&lt;D xsi:type="xsd:string"&gt;EVOTEC SE  ORD&lt;/D&gt;&lt;D xsi:type="xsd:string"&gt;CTS EVENTIM AG &amp;amp; CO KGAA  ORD&lt;/D&gt;&lt;D xsi:type="xsd:string"&gt;COMPUGROUP MEDICAL SE &amp;amp; CO KGAA  ORD&lt;/D&gt;&lt;D xsi:type="xsd:string"&gt;DELIVERY HERO SE  ORD&lt;/D&gt;&lt;D xsi:type="xsd:string"&gt;DERMAPHARM HOLDING SE  ORD&lt;/D&gt;&lt;D xsi:type="xsd:string"&gt;DEUTSCHE WOHNEN SE  ORD BRR&lt;/D&gt;&lt;D xsi:type="xsd:string"&gt;MEDIOS AG  ORD&lt;/D&gt;&lt;D xsi:type="xsd:string"&gt;ELRINGKLINGER AG  ORD&lt;/D&gt;&lt;D xsi:type="xsd:string"&gt;GFK SE  ORD&lt;/D&gt;&lt;D xsi:type="xsd:string"&gt;GEA GROUP AG  ORD&lt;/D&gt;&lt;D xsi:type="xsd:string"&gt;GERRESHEIMER AG  ORD BRR&lt;/D&gt;&lt;D xsi:type="xsd:string"&gt;EVONIK INDUSTRIES AG  ORD&lt;/D&gt;&lt;D xsi:type="xsd:string"&gt;FRIEDRICH VORWERK GROUP SE  ORD&lt;/D&gt;&lt;D xsi:type="xsd:string"&gt;HORNBACH BAUMARKT AG  ORD&lt;/D&gt;&lt;D xsi:type="xsd:string"&gt;HELIOCENTRIS ENERGY SOLUTIONS  ORD&lt;/D&gt;&lt;D xsi:type="xsd:string"&gt;INVISION (INVISION SOFTWARE) AG  ORD&lt;/D&gt;&lt;D xsi:type="xsd:string"&gt;FLATEXDEGIRO AG  ORD REG&lt;/D&gt;&lt;D xsi:type="xsd:string"&gt;ISARIA WOHNBAU AG  ORD&lt;/D&gt;&lt;D xsi:type="xsd:string"&gt;DEUTZ AG  ORD&lt;/D&gt;&lt;D xsi:type="xsd:string"&gt;HELLOFRESH SE  ORD&lt;/D&gt;&lt;D xsi:type="xsd:string"&gt;KNAUS TABBERT AG  ORD&lt;/D&gt;&lt;D xsi:type="xsd:string"&gt;LEONI AG  ORD&lt;/D&gt;&lt;D xsi:type="xsd:string"&gt;LPKF LASER &amp;amp; ELECTRONICS SE  ORD&lt;/D&gt;&lt;D xsi:type="xsd:string"&gt;LOTTO24 AG  ORD&lt;/D&gt;&lt;D xsi:type="xsd:string"&gt;MORPHOSYS AG  ORD&lt;/D&gt;&lt;D xsi:type="xsd:string"&gt;MUEHLBAUER HOLDING AG  ORD&lt;/D&gt;&lt;D xsi:type="xsd:string"&gt;MUTARES SE &amp;amp; CO KGAA  ORD REG&lt;/D&gt;&lt;D xsi:type="xsd:string"&gt;NEXUS AGVILLINGEN-SCHWENNINGEN NEXUS&lt;/D&gt;&lt;D xsi:type="xsd:string"&gt;1&amp;amp;1 AG  ORD&lt;/D&gt;&lt;D xsi:type="xsd:string"&gt;PATRIZIA SE  ORD&lt;/D&gt;&lt;D xsi:type="xsd:string"&gt;NFON AG  ORD&lt;/D&gt;&lt;D xsi:type="xsd:string"&gt;NEW WORK SE  ORD&lt;/D&gt;&lt;D xsi:type="xsd:string"&gt;PUMA SE  ORD&lt;/D&gt;&lt;D xsi:type="xsd:string"&gt;SILTRONIC AG  ORD&lt;/D&gt;&lt;D xsi:type="xsd:string"&gt;SNP SCHNEIDER NEUREITHER &amp;amp; PART  ORD&lt;/D&gt;&lt;D xsi:type="xsd:string"&gt;ROCKET INTERNET SE  ORD&lt;/D&gt;&lt;D xsi:type="xsd:string"&gt;SOFTING AG  ORD&lt;/D&gt;&lt;D xsi:type="xsd:string"&gt;SOFTWARE AG  ORD REG&lt;/D&gt;&lt;D xsi:type="xsd:string"&gt;STABILUS SE  ORD&lt;/D&gt;&lt;D xsi:type="xsd:string"&gt;CANCOM (CANCOM IT SYS) SE  ORD&lt;/D&gt;&lt;D xsi:type="xsd:string"&gt;SURTECO GROUP SE  ORD&lt;/D&gt;&lt;D xsi:type="xsd:string"&gt;TAKKT AG  ORD&lt;/D&gt;&lt;D xsi:type="xsd:string"&gt;TELE COLUMBUS AG  ORD&lt;/D&gt;&lt;D xsi:type="xsd:string"&gt;DR HOENLE AG  ORD&lt;/D&gt;&lt;D xsi:type="xsd:string"&gt;UNITED INTERNET AG  ORD&lt;/D&gt;&lt;D xsi:type="xsd:string"&gt;VARTA AG  ORD&lt;/D&gt;&lt;D xsi:type="xsd:string"&gt;VITESCO TECHNOLOGIES GROUP AG  ORD&lt;/D&gt;&lt;D xsi:type="xsd:string"&gt;VA Q TEC AG  ORD&lt;/D&gt;&lt;D xsi:type="xsd:string"&gt;SYNLAB AG  ORD&lt;/D&gt;&lt;D xsi:type="xsd:string"&gt;WASHTEC AG  ORD&lt;/D&gt;&lt;D xsi:type="xsd:string"&gt;WESTWING GROUP SE  ORD&lt;/D&gt;&lt;D xsi:type="xsd:string"&gt;ZEAL NETWORK SE  ORD&lt;/D&gt;&lt;D xsi:type="xsd:string"&gt;ZALANDO SE  ORD&lt;/D&gt;&lt;D xsi:type="xsd:string"&gt;APPLUS SERVICES SA  ORD&lt;/D&gt;&lt;D xsi:type="xsd:string"&gt;BANCO DE SABADELL SA  ORD&lt;/D&gt;&lt;D xsi:type="xsd:string"&gt;CELLNEX TELECOM SA  ORD&lt;/D&gt;&lt;D xsi:type="xsd:string"&gt;BANCO POPULAR ESPANOL SA  ORD&lt;/D&gt;&lt;D xsi:type="xsd:string"&gt;EUSKALTEL SA  ORD&lt;/D&gt;&lt;D xsi:type="xsd:string"&gt;LABORATORIOS FARMACEUTICOS ROVI  ORD&lt;/D&gt;&lt;D xsi:type="xsd:string"&gt;LINEA DIRECTA ASEGURADORA SA  ORD&lt;/D&gt;&lt;D xsi:type="xsd:string"&gt;NATURHOUSE HEALTH SA  ORD&lt;/D&gt;&lt;D xsi:type="xsd:string"&gt;PROSEGUR CASH SA  ORD&lt;/D&gt;&lt;D xsi:type="xsd:string"&gt;TELEPIZZA GROUP SA  ORD&lt;/D&gt;&lt;D xsi:type="xsd:string"&gt;VIDRALA SA  ORD&lt;/D&gt;&lt;D xsi:type="xsd:string"&gt;ALTRAN TECHNOLOGIES SA  ORD&lt;/D&gt;&lt;D xsi:type="xsd:string"&gt;ANTIN INFRASTRUCTURE PARTNERS  ORD&lt;/D&gt;&lt;D xsi:type="xsd:string"&gt;AUDIKA GROUPE  ORD&lt;/D&gt;&lt;D xsi:type="xsd:string"&gt;74SOFTWARE (AXWAY)  ORD&lt;/D&gt;&lt;D xsi:type="xsd:string"&gt;ALTRAN TECHNOLOGIES  RT 04/09/18&lt;/D&gt;&lt;D xsi:type="xsd:string"&gt;VIRIDIEN  ORD&lt;/D&gt;&lt;D xsi:type="xsd:string"&gt;ELIS SA  ORD&lt;/D&gt;&lt;D xsi:type="xsd:string"&gt;ESI GROUP SA  ORD&lt;/D&gt;&lt;D xsi:type="xsd:string"&gt;EDENRED SE  ORD&lt;/D&gt;&lt;D xsi:type="xsd:string"&gt;PULLUP ENTERTAINMENT (FOCUS)  ORD&lt;/D&gt;&lt;D xsi:type="xsd:string"&gt;GAMELOFT SE  ORD&lt;/D&gt;&lt;D xsi:type="xsd:string"&gt;CLARIANE (KORIAN) SE  ORD&lt;/D&gt;&lt;D xsi:type="xsd:string"&gt;LISI SA (GFI)  ORD&lt;/D&gt;&lt;D xsi:type="xsd:string"&gt;MAISONS DU MONDE SA  ORD&lt;/D&gt;&lt;D xsi:type="xsd:string"&gt;LYXOR EURO STOXX 50 DR UCITS ETF&lt;/D&gt;&lt;D xsi:type="xsd:string"&gt;NACON SASU  ORD&lt;/D&gt;&lt;D xsi:type="xsd:string"&gt;NEXANS  ORD&lt;/D&gt;&lt;D xsi:type="xsd:string"&gt;RUBIS SCA  ORD&lt;/D&gt;&lt;D xsi:type="xsd:string"&gt;ROBERTET SA  ORD&lt;/D&gt;&lt;D xsi:type="xsd:string"&gt;SARTORIUS STEDIM BIOTECH  ORD&lt;/D&gt;&lt;D xsi:type="xsd:string"&gt;VUSIONGROUP  ORD&lt;/D&gt;&lt;D xsi:type="xsd:string"&gt;SOLOCAL GROUP  ORD&lt;/D&gt;&lt;D xsi:type="xsd:string"&gt;SRP GROUPE SA  ORD&lt;/D&gt;&lt;D xsi:type="xsd:string"&gt;VANTIVA (TECHNICOLOR) SA  ORD&lt;/D&gt;&lt;D xsi:type="xsd:string"&gt;UBISOFT ENTERTAINMENT SA  ORD&lt;/D&gt;&lt;D xsi:type="xsd:string"&gt;MERSEN SA  ORD&lt;/D&gt;&lt;D xsi:type="xsd:string"&gt;VERALLIA SA  ORD&lt;/D&gt;&lt;D xsi:type="xsd:string"&gt;WORLDLINE SA  ORD&lt;/D&gt;&lt;D xsi:type="xsd:string"&gt;TARKETT SA  ORD&lt;/D&gt;&lt;D xsi:type="xsd:string"&gt;AROUNDTOWN SA  ORD&lt;/D&gt;&lt;D xsi:type="xsd:string"&gt;FORSEE POWER SA  ORD&lt;/D&gt;&lt;D xsi:type="xsd:string"&gt;AA PLC  COM&lt;/D&gt;&lt;D xsi:type="xsd:string"&gt;ACCSYS TECHNOLOGIES PLC  ORD&lt;/D&gt;&lt;D xsi:type="xsd:string"&gt;ADRIATIC METALS PLC  ORD&lt;/D&gt;&lt;D xsi:type="xsd:string"&gt;AJ BELL PLC  ORD&lt;/D&gt;&lt;D xsi:type="xsd:string"&gt;ALPHA FINANCIAL MKTS CONSULTING  ORD&lt;/D&gt;&lt;D xsi:type="xsd:string"&gt;AMEC FOSTER WHEELER PLC  ORD&lt;/D&gt;&lt;D xsi:type="xsd:string"&gt;AMERISUR RESOURCES PLC  ORD&lt;/D&gt;&lt;D xsi:type="xsd:string"&gt;ANGLING DIRECT PLC  ORD&lt;/D&gt;&lt;D xsi:type="xsd:string"&gt;APPLEGREEN PLC  ORD&lt;/D&gt;&lt;D xsi:type="xsd:string"&gt;ANGLE PLC  ORD&lt;/D&gt;&lt;D xsi:type="xsd:string"&gt;ARIX BIOSCIENCE PLC  ORD&lt;/D&gt;&lt;D xsi:type="xsd:string"&gt;ASCENTIAL PLC  ORD&lt;/D&gt;&lt;D xsi:type="xsd:string"&gt;ASOS PLC  ORD&lt;/D&gt;&lt;D xsi:type="xsd:string"&gt;AUTO TRADER GROUP PLC  ORD&lt;/D&gt;&lt;D xsi:type="xsd:string"&gt;BABCOCK INTERNATIONAL GROUP  ORD&lt;/D&gt;&lt;D xsi:type="xsd:string"&gt;AUGEAN PLC  ORD&lt;/D&gt;&lt;D xsi:type="xsd:string"&gt;BW ENERGY LTD  ORD&lt;/D&gt;&lt;D xsi:type="xsd:string"&gt;ALENT PLC  ORD&lt;/D&gt;&lt;D xsi:type="xsd:string"&gt;BAKKAVOR GROUP PLC  ORD&lt;/D&gt;&lt;D xsi:type="xsd:string"&gt;BCA MARKETPLACE (HAVERSHAM)  ORD&lt;/D&gt;&lt;D xsi:type="xsd:string"&gt;BIOHAVEN PHARMACEUTICAL HOLDING  COM&lt;/D&gt;&lt;D xsi:type="xsd:string"&gt;BLANCCO TECHNOLOGY GROUP  ORD&lt;/D&gt;&lt;D xsi:type="xsd:string"&gt;BLUE PRISM GROUP PLC  ORD&lt;/D&gt;&lt;D xsi:type="xsd:string"&gt;BOND INTERNATIONAL SOFTWARE PLC  ORD&lt;/D&gt;&lt;D xsi:type="xsd:string"&gt;CIZZLE BIOTECHNOLOGY HO (BOULD)  ORD&lt;/D&gt;&lt;D xsi:type="xsd:string"&gt;BRAMMER PLC  ORD&lt;/D&gt;&lt;D xsi:type="xsd:string"&gt;BREWIN DOLPHIN HOLDINGS PLC  ORD&lt;/D&gt;&lt;D xsi:type="xsd:string"&gt;BOOKER GROUP PLC  ORD&lt;/D&gt;&lt;D xsi:type="xsd:string"&gt;BROOKS MACDONALD GROUP PLC  ORD&lt;/D&gt;&lt;D xsi:type="xsd:string"&gt;BRITVIC PLC  ORD&lt;/D&gt;&lt;D xsi:type="xsd:string"&gt;CAB PAYMENTS HOLDINGS PLC  ORD&lt;/D&gt;&lt;D xsi:type="xsd:string"&gt;CAPRICORN ENERGY PLC  ORD&lt;/D&gt;&lt;D xsi:type="xsd:string"&gt;BURFORD CAPITAL LTD  COM&lt;/D&gt;&lt;D xsi:type="xsd:string"&gt;BYOTROL PLC  ORD&lt;/D&gt;&lt;D xsi:type="xsd:string"&gt;C&amp;amp;C GROUP PLC  ORD&lt;/D&gt;&lt;D xsi:type="xsd:string"&gt;CARD FACTORY PLC  ORD&lt;/D&gt;&lt;D xsi:type="xsd:string"&gt;CASTLETON TECHNOLOGY PLC  ORD&lt;/D&gt;&lt;D xsi:type="xsd:string"&gt;CARETECH HOLDINGS LTD  ORD&lt;/D&gt;&lt;D xsi:type="xsd:string"&gt;BIFFA PLC  ORD&lt;/D&gt;&lt;D xsi:type="xsd:string"&gt;CENTRICA PLC  ORD&lt;/D&gt;&lt;D xsi:type="xsd:string"&gt;CHARLES TAYLOR PLC  ORD&lt;/D&gt;&lt;D xsi:type="xsd:string"&gt;CHIME COMMUNICATIONS PLC  ORD&lt;/D&gt;&lt;D xsi:type="xsd:string"&gt;CLARKSON PLC  ORD&lt;/D&gt;&lt;D xsi:type="xsd:string"&gt;CINEWORLD GROUP PLC  ORD&lt;/D&gt;&lt;D xsi:type="xsd:string"&gt;CLIPPER LOGISTICS PLC  ORD&lt;/D&gt;&lt;D xsi:type="xsd:string"&gt;CLOSE BROTHERS GROUP PLC  ORD&lt;/D&gt;&lt;D xsi:type="xsd:string"&gt;CMC MARKETS PLC  ORD&lt;/D&gt;&lt;D xsi:type="xsd:string"&gt;CONVIVIALITY PLC  ORD&lt;/D&gt;&lt;D xsi:type="xsd:string"&gt;CONDUIT HOLDINGS LTD  ORD&lt;/D&gt;&lt;D xsi:type="xsd:string"&gt;CONTOURGLOBAL PLC  ORD&lt;/D&gt;&lt;D xsi:type="xsd:string"&gt;CREO MEDICAL GROUP PLC  ORD&lt;/D&gt;&lt;D xsi:type="xsd:string"&gt;DIPLOMA PLC  ORD&lt;/D&gt;&lt;D xsi:type="xsd:string"&gt;DECHRA PHARMACEUTICALS PLC  ORD&lt;/D&gt;&lt;D xsi:type="xsd:string"&gt;DS SMITH PLC  ORD&lt;/D&gt;&lt;D xsi:type="xsd:string"&gt;DIALIGHT PLC  ORD&lt;/D&gt;&lt;D xsi:type="xsd:string"&gt;DIRECT LINE INSURANCE GROUP PLC  ORD&lt;/D&gt;&lt;D xsi:type="xsd:string"&gt;DISCOVERIE GROUP PLC  ORD&lt;/D&gt;&lt;D xsi:type="xsd:string"&gt;DIVERSIFIED ENERGY (GAS &amp;amp; OIL)  ORD&lt;/D&gt;&lt;D xsi:type="xsd:string"&gt;EMIS GROUP PLC  ORD&lt;/D&gt;&lt;D xsi:type="xsd:string"&gt;POD POINT GROUP HOLDINGS PLC  ORD&lt;/D&gt;&lt;D xsi:type="xsd:string"&gt;AVACTA GROUP PLC  ORD&lt;/D&gt;&lt;D xsi:type="xsd:string"&gt;ELEMENTIS PLC  ORD&lt;/D&gt;&lt;D xsi:type="xsd:string"&gt;CLINIGEN GROUP PLC  ORD&lt;/D&gt;&lt;D xsi:type="xsd:string"&gt;EI GROUP PLC  ORD&lt;/D&gt;&lt;D xsi:type="xsd:string"&gt;ELEGANT HOTELS GROUP PLC  ORD&lt;/D&gt;&lt;D xsi:type="xsd:string"&gt;EUROCELL PLC  ORD&lt;/D&gt;&lt;D xsi:type="xsd:string"&gt;EQUINITI GROUP PLC  ORD&lt;/D&gt;&lt;D xsi:type="xsd:string"&gt;COUNTRYWIDE PLC  ORD&lt;/D&gt;&lt;D xsi:type="xsd:string"&gt;ENTAIN PLC  ORD&lt;/D&gt;&lt;D xsi:type="xsd:string"&gt;ESURE GROUP PLC  ORD&lt;/D&gt;&lt;D xsi:type="xsd:string"&gt;EXOVA GROUP PLC  ORD&lt;/D&gt;&lt;D xsi:type="xsd:string"&gt;FAROE PETROLEUM PLC  ORD&lt;/D&gt;&lt;D xsi:type="xsd:string"&gt;FBD HOLDINGS PLC  ORD&lt;/D&gt;&lt;D xsi:type="xsd:string"&gt;FDM GROUP HOLDINGS PLC  ORD&lt;/D&gt;&lt;D xsi:type="xsd:string"&gt;FIRESTONE DIAMONDS PLC  ORD&lt;/D&gt;&lt;D xsi:type="xsd:string"&gt;FD TECHNOLOGIES (FIRST) PLC  ORD&lt;/D&gt;&lt;D xsi:type="xsd:string"&gt;FLYBE GROUP PLC  ORD&lt;/D&gt;&lt;D xsi:type="xsd:string"&gt;FLUTTER ENTERTAINMENT PLC  ORD&lt;/D&gt;&lt;D xsi:type="xsd:string"&gt;QUILTER PLC  ORD&lt;/D&gt;&lt;D xsi:type="xsd:string"&gt;FOXTONS GROUP PLC  ORD&lt;/D&gt;&lt;D xsi:type="xsd:string"&gt;FRASERS GROUP PLC  ORD&lt;/D&gt;&lt;D xsi:type="xsd:string"&gt;FULCRUM UTILITY SERVICES LTD  ORD&lt;/D&gt;&lt;D xsi:type="xsd:string"&gt;FULLER SMITH &amp;amp; TURNER PLC  ORD A&lt;/D&gt;&lt;D xsi:type="xsd:string"&gt;GAMES WORKSHOP GROUP PLC  ORD&lt;/D&gt;&lt;D xsi:type="xsd:string"&gt;GAMA AVIATION PLC  ORD&lt;/D&gt;&lt;D xsi:type="xsd:string"&gt;GB GROUP (TELME GROUP) PLC  ORD&lt;/D&gt;&lt;D xsi:type="xsd:string"&gt;GEMFIELDS GROUP LTD  ORD&lt;/D&gt;&lt;D xsi:type="xsd:string"&gt;GENEL ENERGY PLC  ORD&lt;/D&gt;&lt;D xsi:type="xsd:string"&gt;GEM DIAMONDS LTD  ORD&lt;/D&gt;&lt;D xsi:type="xsd:string"&gt;GENUS PLC  ORD&lt;/D&gt;&lt;D xsi:type="xsd:string"&gt;GEMFIELDS (GEMFIELDS RES) PLC  ORD&lt;/D&gt;&lt;D xsi:type="xsd:string"&gt;UNBOUND GROUP (ELECTRA) PLC  ORD&lt;/D&gt;&lt;D xsi:type="xsd:string"&gt;GOCO GROUP (GOCOMPARE COM) PLC  ORD&lt;/D&gt;&lt;D xsi:type="xsd:string"&gt;GRAFTON GROUP PLC  ORD UNIT&lt;/D&gt;&lt;D xsi:type="xsd:string"&gt;JOHN LAING GROUP PLC  ORD&lt;/D&gt;&lt;D xsi:type="xsd:string"&gt;GYG PLC  ORD&lt;/D&gt;&lt;D xsi:type="xsd:string"&gt;HAMMERSON PLC  ORD&lt;/D&gt;&lt;D xsi:type="xsd:string"&gt;HARBOUR ENERGY PLC  ORD&lt;/D&gt;&lt;D xsi:type="xsd:string"&gt;HAWKWING PLC  ORD&lt;/D&gt;&lt;D xsi:type="xsd:string"&gt;HEIQ PLC  ORD&lt;/D&gt;&lt;D xsi:type="xsd:string"&gt;HELIUS ENERGY PLC  ORD&lt;/D&gt;&lt;D xsi:type="xsd:string"&gt;HELLERMANNTYTON GROUP PLC  ORD&lt;/D&gt;&lt;D xsi:type="xsd:string"&gt;HENDERSON GROUP PLC  ORD&lt;/D&gt;&lt;D xsi:type="xsd:string"&gt;HIKMA PHARMACEUTICALS PLC  ORD&lt;/D&gt;&lt;D xsi:type="xsd:string"&gt;HILTON FOOD GROUP PLC  ORD&lt;/D&gt;&lt;D xsi:type="xsd:string"&gt;HOCHSCHILD MINING PLC  ORD&lt;/D&gt;&lt;D xsi:type="xsd:string"&gt;HOSTELWORLD GROUP PLC  ORD&lt;/D&gt;&lt;D xsi:type="xsd:string"&gt;HOMESERVE PLC  ORD&lt;/D&gt;&lt;D xsi:type="xsd:string"&gt;HOWDEN JOINERY GROUP PLC  ORD&lt;/D&gt;&lt;D xsi:type="xsd:string"&gt;HUNTING (GIBSON) PLC  ORD&lt;/D&gt;&lt;D xsi:type="xsd:string"&gt;HUTCHMED CHINA (HUTCHISON) LTD  ORD&lt;/D&gt;&lt;D xsi:type="xsd:string"&gt;HUMMINGBIRD RESOURCES PLC  ORD&lt;/D&gt;&lt;D xsi:type="xsd:string"&gt;HURRICANE ENERGY PLC  ORD&lt;/D&gt;&lt;D xsi:type="xsd:string"&gt;IMI PLC  ORD&lt;/D&gt;&lt;D xsi:type="xsd:string"&gt;INDIVIOR PLC  ORD&lt;/D&gt;&lt;D xsi:type="xsd:string"&gt;INNOVATION GROUP PLC  ORD&lt;/D&gt;&lt;D xsi:type="xsd:string"&gt;INTERMEDIATE CAPITAL GROUP PLC  ORD&lt;/D&gt;&lt;D xsi:type="xsd:string"&gt;CPL RESOURCES PLC  ORD&lt;/D&gt;&lt;D xsi:type="xsd:string"&gt;INSPIRED (ENERGY) PLC  ORD&lt;/D&gt;&lt;D xsi:type="xsd:string"&gt;INTERNATIONAL PERSONAL FINANCE  ORD&lt;/D&gt;&lt;D xsi:type="xsd:string"&gt;IQGEO GROUP (UBISENSE) PLC  ORD&lt;/D&gt;&lt;D xsi:type="xsd:string"&gt;INTERNATIONAL WORKPLACE (IWG)  ORD&lt;/D&gt;&lt;D xsi:type="xsd:string"&gt;IBEX GLOBAL SOLUTIONS PLC  ORD&lt;/D&gt;&lt;D xsi:type="xsd:string"&gt;GULF MARINE SERVICES PLC  ORD&lt;/D&gt;&lt;D xsi:type="xsd:string"&gt;ST JAMES S PLACE PLC  ORD&lt;/D&gt;&lt;D xsi:type="xsd:string"&gt;JD SPORTS FASHION PLC  ORD REG&lt;/D&gt;&lt;D xsi:type="xsd:string"&gt;JUST EAT PLC  ORD&lt;/D&gt;&lt;D xsi:type="xsd:string"&gt;KEYWORDS STUDIOS PLC  ORD&lt;/D&gt;&lt;D xsi:type="xsd:string"&gt;KINGSPAN GROUP PLC  ORD&lt;/D&gt;&lt;D xsi:type="xsd:string"&gt;KRM22 PLC  ORD&lt;/D&gt;&lt;D xsi:type="xsd:string"&gt;LADBROKES CORAL GROUP PLC  ORD&lt;/D&gt;&lt;D xsi:type="xsd:string"&gt;LATCHWAYS PLC  ORD&lt;/D&gt;&lt;D xsi:type="xsd:string"&gt;LAVENDON GROUP PLC  ORD&lt;/D&gt;&lt;D xsi:type="xsd:string"&gt;FENIKSO (LEKOIL) LTD  ORD&lt;/D&gt;&lt;D xsi:type="xsd:string"&gt;LIVANOVA PLC  ORD&lt;/D&gt;&lt;D xsi:type="xsd:string"&gt;LOMBARD MEDICAL INC  ORD&lt;/D&gt;&lt;D xsi:type="xsd:string"&gt;SEASCAPE ENERGY ASIA (LONGBOAT)  ORD&lt;/D&gt;&lt;D xsi:type="xsd:string"&gt;LOMBARD RISK MANAGEMENT PLC  ORD&lt;/D&gt;&lt;D xsi:type="xsd:string"&gt;LOOKERS PLC  ORD&lt;/D&gt;&lt;D xsi:type="xsd:string"&gt;LSL PROPERTY SERVICES PLC  ORD&lt;/D&gt;&lt;D xsi:type="xsd:string"&gt;LXB RETAIL PROPERTIES PLC  ORD&lt;/D&gt;&lt;D xsi:type="xsd:string"&gt;LUXOFT HOLDING INC  CL A&lt;/D&gt;&lt;D xsi:type="xsd:string"&gt;MAN GROUP PLC  ORD&lt;/D&gt;&lt;D xsi:type="xsd:string"&gt;MANX TELECOM PLC  ORD&lt;/D&gt;&lt;D xsi:type="xsd:string"&gt;DIALOG SEMICONDUCTOR PLC  ORD&lt;/D&gt;&lt;D xsi:type="xsd:string"&gt;MARLOWE PLC  ORD&lt;/D&gt;&lt;D xsi:type="xsd:string"&gt;MARSHALL MOTOR HOLDINGS PLC  ORD&lt;/D&gt;&lt;D xsi:type="xsd:string"&gt;MARWYN MANAGEMENT PARTNERS PLC  ORD&lt;/D&gt;&lt;D xsi:type="xsd:string"&gt;MARWYN VALUE INVESTORS LTD  ORD&lt;/D&gt;&lt;D xsi:type="xsd:string"&gt;MATTIOLI WOODS PLC  ORD&lt;/D&gt;&lt;D xsi:type="xsd:string"&gt;MCCARTHY &amp;amp; STONE PLC  ORD&lt;/D&gt;&lt;D xsi:type="xsd:string"&gt;MCKAY SECURITIES PLC  ORD&lt;/D&gt;&lt;D xsi:type="xsd:string"&gt;MEARS GROUP PLC  ORD&lt;/D&gt;&lt;D xsi:type="xsd:string"&gt;MCCOLLS RETAIL GROUP PLC  ORD&lt;/D&gt;&lt;D xsi:type="xsd:string"&gt;MEDICLINIC INTERNATIONAL PLC  ORD&lt;/D&gt;&lt;D xsi:type="xsd:string"&gt;MERCANTILE PORTS &amp;amp; LOGISTICS  ORD&lt;/D&gt;&lt;D xsi:type="xsd:string"&gt;METIR PLC  ORD&lt;/D&gt;&lt;D xsi:type="xsd:string"&gt;MIDWICH GROUP PLC  ORD&lt;/D&gt;&lt;D xsi:type="xsd:string"&gt;MICRO FOCUS INTERNATIONAL PLC  ORD&lt;/D&gt;&lt;D xsi:type="xsd:string"&gt;BOOHOO GROUP PLC  ORD&lt;/D&gt;&lt;D xsi:type="xsd:string"&gt;MODERN WATER PLC  ORD&lt;/D&gt;&lt;D xsi:type="xsd:string"&gt;MONY GROUP (SUPERMARKET) PLC  ORD&lt;/D&gt;&lt;D xsi:type="xsd:string"&gt;MOTHERCARE PLC  ORD&lt;/D&gt;&lt;D xsi:type="xsd:string"&gt;MOBICO GROUP (NATIONAL) PLC  ORD&lt;/D&gt;&lt;D xsi:type="xsd:string"&gt;PARAGON BANKING GROUP PLC  ORD&lt;/D&gt;&lt;D xsi:type="xsd:string"&gt;NANOCO GROUP PLC  ORD&lt;/D&gt;&lt;D xsi:type="xsd:string"&gt;NCC GROUP PLC  ORD&lt;/D&gt;&lt;D xsi:type="xsd:string"&gt;NEX GROUP PLC  ORD&lt;/D&gt;&lt;D xsi:type="xsd:string"&gt;NMC HEALTH PLC  ORD&lt;/D&gt;&lt;D xsi:type="xsd:string"&gt;ODFJELL DRILLING LTD  ORD&lt;/D&gt;&lt;D xsi:type="xsd:string"&gt;OCADO GROUP PLC  ORD&lt;/D&gt;&lt;D xsi:type="xsd:string"&gt;ONCIMMUNE HOLDINGS PLC  ORD&lt;/D&gt;&lt;D xsi:type="xsd:string"&gt;ON THE BEACH GROUP PLC  ORD&lt;/D&gt;&lt;D xsi:type="xsd:string"&gt;OPHIR ENERGY PLC  ORD&lt;/D&gt;&lt;D xsi:type="xsd:string"&gt;ORIGIN ENTERPRISES PLC  ORD&lt;/D&gt;&lt;D xsi:type="xsd:string"&gt;OXFORD BIODYNAMICS PLC  ORD REG&lt;/D&gt;&lt;D xsi:type="xsd:string"&gt;OXFORD BIOMEDICA PLC  ORD&lt;/D&gt;&lt;D xsi:type="xsd:string"&gt;OXFORD INSTRUMENTS PLC  ORD&lt;/D&gt;&lt;D xsi:type="xsd:string"&gt;OXFORD IMMUNOTEC GLOBAL PLC  ORD&lt;/D&gt;&lt;D xsi:type="xsd:string"&gt;PAGEGROUP PLC  ORD&lt;/D&gt;&lt;D xsi:type="xsd:string"&gt;PARAGON ENTERTAIN (MARWYN CAP)  ORD&lt;/D&gt;&lt;D xsi:type="xsd:string"&gt;PARKMEAD GROUP PLC  ORD&lt;/D&gt;&lt;D xsi:type="xsd:string"&gt;PAYSAFE GROUP PLC  ORD&lt;/D&gt;&lt;D xsi:type="xsd:string"&gt;PENSANA (RARE EARTHS) PLC  ORD&lt;/D&gt;&lt;D xsi:type="xsd:string"&gt;PENSANA (RARE EARTHS) PLC  CDI&lt;/D&gt;&lt;D xsi:type="xsd:string"&gt;PETRA DIAMONDS LTD  ORD&lt;/D&gt;&lt;D xsi:type="xsd:string"&gt;ME GROUP INTL (PHOTO) PLC  ORD&lt;/D&gt;&lt;D xsi:type="xsd:string"&gt;PLAYTECH PLC  ORD&lt;/D&gt;&lt;D xsi:type="xsd:string"&gt;PLANT IMPACT PLC  ORD&lt;/D&gt;&lt;D xsi:type="xsd:string"&gt;POLAREAN IMAGING PLC  ORD&lt;/D&gt;&lt;D xsi:type="xsd:string"&gt;POLAR CAPITAL HOLDINGS PLC  ORD&lt;/D&gt;&lt;D xsi:type="xsd:string"&gt;POUNDLAND GROUP PLC  ORD&lt;/D&gt;&lt;D xsi:type="xsd:string"&gt;PREMIER MITON (PREMIER ASSET)  ORD&lt;/D&gt;&lt;D xsi:type="xsd:string"&gt;PROACTIS HOLDINGS PLC  ORD&lt;/D&gt;&lt;D xsi:type="xsd:string"&gt;VANQUIS BANKING GRP (PROVIDENT)  ORD&lt;/D&gt;&lt;D xsi:type="xsd:string"&gt;INTL DISTRIBUTION SERVICES  ORD&lt;/D&gt;&lt;D xsi:type="xsd:string"&gt;RATHBONES GROUP (BROTHERS) PLC  ORD&lt;/D&gt;&lt;D xsi:type="xsd:string"&gt;REABOLD RESOURCES PLC  ORD&lt;/D&gt;&lt;D xsi:type="xsd:string"&gt;REDROW PLC  ORD&lt;/D&gt;&lt;D xsi:type="xsd:string"&gt;RENALYTIX PLC  ORD&lt;/D&gt;&lt;D xsi:type="xsd:string"&gt;RENISHAW PLC  ORD&lt;/D&gt;&lt;D xsi:type="xsd:string"&gt;RESTAURANT GROUP PLC  ORD&lt;/D&gt;&lt;D xsi:type="xsd:string"&gt;REVEL COLLECTIVE PLC  ORD&lt;/D&gt;&lt;D xsi:type="xsd:string"&gt;RIGHTMOVE PLC  ORD&lt;/D&gt;&lt;D xsi:type="xsd:string"&gt;RESTORE PLC  ORD&lt;/D&gt;&lt;D xsi:type="xsd:string"&gt;ROCKHOPPER EXPLORATION PLC  ORD&lt;/D&gt;&lt;D xsi:type="xsd:string"&gt;RBG HOLDINGS (ROSENBLATT) PLC  ORD&lt;/D&gt;&lt;D xsi:type="xsd:string"&gt;ROTORK PLC  ORD&lt;/D&gt;&lt;D xsi:type="xsd:string"&gt;RPS GROUP PLC  ORD&lt;/D&gt;&lt;D xsi:type="xsd:string"&gt;RWS HOLDINGS PLC  ORD&lt;/D&gt;&lt;D xsi:type="xsd:string"&gt;SAGA PLC  ORD&lt;/D&gt;&lt;D xsi:type="xsd:string"&gt;SAFESTORE HOLDINGS PLC  ORD&lt;/D&gt;&lt;D xsi:type="xsd:string"&gt;SANNE GROUP PLC  ORD&lt;/D&gt;&lt;D xsi:type="xsd:string"&gt;SAVANNAH ENERGY (SAVANNAH PETR)  ORD&lt;/D&gt;&lt;D xsi:type="xsd:string"&gt;SAVANNAH PETROLEUM  WT&lt;/D&gt;&lt;D xsi:type="xsd:string"&gt;SCAPA GROUP PLC  ORD&lt;/D&gt;&lt;D xsi:type="xsd:string"&gt;SCIENCE IN SPORT PLC  ORD&lt;/D&gt;&lt;D xsi:type="xsd:string"&gt;SCS GROUP PLC  ORD&lt;/D&gt;&lt;D xsi:type="xsd:string"&gt;SDL PLC  ORD&lt;/D&gt;&lt;D xsi:type="xsd:string"&gt;QUANTUM PHARMA PLC  ORD&lt;/D&gt;&lt;D xsi:type="xsd:string"&gt;RAINBOW RARE EARTHS LTD  ORD&lt;/D&gt;&lt;D xsi:type="xsd:string"&gt;BRICKS NEWCO (PURPLEBRICKS) PLC  ORD&lt;/D&gt;&lt;D xsi:type="xsd:string"&gt;SENIOR PLC  ORD&lt;/D&gt;&lt;D xsi:type="xsd:string"&gt;SERCO GROUP PLC  ORD&lt;/D&gt;&lt;D xsi:type="xsd:string"&gt;SERCO GROUP PLC  RTS 4/16/15&lt;/D&gt;&lt;D xsi:type="xsd:string"&gt;SEPURA PLC  ORD&lt;/D&gt;&lt;D xsi:type="xsd:string"&gt;SIG PLC ORD&lt;/D&gt;&lt;D xsi:type="xsd:string"&gt;SHEARWATER GROUP PLC  ORD&lt;/D&gt;&lt;D xsi:type="xsd:string"&gt;SHANTA GOLD LTD  ORD&lt;/D&gt;&lt;D xsi:type="xsd:string"&gt;SHOE ZONE PLC  ORD&lt;/D&gt;&lt;D xsi:type="xsd:string"&gt;SIGNET JEWELERS LTD  COM&lt;/D&gt;&lt;D xsi:type="xsd:string"&gt;SIGNATURE AVIATION PLC  ORD&lt;/D&gt;&lt;D xsi:type="xsd:string"&gt;FINTEL (SIMPLYBIZ GROUP) PLC  ORD&lt;/D&gt;&lt;D xsi:type="xsd:string"&gt;SINCLAIR PHARMA PLC  ORD&lt;/D&gt;&lt;D xsi:type="xsd:string"&gt;SMART METERING SYSTEMS PLC  ORD&lt;/D&gt;&lt;D xsi:type="xsd:string"&gt;SOFTCAT PLC  ORD&lt;/D&gt;&lt;D xsi:type="xsd:string"&gt;SOLGOLD PLC  ORD&lt;/D&gt;&lt;D xsi:type="xsd:string"&gt;STANLEY GIBBONS GROUP PLC  ORD&lt;/D&gt;&lt;D xsi:type="xsd:string"&gt;STHREE PLC  ORD&lt;/D&gt;&lt;D xsi:type="xsd:string"&gt;SUMMIT PROPERTIES (GERMANY) LTD  ORD&lt;/D&gt;&lt;D xsi:type="xsd:string"&gt;SYLVANIA PLATINUM LTD  ORD&lt;/D&gt;&lt;D xsi:type="xsd:string"&gt;SYNTHOMER PLC  ORD&lt;/D&gt;&lt;D xsi:type="xsd:string"&gt;SYNCONA LTD  ORD&lt;/D&gt;&lt;D xsi:type="xsd:string"&gt;TALKTALK TELECOM GROUP PLC  ORD&lt;/D&gt;&lt;D xsi:type="xsd:string"&gt;TAYLOR WIMPEY PLC  ORD&lt;/D&gt;&lt;D xsi:type="xsd:string"&gt;EVERPLAY GROUP (TEAM17) PLC  ORD&lt;/D&gt;&lt;D xsi:type="xsd:string"&gt;TED BAKER PLC  ORD&lt;/D&gt;&lt;D xsi:type="xsd:string"&gt;TEKMAR GROUP PLC  ORD&lt;/D&gt;&lt;D xsi:type="xsd:string"&gt;THG PLC  ORD&lt;/D&gt;&lt;D xsi:type="xsd:string"&gt;TP ICAP GROUP PLC  ORD&lt;/D&gt;&lt;D xsi:type="xsd:string"&gt;TRAINLINE PLC  ORD&lt;/D&gt;&lt;D xsi:type="xsd:string"&gt;STRIDE GAMING PLC  ORD&lt;/D&gt;&lt;D xsi:type="xsd:string"&gt;SOPHOS GROUP PLC  ORD&lt;/D&gt;&lt;D xsi:type="xsd:string"&gt;TRACSIS PLC  ORD&lt;/D&gt;&lt;D xsi:type="xsd:string"&gt;TRAVIS PERKINS PLC  ORD&lt;/D&gt;&lt;D xsi:type="xsd:string"&gt;TRITAX BIG BOX REIT PLC  ORD&lt;/D&gt;&lt;D xsi:type="xsd:string"&gt;TRUSTPILOT GROUP PLC  ORD&lt;/D&gt;&lt;D xsi:type="xsd:string"&gt;TULLOW OIL PLC  ORD&lt;/D&gt;&lt;D xsi:type="xsd:string"&gt;TUNGSTEN CORP PLC  ORD&lt;/D&gt;&lt;D xsi:type="xsd:string"&gt;UK MAIL GROUP (BUSINESS POST)  ORD&lt;/D&gt;&lt;D xsi:type="xsd:string"&gt;UDG HEALTHCARE PLC  ORD&lt;/D&gt;&lt;D xsi:type="xsd:string"&gt;URBAN&amp;amp;CIVIC PLC  ORD&lt;/D&gt;&lt;D xsi:type="xsd:string"&gt;VERTU MOTORS PLC  ORD&lt;/D&gt;&lt;D xsi:type="xsd:string"&gt;VERONA PHARMA PLC  ORD&lt;/D&gt;&lt;D xsi:type="xsd:string"&gt;VESUVIUS PLC  ORD&lt;/D&gt;&lt;D xsi:type="xsd:string"&gt;VICTORIA PLC  ORD&lt;/D&gt;&lt;D xsi:type="xsd:string"&gt;VICTREX PLC  ORD&lt;/D&gt;&lt;D xsi:type="xsd:string"&gt;VIVO ENERGY PLC  ORD&lt;/D&gt;&lt;D xsi:type="xsd:string"&gt;CIRATA (WANDISCO) PLC  ORD&lt;/D&gt;&lt;D xsi:type="xsd:string"&gt;VOLUTION GROUP PLC  ORD&lt;/D&gt;&lt;D xsi:type="xsd:string"&gt;VISTRY GROUP (BOVIS) PLC  ORD&lt;/D&gt;&lt;D xsi:type="xsd:string"&gt;WILLIAM HILL PLC  ORD&lt;/D&gt;&lt;D xsi:type="xsd:string"&gt;WIZZ AIR HOLDINGS PLC  ORD&lt;/D&gt;&lt;D xsi:type="xsd:string"&gt;XLMEDIA PLC  ORD&lt;/D&gt;&lt;D xsi:type="xsd:string"&gt;YOURGENE HEALTH PLC  ORD&lt;/D&gt;&lt;D xsi:type="xsd:string"&gt;EDAG ENGINEERING GROUP AG  ORD&lt;/D&gt;&lt;D xsi:type="xsd:string"&gt;ALUFLEXPACK AG  ORD&lt;/D&gt;&lt;D xsi:type="xsd:string"&gt;ASCOM HOLDING AG  ORD REG&lt;/D&gt;&lt;D xsi:type="xsd:string"&gt;BOSSARD HOLDING AG  ORD BEARER&lt;/D&gt;&lt;D xsi:type="xsd:string"&gt;CLARIANT AG  ORD REG&lt;/D&gt;&lt;D xsi:type="xsd:string"&gt;DAETWYLER HOLDING AG  ORD BEARER&lt;/D&gt;&lt;D xsi:type="xsd:string"&gt;DKSH HOLDING LTD  ORD&lt;/D&gt;&lt;D xsi:type="xsd:string"&gt;FLUGHAFEN ZUERICH AG  ORD&lt;/D&gt;&lt;D xsi:type="xsd:string"&gt;GAM HOLDING AG  ORD REG&lt;/D&gt;&lt;D xsi:type="xsd:string"&gt;KOMAX HOLDING AG  ORD REG&lt;/D&gt;&lt;D xsi:type="xsd:string"&gt;MEYER BURGER TECHNOLOGY AG  ORD&lt;/D&gt;&lt;D xsi:type="xsd:string"&gt;OC OERLIKON CORP AG  ORD REG&lt;/D&gt;&lt;D xsi:type="xsd:string"&gt;INFICON HOLDING AG  ORD&lt;/D&gt;&lt;D xsi:type="xsd:string"&gt;LEONTEQ AG  ORD&lt;/D&gt;&lt;D xsi:type="xsd:string"&gt;SENSIRION HOLDING AG  ORD&lt;/D&gt;&lt;D xsi:type="xsd:string"&gt;SFS GROUP AG  ORD REG&lt;/D&gt;&lt;D xsi:type="xsd:string"&gt;SIKA AG  ORD REG&lt;/D&gt;&lt;D xsi:type="xsd:string"&gt;SIG GROUP (COMBIBLOC) AG  ORD&lt;/D&gt;&lt;D xsi:type="xsd:string"&gt;SUNRISE COMMUNICATIONS GROUP AG  ORD&lt;/D&gt;&lt;D xsi:type="xsd:string"&gt;AMBU AS  ORD B&lt;/D&gt;&lt;D xsi:type="xsd:string"&gt;BAVARIAN NORDIC AS  ORD&lt;/D&gt;&lt;D xsi:type="xsd:string"&gt;GENMAB AS  ORD&lt;/D&gt;&lt;D xsi:type="xsd:string"&gt;NETS AS  ORD&lt;/D&gt;&lt;D xsi:type="xsd:string"&gt;ROCKWOOL (INTERNATIONAL) AS  ORD A&lt;/D&gt;&lt;D xsi:type="xsd:string"&gt;SCANDINAVIAN TOBACCO GROUP AS  ORD&lt;/D&gt;&lt;D xsi:type="xsd:string"&gt;FLSMIDTH &amp;amp; CO AS  ORD&lt;/D&gt;&lt;D xsi:type="xsd:string"&gt;ADLER GROUP (ADO PROPERTIES) SA  ORD&lt;/D&gt;&lt;D xsi:type="xsd:string"&gt;AROUNDTOWN SA  ORD&lt;/D&gt;&lt;D xsi:type="xsd:string"&gt;B&amp;amp;S GROUP SA  ORD&lt;/D&gt;&lt;D xsi:type="xsd:string"&gt;CORESTATE CAPITAL HOLDING SA  ORD&lt;/D&gt;&lt;D xsi:type="xsd:string"&gt;EUROFINS SCIENTIFIC SE  ORD&lt;/D&gt;&lt;D xsi:type="xsd:string"&gt;GLOBAL FASHION GROUP SA  ORD&lt;/D&gt;&lt;D xsi:type="xsd:string"&gt;GRAND CITY PROPERTIES SA  ORD&lt;/D&gt;&lt;D xsi:type="xsd:string"&gt;MAJOREL GROUP LUXEMBOURG SA  ORD&lt;/D&gt;&lt;D xsi:type="xsd:string"&gt;SUSE SA  ORD&lt;/D&gt;&lt;D xsi:type="xsd:string"&gt;RM2 INTERNATIONAL SA  ORD&lt;/D&gt;&lt;D xsi:type="xsd:string"&gt;SAF HOLLAND SE  ORD BRR&lt;/D&gt;&lt;D xsi:type="xsd:string"&gt;SOLUTIONS 30 SE  ORD&lt;/D&gt;&lt;D xsi:type="xsd:string"&gt;SPOTIFY TECHNOLOGY SA  COM&lt;/D&gt;&lt;D xsi:type="xsd:string"&gt;AUTOMAX MOTORS (MATOMY) LTD  ORD&lt;/D&gt;&lt;D xsi:type="xsd:string"&gt;PLUS500 LTD  ORD&lt;/D&gt;&lt;D xsi:type="xsd:string"&gt;PHAROS ENERGY PLC  ORD&lt;/D&gt;&lt;D xsi:type="xsd:string"&gt;THARISA PLC  ORD&lt;/D&gt;&lt;D xsi:type="xsd:string"&gt;WIX COM LTD  COM&lt;/D&gt;&lt;D xsi:type="xsd:string"&gt;MUTUAL FUND (OTHER)&lt;/D&gt;&lt;D xsi:type="xsd:string"&gt;KONINKLIJKE BAM GROEP NV  ORD&lt;/D&gt;&lt;D xsi:type="xsd:string"&gt;ARCADIS NV  ORD&lt;/D&gt;&lt;D xsi:type="xsd:string"&gt;ASM INTERNATIONAL NV  ORD&lt;/D&gt;&lt;D xsi:type="xsd:string"&gt;BASIC FIT NV  ORD&lt;/D&gt;&lt;D xsi:type="xsd:string"&gt;BE SEMICONDUCTOR INDUSTRIES  ORD&lt;/D&gt;&lt;D xsi:type="xsd:string"&gt;EURONEXT NV  ORD REG&lt;/D&gt;&lt;D xsi:type="xsd:string"&gt;FYBER NV  ORD BRR&lt;/D&gt;&lt;D xsi:type="xsd:string"&gt;RELIABLE AFRICAN ENERGY NV  ORD&lt;/D&gt;&lt;D xsi:type="xsd:string"&gt;INTERTRUST NV  ORD&lt;/D&gt;&lt;D xsi:type="xsd:string"&gt;JUST EAT TAKEAWAY COM NV  ORD&lt;/D&gt;&lt;D xsi:type="xsd:string"&gt;KENDRION NV  ORD&lt;/D&gt;&lt;D xsi:type="xsd:string"&gt;KIADIS PHARMA NV  ORD REG&lt;/D&gt;&lt;D xsi:type="xsd:string"&gt;KONINKLIJKE VOLKERWESSELS NV  ORD&lt;/D&gt;&lt;D xsi:type="xsd:string"&gt;PROQR THERAPEUTICS NV  COM&lt;/D&gt;&lt;D xsi:type="xsd:string"&gt;RHI MAGNESITA NV  ORD&lt;/D&gt;&lt;D xsi:type="xsd:string"&gt;SBM OFFSHORE NV  ORD&lt;/D&gt;&lt;D xsi:type="xsd:string"&gt;REDCARE PHARMACY (SHOP) NV  ORD&lt;/D&gt;&lt;D xsi:type="xsd:string"&gt;SLIGRO FOOD GROUP NV  ORD&lt;/D&gt;&lt;D xsi:type="xsd:string"&gt;TOMTOM NV  ORD&lt;/D&gt;&lt;D xsi:type="xsd:string"&gt;USG PEOPLE NV  ORD&lt;/D&gt;&lt;D xsi:type="xsd:string"&gt;VAN LANSCHOT KEMPEN NV  CERT OF SH&lt;/D&gt;&lt;D xsi:type="xsd:string"&gt;ALPARGATAS SA  PFD&lt;/D&gt;&lt;D xsi:type="xsd:string"&gt;AQUIS ENTERTAINMENT LTD  ORD&lt;/D&gt;&lt;D xsi:type="xsd:string"&gt;BASE RESOURCES LTD  ORD&lt;/D&gt;&lt;D xsi:type="xsd:string"&gt;SEEING MACHINES LTD  ORD&lt;/D&gt;&lt;D xsi:type="xsd:string"&gt;WEST AFRICAN RESOURCES LTD  ORD&lt;/D&gt;&lt;D xsi:type="xsd:string"&gt;ADEVINTA ASA  ORD A&lt;/D&gt;&lt;D xsi:type="xsd:string"&gt;ADEVINTA ASA  ORD&lt;/D&gt;&lt;D xsi:type="xsd:string"&gt;AKER SOLUTIONS ASA  ORD&lt;/D&gt;&lt;D xsi:type="xsd:string"&gt;AKER BP ASA  ORD&lt;/D&gt;&lt;D xsi:type="xsd:string"&gt;ATLANTIC SAPPHIRE ASA  ORD&lt;/D&gt;&lt;D xsi:type="xsd:string"&gt;EUROPRIS ASA  ORD&lt;/D&gt;&lt;D xsi:type="xsd:string"&gt;NORDIC SEMICONDUCTOR (VLSI) ASA  ORD&lt;/D&gt;&lt;D xsi:type="xsd:string"&gt;MPC CONTAINER SHIPS ASA  ORD&lt;/D&gt;&lt;D xsi:type="xsd:string"&gt;SCATEC ASA  ORD&lt;/D&gt;&lt;D xsi:type="xsd:string"&gt;SCHIBSTED ASA  ORD A&lt;/D&gt;&lt;D xsi:type="xsd:string"&gt;SCHIBSTED ASA  ORD B&lt;/D&gt;&lt;D xsi:type="xsd:string"&gt;SPAREBANKEN VEST  ORD CTF&lt;/D&gt;&lt;D xsi:type="xsd:string"&gt;ZELLUNA (ULTIMOVACS) ASA  ORD&lt;/D&gt;&lt;D xsi:type="xsd:string"&gt;ZALARIS ASA  ORD&lt;/D&gt;&lt;D xsi:type="xsd:string"&gt;XXL ASA  ORD A&lt;/D&gt;&lt;D xsi:type="xsd:string"&gt;BLUE LABEL TELECOMS LTD  ORD&lt;/D&gt;&lt;D xsi:type="xsd:string"&gt;METAIR INVESTMENTS LTD  ORD&lt;/D&gt;&lt;D xsi:type="xsd:string"&gt;ANIMA HOLDING SPA  ORD&lt;/D&gt;&lt;D xsi:type="xsd:string"&gt;ANIMA HOLDING  RT 04/12/18&lt;/D&gt;&lt;D xsi:type="xsd:string"&gt;ASTM SPA  ORD&lt;/D&gt;&lt;D xsi:type="xsd:</t>
        </r>
      </text>
    </comment>
    <comment ref="A124" authorId="0" shapeId="0" xr:uid="{9FFCEDB6-C6F1-4BCB-911D-8CD7CF2CF4E5}">
      <text>
        <r>
          <rPr>
            <b/>
            <sz val="9"/>
            <color indexed="81"/>
            <rFont val="Tahoma"/>
            <family val="2"/>
          </rPr>
          <t>string"&gt;ANTARES VISION SPA  ORD&lt;/D&gt;&lt;D xsi:type="xsd:string"&gt;BPER BANCA (BANCA POPOLARE)  ORD&lt;/D&gt;&lt;D xsi:type="xsd:string"&gt;BUZZI (BUZZI UNICEM) SPA  ORD&lt;/D&gt;&lt;D xsi:type="xsd:string"&gt;BRUNELLO CUCINELLI SPA  ORD&lt;/D&gt;&lt;D xsi:type="xsd:string"&gt;CASSIOPEA SPA  ORD&lt;/D&gt;&lt;D xsi:type="xsd:string"&gt;CERVED GROUP SPA  ORD&lt;/D&gt;&lt;D xsi:type="xsd:string"&gt;DATALOGIC SPA  ORD&lt;/D&gt;&lt;D xsi:type="xsd:string"&gt;FINECOBANK SPA  ORD&lt;/D&gt;&lt;D xsi:type="xsd:string"&gt;ITALGAS SPA  ORD&lt;/D&gt;&lt;D xsi:type="xsd:string"&gt;LEONARDO SPA  ORD&lt;/D&gt;&lt;D xsi:type="xsd:string"&gt;PIRELLI &amp;amp; C SPA  ORD&lt;/D&gt;&lt;D xsi:type="xsd:string"&gt;SORIN SPA  ORD&lt;/D&gt;&lt;D xsi:type="xsd:string"&gt;TECHNOGYM SPA  ORD&lt;/D&gt;&lt;D xsi:type="xsd:string"&gt;YOOX NET A PORTER GROUP SPA  ORD&lt;/D&gt;&lt;D xsi:type="xsd:string"&gt;CONSTELLATION HEALTHCARE TECH  ORD&lt;/D&gt;&lt;D xsi:type="xsd:string"&gt;AHLSELL AB  ORD&lt;/D&gt;&lt;D xsi:type="xsd:string"&gt;AMBEA AB  ORD&lt;/D&gt;&lt;D xsi:type="xsd:string"&gt;ACADEMEDIA AB  ORD&lt;/D&gt;&lt;D xsi:type="xsd:string"&gt;BOLIDEN AB  ORD&lt;/D&gt;&lt;D xsi:type="xsd:string"&gt;AVANZA BANK HOLDING AB  ORD&lt;/D&gt;&lt;D xsi:type="xsd:string"&gt;BOOZT AB  ORD&lt;/D&gt;&lt;D xsi:type="xsd:string"&gt;BYGGMAX GROUP AB  ORD&lt;/D&gt;&lt;D xsi:type="xsd:string"&gt;CONCENTRIC AB  ORD&lt;/D&gt;&lt;D xsi:type="xsd:string"&gt;ELECTROLUX PROFESSIONAL AB  ORD B&lt;/D&gt;&lt;D xsi:type="xsd:string"&gt;DESENIO GROUP AB  ORD&lt;/D&gt;&lt;D xsi:type="xsd:string"&gt;EWORK GROUP (EWORK SCAN) AB  ORD&lt;/D&gt;&lt;D xsi:type="xsd:string"&gt;FORTNOX AB  ORD&lt;/D&gt;&lt;D xsi:type="xsd:string"&gt;HEMBLA AB  ORD B&lt;/D&gt;&lt;D xsi:type="xsd:string"&gt;EQT AB  ORD&lt;/D&gt;&lt;D xsi:type="xsd:string"&gt;IAR SYSTEMS GROUP AB  ORD B&lt;/D&gt;&lt;D xsi:type="xsd:string"&gt;HANSA BIOPHARMA AB  ORD&lt;/D&gt;&lt;D xsi:type="xsd:string"&gt;INTERNATIONELLA ENGELSKA SKOLAN  ORD&lt;/D&gt;&lt;D xsi:type="xsd:string"&gt;KAPPAHL AB  ORD&lt;/D&gt;&lt;D xsi:type="xsd:string"&gt;LIME TECHNOLOGIES AB  ORD&lt;/D&gt;&lt;D xsi:type="xsd:string"&gt;NORDIC WATERPROOFING HOLDING AB  ORD&lt;/D&gt;&lt;D xsi:type="xsd:string"&gt;VERVE GROUP ( MGI MEDIA &amp;amp; GAM)  ORD&lt;/D&gt;&lt;D xsi:type="xsd:string"&gt;LEOVEGAS AB  ORD&lt;/D&gt;&lt;D xsi:type="xsd:string"&gt;RADISSON HOSPITALITY AB  ORD&lt;/D&gt;&lt;D xsi:type="xsd:string"&gt;PIERCE GROUP AB  ORD&lt;/D&gt;&lt;D xsi:type="xsd:string"&gt;NORDNET AB (TELETRADE FIN SVC)  ORD&lt;/D&gt;&lt;D xsi:type="xsd:string"&gt;AAK AB  ORD&lt;/D&gt;&lt;D xsi:type="xsd:string"&gt;AHLSTROM MUNKSJO OYJ  ORD&lt;/D&gt;&lt;D xsi:type="xsd:string"&gt;AMER SPORTS CORP  ORD&lt;/D&gt;&lt;D xsi:type="xsd:string"&gt;BWIN PARTY DIGITAL (PARTYGAMNG)  ORD&lt;/D&gt;&lt;D xsi:type="xsd:string"&gt;CAVERION OYJ  ORD&lt;/D&gt;&lt;D xsi:type="xsd:string"&gt;CRAMO OYJ  ORD&lt;/D&gt;&lt;D xsi:type="xsd:string"&gt;DNA PLC  ORD&lt;/D&gt;&lt;D xsi:type="xsd:string"&gt;CATENA MEDIA PLC  ORD&lt;/D&gt;&lt;D xsi:type="xsd:string"&gt;HUHTAMAKI (VAN LEER) OYJ  ORD&lt;/D&gt;&lt;D xsi:type="xsd:string"&gt;JUMBO SA  ORD&lt;/D&gt;&lt;D xsi:type="xsd:string"&gt;KONECRANES OYJ  ORD&lt;/D&gt;&lt;D xsi:type="xsd:string"&gt;KOTIPIZZA GROUP OYJ  ORD&lt;/D&gt;&lt;D xsi:type="xsd:string"&gt;NOKIAN RENKAAT (TYRES) OYJ  ORD&lt;/D&gt;&lt;D xsi:type="xsd:string"&gt;NOS SGPS (ZON OPTIMUS) SA  ORD&lt;/D&gt;&lt;D xsi:type="xsd:string"&gt;MUSTI GROUP PLC  ORD&lt;/D&gt;&lt;D xsi:type="xsd:string"&gt;NAVIGATOR CO (PORTUCEL) SA  ORD&lt;/D&gt;&lt;D xsi:type="xsd:string"&gt;QT GROUP PLC  ORD&lt;/D&gt;&lt;D xsi:type="xsd:string"&gt;RAISIO OYJ  ORD V CONV&lt;/D&gt;&lt;D xsi:type="xsd:string"&gt;SANOMA (SANOMA WSOY) OYJ  ORD&lt;/D&gt;&lt;D xsi:type="xsd:string"&gt;TERNA ENERGY SA  ORD&lt;/D&gt;&lt;D xsi:type="xsd:string"&gt;UPONOR OYJ  ORD A&lt;/D&gt;&lt;D xsi:type="xsd:string"&gt;VALMET CORP  ORD&lt;/D&gt;&lt;D xsi:type="xsd:string"&gt;DERIVATIVE SECURITIES (OTHER)&lt;/D&gt;&lt;/FQL&gt;&lt;FQL&gt;&lt;Q&gt;THMWG6.F-LU^JULIAN(OS_TOP_HLDG_NAME(ALL,42064,45627,CQ,,ALL,EQ).DATES)&lt;/Q&gt;&lt;R&gt;1&lt;/R&gt;&lt;C&gt;1&lt;/C&gt;&lt;D xsi:type="xsd:string"&gt;#NUM&lt;/D&gt;&lt;/FQL&gt;&lt;FQL&gt;&lt;Q&gt;THMWG6.F-LU^FORMULA_DESCRIPTION("OS_TOP_HLDG_NAME")&lt;/Q&gt;&lt;R&gt;1&lt;/R&gt;&lt;C&gt;1&lt;/C&gt;&lt;D xsi:type="xsd:string"&gt;Name - Top Holdings&lt;/D&gt;&lt;/FQL&gt;&lt;FQL&gt;&lt;Q&gt;THMWG6.F-LU^OS_TOP_HLDG_LOCID(ALL,42064,45627,CQ,,ALL,EQ)&lt;/Q&gt;&lt;R&gt;746&lt;/R&gt;&lt;C&gt;1&lt;/C&gt;&lt;D xsi:type="xsd:string"&gt;0096162&lt;/D&gt;&lt;D xsi:type="xsd:string"&gt;B4YZN32&lt;/D&gt;&lt;D xsi:type="xsd:string"&gt;BF1TM59&lt;/D&gt;&lt;D xsi:type="xsd:string"&gt;4501093&lt;/D&gt;&lt;D xsi:type="xsd:string"&gt;B23DL39&lt;/D&gt;&lt;D xsi:type="xsd:string"&gt;BMCQVP1&lt;/D&gt;&lt;D xsi:type="xsd:string"&gt;4852832&lt;/D&gt;&lt;D xsi:type="xsd:string"&gt;0309644&lt;/D&gt;&lt;D xsi:type="xsd:string"&gt;B1LB9P6&lt;/D&gt;&lt;D xsi:type="xsd:string"&gt;B1WFDQ6&lt;/D&gt;&lt;D xsi:type="xsd:string"&gt;BMFJ180&lt;/D&gt;&lt;D xsi:type="xsd:string"&gt;B1HKSV6&lt;/D&gt;&lt;D xsi:type="xsd:string"&gt;BP92CJ4&lt;/D&gt;&lt;D xsi:type="xsd:string"&gt;5161407&lt;/D&gt;&lt;D xsi:type="xsd:string"&gt;B1YWXY3&lt;/D&gt;&lt;D xsi:type="xsd:string"&gt;B05M8B7&lt;/D&gt;&lt;D xsi:type="xsd:string"&gt;B1VP0K0&lt;/D&gt;&lt;D xsi:type="xsd:string"&gt;BD9PNF2&lt;/D&gt;&lt;D xsi:type="xsd:string"&gt;B3CY721&lt;/D&gt;&lt;D xsi:type="xsd:string"&gt;BYT9340&lt;/D&gt;&lt;D xsi:type="xsd:string"&gt;B7N0K05&lt;/D&gt;&lt;D xsi:type="xsd:string"&gt;B188XC5&lt;/D&gt;&lt;D xsi:type="xsd:string"&gt;EQUITYOTH&lt;/D&gt;&lt;D xsi:type="xsd:string"&gt;BXBZB01&lt;/D&gt;&lt;D xsi:type="xsd:string"&gt;BYZN904&lt;/D&gt;&lt;D xsi:type="xsd:string"&gt;5999330&lt;/D&gt;&lt;D xsi:type="xsd:string"&gt;4350035&lt;/D&gt;&lt;D xsi:type="xsd:string"&gt;BNC0DB0&lt;/D&gt;&lt;D xsi:type="xsd:string"&gt;BY7QYJ5&lt;/D&gt;&lt;D xsi:type="xsd:string"&gt;BMH18Q1&lt;/D&gt;&lt;D xsi:type="xsd:string"&gt;BV9FP30&lt;/D&gt;&lt;D xsi:type="xsd:string"&gt;5051605&lt;/D&gt;&lt;D xsi:type="xsd:string"&gt;BZ5ZHK3&lt;/D&gt;&lt;D xsi:type="xsd:string"&gt;BR3VDF4&lt;/D&gt;&lt;D xsi:type="xsd:string"&gt;0664097&lt;/D&gt;&lt;D xsi:type="xsd:string"&gt;0330860&lt;/D&gt;&lt;D xsi:type="xsd:string"&gt;BMHT025&lt;/D&gt;&lt;D xsi:type="xsd:string"&gt;5699373&lt;/D&gt;&lt;D xsi:type="xsd:string"&gt;BKPGF52&lt;/D&gt;&lt;D xsi:type="xsd:string"&gt;B12TR11&lt;/D&gt;&lt;D xsi:type="xsd:string"&gt;BJDQQ87&lt;/D&gt;&lt;D xsi:type="xsd:string"&gt;B188NJ2&lt;/D&gt;&lt;D xsi:type="xsd:string"&gt;5633616&lt;/D&gt;&lt;D xsi:type="xsd:string"&gt;B011GL4&lt;/D&gt;&lt;D xsi:type="xsd:string"&gt;BNR4T86&lt;/D&gt;&lt;D xsi:type="xsd:string"&gt;5474008&lt;/D&gt;&lt;D xsi:type="xsd:string"&gt;0231888&lt;/D&gt;&lt;D xsi:type="xsd:string"&gt;BJV2F80&lt;/D&gt;&lt;D xsi:type="xsd:string"&gt;0265274&lt;/D&gt;&lt;D xsi:type="xsd:string"&gt;BQZCBZ4&lt;/D&gt;&lt;D xsi:type="xsd:string"&gt;BD3VFW7&lt;/D&gt;&lt;D xsi:type="xsd:string"&gt;B5N0P84&lt;/D&gt;&lt;D xsi:type="xsd:string"&gt;BYV8MN7&lt;/D&gt;&lt;D xsi:type="xsd:string"&gt;BJMZDW8&lt;/D&gt;&lt;D xsi:type="xsd:string"&gt;BF4X3P5&lt;/D&gt;&lt;D xsi:type="xsd:string"&gt;BMVQDZ6&lt;/D&gt;&lt;D xsi:type="xsd:string"&gt;0416102&lt;/D&gt;&lt;D xsi:type="xsd:string"&gt;BF2NP06&lt;/D&gt;&lt;D xsi:type="xsd:string"&gt;5990623&lt;/D&gt;&lt;D xsi:type="xsd:string"&gt;BLP5857&lt;/D&gt;&lt;D xsi:type="xsd:string"&gt;BD6JX57&lt;/D&gt;&lt;D xsi:type="xsd:string"&gt;BZ0P4R4&lt;/D&gt;&lt;D xsi:type="xsd:string"&gt;BNC5T39&lt;/D&gt;&lt;D xsi:type="xsd:string"&gt;BNHRG84&lt;/D&gt;&lt;D xsi:type="xsd:string"&gt;BLF7T27&lt;/D&gt;&lt;D xsi:type="xsd:string"&gt;B97C733&lt;/D&gt;&lt;D xsi:type="xsd:string"&gt;B06QFB7&lt;/D&gt;&lt;D xsi:type="xsd:string"&gt;BCCW4X8&lt;/D&gt;&lt;D xsi:type="xsd:string"&gt;0602729&lt;/D&gt;&lt;D xsi:type="xsd:string"&gt;BDC5DH1&lt;/D&gt;&lt;D xsi:type="xsd:string"&gt;B1W8P14&lt;/D&gt;&lt;D xsi:type="xsd:string"&gt;BK71XP1&lt;/D&gt;&lt;D xsi:type="xsd:string"&gt;ALV&lt;/D&gt;&lt;D xsi:type="xsd:string"&gt;5468346&lt;/D&gt;&lt;D xsi:type="xsd:string"&gt;B2425G6&lt;/D&gt;&lt;D xsi:type="xsd:string"&gt;0242493&lt;/D&gt;&lt;D xsi:type="xsd:string"&gt;5492345&lt;/D&gt;&lt;D xsi:type="xsd:string"&gt;BJ5FQX7&lt;/D&gt;&lt;D xsi:type="xsd:string"&gt;5608915&lt;/D&gt;&lt;D xsi:type="xsd:string"&gt;BKPH9R5&lt;/D&gt;&lt;D xsi:type="xsd:string"&gt;0386410&lt;/D&gt;&lt;D xsi:type="xsd:string"&gt;BQPGGN9&lt;/D&gt;&lt;D xsi:type="xsd:string"&gt;BMCFL47&lt;/D&gt;&lt;D xsi:type="xsd:string"&gt;BF0GJW7&lt;/D&gt;&lt;D xsi:type="xsd:string"&gt;BQMQ1P9&lt;/D&gt;&lt;D xsi:type="xsd:string"&gt;BNT8K50&lt;/D&gt;&lt;D xsi:type="xsd:string"&gt;B8VZXT9&lt;/D&gt;&lt;D xsi:type="xsd:string"&gt;B01F7T1&lt;/D&gt;&lt;D xsi:type="xsd:string"&gt;B1YVKJ4&lt;/D&gt;&lt;D xsi:type="xsd:string"&gt;BZBX0P7&lt;/D&gt;&lt;D xsi:type="xsd:string"&gt;BD9BPN2&lt;/D&gt;&lt;D xsi:type="xsd:string"&gt;B1RMFT9&lt;/D&gt;&lt;D xsi:type="xsd:string"&gt;BMWRZ07&lt;/D&gt;&lt;D xsi:type="xsd:string"&gt;BG382L7&lt;/D&gt;&lt;D xsi:type="xsd:string"&gt;BJBMWP6&lt;/D&gt;&lt;D xsi:type="xsd:string"&gt;4100553&lt;/D&gt;&lt;D xsi:type="xsd:string"&gt;BJ8PD77&lt;/D&gt;&lt;D xsi:type="xsd:string"&gt;B0Z5YZ2&lt;/D&gt;&lt;D xsi:type="xsd:string"&gt;B6632T7&lt;/D&gt;&lt;D xsi:type="xsd:string"&gt;BYMF367&lt;/D&gt;&lt;D xsi:type="xsd:string"&gt;BFZZM64&lt;/D&gt;&lt;D xsi:type="xsd:string"&gt;BNYKB70&lt;/D&gt;&lt;D xsi:type="xsd:string"&gt;0066701&lt;/D&gt;&lt;D xsi:type="xsd:string"&gt;0177142&lt;/D&gt;&lt;D xsi:type="xsd:string"&gt;BY2Z0H7&lt;/D&gt;&lt;D xsi:type="xsd:string"&gt;BL6NGV2&lt;/D&gt;&lt;D xsi:type="xsd:string"&gt;BD45357&lt;/D&gt;&lt;D xsi:type="xsd:string"&gt;BMT9K01&lt;/D&gt;&lt;D xsi:type="xsd:string"&gt;B0BRN55&lt;/D&gt;&lt;D xsi:type="xsd:string"&gt;B23PWD2&lt;/D&gt;&lt;D xsi:type="xsd:string"&gt;B15SLC4&lt;/D&gt;&lt;D xsi:type="xsd:string"&gt;4508663&lt;/D&gt;&lt;D xsi:type="xsd:string"&gt;BYT1830&lt;/D&gt;&lt;D xsi:type="xsd:string"&gt;BMFNNR5&lt;/D&gt;&lt;D xsi:type="xsd:string"&gt;B1FN8X9&lt;/D&gt;&lt;D xsi:type="xsd:string"&gt;B074435&lt;/D&gt;&lt;D xsi:type="xsd:string"&gt;BNM73Q6&lt;/D&gt;&lt;D xsi:type="xsd:string"&gt;7169517&lt;/D&gt;&lt;D xsi:type="xsd:string"&gt;BX8ZX20&lt;/D&gt;&lt;D xsi:type="xsd:string"&gt;BK93RS6&lt;/D&gt;&lt;D xsi:type="xsd:string"&gt;5075036&lt;/D&gt;&lt;D xsi:type="xsd:string"&gt;7136663&lt;/D&gt;&lt;D xsi:type="xsd:string"&gt;5638280&lt;/D&gt;&lt;D xsi:type="xsd:string"&gt;BS3DYQ5&lt;/D&gt;&lt;D xsi:type="xsd:string"&gt;5267639&lt;/D&gt;&lt;D xsi:type="xsd:string"&gt;BSMM753&lt;/D&gt;&lt;D xsi:type="xsd:string"&gt;BNJZRJ4&lt;/D&gt;&lt;D xsi:type="xsd:string"&gt;BZCNN35&lt;/D&gt;&lt;D xsi:type="xsd:string"&gt;*EDV&lt;/D&gt;&lt;D xsi:type="xsd:string"&gt;BYWVDP4&lt;/D&gt;&lt;D xsi:type="xsd:string"&gt;BNG04Q8&lt;/D&gt;&lt;D xsi:type="xsd:string"&gt;BN2TR93&lt;/D&gt;&lt;D xsi:type="xsd:string"&gt;0332349&lt;/D&gt;&lt;D xsi:type="xsd:string"&gt;0929666&lt;/D&gt;&lt;D xsi:type="xsd:string"&gt;BBT32N3&lt;/D&gt;&lt;D xsi:type="xsd:string"&gt;CASH&lt;/D&gt;&lt;D xsi:type="xsd:string"&gt;B28V440&lt;/D&gt;&lt;D xsi:type="xsd:string"&gt;BLR7129&lt;/D&gt;&lt;D xsi:type="xsd:string"&gt;B92M6T7&lt;/D&gt;&lt;D xsi:type="xsd:string"&gt;BD4TZK8&lt;/D&gt;&lt;D xsi:type="xsd:string"&gt;3185216&lt;/D&gt;&lt;D xsi:type="xsd:string"&gt;B1HMT19&lt;/D&gt;&lt;D xsi:type="xsd:string"&gt;4058629&lt;/D&gt;&lt;D xsi:type="xsd:string"&gt;BP7NQJ7&lt;/D&gt;&lt;D xsi:type="xsd:string"&gt;BSBJ5M8&lt;/D&gt;&lt;D xsi:type="xsd:string"&gt;0417008&lt;/D&gt;&lt;D xsi:type="xsd:string"&gt;BL6LMQ3&lt;/D&gt;&lt;D xsi:type="xsd:string"&gt;PVTPLACE&lt;/D&gt;&lt;D xsi:type="xsd:string"&gt;*AOI&lt;/D&gt;&lt;D xsi:type="xsd:string"&gt;*AII&lt;/D&gt;&lt;D xsi:type="xsd:string"&gt;APIC&lt;/D&gt;&lt;D xsi:type="xsd:string"&gt;RCUS&lt;/D&gt;&lt;D xsi:type="xsd:string"&gt;ARGX&lt;/D&gt;&lt;D xsi:type="xsd:string"&gt;ASND&lt;/D&gt;&lt;D xsi:type="xsd:string"&gt;CUDA&lt;/D&gt;&lt;D xsi:type="xsd:string"&gt;BSFT&lt;/D&gt;&lt;D xsi:type="xsd:string"&gt;GOOS&lt;/D&gt;&lt;D xsi:type="xsd:string"&gt;BYVM4L1&lt;/D&gt;&lt;D xsi:type="xsd:string"&gt;BG0T3Q5&lt;/D&gt;&lt;D xsi:type="xsd:string"&gt;CTMX&lt;/D&gt;&lt;D xsi:type="xsd:string"&gt;DDOG&lt;/D&gt;&lt;D xsi:type="xsd:string"&gt;DT&lt;/D&gt;&lt;D xsi:type="xsd:string"&gt;EGHT&lt;/D&gt;&lt;D xsi:type="xsd:string"&gt;BQQF5P0&lt;/D&gt;&lt;D xsi:type="xsd:string"&gt;EA&lt;/D&gt;&lt;D xsi:type="xsd:string"&gt;B3XDDH4&lt;/D&gt;&lt;D xsi:type="xsd:string"&gt;EPAM&lt;/D&gt;&lt;D xsi:type="xsd:string"&gt;EXA&lt;/D&gt;&lt;D xsi:type="xsd:string"&gt;BFD20M9&lt;/D&gt;&lt;D xsi:type="xsd:string"&gt;FRLN&lt;/D&gt;&lt;D xsi:type="xsd:string"&gt;HSTM&lt;/D&gt;&lt;D xsi:type="xsd:string"&gt;HUBS&lt;/D&gt;&lt;D xsi:type="xsd:string"&gt;IMMU&lt;/D&gt;&lt;D xsi:type="xsd:string"&gt;BF0L7J5&lt;/D&gt;&lt;D xsi:type="xsd:string"&gt;*IVN&lt;/D&gt;&lt;D xsi:type="xsd:string"&gt;KRTX&lt;/D&gt;&lt;D xsi:type="xsd:string"&gt;KOS&lt;/D&gt;&lt;D xsi:type="xsd:string"&gt;B53NQB3&lt;/D&gt;&lt;D xsi:type="xsd:string"&gt;*MND&lt;/D&gt;&lt;D xsi:type="xsd:string"&gt;MODN&lt;/D&gt;&lt;D xsi:type="xsd:string"&gt;2607948&lt;/D&gt;&lt;D xsi:type="xsd:string"&gt;*NCU&lt;/D&gt;&lt;D xsi:type="xsd:string"&gt;NSU&lt;/D&gt;&lt;D xsi:type="xsd:string"&gt;NEWR&lt;/D&gt;&lt;D xsi:type="xsd:string"&gt;*NXE&lt;/D&gt;&lt;D xsi:type="xsd:string"&gt;BMGST60&lt;/D&gt;&lt;D xsi:type="xsd:string"&gt;*ORE&lt;/D&gt;&lt;D xsi:type="xsd:string"&gt;*PTM&lt;/D&gt;&lt;D xsi:type="xsd:string"&gt;RP&lt;/D&gt;&lt;D xsi:type="xsd:string"&gt;BMDWQL9&lt;/D&gt;&lt;D xsi:type="xsd:string"&gt;*ROOT&lt;/D&gt;&lt;D xsi:type="xsd:string"&gt;SMG&lt;/D&gt;&lt;D xsi:type="xsd:string"&gt;*SMF&lt;/D&gt;&lt;D xsi:type="xsd:string"&gt;SHOP&lt;/D&gt;&lt;D xsi:type="xsd:string"&gt;TLND&lt;/D&gt;&lt;D xsi:type="xsd:string"&gt;B413SZ6&lt;/D&gt;&lt;D xsi:type="xsd:string"&gt;885149203&lt;/D&gt;&lt;D xsi:type="xsd:string"&gt;VRNS&lt;/D&gt;&lt;D xsi:type="xsd:string"&gt;VRNA&lt;/D&gt;&lt;D xsi:type="xsd:string"&gt;VSAT&lt;/D&gt;&lt;D xsi:type="xsd:string"&gt;VRTU&lt;/D&gt;&lt;D xsi:type="xsd:string"&gt;ZAYO&lt;/D&gt;&lt;D xsi:type="xsd:string"&gt;ZEN&lt;/D&gt;&lt;D xsi:type="xsd:string"&gt;BZ1GZ06&lt;/D&gt;&lt;D xsi:type="xsd:string"&gt;7517882&lt;/D&gt;&lt;D xsi:type="xsd:string"&gt;4019950&lt;/D&gt;&lt;D xsi:type="xsd:string"&gt;B01R9Y6&lt;/D&gt;&lt;D xsi:type="xsd:string"&gt;B0BKSS2&lt;/D&gt;&lt;D xsi:type="xsd:string"&gt;B28W603&lt;/D&gt;&lt;D xsi:type="xsd:string"&gt;BMB3BN1&lt;/D&gt;&lt;D xsi:type="xsd:string"&gt;B07Q2V5&lt;/D&gt;&lt;D xsi:type="xsd:string"&gt;4247494&lt;/D&gt;&lt;D xsi:type="xsd:string"&gt;5705496&lt;/D&gt;&lt;D xsi:type="xsd:string"&gt;4224992&lt;/D&gt;&lt;D xsi:type="xsd:string"&gt;5541979&lt;/D&gt;&lt;D xsi:type="xsd:string"&gt;7100099&lt;/D&gt;&lt;D xsi:type="xsd:string"&gt;5623662&lt;/D&gt;&lt;D xsi:type="xsd:string"&gt;BLB1VX8&lt;/D&gt;&lt;D xsi:type="xsd:string"&gt;BYW82K3&lt;/D&gt;&lt;D xsi:type="xsd:string"&gt;BSJN317&lt;/D&gt;&lt;D xsi:type="xsd:string"&gt;B4YVF56&lt;/D&gt;&lt;D xsi:type="xsd:string"&gt;5576067&lt;/D&gt;&lt;D xsi:type="xsd:string"&gt;5811917&lt;/D&gt;&lt;D xsi:type="xsd:string"&gt;5881857&lt;/D&gt;&lt;D xsi:type="xsd:string"&gt;BMY7CH1&lt;/D&gt;&lt;D xsi:type="xsd:string"&gt;BZCNB42&lt;/D&gt;&lt;D xsi:type="xsd:string"&gt;BFYTTC2&lt;/D&gt;&lt;D xsi:type="xsd:string"&gt;B0YZ0Z5&lt;/D&gt;&lt;D xsi:type="xsd:string"&gt;B8JVC03&lt;/D&gt;&lt;D xsi:type="xsd:string"&gt;5138638&lt;/D&gt;&lt;D xsi:type="xsd:string"&gt;5774344&lt;/D&gt;&lt;D xsi:type="xsd:string"&gt;4557104&lt;/D&gt;&lt;D xsi:type="xsd:string"&gt;B1Y47Y7&lt;/D&gt;&lt;D xsi:type="xsd:string"&gt;B5ZQ9D3&lt;/D&gt;&lt;D xsi:type="xsd:string"&gt;BNTJ0F3&lt;/D&gt;&lt;D xsi:type="xsd:string"&gt;4693194&lt;/D&gt;&lt;D xsi:type="xsd:string"&gt;B58DLS0&lt;/D&gt;&lt;D xsi:type="xsd:string"&gt;B1Y46T5&lt;/D&gt;&lt;D xsi:type="xsd:string"&gt;BYVQYG8&lt;/D&gt;&lt;D xsi:type="xsd:string"&gt;B5KPFL5&lt;/D&gt;&lt;D xsi:type="xsd:string"&gt;4557847&lt;/D&gt;&lt;D xsi:type="xsd:string"&gt;BYWH8S0&lt;/D&gt;&lt;D xsi:type="xsd:string"&gt;BMTVR17&lt;/D&gt;&lt;D xsi:type="xsd:string"&gt;5773255&lt;/D&gt;&lt;D xsi:type="xsd:string"&gt;5569711&lt;/D&gt;&lt;D xsi:type="xsd:string"&gt;BKPVDX1&lt;/D&gt;&lt;D xsi:type="xsd:string"&gt;5531000&lt;/D&gt;&lt;D xsi:type="xsd:string"&gt;5499272&lt;/D&gt;&lt;D xsi:type="xsd:string"&gt;BFYG8K4&lt;/D&gt;&lt;D xsi:type="xsd:string"&gt;BW9P7T7&lt;/D&gt;&lt;D xsi:type="xsd:string"&gt;5734672&lt;/D&gt;&lt;D xsi:type="xsd:string"&gt;B11Y3K8&lt;/D&gt;&lt;D xsi:type="xsd:string"&gt;BD6T2G1&lt;/D&gt;&lt;D xsi:type="xsd:string"&gt;BJV2FV3&lt;/D&gt;&lt;D xsi:type="xsd:string"&gt;5064722&lt;/D&gt;&lt;D xsi:type="xsd:string"&gt;BYY5978&lt;/D&gt;&lt;D xsi:type="xsd:string"&gt;5934364&lt;/D&gt;&lt;D xsi:type="xsd:string"&gt;BR17150&lt;/D&gt;&lt;D xsi:type="xsd:string"&gt;5962730&lt;/D&gt;&lt;D xsi:type="xsd:string"&gt;BF06WX9&lt;/D&gt;&lt;D xsi:type="xsd:string"&gt;BP2B2B0&lt;/D&gt;&lt;D xsi:type="xsd:string"&gt;5772627&lt;/D&gt;&lt;D xsi:type="xsd:string"&gt;5785186&lt;/D&gt;&lt;D xsi:type="xsd:string"&gt;5769470&lt;/D&gt;&lt;D xsi:type="xsd:string"&gt;BVCXBC2&lt;/D&gt;&lt;D xsi:type="xsd:string"&gt;7017586&lt;/D&gt;&lt;D xsi:type="xsd:string"&gt;4354134&lt;/D&gt;&lt;D xsi:type="xsd:string"&gt;5802449&lt;/D&gt;&lt;D xsi:type="xsd:string"&gt;BMYLGD7&lt;/D&gt;&lt;D xsi:type="xsd:string"&gt;BZ13VD2&lt;/D&gt;&lt;D xsi:type="xsd:string"&gt;BNDM6Y9&lt;/D&gt;&lt;D xsi:type="xsd:string"&gt;5355437&lt;/D&gt;&lt;D xsi:type="xsd:string"&gt;BD9PFL2&lt;/D&gt;&lt;D xsi:type="xsd:string"&gt;BKDPJX7&lt;/D&gt;&lt;D xsi:type="xsd:string"&gt;BQV0SV7&lt;/D&gt;&lt;D xsi:type="xsd:string"&gt;BM677T6&lt;/D&gt;&lt;D xsi:type="xsd:string"&gt;B1X8QN2&lt;/D&gt;&lt;D xsi:type="xsd:string"&gt;BX90C05&lt;/D&gt;&lt;D xsi:type="xsd:string"&gt;BBHXPN6&lt;/D&gt;&lt;D xsi:type="xsd:string"&gt;BYR4L21&lt;/D&gt;&lt;D xsi:type="xsd:string"&gt;B29F9S0&lt;/D&gt;&lt;D xsi:type="xsd:string"&gt;BNC0LH2&lt;/D&gt;&lt;D xsi:type="xsd:string"&gt;BX1BDG9&lt;/D&gt;&lt;D xsi:type="xsd:string"&gt;BDH3Q71&lt;/D&gt;&lt;D xsi:type="xsd:string"&gt;BD1DLX8&lt;/D&gt;&lt;D xsi:type="xsd:string"&gt;5466726&lt;/D&gt;&lt;D xsi:type="xsd:string"&gt;4907732&lt;/D&gt;&lt;D xsi:type="xsd:string"&gt;BNZJDK3&lt;/D&gt;&lt;D xsi:type="xsd:string"&gt;B0CMCV8&lt;/D&gt;&lt;D xsi:type="xsd:string"&gt;B3S0TP0&lt;/D&gt;&lt;D xsi:type="xsd:string"&gt;BD9H3X6&lt;/D&gt;&lt;D xsi:type="xsd:string"&gt;BR3YYH2&lt;/D&gt;&lt;D xsi:type="xsd:string"&gt;BVSS790&lt;/D&gt;&lt;D xsi:type="xsd:string"&gt;4031910&lt;/D&gt;&lt;D xsi:type="xsd:string"&gt;B62G1B5&lt;/D&gt;&lt;D xsi:type="xsd:string"&gt;BVRYS85&lt;/D&gt;&lt;D xsi:type="xsd:string"&gt;5984273&lt;/D&gt;&lt;D xsi:type="xsd:string"&gt;B1HKRM0&lt;/D&gt;&lt;D xsi:type="xsd:string"&gt;5489916&lt;/D&gt;&lt;D xsi:type="xsd:string"&gt;BYY8LS2&lt;/D&gt;&lt;D xsi:type="xsd:string"&gt;7078066&lt;/D&gt;&lt;D xsi:type="xsd:string"&gt;BL4SFK1&lt;/D&gt;&lt;D xsi:type="xsd:string"&gt;7130836&lt;/D&gt;&lt;D xsi:type="xsd:string"&gt;BDT88L2&lt;/D&gt;&lt;D xsi:type="xsd:string"&gt;4899572&lt;/D&gt;&lt;D xsi:type="xsd:string"&gt;BYZ2QP5&lt;/D&gt;&lt;D xsi:type="xsd:string"&gt;B0XMRC3&lt;/D&gt;&lt;D xsi:type="xsd:string"&gt;BT9L0K6&lt;/D&gt;&lt;D xsi:type="xsd:string"&gt;BYNZ9V3&lt;/D&gt;&lt;D xsi:type="xsd:string"&gt;BLR97V6&lt;/D&gt;&lt;D xsi:type="xsd:string"&gt;B1L3CS6&lt;/D&gt;&lt;D xsi:type="xsd:string"&gt;5481202&lt;/D&gt;&lt;D xsi:type="xsd:string"&gt;BKT7807&lt;/D&gt;&lt;D xsi:type="xsd:string"&gt;BNFWR44&lt;/D&gt;&lt;D xsi:type="xsd:string"&gt;BGH15L3&lt;/D&gt;&lt;D xsi:type="xsd:string"&gt;BF16XZ7&lt;/D&gt;&lt;D xsi:type="xsd:string"&gt;BL63JM4&lt;/D&gt;&lt;D xsi:type="xsd:string"&gt;BMSKPJ9&lt;/D&gt;&lt;D xsi:type="xsd:string"&gt;BQQG1H7&lt;/D&gt;&lt;D xsi:type="xsd:string"&gt;BL0L5G0&lt;/D&gt;&lt;D xsi:type="xsd:string"&gt;BFZNLB6&lt;/D&gt;&lt;D xsi:type="xsd:string"&gt;BF16C05&lt;/D&gt;&lt;D xsi:type="xsd:string"&gt;0028262&lt;/D&gt;&lt;D xsi:type="xsd:string"&gt;3208782&lt;/D&gt;&lt;D xsi:type="xsd:string"&gt;BF1XGQ0&lt;/D&gt;&lt;D xsi:type="xsd:string"&gt;BXC8D03&lt;/D&gt;&lt;D xsi:type="xsd:string"&gt;3433067&lt;/D&gt;&lt;D xsi:type="xsd:string"&gt;BD04507&lt;/D&gt;&lt;D xsi:type="xsd:string"&gt;BQFH632&lt;/D&gt;&lt;D xsi:type="xsd:string"&gt;3092725&lt;/D&gt;&lt;D xsi:type="xsd:string"&gt;BVYVFW2&lt;/D&gt;&lt;D xsi:type="xsd:string"&gt;0969703&lt;/D&gt;&lt;D xsi:type="xsd:string"&gt;B02H2F7&lt;/D&gt;&lt;D xsi:type="xsd:string"&gt;BKM1QH9&lt;/D&gt;&lt;D xsi:type="xsd:string"&gt;BQ1XTV3&lt;/D&gt;&lt;D xsi:type="xsd:string"&gt;BF8J3Z9&lt;/D&gt;&lt;D xsi:type="xsd:string"&gt;BP0S1D8&lt;/D&gt;&lt;D xsi:type="xsd:string"&gt;BHVN&lt;/D&gt;&lt;D xsi:type="xsd:string"&gt;B06GNN5&lt;/D&gt;&lt;D xsi:type="xsd:string"&gt;BYQ0HV1&lt;/D&gt;&lt;D xsi:type="xsd:string"&gt;0236935&lt;/D&gt;&lt;D xsi:type="xsd:string"&gt;BNG2VN0&lt;/D&gt;&lt;D xsi:type="xsd:string"&gt;0119508&lt;/D&gt;&lt;D xsi:type="xsd:string"&gt;0176581&lt;/D&gt;&lt;D xsi:type="xsd:string"&gt;B01TND9&lt;/D&gt;&lt;D xsi:type="xsd:string"&gt;B067N83&lt;/D&gt;&lt;D xsi:type="xsd:string"&gt;B0N8QD5&lt;/D&gt;&lt;D xsi:type="xsd:string"&gt;BMCYKB4&lt;/D&gt;&lt;D xsi:type="xsd:string"&gt;BNKT5L3&lt;/D&gt;&lt;D xsi:type="xsd:string"&gt;BMGYLN9&lt;/D&gt;&lt;D xsi:type="xsd:string"&gt;B099999&lt;/D&gt;&lt;D xsi:type="xsd:string"&gt;B010DT8&lt;/D&gt;&lt;D xsi:type="xsd:string"&gt;BLY2F70&lt;/D&gt;&lt;D xsi:type="xsd:string"&gt;BYV2WV7&lt;/D&gt;&lt;D xsi:type="xsd:string"&gt;B0KWHQ0&lt;/D&gt;&lt;D xsi:type="xsd:string"&gt;BD8DR11&lt;/D&gt;&lt;D xsi:type="xsd:string"&gt;B033F22&lt;/D&gt;&lt;D xsi:type="xsd:string"&gt;0188371&lt;/D&gt;&lt;D xsi:type="xsd:string"&gt;B2QY935&lt;/D&gt;&lt;D xsi:type="xsd:string"&gt;0201836&lt;/D&gt;&lt;D xsi:type="xsd:string"&gt;B15FWH7&lt;/D&gt;&lt;D xsi:type="xsd:string"&gt;BMMV6B7&lt;/D&gt;&lt;D xsi:type="xsd:string"&gt;0766807&lt;/D&gt;&lt;D xsi:type="xsd:string"&gt;B14SKR3&lt;/D&gt;&lt;D xsi:type="xsd:string"&gt;BC7H5F7&lt;/D&gt;&lt;D xsi:type="xsd:string"&gt;BN133N2&lt;/D&gt;&lt;D xsi:type="xsd:string"&gt;BF448H5&lt;/D&gt;&lt;D xsi:type="xsd:string"&gt;BZ1BLL4&lt;/D&gt;&lt;D xsi:type="xsd:string"&gt;0182663&lt;/D&gt;&lt;D xsi:type="xsd:string"&gt;0963318&lt;/D&gt;&lt;D xsi:type="xsd:string"&gt;0822011&lt;/D&gt;&lt;D xsi:type="xsd:string"&gt;3305779&lt;/D&gt;&lt;D xsi:type="xsd:string"&gt;BY9D0Y1&lt;/D&gt;&lt;D xsi:type="xsd:string"&gt;0005588&lt;/D&gt;&lt;D xsi:type="xsd:string"&gt;BQHP5P9&lt;/D&gt;&lt;D xsi:type="xsd:string"&gt;B61D1Y0&lt;/D&gt;&lt;D xsi:type="xsd:string"&gt;BNDRD10&lt;/D&gt;&lt;D xsi:type="xsd:string"&gt;BYYW9G8&lt;/D&gt;&lt;D xsi:type="xsd:string"&gt;0241854&lt;/D&gt;&lt;D xsi:type="xsd:string"&gt;B89J241&lt;/D&gt;&lt;D xsi:type="xsd:string"&gt;B1L8B62&lt;/D&gt;&lt;D xsi:type="xsd:string"&gt;BWXSNY9&lt;/D&gt;&lt;D xsi:type="xsd:string"&gt;BVV2KN4&lt;/D&gt;&lt;D xsi:type="xsd:string"&gt;BYWWHR7&lt;/D&gt;&lt;D xsi:type="xsd:string"&gt;BK5V944&lt;/D&gt;&lt;D xsi:type="xsd:string"&gt;B5VQMV6&lt;/D&gt;&lt;D xsi:type="xsd:string"&gt;B8KJH56&lt;/D&gt;&lt;D xsi:type="xsd:string"&gt;BKY7HG1&lt;/D&gt;&lt;D xsi:type="xsd:string"&gt;3303290&lt;/D&gt;&lt;D xsi:type="xsd:string"&gt;4330231&lt;/D&gt;&lt;D xsi:type="xsd:string"&gt;BLWDVP5&lt;/D&gt;&lt;D xsi:type="xsd:string"&gt;BKX59Y8&lt;/D&gt;&lt;D xsi:type="xsd:string"&gt;3147777&lt;/D&gt;&lt;D xsi:type="xsd:string"&gt;B4QMVR1&lt;/D&gt;&lt;D xsi:type="xsd:string"&gt;BWZMZF4&lt;/D&gt;&lt;D xsi:type="xsd:string"&gt;BNHSJN3&lt;/D&gt;&lt;D xsi:type="xsd:string"&gt;BCKFY51&lt;/D&gt;&lt;D xsi:type="xsd:string"&gt;B1QH8P2&lt;/D&gt;&lt;D xsi:type="xsd:string"&gt;B447YT1&lt;/D&gt;&lt;D xsi:type="xsd:string"&gt;B1YPC34&lt;/D&gt;&lt;D xsi:type="xsd:string"&gt;0371847&lt;/D&gt;&lt;D xsi:type="xsd:string"&gt;B3ZP152&lt;/D&gt;&lt;D xsi:type="xsd:string"&gt;0687061&lt;/D&gt;&lt;D xsi:type="xsd:string"&gt;BG0KTL5&lt;/D&gt;&lt;D xsi:type="xsd:string"&gt;B55Q3P3&lt;/D&gt;&lt;D xsi:type="xsd:string"&gt;B1P8H48&lt;/D&gt;&lt;D xsi:type="xsd:string"&gt;0207458&lt;/D&gt;&lt;D xsi:type="xsd:string"&gt;B0HX108&lt;/D&gt;&lt;D xsi:type="xsd:string"&gt;B02SHR7&lt;/D&gt;&lt;D xsi:type="xsd:string"&gt;BZ02Q91&lt;/D&gt;&lt;D xsi:type="xsd:string"&gt;B00MZ44&lt;/D&gt;&lt;D xsi:type="xsd:string"&gt;BVC3CB8&lt;/D&gt;&lt;D xsi:type="xsd:string"&gt;BZ4FM65&lt;/D&gt;&lt;D xsi:type="xsd:string"&gt;BRJQ8J2&lt;/D&gt;&lt;D xsi:type="xsd:string"&gt;BMBVGQ3&lt;/D&gt;&lt;D xsi:type="xsd:string"&gt;BLF0L31&lt;/D&gt;&lt;D xsi:type="xsd:string"&gt;BN2CJ29&lt;/D&gt;&lt;D xsi:type="xsd:string"&gt;B1GF9F3&lt;/D&gt;&lt;D xsi:type="xsd:string"&gt;B943Y72&lt;/D&gt;&lt;D xsi:type="xsd:string"&gt;B3CM952&lt;/D&gt;&lt;D xsi:type="xsd:string"&gt;B0LCW08&lt;/D&gt;&lt;D xsi:type="xsd:string"&gt;B1V9NW5&lt;/D&gt;&lt;D xsi:type="xsd:string"&gt;B1FW502&lt;/D&gt;&lt;D xsi:type="xsd:string"&gt;BYYN422&lt;/D&gt;&lt;D xsi:type="xsd:string"&gt;BYYTFB6&lt;/D&gt;&lt;D xsi:type="xsd:string"&gt;0557681&lt;/D&gt;&lt;D xsi:type="xsd:string"&gt;0447889&lt;/D&gt;&lt;D xsi:type="xsd:string"&gt;BNTDT81&lt;/D&gt;&lt;D xsi:type="xsd:string"&gt;B60BWY2&lt;/D&gt;&lt;D xsi:type="xsd:string"&gt;B580MF5&lt;/D&gt;&lt;D xsi:type="xsd:string"&gt;BGLP8L2&lt;/D&gt;&lt;D xsi:type="xsd:string"&gt;BN4HT33&lt;/D&gt;&lt;D xsi:type="xsd:string"&gt;0687209&lt;/D&gt;&lt;D xsi:type="xsd:string"&gt;BYT1DJ1&lt;/D&gt;&lt;D xsi:type="xsd:string"&gt;5723830&lt;/D&gt;&lt;D xsi:type="xsd:string"&gt;BR2Q0V5&lt;/D&gt;&lt;D xsi:type="xsd:string"&gt;B1YKG04&lt;/D&gt;&lt;D xsi:type="xsd:string"&gt;B3NCXX7&lt;/D&gt;&lt;D xsi:type="xsd:string"&gt;BYVQYS0&lt;/D&gt;&lt;D xsi:type="xsd:string"&gt;BBCRF44&lt;/D&gt;&lt;D xsi:type="xsd:string"&gt;BJVWTM2&lt;/D&gt;&lt;D xsi:type="xsd:string"&gt;0766937&lt;/D&gt;&lt;D xsi:type="xsd:string"&gt;BM8Q5M0&lt;/D&gt;&lt;D xsi:type="xsd:string"&gt;BKX5CN8&lt;/D&gt;&lt;D xsi:type="xsd:string"&gt;BBQ3850&lt;/D&gt;&lt;D xsi:type="xsd:string"&gt;4491235&lt;/D&gt;&lt;D xsi:type="xsd:string"&gt;BFM6WC6&lt;/D&gt;&lt;D xsi:type="xsd:string"&gt;B0ZSH63&lt;/D&gt;&lt;D xsi:type="xsd:string"&gt;0157296&lt;/D&gt;&lt;D xsi:type="xsd:string"&gt;0505754&lt;/D&gt;&lt;D xsi:type="xsd:string"&gt;B9FFQF9&lt;/D&gt;&lt;D xsi:type="xsd:string"&gt;LIVN&lt;/D&gt;&lt;D xsi:type="xsd:string"&gt;BL25F15&lt;/D&gt;&lt;D xsi:type="xsd:string"&gt;BKFW248&lt;/D&gt;&lt;D xsi:type="xsd:string"&gt;B030JP4&lt;/D&gt;&lt;D xsi:type="xsd:string"&gt;B17MMZ4&lt;/D&gt;&lt;D xsi:type="xsd:string"&gt;B1G5HX7&lt;/D&gt;&lt;D xsi:type="xsd:string"&gt;B4MFKH7&lt;/D&gt;&lt;D xsi:type="xsd:string"&gt;LXFT&lt;/D&gt;&lt;D xsi:type="xsd:string"&gt;BJ1DLW9&lt;/D&gt;&lt;D xsi:type="xsd:string"&gt;BHY3RF7&lt;/D&gt;&lt;D xsi:type="xsd:string"&gt;5982200&lt;/D&gt;&lt;D xsi:type="xsd:string"&gt;BD8SLV4&lt;/D&gt;&lt;D xsi:type="xsd:string"&gt;BVYB2Q5&lt;/D&gt;&lt;D xsi:type="xsd:string"&gt;B4NF3F5&lt;/D&gt;&lt;D xsi:type="xsd:string"&gt;BYTRG23&lt;/D&gt;&lt;D xsi:type="xsd:string"&gt;B0MT3Y9&lt;/D&gt;&lt;D xsi:type="xsd:string"&gt;BYNVD08&lt;/D&gt;&lt;D xsi:type="xsd:string"&gt;0552200&lt;/D&gt;&lt;D xsi:type="xsd:string"&gt;0563042&lt;/D&gt;&lt;D xsi:type="xsd:string"&gt;BJ3VW95&lt;/D&gt;&lt;D xsi:type="xsd:string"&gt;B8HX8Z8&lt;/D&gt;&lt;D xsi:type="xsd:string"&gt;BKSH7R8&lt;/D&gt;&lt;D xsi:type="xsd:string"&gt;BMWC836&lt;/D&gt;&lt;D xsi:type="xsd:string"&gt;BYSXWW4&lt;/D&gt;&lt;D xsi:type="xsd:string"&gt;BJ1F4N7&lt;/D&gt;&lt;D xsi:type="xsd:string"&gt;BG6L729&lt;/D&gt;&lt;D xsi:type="xsd:string"&gt;B1XF5X6&lt;/D&gt;&lt;D xsi:type="xsd:string"&gt;B1ZBKY8&lt;/D&gt;&lt;D xsi:type="xsd:string"&gt;0906744&lt;/D&gt;&lt;D xsi:type="xsd:string"&gt;0621520&lt;/D&gt;&lt;D xsi:type="xsd:string"&gt;B2NGPM5&lt;/D&gt;&lt;D xsi:type="xsd:string"&gt;B01JLR9&lt;/D&gt;&lt;D xsi:type="xsd:string"&gt;B01QGK8&lt;/D&gt;&lt;D xsi:type="xsd:string"&gt;BZ02MH1&lt;/D&gt;&lt;D xsi:type="xsd:string"&gt;B7FC076&lt;/D&gt;&lt;D xsi:type="xsd:string"&gt;BDX87W2&lt;/D&gt;&lt;D xsi:type="xsd:string"&gt;B3MBS74&lt;/D&gt;&lt;D xsi:type="xsd:string"&gt;BYQ94H3&lt;/D&gt;&lt;D xsi:type="xsd:string"&gt;BYM1K75&lt;/D&gt;&lt;D xsi:type="xsd:string"&gt;B24CT19&lt;/D&gt;&lt;D xsi:type="xsd:string"&gt;B1YC2Y6&lt;/D&gt;&lt;D xsi:type="xsd:string"&gt;BD5H857&lt;/D&gt;&lt;D xsi:type="xsd:string"&gt;BDFBVT4&lt;/D&gt;&lt;D xsi:type="xsd:string"&gt;0665045&lt;/D&gt;&lt;D xsi:type="xsd:string"&gt;OXFD&lt;/D&gt;&lt;D xsi:type="xsd:string"&gt;3023231&lt;/D&gt;&lt;D xsi:type="xsd:string"&gt;B73XYX5&lt;/D&gt;&lt;D xsi:type="xsd:string"&gt;BGCYZL7&lt;/D&gt;&lt;D xsi:type="xsd:string"&gt;3426454&lt;/D&gt;&lt;D xsi:type="xsd:string"&gt;BKV4DS9&lt;/D&gt;&lt;D xsi:type="xsd:string"&gt;BDZ84H4&lt;/D&gt;&lt;D xsi:type="xsd:string"&gt;BNYNCZ4&lt;/D&gt;&lt;D xsi:type="xsd:string"&gt;0848125&lt;/D&gt;&lt;D xsi:type="xsd:string"&gt;B7S9G98&lt;/D&gt;&lt;D xsi:type="xsd:string"&gt;B1F4K36&lt;/D&gt;&lt;D xsi:type="xsd:string"&gt;BF3DT58&lt;/D&gt;&lt;D xsi:type="xsd:string"&gt;B1GCLT2&lt;/D&gt;&lt;D xsi:type="xsd:string"&gt;BJ34VB9&lt;/D&gt;&lt;D xsi:type="xsd:string"&gt;BZB2KR6&lt;/D&gt;&lt;D xsi:type="xsd:string"&gt;B13GSS5&lt;/D&gt;&lt;D xsi:type="xsd:string"&gt;B1Z4ST8&lt;/D&gt;&lt;D xsi:type="xsd:string"&gt;BDVZYZ7&lt;/D&gt;&lt;D xsi:type="xsd:string"&gt;0214834&lt;/D&gt;&lt;D xsi:type="xsd:string"&gt;B95L055&lt;/D&gt;&lt;D xsi:type="xsd:string"&gt;BG11K36&lt;/D&gt;&lt;D xsi:type="xsd:string"&gt;BYWL4Y0&lt;/D&gt;&lt;D xsi:type="xsd:string"&gt;0732358&lt;/D&gt;&lt;D xsi:type="xsd:string"&gt;B0YG1K0&lt;/D&gt;&lt;D xsi:type="xsd:string"&gt;BVDPPV4&lt;/D&gt;&lt;D xsi:type="xsd:string"&gt;BGDT3G2&lt;/D&gt;&lt;D xsi:type="xsd:string"&gt;B5NR1S7&lt;/D&gt;&lt;D xsi:type="xsd:string"&gt;B0FVQX2&lt;/D&gt;&lt;D xsi:type="xsd:string"&gt;BFM6WL5&lt;/D&gt;&lt;D xsi:type="xsd:string"&gt;BVFNZH2&lt;/D&gt;&lt;D xsi:type="xsd:string"&gt;0759476&lt;/D&gt;&lt;D xsi:type="xsd:string"&gt;BVFCZV3&lt;/D&gt;&lt;D xsi:type="xsd:string"&gt;BMX64W8&lt;/D&gt;&lt;D xsi:type="xsd:string"&gt;B1N7Z09&lt;/D&gt;&lt;D xsi:type="xsd:string"&gt;BVRZ8S8&lt;/D&gt;&lt;D xsi:type="xsd:string"&gt;BP41S21&lt;/D&gt;&lt;D xsi:type="xsd:string"&gt;BYX59P7&lt;/D&gt;&lt;D xsi:type="xsd:string"&gt;0728119&lt;/D&gt;&lt;D xsi:type="xsd:string"&gt;BBPV532&lt;/D&gt;&lt;D xsi:type="xsd:string"&gt;BRF0TJ5&lt;/D&gt;&lt;D xsi:type="xsd:string"&gt;0937636&lt;/D&gt;&lt;D xsi:type="xsd:string"&gt;BRTL8Q4&lt;/D&gt;&lt;D xsi:type="xsd:string"&gt;BD59ZW9&lt;/D&gt;&lt;D xsi:type="xsd:string"&gt;BYV2MV7&lt;/D&gt;&lt;D xsi:type="xsd:string"&gt;0795823&lt;/D&gt;&lt;D xsi:type="xsd:string"&gt;0797379&lt;/D&gt;&lt;D xsi:type="xsd:string"&gt;BW9HGS5&lt;/D&gt;&lt;D xsi:type="xsd:string"&gt;B1ZBLD4&lt;/D&gt;&lt;D xsi:type="xsd:string"&gt;0802541&lt;/D&gt;&lt;D xsi:type="xsd:string"&gt;BKT6VH2&lt;/D&gt;&lt;D xsi:type="xsd:string"&gt;B0CGR82&lt;/D&gt;&lt;D xsi:type="xsd:string"&gt;BLTVCF9&lt;/D&gt;&lt;D xsi:type="xsd:string"&gt;SIG&lt;/D&gt;&lt;D xsi:type="xsd:string"&gt;BKDM7X4&lt;/D&gt;&lt;D xsi:type="xsd:string"&gt;BG1THS4&lt;/D&gt;&lt;D xsi:type="xsd:string"&gt;3385674&lt;/D&gt;&lt;D xsi:type="xsd:string"&gt;B4X1RC8&lt;/D&gt;&lt;D xsi:type="xsd:string"&gt;BYZDVK8&lt;/D&gt;&lt;D xsi:type="xsd:string"&gt;B0WD0R3&lt;/D&gt;&lt;D xsi:type="xsd:string"&gt;0962843&lt;/D&gt;&lt;D xsi:type="xsd:string"&gt;B0KM9T7&lt;/D&gt;&lt;D xsi:type="xsd:string"&gt;BJ4FZW0&lt;/D&gt;&lt;D xsi:type="xsd:string"&gt;B3V5PR6&lt;/D&gt;&lt;D xsi:type="xsd:string"&gt;BNTVWJ7&lt;/D&gt;&lt;D xsi:type="xsd:string"&gt;B8P59C0&lt;/D&gt;&lt;D xsi:type="xsd:string"&gt;B4YCDF5&lt;/D&gt;&lt;D xsi:type="xsd:string"&gt;0878230&lt;/D&gt;&lt;D xsi:type="xsd:string"&gt;BYVX2X2&lt;/D&gt;&lt;D xsi:type="xsd:string"&gt;0104861&lt;/D&gt;&lt;D xsi:type="xsd:string"&gt;BDFGGK5&lt;/D&gt;&lt;D xsi:type="xsd:string"&gt;BMTV739&lt;/D&gt;&lt;D xsi:type="xsd:string"&gt;BMDZN39&lt;/D&gt;&lt;D xsi:type="xsd:string"&gt;BKDTK92&lt;/D&gt;&lt;D xsi:type="xsd:string"&gt;BWT5X88&lt;/D&gt;&lt;D xsi:type="xsd:string"&gt;BYZFZ91&lt;/D&gt;&lt;D xsi:type="xsd:string"&gt;B28HSF7&lt;/D&gt;&lt;D xsi:type="xsd:string"&gt;BK9RKT0&lt;/D&gt;&lt;D xsi:type="xsd:string"&gt;BG49KP9&lt;/D&gt;&lt;D xsi:type="xsd:string"&gt;BNK9TP5&lt;/D&gt;&lt;D xsi:type="xsd:string"&gt;0150080&lt;/D&gt;&lt;D xsi:type="xsd:string"&gt;B7Z0Q50&lt;/D&gt;&lt;D xsi:type="xsd:string"&gt;0157616&lt;/D&gt;&lt;D xsi:type="xsd:string"&gt;3302480&lt;/D&gt;&lt;D xsi:type="xsd:string"&gt;BKT04W0&lt;/D&gt;&lt;D xsi:type="xsd:string"&gt;B1GK464&lt;/D&gt;&lt;D xsi:type="xsd:string"&gt;BYW2KH8&lt;/D&gt;&lt;D xsi:type="xsd:string"&gt;B82YXW8&lt;/D&gt;&lt;D xsi:type="xsd:string"&gt;BZC0LC1&lt;/D&gt;&lt;D xsi:type="xsd:string"&gt;0929224&lt;/D&gt;&lt;D xsi:type="xsd:string"&gt;BDGT2M7&lt;/D&gt;&lt;D xsi:type="xsd:string"&gt;B6Y3DV8&lt;/D&gt;&lt;D xsi:type="xsd:string"&gt;BN3ZZ52&lt;/D&gt;&lt;D xsi:type="xsd:string"&gt;0185929&lt;/D&gt;&lt;D xsi:type="xsd:string"&gt;3169889&lt;/D&gt;&lt;D xsi:type="xsd:string"&gt;BN574F9&lt;/D&gt;&lt;D xsi:type="xsd:string"&gt;BH6XDL3&lt;/D&gt;&lt;D xsi:type="xsd:string"&gt;BN31ZD8&lt;/D&gt;&lt;D xsi:type="xsd:string"&gt;BYM8DF5&lt;/D&gt;&lt;D xsi:type="xsd:string"&gt;BJ5F8G4&lt;/D&gt;&lt;D xsi:type="xsd:string"&gt;4697378&lt;/D&gt;&lt;D xsi:type="xsd:string"&gt;BLNN0G8&lt;/D&gt;&lt;D xsi:type="xsd:string"&gt;7113990&lt;/D&gt;&lt;D xsi:type="xsd:string"&gt;B1Z4WD0&lt;/D&gt;&lt;D xsi:type="xsd:string"&gt;B71QPM2&lt;/D&gt;&lt;D xsi:type="xsd:string"&gt;BYQ8481&lt;/D&gt;&lt;D xsi:type="xsd:string"&gt;B1WHVV3&lt;/D&gt;&lt;D xsi:type="xsd:string"&gt;5978630&lt;/D&gt;&lt;D xsi:type="xsd:string"&gt;BT3MF33&lt;/D&gt;&lt;D xsi:type="xsd:string"&gt;4612757&lt;/D&gt;&lt;D xsi:type="xsd:string"&gt;4681724&lt;/D&gt;&lt;D xsi:type="xsd:string"&gt;B7Y4738&lt;/D&gt;&lt;D xsi:type="xsd:string"&gt;BG0SQC9&lt;/D&gt;&lt;D xsi:type="xsd:string"&gt;BLWF8B6&lt;/D&gt;&lt;D xsi:type="xsd:string"&gt;BF2DSG3&lt;/D&gt;&lt;D xsi:type="xsd:string"&gt;BD5GN60&lt;/D&gt;&lt;D xsi:type="xsd:string"&gt;BVSS671&lt;/D&gt;&lt;D xsi:type="xsd:string"&gt;BD9G333&lt;/D&gt;&lt;D xsi:type="xsd:string"&gt;5564619&lt;/D&gt;&lt;D xsi:type="xsd:string"&gt;4595739&lt;/D&gt;&lt;D xsi:type="xsd:string"&gt;BD2BMF0&lt;/D&gt;&lt;D xsi:type="xsd:string"&gt;4955601&lt;/D&gt;&lt;D xsi:type="xsd:string"&gt;BYZGMM6&lt;/D&gt;&lt;D xsi:type="xsd:string"&gt;5263574&lt;/D&gt;&lt;D xsi:type="xsd:string"&gt;BYNXBZ5&lt;/D&gt;&lt;D xsi:type="xsd:string"&gt;BF0CK44&lt;/D&gt;&lt;D xsi:type="xsd:string"&gt;BFMH1Z5&lt;/D&gt;&lt;D xsi:type="xsd:string"&gt;BZ168H4&lt;/D&gt;&lt;D xsi:type="xsd:string"&gt;BNDPYV1&lt;/D&gt;&lt;D xsi:type="xsd:string"&gt;BJVLZF4&lt;/D&gt;&lt;D xsi:type="xsd:string"&gt;B8K9X70&lt;/D&gt;&lt;D xsi:type="xsd:string"&gt;BM9J034&lt;/D&gt;&lt;D xsi:type="xsd:string"&gt;BL9YLY0&lt;/D&gt;&lt;D xsi:type="xsd:string"&gt;BG4TT29&lt;/D&gt;&lt;D xsi:type="xsd:string"&gt;BL5BYR9&lt;/D&gt;&lt;D xsi:type="xsd:string"&gt;BD5FFX8&lt;/D&gt;&lt;D xsi:type="xsd:string"&gt;SPOT&lt;/D&gt;&lt;D xsi:type="xsd:string"&gt;BZ1F6P5&lt;/D&gt;&lt;D xsi:type="xsd:string"&gt;BBT3PS9&lt;/D&gt;&lt;D xsi:type="xsd:string"&gt;B572ZV9&lt;/D&gt;&lt;D xsi:type="xsd:string"&gt;B8NWYF1&lt;/D&gt;&lt;D xsi:type="xsd:string"&gt;WIX&lt;/D&gt;&lt;D xsi:type="xsd:string"&gt;MUTUAL&lt;/D&gt;&lt;D xsi:type="xsd:string"&gt;B12W5Y9&lt;/D&gt;&lt;D xsi:type="xsd:string"&gt;5769209&lt;/D&gt;&lt;D xsi:type="xsd:string"&gt;5165294&lt;/D&gt;&lt;D xsi:type="xsd:string"&gt;BD9Y9B7&lt;/D&gt;&lt;D xsi:type="xsd:string"&gt;BG0SCK9&lt;/D&gt;&lt;D xsi:type="xsd:string"&gt;BNBNSG0&lt;/D&gt;&lt;D xsi:type="xsd:string"&gt;BMYSQT4&lt;/D&gt;&lt;D xsi:type="xsd:string"&gt;B73GQ27&lt;/D&gt;&lt;D xsi:type="xsd:string"&gt;BZ24134&lt;/D&gt;&lt;D xsi:type="xsd:string"&gt;BYQ7HZ6&lt;/D&gt;&lt;D xsi:type="xsd:string"&gt;B1VYCB2&lt;/D&gt;&lt;D xsi:type="xsd:string"&gt;BYNJ1K8&lt;/D&gt;&lt;D xsi:type="xsd:string"&gt;BD45RJ9&lt;/D&gt;&lt;D xsi:type="xsd:string"&gt;PRQR&lt;/D&gt;&lt;D xsi:type="xsd:string"&gt;BYZ2JR8&lt;/D&gt;&lt;D xsi:type="xsd:string"&gt;B156T57&lt;/D&gt;&lt;D xsi:type="xsd:string"&gt;BYYH7G9&lt;/D&gt;&lt;D xsi:type="xsd:string"&gt;B1VV9V2&lt;/D&gt;&lt;D xsi:type="xsd:string"&gt;BFY1TC8&lt;/D&gt;&lt;D xsi:type="xsd:string"&gt;B1FRPV8&lt;/D&gt;&lt;D xsi:type="xsd:string"&gt;5716302&lt;/D&gt;&lt;D xsi:type="xsd:string"&gt;B07C796&lt;/D&gt;&lt;D xsi:type="xsd:string"&gt;BYYJJ92&lt;/D&gt;&lt;D xsi:type="xsd:string"&gt;B3CLGD6&lt;/D&gt;&lt;D xsi:type="xsd:string"&gt;B0SDC48&lt;/D&gt;&lt;D xsi:type="xsd:string"&gt;B4KBBN0&lt;/D&gt;&lt;D xsi:type="xsd:string"&gt;BJ0DP39&lt;/D&gt;&lt;D xsi:type="xsd:string"&gt;BJ0DP40&lt;/D&gt;&lt;D xsi:type="xsd:string"&gt;BQN1C50&lt;/D&gt;&lt;D xsi:type="xsd:string"&gt;B1L95G3&lt;/D&gt;&lt;D xsi:type="xsd:string"&gt;BS45HW7&lt;/D&gt;&lt;D xsi:type="xsd:string"&gt;BZ07696&lt;/D&gt;&lt;D xsi:type="xsd:string"&gt;B00ZG06&lt;/D&gt;&lt;D xsi:type="xsd:string"&gt;BF20GN7&lt;/D&gt;&lt;D xsi:type="xsd:string"&gt;BQSSWW3&lt;/D&gt;&lt;D xsi:type="xsd:string"&gt;4790534&lt;/D&gt;&lt;D xsi:type="xsd:string"&gt;BWVFKQ3&lt;/D&gt;&lt;D xsi:type="xsd:string"&gt;4780290&lt;/D&gt;&lt;D xsi:type="xsd:string"&gt;BJ028Y8&lt;/D&gt;&lt;D xsi:type="xsd:string"&gt;BNCBCK5&lt;/D&gt;&lt;D xsi:type="xsd:string"&gt;BRC9Y67&lt;/D&gt;&lt;D xsi:type="xsd:string"&gt;B28XTY1&lt;/D&gt;&lt;D xsi:type="xsd:string"&gt;B1Q2LT2&lt;/D&gt;&lt;D xsi:type="xsd:string"&gt;BLLJ381&lt;/D&gt;&lt;D xsi:type="xsd:string"&gt;BD9MPX5&lt;/D&gt;&lt;D xsi:type="xsd:string"&gt;4063980&lt;/D&gt;&lt;D xsi:type="xsd:string"&gt;BK6RMV9&lt;/D&gt;&lt;D xsi:type="xsd:string"&gt;4116099&lt;/D&gt;&lt;D xsi:type="xsd:string"&gt;5782206&lt;/D&gt;&lt;D xsi:type="xsd:string"&gt;B7K6D18&lt;/D&gt;&lt;D xsi:type="xsd:string"&gt;BYRYG71&lt;/D&gt;&lt;D xsi:type="xsd:string"&gt;BNGN809&lt;/D&gt;&lt;D xsi:type="xsd:string"&gt;B14P8W5&lt;/D&gt;&lt;D xsi:type="xsd:string"&gt;BNGN9Z1&lt;/D&gt;&lt;D xsi:type="xsd:string"&gt;BD2Z8S7&lt;/D&gt;&lt;D xsi:type="xsd:string"&gt;B0DJNG0&lt;/D&gt;&lt;D xsi:type="xsd:string"&gt;4689803&lt;/D&gt;&lt;D xsi:type="xsd:string"&gt;7744709&lt;/D&gt;&lt;D xsi:type="xsd:string"&gt;BD9Y5C0&lt;/D&gt;&lt;D xsi:type="xsd:string"&gt;B4YC9W4&lt;/D&gt;&lt;D xsi:type="xsd:string"&gt;BRHY8H6&lt;/D&gt;&lt;D xsi:type="xsd:string"&gt;BD6DG27&lt;/D&gt;&lt;D xsi:type="xsd:string"&gt;BYXPJQ8&lt;/D&gt;&lt;D xsi:type="xsd:string"&gt;BDHFV61&lt;/D&gt;&lt;D xsi:type="xsd:string"&gt;BPYTZ57&lt;/D&gt;&lt;D xsi:type="xsd:string"&gt;BJXMLF7&lt;/D&gt;&lt;D xsi:type="xsd:string"&gt;BZ30KS9&lt;/D&gt;&lt;D xsi:type="xsd:string"&gt;B5BLGL9&lt;/D&gt;&lt;D xsi:type="xsd:string"&gt;B3YWDL4&lt;/D&gt;&lt;D xsi:type="xsd:string"&gt;BKV3Z24&lt;/D&gt;&lt;D xsi:type="xsd:string"&gt;BKY83P5&lt;/D&gt;&lt;D xsi:type="xsd:string"&gt;B2R89B4&lt;/D&gt;&lt;D xsi:type="xsd:string"&gt;BP6FZN1&lt;/D&gt;&lt;D xsi:type="xsd:string"&gt;BHBFFY1&lt;/D&gt;&lt;D xsi:type="xsd:string"&gt;BJ7W9K4&lt;/D&gt;&lt;D xsi:type="xsd:string"&gt;BMBMM46&lt;/D&gt;&lt;D xsi:type="xsd:string"&gt;B2827W2&lt;/D&gt;&lt;D xsi:type="xsd:string"&gt;BD7XYW2&lt;/D&gt;&lt;D xsi:type="xsd:string"&gt;BF1PV38&lt;/D&gt;&lt;D xsi:type="xsd:string"&gt;BH31X65&lt;/D&gt;&lt;D xsi:type="xsd:string"&gt;BMCM2T0&lt;/D&gt;&lt;D xsi:type="xsd:string"&gt;BNSMSG0&lt;/D&gt;&lt;D xsi:type="xsd:string"&gt;BYY1RS3&lt;/D&gt;&lt;D xsi:type="xsd:string"&gt;B1HDN54&lt;/D&gt;&lt;D xsi:type="xsd:string"&gt;BKY4S25&lt;/D&gt;&lt;D xsi:type="xsd:string"&gt;5692532&lt;/D&gt;&lt;D xsi:type="xsd:string"&gt;BF2FPV3&lt;/D&gt;&lt;D xsi:type="xsd:string"&gt;B92B2M9&lt;/D&gt;&lt;D xsi:type="xsd:string"&gt;4024006&lt;/D&gt;&lt;D xsi:type="xsd:string"&gt;B53TNH6&lt;/D&gt;&lt;D xsi:type="xsd:string"&gt;BBP6J80&lt;/D&gt;&lt;D xsi:type="xsd:string"&gt;BKDZTB5&lt;/D&gt;&lt;D xsi:type="xsd:string"&gt;BD8N722&lt;/D&gt;&lt;D xsi:type="xsd:string"&gt;BYZYH36&lt;/D&gt;&lt;D xsi:type="xsd:string"&gt;4447476&lt;/D&gt;&lt;D xsi:type="xsd:string"&gt;7243530&lt;/D&gt;&lt;D xsi:type="xsd:string"&gt;B11WFP1&lt;/D&gt;&lt;D xsi:type="xsd:string"&gt;BYZSS79&lt;/D&gt;&lt;D xsi:type="xsd:string"&gt;B07G378&lt;/D&gt;&lt;D xsi:type="xsd:string"&gt;B0B9GS5&lt;/D&gt;&lt;D xsi:type="xsd:string"&gt;BKT6105&lt;/D&gt;&lt;D xsi:type="xsd:string"&gt;7018556&lt;/D&gt;&lt;D xsi:type="xsd:string"&gt;BYZQHX2&lt;/D&gt;&lt;D xsi:type="xsd:string"&gt;5446632&lt;/D&gt;&lt;D xsi:type="xsd:string"&gt;5964640&lt;/D&gt;&lt;D xsi:type="xsd:string"&gt;B28XVV2&lt;/D&gt;&lt;D xsi:type="xsd:string"&gt;5232671&lt;/D&gt;&lt;D xsi:type="xsd:string"&gt;BH6XZT5&lt;/D&gt;&lt;D xsi:type="xsd:string"&gt;DERIV&lt;/D&gt;&lt;/FQL&gt;&lt;FQL&gt;&lt;Q&gt;THMWG6.F-LU^JULIAN(OS_TOP_HLDG_LOCID(ALL,42064,45627,CQ,,ALL,EQ).DATES)&lt;/Q&gt;&lt;R&gt;1&lt;/R&gt;&lt;C&gt;1&lt;/C&gt;&lt;D xsi:type="xsd:string"&gt;#NUM&lt;/D&gt;&lt;/FQL&gt;&lt;FQL&gt;&lt;Q&gt;THMWG6.F-LU^FORMULA_DESCRIPTION("OS_TOP_HLDG_LOCID")&lt;/Q&gt;&lt;R&gt;1&lt;/R&gt;&lt;C&gt;1&lt;/C&gt;&lt;D xsi:type="xsd:string"&gt;ID - Top Holdings&lt;/D&gt;&lt;/FQL&gt;&lt;FQL&gt;&lt;Q&gt;L3XLR6.F-LU^OS_TOP_HLDG_TOTPCPRT(ALL,42064,45627,CQ,,ALL,EQ)&lt;/Q&gt;&lt;R&gt;202&lt;/R&gt;&lt;C&gt;39&lt;/C&gt;&lt;D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xsi:type="xsd:double"&gt;1.6875&lt;/D&gt;&lt;D xsi:type="xsd:double"&gt;1.9673&lt;/D&gt;&lt;D xsi:type="xsd:double"&gt;2.3214&lt;/D&gt;&lt;D xsi:type="xsd:double"&gt;2.2541&lt;/D&gt;&lt;D xsi:type="xsd:double"&gt;1.7995&lt;/D&gt;&lt;D xsi:type="xsd:double"&gt;2.5796&lt;/D&gt;&lt;D xsi:type="xsd:double"&gt;2.6678&lt;/D&gt;&lt;D xsi:type="xsd:double"&gt;3.3336&lt;/D&gt;&lt;D xsi:type="xsd:double"&gt;2.4644&lt;/D&gt;&lt;D xsi:type="xsd:double"&gt;2.5472&lt;/D&gt;&lt;D xsi:type="xsd:double"&gt;2.5946&lt;/D&gt;&lt;D xsi:type="xsd:double"&gt;2.7405&lt;/D&gt;&lt;D xsi:type="xsd:double"&gt;3.0743&lt;/D&gt;&lt;D xsi:type="xsd:double"&gt;3.2536&lt;/D&gt;&lt;D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xsi:type="xsd:double"&gt;0.7106&lt;/D&gt;&lt;D xsi:type="xsd:double"&gt;1.1357&lt;/D&gt;&lt;D xsi:type="xsd:double"&gt;0.82&lt;/D&gt;&lt;D xsi</t>
        </r>
      </text>
    </comment>
    <comment ref="A125" authorId="0" shapeId="0" xr:uid="{DF896D79-A307-49C0-AFA6-2AB0577F69BA}">
      <text>
        <r>
          <rPr>
            <b/>
            <sz val="9"/>
            <color indexed="81"/>
            <rFont val="Tahoma"/>
            <family val="2"/>
          </rPr>
          <t>:type="xsd:double"&gt;0.7956&lt;/D&gt;&lt;D xsi:type="xsd:double"&gt;1.0989&lt;/D&gt;&lt;D xsi:type="xsd:double"&gt;1.6937&lt;/D&gt;&lt;D xsi:type="xsd:double"&gt;1.4766&lt;/D&gt;&lt;D xsi:type="xsd:double"&gt;2.5034&lt;/D&gt;&lt;D xsi:type="xsd:double"&gt;2.3237&lt;/D&gt;&lt;D xsi:type="xsd:double"&gt;2.5692&lt;/D&gt;&lt;D xsi:type="xsd:double"&gt;2.5042&lt;/D&gt;&lt;D xsi:type="xsd:double"&gt;2.9892&lt;/D&gt;&lt;D xsi:type="xsd:double"&gt;2.3491&lt;/D&gt;&lt;D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xsi:type="xsd:double"&gt;1.8511&lt;/D&gt;&lt;D xsi:type="xsd:double"&gt;1.6024&lt;/D&gt;&lt;D xsi:type="xsd:double"&gt;0.8347&lt;/D&gt;&lt;D xsi:type="xsd:double"&gt;0.7887&lt;/D&gt;&lt;D xsi:type="xsd:double"&gt;0&lt;/D&gt;&lt;D xsi:type="xsd:double"&gt;0&lt;/D&gt;&lt;D xsi:type="xsd:double"&gt;1.2714&lt;/D&gt;&lt;D xsi:type="xsd:double"&gt;1.4103&lt;/D&gt;&lt;D xsi:type="xsd:double"&gt;1.9096&lt;/D&gt;&lt;D xsi:type="xsd:double"&gt;1.8658&lt;/D&gt;&lt;D xsi:type="xsd:double"&gt;2.3082&lt;/D&gt;&lt;D xsi:type="xsd:double"&gt;1.9072&lt;/D&gt;&lt;D xsi:type="xsd:double"&gt;2.2892&lt;/D&gt;&lt;D xsi:type="xsd:double"&gt;1.5174&lt;/D&gt;&lt;D xsi:type="xsd:double"&gt;1.2741&lt;/D&gt;&lt;D xsi:type="xsd:double"&gt;2.027&lt;/D&gt;&lt;D xsi:type="xsd:double"&gt;1.958&lt;/D&gt;&lt;D xsi:type="xsd:double"&gt;1.7035&lt;/D&gt;&lt;D xsi:type="xsd:double"&gt;1.2086&lt;/D&gt;&lt;D xsi:type="xsd:double"&gt;1.5197&lt;/D&gt;&lt;D xsi:type="xsd:double"&gt;1.8044&lt;/D&gt;&lt;D xsi:type="xsd:double"&gt;2.1814&lt;/D&gt;&lt;D xsi:type="xsd:double"&gt;2.1165&lt;/D&gt;&lt;D xsi:type="xsd:double"&gt;2.3963&lt;/D&gt;&lt;D xsi:type="xsd:double"&gt;2.3144&lt;/D&gt;&lt;D xsi:type="xsd:double"&gt;2.2304&lt;/D&gt;&lt;D xsi:type="xsd:double"&gt;2.5737&lt;/D&gt;&lt;D xsi:type="xsd:double"&gt;2.3379&lt;/D&gt;&lt;D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xsi:type="xsd:double"&gt;0.7845&lt;/D&gt;&lt;D xsi:type="xsd:double"&gt;1.0306&lt;/D&gt;&lt;D xsi:type="xsd:double"&gt;0.765&lt;/D&gt;&lt;D xsi:type="xsd:double"&gt;1.1099&lt;/D&gt;&lt;D xsi:type="xsd:double"&gt;1.5595&lt;/D&gt;&lt;D xsi:type="xsd:double"&gt;1.489&lt;/D&gt;&lt;D xsi:type="xsd:double"&gt;1.7404&lt;/D&gt;&lt;D xsi:type="xsd:double"&gt;1.6622&lt;/D&gt;&lt;D xsi:type="xsd:double"&gt;1.1869&lt;/D&gt;&lt;D xsi:type="xsd:double"&gt;1.3222&lt;/D&gt;&lt;D xsi:type="xsd:double"&gt;1.6364&lt;/D&gt;&lt;D xsi:type="xsd:double"&gt;1.6159&lt;/D&gt;&lt;D xsi:type="xsd:double"&gt;1.5317&lt;/D&gt;&lt;D xsi:type="xsd:double"&gt;1.4215&lt;/D&gt;&lt;D xsi:type="xsd:double"&gt;1.2719&lt;/D&gt;&lt;D xsi:type="xsd:double"&gt;1.9387&lt;/D&gt;&lt;D xsi:type="xsd:double"&gt;2.3057&lt;/D&gt;&lt;D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xsi:type="xsd:double"&gt;1.068&lt;/D&gt;&lt;D xsi:type="xsd:double"&gt;1.0004&lt;/D&gt;&lt;D xsi:type="xsd:double"&gt;0&lt;/D&gt;&lt;D xsi:type="xsd:double"&gt;0&lt;/D&gt;&lt;D xsi:type="xsd:double"&gt;0&lt;/D&gt;&lt;D xsi:type="xsd:double"&gt;0&lt;/D&gt;&lt;D xsi:type="xsd:double"&gt;0&lt;/D&gt;&lt;D xsi:type="xsd:double"&gt;0&lt;/D&gt;&lt;D xsi:type="xsd:double"&gt;0&lt;/D&gt;&lt;D xsi:type="xsd:double"&gt;1.2564&lt;/D&gt;&lt;D xsi:type="xsd:double"&gt;1.5263&lt;/D&gt;&lt;D xsi:type="xsd:double"&gt;0.9733&lt;/D&gt;&lt;D xsi:type="xsd:double"&gt;1.0427&lt;/D&gt;&lt;D xsi:type="xsd:double"&gt;0.9041&lt;/D&gt;&lt;D xsi:type="xsd:double"&gt;0.8426&lt;/D&gt;&lt;D xsi:type="xsd:double"&gt;0.8356&lt;/D&gt;&lt;D xsi:type="xsd:double"&gt;0.8217&lt;/D&gt;&lt;D xsi:type="xsd:double"&gt;0.8829&lt;/D&gt;&lt;D xsi:type="xsd:double"&gt;0.8545&lt;/D&gt;&lt;D xsi:type="xsd:double"&gt;1.0322&lt;/D&gt;&lt;D xsi:type="xsd:double"&gt;1.5343&lt;/D&gt;&lt;D xsi:type="xsd:double"&gt;1.765&lt;/D&gt;&lt;D xsi:type="xsd:double"&gt;1.769&lt;/D&gt;&lt;D xsi:type="xsd:double"&gt;2.1413&lt;/D&gt;&lt;D xsi:type="xsd:double"&gt;2.3352&lt;/D&gt;&lt;D xsi:type="xsd:double"&gt;2.183&lt;/D&gt;&lt;D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xsi:type="xsd:double"&gt;1.5991&lt;/D&gt;&lt;D xsi:type="xsd:double"&gt;1.4637&lt;/D&gt;&lt;D xsi:type="xsd:double"&gt;1.2023&lt;/D&gt;&lt;D xsi:type="xsd:double"&gt;1.2051&lt;/D&gt;&lt;D xsi:type="xsd:double"&gt;1.0816&lt;/D&gt;&lt;D xsi:type="xsd:double"&gt;0.7388&lt;/D&gt;&lt;D xsi:type="xsd:double"&gt;0.5561&lt;/D&gt;&lt;D xsi:type="xsd:double"&gt;0.8303&lt;/D&gt;&lt;D xsi:type="xsd:double"&gt;0.8423&lt;/D&gt;&lt;D xsi:type="xsd:double"&gt;1.4265&lt;/D&gt;&lt;D xsi:type="xsd:double"&gt;1.4908&lt;/D&gt;&lt;D xsi:type="xsd:double"&gt;1.4382&lt;/D&gt;&lt;D xsi:type="xsd:double"&gt;0.9792&lt;/D&gt;&lt;D xsi:type="xsd:double"&gt;1.029&lt;/D&gt;&lt;D xsi:type="xsd:double"&gt;1.0959&lt;/D&gt;&lt;D xsi:type="xsd:double"&gt;1.9509&lt;/D&gt;&lt;D xsi:type="xsd:double"&gt;0.9548&lt;/D&gt;&lt;D xsi:type="xsd:double"&gt;0.6157&lt;/D&gt;&lt;D xsi:type="xsd:double"&gt;0.46&lt;/D&gt;&lt;D xsi:type="xsd:double"&gt;0.3461&lt;/D&gt;&lt;D xsi:type="xsd:double"&gt;0.5181&lt;/D&gt;&lt;D xsi:type="xsd:double"&gt;0.5559&lt;/D&gt;&lt;D xsi:type="xsd:double"&gt;0.7324&lt;/D&gt;&lt;D xsi:type="xsd:double"&gt;0.9121&lt;/D&gt;&lt;D xsi:type="xsd:double"&gt;1.1929&lt;/D&gt;&lt;D xsi:type="xsd:double"&gt;1.7453&lt;/D&gt;&lt;D xsi:type="xsd:double"&gt;1.5268&lt;/D&gt;&lt;D xsi:type="xsd:double"&gt;2.1635&lt;/D&gt;&lt;D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xsi:type="xsd:double"&gt;0.6394&lt;/D&gt;&lt;D xsi:type="xsd:double"&gt;1.4432&lt;/D&gt;&lt;D xsi:type="xsd:double"&gt;1.6947&lt;/D&gt;&lt;D xsi:type="xsd:double"&gt;2.1536&lt;/D&gt;&lt;D xsi:type="xsd:double"&gt;2.2395&lt;/D&gt;&lt;D xsi:type="xsd:double"&gt;2.6471&lt;/D&gt;&lt;D xsi:type="xsd:double"&gt;2.1357&lt;/D&gt;&lt;D xsi:type="xsd:double"&gt;1.8016&lt;/D&gt;&lt;D xsi:type="xsd:double"&gt;2.6531&lt;/D&gt;&lt;D xsi:type="xsd:double"&gt;2.5033&lt;/D&gt;&lt;D xsi:type="xsd:double"&gt;2.104&lt;/D&gt;&lt;D xsi:type="xsd:double"&gt;2.213&lt;/D&gt;&lt;D xsi:type="xsd:double"&gt;1.1801&lt;/D&gt;&lt;D xsi:type="xsd:double"&gt;1.6737&lt;/D&gt;&lt;D xsi:type="xsd:double"&gt;1.533&lt;/D&gt;&lt;D xsi:type="xsd:double"&gt;1.6407&lt;/D&gt;&lt;D xsi:type="xsd:double"&gt;2.2914&lt;/D&gt;&lt;D xsi:type="xsd:double"&gt;1.6302&lt;/D&gt;&lt;D xsi:type="xsd:double"&gt;2.1044&lt;/D&gt;&lt;D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xsi:type="xsd:double"&gt;1.2935&lt;/D&gt;&lt;D xsi:type="xsd:double"&gt;1.3991&lt;/D&gt;&lt;D xsi:type="xsd:double"&gt;2.1171&lt;/D&gt;&lt;D xsi:type="xsd:double"&gt;2.1504&lt;/D&gt;&lt;D xsi:type="xsd:double"&gt;1.4529&lt;/D&gt;&lt;D xsi:type="xsd:double"&gt;1.6125&lt;/D&gt;&lt;D xsi:type="xsd:double"&gt;1.8747&lt;/D&gt;&lt;D xsi:type="xsd:double"&gt;1.8308&lt;/D&gt;&lt;D xsi:type="xsd:double"&gt;1.9953&lt;/D&gt;&lt;D xsi:type="xsd:double"&gt;2.0284&lt;/D&gt;&lt;D xsi:type="xsd:double"&gt;1.5433&lt;/D&gt;&lt;D xsi:type="xsd:double"&gt;1.5181&lt;/D&gt;&lt;D xsi:type="xsd:double"&gt;1.5032&lt;/D&gt;&lt;D xsi:type="xsd:double"&gt;1.1613&lt;/D&gt;&lt;D xsi:type="xsd:double"&gt;1.2316&lt;/D&gt;&lt;D xsi:type="xsd:double"&gt;0.8155&lt;/D&gt;&lt;D xsi:type="xsd:double"&gt;0.8237&lt;/D&gt;&lt;D xsi:type="xsd:double"&gt;0.9858&lt;/D&gt;&lt;D xsi:type="xsd:double"&gt;0.9792&lt;/D&gt;&lt;D xsi:type="xsd:double"&gt;1.0202&lt;/D&gt;&lt;D xsi:type="xsd:double"&gt;0.8619&lt;/D&gt;&lt;D xsi:type="xsd:double"&gt;0.8114&lt;/D&gt;&lt;D xsi:type="xsd:double"&gt;0.6664&lt;/D&gt;&lt;D xsi:type="xsd:double"&gt;0.6484&lt;/D&gt;&lt;D xsi:type="xsd:double"&gt;1.5014&lt;/D&gt;&lt;D xsi:type="xsd:double"&gt;1.5493&lt;/D&gt;&lt;D xsi:type="xsd:double"&gt;1.6567&lt;/D&gt;&lt;D xsi:type="xsd:double"&gt;2.0277&lt;/D&gt;&lt;D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xsi:type="xsd:double"&gt;1.1226&lt;/D&gt;&lt;D xsi:type="xsd:double"&gt;1.1415&lt;/D&gt;&lt;D xsi:type="xsd:double"&gt;1.5071&lt;/D&gt;&lt;D xsi:type="xsd:double"&gt;1.6571&lt;/D&gt;&lt;D xsi:type="xsd:double"&gt;1.6179&lt;/D&gt;&lt;D xsi:type="xsd:double"&gt;1.0313&lt;/D&gt;&lt;D xsi:type="xsd:double"&gt;1.0227&lt;/D&gt;&lt;D xsi:type="xsd:double"&gt;1.0215&lt;/D&gt;&lt;D xsi:type="xsd:double"&gt;0.8211&lt;/D&gt;&lt;D xsi:type="xsd:double"&gt;0.6946&lt;/D&gt;&lt;D xsi:type="xsd:double"&gt;0.7276&lt;/D&gt;&lt;D xsi:type="xsd:double"&gt;1.562&lt;/D&gt;&lt;D xsi:type="xsd:double"&gt;1.6364&lt;/D&gt;&lt;D xsi:type="xsd:double"&gt;1.6742&lt;/D&gt;&lt;D xsi:type="xsd:double"&gt;1.8977&lt;/D&gt;&lt;D xsi:type="xsd:double"&gt;2.3437&lt;/D&gt;&lt;D xsi:type="xsd:double"&gt;1.9807&lt;/D&gt;&lt;D xsi:type="xsd:double"&gt;1.3357&lt;/D&gt;&lt;D xsi:type="xsd:double"&gt;1.6691&lt;/D&gt;&lt;D xsi:type="xsd:double"&gt;1.9969&lt;/D&gt;&lt;D xsi:type="xsd:double"&gt;1.9621&lt;/D&gt;&lt;D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xsi:type="xsd:double"&gt;0.7303&lt;/D&gt;&lt;D xsi:type="xsd:double"&gt;1.5277&lt;/D&gt;&lt;D xsi:type="xsd:double"&gt;1.2596&lt;/D&gt;&lt;D xsi:type="xsd:double"&gt;1.3002&lt;/D&gt;&lt;D xsi:type="xsd:double"&gt;0.7829&lt;/D&gt;&lt;D xsi:type="xsd:double"&gt;1.1354&lt;/D&gt;&lt;D xsi:type="xsd:double"&gt;1.3239&lt;/D&gt;&lt;D xsi:type="xsd:double"&gt;1.581&lt;/D&gt;&lt;D xsi:type="xsd:double"&gt;1.6887&lt;/D&gt;&lt;D xsi:type="xsd:double"&gt;1.2769&lt;/D&gt;&lt;D xsi:type="xsd:double"&gt;1.6494&lt;/D&gt;&lt;D xsi:type="xsd:double"&gt;1.5706&lt;/D&gt;&lt;D xsi:type="xsd:double"&gt;1.9355&lt;/D&gt;&lt;D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xsi:type="xsd:double"&gt;1.2652&lt;/D&gt;&lt;D xsi:type="xsd:double"&gt;1.1385&lt;/D&gt;&lt;D xsi:type="xsd:double"&gt;1.4111&lt;/D&gt;&lt;D xsi:type="xsd:double"&gt;1.5057&lt;/D&gt;&lt;D xsi:type="xsd:double"&gt;1.7677&lt;/D&gt;&lt;D xsi:type="xsd:double"&gt;1.3321&lt;/D&gt;&lt;D xsi:type="xsd:double"&gt;1.1832&lt;/D&gt;&lt;D xsi:type="xsd:double"&gt;0.654&lt;/D&gt;&lt;D xsi:type="xsd:double"&gt;0.4733&lt;/D&gt;&lt;D xsi:type="xsd:double"&gt;0.5295&lt;/D&gt;&lt;D xsi:type="xsd:double"&gt;0.4762&lt;/D&gt;&lt;D xsi:type="xsd:double"&gt;0.5166&lt;/D&gt;&lt;D xsi:type="xsd:double"&gt;0.9039&lt;/D&gt;&lt;D xsi:type="xsd:double"&gt;0.8383&lt;/D&gt;&lt;D xsi:type="xsd:double"&gt;1.4053&lt;/D&gt;&lt;D xsi:type="xsd:double"&gt;1.1909&lt;/D&gt;&lt;D xsi:type="xsd:double"&gt;1.178&lt;/D&gt;&lt;D xsi:type="xsd:double"&gt;1.3647&lt;/D&gt;&lt;D xsi:type="xsd:double"&gt;1.0459&lt;/D&gt;&lt;D xsi:type="xsd:double"&gt;1.058&lt;/D&gt;&lt;D xsi:type="xsd:double"&gt;0.8895&lt;/D&gt;&lt;D xsi:type="xsd:double"&gt;0.7132&lt;/D&gt;&lt;D xsi:type="xsd:double"&gt;0.7427&lt;/D&gt;&lt;D xsi:type="xsd:double"&gt;0.4795&lt;/D&gt;&lt;D xsi:type="xsd:double"&gt;1.0259&lt;/D&gt;&lt;D xsi:type="xsd:double"&gt;1.3187&lt;/D&gt;&lt;D xsi:type="xsd:double"&gt;1.492&lt;/D&gt;&lt;D xsi:type="xsd:double"&gt;1.8655&lt;/D&gt;&lt;D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xsi:type="xsd:double"&gt;0.9844&lt;/D&gt;&lt;D xsi:type="xsd:double"&gt;1.09&lt;/D&gt;&lt;D xsi:type="xsd:double"&gt;0.9334&lt;/D&gt;&lt;D xsi:type="xsd:double"&gt;0.7581&lt;/D&gt;&lt;D xsi:type="xsd:double"&gt;0.5767&lt;/D&gt;&lt;D xsi:type="xsd:double"&gt;0.5609&lt;/D&gt;&lt;D xsi:type="xsd:double"&gt;0.5379&lt;/D&gt;&lt;D xsi:type="xsd:double"&gt;0.6467&lt;/D&gt;&lt;D xsi:type="xsd:double"&gt;0.6076&lt;/D&gt;&lt;D xsi:type="xsd:double"&gt;0.9808&lt;/D&gt;&lt;D xsi:type="xsd:double"&gt;0.848&lt;/D&gt;&lt;D xsi:type="xsd:double"&gt;0.6204&lt;/D&gt;&lt;D xsi:type="xsd:double"&gt;0.7272&lt;/D&gt;&lt;D xsi:type="xsd:double"&gt;1.0455&lt;/D&gt;&lt;D xsi:type="xsd:double"&gt;1.0433&lt;/D&gt;&lt;D xsi:type="xsd:double"&gt;1.2799&lt;/D&gt;&lt;D xsi:type="xsd:double"&gt;1.9828&lt;/D&gt;&lt;D xsi:type="xsd:double"&gt;1.5827&lt;/D&gt;&lt;D xsi:type="xsd:double"&gt;1.811&lt;/D&gt;&lt;D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xsi:type="xsd:double"&gt;1.3146&lt;/D&gt;&lt;D xsi:type="xsd:double"&gt;1.6961&lt;/D&gt;&lt;D xsi:type="xsd:double"&gt;1.4747&lt;/D&gt;&lt;D xsi:type="xsd:double"&gt;1.9454&lt;/D&gt;&lt;D xsi:type="xsd:double"&gt;1.054&lt;/D&gt;&lt;D xsi:type="xsd:double"&gt;0.9698&lt;/D&gt;&lt;D xsi:type="xsd:double"&gt;1.56&lt;/D&gt;&lt;D xsi:type="xsd:double"&gt;1.5116&lt;/D&gt;&lt;D xsi:type="xsd:double"&gt;0.9582&lt;/D&gt;&lt;D xsi:type="xsd:double"&gt;0.8&lt;/D&gt;&lt;D xsi:type="xsd:double"&gt;0.801&lt;/D&gt;&lt;D xsi:type="xsd:double"&gt;0.7136&lt;/D&gt;&lt;D xsi:type="xsd:double"&gt;0.9935&lt;/D&gt;&lt;D xsi:type="xsd:double"&gt;1.2223&lt;/D&gt;&lt;D xsi:type="xsd:double"&gt;1.8878&lt;/D&gt;&lt;D xsi:type="xsd:double"&gt;1.6923&lt;/D&gt;&lt;D xsi:type="xsd:double"&gt;1.9187&lt;/D&gt;&lt;D xsi:type="xsd:double"&gt;1.8501&lt;/D&gt;&lt;D xsi:type="xsd:double"&gt;1.7617&lt;/D&gt;&lt;D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xsi:type="xsd:double"&gt;1.3231&lt;/D&gt;&lt;D xsi:type="xsd:double"&gt;1.4083&lt;/D&gt;&lt;D xsi:type="xsd:double"&gt;1.1686&lt;/D&gt;&lt;D xsi:type="xsd:double"&gt;1.0505&lt;/D&gt;&lt;D xsi:type="xsd:double"&gt;0.8633&lt;/D&gt;&lt;D xsi:type="xsd:double"&gt;0.8935&lt;/D&gt;&lt;D xsi:type="xsd:double"&gt;1.0581&lt;/D&gt;&lt;D xsi:type="xsd:double"&gt;1.0685&lt;/D&gt;&lt;D xsi:type="xsd:double"&gt;1.6877&lt;/D&gt;&lt;D xsi:type="xsd:double"&gt;1.9037&lt;/D&gt;&lt;D xsi:type="xsd:double"&gt;1.8907&lt;/D&gt;&lt;D xsi:type="xsd:double"&gt;1.8869&lt;/D&gt;&lt;D xsi:type="xsd:double"&gt;1.745&lt;/D&gt;&lt;D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xsi:type="xsd:double"&gt;1.2196&lt;/D&gt;&lt;D xsi:type="xsd:double"&gt;1.2347&lt;/D&gt;&lt;D xsi:type="xsd:double"&gt;1.5071&lt;/D&gt;&lt;D xsi:type="xsd:double"&gt;1.6423&lt;/D&gt;&lt;D xsi:type="xsd:double"&gt;1.6511&lt;/D&gt;&lt;D xsi:type="xsd:double"&gt;1.6309&lt;/D&gt;&lt;D xsi:type="xsd:double"&gt;1.1954&lt;/D&gt;&lt;D xsi:type="xsd:double"&gt;0.1932&lt;/D&gt;&lt;D xsi:type="xsd:double"&gt;0.5579&lt;/D&gt;&lt;D xsi:type="xsd:double"&gt;1.6669&lt;/D&gt;&lt;D xsi:type="xsd:double"&gt;0.7762&lt;/D&gt;&lt;D xsi:type="xsd:double"&gt;1.2657&lt;/D&gt;&lt;D xsi:type="xsd:double"&gt;0.5796&lt;/D&gt;&lt;D xsi:type="xsd:double"&gt;1.1562&lt;/D&gt;&lt;D xsi:type="xsd:double"&gt;1.1635&lt;/D&gt;&lt;D xsi:type="xsd:double"&gt;0.9387&lt;/D&gt;&lt;D xsi:type="xsd:double"&gt;0.7558&lt;/D&gt;&lt;D xsi:type="xsd:double"&gt;0.832&lt;/D&gt;&lt;D xsi:type="xsd:double"&gt;1.2967&lt;/D&gt;&lt;D xsi:type="xsd:double"&gt;1.3111&lt;/D&gt;&lt;D xsi:type="xsd:double"&gt;1.2606&lt;/D&gt;&lt;D xsi:type="xsd:double"&gt;1.2343&lt;/D&gt;&lt;D xsi:type="xsd:double"&gt;1.2704&lt;/D&gt;&lt;D xsi:type="xsd:double"&gt;1.7263&lt;/D&gt;&lt;D xsi:type="xsd:double"&gt;1.1374&lt;/D&gt;&lt;D xsi:type="xsd:double"&gt;1.2733&lt;/D&gt;&lt;D xsi:type="xsd:double"&gt;1.5683&lt;/D&gt;&lt;D xsi:type="xsd:double"&gt;1.626&lt;/D&gt;&lt;D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xsi:type="xsd:double"&gt;0.9625&lt;/D&gt;&lt;D xsi:type="xsd:double"&gt;1.6328&lt;/D&gt;&lt;D xsi:type="xsd:double"&gt;1.0507&lt;/D&gt;&lt;D xsi:type="xsd:double"&gt;1.2141&lt;/D&gt;&lt;D xsi:type="xsd:double"&gt;1.2671&lt;/D&gt;&lt;D xsi:type="xsd:double"&gt;1.556&lt;/D&gt;&lt;D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xsi:type="xsd:double"&gt;1.6157&lt;/D&gt;&lt;D xsi:type="xsd:double"&gt;1.393&lt;/D&gt;&lt;D xsi:type="xsd:double"&gt;1.634&lt;/D&gt;&lt;D xsi:type="xsd:double"&gt;2.2183&lt;/D&gt;&lt;D xsi:type="xsd:double"&gt;1.9181&lt;/D&gt;&lt;D xsi:type="xsd:double"&gt;2.3842&lt;/D&gt;&lt;D xsi:type="xsd:double"&gt;1.7903&lt;/D&gt;&lt;D xsi:type="xsd:double"&gt;1.7002&lt;/D&gt;&lt;D xsi:type="xsd:double"&gt;1.4636&lt;/D&gt;&lt;D xsi:type="xsd:double"&gt;1.6365&lt;/D&gt;&lt;D xsi:type="xsd:double"&gt;1.5369&lt;/D&gt;&lt;D xsi:type="xsd:double"&gt;1.5135&lt;/D&gt;&lt;D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xsi:type="xsd:double"&gt;1.0959&lt;/D&gt;&lt;D xsi:type="xsd:double"&gt;1.0857&lt;/D&gt;&lt;D xsi:type="xsd:double"&gt;1.1321&lt;/D&gt;&lt;D xsi:type="xsd:double"&gt;1.0528&lt;/D&gt;&lt;D xsi:type="xsd:double"&gt;1.0508&lt;/D&gt;&lt;D xsi:type="xsd:double"&gt;1.3132&lt;/D&gt;&lt;D xsi:type="xsd:double"&gt;1.5619&lt;/D&gt;&lt;D xsi:type="xsd:double"&gt;1.5001&lt;/D&gt;&lt;D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xsi:type="xsd:double"&gt;0.4838&lt;/D&gt;&lt;D xsi:type="xsd:double"&gt;0.5906&lt;/D&gt;&lt;D xsi:type="xsd:double"&gt;0.7637&lt;/D&gt;&lt;D xsi:type="xsd:double"&gt;1.2452&lt;/D&gt;&lt;D xsi:type="xsd:double"&gt;1.4055&lt;/D&gt;&lt;D xsi:type="xsd:double"&gt;1.3882&lt;/D&gt;&lt;D xsi:type="xsd:double"&gt;1.2989&lt;/D&gt;&lt;D xsi:type="xsd:double"&gt;1.4686&lt;/D&gt;&lt;D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xsi:type="xsd:double"&gt;1.6316&lt;/D&gt;&lt;D xsi:type="xsd:double"&gt;2.0208&lt;/D&gt;&lt;D xsi:type="xsd:double"&gt;0&lt;/D&gt;&lt;D xsi:type="xsd:double"&gt;0&lt;/D&gt;&lt;D xsi:type="xsd:double"&gt;0&lt;/D&gt;&lt;D xsi:type="xsd:double"&gt;0&lt;/D&gt;&lt;D xsi:type="xsd:double"&gt;0.7204&lt;/D&gt;&lt;D xsi:type="xsd:double"&gt;1.9456&lt;/D&gt;&lt;D xsi:type="xsd:double"&gt;1.9875&lt;/D&gt;&lt;D xsi:type="xsd:double"&gt;2.9851&lt;/D&gt;&lt;D xsi:type="xsd:double"&gt;2.2451&lt;/D&gt;&lt;D xsi:type="xsd:double"&gt;1.7955&lt;/D&gt;&lt;D xsi:type="xsd:double"&gt;1.8785&lt;/D&gt;&lt;D xsi:type="xsd:double"&gt;0&lt;/D&gt;&lt;D xsi:type="xsd:double"&gt;0&lt;/D&gt;&lt;D xsi:type="xsd:double"&gt;0&lt;/D&gt;&lt;D xsi:type="xsd:double"&gt;0&lt;/D&gt;&lt;D xsi:type="xsd:double"&gt;0&lt;/D&gt;&lt;D xsi:type="xsd:double"&gt;0.5976&lt;/D&gt;&lt;D xsi:type="xsd:double"&gt;0.6695&lt;/D&gt;&lt;D xsi:type="xsd:double"&gt;0.7484&lt;/D&gt;&lt;D xsi:type="xsd:double"&gt;0.8111&lt;/D&gt;&lt;D xsi:type="xsd:double"&gt;0.7404&lt;/D&gt;&lt;D xsi:type="xsd:double"&gt;0.7902&lt;/D&gt;&lt;D xsi:type="xsd:double"&gt;1.0793&lt;/D&gt;&lt;D xsi:type="xsd:double"&gt;1.3147&lt;/D&gt;&lt;D xsi:type="xsd:double"&gt;1.5358&lt;/D&gt;&lt;D xsi:type="xsd:double"&gt;1.4494&lt;/D&gt;&lt;D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xsi:type="xsd:double"&gt;1.712&lt;/D&gt;&lt;D xsi:type="xsd:double"&gt;2.1154&lt;/D&gt;&lt;D xsi:type="xsd:double"&gt;0.8991&lt;/D&gt;&lt;D xsi:type="xsd:double"&gt;1.0116&lt;/D&gt;&lt;D xsi:type="xsd:double"&gt;1.2136&lt;/D&gt;&lt;D xsi:type="xsd:double"&gt;1.1609&lt;/D&gt;&lt;D xsi:type="xsd:double"&gt;1.2245&lt;/D&gt;&lt;D xsi:type="xsd:double"&gt;1.4374&lt;/D&gt;&lt;D xsi:type="xsd:double"&gt;1.0685&lt;/D&gt;&lt;D xsi:type="xsd:double"&gt;1.1879&lt;/D&gt;&lt;D xsi:type="xsd:double"&gt;1.0851&lt;/D&gt;&lt;D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xsi:type="xsd:double"&gt;0.7675&lt;/D&gt;&lt;D xsi:type="xsd:double"&gt;0.7975&lt;/D&gt;&lt;D xsi:type="xsd:double"&gt;0.8802&lt;/D&gt;&lt;D xsi:type="xsd:double"&gt;1.2047&lt;/D&gt;&lt;D xsi:type="xsd:double"&gt;1.5157&lt;/D&gt;&lt;D xsi:type="xsd:double"&gt;1.4424&lt;/D&gt;&lt;D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xsi:type="xsd:double"&gt;1.116&lt;/D&gt;&lt;D xsi:type="xsd:double"&gt;1.1272&lt;/D&gt;&lt;D xsi:type="xsd:double"&gt;1.2746&lt;/D&gt;&lt;D xsi:type="xsd:double"&gt;1.1809&lt;/D&gt;&lt;D xsi:type="xsd:double"&gt;1.7403&lt;/D&gt;&lt;D xsi:type="xsd:double"&gt;1.5617&lt;/D&gt;&lt;D xsi:type="xsd:double"&gt;1.8309&lt;/D&gt;&lt;D xsi:type="xsd:double"&gt;1.6922&lt;/D&gt;&lt;D xsi:type="xsd:double"&gt;1.3969&lt;/D&gt;&lt;D xsi:type="xsd:double"&gt;1.1862&lt;/D&gt;&lt;D xsi:type="xsd:double"&gt;1.3566&lt;/D&gt;&lt;D xsi:type="xsd:double"&gt;1.4082&lt;/D&gt;&lt;D xsi:type="xsd:double"&gt;1.4314&lt;/D&gt;&lt;D xsi:type="xsd:double"&gt;1.5319&lt;/D&gt;&lt;D xsi:type="xsd:double"&gt;1.6034&lt;/D&gt;&lt;D xsi:type="xsd:double"&gt;1.0256&lt;/D&gt;&lt;D xsi:type="xsd:double"&gt;1.6519&lt;/D&gt;&lt;D xsi:type="xsd:double"&gt;1.9444&lt;/D&gt;&lt;D xsi:type="xsd:double"&gt;2.3857&lt;/D&gt;&lt;D xsi:type="xsd:double"&gt;1.8576&lt;/D&gt;&lt;D xsi:type="xsd:double"&gt;1.941&lt;/D&gt;&lt;D xsi:type="xsd:double"&gt;1.84&lt;/D&gt;&lt;D xsi:type="xsd:double"&gt;1.6112&lt;/D&gt;&lt;D xsi:type="xsd:double"&gt;1.3192&lt;/D&gt;&lt;D xsi:type="xsd:double"&gt;1.0136&lt;/D&gt;&lt;D xsi:type="xsd:double"&gt;0.9559&lt;/D&gt;&lt;D xsi:type="xsd:double"&gt;1.1272&lt;/D&gt;&lt;D xsi:type="xsd:double"&gt;1.4176&lt;/D&gt;&lt;D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xsi:type="xsd:double"&gt;1.2409&lt;/D&gt;&lt;D xsi:type="xsd:double"&gt;1.1798&lt;/D&gt;&lt;D xsi:type="xsd:double"&gt;1.1465&lt;/D&gt;&lt;D xsi:type="xsd:double"&gt;0.9673&lt;/D&gt;&lt;D xsi:type="xsd:double"&gt;1.3512&lt;/D&gt;&lt;D xsi:type="xsd:double"&gt;1.3905&lt;/D&gt;&lt;D xsi:type="xsd:double"&gt;1.2581&lt;/D&gt;&lt;D xsi:type="xsd:double"&gt;1.2209&lt;/D&gt;&lt;D xsi:type="xsd:double"&gt;1.2&lt;/D&gt;&lt;D xsi:type="xsd:double"&gt;0.9367&lt;/D&gt;&lt;D xsi:type="xsd:double"&gt;0.9987&lt;/D&gt;&lt;D xsi:type="xsd:double"&gt;0.8064&lt;/D&gt;&lt;D xsi:type="xsd:double"&gt;0.9379&lt;/D&gt;&lt;D xsi:type="xsd:double"&gt;0.6159&lt;/D&gt;&lt;D xsi:type="xsd:double"&gt;0.2125&lt;/D&gt;&lt;D xsi:type="xsd:double"&gt;0.1681&lt;/D&gt;&lt;D xsi:type="xsd:double"&gt;0.2483&lt;/D&gt;&lt;D xsi:type="xsd:double"&gt;0.2874&lt;/D&gt;&lt;D xsi:type="xsd:double"&gt;0.527&lt;/D&gt;&lt;D xsi:type="xsd:double"&gt;0.73&lt;/D&gt;&lt;D xsi:type="xsd:double"&gt;1.3862&lt;/D&gt;&lt;D xsi:type="xsd:double"&gt;1.6577&lt;/D&gt;&lt;D xsi:type="xsd:double"&gt;1.5165&lt;/D&gt;&lt;D xsi:type="xsd:double"&gt;1.4093&lt;/D&gt;&lt;D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xsi:type="xsd:double"&gt;1.8776&lt;/D&gt;&lt;D xsi:type="xsd:double"&gt;2.3434&lt;/D&gt;&lt;D xsi:type="xsd:double"&gt;1.9137&lt;/D&gt;&lt;D xsi:type="xsd:double"&gt;1.9035&lt;/D&gt;&lt;D xsi:type="xsd:double"&gt;0.5514&lt;/D&gt;&lt;D xsi:type="xsd:double"&gt;0&lt;/D&gt;&lt;D xsi:type="xsd:double"&gt;1.0119&lt;/D&gt;&lt;D xsi:type="xsd:double"&gt;1.0739&lt;/D&gt;&lt;D xsi:type="xsd:double"&gt;0.6937&lt;/D&gt;&lt;D xsi:type="xsd:double"&gt;0.7705&lt;/D&gt;&lt;D xsi:type="xsd:double"&gt;0.8149&lt;/D&gt;&lt;D xsi:type="xsd:double"&gt;1.333&lt;/D&gt;&lt;D xsi:type="xsd:double"&gt;1.4848&lt;/D&gt;&lt;D xsi:type="xsd:double"&gt;1.4933&lt;/D&gt;&lt;D xsi:type="xsd:double"&gt;1.2934&lt;/D&gt;&lt;D xsi:type="xsd:double"&gt;1.2689&lt;/D&gt;&lt;D xsi:type="xsd:double"&gt;1.3606&lt;/D&gt;&lt;D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xsi:type="xsd:double"&gt;0.9918&lt;/D&gt;&lt;D xsi:type="xsd:double"&gt;1.2105&lt;/D&gt;&lt;D xsi:type="xsd:double"&gt;1.2543&lt;/D&gt;&lt;D xsi:type="xsd:double"&gt;1.2715&lt;/D&gt;&lt;D xsi:type="xsd:double"&gt;1.5096&lt;/D&gt;&lt;D xsi:type="xsd:double"&gt;1.5219&lt;/D&gt;&lt;D xsi:type="xsd:double"&gt;1.2911&lt;/D&gt;&lt;D xsi:type="xsd:double"&gt;1.0859&lt;/D&gt;&lt;D xsi:type="xsd:double"&gt;1.1537&lt;/D&gt;&lt;D xsi:type="xsd:double"&gt;1.2163&lt;/D&gt;&lt;D xsi:type="xsd:double"&gt;1.1476&lt;/D&gt;&lt;D xsi:type="xsd:double"&gt;1.3577&lt;/D&gt;&lt;D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xsi:type="xsd:double"&gt;0.3223&lt;/D&gt;&lt;D xsi:type="xsd:double"&gt;1.0332&lt;/D&gt;&lt;D xsi:type="xsd:double"&gt;1.2484&lt;/D&gt;&lt;D xsi:type="xsd:double"&gt;0.9509&lt;/D&gt;&lt;D xsi:type="xsd:double"&gt;0.8116&lt;/D&gt;&lt;D xsi:type="xsd:double"&gt;0.7107&lt;/D&gt;&lt;D xsi:type="xsd:double"&gt;0.5414&lt;/D&gt;&lt;D xsi:type="xsd:double"&gt;0.5721&lt;/D&gt;&lt;D xsi:type="xsd:double"&gt;0.733&lt;/D&gt;&lt;D xsi:type="xsd:double"&gt;0.7496&lt;/D&gt;&lt;D xsi:type="xsd:double"&gt;0.7314&lt;/D&gt;&lt;D xsi:type="xsd:double"&gt;1.0428&lt;/D&gt;&lt;D xsi:type="xsd:double"&gt;1.0171&lt;/D&gt;&lt;D xsi:type="xsd:double"&gt;0.9549&lt;/D&gt;&lt;D xsi:type="xsd:double"&gt;1.0023&lt;/D&gt;&lt;D xsi:type="xsd:double"&gt;1.1647&lt;/D&gt;&lt;D xsi:type="xsd:double"&gt;1.2542&lt;/D&gt;&lt;D xsi:type="xsd:double"&gt;1.3285&lt;/D&gt;&lt;D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xsi:type="xsd:double"&gt;1.0791&lt;/D&gt;&lt;D xsi:type="xsd:double"&gt;1.0797&lt;/D&gt;&lt;D xsi:type="xsd:double"&gt;1.028&lt;/D&gt;&lt;D xsi:type="xsd:double"&gt;1.3764&lt;/D&gt;&lt;D xsi:type="xsd:double"&gt;1.0178&lt;/D&gt;&lt;D xsi:type="xsd:double"&gt;0.6183&lt;/D&gt;&lt;D xsi:type="xsd:double"&gt;0.5054&lt;/D&gt;&lt;D xsi:type="xsd:double"&gt;0.8165&lt;/D&gt;&lt;D xsi:type="xsd:double"&gt;0.9231&lt;/D&gt;&lt;D xsi:type="xsd:double"&gt;0.9478&lt;/D&gt;&lt;D xsi:type="xsd:double"&gt;0.6891&lt;/D&gt;&lt;D xsi:type="xsd:double"&gt;0.9234&lt;/D&gt;&lt;D xsi:type="xsd:double"&gt;0.8797&lt;/D&gt;&lt;D xsi:type="xsd:double"&gt;1.0493&lt;/D&gt;&lt;D xsi:type="xsd:double"&gt;1.3227&lt;/D&gt;&lt;D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t>
        </r>
      </text>
    </comment>
    <comment ref="A126" authorId="0" shapeId="0" xr:uid="{7F124A04-A9AB-4CEB-B79B-68817B01FDDD}">
      <text>
        <r>
          <rPr>
            <b/>
            <sz val="9"/>
            <color indexed="81"/>
            <rFont val="Tahoma"/>
            <family val="2"/>
          </rPr>
          <t>ouble"&gt;0&lt;/D&gt;&lt;D xsi:type="xsd:double"&gt;0&lt;/D&gt;&lt;D xsi:type="xsd:double"&gt;0&lt;/D&gt;&lt;D xsi:type="xsd:double"&gt;0.9842&lt;/D&gt;&lt;D xsi:type="xsd:double"&gt;1.9598&lt;/D&gt;&lt;D xsi:type="xsd:double"&gt;1.9977&lt;/D&gt;&lt;D xsi:type="xsd:double"&gt;1.6561&lt;/D&gt;&lt;D xsi:type="xsd:double"&gt;1.8187&lt;/D&gt;&lt;D xsi:type="xsd:double"&gt;1.3174&lt;/D&gt;&lt;D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xsi:type="xsd:double"&gt;1.2782&lt;/D&gt;&lt;D xsi:type="xsd:double"&gt;1.2539&lt;/D&gt;&lt;D xsi:type="xsd:double"&gt;1.2264&lt;/D&gt;&lt;D xsi:type="xsd:double"&gt;1.1567&lt;/D&gt;&lt;D xsi:type="xsd:double"&gt;1.0056&lt;/D&gt;&lt;D xsi:type="xsd:double"&gt;1.2146&lt;/D&gt;&lt;D xsi:type="xsd:double"&gt;1.1994&lt;/D&gt;&lt;D xsi:type="xsd:double"&gt;1.1974&lt;/D&gt;&lt;D xsi:type="xsd:double"&gt;1.0042&lt;/D&gt;&lt;D xsi:type="xsd:double"&gt;1.2593&lt;/D&gt;&lt;D xsi:type="xsd:double"&gt;1.5348&lt;/D&gt;&lt;D xsi:type="xsd:double"&gt;1.3773&lt;/D&gt;&lt;D xsi:type="xsd:double"&gt;1.4721&lt;/D&gt;&lt;D xsi:type="xsd:double"&gt;1.1543&lt;/D&gt;&lt;D xsi:type="xsd:double"&gt;1.2144&lt;/D&gt;&lt;D xsi:type="xsd:double"&gt;1.0961&lt;/D&gt;&lt;D xsi:type="xsd:double"&gt;1.3131&lt;/D&gt;&lt;D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xsi:type="xsd:double"&gt;1.3891&lt;/D&gt;&lt;D xsi:type="xsd:double"&gt;1.1393&lt;/D&gt;&lt;D xsi:type="xsd:double"&gt;1.8098&lt;/D&gt;&lt;D xsi:type="xsd:double"&gt;1.8954&lt;/D&gt;&lt;D xsi:type="xsd:double"&gt;1.9384&lt;/D&gt;&lt;D xsi:type="xsd:double"&gt;1.553&lt;/D&gt;&lt;D xsi:type="xsd:double"&gt;1.2571&lt;/D&gt;&lt;D xsi:type="xsd:double"&gt;1.4702&lt;/D&gt;&lt;D xsi:type="xsd:double"&gt;1.4736&lt;/D&gt;&lt;D xsi:type="xsd:double"&gt;1.5286&lt;/D&gt;&lt;D xsi:type="xsd:double"&gt;1.5817&lt;/D&gt;&lt;D xsi:type="xsd:double"&gt;1.4548&lt;/D&gt;&lt;D xsi:type="xsd:double"&gt;0.8501&lt;/D&gt;&lt;D xsi:type="xsd:double"&gt;0.7094&lt;/D&gt;&lt;D xsi:type="xsd:double"&gt;1.0789&lt;/D&gt;&lt;D xsi:type="xsd:double"&gt;1.3496&lt;/D&gt;&lt;D xsi:type="xsd:double"&gt;1.2976&lt;/D&gt;&lt;D xsi:type="xsd:double"&gt;0.7622&lt;/D&gt;&lt;D xsi:type="xsd:double"&gt;0.5543&lt;/D&gt;&lt;D xsi:type="xsd:double"&gt;0.5662&lt;/D&gt;&lt;D xsi:type="xsd:double"&gt;0.5136&lt;/D&gt;&lt;D xsi:type="xsd:double"&gt;0.3398&lt;/D&gt;&lt;D xsi:type="xsd:double"&gt;0.4813&lt;/D&gt;&lt;D xsi:type="xsd:double"&gt;0.9404&lt;/D&gt;&lt;D xsi:type="xsd:double"&gt;1.0426&lt;/D&gt;&lt;D xsi:type="xsd:double"&gt;1.2982&lt;/D&gt;&lt;D xsi:type="xsd:double"&gt;1.1744&lt;/D&gt;&lt;D xsi:type="xsd:double"&gt;1.2999&lt;/D&gt;&lt;D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xsi:type="xsd:double"&gt;1.1201&lt;/D&gt;&lt;D xsi:type="xsd:double"&gt;1.0722&lt;/D&gt;&lt;D xsi:type="xsd:double"&gt;0.8199&lt;/D&gt;&lt;D xsi:type="xsd:double"&gt;1.1314&lt;/D&gt;&lt;D xsi:type="xsd:double"&gt;1.1113&lt;/D&gt;&lt;D xsi:type="xsd:double"&gt;0.9181&lt;/D&gt;&lt;D xsi:type="xsd:double"&gt;0.9769&lt;/D&gt;&lt;D xsi:type="xsd:double"&gt;0.9883&lt;/D&gt;&lt;D xsi:type="xsd:double"&gt;1.1124&lt;/D&gt;&lt;D xsi:type="xsd:double"&gt;1.2571&lt;/D&gt;&lt;D xsi:type="xsd:double"&gt;1.4091&lt;/D&gt;&lt;D xsi:type="xsd:double"&gt;1.1458&lt;/D&gt;&lt;D xsi:type="xsd:double"&gt;1.4302&lt;/D&gt;&lt;D xsi:type="xsd:double"&gt;1.1593&lt;/D&gt;&lt;D xsi:type="xsd:double"&gt;1.295&lt;/D&gt;&lt;D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xsi:type="xsd:double"&gt;1.4741&lt;/D&gt;&lt;D xsi:type="xsd:double"&gt;1.457&lt;/D&gt;&lt;D xsi:type="xsd:double"&gt;1.2923&lt;/D&gt;&lt;D xsi:type="xsd:double"&gt;1.286&lt;/D&gt;&lt;D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xsi:type="xsd:double"&gt;2.0872&lt;/D&gt;&lt;D xsi:type="xsd:double"&gt;2.3869&lt;/D&gt;&lt;D xsi:type="xsd:double"&gt;1.8647&lt;/D&gt;&lt;D xsi:type="xsd:double"&gt;1.7892&lt;/D&gt;&lt;D xsi:type="xsd:double"&gt;1.9826&lt;/D&gt;&lt;D xsi:type="xsd:double"&gt;2.1051&lt;/D&gt;&lt;D xsi:type="xsd:double"&gt;2.0075&lt;/D&gt;&lt;D xsi:type="xsd:double"&gt;2.2972&lt;/D&gt;&lt;D xsi:type="xsd:double"&gt;1.8212&lt;/D&gt;&lt;D xsi:type="xsd:double"&gt;1.8988&lt;/D&gt;&lt;D xsi:type="xsd:double"&gt;1.5614&lt;/D&gt;&lt;D xsi:type="xsd:double"&gt;1.299&lt;/D&gt;&lt;D xsi:type="xsd:double"&gt;1.2742&lt;/D&gt;&lt;D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xsi:type="xsd:double"&gt;1.2439&lt;/D&gt;&lt;D xsi:type="xsd:double"&gt;1.135&lt;/D&gt;&lt;D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xsi:type="xsd:double"&gt;0.5945&lt;/D&gt;&lt;D xsi:type="xsd:double"&gt;0.9317&lt;/D&gt;&lt;D xsi:type="xsd:double"&gt;1.3282&lt;/D&gt;&lt;D xsi:type="xsd:double"&gt;1.3037&lt;/D&gt;&lt;D xsi:type="xsd:double"&gt;1.7609&lt;/D&gt;&lt;D xsi:type="xsd:double"&gt;1.3809&lt;/D&gt;&lt;D xsi:type="xsd:double"&gt;1.1319&lt;/D&gt;&lt;D xsi:type="xsd:double"&gt;1.4793&lt;/D&gt;&lt;D xsi:type="xsd:double"&gt;1.4565&lt;/D&gt;&lt;D xsi:type="xsd:double"&gt;1.2719&lt;/D&gt;&lt;D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xsi:type="xsd:double"&gt;1.8538&lt;/D&gt;&lt;D xsi:type="xsd:double"&gt;1.8201&lt;/D&gt;&lt;D xsi:type="xsd:double"&gt;1.8668&lt;/D&gt;&lt;D xsi:type="xsd:double"&gt;1.8957&lt;/D&gt;&lt;D xsi:type="xsd:double"&gt;1.8938&lt;/D&gt;&lt;D xsi:type="xsd:double"&gt;1.6999&lt;/D&gt;&lt;D xsi:type="xsd:double"&gt;1.5852&lt;/D&gt;&lt;D xsi:type="xsd:double"&gt;2.0101&lt;/D&gt;&lt;D xsi:type="xsd:double"&gt;1.7533&lt;/D&gt;&lt;D xsi:type="xsd:double"&gt;1.8951&lt;/D&gt;&lt;D xsi:type="xsd:double"&gt;2.0225&lt;/D&gt;&lt;D xsi:type="xsd:double"&gt;2.2741&lt;/D&gt;&lt;D xsi:type="xsd:double"&gt;1.744&lt;/D&gt;&lt;D xsi:type="xsd:double"&gt;1.9311&lt;/D&gt;&lt;D xsi:type="xsd:double"&gt;2.0888&lt;/D&gt;&lt;D xsi:type="xsd:double"&gt;1.6664&lt;/D&gt;&lt;D xsi:type="xsd:double"&gt;0.9632&lt;/D&gt;&lt;D xsi:type="xsd:double"&gt;0.7988&lt;/D&gt;&lt;D xsi:type="xsd:double"&gt;0.7683&lt;/D&gt;&lt;D xsi:type="xsd:double"&gt;0.7954&lt;/D&gt;&lt;D xsi:type="xsd:double"&gt;0.8256&lt;/D&gt;&lt;D xsi:type="xsd:double"&gt;0.8381&lt;/D&gt;&lt;D xsi:type="xsd:double"&gt;0.7724&lt;/D&gt;&lt;D xsi:type="xsd:double"&gt;0.9602&lt;/D&gt;&lt;D xsi:type="xsd:double"&gt;1.1283&lt;/D&gt;&lt;D xsi:type="xsd:double"&gt;1.2712&lt;/D&gt;&lt;D xsi:type="xsd:double"&gt;1.3238&lt;/D&gt;&lt;D xsi:type="xsd:double"&gt;1.2519&lt;/D&gt;&lt;D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xsi:type="xsd:double"&gt;0.5764&lt;/D&gt;&lt;D xsi:type="xsd:double"&gt;0.7938&lt;/D&gt;&lt;D xsi:type="xsd:double"&gt;0.7363&lt;/D&gt;&lt;D xsi:type="xsd:double"&gt;0.8852&lt;/D&gt;&lt;D xsi:type="xsd:double"&gt;0.9222&lt;/D&gt;&lt;D xsi:type="xsd:double"&gt;1.2042&lt;/D&gt;&lt;D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xsi:type="xsd:double"&gt;1.2731&lt;/D&gt;&lt;D xsi:type="xsd:double"&gt;1.0039&lt;/D&gt;&lt;D xsi:type="xsd:double"&gt;0.9834&lt;/D&gt;&lt;D xsi:type="xsd:double"&gt;0.7743&lt;/D&gt;&lt;D xsi:type="xsd:double"&gt;0.7247&lt;/D&gt;&lt;D xsi:type="xsd:double"&gt;1.45&lt;/D&gt;&lt;D xsi:type="xsd:double"&gt;2.2944&lt;/D&gt;&lt;D xsi:type="xsd:double"&gt;1.9967&lt;/D&gt;&lt;D xsi:type="xsd:double"&gt;1.6706&lt;/D&gt;&lt;D xsi:type="xsd:double"&gt;1.81&lt;/D&gt;&lt;D xsi:type="xsd:double"&gt;1.1966&lt;/D&gt;&lt;D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xsi:type="xsd:double"&gt;1.2526&lt;/D&gt;&lt;D xsi:type="xsd:double"&gt;1.3078&lt;/D&gt;&lt;D xsi:type="xsd:double"&gt;0.8834&lt;/D&gt;&lt;D xsi:type="xsd:double"&gt;0.9904&lt;/D&gt;&lt;D xsi:type="xsd:double"&gt;1.0247&lt;/D&gt;&lt;D xsi:type="xsd:double"&gt;1.3419&lt;/D&gt;&lt;D xsi:type="xsd:double"&gt;1.4666&lt;/D&gt;&lt;D xsi:type="xsd:double"&gt;1.6043&lt;/D&gt;&lt;D xsi:type="xsd:double"&gt;1.4048&lt;/D&gt;&lt;D xsi:type="xsd:double"&gt;2.3032&lt;/D&gt;&lt;D xsi:type="xsd:double"&gt;1.8194&lt;/D&gt;&lt;D xsi:type="xsd:double"&gt;1.7947&lt;/D&gt;&lt;D xsi:type="xsd:double"&gt;1.5118&lt;/D&gt;&lt;D xsi:type="xsd:double"&gt;2.3906&lt;/D&gt;&lt;D xsi:type="xsd:double"&gt;2.0675&lt;/D&gt;&lt;D xsi:type="xsd:double"&gt;1.565&lt;/D&gt;&lt;D xsi:type="xsd:double"&gt;1.7011&lt;/D&gt;&lt;D xsi:type="xsd:double"&gt;1.7183&lt;/D&gt;&lt;D xsi:type="xsd:double"&gt;1.5584&lt;/D&gt;&lt;D xsi:type="xsd:double"&gt;1.5155&lt;/D&gt;&lt;D xsi:type="xsd:double"&gt;1.8124&lt;/D&gt;&lt;D xsi:type="xsd:double"&gt;2.3704&lt;/D&gt;&lt;D xsi:type="xsd:double"&gt;1.4436&lt;/D&gt;&lt;D xsi:type="xsd:double"&gt;1.4962&lt;/D&gt;&lt;D xsi:type="xsd:double"&gt;1.1804&lt;/D&gt;&lt;D xsi:type="xsd:double"&gt;1.3775&lt;/D&gt;&lt;D xsi:type="xsd:double"&gt;1.2187&lt;/D&gt;&lt;D xsi:type="xsd:double"&gt;1.1631&lt;/D&gt;&lt;D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xsi:type="xsd:double"&gt;0.9181&lt;/D&gt;&lt;D xsi:type="xsd:double"&gt;1.1028&lt;/D&gt;&lt;D xsi:type="xsd:double"&gt;1.2123&lt;/D&gt;&lt;D xsi:type="xsd:double"&gt;1.1314&lt;/D&gt;&lt;D xsi:type="xsd:double"&gt;1.3046&lt;/D&gt;&lt;D xsi:type="xsd:double"&gt;1.6671&lt;/D&gt;&lt;D xsi:type="xsd:double"&gt;1.3705&lt;/D&gt;&lt;D xsi:type="xsd:double"&gt;1.7123&lt;/D&gt;&lt;D xsi:type="xsd:double"&gt;1.5132&lt;/D&gt;&lt;D xsi:type="xsd:double"&gt;1.2267&lt;/D&gt;&lt;D xsi:type="xsd:double"&gt;1.1732&lt;/D&gt;&lt;D xsi:type="xsd:double"&gt;1.7429&lt;/D&gt;&lt;D xsi:type="xsd:double"&gt;1.7036&lt;/D&gt;&lt;D xsi:type="xsd:double"&gt;1.3537&lt;/D&gt;&lt;D xsi:type="xsd:double"&gt;1.4603&lt;/D&gt;&lt;D xsi:type="xsd:double"&gt;1.461&lt;/D&gt;&lt;D xsi:type="xsd:double"&gt;1.5498&lt;/D&gt;&lt;D xsi:type="xsd:double"&gt;1.8103&lt;/D&gt;&lt;D xsi:type="xsd:double"&gt;1.8299&lt;/D&gt;&lt;D xsi:type="xsd:double"&gt;1.8454&lt;/D&gt;&lt;D xsi:type="xsd:double"&gt;1.7905&lt;/D&gt;&lt;D xsi:type="xsd:double"&gt;1.5461&lt;/D&gt;&lt;D xsi:type="xsd:double"&gt;1.6194&lt;/D&gt;&lt;D xsi:type="xsd:double"&gt;1.2614&lt;/D&gt;&lt;D xsi:type="xsd:double"&gt;1.0633&lt;/D&gt;&lt;D xsi:type="xsd:double"&gt;1.1623&lt;/D&gt;&lt;D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xsi:type="xsd:double"&gt;1.0234&lt;/D&gt;&lt;D xsi:type="xsd:double"&gt;1.018&lt;/D&gt;&lt;D xsi:type="xsd:double"&gt;0&lt;/D&gt;&lt;D xsi:type="xsd:double"&gt;0&lt;/D&gt;&lt;D xsi:type="xsd:double"&gt;0&lt;/D&gt;&lt;D xsi:type="xsd:double"&gt;0&lt;/D&gt;&lt;D xsi:type="xsd:double"&gt;0&lt;/D&gt;&lt;D xsi:type="xsd:double"&gt;0&lt;/D&gt;&lt;D xsi:type="xsd:double"&gt;0&lt;/D&gt;&lt;D xsi:type="xsd:double"&gt;0.52&lt;/D&gt;&lt;D xsi:type="xsd:double"&gt;1.3522&lt;/D&gt;&lt;D xsi:type="xsd:double"&gt;1.482&lt;/D&gt;&lt;D xsi:type="xsd:double"&gt;1.4431&lt;/D&gt;&lt;D xsi:type="xsd:double"&gt;2.2778&lt;/D&gt;&lt;D xsi:type="xsd:double"&gt;2.2633&lt;/D&gt;&lt;D xsi:type="xsd:double"&gt;1.585&lt;/D&gt;&lt;D xsi:type="xsd:double"&gt;1.8883&lt;/D&gt;&lt;D xsi:type="xsd:double"&gt;1.7485&lt;/D&gt;&lt;D xsi:type="xsd:double"&gt;1.2751&lt;/D&gt;&lt;D xsi:type="xsd:double"&gt;1.4474&lt;/D&gt;&lt;D xsi:type="xsd:double"&gt;1.1455&lt;/D&gt;&lt;D xsi:type="xsd:double"&gt;1.3351&lt;/D&gt;&lt;D xsi:type="xsd:double"&gt;1.1485&lt;/D&gt;&lt;D xsi:type="xsd:double"&gt;0.9569&lt;/D&gt;&lt;D xsi:type="xsd:double"&gt;0.8412&lt;/D&gt;&lt;D xsi:type="xsd:double"&gt;1.0089&lt;/D&gt;&lt;D xsi:type="xsd:double"&gt;1.0701&lt;/D&gt;&lt;D xsi:type="xsd:double"&gt;1.1502&lt;/D&gt;&lt;D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xsi:type="xsd:double"&gt;0.9701&lt;/D&gt;&lt;D xsi:type="xsd:double"&gt;1.5206&lt;/D&gt;&lt;D xsi:type="xsd:double"&gt;1.8048&lt;/D&gt;&lt;D xsi:type="xsd:double"&gt;1.7308&lt;/D&gt;&lt;D xsi:type="xsd:double"&gt;1.6132&lt;/D&gt;&lt;D xsi:type="xsd:double"&gt;1.231&lt;/D&gt;&lt;D xsi:type="xsd:double"&gt;1.3361&lt;/D&gt;&lt;D xsi:type="xsd:double"&gt;1.7677&lt;/D&gt;&lt;D xsi:type="xsd:double"&gt;1.4942&lt;/D&gt;&lt;D xsi:type="xsd:double"&gt;1.2708&lt;/D&gt;&lt;D xsi:type="xsd:double"&gt;1.0849&lt;/D&gt;&lt;D xsi:type="xsd:double"&gt;1.2768&lt;/D&gt;&lt;D xsi:type="xsd:double"&gt;1.2234&lt;/D&gt;&lt;D xsi:type="xsd:double"&gt;1.2672&lt;/D&gt;&lt;D xsi:type="xsd:double"&gt;1.3884&lt;/D&gt;&lt;D xsi:type="xsd:double"&gt;1.1381&lt;/D&gt;&lt;D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xsi:type="xsd:double"&gt;0.7714&lt;/D&gt;&lt;D xsi:type="xsd:double"&gt;1.3243&lt;/D&gt;&lt;D xsi:type="xsd:double"&gt;1.5989&lt;/D&gt;&lt;D xsi:type="xsd:double"&gt;1.5656&lt;/D&gt;&lt;D xsi:type="xsd:double"&gt;1.2838&lt;/D&gt;&lt;D xsi:type="xsd:double"&gt;1.6682&lt;/D&gt;&lt;D xsi:type="xsd:double"&gt;1.6708&lt;/D&gt;&lt;D xsi:type="xsd:double"&gt;1.5134&lt;/D&gt;&lt;D xsi:type="xsd:double"&gt;1.2559&lt;/D&gt;&lt;D xsi:type="xsd:double"&gt;1.4116&lt;/D&gt;&lt;D xsi:type="xsd:double"&gt;1.4137&lt;/D&gt;&lt;D xsi:type="xsd:double"&gt;1.2529&lt;/D&gt;&lt;D xsi:type="xsd:double"&gt;1.115&lt;/D&gt;&lt;D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xsi:type="xsd:double"&gt;0.5136&lt;/D&gt;&lt;D xsi:type="xsd:double"&gt;0.9497&lt;/D&gt;&lt;D xsi:type="xsd:double"&gt;0.9292&lt;/D&gt;&lt;D xsi:type="xsd:double"&gt;1.071&lt;/D&gt;&lt;D xsi:type="xsd:double"&gt;1.0604&lt;/D&gt;&lt;D xsi:type="xsd:double"&gt;1.1023&lt;/D&gt;&lt;D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xsi:type="xsd:double"&gt;0.5165&lt;/D&gt;&lt;D xsi:type="xsd:double"&gt;0.4868&lt;/D&gt;&lt;D xsi:type="xsd:double"&gt;1.3385&lt;/D&gt;&lt;D xsi:type="xsd:double"&gt;1.3028&lt;/D&gt;&lt;D xsi:type="xsd:double"&gt;0.9267&lt;/D&gt;&lt;D xsi:type="xsd:double"&gt;1.167&lt;/D&gt;&lt;D xsi:type="xsd:double"&gt;1.122&lt;/D&gt;&lt;D xsi:type="xsd:double"&gt;0.9049&lt;/D&gt;&lt;D xsi:type="xsd:double"&gt;0.8671&lt;/D&gt;&lt;D xsi:type="xsd:double"&gt;0.7814&lt;/D&gt;&lt;D xsi:type="xsd:double"&gt;0.8159&lt;/D&gt;&lt;D xsi:type="xsd:double"&gt;1.2639&lt;/D&gt;&lt;D xsi:type="xsd:double"&gt;0.7217&lt;/D&gt;&lt;D xsi:type="xsd:double"&gt;0.8659&lt;/D&gt;&lt;D xsi:type="xsd:double"&gt;0.7369&lt;/D&gt;&lt;D xsi:type="xsd:double"&gt;0.6996&lt;/D&gt;&lt;D xsi:type="xsd:double"&gt;0.8796&lt;/D&gt;&lt;D xsi:type="xsd:double"&gt;0.672&lt;/D&gt;&lt;D xsi:type="xsd:double"&gt;0.5914&lt;/D&gt;&lt;D xsi:type="xsd:double"&gt;0.6024&lt;/D&gt;&lt;D xsi:type="xsd:double"&gt;0.6585&lt;/D&gt;&lt;D xsi:type="xsd:double"&gt;0.7151&lt;/D&gt;&lt;D xsi:type="xsd:double"&gt;1.5696&lt;/D&gt;&lt;D xsi:type="xsd:double"&gt;1.3087&lt;/D&gt;&lt;D xsi:type="xsd:double"&gt;1.0123&lt;/D&gt;&lt;D xsi:type="xsd:double"&gt;1.1773&lt;/D&gt;&lt;D xsi:type="xsd:double"&gt;1.0232&lt;/D&gt;&lt;D xsi:type="xsd:double"&gt;1.1019&lt;/D&gt;&lt;D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xsi:type="xsd:double"&gt;0.3619&lt;/D&gt;&lt;D xsi:type="xsd:double"&gt;0.7082&lt;/D&gt;&lt;D xsi:type="xsd:double"&gt;0.847&lt;/D&gt;&lt;D xsi:type="xsd:double"&gt;1.1644&lt;/D&gt;&lt;D xsi:type="xsd:double"&gt;1.2518&lt;/D&gt;&lt;D xsi:type="xsd:double"&gt;1.1013&lt;/D&gt;&lt;D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xsi:type="xsd:double"&gt;0.8832&lt;/D&gt;&lt;D xsi:type="xsd:double"&gt;1.2404&lt;/D&gt;&lt;D xsi:type="xsd:double"&gt;1.0388&lt;/D&gt;&lt;D xsi:type="xsd:double"&gt;0.9733&lt;/D&gt;&lt;D xsi:type="xsd:double"&gt;1.0027&lt;/D&gt;&lt;D xsi:type="xsd:double"&gt;0.9598&lt;/D&gt;&lt;D xsi:type="xsd:double"&gt;1.0956&lt;/D&gt;&lt;D xsi:type="xsd:double"&gt;1.1272&lt;/D&gt;&lt;D xsi:type="xsd:double"&gt;1.4567&lt;/D&gt;&lt;D xsi:type="xsd:double"&gt;1.2189&lt;/D&gt;&lt;D xsi:type="xsd:double"&gt;1.2035&lt;/D&gt;&lt;D xsi:type="xsd:double"&gt;1.2493&lt;/D&gt;&lt;D xsi:type="xsd:double"&gt;1.1001&lt;/D&gt;&lt;D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xsi:type="xsd:double"&gt;1.5353&lt;/D&gt;&lt;D xsi:type="xsd:double"&gt;2.2233&lt;/D&gt;&lt;D xsi:type="xsd:double"&gt;1.7945&lt;/D&gt;&lt;D xsi:type="xsd:double"&gt;1.7411&lt;/D&gt;&lt;D xsi:type="xsd:double"&gt;1.292&lt;/D&gt;&lt;D xsi:type="xsd:double"&gt;1.0837&lt;/D&gt;&lt;D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xsi:type="xsd:double"&gt;0.7217&lt;/D&gt;&lt;D xsi:type="xsd:double"&gt;1.1594&lt;/D&gt;&lt;D xsi:type="xsd:double"&gt;1.1804&lt;/D&gt;&lt;D xsi:type="xsd:double"&gt;1.5114&lt;/D&gt;&lt;D xsi:type="xsd:double"&gt;1.9112&lt;/D&gt;&lt;D xsi:type="xsd:double"&gt;1.7859&lt;/D&gt;&lt;D xsi:type="xsd:double"&gt;1.6145&lt;/D&gt;&lt;D xsi:type="xsd:double"&gt;1.4867&lt;/D&gt;&lt;D xsi:type="xsd:double"&gt;1.4067&lt;/D&gt;&lt;D xsi:type="xsd:double"&gt;1.1244&lt;/D&gt;&lt;D xsi:type="xsd:double"&gt;1.11&lt;/D&gt;&lt;D xsi:type="xsd:double"&gt;1.0266&lt;/D&gt;&lt;D xsi:type="xsd:double"&gt;1.0609&lt;/D&gt;&lt;D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xsi:type="xsd:double"&gt;2.1354&lt;/D&gt;&lt;D xsi:type="xsd:double"&gt;1.9998&lt;/D&gt;&lt;D xsi:type="xsd:double"&gt;1.3732&lt;/D&gt;&lt;D xsi:type="xsd:double"&gt;1.469&lt;/D&gt;&lt;D xsi:type="xsd:double"&gt;1.7139&lt;/D&gt;&lt;D xsi:type="xsd:double"&gt;1.3268&lt;/D&gt;&lt;D xsi:type="xsd:double"&gt;1.1988&lt;/D&gt;&lt;D xsi:type="xsd:double"&gt;1.5152&lt;/D&gt;&lt;D xsi:type="xsd:double"&gt;1.5538&lt;/D&gt;&lt;D xsi:type="xsd:double"&gt;1.389&lt;/D&gt;&lt;D xsi:type="xsd:double"&gt;1.5778&lt;/D&gt;&lt;D xsi:type="xsd:double"&gt;1.9877&lt;/D&gt;&lt;D xsi:type="xsd:double"&gt;1.4261&lt;/D&gt;&lt;D xsi:type="xsd:double"&gt;1.5157&lt;/D&gt;&lt;D xsi:type="xsd:double"&gt;1.4435&lt;/D&gt;&lt;D xsi:type="xsd:double"&gt;0.9641&lt;/D&gt;&lt;D xsi:type="xsd:double"&gt;1.0445&lt;/D&gt;&lt;D xsi:type="xsd:double"&gt;1.1764&lt;/D&gt;&lt;D xsi:type="xsd:double"&gt;1.1751&lt;/D&gt;&lt;D xsi:type="xsd:double"&gt;1.5943&lt;/D&gt;&lt;D xsi:type="xsd:double"&gt;1.6256&lt;/D&gt;&lt;D xsi:type="xsd:double"&gt;1.5625&lt;/D&gt;&lt;D xsi:type="xsd:double"&gt;1.3742&lt;/D&gt;&lt;D xsi:type="xsd:double"&gt;1.2306&lt;/D&gt;&lt;D xsi:type="xsd:double"&gt;0.8184&lt;/D&gt;&lt;D xsi:type="xsd:double"&gt;0.8844&lt;/D&gt;&lt;D xsi:type="xsd:double"&gt;0.9855&lt;/D&gt;&lt;D xsi:type="xsd:double"&gt;1.0347&lt;/D&gt;&lt;D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xsi:type="xsd:double"&gt;1.2155&lt;/D&gt;&lt;D xsi:type="xsd:double"&gt;1.1776&lt;/D&gt;&lt;D xsi:type="xsd:double"&gt;1.4166&lt;/D&gt;&lt;D xsi:type="xsd:double"&gt;1.398&lt;/D&gt;&lt;D xsi:type="xsd:double"&gt;1.6146&lt;/D&gt;&lt;D xsi:type="xsd:double"&gt;1.1323&lt;/D&gt;&lt;D xsi:type="xsd:double"&gt;0.975&lt;/D&gt;&lt;D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xsi:type="xsd:double"&gt;0.5845&lt;/D&gt;&lt;D xsi:type="xsd:double"&gt;0.8268&lt;/D&gt;&lt;D xsi:type="xsd:double"&gt;1.1651&lt;/D&gt;&lt;D xsi:type="xsd:double"&gt;1.1237&lt;/D&gt;&lt;D xsi:type="xsd:double"&gt;0.8329&lt;/D&gt;&lt;D xsi:type="xsd:double"&gt;0.849&lt;/D&gt;&lt;D xsi:type="xsd:double"&gt;0.9961&lt;/D&gt;&lt;D xsi:type="xsd:double"&gt;0.9716&lt;/D&gt;&lt;D xsi:type="xsd:double"&gt;1.0162&lt;/D&gt;&lt;D xsi:type="xsd:double"&gt;1.0292&lt;/D&gt;&lt;D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xsi:type="xsd:double"&gt;1.4972&lt;/D&gt;&lt;D xsi:type="xsd:double"&gt;1.5826&lt;/D&gt;&lt;D xsi:type="xsd:double"&gt;2.2937&lt;/D&gt;&lt;D xsi:type="xsd:double"&gt;1.6459&lt;/D&gt;&lt;D xsi:type="xsd:double"&gt;1.6043&lt;/D&gt;&lt;D xsi:type="xsd:double"&gt;1.6853&lt;/D&gt;&lt;D xsi:type="xsd:double"&gt;1.5573&lt;/D&gt;&lt;D xsi:type="xsd:double"&gt;2.1043&lt;/D&gt;&lt;D xsi:type="xsd:double"&gt;1.7675&lt;/D&gt;&lt;D xsi:type="xsd:double"&gt;1.4964&lt;/D&gt;&lt;D xsi:type="xsd:double"&gt;1.5367&lt;/D&gt;&lt;D xsi:type="xsd:double"&gt;1.9611&lt;/D&gt;&lt;D xsi:type="xsd:double"&gt;1.6388&lt;/D&gt;&lt;D xsi:type="xsd:double"&gt;1.1677&lt;/D&gt;&lt;D xsi:type="xsd:double"&gt;1.2034&lt;/D&gt;&lt;D xsi:type="xsd:double"&gt;1.1367&lt;/D&gt;&lt;D xsi:type="xsd:double"&gt;1.249&lt;/D&gt;&lt;D xsi:type="xsd:double"&gt;1.3307&lt;/D&gt;&lt;D xsi:type="xsd:double"&gt;1.2463&lt;/D&gt;&lt;D xsi:type="xsd:double"&gt;1.279&lt;/D&gt;&lt;D xsi:type="xsd:double"&gt;1.2241&lt;/D&gt;&lt;D xsi:type="xsd:double"&gt;1.7408&lt;/D&gt;&lt;D xsi:type="xsd:double"&gt;1.0679&lt;/D&gt;&lt;D xsi:type="xsd:double"&gt;0.8967&lt;/D&gt;&lt;D xsi:type="xsd:double"&gt;1.0631&lt;/D&gt;&lt;D xsi:type="xsd:double"&gt;1.0256&lt;/D&gt;&lt;D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xsi:type="xsd:double"&gt;1.2751999999999999&lt;/D&gt;&lt;D xsi:type="xsd:double"&gt;1.2169&lt;/D&gt;&lt;D xsi:type="xsd:double"&gt;1.181&lt;/D&gt;&lt;D xsi:type="xsd:double"&gt;1.2995&lt;/D&gt;&lt;D xsi:type="xsd:double"&gt;1.442&lt;/D&gt;&lt;D xsi:type="xsd:double"&gt;1.444&lt;/D&gt;&lt;D xsi:type="xsd:double"&gt;1.3012&lt;/D&gt;&lt;D xsi:type="xsd:double"&gt;1.3641&lt;/D&gt;&lt;D xsi:type="xsd:double"&gt;1.2361&lt;/D&gt;&lt;D xsi:type="xsd:double"&gt;1.0604&lt;/D&gt;&lt;D xsi:type="xsd:double"&gt;1.0135&lt;/D&gt;&lt;D xsi:type="xsd:double"&gt;1.0134&lt;/D&gt;&lt;D xsi:type="xsd:double"&gt;1.0221&lt;/D&gt;&lt;D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xsi:type="xsd:double"&gt;1.3978&lt;/D&gt;&lt;D xsi:type="xsd:double"&gt;1.6887&lt;/D&gt;&lt;D xsi:type="xsd:double"&gt;1.4091&lt;/D&gt;&lt;D xsi:type="xsd:double"&gt;1.3766&lt;/D&gt;&lt;D xsi:type="xsd:double"&gt;1.4594&lt;/D&gt;&lt;D xsi:type="xsd:double"&gt;1.2868&lt;/D&gt;&lt;D xsi:type="xsd:double"&gt;1.5675&lt;/D&gt;&lt;D xsi:type="xsd:double"&gt;1.2781&lt;/D&gt;&lt;D xsi:type="xsd:double"&gt;1.4801&lt;/D&gt;&lt;D xsi:type="xsd:double"&gt;1.7718&lt;/D&gt;&lt;D xsi:type="xsd:double"&gt;1.789&lt;/D&gt;&lt;D xsi:type="xsd:double"&gt;2.5162&lt;/D&gt;&lt;D xsi:type="xsd:double"&gt;2.0782&lt;/D&gt;&lt;D xsi:type="xsd:double"&gt;1.9601&lt;/D&gt;&lt;D xsi:type="xsd:double"&gt;2.2119&lt;/D&gt;&lt;D xsi:type="xsd:double"&gt;1.6814&lt;/D&gt;&lt;D xsi:type="xsd:double"&gt;1.632&lt;/D&gt;&lt;D xsi:type="xsd:double"&gt;1.2298&lt;/D&gt;&lt;D xsi:type="xsd:double"&gt;1.0926&lt;/D&gt;&lt;D xsi:type="xsd:double"&gt;1.0141&lt;/D&gt;&lt;D xsi:type="xsd:double"&gt;0.9934&lt;/D&gt;&lt;D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xsi:type="xsd:double"&gt;0.1475&lt;/D&gt;&lt;D xsi:type="xsd:double"&gt;0.9353&lt;/D&gt;&lt;D xsi:type="xsd:double"&gt;0.8571&lt;/D&gt;&lt;D xsi:type="xsd:double"&gt;1.0753&lt;/D&gt;&lt;D xsi:type="xsd:double"&gt;0.6865&lt;/D&gt;&lt;D xsi:type="xsd:double"&gt;0.619&lt;/D&gt;&lt;D xsi:type="xsd:double"&gt;0.4537&lt;/D&gt;&lt;D xsi:type="xsd:double"&gt;0.7757&lt;/D&gt;&lt;D xsi:type="xsd:double"&gt;0.8508&lt;/D&gt;&lt;D xsi:type="xsd:double"&gt;1.3505&lt;/D&gt;&lt;D xsi:type="xsd:double"&gt;1.0589&lt;/D&gt;&lt;D xsi:type="xsd:double"&gt;1.0793&lt;/D&gt;&lt;D xsi:type="xsd:double"&gt;1.16&lt;/D&gt;&lt;D xsi:type="xs</t>
        </r>
      </text>
    </comment>
    <comment ref="A127" authorId="0" shapeId="0" xr:uid="{51D15F0E-6610-42F5-909F-890A55630BFF}">
      <text>
        <r>
          <rPr>
            <b/>
            <sz val="9"/>
            <color indexed="81"/>
            <rFont val="Tahoma"/>
            <family val="2"/>
          </rPr>
          <t>d:double"&gt;1.09&lt;/D&gt;&lt;D xsi:type="xsd:double"&gt;0.9823&lt;/D&gt;&lt;D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xsi:type="xsd:double"&gt;1.8761&lt;/D&gt;&lt;D xsi:type="xsd:double"&gt;1.7703&lt;/D&gt;&lt;D xsi:type="xsd:double"&gt;1.3548&lt;/D&gt;&lt;D xsi:type="xsd:double"&gt;1.3638&lt;/D&gt;&lt;D xsi:type="xsd:double"&gt;1.7126&lt;/D&gt;&lt;D xsi:type="xsd:double"&gt;1.4935&lt;/D&gt;&lt;D xsi:type="xsd:double"&gt;1.9842&lt;/D&gt;&lt;D xsi:type="xsd:double"&gt;1.9467&lt;/D&gt;&lt;D xsi:type="xsd:double"&gt;1.8951&lt;/D&gt;&lt;D xsi:type="xsd:double"&gt;1.9627&lt;/D&gt;&lt;D xsi:type="xsd:double"&gt;1.5267&lt;/D&gt;&lt;D xsi:type="xsd:double"&gt;0.643&lt;/D&gt;&lt;D xsi:type="xsd:double"&gt;0&lt;/D&gt;&lt;D xsi:type="xsd:double"&gt;0&lt;/D&gt;&lt;D xsi:type="xsd:double"&gt;0&lt;/D&gt;&lt;D xsi:type="xsd:double"&gt;0&lt;/D&gt;&lt;D xsi:type="xsd:double"&gt;0&lt;/D&gt;&lt;D xsi:type="xsd:double"&gt;0.6987&lt;/D&gt;&lt;D xsi:type="xsd:double"&gt;0.5887&lt;/D&gt;&lt;D xsi:type="xsd:double"&gt;0.6361&lt;/D&gt;&lt;D xsi:type="xsd:double"&gt;1.0582&lt;/D&gt;&lt;D xsi:type="xsd:double"&gt;0.9631&lt;/D&gt;&lt;D xsi:type="xsd:double"&gt;0.9373&lt;/D&gt;&lt;D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xsi:type="xsd:double"&gt;0.7003&lt;/D&gt;&lt;D xsi:type="xsd:double"&gt;0.782&lt;/D&gt;&lt;D xsi:type="xsd:double"&gt;0.6563&lt;/D&gt;&lt;D xsi:type="xsd:double"&gt;0.6993&lt;/D&gt;&lt;D xsi:type="xsd:double"&gt;0.7032&lt;/D&gt;&lt;D xsi:type="xsd:double"&gt;0.7395&lt;/D&gt;&lt;D xsi:type="xsd:double"&gt;0.9372&lt;/D&gt;&lt;D xsi:type="xsd:double"&gt;0.7752&lt;/D&gt;&lt;D xsi:type="xsd:double"&gt;0.9161&lt;/D&gt;&lt;D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xsi:type="xsd:double"&gt;0.4987&lt;/D&gt;&lt;D xsi:type="xsd:double"&gt;1.3571&lt;/D&gt;&lt;D xsi:type="xsd:double"&gt;1.3756&lt;/D&gt;&lt;D xsi:type="xsd:double"&gt;0.9506&lt;/D&gt;&lt;D xsi:type="xsd:double"&gt;1.1977&lt;/D&gt;&lt;D xsi:type="xsd:double"&gt;1.3511&lt;/D&gt;&lt;D xsi:type="xsd:double"&gt;0.9962&lt;/D&gt;&lt;D xsi:type="xsd:double"&gt;0.9553&lt;/D&gt;&lt;D xsi:type="xsd:double"&gt;0.9583&lt;/D&gt;&lt;D xsi:type="xsd:double"&gt;1.0481&lt;/D&gt;&lt;D xsi:type="xsd:double"&gt;0.9774&lt;/D&gt;&lt;D xsi:type="xsd:double"&gt;1.03&lt;/D&gt;&lt;D xsi:type="xsd:double"&gt;0.962&lt;/D&gt;&lt;D xsi:type="xsd:double"&gt;0.8778&lt;/D&gt;&lt;D xsi:type="xsd:double"&gt;1.0575&lt;/D&gt;&lt;D xsi:type="xsd:double"&gt;0.9548&lt;/D&gt;&lt;D xsi:type="xsd:double"&gt;0.896&lt;/D&gt;&lt;D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xsi:type="xsd:double"&gt;1.1661&lt;/D&gt;&lt;D xsi:type="xsd:double"&gt;1.1684&lt;/D&gt;&lt;D xsi:type="xsd:double"&gt;1.0201&lt;/D&gt;&lt;D xsi:type="xsd:double"&gt;1.0018&lt;/D&gt;&lt;D xsi:type="xsd:double"&gt;0.8793&lt;/D&gt;&lt;D xsi:type="xsd:double"&gt;0.4313&lt;/D&gt;&lt;D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xsi:type="xsd:double"&gt;0.8135&lt;/D&gt;&lt;D xsi:type="xsd:double"&gt;1.2036&lt;/D&gt;&lt;D xsi:type="xsd:double"&gt;0.97&lt;/D&gt;&lt;D xsi:type="xsd:double"&gt;0.8852&lt;/D&gt;&lt;D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xsi:type="xsd:double"&gt;1.0084&lt;/D&gt;&lt;D xsi:type="xsd:double"&gt;1.4361&lt;/D&gt;&lt;D xsi:type="xsd:double"&gt;1.9608&lt;/D&gt;&lt;D xsi:type="xsd:double"&gt;1.8258&lt;/D&gt;&lt;D xsi:type="xsd:double"&gt;2.3223&lt;/D&gt;&lt;D xsi:type="xsd:double"&gt;1.7434&lt;/D&gt;&lt;D xsi:type="xsd:double"&gt;0.6666&lt;/D&gt;&lt;D xsi:type="xsd:double"&gt;0.3717&lt;/D&gt;&lt;D xsi:type="xsd:double"&gt;0.2858&lt;/D&gt;&lt;D xsi:type="xsd:double"&gt;0.6918&lt;/D&gt;&lt;D xsi:type="xsd:double"&gt;1.0199&lt;/D&gt;&lt;D xsi:type="xsd:double"&gt;1.2593&lt;/D&gt;&lt;D xsi:type="xsd:double"&gt;1.2851&lt;/D&gt;&lt;D xsi:type="xsd:double"&gt;1.1963&lt;/D&gt;&lt;D xsi:type="xsd:double"&gt;0.8682&lt;/D&gt;&lt;D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xsi:type="xsd:double"&gt;0.5047&lt;/D&gt;&lt;D xsi:type="xsd:double"&gt;0.8261&lt;/D&gt;&lt;D xsi:type="xsd:double"&gt;0.988&lt;/D&gt;&lt;D xsi:type="xsd:double"&gt;1.4601&lt;/D&gt;&lt;D xsi:type="xsd:double"&gt;1.4094&lt;/D&gt;&lt;D xsi:type="xsd:double"&gt;1.3235&lt;/D&gt;&lt;D xsi:type="xsd:double"&gt;0.9928&lt;/D&gt;&lt;D xsi:type="xsd:double"&gt;1.0619&lt;/D&gt;&lt;D xsi:type="xsd:double"&gt;1.0429&lt;/D&gt;&lt;D xsi:type="xsd:double"&gt;0.9629&lt;/D&gt;&lt;D xsi:type="xsd:double"&gt;1.0337&lt;/D&gt;&lt;D xsi:type="xsd:double"&gt;0.864&lt;/D&gt;&lt;D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xsi:type="xsd:double"&gt;0.4307&lt;/D&gt;&lt;D xsi:type="xsd:double"&gt;0.7496&lt;/D&gt;&lt;D xsi:type="xsd:double"&gt;0.9027&lt;/D&gt;&lt;D xsi:type="xsd:double"&gt;0.7982&lt;/D&gt;&lt;D xsi:type="xsd:double"&gt;1.1797&lt;/D&gt;&lt;D xsi:type="xsd:double"&gt;1.082&lt;/D&gt;&lt;D xsi:type="xsd:double"&gt;0.8958&lt;/D&gt;&lt;D xsi:type="xsd:double"&gt;0.8256&lt;/D&gt;&lt;D xsi:type="xsd:double"&gt;0.8323&lt;/D&gt;&lt;D xsi:type="xsd:double"&gt;0.8536&lt;/D&gt;&lt;D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xsi:type="xsd:double"&gt;1.7099&lt;/D&gt;&lt;D xsi:type="xsd:double"&gt;1.8538&lt;/D&gt;&lt;D xsi:type="xsd:double"&gt;1.3064&lt;/D&gt;&lt;D xsi:type="xsd:double"&gt;1.4517&lt;/D&gt;&lt;D xsi:type="xsd:double"&gt;2.201&lt;/D&gt;&lt;D xsi:type="xsd:double"&gt;1.6012&lt;/D&gt;&lt;D xsi:type="xsd:double"&gt;1.7378&lt;/D&gt;&lt;D xsi:type="xsd:double"&gt;1.8102&lt;/D&gt;&lt;D xsi:type="xsd:double"&gt;1.6308&lt;/D&gt;&lt;D xsi:type="xsd:double"&gt;1.3478&lt;/D&gt;&lt;D xsi:type="xsd:double"&gt;0.7436&lt;/D&gt;&lt;D xsi:type="xsd:double"&gt;0.8762&lt;/D&gt;&lt;D xsi:type="xsd:double"&gt;0.9205&lt;/D&gt;&lt;D xsi:type="xsd:double"&gt;0.808&lt;/D&gt;&lt;D xsi:type="xsd:double"&gt;0.6937&lt;/D&gt;&lt;D xsi:type="xsd:double"&gt;0.675&lt;/D&gt;&lt;D xsi:type="xsd:double"&gt;0.7998&lt;/D&gt;&lt;D xsi:type="xsd:double"&gt;0.8769&lt;/D&gt;&lt;D xsi:type="xsd:double"&gt;0.9484&lt;/D&gt;&lt;D xsi:type="xsd:double"&gt;1.0502&lt;/D&gt;&lt;D xsi:type="xsd:double"&gt;1.0298&lt;/D&gt;&lt;D xsi:type="xsd:double"&gt;0.9901&lt;/D&gt;&lt;D xsi:type="xsd:double"&gt;0.8192&lt;/D&gt;&lt;D xsi:type="xsd:double"&gt;0.766&lt;/D&gt;&lt;D xsi:type="xsd:double"&gt;0.6959&lt;/D&gt;&lt;D xsi:type="xsd:double"&gt;0.8249&lt;/D&gt;&lt;D xsi:type="xsd:double"&gt;0.8134&lt;/D&gt;&lt;D xsi:type="xsd:double"&gt;0.8453&lt;/D&gt;&lt;D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xsi:type="xsd:double"&gt;1.1838&lt;/D&gt;&lt;D xsi:type="xsd:double"&gt;1.2505&lt;/D&gt;&lt;D xsi:type="xsd:double"&gt;0.9214&lt;/D&gt;&lt;D xsi:type="xsd:double"&gt;0.9138&lt;/D&gt;&lt;D xsi:type="xsd:double"&gt;0.9445&lt;/D&gt;&lt;D xsi:type="xsd:double"&gt;0.9973&lt;/D&gt;&lt;D xsi:type="xsd:double"&gt;0.7062&lt;/D&gt;&lt;D xsi:type="xsd:double"&gt;0.7472&lt;/D&gt;&lt;D xsi:type="xsd:double"&gt;0.8112&lt;/D&gt;&lt;D xsi:type="xsd:double"&gt;0.9181&lt;/D&gt;&lt;D xsi:type="xsd:double"&gt;1.0103&lt;/D&gt;&lt;D xsi:type="xsd:double"&gt;0.9851&lt;/D&gt;&lt;D xsi:type="xsd:double"&gt;0.8038&lt;/D&gt;&lt;D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xsi:type="xsd:double"&gt;0.5667&lt;/D&gt;&lt;D xsi:type="xsd:double"&gt;1.2198&lt;/D&gt;&lt;D xsi:type="xsd:double"&gt;1.2555&lt;/D&gt;&lt;D xsi:type="xsd:double"&gt;1.3855&lt;/D&gt;&lt;D xsi:type="xsd:double"&gt;1.2034&lt;/D&gt;&lt;D xsi:type="xsd:double"&gt;1.4736&lt;/D&gt;&lt;D xsi:type="xsd:double"&gt;1.9737&lt;/D&gt;&lt;D xsi:type="xsd:double"&gt;1.1253&lt;/D&gt;&lt;D xsi:type="xsd:double"&gt;1.4255&lt;/D&gt;&lt;D xsi:type="xsd:double"&gt;1.4405&lt;/D&gt;&lt;D xsi:type="xsd:double"&gt;1.0114&lt;/D&gt;&lt;D xsi:type="xsd:double"&gt;0.8692&lt;/D&gt;&lt;D xsi:type="xsd:double"&gt;0.8036&lt;/D&gt;&lt;D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xsi:type="xsd:double"&gt;0.4862&lt;/D&gt;&lt;D xsi:type="xsd:double"&gt;0.8256&lt;/D&gt;&lt;D xsi:type="xsd:double"&gt;0.8195&lt;/D&gt;&lt;D xsi:type="xsd:double"&gt;0.8858&lt;/D&gt;&lt;D xsi:type="xsd:double"&gt;0.8758&lt;/D&gt;&lt;D xsi:type="xsd:double"&gt;0.5258&lt;/D&gt;&lt;D xsi:type="xsd:double"&gt;0.502&lt;/D&gt;&lt;D xsi:type="xsd:double"&gt;0.42&lt;/D&gt;&lt;D xsi:type="xsd:double"&gt;0.6209&lt;/D&gt;&lt;D xsi:type="xsd:double"&gt;0.8229&lt;/D&gt;&lt;D xsi:type="xsd:double"&gt;0.7292&lt;/D&gt;&lt;D xsi:type="xsd:double"&gt;0.8551&lt;/D&gt;&lt;D xsi:type="xsd:double"&gt;0.7881&lt;/D&gt;&lt;D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xsi:type="xsd:double"&gt;1.1091&lt;/D&gt;&lt;D xsi:type="xsd:double"&gt;0.9174&lt;/D&gt;&lt;D xsi:type="xsd:double"&gt;1.4709&lt;/D&gt;&lt;D xsi:type="xsd:double"&gt;1.164&lt;/D&gt;&lt;D xsi:type="xsd:double"&gt;0&lt;/D&gt;&lt;D xsi:type="xsd:double"&gt;0&lt;/D&gt;&lt;D xsi:type="xsd:double"&gt;0&lt;/D&gt;&lt;D xsi:type="xsd:double"&gt;0&lt;/D&gt;&lt;D xsi:type="xsd:double"&gt;1.4267&lt;/D&gt;&lt;D xsi:type="xsd:double"&gt;1.3427&lt;/D&gt;&lt;D xsi:type="xsd:double"&gt;1.246&lt;/D&gt;&lt;D xsi:type="xsd:double"&gt;0.8219&lt;/D&gt;&lt;D xsi:type="xsd:double"&gt;0.7295&lt;/D&gt;&lt;D xsi:type="xsd:double"&gt;0.6064&lt;/D&gt;&lt;D xsi:type="xsd:double"&gt;0.7865&lt;/D&gt;&lt;D xsi:type="xsd:double"&gt;0.7428&lt;/D&gt;&lt;D xsi:type="xsd:double"&gt;0.8805&lt;/D&gt;&lt;D xsi:type="xsd:double"&gt;0.7684&lt;/D&gt;&lt;D xsi:type="xsd:double"&gt;0.7698&lt;/D&gt;&lt;D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xsi:type="xsd:double"&gt;0.2219&lt;/D&gt;&lt;D xsi:type="xsd:double"&gt;0.5418&lt;/D&gt;&lt;D xsi:type="xsd:double"&gt;0.7431&lt;/D&gt;&lt;D xsi:type="xsd:double"&gt;0.6317&lt;/D&gt;&lt;D xsi:type="xsd:double"&gt;0.7635&lt;/D&gt;&lt;D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xsi:type="xsd:double"&gt;0.7639&lt;/D&gt;&lt;D xsi:type="xsd:double"&gt;1.2458&lt;/D&gt;&lt;D xsi:type="xsd:double"&gt;1.5233&lt;/D&gt;&lt;D xsi:type="xsd:double"&gt;1.503&lt;/D&gt;&lt;D xsi:type="xsd:double"&gt;1.1891&lt;/D&gt;&lt;D xsi:type="xsd:double"&gt;1.2046&lt;/D&gt;&lt;D xsi:type="xsd:double"&gt;1.2561&lt;/D&gt;&lt;D xsi:type="xsd:double"&gt;0.9463&lt;/D&gt;&lt;D xsi:type="xsd:double"&gt;1.1002&lt;/D&gt;&lt;D xsi:type="xsd:double"&gt;0.7931&lt;/D&gt;&lt;D xsi:type="xsd:double"&gt;0.9285&lt;/D&gt;&lt;D xsi:type="xsd:double"&gt;1.1719&lt;/D&gt;&lt;D xsi:type="xsd:double"&gt;0.7258&lt;/D&gt;&lt;D xsi:type="xsd:double"&gt;0.7559&lt;/D&gt;&lt;D xsi:type="xsd:double"&gt;0.773&lt;/D&gt;&lt;D xsi:type="xsd:double"&gt;0.7481&lt;/D&gt;&lt;D xsi:type="xsd:double"&gt;0.7456&lt;/D&gt;&lt;D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xsi:type="xsd:double"&gt;1.358&lt;/D&gt;&lt;D xsi:type="xsd:double"&gt;1.826&lt;/D&gt;&lt;D xsi:type="xsd:double"&gt;1.7945&lt;/D&gt;&lt;D xsi:type="xsd:double"&gt;0.8059&lt;/D&gt;&lt;D xsi:type="xsd:double"&gt;0.7993&lt;/D&gt;&lt;D xsi:type="xsd:double"&gt;0.5007&lt;/D&gt;&lt;D xsi:type="xsd:double"&gt;0.6436&lt;/D&gt;&lt;D xsi:type="xsd:double"&gt;0.4402&lt;/D&gt;&lt;D xsi:type="xsd:double"&gt;0.4664&lt;/D&gt;&lt;D xsi:type="xsd:double"&gt;0.6506&lt;/D&gt;&lt;D xsi:type="xsd:double"&gt;0.5688&lt;/D&gt;&lt;D xsi:type="xsd:double"&gt;0.7494&lt;/D&gt;&lt;D xsi:type="xsd:double"&gt;0.7085&lt;/D&gt;&lt;D xsi:type="xsd:double"&gt;0.745&lt;/D&gt;&lt;D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xsi:type="xsd:double"&gt;1.1257&lt;/D&gt;&lt;D xsi:type="xsd:double"&gt;2.1405&lt;/D&gt;&lt;D xsi:type="xsd:double"&gt;1.3703&lt;/D&gt;&lt;D xsi:type="xsd:double"&gt;1.4931&lt;/D&gt;&lt;D xsi:type="xsd:double"&gt;1.7135&lt;/D&gt;&lt;D xsi:type="xsd:double"&gt;1.4708&lt;/D&gt;&lt;D xsi:type="xsd:double"&gt;1.5368&lt;/D&gt;&lt;D xsi:type="xsd:double"&gt;1.9283&lt;/D&gt;&lt;D xsi:type="xsd:double"&gt;1.5587&lt;/D&gt;&lt;D xsi:type="xsd:double"&gt;1.1497&lt;/D&gt;&lt;D xsi:type="xsd:double"&gt;1.3316&lt;/D&gt;&lt;D xsi:type="xsd:double"&gt;1.2975&lt;/D&gt;&lt;D xsi:type="xsd:double"&gt;1.2593&lt;/D&gt;&lt;D xsi:type="xsd:double"&gt;1.6919&lt;/D&gt;&lt;D xsi:type="xsd:double"&gt;1.0847&lt;/D&gt;&lt;D xsi:type="xsd:double"&gt;1.3555&lt;/D&gt;&lt;D xsi:type="xsd:double"&gt;1.0508&lt;/D&gt;&lt;D xsi:type="xsd:double"&gt;0.7431&lt;/D&gt;&lt;D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xsi:type="xsd:double"&gt;0.7836&lt;/D&gt;&lt;D xsi:type="xsd:double"&gt;0.9263&lt;/D&gt;&lt;D xsi:type="xsd:double"&gt;0.8859&lt;/D&gt;&lt;D xsi:type="xsd:double"&gt;0.8544&lt;/D&gt;&lt;D xsi:type="xsd:double"&gt;0.9222&lt;/D&gt;&lt;D xsi:type="xsd:double"&gt;0.8734&lt;/D&gt;&lt;D xsi:type="xsd:double"&gt;0.8809&lt;/D&gt;&lt;D xsi:type="xsd:double"&gt;0.7111&lt;/D&gt;&lt;D xsi:type="xsd:double"&gt;0.6911&lt;/D&gt;&lt;D xsi:type="xsd:double"&gt;0.6685&lt;/D&gt;&lt;D xsi:type="xsd:double"&gt;0.7417&lt;/D&gt;&lt;D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xsi:type="xsd:double"&gt;0.5826&lt;/D&gt;&lt;D xsi:type="xsd:double"&gt;0.5311&lt;/D&gt;&lt;D xsi:type="xsd:double"&gt;0.4632&lt;/D&gt;&lt;D xsi:type="xsd:double"&gt;0.9726&lt;/D&gt;&lt;D xsi:type="xsd:double"&gt;0.9482&lt;/D&gt;&lt;D xsi:type="xsd:double"&gt;0.9964&lt;/D&gt;&lt;D xsi:type="xsd:double"&gt;1.039&lt;/D&gt;&lt;D xsi:type="xsd:double"&gt;0.8701&lt;/D&gt;&lt;D xsi:type="xsd:double"&gt;0.698&lt;/D&gt;&lt;D xsi:type="xsd:double"&gt;0.7148&lt;/D&gt;&lt;D xsi:type="xsd:double"&gt;0.695&lt;/D&gt;&lt;D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xsi:type="xsd:double"&gt;0.9512&lt;/D&gt;&lt;D xsi:type="xsd:double"&gt;0.7778&lt;/D&gt;&lt;D xsi:type="xsd:double"&gt;1.012&lt;/D&gt;&lt;D xsi:type="xsd:double"&gt;1.0172&lt;/D&gt;&lt;D xsi:type="xsd:double"&gt;1.0079&lt;/D&gt;&lt;D xsi:type="xsd:double"&gt;1.4935&lt;/D&gt;&lt;D xsi:type="xsd:double"&gt;1.4303&lt;/D&gt;&lt;D xsi:type="xsd:double"&gt;1.2796&lt;/D&gt;&lt;D xsi:type="xsd:double"&gt;1.2846&lt;/D&gt;&lt;D xsi:type="xsd:double"&gt;1.0382&lt;/D&gt;&lt;D xsi:type="xsd:double"&gt;0.987&lt;/D&gt;&lt;D xsi:type="xsd:double"&gt;0.8753&lt;/D&gt;&lt;D xsi:type="xsd:double"&gt;1.0024&lt;/D&gt;&lt;D xsi:type="xsd:double"&gt;1.3181&lt;/D&gt;&lt;D xsi:type="xsd:double"&gt;1.2808&lt;/D&gt;&lt;D xsi:type="xsd:double"&gt;1.0499&lt;/D&gt;&lt;D xsi:type="xsd:double"&gt;1.2167&lt;/D&gt;&lt;D xsi:type="xsd:double"&gt;0.7311&lt;/D&gt;&lt;D xsi:type="xsd:double"&gt;0.4793&lt;/D&gt;&lt;D xsi:type="xsd:double"&gt;0.4039&lt;/D&gt;&lt;D xsi:type="xsd:double"&gt;0.5084&lt;/D&gt;&lt;D xsi:type="xsd:double"&gt;0.557&lt;/D&gt;&lt;D xsi:type="xsd:double"&gt;0.6289&lt;/D&gt;&lt;D xsi:type="xsd:double"&gt;0.5632&lt;/D&gt;&lt;D xsi:type="xsd:double"&gt;0.7075&lt;/D&gt;&lt;D xsi:type="xsd:double"&gt;0.8094&lt;/D&gt;&lt;D xsi:type="xsd:double"&gt;0.7861&lt;/D&gt;&lt;D xsi:type="xsd:double"&gt;0.6832&lt;/D&gt;&lt;D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xsi:type="xsd:double"&gt;1.0243&lt;/D&gt;&lt;D xsi:type="xsd:double"&gt;1.4268&lt;/D&gt;&lt;D xsi:type="xsd:double"&gt;1.6499&lt;/D&gt;&lt;D xsi:type="xsd:double"&gt;1.7765&lt;/D&gt;&lt;D xsi:type="xsd:double"&gt;1.8212&lt;/D&gt;&lt;D xsi:type="xsd:double"&gt;1.5752&lt;/D&gt;&lt;D xsi:type="xsd:double"&gt;1.5695&lt;/D&gt;&lt;D xsi:type="xsd:double"&gt;1.3116&lt;/D&gt;&lt;D xsi:type="xsd:double"&gt;1.0441&lt;/D&gt;&lt;D xsi:type="xsd:double"&gt;0.9138&lt;/D&gt;&lt;D xsi:type="xsd:double"&gt;0.7815&lt;/D&gt;&lt;D xsi:type="xsd:double"&gt;0.8716&lt;/D&gt;&lt;D xsi:type="xsd:double"&gt;0.6707&lt;/D&gt;&lt;D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xsi:type="xsd:double"&gt;1.4541&lt;/D&gt;&lt;D xsi:type="xsd:double"&gt;1.0482&lt;/D&gt;&lt;D xsi:type="xsd:double"&gt;0.732&lt;/D&gt;&lt;D xsi:type="xsd:double"&gt;0.7325&lt;/D&gt;&lt;D xsi:type="xsd:double"&gt;0.8458&lt;/D&gt;&lt;D xsi:type="xsd:double"&gt;1.014&lt;/D&gt;&lt;D xsi:type="xsd:double"&gt;0.9564&lt;/D&gt;&lt;D xsi:type="xsd:double"&gt;0.8851&lt;/D&gt;&lt;D xsi:type="xsd:double"&gt;0.4718&lt;/D&gt;&lt;D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xsi:type="xsd:double"&gt;0.1179&lt;/D&gt;&lt;D xsi:type="xsd:double"&gt;0.7256&lt;/D&gt;&lt;D xsi:type="xsd:double"&gt;0.725&lt;/D&gt;&lt;D xsi:type="xsd:double"&gt;0.6364&lt;/D&gt;&lt;D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xsi:type="xsd:double"&gt;1.2884&lt;/D&gt;&lt;D xsi:type="xsd:double"&gt;1.2873&lt;/D&gt;&lt;D xsi:type="xsd:double"&gt;1.2698&lt;/D&gt;&lt;D xsi:type="xsd:double"&gt;0.8292&lt;/D&gt;&lt;D xsi:type="xsd:double"&gt;0.7978&lt;/D&gt;&lt;D xsi:type="xsd:double"&gt;0.7523&lt;/D&gt;&lt;D xsi:type="xsd:double"&gt;0.6739&lt;/D&gt;&lt;D xsi:type="xsd:double"&gt;1.004&lt;/D&gt;&lt;D xsi:type="xsd:double"&gt;1.0339&lt;/D&gt;&lt;D xsi:type="xsd:double"&gt;0.8922&lt;/D&gt;&lt;D xsi:type="xsd:double"&gt;1.002&lt;/D&gt;&lt;D xsi:type="xsd:double"&gt;1.1241&lt;/D&gt;&lt;D xsi:type="xsd:double"&gt;1.0688&lt;/D&gt;&lt;D xsi:type="xsd:double"&gt;0.98&lt;/D&gt;&lt;D xsi:type="xsd:double"&gt;0.8599&lt;/D&gt;&lt;D xsi:type="xsd:double"&gt;0.9809&lt;/D&gt;&lt;D xsi:type="xsd:double"&gt;1.1575&lt;/D&gt;&lt;D xsi:type="xsd:double"&gt;1.0751&lt;/D&gt;&lt;D xsi:type="xsd:double"&gt;1.1003&lt;/D&gt;&lt;D xsi:type="xsd:double"&gt;0.9932&lt;/D&gt;&lt;D xsi:type="xsd:double"&gt;0.9851&lt;/D&gt;&lt;D xsi:type="xsd:double"&gt;0.9238&lt;/D&gt;&lt;D xsi:type="xsd:double"&gt;0.7633&lt;/D&gt;&lt;D xsi:type="xsd:double"&gt;0.6576&lt;/D&gt;&lt;D xsi:type="xsd:double"&gt;0.6775&lt;/D&gt;&lt;D xsi:type="xsd:double"&gt;0.6273&lt;/D&gt;&lt;D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xsi:type="xsd:double"&gt;1.6753&lt;/D&gt;&lt;D xsi:type="xsd:double"&gt;1.513&lt;/D&gt;&lt;D xsi:type="xsd:double"&gt;0.6998&lt;/D&gt;&lt;D xsi:type="xsd:double"&gt;0.6752&lt;/D&gt;&lt;D xsi:type="xsd:double"&gt;1.782&lt;/D&gt;&lt;D xsi:type="xsd:double"&gt;1.9018&lt;/D&gt;&lt;D xsi:type="xsd:double"&gt;1.9212&lt;/D&gt;&lt;D xsi:type="xsd:double"&gt;1.0363&lt;/D&gt;&lt;D xsi:type="xsd:double"&gt;1.0143&lt;/D&gt;&lt;D xsi:type="xsd:double"&gt;0.8399&lt;/D&gt;&lt;D xsi:type="xsd:double"&gt;1.1061&lt;/D&gt;&lt;D xsi:type="xsd:double"&gt;0.8562&lt;/D&gt;&lt;D xsi:type="xsd:double"&gt;1.8864&lt;/D&gt;&lt;D xsi:type="xsd:double"&gt;1.9139&lt;/D&gt;&lt;D xsi:type="xsd:double"&gt;1.9689&lt;/D&gt;&lt;D xsi:type="xsd:double"&gt;1.4558&lt;/D&gt;&lt;D xsi:type="xsd:double"&gt;1.5046&lt;/D&gt;&lt;D xsi:type="xsd:double"&gt;1.3473&lt;/D&gt;&lt;D xsi:type="xsd:double"&gt;0.8191&lt;/D&gt;&lt;D xsi:type="xsd:double"&gt;0.9171&lt;/D&gt;&lt;D xsi:type="xsd:double"&gt;0.7547&lt;/D&gt;&lt;D xsi:type="xsd:double"&gt;0.906&lt;/D&gt;&lt;D xsi:type="xsd:double"&gt;0.888&lt;/D&gt;&lt;D xsi:type="xsd:double"&gt;0.6549&lt;/D&gt;&lt;D xsi:type="xsd:double"&gt;0.6458&lt;/D&gt;&lt;D xsi:type="xsd:double"&gt;0.5069&lt;/D&gt;&lt;D xsi:type="xsd:double"&gt;0.5526&lt;/D&gt;&lt;D xsi:type="xsd:double"&gt;0.6171&lt;/D&gt;&lt;D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xsi:type="xsd:double"&gt;1.4196&lt;/D&gt;&lt;D xsi:type="xsd:double"&gt;1.6713&lt;/D&gt;&lt;D xsi:type="xsd:double"&gt;1.5994&lt;/D&gt;&lt;D xsi:type="xsd:double"&gt;1.822&lt;/D&gt;&lt;D xsi:type="xsd:double"&gt;1.7808&lt;/D&gt;&lt;D xsi:type="xsd:double"&gt;1.2715&lt;/D&gt;&lt;D xsi:type="xsd:double"&gt;1.2901&lt;/D&gt;&lt;D xsi:type="xsd:double"&gt;0.5436&lt;/D&gt;&lt;D xsi:type="xsd:double"&gt;1.0078&lt;/D&gt;&lt;D xsi:type="xsd:double"&gt;1.3364&lt;/D&gt;&lt;D xsi:type="xsd:double"&gt;1.2008&lt;/D&gt;&lt;D xsi:type="xsd:double"&gt;0.9113&lt;/D&gt;&lt;D xsi:type="xsd:double"&gt;0.7791&lt;/D&gt;&lt;D xsi:type="xsd:double"&gt;1.1159&lt;/D&gt;&lt;D xsi:type="xsd:double"&gt;1.2013&lt;/D&gt;&lt;D xsi:type="xsd:double"&gt;1.3773&lt;/D&gt;&lt;D xsi:type="xsd:double"&gt;1.0809&lt;/D&gt;&lt;D xsi:type="xsd:double"&gt;1.1584&lt;/D&gt;&lt;D xsi:type="xsd:double"&gt;0.7169&lt;/D&gt;&lt;D xsi:type="xsd:double"&gt;0.78&lt;/D&gt;&lt;D xsi:type="xsd:double"&gt;0.5534&lt;/D&gt;&lt;D xsi:type="xsd:double"&gt;0.7985&lt;/D&gt;&lt;D xsi:type="xsd:double"&gt;0.7379&lt;/D&gt;&lt;D xsi:type="xsd:double"&gt;0.6159&lt;/D&gt;&lt;D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xsi:type="xsd:double"&gt;0.8136&lt;/D&gt;&lt;D xsi:type="xsd:double"&gt;2.6648&lt;/D&gt;&lt;D xsi:type="xsd:double"&gt;1.5753&lt;/D&gt;&lt;D xsi:type="xsd:double"&gt;1.356&lt;/D&gt;&lt;D xsi:type="xsd:double"&gt;1.3032&lt;/D&gt;&lt;D xsi:type="xsd:double"&gt;1.5232&lt;/D&gt;&lt;D xsi:type="xsd:double"&gt;1.1264&lt;/D&gt;&lt;D xsi:type="xsd:double"&gt;1.1133&lt;/D&gt;&lt;D xsi:type="xsd:double"&gt;1.465&lt;/D&gt;&lt;D xsi:type="xsd:double"&gt;1.1001&lt;/D&gt;&lt;D xsi:type="xsd:double"&gt;0.5745&lt;/D&gt;&lt;D xsi:type="xsd:double"&gt;0.596&lt;/D&gt;&lt;D xsi:type="xsd:double"&gt;0.3717&lt;/D&gt;&lt;D xsi:type="xsd:double"&gt;0.3945&lt;/D&gt;&lt;D xsi:type="xsd:double"&gt;0.4761&lt;/D&gt;&lt;D xsi:type="xsd:double"&gt;0.43&lt;/D&gt;&lt;D xsi:type="xsd:double"&gt;0.4902&lt;/D&gt;&lt;D xsi:type="xsd:double"&gt;0.3422&lt;/D&gt;&lt;D xsi:type="xsd:double"&gt;0.4993&lt;/D&gt;&lt;D xsi:type="xsd:double"&gt;0.5005&lt;/D&gt;&lt;D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xsi:type="xsd:double"&gt;0.4483&lt;/D&gt;&lt;D xsi:type="xsd:double"&gt;0.5023&lt;/D&gt;&lt;D xsi:type="xsd:double"&gt;0.4924&lt;/D&gt;&lt;D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t>
        </r>
      </text>
    </comment>
    <comment ref="A128" authorId="0" shapeId="0" xr:uid="{2F83FF98-68A4-4EB9-BCD2-D8DC67101C66}">
      <text>
        <r>
          <rPr>
            <b/>
            <sz val="9"/>
            <color indexed="81"/>
            <rFont val="Tahoma"/>
            <family val="2"/>
          </rPr>
          <t>"&gt;0&lt;/D&gt;&lt;D xsi:type="xsd:double"&gt;1.1809&lt;/D&gt;&lt;D xsi:type="xsd:double"&gt;1.1417&lt;/D&gt;&lt;D xsi:type="xsd:double"&gt;0.9395&lt;/D&gt;&lt;D xsi:type="xsd:double"&gt;0.7479&lt;/D&gt;&lt;D xsi:type="xsd:double"&gt;0.7298&lt;/D&gt;&lt;D xsi:type="xsd:double"&gt;0.8846&lt;/D&gt;&lt;D xsi:type="xsd:double"&gt;0.8533&lt;/D&gt;&lt;D xsi:type="xsd:double"&gt;0.7612&lt;/D&gt;&lt;D xsi:type="xsd:double"&gt;0.8168&lt;/D&gt;&lt;D xsi:type="xsd:double"&gt;0.7307&lt;/D&gt;&lt;D xsi:type="xsd:double"&gt;0.732&lt;/D&gt;&lt;D xsi:type="xsd:double"&gt;1.1467&lt;/D&gt;&lt;D xsi:type="xsd:double"&gt;1.1544&lt;/D&gt;&lt;D xsi:type="xsd:double"&gt;1.3161&lt;/D&gt;&lt;D xsi:type="xsd:double"&gt;1.1884&lt;/D&gt;&lt;D xsi:type="xsd:double"&gt;0.9348&lt;/D&gt;&lt;D xsi:type="xsd:double"&gt;1.1194&lt;/D&gt;&lt;D xsi:type="xsd:double"&gt;1.3387&lt;/D&gt;&lt;D xsi:type="xsd:double"&gt;1.4605&lt;/D&gt;&lt;D xsi:type="xsd:double"&gt;1.4604&lt;/D&gt;&lt;D xsi:type="xsd:double"&gt;1.4118&lt;/D&gt;&lt;D xsi:type="xsd:double"&gt;1.4475&lt;/D&gt;&lt;D xsi:type="xsd:double"&gt;1.4082&lt;/D&gt;&lt;D xsi:type="xsd:double"&gt;1.2555&lt;/D&gt;&lt;D xsi:type="xsd:double"&gt;0.937&lt;/D&gt;&lt;D xsi:type="xsd:double"&gt;0.5431&lt;/D&gt;&lt;D xsi:type="xsd:double"&gt;0.4559&lt;/D&gt;&lt;D xsi:type="xsd:double"&gt;0.432&lt;/D&gt;&lt;D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xsi:type="xsd:double"&gt;1.9017&lt;/D&gt;&lt;D xsi:type="xsd:double"&gt;1.999&lt;/D&gt;&lt;D xsi:type="xsd:double"&gt;1.8957&lt;/D&gt;&lt;D xsi:type="xsd:double"&gt;1.5805&lt;/D&gt;&lt;D xsi:type="xsd:double"&gt;1.2994&lt;/D&gt;&lt;D xsi:type="xsd:double"&gt;2.1579&lt;/D&gt;&lt;D xsi:type="xsd:double"&gt;2.1986&lt;/D&gt;&lt;D xsi:type="xsd:double"&gt;2.0236&lt;/D&gt;&lt;D xsi:type="xsd:double"&gt;1.5496&lt;/D&gt;&lt;D xsi:type="xsd:double"&gt;0.8721&lt;/D&gt;&lt;D xsi:type="xsd:double"&gt;0.593&lt;/D&gt;&lt;D xsi:type="xsd:double"&gt;0.6055&lt;/D&gt;&lt;D xsi:type="xsd:double"&gt;0.532&lt;/D&gt;&lt;D xsi:type="xsd:double"&gt;0.547&lt;/D&gt;&lt;D xsi:type="xsd:double"&gt;0.7592&lt;/D&gt;&lt;D xsi:type="xsd:double"&gt;1.0382&lt;/D&gt;&lt;D xsi:type="xsd:double"&gt;0.9428&lt;/D&gt;&lt;D xsi:type="xsd:double"&gt;1.0328&lt;/D&gt;&lt;D xsi:type="xsd:double"&gt;0.9973&lt;/D&gt;&lt;D xsi:type="xsd:double"&gt;0.7339&lt;/D&gt;&lt;D xsi:type="xsd:double"&gt;0.3474&lt;/D&gt;&lt;D xsi:type="xsd:double"&gt;0.3742&lt;/D&gt;&lt;D xsi:type="xsd:double"&gt;0.3102&lt;/D&gt;&lt;D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xsi:type="xsd:double"&gt;1.1384&lt;/D&gt;&lt;D xsi:type="xsd:double"&gt;1.2938&lt;/D&gt;&lt;D xsi:type="xsd:double"&gt;1.4724&lt;/D&gt;&lt;D xsi:type="xsd:double"&gt;1.5486&lt;/D&gt;&lt;D xsi:type="xsd:double"&gt;1.3745&lt;/D&gt;&lt;D xsi:type="xsd:double"&gt;0.8521&lt;/D&gt;&lt;D xsi:type="xsd:double"&gt;0.7544&lt;/D&gt;&lt;D xsi:type="xsd:double"&gt;0.8326&lt;/D&gt;&lt;D xsi:type="xsd:double"&gt;0.6756&lt;/D&gt;&lt;D xsi:type="xsd:double"&gt;0.8525&lt;/D&gt;&lt;D xsi:type="xsd:double"&gt;0.5771&lt;/D&gt;&lt;D xsi:type="xsd:double"&gt;0.7272&lt;/D&gt;&lt;D xsi:type="xsd:double"&gt;0.6933&lt;/D&gt;&lt;D xsi:type="xsd:double"&gt;0.7389&lt;/D&gt;&lt;D xsi:type="xsd:double"&gt;0.7512&lt;/D&gt;&lt;D xsi:type="xsd:double"&gt;1.4041&lt;/D&gt;&lt;D xsi:type="xsd:double"&gt;1.3195&lt;/D&gt;&lt;D xsi:type="xsd:double"&gt;1.3519&lt;/D&gt;&lt;D xsi:type="xsd:double"&gt;2.3993&lt;/D&gt;&lt;D xsi:type="xsd:double"&gt;1.5239&lt;/D&gt;&lt;D xsi:type="xsd:double"&gt;1.2835&lt;/D&gt;&lt;D xsi:type="xsd:double"&gt;1.2318&lt;/D&gt;&lt;D xsi:type="xsd:double"&gt;1.0705&lt;/D&gt;&lt;D xsi:type="xsd:double"&gt;1.0224&lt;/D&gt;&lt;D xsi:type="xsd:double"&gt;0.7659&lt;/D&gt;&lt;D xsi:type="xsd:double"&gt;0.0915&lt;/D&gt;&lt;D xsi:type="xsd:double"&gt;0.0976&lt;/D&gt;&lt;D xsi:type="xsd:double"&gt;0.1176&lt;/D&gt;&lt;D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xsi:type="xsd:double"&gt;0.6975&lt;/D&gt;&lt;D xsi:type="xsd:double"&gt;0.5658&lt;/D&gt;&lt;D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xsi:type="xsd:double"&gt;0.4497&lt;/D&gt;&lt;D xsi:type="xsd:double"&gt;0.5094&lt;/D&gt;&lt;D xsi:type="xsd:double"&gt;0&lt;/D&gt;&lt;D xsi:type="xsd:double"&gt;0&lt;/D&gt;&lt;D xsi:type="xsd:double"&gt;0&lt;/D&gt;&lt;D xsi:type="xsd:double"&gt;0&lt;/D&gt;&lt;D xsi:type="xsd:double"&gt;0&lt;/D&gt;&lt;D xsi:type="xsd:double"&gt;0&lt;/D&gt;&lt;D xsi:type="xsd:double"&gt;0&lt;/D&gt;&lt;D xsi:type="xsd:double"&gt;0.3974&lt;/D&gt;&lt;D xsi:type="xsd:double"&gt;1.3621&lt;/D&gt;&lt;D xsi:type="xsd:double"&gt;0.9688&lt;/D&gt;&lt;D xsi:type="xsd:double"&gt;0&lt;/D&gt;&lt;D xsi:type="xsd:double"&gt;0.9535&lt;/D&gt;&lt;D xsi:type="xsd:double"&gt;1.2447&lt;/D&gt;&lt;D xsi:type="xsd:double"&gt;0.5242&lt;/D&gt;&lt;D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xsi:type="xsd:double"&gt;0.5609&lt;/D&gt;&lt;D xsi:type="xsd:double"&gt;0.9089&lt;/D&gt;&lt;D xsi:type="xsd:double"&gt;1.1215&lt;/D&gt;&lt;D xsi:type="xsd:double"&gt;1.0759&lt;/D&gt;&lt;D xsi:type="xsd:double"&gt;1.854&lt;/D&gt;&lt;D xsi:type="xsd:double"&gt;1.1212&lt;/D&gt;&lt;D xsi:type="xsd:double"&gt;1.2533&lt;/D&gt;&lt;D xsi:type="xsd:double"&gt;0.6436&lt;/D&gt;&lt;D xsi:type="xsd:double"&gt;0.558&lt;/D&gt;&lt;D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xsi:type="xsd:double"&gt;1.0631&lt;/D&gt;&lt;D xsi:type="xsd:double"&gt;1.0407&lt;/D&gt;&lt;D xsi:type="xsd:double"&gt;1.318&lt;/D&gt;&lt;D xsi:type="xsd:double"&gt;1.2468&lt;/D&gt;&lt;D xsi:type="xsd:double"&gt;1.266&lt;/D&gt;&lt;D xsi:type="xsd:double"&gt;0.67&lt;/D&gt;&lt;D xsi:type="xsd:double"&gt;0.5698&lt;/D&gt;&lt;D xsi:type="xsd:double"&gt;0.9479&lt;/D&gt;&lt;D xsi:type="xsd:double"&gt;0.8029&lt;/D&gt;&lt;D xsi:type="xsd:double"&gt;0.9349&lt;/D&gt;&lt;D xsi:type="xsd:double"&gt;1.5381&lt;/D&gt;&lt;D xsi:type="xsd:double"&gt;0.4368&lt;/D&gt;&lt;D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xsi:type="xsd:double"&gt;1.4082&lt;/D&gt;&lt;D xsi:type="xsd:double"&gt;1.3666&lt;/D&gt;&lt;D xsi:type="xsd:double"&gt;1.4929&lt;/D&gt;&lt;D xsi:type="xsd:double"&gt;1.2485&lt;/D&gt;&lt;D xsi:type="xsd:double"&gt;1.4579&lt;/D&gt;&lt;D xsi:type="xsd:double"&gt;1.5697&lt;/D&gt;&lt;D xsi:type="xsd:double"&gt;1.4426&lt;/D&gt;&lt;D xsi:type="xsd:double"&gt;1.4294&lt;/D&gt;&lt;D xsi:type="xsd:double"&gt;1.524&lt;/D&gt;&lt;D xsi:type="xsd:double"&gt;1.1454&lt;/D&gt;&lt;D xsi:type="xsd:double"&gt;1.3082&lt;/D&gt;&lt;D xsi:type="xsd:double"&gt;1.2202&lt;/D&gt;&lt;D xsi:type="xsd:double"&gt;1.4535&lt;/D&gt;&lt;D xsi:type="xsd:double"&gt;1.8356&lt;/D&gt;&lt;D xsi:type="xsd:double"&gt;0.9088&lt;/D&gt;&lt;D xsi:type="xsd:double"&gt;0.8684&lt;/D&gt;&lt;D xsi:type="xsd:double"&gt;0.9823&lt;/D&gt;&lt;D xsi:type="xsd:double"&gt;0.7511&lt;/D&gt;&lt;D xsi:type="xsd:double"&gt;0.577&lt;/D&gt;&lt;D xsi:type="xsd:double"&gt;0.3331&lt;/D&gt;&lt;D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xsi:type="xsd:double"&gt;0.984&lt;/D&gt;&lt;D xsi:type="xsd:double"&gt;0.9722&lt;/D&gt;&lt;D xsi:type="xsd:double"&gt;0.997&lt;/D&gt;&lt;D xsi:type="xsd:double"&gt;0.7823&lt;/D&gt;&lt;D xsi:type="xsd:double"&gt;0.8319&lt;/D&gt;&lt;D xsi:type="xsd:double"&gt;0.8726&lt;/D&gt;&lt;D xsi:type="xsd:double"&gt;0.6171&lt;/D&gt;&lt;D xsi:type="xsd:double"&gt;0.5683&lt;/D&gt;&lt;D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xsi:type="xsd:double"&gt;0.5258&lt;/D&gt;&lt;D xsi:type="xsd:double"&gt;0.4282&lt;/D&gt;&lt;D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xsi:type="xsd:double"&gt;1.1304&lt;/D&gt;&lt;D xsi:type="xsd:double"&gt;0.619&lt;/D&gt;&lt;D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xsi:type="xsd:double"&gt;1.2608&lt;/D&gt;&lt;D xsi:type="xsd:double"&gt;1.0872&lt;/D&gt;&lt;D xsi:type="xsd:double"&gt;0.8697&lt;/D&gt;&lt;D xsi:type="xsd:double"&gt;0.8938&lt;/D&gt;&lt;D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xsi:type="xsd:double"&gt;1.2354&lt;/D&gt;&lt;D xsi:type="xsd:double"&gt;1.3376&lt;/D&gt;&lt;D xsi:type="xsd:double"&gt;1.4455&lt;/D&gt;&lt;D xsi:type="xsd:double"&gt;1.1011&lt;/D&gt;&lt;D xsi:type="xsd:double"&gt;1.7822&lt;/D&gt;&lt;D xsi:type="xsd:double"&gt;2.1451&lt;/D&gt;&lt;D xsi:type="xsd:double"&gt;1.7236&lt;/D&gt;&lt;D xsi:type="xsd:double"&gt;1.695&lt;/D&gt;&lt;D xsi:type="xsd:double"&gt;1.2687&lt;/D&gt;&lt;D xsi:type="xsd:double"&gt;0.9829&lt;/D&gt;&lt;D xsi:type="xsd:double"&gt;1.0783&lt;/D&gt;&lt;D xsi:type="xsd:double"&gt;1.1294&lt;/D&gt;&lt;D xsi:type="xsd:double"&gt;0.9514&lt;/D&gt;&lt;D xsi:type="xsd:double"&gt;0.6992&lt;/D&gt;&lt;D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xsi:type="xsd:double"&gt;1.0689&lt;/D&gt;&lt;D xsi:type="xsd:double"&gt;1.1753&lt;/D&gt;&lt;D xsi:type="xsd:double"&gt;1.6641&lt;/D&gt;&lt;D xsi:type="xsd:double"&gt;1.7422&lt;/D&gt;&lt;D xsi:type="xsd:double"&gt;1.9691&lt;/D&gt;&lt;D xsi:type="xsd:double"&gt;1.9715&lt;/D&gt;&lt;D xsi:type="xsd:double"&gt;1.9178&lt;/D&gt;&lt;D xsi:type="xsd:double"&gt;1.5464&lt;/D&gt;&lt;D xsi:type="xsd:double"&gt;1.8178&lt;/D&gt;&lt;D xsi:type="xsd:double"&gt;1.2424&lt;/D&gt;&lt;D xsi:type="xsd:double"&gt;1.448&lt;/D&gt;&lt;D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xsi:type="xsd:double"&gt;0.7498&lt;/D&gt;&lt;D xsi:type="xsd:double"&gt;0.8866&lt;/D&gt;&lt;D xsi:type="xsd:double"&gt;0.7768&lt;/D&gt;&lt;D xsi:type="xsd:double"&gt;0.6462&lt;/D&gt;&lt;D xsi:type="xsd:double"&gt;0.5978&lt;/D&gt;&lt;D xsi:type="xsd:double"&gt;0.5827&lt;/D&gt;&lt;D xsi:type="xsd:double"&gt;0.4409&lt;/D&gt;&lt;D xsi:type="xsd:double"&gt;0.7449&lt;/D&gt;&lt;D xsi:type="xsd:double"&gt;0.6757&lt;/D&gt;&lt;D xsi:type="xsd:double"&gt;0.5737&lt;/D&gt;&lt;D xsi:type="xsd:double"&gt;0.2331&lt;/D&gt;&lt;D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xsi:type="xsd:double"&gt;0.9528&lt;/D&gt;&lt;D xsi:type="xsd:double"&gt;0.9211&lt;/D&gt;&lt;D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xsi:type="xsd:double"&gt;1.1814&lt;/D&gt;&lt;D xsi:type="xsd:double"&gt;0.9606&lt;/D&gt;&lt;D xsi:type="xsd:double"&gt;0.9331&lt;/D&gt;&lt;D xsi:type="xsd:double"&gt;0.7662&lt;/D&gt;&lt;D xsi:type="xsd:double"&gt;0&lt;/D&gt;&lt;D xsi:type="xsd:double"&gt;0.9869&lt;/D&gt;&lt;D xsi:type="xsd:double"&gt;1.4903&lt;/D&gt;&lt;D xsi:type="xsd:double"&gt;1.1538&lt;/D&gt;&lt;D xsi:type="xsd:double"&gt;1.1482&lt;/D&gt;&lt;D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xsi:type="xsd:double"&gt;1.1457&lt;/D&gt;&lt;D xsi:type="xsd:double"&gt;1.0585&lt;/D&gt;&lt;D xsi:type="xsd:double"&gt;0&lt;/D&gt;&lt;D xsi:type="xsd:double"&gt;0&lt;/D&gt;&lt;D xsi:type="xsd:double"&gt;0.8893&lt;/D&gt;&lt;D xsi:type="xsd:double"&gt;1.7799&lt;/D&gt;&lt;D xsi:type="xsd:double"&gt;1.6271&lt;/D&gt;&lt;D xsi:type="xsd:double"&gt;1.5066&lt;/D&gt;&lt;D xsi:type="xsd:double"&gt;1.7105&lt;/D&gt;&lt;D xsi:type="xsd:double"&gt;1.3018&lt;/D&gt;&lt;D xsi:type="xsd:double"&gt;1.5174&lt;/D&gt;&lt;D xsi:type="xsd:double"&gt;0.6572&lt;/D&gt;&lt;D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xsi:type="xsd:double"&gt;1.3697&lt;/D&gt;&lt;D xsi:type="xsd:double"&gt;1.5452&lt;/D&gt;&lt;D xsi:type="xsd:double"&gt;0.8356&lt;/D&gt;&lt;D xsi:type="xsd:double"&gt;0.7002&lt;/D&gt;&lt;D xsi:type="xsd:double"&gt;0&lt;/D&gt;&lt;D xsi:type="xsd:double"&gt;0&lt;/D&gt;&lt;D xsi:type="xsd:double"&gt;0&lt;/D&gt;&lt;D xsi:type="xsd:double"&gt;0&lt;/D&gt;&lt;D xsi:type="xsd:double"&gt;0.935&lt;/D&gt;&lt;D xsi:type="xsd:double"&gt;2.9299&lt;/D&gt;&lt;D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xsi:type="xsd:double"&gt;1.0539&lt;/D&gt;&lt;D xsi:type="xsd:double"&gt;1.1108&lt;/D&gt;&lt;D xsi:type="xsd:double"&gt;0.976&lt;/D&gt;&lt;D xsi:type="xsd:double"&gt;0.9202&lt;/D&gt;&lt;D xsi:type="xsd:double"&gt;1.5687&lt;/D&gt;&lt;D xsi:type="xsd:double"&gt;1.3752&lt;/D&gt;&lt;D xsi:type="xsd:double"&gt;1.4114&lt;/D&gt;&lt;D xsi:type="xsd:double"&gt;1.446&lt;/D&gt;&lt;D xsi:type="xsd:double"&gt;1.3904&lt;/D&gt;&lt;D xsi:type="xsd:double"&gt;0.8764&lt;/D&gt;&lt;D xsi:type="xsd:double"&gt;1.6456&lt;/D&gt;&lt;D xsi:type="xsd:double"&gt;1.8756&lt;/D&gt;&lt;D xsi:type="xsd:double"&gt;0.9332&lt;/D&gt;&lt;D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xsi:type="xsd:double"&gt;0.5547&lt;/D&gt;&lt;D xsi:type="xsd:double"&gt;1.0176&lt;/D&gt;&lt;D xsi:type="xsd:double"&gt;0.6993&lt;/D&gt;&lt;D xsi:type="xsd:double"&gt;0.6484&lt;/D&gt;&lt;D xsi:type="xsd:double"&gt;1.007&lt;/D&gt;&lt;D xsi:type="xsd:double"&gt;1.1285&lt;/D&gt;&lt;D xsi:type="xsd:double"&gt;1.0209&lt;/D&gt;&lt;D xsi:type="xsd:double"&gt;0.8093&lt;/D&gt;&lt;D xsi:type="xsd:double"&gt;0.6624&lt;/D&gt;&lt;D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xsi:type="xsd:double"&gt;1.0568&lt;/D&gt;&lt;D xsi:type="xsd:double"&gt;1.299&lt;/D&gt;&lt;D xsi:type="xsd:double"&gt;0.8096&lt;/D&gt;&lt;D xsi:type="xsd:double"&gt;0.9869&lt;/D&gt;&lt;D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xsi:type="xsd:double"&gt;0.957&lt;/D&gt;&lt;D xsi:type="xsd:double"&gt;0.674&lt;/D&gt;&lt;D xsi:type="xsd:double"&gt;0.9957&lt;/D&gt;&lt;D xsi:type="xsd:double"&gt;0.9118&lt;/D&gt;&lt;D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xsi:type="xsd:double"&gt;1.437&lt;/D&gt;&lt;D xsi:type="xsd:double"&gt;1.299&lt;/D&gt;&lt;D xsi:type="xsd:double"&gt;1.6306&lt;/D&gt;&lt;D xsi:type="xsd:double"&gt;1.3387&lt;/D&gt;&lt;D xsi:type="xsd:double"&gt;0.8614&lt;/D&gt;&lt;D xsi:type="xsd:double"&gt;1.2947&lt;/D&gt;&lt;D xsi:type="xsd:double"&gt;1.2074&lt;/D&gt;&lt;D xsi:type="xsd:double"&gt;1.0975&lt;/D&gt;&lt;D xsi:type="xsd:double"&gt;1.1581&lt;/D&gt;&lt;D xsi:type="xsd:double"&gt;1.419&lt;/D&gt;&lt;D xsi:type="xsd:double"&gt;1.1412&lt;/D&gt;&lt;D xsi:type="xsd:double"&gt;0.47&lt;/D&gt;&lt;D xsi:type="xsd:double"&gt;0.5011&lt;/D&gt;&lt;D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xsi:type="xsd:double"&gt;0.7452&lt;/D&gt;&lt;D xsi:type="xsd:double"&gt;1.0978&lt;/D&gt;&lt;D xsi:type="xsd:double"&gt;1.4492&lt;/D&gt;&lt;D xsi:type="xsd:double"&gt;1.8947&lt;/D&gt;&lt;D xsi:type="xsd:double"&gt;1.2913&lt;/D&gt;&lt;D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xsi:type="xsd:double"&gt;1.9545&lt;/D&gt;&lt;D xsi:type="xsd:double"&gt;2.3815&lt;/D&gt;&lt;D xsi:type="xsd:double"&gt;1.5145&lt;/D&gt;&lt;D xsi:type="xsd:double"&gt;1.3439&lt;/D&gt;&lt;D xsi:type="xsd:double"&gt;1.019&lt;/D&gt;&lt;D xsi:type="xsd:double"&gt;1.4143&lt;/D&gt;&lt;D xsi:type="xsd:double"&gt;1.6251&lt;/D&gt;&lt;D xsi:type="xsd:double"&gt;1.7336&lt;/D&gt;&lt;D xsi:type="xsd:double"&gt;1.9781&lt;/D&gt;&lt;D xsi:type="xsd:double"&gt;2.0978&lt;/D&gt;&lt;D xsi:type="xsd:double"&gt;1.7022&lt;/D&gt;&lt;D xsi:type="xsd:double"&gt;0.6389&lt;/D&gt;&lt;D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xsi:type="xsd:double"&gt;0.4625&lt;/D&gt;&lt;D xsi:type="xsd:double"&gt;0.4397&lt;/D&gt;&lt;D xsi:type="xsd:double"&gt;0.5163&lt;/D&gt;&lt;D xsi:type="xsd:double"&gt;0.362&lt;/D&gt;&lt;D xsi:type="xsd:double"&gt;0&lt;/D&gt;&lt;D xsi:type="xsd:double"&gt;0&lt;/D&gt;&lt;D xsi:type="xsd:double"&gt;0&lt;/D&gt;&lt;D xsi:type="xsd:double"&gt;0&lt;/D&gt;&lt;D xsi:type="xsd:double"&gt;0&lt;/D&gt;&lt;D xsi:type="xsd:double"&gt;0&lt;/D&gt;&lt;D xsi:type="xsd:double"&gt;0&lt;/D&gt;&lt;D xsi:type="xsd:double"&gt;0&lt;/D&gt;&lt;D xsi:type="xsd:double"&gt;0&lt;/D&gt;&lt;D xsi:type="xsd:double</t>
        </r>
      </text>
    </comment>
    <comment ref="A129" authorId="0" shapeId="0" xr:uid="{E76AB3B6-19A2-458A-9716-4FE94BF936D6}">
      <text>
        <r>
          <rPr>
            <b/>
            <sz val="9"/>
            <color indexed="81"/>
            <rFont val="Tahoma"/>
            <family val="2"/>
          </rPr>
          <t>"&gt;0&lt;/D&gt;&lt;D xsi:type="xsd:double"&gt;0&lt;/D&gt;&lt;D xsi:type="xsd:double"&gt;0&lt;/D&gt;&lt;D xsi:type="xsd:double"&gt;0&lt;/D&gt;&lt;D xsi:type="xsd:double"&gt;0&lt;/D&gt;&lt;D xsi:type="xsd:double"&gt;0&lt;/D&gt;&lt;D xsi:type="xsd:double"&gt;0.3855&lt;/D&gt;&lt;D xsi:type="xsd:double"&gt;0.3837&lt;/D&gt;&lt;D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xsi:type="xsd:double"&gt;0.9734&lt;/D&gt;&lt;D xsi:type="xsd:double"&gt;1.6556&lt;/D&gt;&lt;D xsi:type="xsd:double"&gt;1.4823&lt;/D&gt;&lt;D xsi:type="xsd:double"&gt;1.3098&lt;/D&gt;&lt;D xsi:type="xsd:double"&gt;1.1947&lt;/D&gt;&lt;D xsi:type="xsd:double"&gt;0.4676&lt;/D&gt;&lt;D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xsi:type="xsd:double"&gt;1.3835&lt;/D&gt;&lt;D xsi:type="xsd:double"&gt;0.5297&lt;/D&gt;&lt;D xsi:type="xsd:double"&gt;1.3337&lt;/D&gt;&lt;D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xsi:type="xsd:double"&gt;1.1608&lt;/D&gt;&lt;D xsi:type="xsd:double"&gt;1.1278&lt;/D&gt;&lt;D xsi:type="xsd:double"&gt;1.0748&lt;/D&gt;&lt;D xsi:type="xsd:double"&gt;0.6448&lt;/D&gt;&lt;D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xsi:type="xsd:double"&gt;1.4744&lt;/D&gt;&lt;D xsi:type="xsd:double"&gt;1.5847&lt;/D&gt;&lt;D xsi:type="xsd:double"&gt;1.4587&lt;/D&gt;&lt;D xsi:type="xsd:double"&gt;1.1509&lt;/D&gt;&lt;D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xsi:type="xsd:double"&gt;1.9863&lt;/D&gt;&lt;D xsi:type="xsd:double"&gt;1.7699&lt;/D&gt;&lt;D xsi:type="xsd:double"&gt;1.681&lt;/D&gt;&lt;D xsi:type="xsd:double"&gt;1.757&lt;/D&gt;&lt;D xsi:type="xsd:double"&gt;1.7447&lt;/D&gt;&lt;D xsi:type="xsd:double"&gt;1.4815&lt;/D&gt;&lt;D xsi:type="xsd:double"&gt;1.8334&lt;/D&gt;&lt;D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xsi:type="xsd:double"&gt;0.7178&lt;/D&gt;&lt;D xsi:type="xsd:double"&gt;0.7352&lt;/D&gt;&lt;D xsi:type="xsd:double"&gt;0.7423&lt;/D&gt;&lt;D xsi:type="xsd:double"&gt;0.9061&lt;/D&gt;&lt;D xsi:type="xsd:double"&gt;0.32&lt;/D&gt;&lt;D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xsi:type="xsd:double"&gt;1.6254&lt;/D&gt;&lt;D xsi:type="xsd:double"&gt;1.4994&lt;/D&gt;&lt;D xsi:type="xsd:double"&gt;0.6868&lt;/D&gt;&lt;D xsi:type="xsd:double"&gt;0.7814&lt;/D&gt;&lt;D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xsi:type="xsd:double"&gt;1.0594&lt;/D&gt;&lt;D xsi:type="xsd:double"&gt;0.8414&lt;/D&gt;&lt;D xsi:type="xsd:double"&gt;1.0023&lt;/D&gt;&lt;D xsi:type="xsd:double"&gt;0.7969&lt;/D&gt;&lt;D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xsi:type="xsd:double"&gt;0.7366&lt;/D&gt;&lt;D xsi:type="xsd:double"&gt;0.7287&lt;/D&gt;&lt;D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xsi:type="xsd:double"&gt;1.9062&lt;/D&gt;&lt;D xsi:type="xsd:double"&gt;2.0773&lt;/D&gt;&lt;D xsi:type="xsd:double"&gt;2.58&lt;/D&gt;&lt;D xsi:type="xsd:double"&gt;1.54&lt;/D&gt;&lt;D xsi:type="xsd:double"&gt;1.5051&lt;/D&gt;&lt;D xsi:type="xsd:double"&gt;1.5375&lt;/D&gt;&lt;D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xsi:type="xsd:double"&gt;1.0239&lt;/D&gt;&lt;D xsi:type="xsd:double"&gt;1.0559&lt;/D&gt;&lt;D xsi:type="xsd:double"&gt;1.1074&lt;/D&gt;&lt;D xsi:type="xsd:double"&gt;1.2804&lt;/D&gt;&lt;D xsi:type="xsd:double"&gt;0.7022&lt;/D&gt;&lt;D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xsi:type="xsd:double"&gt;0.9134&lt;/D&gt;&lt;D xsi:type="xsd:double"&gt;0.9682&lt;/D&gt;&lt;D xsi:type="xsd:double"&gt;0.8187&lt;/D&gt;&lt;D xsi:type="xsd:double"&gt;0.6016&lt;/D&gt;&lt;D xsi:type="xsd:double"&gt;0.6042&lt;/D&gt;&lt;D xsi:type="xsd:double"&gt;0.559&lt;/D&gt;&lt;D xsi:type="xsd:double"&gt;0.5861&lt;/D&gt;&lt;D xsi:type="xsd:double"&gt;0.4614&lt;/D&gt;&lt;D xsi:type="xsd:double"&gt;0.5789&lt;/D&gt;&lt;D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xsi:type="xsd:double"&gt;0.7149&lt;/D&gt;&lt;D xsi:type="xsd:double"&gt;0.7624&lt;/D&gt;&lt;D xsi:type="xsd:double"&gt;1.296&lt;/D&gt;&lt;D xsi:type="xsd:double"&gt;0.9045&lt;/D&gt;&lt;D xsi:type="xsd:double"&gt;0.7546&lt;/D&gt;&lt;D xsi:type="xsd:double"&gt;0.7413&lt;/D&gt;&lt;D xsi:type="xsd:double"&gt;0.6082&lt;/D&gt;&lt;D xsi:type="xsd:double"&gt;0.5119&lt;/D&gt;&lt;D xsi:type="xsd:double"&gt;0.3887&lt;/D&gt;&lt;D xsi:type="xsd:double"&gt;0.3219&lt;/D&gt;&lt;D xsi:type="xsd:double"&gt;0.1413&lt;/D&gt;&lt;D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xsi:type="xsd:double"&gt;2.1211&lt;/D&gt;&lt;D xsi:type="xsd:double"&gt;2.1355&lt;/D&gt;&lt;D xsi:type="xsd:double"&gt;1.5651&lt;/D&gt;&lt;D xsi:type="xsd:double"&gt;0.9662&lt;/D&gt;&lt;D xsi:type="xsd:double"&gt;1.2342&lt;/D&gt;&lt;D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xsi:type="xsd:double"&gt;1.6602&lt;/D&gt;&lt;D xsi:type="xsd:double"&gt;0.6699&lt;/D&gt;&lt;D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xsi:type="xsd:double"&gt;1.194&lt;/D&gt;&lt;D xsi:type="xsd:double"&gt;1.2245&lt;/D&gt;&lt;D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xsi:type="xsd:double"&gt;0.7761&lt;/D&gt;&lt;D xsi:type="xsd:double"&gt;0.6105&lt;/D&gt;&lt;D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xsi:type="xsd:double"&gt;1.3748&lt;/D&gt;&lt;D xsi:type="xsd:double"&gt;1.6526&lt;/D&gt;&lt;D xsi:type="xsd:double"&gt;2.0828&lt;/D&gt;&lt;D xsi:type="xsd:double"&gt;2.2143&lt;/D&gt;&lt;D xsi:type="xsd:double"&gt;1.6062&lt;/D&gt;&lt;D xsi:type="xsd:double"&gt;1.5226&lt;/D&gt;&lt;D xsi:type="xsd:double"&gt;1.1107&lt;/D&gt;&lt;D xsi:type="xsd:double"&gt;1.4017&lt;/D&gt;&lt;D xsi:type="xsd:double"&gt;0.9595&lt;/D&gt;&lt;D xsi:type="xsd:double"&gt;1.1628&lt;/D&gt;&lt;D xsi:type="xsd:double"&gt;0.6752&lt;/D&gt;&lt;D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xsi:type="xsd:double"&gt;0.7801&lt;/D&gt;&lt;D xsi:type="xsd:double"&gt;0.7953&lt;/D&gt;&lt;D xsi:type="xsd:double"&gt;2.111&lt;/D&gt;&lt;D xsi:type="xsd:double"&gt;2.1099&lt;/D&gt;&lt;D xsi:type="xsd:double"&gt;1.8994&lt;/D&gt;&lt;D xsi:type="xsd:double"&gt;1.3257&lt;/D&gt;&lt;D xsi:type="xsd:double"&gt;1.2655&lt;/D&gt;&lt;D xsi:type="xsd:double"&gt;1.0696&lt;/D&gt;&lt;D xsi:type="xsd:double"&gt;1.3028&lt;/D&gt;&lt;D xsi:type="xsd:double"&gt;1.9431&lt;/D&gt;&lt;D xsi:type="xsd:double"&gt;1.2468&lt;/D&gt;&lt;D xsi:type="xsd:double"&gt;1.0568&lt;/D&gt;&lt;D xsi:type="xsd:double"&gt;0.9035&lt;/D&gt;&lt;D xsi:type="xsd:double"&gt;0.7954&lt;/D&gt;&lt;D xsi:type="xsd:double"&gt;1.1061&lt;/D&gt;&lt;D xsi:type="xsd:double"&gt;0&lt;/D&gt;&lt;D xsi:type="xsd:double"&gt;0.0009&lt;/D&gt;&lt;D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xsi:type="xsd:double"&gt;1.353&lt;/D&gt;&lt;D xsi:type="xsd:double"&gt;0.8891&lt;/D&gt;&lt;D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xsi:type="xsd:double"&gt;0.645&lt;/D&gt;&lt;D xsi:type="xsd:double"&gt;1.5108&lt;/D&gt;&lt;D xsi:type="xsd:double"&gt;2.1665&lt;/D&gt;&lt;D xsi:type="xsd:double"&gt;1.8389&lt;/D&gt;&lt;D xsi:type="xsd:double"&gt;1.7703&lt;/D&gt;&lt;D xsi:type="xsd:double"&gt;1.2944&lt;/D&gt;&lt;D xsi:type="xsd:double"&gt;0.8746&lt;/D&gt;&lt;D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xsi:type="xsd:double"&gt;1.302&lt;/D&gt;&lt;D xsi:type="xsd:double"&gt;1.5585&lt;/D&gt;&lt;D xsi:type="xsd:double"&gt;1.758&lt;/D&gt;&lt;D xsi:type="xsd:double"&gt;2.0243&lt;/D&gt;&lt;D xsi:type="xsd:double"&gt;1.8278&lt;/D&gt;&lt;D xsi:type="xsd:double"&gt;1.1647&lt;/D&gt;&lt;D xsi:type="xsd:double"&gt;0.9129&lt;/D&gt;&lt;D xsi:type="xsd:double"&gt;1.1669&lt;/D&gt;&lt;D xsi:type="xsd:double"&gt;0.5506&lt;/D&gt;&lt;D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xsi:type="xsd:double"&gt;0.7845&lt;/D&gt;&lt;D xsi:type="xsd:double"&gt;0.7003&lt;/D&gt;&lt;D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xsi:type="xsd:double"&gt;0.7033&lt;/D&gt;&lt;D xsi:type="xsd:double"&gt;0.7873&lt;/D&gt;&lt;D xsi:type="xsd:double"&gt;0.9006&lt;/D&gt;&lt;D xsi:type="xsd:double"&gt;0.6852&lt;/D&gt;&lt;D xsi:type="xsd:double"&gt;0.653&lt;/D&gt;&lt;D xsi:type="xsd:double"&gt;0.7625&lt;/D&gt;&lt;D xsi:type="xsd:double"&gt;0.7254&lt;/D&gt;&lt;D xsi:type="xsd:double"&gt;0.6191&lt;/D&gt;&lt;D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xsi:type="xsd:double"&gt;1.2557&lt;/D&gt;&lt;D xsi:type="xsd:double"&gt;1.1403&lt;/D&gt;&lt;D xsi:type="xsd:double"&gt;1.6372&lt;/D&gt;&lt;D xsi:type="xsd:double"&gt;1.9267&lt;/D&gt;&lt;D xsi:type="xsd:double"&gt;2.1822&lt;/D&gt;&lt;D xsi:type="xsd:double"&gt;1.1238&lt;/D&gt;&lt;D xsi:type="xsd:double"&gt;0.8369&lt;/D&gt;&lt;D xsi:type="xsd:double"&gt;0.7668&lt;/D&gt;&lt;D xsi:type="xsd:double"&gt;1.4408&lt;/D&gt;&lt;D xsi:type="xsd:double"&gt;0.5076&lt;/D&gt;&lt;D xsi:type="xsd:double"&gt;0.6973&lt;/D&gt;&lt;D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xsi:type="xsd:double"&gt;1.0293&lt;/D&gt;&lt;D xsi:type="xsd:double"&gt;1.0232&lt;/D&gt;&lt;D xsi:type="xsd:double"&gt;1.223&lt;/D&gt;&lt;D xsi:type="xsd:double"&gt;1.1972&lt;/D&gt;&lt;D xsi:type="xsd:double"&gt;1.3806&lt;/D&gt;&lt;D xsi:type="xsd:double"&gt;1.7076&lt;/D&gt;&lt;D xsi:type="xsd:double"&gt;1.22&lt;/D&gt;&lt;D xsi:type="xsd:double"&gt;1.4925&lt;/D&gt;&lt;D xsi:typ</t>
        </r>
      </text>
    </comment>
    <comment ref="A130" authorId="0" shapeId="0" xr:uid="{02B61CC5-14FC-40F4-9488-FCFEEC033365}">
      <text>
        <r>
          <rPr>
            <b/>
            <sz val="9"/>
            <color indexed="81"/>
            <rFont val="Tahoma"/>
            <family val="2"/>
          </rPr>
          <t>e="xsd:double"&gt;1.6383&lt;/D&gt;&lt;D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xsi:type="xsd:double"&gt;1.1962&lt;/D&gt;&lt;D xsi:type="xsd:double"&gt;1.7664&lt;/D&gt;&lt;D xsi:type="xsd:double"&gt;1.8984&lt;/D&gt;&lt;D xsi:type="xsd:double"&gt;1.8094&lt;/D&gt;&lt;D xsi:type="xsd:double"&gt;2.0467&lt;/D&gt;&lt;D xsi:type="xsd:double"&gt;1.7409&lt;/D&gt;&lt;D xsi:type="xsd:double"&gt;1.3295&lt;/D&gt;&lt;D xsi:type="xsd:double"&gt;1.4426&lt;/D&gt;&lt;D xsi:type="xsd:double"&gt;2.224&lt;/D&gt;&lt;D xsi:type="xsd:double"&gt;2.0061&lt;/D&gt;&lt;D xsi:type="xsd:double"&gt;1.8459&lt;/D&gt;&lt;D xsi:type="xsd:double"&gt;1.6229&lt;/D&gt;&lt;D xsi:type="xsd:double"&gt;1.792&lt;/D&gt;&lt;D xsi:type="xsd:double"&gt;1.646&lt;/D&gt;&lt;D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xsi:type="xsd:double"&gt;0.5112&lt;/D&gt;&lt;D xsi:type="xsd:double"&gt;0.656&lt;/D&gt;&lt;D xsi:type="xsd:double"&gt;0.8019&lt;/D&gt;&lt;D xsi:type="xsd:double"&gt;0.6218&lt;/D&gt;&lt;D xsi:type="xsd:double"&gt;2.0844&lt;/D&gt;&lt;D xsi:type="xsd:double"&gt;1.9697&lt;/D&gt;&lt;D xsi:type="xsd:double"&gt;1.7239&lt;/D&gt;&lt;D xsi:type="xsd:double"&gt;1.5007&lt;/D&gt;&lt;D xsi:type="xsd:double"&gt;1.9209&lt;/D&gt;&lt;D xsi:type="xsd:double"&gt;2.2273&lt;/D&gt;&lt;D xsi:type="xsd:double"&gt;1.582&lt;/D&gt;&lt;D xsi:type="xsd:double"&gt;1.9836&lt;/D&gt;&lt;D xsi:type="xsd:double"&gt;1.4089&lt;/D&gt;&lt;D xsi:type="xsd:double"&gt;1.1265&lt;/D&gt;&lt;D xsi:type="xsd:double"&gt;1.0849&lt;/D&gt;&lt;D xsi:type="xsd:double"&gt;0.8247&lt;/D&gt;&lt;D xsi:type="xsd:double"&gt;0.5111&lt;/D&gt;&lt;D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xsi:type="xsd:double"&gt;2.255&lt;/D&gt;&lt;D xsi:type="xsd:double"&gt;3.5162&lt;/D&gt;&lt;D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xsi:type="xsd:double"&gt;1.0259&lt;/D&gt;&lt;D xsi:type="xsd:double"&gt;1.065&lt;/D&gt;&lt;D xsi:type="xsd:double"&gt;0.8733&lt;/D&gt;&lt;D xsi:type="xsd:double"&gt;0.9905&lt;/D&gt;&lt;D xsi:type="xsd:double"&gt;0.7839&lt;/D&gt;&lt;D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xsi:type="xsd:double"&gt;1.0649&lt;/D&gt;&lt;D xsi:type="xsd:double"&gt;1.0104&lt;/D&gt;&lt;D xsi:type="xsd:double"&gt;1.7807&lt;/D&gt;&lt;D xsi:type="xsd:double"&gt;1.7192&lt;/D&gt;&lt;D xsi:type="xsd:double"&gt;1.4189&lt;/D&gt;&lt;D xsi:type="xsd:double"&gt;1.8063&lt;/D&gt;&lt;D xsi:type="xsd:double"&gt;1.8969&lt;/D&gt;&lt;D xsi:type="xsd:double"&gt;2.0148&lt;/D&gt;&lt;D xsi:type="xsd:double"&gt;1.8395&lt;/D&gt;&lt;D xsi:type="xsd:double"&gt;1.876&lt;/D&gt;&lt;D xsi:type="xsd:double"&gt;1.6318&lt;/D&gt;&lt;D xsi:type="xsd:double"&gt;1.5796&lt;/D&gt;&lt;D xsi:type="xsd:double"&gt;1.5213&lt;/D&gt;&lt;D xsi:type="xsd:double"&gt;1.1177&lt;/D&gt;&lt;D xsi:type="xsd:double"&gt;0.9091&lt;/D&gt;&lt;D xsi:type="xsd:double"&gt;0.895&lt;/D&gt;&lt;D xsi:type="xsd:double"&gt;1.673&lt;/D&gt;&lt;D xsi:type="xsd:double"&gt;1.0446&lt;/D&gt;&lt;D xsi:type="xsd:double"&gt;0.9105&lt;/D&gt;&lt;D xsi:type="xsd:double"&gt;1.5373&lt;/D&gt;&lt;D xsi:type="xsd:double"&gt;0.6558&lt;/D&gt;&lt;D xsi:type="xsd:double"&gt;0.5935&lt;/D&gt;&lt;D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xsi:type="xsd:double"&gt;0.6632&lt;/D&gt;&lt;D xsi:type="xsd:double"&gt;0.661&lt;/D&gt;&lt;D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xsi:type="xsd:double"&gt;1.3078&lt;/D&gt;&lt;D xsi:type="xsd:double"&gt;1.147&lt;/D&gt;&lt;D xsi:type="xsd:double"&gt;1.3063&lt;/D&gt;&lt;D xsi:type="xsd:double"&gt;1.2796&lt;/D&gt;&lt;D xsi:type="xsd:double"&gt;1.8495&lt;/D&gt;&lt;D xsi:type="xsd:double"&gt;1.71&lt;/D&gt;&lt;D xsi:type="xsd:double"&gt;1.704&lt;/D&gt;&lt;D xsi:type="xsd:double"&gt;1.8815&lt;/D&gt;&lt;D xsi:type="xsd:double"&gt;1.8672&lt;/D&gt;&lt;D xsi:type="xsd:double"&gt;0.7305&lt;/D&gt;&lt;D xsi:type="xsd:double"&gt;1.7807&lt;/D&gt;&lt;D xsi:type="xsd:double"&gt;1.007&lt;/D&gt;&lt;D xsi:type="xsd:double"&gt;1.4154&lt;/D&gt;&lt;D xsi:type="xsd:double"&gt;1.394&lt;/D&gt;&lt;D xsi:type="xsd:double"&gt;1.2797&lt;/D&gt;&lt;D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xsi:type="xsd:double"&gt;1.9004&lt;/D&gt;&lt;D xsi:type="xsd:double"&gt;2.7979&lt;/D&gt;&lt;D xsi:type="xsd:double"&gt;1.4087&lt;/D&gt;&lt;D xsi:type="xsd:double"&gt;1.3097&lt;/D&gt;&lt;D xsi:type="xsd:double"&gt;1.5409&lt;/D&gt;&lt;D xsi:type="xsd:double"&gt;1.721&lt;/D&gt;&lt;D xsi:type="xsd:double"&gt;2.2322&lt;/D&gt;&lt;D xsi:type="xsd:double"&gt;1.9671&lt;/D&gt;&lt;D xsi:type="xsd:double"&gt;1.6056&lt;/D&gt;&lt;D xsi:type="xsd:double"&gt;1.6785&lt;/D&gt;&lt;D xsi:type="xsd:double"&gt;2.0262&lt;/D&gt;&lt;D xsi:type="xsd:double"&gt;1.4639&lt;/D&gt;&lt;D xsi:type="xsd:double"&gt;1.3924&lt;/D&gt;&lt;D xsi:type="xsd:double"&gt;1.494&lt;/D&gt;&lt;D xsi:type="xsd:double"&gt;0.9945&lt;/D&gt;&lt;D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xsi:type="xsd:double"&gt;1.0137&lt;/D&gt;&lt;D xsi:type="xsd:double"&gt;0.99&lt;/D&gt;&lt;D xsi:type="xsd:double"&gt;1.2853&lt;/D&gt;&lt;D xsi:type="xsd:double"&gt;1.565&lt;/D&gt;&lt;D xsi:type="xsd:double"&gt;1.4633&lt;/D&gt;&lt;D xsi:type="xsd:double"&gt;1.192&lt;/D&gt;&lt;D xsi:type="xsd:double"&gt;1.4891&lt;/D&gt;&lt;D xsi:type="xsd:double"&gt;1.0033&lt;/D&gt;&lt;D xsi:type="xsd:double"&gt;1.5439&lt;/D&gt;&lt;D xsi:type="xsd:double"&gt;1.2025&lt;/D&gt;&lt;D xsi:type="xsd:double"&gt;1.3323&lt;/D&gt;&lt;D xsi:type="xsd:double"&gt;0.7928&lt;/D&gt;&lt;D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xsi:type="xsd:double"&gt;1.23&lt;/D&gt;&lt;D xsi:type="xsd:double"&gt;1.1616&lt;/D&gt;&lt;D xsi:type="xsd:double"&gt;1.9572&lt;/D&gt;&lt;D xsi:type="xsd:double"&gt;1.8557&lt;/D&gt;&lt;D xsi:type="xsd:double"&gt;1.8619&lt;/D&gt;&lt;D xsi:type="xsd:double"&gt;1.182&lt;/D&gt;&lt;D xsi:type="xsd:double"&gt;1.5283&lt;/D&gt;&lt;D xsi:type="xsd:double"&gt;1.834&lt;/D&gt;&lt;D xsi:type="xsd:double"&gt;1.5248&lt;/D&gt;&lt;D xsi:type="xsd:double"&gt;1.0124&lt;/D&gt;&lt;D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xsi:type="xsd:double"&gt;1.8224&lt;/D&gt;&lt;D xsi:type="xsd:double"&gt;1.6261&lt;/D&gt;&lt;D xsi:type="xsd:double"&gt;1.0902&lt;/D&gt;&lt;D xsi:type="xsd:double"&gt;1.0252&lt;/D&gt;&lt;D xsi:type="xsd:double"&gt;0.6345&lt;/D&gt;&lt;D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xsi:type="xsd:double"&gt;1.4112&lt;/D&gt;&lt;D xsi:type="xsd:double"&gt;1.6167&lt;/D&gt;&lt;D xsi:type="xsd:double"&gt;1.4506&lt;/D&gt;&lt;D xsi:type="xsd:double"&gt;1.4895&lt;/D&gt;&lt;D xsi:type="xsd:double"&gt;1.0664&lt;/D&gt;&lt;D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xsi:type="xsd:double"&gt;1.2778&lt;/D&gt;&lt;D xsi:type="xsd:double"&gt;1.002&lt;/D&gt;&lt;D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xsi:type="xsd:double"&gt;0.6571&lt;/D&gt;&lt;D xsi:type="xsd:double"&gt;1.2284&lt;/D&gt;&lt;D xsi:type="xsd:double"&gt;0.9294&lt;/D&gt;&lt;D xsi:type="xsd:double"&gt;0.9632&lt;/D&gt;&lt;D xsi:type="xsd:double"&gt;0.8963&lt;/D&gt;&lt;D xsi:type="xsd:double"&gt;0.9644&lt;/D&gt;&lt;D xsi:type="xsd:double"&gt;0.8779&lt;/D&gt;&lt;D xsi:type="xsd:double"&gt;0.9671&lt;/D&gt;&lt;D xsi:type="xsd:double"&gt;1.0481&lt;/D&gt;&lt;D xsi:type="xsd:double"&gt;0.8596&lt;/D&gt;&lt;D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xsi:type="xsd:double"&gt;1.2199&lt;/D&gt;&lt;D xsi:type="xsd:double"&gt;1.1566&lt;/D&gt;&lt;D xsi:type="xsd:double"&gt;1.2462&lt;/D&gt;&lt;D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xsi:type="xsd:double"&gt;1.0891&lt;/D&gt;&lt;D xsi:type="xsd:double"&gt;0.9911&lt;/D&gt;&lt;D xsi:type="xsd:double"&gt;1.2062&lt;/D&gt;&lt;D xsi:type="xsd:double"&gt;1.3392&lt;/D&gt;&lt;D xsi:type="xsd:double"&gt;1.1844&lt;/D&gt;&lt;D xsi:type="xsd:double"&gt;0.728&lt;/D&gt;&lt;D xsi:type="xsd:double"&gt;0.7895&lt;/D&gt;&lt;D xsi:type="xsd:double"&gt;0.4653&lt;/D&gt;&lt;D xsi:type="xsd:double"&gt;0.3056&lt;/D&gt;&lt;D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xsi:type="xsd:double"&gt;1.1945&lt;/D&gt;&lt;D xsi:type="xsd:double"&gt;1.1049&lt;/D&gt;&lt;D xsi:type="xsd:double"&gt;0.6238&lt;/D&gt;&lt;D xsi:type="xsd:double"&gt;1.1641&lt;/D&gt;&lt;D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xsi:type="xsd:double"&gt;0.999&lt;/D&gt;&lt;D xsi:type="xsd:double"&gt;0.8928&lt;/D&gt;&lt;D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xsi:type="xsd:double"&gt;1.9033&lt;/D&gt;&lt;D xsi:type="xsd:double"&gt;1.6503&lt;/D&gt;&lt;D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xsi:type="xsd:double"&gt;1.3857&lt;/D&gt;&lt;D xsi:type="xsd:double"&gt;1.5269&lt;/D&gt;&lt;D xsi:type="xsd:double"&gt;1.0115&lt;/D&gt;&lt;D xsi:type="xsd:double"&gt;0.6297&lt;/D&gt;&lt;D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xsi:type="xsd:double"&gt;0.7952&lt;/D&gt;&lt;D xsi:type="xsd:double"&gt;0.7335&lt;/D&gt;&lt;D xsi:type="xsd:double"&gt;0.6537&lt;/D&gt;&lt;D xsi:type="xsd:double"&gt;0.595&lt;/D&gt;&lt;D xsi:type="xsd:double"&gt;0.4847&lt;/D&gt;&lt;D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xsi:type="xsd:double"&gt;2.5265&lt;/D&gt;&lt;D xsi:type="xsd:double"&gt;2.819&lt;/D&gt;&lt;D xsi:type="xsd:double"&gt;2.0378&lt;/D&gt;&lt;D xsi:type="xsd:double"&gt;1.7246&lt;/D&gt;&lt;D xsi:type="xsd:double"&gt;0.7057&lt;/D&gt;&lt;D xsi:type="xsd:double"&gt;1.8713&lt;/D&gt;&lt;D xsi:type="xsd:double"&gt;1.8296&lt;/D&gt;&lt;D xsi:type="xsd:double"&gt;1.7625&lt;/D&gt;&lt;D xsi:type="xsd:double"&gt;1.7098&lt;/D&gt;&lt;D xsi:type="xsd:double"&gt;1.6807&lt;/D&gt;&lt;D xsi:type="xsd:double"&gt;1.4985&lt;/D&gt;&lt;D xsi:type="xsd:double"&gt;0.9077&lt;/D&gt;&lt;D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xsi:type="xsd:double"&gt;1.8287&lt;/D&gt;&lt;D xsi:type="xsd:double"&gt;1.6687&lt;/D&gt;&lt;D xsi:type="xsd:double"&gt;0&lt;/D&gt;&lt;D xsi:type="xsd:double"&gt;0&lt;/D&gt;&lt;D xsi:type="xsd:double"&gt;0&lt;/D&gt;&lt;D xsi:type="xsd:double"&gt;0&lt;/D&gt;&lt;D xsi:type="xsd:double"&gt;0.6987&lt;/D&gt;&lt;D xsi:type="xsd:double"&gt;0.6886&lt;/D&gt;&lt;D xsi:type="xsd:double"&gt;0.5648&lt;/D&gt;&lt;D xsi:type="xsd:double"&gt;0.4048&lt;/D&gt;&lt;D xsi:type="xsd:double"&gt;0.4863&lt;/D&gt;&lt;D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xsi:type="xsd:double"&gt;2.5058&lt;/D&gt;&lt;D xsi:type="xsd:double"&gt;2.4685&lt;/D&gt;&lt;D xsi:type="xsd:double"&gt;2.5173&lt;/D&gt;&lt;D xsi:type="xsd:double"&gt;1.8895&lt;/D&gt;&lt;D xsi:type="xsd:double"&gt;2.0545&lt;/D&gt;&lt;D xsi:type="xsd:double"&gt;2.1367&lt;/D&gt;&lt;D xsi:type="xsd:double"&gt;1.9958&lt;/D&gt;&lt;D xsi:type="xsd:double"&gt;2.3348&lt;/D&gt;&lt;D xsi:type="xsd:double"&gt;2.104&lt;/D&gt;&lt;D xsi:type="xsd:double"&gt;2.0327&lt;/D&gt;&lt;D xsi:type="xsd:double"&gt;1.9148&lt;/D&gt;&lt;D xsi:type="xsd:double"&gt;1.6084&lt;/D&gt;&lt;D xsi:type="xsd:double"&gt;1.598&lt;/D&gt;&lt;D xsi:type="xsd:double"&gt;1.139&lt;/D&gt;&lt;D xsi:type="xsd:double"&gt;0.9625&lt;/D&gt;&lt;D xsi:type="xsd:double"&gt;0.7605&lt;/D&gt;&lt;D xsi:type="xsd:double"&gt;1.1641&lt;/D&gt;&lt;D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xsi:type="xsd:double"&gt;0.3979&lt;/D&gt;&lt;D xsi:type="xsd:double"&gt;1.2519&lt;/D&gt;&lt;D xsi:type="xsd:double"&gt;1.2029&lt;/D&gt;&lt;D xsi:type="xsd:double"&gt;0.6353&lt;/D&gt;&lt;D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xsi:type="xsd:double"&gt;2.0413&lt;/D&gt;&lt;D xsi:type="xsd:double"&gt;1.8158&lt;/D&gt;&lt;D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xsi:type="xsd:double"&gt;0.4886&lt;/D&gt;&lt;D xsi:type="xsd:double"&gt;0.5946&lt;/D&gt;&lt;D xsi:type="xsd:double"&gt;2.0357&lt;/D&gt;&lt;D xsi:type="xsd:double"&gt;2.5014&lt;/D&gt;&lt;D xsi:type="xsd:double"&gt;2.298&lt;/D&gt;&lt;D xsi:type="xsd:double"&gt;1.8783&lt;/D&gt;&lt;D xsi:type="xsd:double"&gt;1.9218&lt;/D&gt;&lt;D xsi:type="xsd:double"&gt;2.2648&lt;/D&gt;&lt;D xsi:type="xsd:double"&gt;1.8271&lt;/D&gt;&lt;D xsi:type="xsd:double"&gt;1.5358&lt;/D&gt;&lt;D xsi:type="xsd:double"&gt;2.0766&lt;/D&gt;&lt;D xsi:type="xsd:double"&gt;2.3902&lt;/D&gt;&lt;D xsi:type="xsd:double"&gt;1.1103&lt;/D&gt;&lt;D xsi:type="xsd:double"&gt;1.2016&lt;/D&gt;&lt;D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xsi:type="xsd:double"&gt;0.5184&lt;/D&gt;&lt;D xsi:type="xsd:double"&gt;0.5113&lt;/D&gt;&lt;D xsi:type="xsd:double"&gt;0&lt;/D&gt;&lt;D xsi:type="xsd:double"&gt;0&lt;/D&gt;&lt;D xsi:type="xsd:double"&gt;0&lt;/D&gt;&lt;D xsi:type="xsd:double"&gt;1.1303&lt;/D&gt;&lt;D xsi:type="xsd:double"&gt;1.1317&lt;/D&gt;&lt;D xsi:type="xsd:double"&gt;0&lt;/D&gt;&lt;D xsi:type="xsd:double"&gt;0&lt;/D&gt;&lt;D xsi:type="xsd:double"&gt;0&lt;/D&gt;&lt;D xsi:type="xsd:double"&gt;0&lt;/D&gt;&lt;D</t>
        </r>
      </text>
    </comment>
    <comment ref="A131" authorId="0" shapeId="0" xr:uid="{442C133D-3FB5-4A44-BD15-F0BD57F0E5D0}">
      <text>
        <r>
          <rPr>
            <b/>
            <sz val="9"/>
            <color indexed="81"/>
            <rFont val="Tahoma"/>
            <family val="2"/>
          </rPr>
          <t xml:space="preserve">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xsi:type="xsd:double"&gt;0.7839&lt;/D&gt;&lt;D xsi:type="xsd:double"&gt;1.636&lt;/D&gt;&lt;D xsi:type="xsd:double"&gt;1.4718&lt;/D&gt;&lt;D xsi:type="xsd:double"&gt;1.2724&lt;/D&gt;&lt;D xsi:type="xsd:double"&gt;1.5216&lt;/D&gt;&lt;D xsi:type="xsd:double"&gt;1.731&lt;/D&gt;&lt;D xsi:type="xsd:double"&gt;1.9816&lt;/D&gt;&lt;D xsi:type="xsd:double"&gt;1.2092&lt;/D&gt;&lt;D xsi:type="xsd:double"&gt;0.9876&lt;/D&gt;&lt;D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xsi:type="xsd:double"&gt;1.787&lt;/D&gt;&lt;D xsi:type="xsd:double"&gt;1.8896&lt;/D&gt;&lt;D xsi:type="xsd:double"&gt;1.897&lt;/D&gt;&lt;D xsi:type="xsd:double"&gt;2.0997&lt;/D&gt;&lt;D xsi:type="xsd:double"&gt;1.7921&lt;/D&gt;&lt;D xsi:type="xsd:double"&gt;1.6926&lt;/D&gt;&lt;D xsi:type="xsd:double"&gt;2.2202&lt;/D&gt;&lt;D xsi:type="xsd:double"&gt;1.8784&lt;/D&gt;&lt;D xsi:type="xsd:double"&gt;2.0362&lt;/D&gt;&lt;D xsi:type="xsd:double"&gt;1.7488&lt;/D&gt;&lt;D xsi:type="xsd:double"&gt;1.2101&lt;/D&gt;&lt;D xsi:type="xsd:double"&gt;1.4497&lt;/D&gt;&lt;D xsi:type="xsd:double"&gt;1.3107&lt;/D&gt;&lt;D xsi:type="xsd:double"&gt;0.4478&lt;/D&gt;&lt;D xsi:type="xsd:double"&gt;0.1857&lt;/D&gt;&lt;D xsi:type="xsd:double"&gt;1.0222&lt;/D&gt;&lt;D xsi:type="xsd:double"&gt;1.6493&lt;/D&gt;&lt;D xsi:type="xsd:double"&gt;2.1966&lt;/D&gt;&lt;D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xsi:type="xsd:double"&gt;0.6326&lt;/D&gt;&lt;D xsi:type="xsd:double"&gt;0.633&lt;/D&gt;&lt;D xsi:type="xsd:double"&gt;0.4007&lt;/D&gt;&lt;D xsi:type="xsd:double"&gt;0.389&lt;/D&gt;&lt;D xsi:type="xsd:double"&gt;0&lt;/D&gt;&lt;D xsi:type="xsd:double"&gt;1.1048&lt;/D&gt;&lt;D xsi:type="xsd:double"&gt;1.2217&lt;/D&gt;&lt;D xsi:type="xsd:double"&gt;1.0856&lt;/D&gt;&lt;D xsi:type="xsd:double"&gt;1.4063&lt;/D&gt;&lt;D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xsi:type="xsd:double"&gt;1.4856&lt;/D&gt;&lt;D xsi:type="xsd:double"&gt;1.7218&lt;/D&gt;&lt;D xsi:type="xsd:double"&gt;1.4038&lt;/D&gt;&lt;D xsi:type="xsd:double"&gt;1.4569&lt;/D&gt;&lt;D xsi:type="xsd:double"&gt;1.7962&lt;/D&gt;&lt;D xsi:type="xsd:double"&gt;0.703&lt;/D&gt;&lt;D xsi:type="xsd:double"&gt;0.9614&lt;/D&gt;&lt;D xsi:type="xsd:double"&gt;1.0916&lt;/D&gt;&lt;D xsi:type="xsd:double"&gt;0.8528&lt;/D&gt;&lt;D xsi:type="xsd:double"&gt;1.4285&lt;/D&gt;&lt;D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xsi:type="xsd:double"&gt;1.677&lt;/D&gt;&lt;D xsi:type="xsd:double"&gt;1.6142&lt;/D&gt;&lt;D xsi:type="xsd:double"&gt;1.0169&lt;/D&gt;&lt;D xsi:type="xsd:double"&gt;1.1828&lt;/D&gt;&lt;D xsi:type="xsd:double"&gt;0.9751&lt;/D&gt;&lt;D xsi:type="xsd:double"&gt;0.8966&lt;/D&gt;&lt;D xsi:type="xsd:double"&gt;0.9511&lt;/D&gt;&lt;D xsi:type="xsd:double"&gt;0.6196&lt;/D&gt;&lt;D xsi:type="xsd:double"&gt;1.0822&lt;/D&gt;&lt;D xsi:type="xsd:double"&gt;1.0712&lt;/D&gt;&lt;D xsi:type="xsd:double"&gt;0.9249&lt;/D&gt;&lt;D xsi:type="xsd:double"&gt;0.9213&lt;/D&gt;&lt;D xsi:type="xsd:double"&gt;0.448&lt;/D&gt;&lt;D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xsi:type="xsd:double"&gt;1.0654&lt;/D&gt;&lt;D xsi:type="xsd:double"&gt;1.4412&lt;/D&gt;&lt;D xsi:type="xsd:double"&gt;1.0031&lt;/D&gt;&lt;D xsi:type="xsd:double"&gt;1.2664&lt;/D&gt;&lt;D xsi:type="xsd:double"&gt;0.6747&lt;/D&gt;&lt;D xsi:type="xsd:double"&gt;1.0665&lt;/D&gt;&lt;D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xsi:type="xsd:double"&gt;0.541&lt;/D&gt;&lt;D xsi:type="xsd:double"&gt;0.5179&lt;/D&gt;&lt;D xsi:type="xsd:double"&gt;1.4375&lt;/D&gt;&lt;D xsi:type="xsd:double"&gt;0.8379&lt;/D&gt;&lt;D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xsi:type="xsd:double"&gt;1.2539&lt;/D&gt;&lt;D xsi:type="xsd:double"&gt;1.2358&lt;/D&gt;&lt;D xsi:type="xsd:double"&gt;1.2839&lt;/D&gt;&lt;D xsi:type="xsd:double"&gt;1.2787&lt;/D&gt;&lt;D xsi:type="xsd:double"&gt;1.9867&lt;/D&gt;&lt;D xsi:type="xsd:double"&gt;1.4712&lt;/D&gt;&lt;D xsi:type="xsd:double"&gt;1.6312&lt;/D&gt;&lt;D xsi:type="xsd:double"&gt;1.7345&lt;/D&gt;&lt;D xsi:type="xsd:double"&gt;1.5906&lt;/D&gt;&lt;D xsi:type="xsd:double"&gt;1.4811&lt;/D&gt;&lt;D xsi:type="xsd:double"&gt;1.4878&lt;/D&gt;&lt;D xsi:type="xsd:double"&gt;1.2733&lt;/D&gt;&lt;D xsi:type="xsd:double"&gt;1.3094&lt;/D&gt;&lt;D xsi:type="xsd:double"&gt;1.3333&lt;/D&gt;&lt;D xsi:type="xsd:double"&gt;1.189&lt;/D&gt;&lt;D xsi:type="xsd:double"&gt;0.9093&lt;/D&gt;&lt;D xsi:type="xsd:double"&gt;0.8587&lt;/D&gt;&lt;D xsi:type="xsd:double"&gt;1.1306&lt;/D&gt;&lt;D xsi:type="xsd:double"&gt;1.0832&lt;/D&gt;&lt;D xsi:type="xsd:double"&gt;0.929&lt;/D&gt;&lt;D xsi:type="xsd:double"&gt;0.8178&lt;/D&gt;&lt;D xsi:type="xsd:double"&gt;0.7363&lt;/D&gt;&lt;D xsi:type="xsd:double"&gt;0.6457&lt;/D&gt;&lt;D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xsi:type="xsd:double"&gt;1.6794&lt;/D&gt;&lt;D xsi:type="xsd:double"&gt;1.6616&lt;/D&gt;&lt;D xsi:type="xsd:double"&gt;1.369&lt;/D&gt;&lt;D xsi:type="xsd:double"&gt;1.3627&lt;/D&gt;&lt;D xsi:type="xsd:double"&gt;1.1367&lt;/D&gt;&lt;D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xsi:type="xsd:double"&gt;0.5789&lt;/D&gt;&lt;D xsi:type="xsd:double"&gt;1.6127&lt;/D&gt;&lt;D xsi:type="xsd:double"&gt;1.4305&lt;/D&gt;&lt;D xsi:type="xsd:double"&gt;1.6541&lt;/D&gt;&lt;D xsi:type="xsd:double"&gt;1.5217&lt;/D&gt;&lt;D xsi:type="xsd:double"&gt;1.161&lt;/D&gt;&lt;D xsi:type="xsd:double"&gt;1.2855&lt;/D&gt;&lt;D xsi:type="xsd:double"&gt;0.9564&lt;/D&gt;&lt;D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xsi:type="xsd:double"&gt;0.9899&lt;/D&gt;&lt;D xsi:type="xsd:double"&gt;0.8042&lt;/D&gt;&lt;D xsi:type="xsd:double"&gt;1.0368&lt;/D&gt;&lt;D xsi:type="xsd:double"&gt;1.4684&lt;/D&gt;&lt;D xsi:type="xsd:double"&gt;1.9855&lt;/D&gt;&lt;D xsi:type="xsd:double"&gt;1.6699&lt;/D&gt;&lt;D xsi:type="xsd:double"&gt;1.0841&lt;/D&gt;&lt;D xsi:type="xsd:double"&gt;1.1904&lt;/D&gt;&lt;D xsi:type="xsd:double"&gt;0.8534&lt;/D&gt;&lt;D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xsi:type="xsd:double"&gt;0.7442&lt;/D&gt;&lt;D xsi:type="xsd:double"&gt;0.6978&lt;/D&gt;&lt;D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xsi:type="xsd:double"&gt;1.1303&lt;/D&gt;&lt;D xsi:type="xsd:double"&gt;1.138&lt;/D&gt;&lt;D xsi:type="xsd:double"&gt;0.7138&lt;/D&gt;&lt;D xsi:type="xsd:double"&gt;0.872&lt;/D&gt;&lt;D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xsi:type="xsd:double"&gt;0.4511&lt;/D&gt;&lt;D xsi:type="xsd:double"&gt;0.5132&lt;/D&gt;&lt;D xsi:type="xsd:double"&gt;1.7701&lt;/D&gt;&lt;D xsi:type="xsd:double"&gt;1.9028&lt;/D&gt;&lt;D xsi:type="xsd:double"&gt;1.7586&lt;/D&gt;&lt;D xsi:type="xsd:double"&gt;1.0626&lt;/D&gt;&lt;D xsi:type="xsd:double"&gt;1.1243&lt;/D&gt;&lt;D xsi:type="xsd:double"&gt;1.0547&lt;/D&gt;&lt;D xsi:type="xsd:double"&gt;0.9681&lt;/D&gt;&lt;D xsi:type="xsd:double"&gt;1.2457&lt;/D&gt;&lt;D xsi:type="xsd:double"&gt;1.1873&lt;/D&gt;&lt;D xsi:type="xsd:double"&gt;1.2563&lt;/D&gt;&lt;D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xsi:type="xsd:double"&gt;0.946&lt;/D&gt;&lt;D xsi:type="xsd:double"&gt;0.7337&lt;/D&gt;&lt;D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xsi:type="xsd:double"&gt;0.0462&lt;/D&gt;&lt;D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xsi:type="xsd:double"&gt;1.5179&lt;/D&gt;&lt;D xsi:type="xsd:double"&gt;1.4664&lt;/D&gt;&lt;D xsi:type="xsd:double"&gt;0.6229&lt;/D&gt;&lt;D xsi:type="xsd:double"&gt;0.6271&lt;/D&gt;&lt;D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xsi:type="xsd:double"&gt;1.042&lt;/D&gt;&lt;D xsi:type="xsd:double"&gt;1.0406&lt;/D&gt;&lt;D xsi:type="xsd:double"&gt;1.4237&lt;/D&gt;&lt;D xsi:type="xsd:double"&gt;1.317&lt;/D&gt;&lt;D xsi:type="xsd:double"&gt;1.9887&lt;/D&gt;&lt;D xsi:type="xsd:double"&gt;1.8916&lt;/D&gt;&lt;D xsi:type="xsd:double"&gt;1.6967&lt;/D&gt;&lt;D xsi:type="xsd:double"&gt;1.1516&lt;/D&gt;&lt;D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xsi:type="xsd:double"&gt;1.2033&lt;/D&gt;&lt;D xsi:type="xsd:double"&gt;1.2499&lt;/D&gt;&lt;D xsi:type="xsd:double"&gt;0.9898&lt;/D&gt;&lt;D xsi:type="xsd:double"&gt;1.0894&lt;/D&gt;&lt;D xsi:type="xsd:double"&gt;0.8681&lt;/D&gt;&lt;D xsi:type="xsd:double"&gt;0.9107&lt;/D&gt;&lt;D xsi:type="xsd:double"&gt;0.6014&lt;/D&gt;&lt;D xsi:type="xsd:double"&gt;0.3754&lt;/D&gt;&lt;D xsi:type="xsd:double"&gt;1.2017&lt;/D&gt;&lt;D xsi:type="xsd:double"&gt;1.1341&lt;/D&gt;&lt;D xsi:type="xsd:double"&gt;0.7451&lt;/D&gt;&lt;D xsi:type="xsd:double"&gt;1.3069&lt;/D&gt;&lt;D xsi:type="xsd:double"&gt;1.0383&lt;/D&gt;&lt;D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xsi:type="xsd:double"&gt;0.7697&lt;/D&gt;&lt;D xsi:type="xsd:double"&gt;1.2996&lt;/D&gt;&lt;D xsi:type="xsd:double"&gt;1.0043&lt;/D&gt;&lt;D xsi:type="xsd:double"&gt;1.0286&lt;/D&gt;&lt;D xsi:type="xsd:double"&gt;0.7696&lt;/D&gt;&lt;D xsi:type="xsd:double"&gt;0.8414&lt;/D&gt;&lt;D xsi:type="xsd:double"&gt;0.7995&lt;/D&gt;&lt;D xsi:type="xsd:double"&gt;0.7946&lt;/D&gt;&lt;D xsi:type="xsd:double"&gt;0.6562&lt;/D&gt;&lt;D xsi:type="xsd:double"&gt;0.0919&lt;/D&gt;&lt;D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xsi:type="xsd:double"&gt;0.5791&lt;/D&gt;&lt;D xsi:type="xsd:double"&gt;0.516&lt;/D&gt;&lt;D xsi:type="xsd:double"&gt;0.264&lt;/D&gt;&lt;D xsi:type="xsd:double"&gt;0.354&lt;/D&gt;&lt;D xsi:type="xsd:double"&gt;0.2524&lt;/D&gt;&lt;D xsi:type="xsd:double"&gt;0.1227&lt;/D&gt;&lt;D xsi:type="xsd:double"&gt;0.0351&lt;/D&gt;&lt;D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xsi:type="xsd:double"&gt;1.0228&lt;/D&gt;&lt;D xsi:type="xsd:double"&gt;0.994&lt;/D&gt;&lt;D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xsi:type="xsd:double"&gt;1.6833&lt;/D&gt;&lt;D xsi:type="xsd:double"&gt;1.4601&lt;/D&gt;&lt;D xsi:type="xsd:double"&gt;1.4804&lt;/D&gt;&lt;D xsi:type="xsd:double"&gt;1.1747&lt;/D&gt;&lt;D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xsi:type="xsd:double"&gt;0.8949&lt;/D&gt;&lt;D xsi:type="xsd:double"&gt;1.0124&lt;/D&gt;&lt;D xsi:type="xsd:double"&gt;0.9253&lt;/D&gt;&lt;D xsi:type="xsd:double"&gt;0.8755&lt;/D&gt;&lt;D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xsi:type="xsd:double"&gt;1.1497&lt;/D&gt;&lt;D xsi:type="xsd:double"&gt;1.0588&lt;/D&gt;&lt;D xsi:type="xsd:double"&gt;1.6567&lt;/D&gt;&lt;D xsi:type="xsd:double"&gt;2.5298&lt;/D&gt;&lt;D xsi:type="xsd:double"&gt;1.1738&lt;/D&gt;&lt;D xsi:type="xsd:double"&gt;1.04&lt;/D&gt;&lt;D xsi:type="xsd:double"&gt;1.7126&lt;/D&gt;&lt;D xsi:type="xsd:double"&gt;2.0772&lt;/D&gt;&lt;D xsi:type="xsd:double"&gt;2.0504&lt;/D&gt;&lt;D xsi:type="xsd:double"&gt;2.0581&lt;/D&gt;&lt;D xsi:type="xsd:double"&gt;1.4975&lt;/D&gt;&lt;D xsi:type="xsd:double"&gt;1.5692&lt;/D&gt;&lt;D xsi:type="xsd:double"&gt;0.9996&lt;/D&gt;&lt;D xsi:type="xsd:double"&gt;0.8974&lt;/D&gt;&lt;D xsi:type="xsd:double"&gt;1.0609&lt;/D&gt;&lt;D xsi:type="xsd:double"&gt;1.1058&lt;/D&gt;&lt;D xsi:type="xsd:double"&gt;0.8071&lt;/D&gt;&lt;D xsi:type="xsd:double"&gt;1.0505&lt;/D&gt;&lt;D xsi:type="xsd:double"&gt;1.1804&lt;/D&gt;&lt;D xsi:type="xsd:double"&gt;0.8614&lt;/D&gt;&lt;D xsi:type="xsd:double"&gt;0.6234&lt;/D&gt;&lt;D xsi:type="xsd:double"&gt;0.4675&lt;/D&gt;&lt;D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xsi:type="xsd:double"&gt;0.8878&lt;/D&gt;&lt;D xsi:type="xsd:double"&gt;0.7792&lt;/D&gt;&lt;D xsi:type="xsd:double"&gt;0.4173&lt;/D&gt;&lt;D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xsi:type="xsd:double"&gt;1.4556&lt;/D&gt;&lt;D xsi:type="xsd:double"&gt;1.3395&lt;/D&gt;&lt;D xsi:type="xsd:double"&gt;2.5505&lt;/D&gt;&lt;D xsi:type="xsd:double"&gt;2.0341&lt;/D&gt;&lt;D xsi:t</t>
        </r>
      </text>
    </comment>
    <comment ref="A132" authorId="0" shapeId="0" xr:uid="{ABC44F4D-0391-446D-B802-0CA2EAD4F243}">
      <text>
        <r>
          <rPr>
            <b/>
            <sz val="9"/>
            <color indexed="81"/>
            <rFont val="Tahoma"/>
            <family val="2"/>
          </rPr>
          <t>ype="xsd:double"&gt;1.8343&lt;/D&gt;&lt;D xsi:type="xsd:double"&gt;1.3153&lt;/D&gt;&lt;D xsi:type="xsd:double"&gt;0.9708&lt;/D&gt;&lt;D xsi:type="xsd:double"&gt;0.9003&lt;/D&gt;&lt;D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xsi:type="xsd:double"&gt;0.9757&lt;/D&gt;&lt;D xsi:type="xsd:double"&gt;0.7348&lt;/D&gt;&lt;D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xsi:type="xsd:double"&gt;1.2203&lt;/D&gt;&lt;D xsi:type="xsd:double"&gt;1.329&lt;/D&gt;&lt;D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xsi:type="xsd:double"&gt;1.437&lt;/D&gt;&lt;D xsi:type="xsd:double"&gt;1.5667&lt;/D&gt;&lt;D xsi:type="xsd:double"&gt;1.5243&lt;/D&gt;&lt;D xsi:type="xsd:double"&gt;1.1653&lt;/D&gt;&lt;D xsi:type="xsd:double"&gt;1.3341&lt;/D&gt;&lt;D xsi:type="xsd:double"&gt;1.0234&lt;/D&gt;&lt;D xsi:type="xsd:double"&gt;1.7154&lt;/D&gt;&lt;D xsi:type="xsd:double"&gt;1.5793&lt;/D&gt;&lt;D xsi:type="xsd:double"&gt;1.3669&lt;/D&gt;&lt;D xsi:type="xsd:double"&gt;1.2582&lt;/D&gt;&lt;D xsi:type="xsd:double"&gt;1.2646&lt;/D&gt;&lt;D xsi:type="xsd:double"&gt;1.4389&lt;/D&gt;&lt;D xsi:type="xsd:double"&gt;1.3933&lt;/D&gt;&lt;D xsi:type="xsd:double"&gt;1.1717&lt;/D&gt;&lt;D xsi:type="xsd:double"&gt;1.0786&lt;/D&gt;&lt;D xsi:type="xsd:double"&gt;1.1129&lt;/D&gt;&lt;D xsi:type="xsd:double"&gt;1.0076&lt;/D&gt;&lt;D xsi:type="xsd:double"&gt;0.8758&lt;/D&gt;&lt;D xsi:type="xsd:double"&gt;0.9037&lt;/D&gt;&lt;D xsi:type="xsd:double"&gt;1.0172&lt;/D&gt;&lt;D xsi:type="xsd:double"&gt;0.8917&lt;/D&gt;&lt;D xsi:type="xsd:double"&gt;0.7959&lt;/D&gt;&lt;D xsi:type="xsd:double"&gt;0.9085&lt;/D&gt;&lt;D xsi:type="xsd:double"&gt;1.0194&lt;/D&gt;&lt;D xsi:type="xsd:double"&gt;1.0919&lt;/D&gt;&lt;D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xsi:type="xsd:double"&gt;0.5634&lt;/D&gt;&lt;D xsi:type="xsd:double"&gt;0.4035&lt;/D&gt;&lt;D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xsi:type="xsd:double"&gt;0.8346&lt;/D&gt;&lt;D xsi:type="xsd:double"&gt;1.324&lt;/D&gt;&lt;D xsi:type="xsd:double"&gt;1.6292&lt;/D&gt;&lt;D xsi:type="xsd:double"&gt;1.3595&lt;/D&gt;&lt;D xsi:type="xsd:double"&gt;1.107&lt;/D&gt;&lt;D xsi:type="xsd:double"&gt;0.7263&lt;/D&gt;&lt;D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xsi:type="xsd:double"&gt;0.6692&lt;/D&gt;&lt;D xsi:type="xsd:double"&gt;0.6492&lt;/D&gt;&lt;D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xsi:type="xsd:double"&gt;1.5506&lt;/D&gt;&lt;D xsi:type="xsd:double"&gt;1.4099&lt;/D&gt;&lt;D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xsi:type="xsd:double"&gt;1.569&lt;/D&gt;&lt;D xsi:type="xsd:double"&gt;1.327&lt;/D&gt;&lt;D xsi:type="xsd:double"&gt;1.6051&lt;/D&gt;&lt;D xsi:type="xsd:double"&gt;1.563&lt;/D&gt;&lt;D xsi:type="xsd:double"&gt;1.1754&lt;/D&gt;&lt;D xsi:type="xsd:double"&gt;0.9461&lt;/D&gt;&lt;D xsi:type="xsd:double"&gt;1.4746&lt;/D&gt;&lt;D xsi:type="xsd:double"&gt;1.4561&lt;/D&gt;&lt;D xsi:type="xsd:double"&gt;1.0217&lt;/D&gt;&lt;D xsi:type="xsd:double"&gt;0.867&lt;/D&gt;&lt;D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xsi:type="xsd:double"&gt;0.8655&lt;/D&gt;&lt;D xsi:type="xsd:double"&gt;0.8834&lt;/D&gt;&lt;D xsi:type="xsd:double"&gt;1.3118&lt;/D&gt;&lt;D xsi:type="xsd:double"&gt;1.3412&lt;/D&gt;&lt;D xsi:type="xsd:double"&gt;0.7141&lt;/D&gt;&lt;D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xsi:type="xsd:double"&gt;1.2171&lt;/D&gt;&lt;D xsi:type="xsd:double"&gt;1.2529&lt;/D&gt;&lt;D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xsi:type="xsd:double"&gt;2.0342&lt;/D&gt;&lt;D xsi:type="xsd:double"&gt;2.1027&lt;/D&gt;&lt;D xsi:type="xsd:double"&gt;1.4153&lt;/D&gt;&lt;D xsi:type="xsd:double"&gt;1.1658&lt;/D&gt;&lt;D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xsi:type="xsd:double"&gt;0.9251&lt;/D&gt;&lt;D xsi:type="xsd:double"&gt;1.168&lt;/D&gt;&lt;D xsi:type="xsd:double"&gt;0.9777&lt;/D&gt;&lt;D xsi:type="xsd:double"&gt;1.1436&lt;/D&gt;&lt;D xsi:type="xsd:double"&gt;1.1234&lt;/D&gt;&lt;D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xsi:type="xsd:double"&gt;0.6584&lt;/D&gt;&lt;D xsi:type="xsd:double"&gt;0.6996&lt;/D&gt;&lt;D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xsi:type="xsd:double"&gt;0&lt;/D&gt;&lt;D xsi:type="xsd:double"&gt;0.68&lt;/D&gt;&lt;D xsi:type="xsd:double"&gt;0.67&lt;/D&gt;&lt;D xsi:type="xsd:double"&gt;2.31&lt;/D&gt;&lt;D xsi:type="xsd:double"&gt;2.31&lt;/D&gt;&lt;D xsi:type="xsd:double"&gt;0.9&lt;/D&gt;&lt;D xsi:type="xsd:double"&gt;1.89&lt;/D&gt;&lt;D xsi:type="xsd:double"&gt;0.11&lt;/D&gt;&lt;D xsi:type="xsd:double"&gt;-0.31&lt;/D&gt;&lt;D xsi:type="xsd:double"&gt;0.02&lt;/D&gt;&lt;D xsi:type="xsd:double"&gt;0.07&lt;/D&gt;&lt;D xsi:type="xsd:double"&gt;-0.34&lt;/D&gt;&lt;D xsi:type="xsd:double"&gt;-0.19&lt;/D&gt;&lt;D xsi:type="xsd:double"&gt;3.49&lt;/D&gt;&lt;D xsi:type="xsd:double"&gt;0.3&lt;/D&gt;&lt;D xsi:type="xsd:double"&gt;0.26&lt;/D&gt;&lt;D xsi:type="xsd:double"&gt;1.43&lt;/D&gt;&lt;D xsi:type="xsd:double"&gt;-0.04&lt;/D&gt;&lt;D xsi:type="xsd:double"&gt;-0.32&lt;/D&gt;&lt;D xsi:type="xsd:double"&gt;0.27&lt;/D&gt;&lt;D xsi:type="xsd:double"&gt;2.74&lt;/D&gt;&lt;D xsi:type="xsd:double"&gt;-0.14&lt;/D&gt;&lt;D xsi:type="xsd:double"&gt;-0.13&lt;/D&gt;&lt;D xsi:type="xsd:double"&gt;2.65&lt;/D&gt;&lt;D xsi:type="xsd:double"&gt;0.02&lt;/D&gt;&lt;D xsi:type="xsd:double"&gt;4.48&lt;/D&gt;&lt;D xsi:type="xsd:double"&gt;0&lt;/D&gt;&lt;D xsi:type="xsd:double"&gt;0&lt;/D&gt;&lt;D xsi:type="xsd:double"&gt;0&lt;/D&gt;&lt;/FQL&gt;&lt;FQL&gt;&lt;Q&gt;L3XLR6.F-LU^JULIAN(OS_TOP_HLDG_TOTPCPRT(ALL,42064,45627,CQ,,ALL,EQ).DATES)&lt;/Q&gt;&lt;R&gt;1&lt;/R&gt;&lt;C&gt;1&lt;/C&gt;&lt;D xsi:type="xsd:string"&gt;#NUM&lt;/D&gt;&lt;/FQL&gt;&lt;FQL&gt;&lt;Q&gt;L3XLR6.F-LU^FG_COMPANY_NAME()&lt;/Q&gt;&lt;R&gt;1&lt;/R&gt;&lt;C&gt;1&lt;/C&gt;&lt;D xsi:type="xsd:string"&gt;Berenberg European Small Cap FCP Units -M A- Capitalisation&lt;/D&gt;&lt;/FQL&gt;&lt;FQL&gt;&lt;Q&gt;L3XLR6.F-LU^FORMULA_DESCRIPTION("OS_TOP_HLDG_TOTPCPRT")&lt;/Q&gt;&lt;R&gt;1&lt;/R&gt;&lt;C&gt;1&lt;/C&gt;&lt;D xsi:type="xsd:string"&gt;Percentage of Total Portfolio - Top Holdings&lt;/D&gt;&lt;/FQL&gt;&lt;FQL&gt;&lt;Q&gt;L3XLR6.F-LU^DATE(42064,45627,CQ)&lt;/Q&gt;&lt;R&gt;39&lt;/R&gt;&lt;C&gt;1&lt;/C&gt;&lt;D xsi:type="xsd:string"&gt;3/15&lt;/D&gt;&lt;D xsi:type="xsd:string"&gt;6/15&lt;/D&gt;&lt;D xsi:type="xsd:string"&gt;9/15&lt;/D&gt;&lt;D xsi:type="xsd:string"&gt;12/15&lt;/D&gt;&lt;D xsi:type="xsd:string"&gt;3/16&lt;/D&gt;&lt;D xsi:type="xsd:string"&gt;6/16&lt;/D&gt;&lt;D xsi:type="xsd:string"&gt;9/16&lt;/D&gt;&lt;D xsi:type="xsd:string"&gt;12/16&lt;/D&gt;&lt;D xsi:type="xsd:string"&gt;3/17&lt;/D&gt;&lt;D xsi:type="xsd:string"&gt;6/17&lt;/D&gt;&lt;D xsi:type="xsd:string"&gt;9/17&lt;/D&gt;&lt;D xsi:type="xsd:string"&gt;12/17&lt;/D&gt;&lt;D xsi:type="xsd:string"&gt;3/18&lt;/D&gt;&lt;D xsi:type="xsd:string"&gt;6/18&lt;/D&gt;&lt;D xsi:type="xsd:string"&gt;9/18&lt;/D&gt;&lt;D xsi:type="xsd:string"&gt;12/18&lt;/D&gt;&lt;D xsi:type="xsd:string"&gt;3/19&lt;/D&gt;&lt;D xsi:type="xsd:string"&gt;6/19&lt;/D&gt;&lt;D xsi:type="xsd:string"&gt;9/19&lt;/D&gt;&lt;D xsi:type="xsd:string"&gt;12/19&lt;/D&gt;&lt;D xsi:type="xsd:string"&gt;3/20&lt;/D&gt;&lt;D xsi:type="xsd:string"&gt;6/20&lt;/D&gt;&lt;D xsi:type="xsd:string"&gt;9/20&lt;/D&gt;&lt;D xsi:type="xsd:string"&gt;12/20&lt;/D&gt;&lt;D xsi:type="xsd:string"&gt;3/21&lt;/D&gt;&lt;D xsi:type="xsd:string"&gt;6/21&lt;/D&gt;&lt;D xsi:type="xsd:string"&gt;9/21&lt;/D&gt;&lt;D xsi:type="xsd:string"&gt;12/21&lt;/D&gt;&lt;D xsi:type="xsd:string"&gt;3/22&lt;/D&gt;&lt;D xsi:type="xsd:string"&gt;6/22&lt;/D&gt;&lt;D xsi:type="xsd:string"&gt;9/22&lt;/D&gt;&lt;D xsi:type="xsd:string"&gt;12/22&lt;/D&gt;&lt;D xsi:type="xsd:string"&gt;3/23&lt;/D&gt;&lt;D xsi:type="xsd:string"&gt;6/23&lt;/D&gt;&lt;D xsi:type="xsd:string"&gt;9/23&lt;/D&gt;&lt;D xsi:type="xsd:string"&gt;12/23&lt;/D&gt;&lt;D xsi:type="xsd:string"&gt;3/24&lt;/D&gt;&lt;D xsi:type="xsd:string"&gt;6/24&lt;/D&gt;&lt;D xsi:type="xsd:string"&gt;9/24&lt;/D&gt;&lt;/FQL&gt;&lt;FQL&gt;&lt;Q&gt;L3XLR6.F-LU^JULIAN(DATE(42064,45627,CQ).DATES)&lt;/Q&gt;&lt;R&gt;1&lt;/R&gt;&lt;C&gt;1&lt;/C&gt;&lt;D xsi:type="xsd:string"&gt;#NUM&lt;/D&gt;&lt;/FQL&gt;&lt;FQL&gt;&lt;Q&gt;L3XLR6.F-LU^FORMULA_DESCRIPTION("DATE")&lt;/Q&gt;&lt;R&gt;1&lt;/R&gt;&lt;C&gt;1&lt;/C&gt;&lt;D xsi:type="xsd:string"&gt;Date: MM/DD/YY&lt;/D&gt;&lt;/FQL&gt;&lt;FQL&gt;&lt;Q&gt;L3XLR6.F-LU^OS_TOP_HLDG_NAME(ALL,42064,45627,CQ,,ALL,EQ)&lt;/Q&gt;&lt;R&gt;202&lt;/R&gt;&lt;C&gt;1&lt;/C&gt;&lt;D xsi:type="xsd:string"&gt;SWISSQUOTE GROUP HOLDING  ORD REG&lt;/D&gt;&lt;D xsi:type="xsd:string"&gt;NCAB GROUP AB  ORD&lt;/D&gt;&lt;D xsi:type="xsd:string"&gt;COMET HOLDING AG  ORD&lt;/D&gt;&lt;D xsi:type="xsd:string"&gt;XVIVO PERFUSION AB  ORD&lt;/D&gt;&lt;D xsi:type="xsd:string"&gt;MYCRONIC AB  ORD&lt;/D&gt;&lt;D xsi:type="xsd:string"&gt;VITROLIFE AB  ORD&lt;/D&gt;&lt;D xsi:type="xsd:string"&gt;CHEMOMETEC AS  ORD&lt;/D&gt;&lt;D xsi:type="xsd:string"&gt;REVENIO GROUP OYJ  ORD&lt;/D&gt;&lt;D xsi:type="xsd:string"&gt;ROYAL UNIBREW AS  ORD&lt;/D&gt;&lt;D xsi:type="xsd:string"&gt;HARVIA OYJ  ORD&lt;/D&gt;&lt;D xsi:type="xsd:string"&gt;ADDLIFE AB  ORD B&lt;/D&gt;&lt;D xsi:type="xsd:string"&gt;INTERPARFUMS  ORD&lt;/D&gt;&lt;D xsi:type="xsd:string"&gt;FORTNOX AB  ORD&lt;/D&gt;&lt;D xsi:type="xsd:string"&gt;VITEC SOFTWARE GROUP AB  ORD B&lt;/D&gt;&lt;D xsi:type="xsd:string"&gt;AAK AB  ORD&lt;/D&gt;&lt;D xsi:type="xsd:string"&gt;ACCELLERON INDUSTRIES AG  ORD&lt;/D&gt;&lt;D xsi:type="xsd:string"&gt;SKAN GROUP (BV HOLDING) AG  ORD&lt;/D&gt;&lt;D xsi:type="xsd:string"&gt;ALPHA GROUP INTL (ALPHA FX) PLC  ORD&lt;/D&gt;&lt;D xsi:type="xsd:string"&gt;VIRBAC SA  ORD&lt;/D&gt;&lt;D xsi:type="xsd:string"&gt;AMBU AS  ORD B&lt;/D&gt;&lt;D xsi:type="xsd:string"&gt;HYPOPORT SE  ORD&lt;/D&gt;&lt;D xsi:type="xsd:string"&gt;SP GROUP AS  ORD&lt;/D&gt;&lt;D xsi:type="xsd:string"&gt;HMS NETWORKS AB  ORD&lt;/D&gt;&lt;D xsi:type="xsd:string"&gt;WEIR GROUP PLC  ORD&lt;/D&gt;&lt;D xsi:type="xsd:string"&gt;CONCENTRIC AB  ORD&lt;/D&gt;&lt;D xsi:type="xsd:string"&gt;GVS SPA  ORD&lt;/D&gt;&lt;D xsi:type="xsd:string"&gt;MIPS AB  ORD&lt;/D&gt;&lt;D xsi:type="xsd:string"&gt;TGS (NOPEC GEOPHYSICAL) ASA  ORD&lt;/D&gt;&lt;D xsi:type="xsd:string"&gt;KARDEX HOLDING AG  ORD BRR&lt;/D&gt;&lt;D xsi:type="xsd:string"&gt;BIOTAGE AB  ORD&lt;/D&gt;&lt;D xsi:type="xsd:string"&gt;ATOSS SOFTWARE SE  ORD&lt;/D&gt;&lt;D xsi:type="xsd:string"&gt;TECHNIP ENERGIES NV  ORD&lt;/D&gt;&lt;D xsi:type="xsd:string"&gt;SURGICAL SCIENCE SWEDEN AB  ORD&lt;/D&gt;&lt;D xsi:type="xsd:string"&gt;FUGRO NV  ORD&lt;/D&gt;&lt;D xsi:type="xsd:string"&gt;REPLY SPA  ORD&lt;/D&gt;&lt;D xsi:type="xsd:string"&gt;ENGCON AB  ORD B&lt;/D&gt;&lt;D xsi:type="xsd:string"&gt;TECHNOPROBE SPA  ORD&lt;/D&gt;&lt;D xsi:type="xsd:string"&gt;INTERROLL HOLDING AG  ORD REG&lt;/D&gt;&lt;D xsi:type="xsd:string"&gt;CAREL INDUSTRIES SPA  ORD&lt;/D&gt;&lt;D xsi:type="xsd:string"&gt;LAGERCRANTZ GROUP AB  ORD B&lt;/D&gt;&lt;D xsi:type="xsd:string"&gt;KAINOS GROUP PLC  ORD&lt;/D&gt;&lt;D xsi:type="xsd:string"&gt;DISCOVERIE GROUP PLC  ORD&lt;/D&gt;&lt;D xsi:type="xsd:string"&gt;SOL SPA  ORD&lt;/D&gt;&lt;D xsi:type="xsd:string"&gt;THULE GROUP AB  ORD&lt;/D&gt;&lt;D xsi:type="xsd:string"&gt;ADDNODE GROUP AB  ORD B&lt;/D&gt;&lt;D xsi:type="xsd:string"&gt;INFICON HOLDING AG  ORD&lt;/D&gt;&lt;D xsi:type="xsd:string"&gt;AIXTRON SE  ORG REG&lt;/D&gt;&lt;D xsi:type="xsd:string"&gt;UNIPHAR PLC  ORD&lt;/D&gt;&lt;D xsi:type="xsd:string"&gt;DIPLOMA PLC  ORD&lt;/D&gt;&lt;D xsi:type="xsd:string"&gt;BURCKHARDT COMPRESSION HLDG  ORD&lt;/D&gt;&lt;D xsi:type="xsd:string"&gt;ALSO HOLDING (ALSO ACTEBIS)  ORD&lt;/D&gt;&lt;D xsi:type="xsd:string"&gt;MEDACTA GROUP SA  ORD&lt;/D&gt;&lt;D xsi:type="xsd:string"&gt;MEDISTIM ASA  ORD&lt;/D&gt;&lt;D xsi:type="xsd:string"&gt;BUFAB AB  ORD&lt;/D&gt;&lt;D xsi:type="xsd:string"&gt;INTERPUMP GROUP SPA  ORD&lt;/D&gt;&lt;D xsi:type="xsd:string"&gt;PHARMANUTRA SPA  ORD&lt;/D&gt;&lt;D xsi:type="xsd:string"&gt;MOLTIPLY GROUP (GRUPPO MUTU)  ORD&lt;/D&gt;&lt;D xsi:type="xsd:string"&gt;TECAN GROUP AG  ORD REG&lt;/D&gt;&lt;D xsi:type="xsd:string"&gt;SWEDENCARE AB  ORD&lt;/D&gt;&lt;D xsi:type="xsd:string"&gt;DIGITAL VALUE SPA  ORD&lt;/D&gt;&lt;D xsi:type="xsd:string"&gt;TREATT PLC  ORD&lt;/D&gt;&lt;D xsi:type="xsd:string"&gt;ID LOGISTICS SA  ORD&lt;/D&gt;&lt;D xsi:type="xsd:string"&gt;BASLER AG ORD&lt;/D&gt;&lt;D xsi:type="xsd:string"&gt;GENOVIS AB  ORD&lt;/D&gt;&lt;D xsi:type="xsd:string"&gt;SENSIRION HOLDING AG  ORD&lt;/D&gt;&lt;D xsi:type="xsd:string"&gt;GAZTRANSPORT &amp;amp; TECHNIGA SA  ORD&lt;/D&gt;&lt;D xsi:type="xsd:string"&gt;EXCLUSIVE NETWORKS SA  ORD&lt;/D&gt;&lt;D xsi:type="xsd:string"&gt;INSTALCO (INTRESSENTER) AB  ORD&lt;/D&gt;&lt;D xsi:type="xsd:string"&gt;POLYPEPTIDE GROUP AG  ORD&lt;/D&gt;&lt;D xsi:type="xsd:string"&gt;SECUNET SECURITY NETWORKS AG  ORD&lt;/D&gt;&lt;D xsi:type="xsd:string"&gt;BOSSARD HOLDING AG  ORD BEARER&lt;/D&gt;&lt;D xsi:type="xsd:string"&gt;ROTORK PLC  ORD&lt;/D&gt;&lt;D xsi:type="xsd:string"&gt;TROAX GROUP AB  ORD A&lt;/D&gt;&lt;D xsi:type="xsd:string"&gt;SESA SPA  ORD&lt;/D&gt;&lt;D xsi:type="xsd:string"&gt;BIOGAIA AB  ORD B&lt;/D&gt;&lt;D xsi:type="xsd:string"&gt;EQUASENS (PHARMAGES)  ORD&lt;/D&gt;&lt;D xsi:type="xsd:string"&gt;ADDTECH AB  ORD B&lt;/D&gt;&lt;D xsi:type="xsd:string"&gt;4IMPRINT GROUP PLC  ORD&lt;/D&gt;&lt;D xsi:type="xsd:string"&gt;SEDANA MEDICAL AB  ORD&lt;/D&gt;&lt;D xsi:type="xsd:string"&gt;OEM INTERNATIONAL AB  ORD B&lt;/D&gt;&lt;D xsi:type="xsd:string"&gt;LEM HOLDING SA  ORD&lt;/D&gt;&lt;D xsi:type="xsd:string"&gt;SOITEC SA  ORD&lt;/D&gt;&lt;D xsi:type="xsd:string"&gt;LOTUS BAKERIES NV  ORD&lt;/D&gt;&lt;D xsi:type="xsd:string"&gt;ENDAVA PLC  SPONSORED ADR A&lt;/D&gt;&lt;D xsi:type="xsd:string"&gt;BARCO NV  ORD&lt;/D&gt;&lt;D xsi:type="xsd:string"&gt;FAGRON NV  ORD&lt;/D&gt;&lt;D xsi:type="xsd:string"&gt;KINEPOLIS GROUP NV  ORD&lt;/D&gt;&lt;D xsi:type="xsd:string"&gt;MELEXIS NV  ORD&lt;/D&gt;&lt;D xsi:type="xsd:string"&gt;ADESSO SE  ORD&lt;/D&gt;&lt;D xsi:type="xsd:string"&gt;AUMANN AG  ORD BRR&lt;/D&gt;&lt;D xsi:type="xsd:string"&gt;CTS EVENTIM AG &amp;amp; CO KGAA  ORD&lt;/D&gt;&lt;D xsi:type="xsd:string"&gt;DUERR (DURR) AG  ORD&lt;/D&gt;&lt;D xsi:type="xsd:string"&gt;ECKERT &amp;amp; ZIEGLER SE  ORD&lt;/D&gt;&lt;D xsi:type="xsd:string"&gt;GRENKE AG  ORD REG&lt;/D&gt;&lt;D xsi:type="xsd:string"&gt;MASCHINENFABRIK BERTHOLD HERMLE  PFD&lt;/D&gt;&lt;D xsi:type="xsd:string"&gt;INDUS HOLDING AG  ORD&lt;/D&gt;&lt;D xsi:type="xsd:string"&gt;ISRA VISION AG  ORD&lt;/D&gt;&lt;D xsi:type="xsd:string"&gt;JUNGHEINRICH AG  ORD PFD NVTG&lt;/D&gt;&lt;D xsi:type="xsd:string"&gt;HELLOFRESH SE  ORD&lt;/D&gt;&lt;D xsi:type="xsd:string"&gt;JENOPTIK AG  ORD REG&lt;/D&gt;&lt;D xsi:type="xsd:string"&gt;MBB (MBB INDUSTRIES) SE  ORD&lt;/D&gt;&lt;D xsi:type="xsd:string"&gt;NEMETSCHEK SE  ORD&lt;/D&gt;&lt;D xsi:type="xsd:string"&gt;RIB SOFTWARE SE  ORD REG&lt;/D&gt;&lt;D xsi:type="xsd:string"&gt;SIXT SE  ORD&lt;/D&gt;&lt;D xsi:type="xsd:string"&gt;STABILUS SE  ORD&lt;/D&gt;&lt;D xsi:type="xsd:string"&gt;CANCOM (CANCOM IT SYS) SE  ORD&lt;/D&gt;&lt;D xsi:type="xsd:string"&gt;GRENERGY RENOVABLES SA  ORD&lt;/D&gt;&lt;D xsi:type="xsd:string"&gt;INDRA SISTEMAS SA  ORD&lt;/D&gt;&lt;D xsi:type="xsd:string"&gt;SOLARIA ENERGIA Y MEDIO AMBIENTE ORD&lt;/D&gt;&lt;D xsi:type="xsd:string"&gt;AKKA TECHNOLOGIES SE  ORD&lt;/D&gt;&lt;D xsi:type="xsd:string"&gt;ALTRAN TECHNOLOGIES SA  ORD&lt;/D&gt;&lt;D xsi:type="xsd:string"&gt;ANTIN INFRASTRUCTURE PARTNERS  ORD&lt;/D&gt;&lt;D xsi:type="xsd:string"&gt;SOPRA STERIA GROUP  ORD&lt;/D&gt;&lt;D xsi:type="xsd:string"&gt;DEVOTEAM SA  ORD&lt;/D&gt;&lt;D xsi:type="xsd:string"&gt;ESKER SA  ORD&lt;/D&gt;&lt;D xsi:type="xsd:string"&gt;LECTRA SA  ORD&lt;/D&gt;&lt;D xsi:type="xsd:string"&gt;MAISONS DU MONDE SA  ORD&lt;/D&gt;&lt;D xsi:type="xsd:string"&gt;NEXANS  ORD&lt;/D&gt;&lt;D xsi:type="xsd:string"&gt;OENEO (SABATE DIOSOS) SA  ORD&lt;/D&gt;&lt;D xsi:type="xsd:string"&gt;ROBERTET SA  ORD&lt;/D&gt;&lt;D xsi:type="xsd:string"&gt;SOMFY SA  ORD&lt;/D&gt;&lt;D xsi:type="xsd:string"&gt;TFF GROUP  ORD&lt;/D&gt;&lt;D xsi:type="xsd:string"&gt;TRIGANO SA ORD&lt;/D&gt;&lt;D xsi:type="xsd:string"&gt;WAVESTONE SA  ORD&lt;/D&gt;&lt;D xsi:type="xsd:string"&gt;WORLDLINE SA  ORD&lt;/D&gt;&lt;D xsi:type="xsd:string"&gt;TARKETT SA  ORD&lt;/D&gt;&lt;D xsi:type="xsd:string"&gt;ABCAM PLC  ORD&lt;/D&gt;&lt;D xsi:type="xsd:string"&gt;ADVANCED MEDICAL SOLUTIONS GRP  ORD&lt;/D&gt;&lt;D xsi:type="xsd:string"&gt;ALFA FINANCIAL SOFTWARE HOLDING  ORD&lt;/D&gt;&lt;D xsi:type="xsd:string"&gt;AVON TECHNOLOGIES (PROTECTION)  ORD&lt;/D&gt;&lt;D xsi:type="xsd:string"&gt;ACCESSO TECHNOLOGY GRP (LO Q)  ORD&lt;/D&gt;&lt;D xsi:type="xsd:string"&gt;BRIDGEPOINT GROUP PLC  ORD&lt;/D&gt;&lt;D xsi:type="xsd:string"&gt;BYTES TECHNOLOGY GROUP PLC  ORD&lt;/D&gt;&lt;D xsi:type="xsd:string"&gt;CINEWORLD GROUP PLC  ORD&lt;/D&gt;&lt;D xsi:type="xsd:string"&gt;DALATA HOTEL GROUP PLC  ORD&lt;/D&gt;&lt;D xsi:type="xsd:string"&gt;IDEAGEN (DATUM INTERNATIONAL)  ORD&lt;/D&gt;&lt;D xsi:type="xsd:string"&gt;DECHRA PHARMACEUTICALS PLC  ORD&lt;/D&gt;&lt;D xsi:type="xsd:string"&gt;FENNER PLC ( JH FENNER HLGDS)  ORD&lt;/D&gt;&lt;D xsi:type="xsd:string"&gt;GAMES WORKSHOP GROUP PLC  ORD&lt;/D&gt;&lt;D xsi:type="xsd:string"&gt;GB GROUP (TELME GROUP) PLC  ORD&lt;/D&gt;&lt;D xsi:type="xsd:string"&gt;HUNTING (GIBSON) PLC  ORD&lt;/D&gt;&lt;D xsi:type="xsd:string"&gt;INTERMEDIATE CAPITAL GROUP PLC  ORD&lt;/D&gt;&lt;D xsi:type="xsd:string"&gt;LEARNING TECHNOLOGIES GROUP PLC  ORD&lt;/D&gt;&lt;D xsi:type="xsd:string"&gt;ON THE BEACH GROUP PLC  ORD&lt;/D&gt;&lt;D xsi:type="xsd:string"&gt;RESTORE PLC  ORD&lt;/D&gt;&lt;D xsi:type="xsd:string"&gt;SANNE GROUP PLC  ORD&lt;/D&gt;&lt;D xsi:type="xsd:string"&gt;SCAPA GROUP PLC  ORD&lt;/D&gt;&lt;D xsi:type="xsd:string"&gt;SMART METERING SYSTEMS PLC  ORD&lt;/D&gt;&lt;D xsi:type="xsd:string"&gt;EVERPLAY GROUP (TEAM17) PLC  ORD&lt;/D&gt;&lt;D xsi:type="xsd:string"&gt;TOTAL PRODUCE PLC  ORD&lt;/D&gt;&lt;D xsi:type="xsd:string"&gt;BELIMO HOLDING AG  ORD REG&lt;/D&gt;&lt;D xsi:type="xsd:string"&gt;GEORG FISCHER AG  ORD REG&lt;/D&gt;&lt;D xsi:type="xsd:string"&gt;FORBO HOLDING AG  ORD REG&lt;/D&gt;&lt;D xsi:type="xsd:string"&gt;KOMAX HOLDING AG  ORD REG&lt;/D&gt;&lt;D xsi:type="xsd:string"&gt;MEDARTIS HOLDING AG  ORD&lt;/D&gt;&lt;D xsi:type="xsd:string"&gt;VAT GROUP AG  ORD&lt;/D&gt;&lt;D xsi:type="xsd:string"&gt;YPSOMED HOLDING AG  ORD&lt;/D&gt;&lt;D xsi:type="xsd:string"&gt;NETCOMPANY GROUP AS  ORD&lt;/D&gt;&lt;D xsi:type="xsd:string"&gt;SIMCORP AS  ORD&lt;/D&gt;&lt;D xsi:type="xsd:string"&gt;FLSMIDTH &amp;amp; CO AS  ORD&lt;/D&gt;&lt;D xsi:type="xsd:string"&gt;SOLUTIONS 30 SE  ORD&lt;/D&gt;&lt;D xsi:type="xsd:string"&gt;AALBERTS NV  ORD&lt;/D&gt;&lt;D xsi:type="xsd:string"&gt;ALFEN NV  ORD&lt;/D&gt;&lt;D xsi:type="xsd:string"&gt;BE SEMICONDUCTOR INDUSTRIES  ORD&lt;/D&gt;&lt;D xsi:type="xsd:string"&gt;BREMBO NV  ORD&lt;/D&gt;&lt;D xsi:type="xsd:string"&gt;EURONEXT NV  ORD REG&lt;/D&gt;&lt;D xsi:type="xsd:string"&gt;IMCD NV  ORD&lt;/D&gt;&lt;D xsi:type="xsd:string"&gt;TKH GROUP NV  ORD CTF&lt;/D&gt;&lt;D xsi:type="xsd:string"&gt;WESSANEN NV  ORD&lt;/D&gt;&lt;D xsi:type="xsd:string"&gt;AF GRUPPEN ASA  ORD&lt;/D&gt;&lt;D xsi:type="xsd:string"&gt;ATEA (EMENTOR) ASA  ORD&lt;/D&gt;&lt;D xsi:type="xsd:string"&gt;CRAYON GROUP HOLDING AS  ORD&lt;/D&gt;&lt;D xsi:type="xsd:string"&gt;NORWAY ROYAL SALMON ASA  ORD&lt;/D&gt;&lt;D xsi:type="xsd:string"&gt;SBANKEN ASA  ORD&lt;/D&gt;&lt;D xsi:type="xsd:string"&gt;LINK MOBILITY GROUP HOLDING ASA  ORD&lt;/D&gt;&lt;D xsi:type="xsd:string"&gt;AMPLIFON SPA  ORD&lt;/D&gt;&lt;D xsi:type="xsd:string"&gt;BANCA IFIS SPA  ORD&lt;/D&gt;&lt;D xsi:type="xsd:string"&gt;Carel Industries SpA Diritti 2023-11&lt;/D&gt;&lt;D xsi:type="xsd:string"&gt;CERVED GROUP SPA  ORD&lt;/D&gt;&lt;D xsi:type="xsd:string"&gt;DIASORIN SPA  ORD&lt;/D&gt;&lt;D xsi:type="xsd:string"&gt;TECHNOGYM SPA  ORD&lt;/D&gt;&lt;D xsi:type="xsd:string"&gt;TINEXTA (TECNOINVESTIMENTI) SPA  ORD&lt;/D&gt;&lt;D xsi:type="xsd:string"&gt;DEVOLVER DIGITAL INC  ORD&lt;/D&gt;&lt;D xsi:type="xsd:string"&gt;AFRY (AF) AB  ORD B&lt;/D&gt;&lt;D xsi:type="xsd:string"&gt;BEIJER REF AB  ORD B&lt;/D&gt;&lt;D xsi:type="xsd:string"&gt;CARY GROUP HOLDING AB  ORD&lt;/D&gt;&lt;D xsi:type="xsd:string"&gt;CELLAVISION AB  ORD&lt;/D&gt;&lt;D xsi:type="xsd:string"&gt;BOOZT AB  ORD&lt;/D&gt;&lt;D xsi:type="xsd:string"&gt;BICO GROUP (CELLINK) AB  ORD B&lt;/D&gt;&lt;D xsi:type="xsd:string"&gt;INTRUM (JUSTITIA) AB  ORD&lt;/D&gt;&lt;D xsi:type="xsd:string"&gt;LIFCO AB  ORD B&lt;/D&gt;&lt;D xsi:type="xsd:string"&gt;NOLATO AB  ORD B&lt;/D&gt;&lt;D xsi:type="xsd:string"&gt;NETENT AB  ORD B&lt;/D&gt;&lt;D xsi:type="xsd:string"&gt;OX2 AB  ORD&lt;/D&gt;&lt;D xsi:type="xsd:string"&gt;NIBE INDUSTRIER AB  ORD B&lt;/D&gt;&lt;D xsi:type="xsd:string"&gt;STILLFRONT GROUP AB  ORD&lt;/D&gt;&lt;D xsi:type="xsd:string"&gt;SDIPTECH AB  ORD B&lt;/D&gt;&lt;D xsi:type="xsd:string"&gt;CORTICEIRA AMORIM SA  ORD&lt;/D&gt;&lt;D xsi:type="xsd:string"&gt;HUHTAMAKI (VAN LEER) OYJ  ORD&lt;/D&gt;&lt;D xsi:type="xsd:string"&gt;METSO (OUTOTEC) CORP  ORD&lt;/D&gt;&lt;D xsi:type="xsd:string"&gt;EMBLA MEDICAL (OSSUR) HF  ORD&lt;/D&gt;&lt;D xsi:type="xsd:string"&gt;CASH/SHORT-TERM INVESTMENTS&lt;/D&gt;&lt;/FQL&gt;&lt;FQL&gt;&lt;Q&gt;L3XLR6.F-LU^JULIAN(OS_TOP_HLDG_NAME(ALL,42064,45627,CQ,,ALL,EQ).DATES)&lt;/Q&gt;&lt;R&gt;1&lt;/R&gt;&lt;C&gt;1&lt;/C&gt;&lt;D xsi:type="xsd:string"&gt;#NUM&lt;/D&gt;&lt;/FQL&gt;&lt;FQL&gt;&lt;Q&gt;L3XLR6.F-LU^FORMULA_DESCRIPTION("OS_TOP_HLDG_NAME")&lt;/Q&gt;&lt;R&gt;1&lt;/R&gt;&lt;C&gt;1&lt;/C&gt;&lt;D xsi:type="xsd:string"&gt;Name - Top Holdings&lt;/D&gt;&lt;/FQL&gt;&lt;FQL&gt;&lt;Q&gt;L3XLR6.F-LU^OS_TOP_HLDG_LOCID(ALL,42064,45627,CQ,,ALL,EQ)&lt;/Q&gt;&lt;R&gt;202&lt;/R&gt;&lt;C&gt;1&lt;/C&gt;&lt;D xsi:type="xsd:string"&gt;B1X3KP7&lt;/D&gt;&lt;D xsi:type="xsd:string"&gt;BNYKZJ0&lt;/D&gt;&lt;D xsi:type="xsd:string"&gt;BD376K0&lt;/D&gt;&lt;D xsi:type="xsd:string"&gt;B898BV8&lt;/D&gt;&lt;D xsi:type="xsd:string"&gt;5262849&lt;/D&gt;&lt;D xsi:type="xsd:string"&gt;BFZCSN4&lt;/D&gt;&lt;D xsi:type="xsd:string"&gt;B1KBGS9&lt;/D&gt;&lt;D xsi:type="xsd:string"&gt;7195824&lt;/D&gt;&lt;D xsi:type="xsd:string"&gt;BX8ZX20&lt;/D&gt;&lt;D xsi:type="xsd:string"&gt;BFMNCT4&lt;/D&gt;&lt;D xsi:type="xsd:string"&gt;BMVWYM8&lt;/D&gt;&lt;D xsi:type="xsd:string"&gt;4433839&lt;/D&gt;&lt;D xsi:type="xsd:string"&gt;BP6FZN1&lt;/D&gt;&lt;D xsi:type="xsd:string"&gt;BD96BJ5&lt;/D&gt;&lt;D xsi:type="xsd:string"&gt;BF2FPV3&lt;/D&gt;&lt;D xsi:type="xsd:string"&gt;BNM73Q6&lt;/D&gt;&lt;D xsi:type="xsd:string"&gt;B01TB35&lt;/D&gt;&lt;D xsi:type="xsd:string"&gt;BF1TM59&lt;/D&gt;&lt;D xsi:type="xsd:string"&gt;7399369&lt;/D&gt;&lt;D xsi:type="xsd:string"&gt;BD9G333&lt;/D&gt;&lt;D xsi:type="xsd:string"&gt;B28XLF6&lt;/D&gt;&lt;D xsi:type="xsd:string"&gt;BG44ZS2&lt;/D&gt;&lt;D xsi:type="xsd:string"&gt;BZ30ML6&lt;/D&gt;&lt;D xsi:type="xsd:string"&gt;0946580&lt;/D&gt;&lt;D xsi:type="xsd:string"&gt;B3YWDL4&lt;/D&gt;&lt;D xsi:type="xsd:string"&gt;BMVB793&lt;/D&gt;&lt;D xsi:type="xsd:string"&gt;BF2CVV6&lt;/D&gt;&lt;D xsi:type="xsd:string"&gt;B15SLC4&lt;/D&gt;&lt;D xsi:type="xsd:string"&gt;B00ZC75&lt;/D&gt;&lt;D xsi:type="xsd:string"&gt;B1VN5T8&lt;/D&gt;&lt;D xsi:type="xsd:string"&gt;5927353&lt;/D&gt;&lt;D xsi:type="xsd:string"&gt;BNC0116&lt;/D&gt;&lt;D xsi:type="xsd:string"&gt;BMFYGB3&lt;/D&gt;&lt;D xsi:type="xsd:string"&gt;BN0TYP0&lt;/D&gt;&lt;D xsi:type="xsd:string"&gt;BZ1DZ96&lt;/D&gt;&lt;D xsi:type="xsd:string"&gt;BNBS2J6&lt;/D&gt;&lt;D xsi:type="xsd:string"&gt;BN6PV62&lt;/D&gt;&lt;D xsi:type="xsd:string"&gt;5206621&lt;/D&gt;&lt;D xsi:type="xsd:string"&gt;BG1VQ16&lt;/D&gt;&lt;D xsi:type="xsd:string"&gt;BMWX9N6&lt;/D&gt;&lt;D xsi:type="xsd:string"&gt;BZ0D672&lt;/D&gt;&lt;D xsi:type="xsd:string"&gt;0005588&lt;/D&gt;&lt;D xsi:type="xsd:string"&gt;5490684&lt;/D&gt;&lt;D xsi:type="xsd:string"&gt;BSQXJ01&lt;/D&gt;&lt;D xsi:type="xsd:string"&gt;BLDB374&lt;/D&gt;&lt;D xsi:type="xsd:string"&gt;4681724&lt;/D&gt;&lt;D xsi:type="xsd:string"&gt;5468346&lt;/D&gt;&lt;D xsi:type="xsd:string"&gt;BJ5FQX7&lt;/D&gt;&lt;D xsi:type="xsd:string"&gt;0182663&lt;/D&gt;&lt;D xsi:type="xsd:string"&gt;B176416&lt;/D&gt;&lt;D xsi:type="xsd:string"&gt;B11TD81&lt;/D&gt;&lt;D xsi:type="xsd:string"&gt;BJYLTQ0&lt;/D&gt;&lt;D xsi:type="xsd:string"&gt;B019SP6&lt;/D&gt;&lt;D xsi:type="xsd:string"&gt;BJZ2Z08&lt;/D&gt;&lt;D xsi:type="xsd:string"&gt;5161407&lt;/D&gt;&lt;D xsi:type="xsd:string"&gt;BF7LFB6&lt;/D&gt;&lt;D xsi:type="xsd:string"&gt;B1Y6V63&lt;/D&gt;&lt;D xsi:type="xsd:string"&gt;7110902&lt;/D&gt;&lt;D xsi:type="xsd:string"&gt;BNNFQ37&lt;/D&gt;&lt;D xsi:type="xsd:string"&gt;BGGLZL4&lt;/D&gt;&lt;D xsi:type="xsd:string"&gt;BKS7YK0&lt;/D&gt;&lt;D xsi:type="xsd:string"&gt;B4RFDT5&lt;/D&gt;&lt;D xsi:type="xsd:string"&gt;5644588&lt;/D&gt;&lt;D xsi:type="xsd:string"&gt;B0PCQR9&lt;/D&gt;&lt;D xsi:type="xsd:string"&gt;BG0SQC9&lt;/D&gt;&lt;D xsi:type="xsd:string"&gt;BJYRDP5&lt;/D&gt;&lt;D xsi:type="xsd:string"&gt;BNZJCC8&lt;/D&gt;&lt;D xsi:type="xsd:string"&gt;BPV8VP9&lt;/D&gt;&lt;D xsi:type="xsd:string"&gt;BNC0LN8&lt;/D&gt;&lt;D xsi:type="xsd:string"&gt;5808845&lt;/D&gt;&lt;D xsi:type="xsd:string"&gt;BLNN0G8&lt;/D&gt;&lt;D xsi:type="xsd:string"&gt;BVFNZH2&lt;/D&gt;&lt;D xsi:type="xsd:string"&gt;BJ84HW7&lt;/D&gt;&lt;D xsi:type="xsd:string"&gt;B56RD66&lt;/D&gt;&lt;D xsi:type="xsd:string"&gt;BPX36K2&lt;/D&gt;&lt;D xsi:type="xsd:string"&gt;BZ04NV8&lt;/D&gt;&lt;D xsi:type="xsd:string"&gt;BLN8T44&lt;/D&gt;&lt;D xsi:type="xsd:string"&gt;0664097&lt;/D&gt;&lt;D xsi:type="xsd:string"&gt;BNNTR92&lt;/D&gt;&lt;D xsi:type="xsd:string"&gt;BMH6350&lt;/D&gt;&lt;D xsi:type="xsd:string"&gt;B0LDD86&lt;/D&gt;&lt;D xsi:type="xsd:string"&gt;BZ6T5C2&lt;/D&gt;&lt;D xsi:type="xsd:string"&gt;4224992&lt;/D&gt;&lt;D xsi:type="xsd:string"&gt;DAVA&lt;/D&gt;&lt;D xsi:type="xsd:string"&gt;BMB3BN1&lt;/D&gt;&lt;D xsi:type="xsd:string"&gt;B281L72&lt;/D&gt;&lt;D xsi:type="xsd:string"&gt;BN3ZYS8&lt;/D&gt;&lt;D xsi:type="xsd:string"&gt;7370063&lt;/D&gt;&lt;D xsi:type="xsd:string"&gt;5990623&lt;/D&gt;&lt;D xsi:type="xsd:string"&gt;BYW82K3&lt;/D&gt;&lt;D xsi:type="xsd:string"&gt;5881857&lt;/D&gt;&lt;D xsi:type="xsd:string"&gt;5119901&lt;/D&gt;&lt;D xsi:type="xsd:string"&gt;5689857&lt;/D&gt;&lt;D xsi:type="xsd:string"&gt;BYR4KP7&lt;/D&gt;&lt;D xsi:type="xsd:string"&gt;5557039&lt;/D&gt;&lt;D xsi:type="xsd:string"&gt;4943510&lt;/D&gt;&lt;D xsi:type="xsd:string"&gt;5949777&lt;/D&gt;&lt;D xsi:type="xsd:string"&gt;5545670&lt;/D&gt;&lt;D xsi:type="xsd:string"&gt;BYWH8S0&lt;/D&gt;&lt;D xsi:type="xsd:string"&gt;BGJVB13&lt;/D&gt;&lt;D xsi:type="xsd:string"&gt;B13G625&lt;/D&gt;&lt;D xsi:type="xsd:string"&gt;5633962&lt;/D&gt;&lt;D xsi:type="xsd:string"&gt;B03K783&lt;/D&gt;&lt;D xsi:type="xsd:string"&gt;5260768&lt;/D&gt;&lt;D xsi:type="xsd:string"&gt;BP2B2B0&lt;/D&gt;&lt;D xsi:type="xsd:string"&gt;5772627&lt;/D&gt;&lt;D xsi:type="xsd:string"&gt;BZ2JBQ2&lt;/D&gt;&lt;D xsi:type="xsd:string"&gt;4476210&lt;/D&gt;&lt;D xsi:</t>
        </r>
      </text>
    </comment>
    <comment ref="A133" authorId="0" shapeId="0" xr:uid="{426741A7-B747-4BA5-A34A-B92544FEB282}">
      <text>
        <r>
          <rPr>
            <b/>
            <sz val="9"/>
            <color indexed="81"/>
            <rFont val="Tahoma"/>
            <family val="2"/>
          </rPr>
          <t>type="xsd:string"&gt;B1YVKJ4&lt;/D&gt;&lt;D xsi:type="xsd:string"&gt;B188LG5&lt;/D&gt;&lt;D xsi:type="xsd:string"&gt;4907732&lt;/D&gt;&lt;D xsi:type="xsd:string"&gt;BNZJDK3&lt;/D&gt;&lt;D xsi:type="xsd:string"&gt;5633616&lt;/D&gt;&lt;D xsi:type="xsd:string"&gt;5805103&lt;/D&gt;&lt;D xsi:type="xsd:string"&gt;5267639&lt;/D&gt;&lt;D xsi:type="xsd:string"&gt;4508663&lt;/D&gt;&lt;D xsi:type="xsd:string"&gt;BYY8LS2&lt;/D&gt;&lt;D xsi:type="xsd:string"&gt;7130836&lt;/D&gt;&lt;D xsi:type="xsd:string"&gt;5998177&lt;/D&gt;&lt;D xsi:type="xsd:string"&gt;4899572&lt;/D&gt;&lt;D xsi:type="xsd:string"&gt;BYXKN05&lt;/D&gt;&lt;D xsi:type="xsd:string"&gt;BF2RW18&lt;/D&gt;&lt;D xsi:type="xsd:string"&gt;4457624&lt;/D&gt;&lt;D xsi:type="xsd:string"&gt;BF1HKP9&lt;/D&gt;&lt;D xsi:type="xsd:string"&gt;BNFWR44&lt;/D&gt;&lt;D xsi:type="xsd:string"&gt;BGH15L3&lt;/D&gt;&lt;D xsi:type="xsd:string"&gt;B67PRF3&lt;/D&gt;&lt;D xsi:type="xsd:string"&gt;0453659&lt;/D&gt;&lt;D xsi:type="xsd:string"&gt;BDHXPG3&lt;/D&gt;&lt;D xsi:type="xsd:string"&gt;0066701&lt;/D&gt;&lt;D xsi:type="xsd:string"&gt;0177142&lt;/D&gt;&lt;D xsi:type="xsd:string"&gt;BND88V8&lt;/D&gt;&lt;D xsi:type="xsd:string"&gt;BMH18Q1&lt;/D&gt;&lt;D xsi:type="xsd:string"&gt;B15FWH7&lt;/D&gt;&lt;D xsi:type="xsd:string"&gt;BJMZDW8&lt;/D&gt;&lt;D xsi:type="xsd:string"&gt;B0CM0C5&lt;/D&gt;&lt;D xsi:type="xsd:string"&gt;0963318&lt;/D&gt;&lt;D xsi:type="xsd:string"&gt;0334505&lt;/D&gt;&lt;D xsi:type="xsd:string"&gt;0371847&lt;/D&gt;&lt;D xsi:type="xsd:string"&gt;0687061&lt;/D&gt;&lt;D xsi:type="xsd:string"&gt;0447889&lt;/D&gt;&lt;D xsi:type="xsd:string"&gt;BYT1DJ1&lt;/D&gt;&lt;D xsi:type="xsd:string"&gt;B4T7HX1&lt;/D&gt;&lt;D xsi:type="xsd:string"&gt;BYM1K75&lt;/D&gt;&lt;D xsi:type="xsd:string"&gt;B5NR1S7&lt;/D&gt;&lt;D xsi:type="xsd:string"&gt;BVRZ8S8&lt;/D&gt;&lt;D xsi:type="xsd:string"&gt;0728119&lt;/D&gt;&lt;D xsi:type="xsd:string"&gt;B4X1RC8&lt;/D&gt;&lt;D xsi:type="xsd:string"&gt;BYVX2X2&lt;/D&gt;&lt;D xsi:type="xsd:string"&gt;B1L9ZC9&lt;/D&gt;&lt;D xsi:type="xsd:string"&gt;BP0QDP8&lt;/D&gt;&lt;D xsi:type="xsd:string"&gt;BM8J5G3&lt;/D&gt;&lt;D xsi:type="xsd:string"&gt;4350035&lt;/D&gt;&lt;D xsi:type="xsd:string"&gt;5978630&lt;/D&gt;&lt;D xsi:type="xsd:string"&gt;BDTYGC7&lt;/D&gt;&lt;D xsi:type="xsd:string"&gt;BYZWMR9&lt;/D&gt;&lt;D xsi:type="xsd:string"&gt;B02SWN8&lt;/D&gt;&lt;D xsi:type="xsd:string"&gt;BFYDWS1&lt;/D&gt;&lt;D xsi:type="xsd:string"&gt;BBCR9N1&lt;/D&gt;&lt;D xsi:type="xsd:string"&gt;5263574&lt;/D&gt;&lt;D xsi:type="xsd:string"&gt;BD5FFX8&lt;/D&gt;&lt;D xsi:type="xsd:string"&gt;B1W8P14&lt;/D&gt;&lt;D xsi:type="xsd:string"&gt;BG0SJ42&lt;/D&gt;&lt;D xsi:type="xsd:string"&gt;BG0SCK9&lt;/D&gt;&lt;D xsi:type="xsd:string"&gt;BSMM753&lt;/D&gt;&lt;D xsi:type="xsd:string"&gt;BNBNSG0&lt;/D&gt;&lt;D xsi:type="xsd:string"&gt;BNCBD46&lt;/D&gt;&lt;D xsi:type="xsd:string"&gt;B1WFDQ6&lt;/D&gt;&lt;D xsi:type="xsd:string"&gt;7271166&lt;/D&gt;&lt;D xsi:type="xsd:string"&gt;5714771&lt;/D&gt;&lt;D xsi:type="xsd:string"&gt;B12TR11&lt;/D&gt;&lt;D xsi:type="xsd:string"&gt;BD9PZ12&lt;/D&gt;&lt;D xsi:type="xsd:string"&gt;B3MVZM8&lt;/D&gt;&lt;D xsi:type="xsd:string"&gt;BYNZ5N7&lt;/D&gt;&lt;D xsi:type="xsd:string"&gt;BM99YX2&lt;/D&gt;&lt;D xsi:type="xsd:string"&gt;B14NJ71&lt;/D&gt;&lt;D xsi:type="xsd:string"&gt;7242087&lt;/D&gt;&lt;D xsi:type="xsd:string"&gt;BSBH1B3&lt;/D&gt;&lt;D xsi:type="xsd:string"&gt;BNGN809&lt;/D&gt;&lt;D xsi:type="xsd:string"&gt;B234WN9&lt;/D&gt;&lt;D xsi:type="xsd:string"&gt;BD9Y5C0&lt;/D&gt;&lt;D xsi:type="xsd:string"&gt;BP3S243&lt;/D&gt;&lt;D xsi:type="xsd:string"&gt;BPBLXY1&lt;/D&gt;&lt;D xsi:type="xsd:string"&gt;BN791J6&lt;/D&gt;&lt;D xsi:type="xsd:string"&gt;BP2NJ48&lt;/D&gt;&lt;D xsi:type="xsd:string"&gt;BNHRWG4&lt;/D&gt;&lt;D xsi:type="xsd:string"&gt;4018786&lt;/D&gt;&lt;D xsi:type="xsd:string"&gt;BZ30KS9&lt;/D&gt;&lt;D xsi:type="xsd:string"&gt;BKMFJ94&lt;/D&gt;&lt;D xsi:type="xsd:string"&gt;7371431&lt;/D&gt;&lt;D xsi:type="xsd:string"&gt;BL6K7K9&lt;/D&gt;&lt;D xsi:type="xsd:string"&gt;BMXT8K3&lt;/D&gt;&lt;D xsi:type="xsd:string"&gt;BKX8GB3&lt;/D&gt;&lt;D xsi:type="xsd:string"&gt;BMD2JW1&lt;/D&gt;&lt;D xsi:type="xsd:string"&gt;BN7BZM3&lt;/D&gt;&lt;D xsi:type="xsd:string"&gt;BMCFL47&lt;/D&gt;&lt;D xsi:type="xsd:string"&gt;BD8YX16&lt;/D&gt;&lt;D xsi:type="xsd:string"&gt;4657736&lt;/D&gt;&lt;D xsi:type="xsd:string"&gt;4447476&lt;/D&gt;&lt;D xsi:type="xsd:string"&gt;B1FN8X9&lt;/D&gt;&lt;D xsi:type="xsd:string"&gt;B3ZMYK9&lt;/D&gt;&lt;D xsi:type="xsd:string"&gt;CASH&lt;/D&gt;&lt;/FQL&gt;&lt;FQL&gt;&lt;Q&gt;L3XLR6.F-LU^JULIAN(OS_TOP_HLDG_LOCID(ALL,42064,45627,CQ,,ALL,EQ).DATES)&lt;/Q&gt;&lt;R&gt;1&lt;/R&gt;&lt;C&gt;1&lt;/C&gt;&lt;D xsi:type="xsd:string"&gt;#NUM&lt;/D&gt;&lt;/FQL&gt;&lt;FQL&gt;&lt;Q&gt;L3XLR6.F-LU^FORMULA_DESCRIPTION("OS_TOP_HLDG_LOCID")&lt;/Q&gt;&lt;R&gt;1&lt;/R&gt;&lt;C&gt;1&lt;/C&gt;&lt;D xsi:type="xsd:string"&gt;ID - Top Holdings&lt;/D&gt;&lt;/FQL&gt;&lt;FQL&gt;&lt;Q&gt;L3XLR6.F-LU^FG_PRICE(42064,45627,CQ)&lt;/Q&gt;&lt;R&gt;39&lt;/R&gt;&lt;C&gt;1&lt;/C&gt;&lt;D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xsi:type="xsd:double"&gt;96.93&lt;/D&gt;&lt;D xsi:type="xsd:double"&gt;124.17&lt;/D&gt;&lt;D xsi:type="xsd:double"&gt;138.14&lt;/D&gt;&lt;D xsi:type="xsd:double"&gt;159.27&lt;/D&gt;&lt;D xsi:type="xsd:double"&gt;168.97&lt;/D&gt;&lt;D xsi:type="xsd:double"&gt;188.39&lt;/D&gt;&lt;D xsi:type="xsd:double"&gt;208.24&lt;/D&gt;&lt;D xsi:type="xsd:double"&gt;224.07&lt;/D&gt;&lt;D xsi:type="xsd:double"&gt;174.81&lt;/D&gt;&lt;D xsi:type="xsd:double"&gt;139.72&lt;/D&gt;&lt;D xsi:type="xsd:double"&gt;119.41&lt;/D&gt;&lt;D xsi:type="xsd:double"&gt;137.49&lt;/D&gt;&lt;D xsi:type="xsd:double"&gt;147.21&lt;/D&gt;&lt;D xsi:type="xsd:double"&gt;151.1&lt;/D&gt;&lt;D xsi:type="xsd:double"&gt;132.91&lt;/D&gt;&lt;D xsi:type="xsd:double"&gt;152.68&lt;/D&gt;&lt;D xsi:type="xsd:double"&gt;154.13&lt;/D&gt;&lt;D xsi:type="xsd:double"&gt;155.63&lt;/D&gt;&lt;D xsi:type="xsd:double"&gt;160.65&lt;/D&gt;&lt;/FQL&gt;&lt;FQL&gt;&lt;Q&gt;L3XLR6.F-LU^JULIAN(FG_PRICE(42064,45627,CQ).DATES)&lt;/Q&gt;&lt;R&gt;39&lt;/R&gt;&lt;C&gt;1&lt;/C&gt;&lt;D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xsi:type="xsd:long"&gt;45565&lt;/D&gt;&lt;/FQL&gt;&lt;FQL&gt;&lt;Q&gt;L3XLR6.F-LU^FORMULA_DESCRIPTION("FG_PRICE")&lt;/Q&gt;&lt;R&gt;1&lt;/R&gt;&lt;C&gt;1&lt;/C&gt;&lt;D xsi:type="xsd:string"&gt;Price&lt;/D&gt;&lt;/FQL&gt;&lt;FQL&gt;&lt;Q&gt;FR0013451234^FG_PRICE(42064,45627,CQ)&lt;/Q&gt;&lt;R&gt;39&lt;/R&gt;&lt;C&gt;1&lt;/C&gt;&lt;D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xsi:type="xsd:double"&gt;1123.26&lt;/D&gt;&lt;D xsi:type="xsd:double"&gt;1187.13&lt;/D&gt;&lt;D xsi:type="xsd:double"&gt;1255.68&lt;/D&gt;&lt;D xsi:type="xsd:double"&gt;1286.65&lt;/D&gt;&lt;D xsi:type="xsd:double"&gt;1339.51&lt;/D&gt;&lt;D xsi:type="xsd:double"&gt;1185.8&lt;/D&gt;&lt;D xsi:type="xsd:double"&gt;1027.83&lt;/D&gt;&lt;D xsi:type="xsd:double"&gt;922.43&lt;/D&gt;&lt;D xsi:type="xsd:double"&gt;1005.15&lt;/D&gt;&lt;D xsi:type="xsd:double"&gt;1020.6&lt;/D&gt;&lt;D xsi:type="xsd:double"&gt;1014.71&lt;/D&gt;&lt;D xsi:type="xsd:double"&gt;931.12&lt;/D&gt;&lt;D xsi:type="xsd:double"&gt;1015.4&lt;/D&gt;&lt;D xsi:type="xsd:double"&gt;1005.27&lt;/D&gt;&lt;D xsi:type="xsd:double"&gt;989.14&lt;/D&gt;&lt;D xsi:type="xsd:double"&gt;1015.05&lt;/D&gt;&lt;/FQL&gt;&lt;FQL&gt;&lt;Q&gt;FR0013451234^JULIAN(FG_PRICE(42064,45627,CQ).DATES)&lt;/Q&gt;&lt;R&gt;39&lt;/R&gt;&lt;C&gt;1&lt;/C&gt;&lt;D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xsi:type="xsd:long"&gt;45565&lt;/D&gt;&lt;/FQL&gt;&lt;FQL&gt;&lt;Q&gt;FR0013451234^FG_COMPANY_NAME()&lt;/Q&gt;&lt;R&gt;1&lt;/R&gt;&lt;C&gt;1&lt;/C&gt;&lt;D xsi:type="xsd:string"&gt;29 Haussmann Mul. Managers PEA PME FCP Units C&lt;/D&gt;&lt;/FQL&gt;&lt;FQL&gt;&lt;Q&gt;FR0013451234^FORMULA_DESCRIPTION("FG_PRICE")&lt;/Q&gt;&lt;R&gt;1&lt;/R&gt;&lt;C&gt;1&lt;/C&gt;&lt;D xsi:type="xsd:string"&gt;Price&lt;/D&gt;&lt;/FQL&gt;&lt;FQL&gt;&lt;Q&gt;LU0306632414^FG_PRICE(42064,45627,CQ)&lt;/Q&gt;&lt;R&gt;39&lt;/R&gt;&lt;C&gt;1&lt;/C&gt;&lt;D xsi:type="xsd:double"&gt;21.1844&lt;/D&gt;&lt;D xsi:type="xsd:double"&gt;22.0479&lt;/D&gt;&lt;D xsi:type="xsd:double"&gt;22.1876&lt;/D&gt;&lt;D xsi:type="xsd:double"&gt;24.4534&lt;/D&gt;&lt;D xsi:type="xsd:double"&gt;23.1991&lt;/D&gt;&lt;D xsi:type="xsd:double"&gt;21.3247&lt;/D&gt;&lt;D xsi:type="xsd:double"&gt;23.2227&lt;/D&gt;&lt;D xsi:type="xsd:double"&gt;23.2256&lt;/D&gt;&lt;D xsi:type="xsd:double"&gt;24.5765&lt;/D&gt;&lt;D xsi:type="xsd:double"&gt;25.8935&lt;/D&gt;&lt;D xsi:type="xsd:double"&gt;27.4117&lt;/D&gt;&lt;D xsi:type="xsd:double"&gt;27.9804&lt;/D&gt;&lt;D xsi:type="xsd:double"&gt;27.812&lt;/D&gt;&lt;D xsi:type="xsd:double"&gt;29.5575&lt;/D&gt;&lt;D xsi:type="xsd:double"&gt;29.5946&lt;/D&gt;&lt;D xsi:type="xsd:double"&gt;24.0617&lt;/D&gt;&lt;D xsi:type="xsd:double"&gt;28.8372&lt;/D&gt;&lt;D xsi:type="xsd:double"&gt;29.2696&lt;/D&gt;&lt;D xsi:type="xsd:double"&gt;29.0226&lt;/D&gt;&lt;D xsi:type="xsd:double"&gt;33.0847&lt;/D&gt;&lt;D xsi:type="xsd:double"&gt;24.8248&lt;/D&gt;&lt;D xsi:type="xsd:double"&gt;29.521&lt;/D&gt;&lt;D xsi:type="xsd:double"&gt;33.0594&lt;/D&gt;&lt;D xsi:type="xsd:double"&gt;37.7485&lt;/D&gt;&lt;D xsi:type="xsd:double"&gt;40.1704&lt;/D&gt;&lt;D xsi:type="xsd:double"&gt;44.2853&lt;/D&gt;&lt;D xsi:type="xsd:double"&gt;46.4609&lt;/D&gt;&lt;D xsi:type="xsd:double"&gt;49.9802&lt;/D&gt;&lt;D xsi:type="xsd:double"&gt;40.1409&lt;/D&gt;&lt;D xsi:type="xsd:double"&gt;31.8701&lt;/D&gt;&lt;D xsi:type="xsd:double"&gt;28.0377&lt;/D&gt;&lt;D xsi:type="xsd:double"&gt;32.582&lt;/D&gt;&lt;D xsi:type="xsd:double"&gt;34.2029&lt;/D&gt;&lt;D xsi:type="xsd:double"&gt;34.0947&lt;/D&gt;&lt;D xsi:type="xsd:double"&gt;32.4897&lt;/D&gt;&lt;D xsi:type="xsd:double"&gt;35.8804&lt;/D&gt;&lt;D xsi:type="xsd:double"&gt;37.7791&lt;/D&gt;&lt;D xsi:type="xsd:double"&gt;37.3579&lt;/D&gt;&lt;D xsi:type="xsd:double"&gt;39.1316&lt;/D&gt;&lt;/FQL&gt;&lt;FQL&gt;&lt;Q&gt;LU0306632414^JULIAN(FG_PRICE(42064,45627,CQ).DATES)&lt;/Q&gt;&lt;R&gt;39&lt;/R&gt;&lt;C&gt;1&lt;/C&gt;&lt;D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xsi:type="xsd:long"&gt;45565&lt;/D&gt;&lt;/FQL&gt;&lt;FQL&gt;&lt;Q&gt;LU0306632414^FG_COMPANY_NAME()&lt;/Q&gt;&lt;R&gt;1&lt;/R&gt;&lt;C&gt;1&lt;/C&gt;&lt;D xsi:type="xsd:string"&gt;abrdn SICAV II SICAV - European Smaller Companies Fund A Capitalisation&lt;/D&gt;&lt;/FQL&gt;&lt;FQL&gt;&lt;Q&gt;LU0306632414^FORMULA_DESCRIPTION("FG_PRICE")&lt;/Q&gt;&lt;R&gt;1&lt;/R&gt;&lt;C&gt;1&lt;/C&gt;&lt;D xsi:type="xsd:string"&gt;Price&lt;/D&gt;&lt;/FQL&gt;&lt;FQL&gt;&lt;Q&gt;FR0012033371^FG_PRICE(42064,45627,CQ)&lt;/Q&gt;&lt;R&gt;39&lt;/R&gt;&lt;C&gt;1&lt;/C&gt;&lt;D xsi:type="xsd:double"&gt;123.13&lt;/D&gt;&lt;D xsi:type="xsd:double"&gt;124.02&lt;/D&gt;&lt;D xsi:type="xsd:double"&gt;119.34&lt;/D&gt;&lt;D xsi:type="xsd:double"&gt;132.33&lt;/D&gt;&lt;D xsi:type="xsd:double"&gt;126.38&lt;/D&gt;&lt;D xsi:type="xsd:double"&gt;122.32&lt;/D&gt;&lt;D xsi:type="xsd:double"&gt;134.96&lt;/D&gt;&lt;D xsi:type="xsd:double"&gt;136.02&lt;/D&gt;&lt;D xsi:type="xsd:double"&gt;148.54&lt;/D&gt;&lt;D xsi:type="xsd:double"&gt;160.15&lt;/D&gt;&lt;D xsi:type="xsd:double"&gt;166.19&lt;/D&gt;&lt;D xsi:type="xsd:double"&gt;173.1&lt;/D&gt;&lt;D xsi:type="xsd:double"&gt;166.79&lt;/D&gt;&lt;D xsi:type="xsd:double"&gt;172.92&lt;/D&gt;&lt;D xsi:type="xsd:double"&gt;173.94&lt;/D&gt;&lt;D xsi:type="xsd:double"&gt;144.07&lt;/D&gt;&lt;D xsi:type="xsd:double"&gt;167.14&lt;/D&gt;&lt;D xsi:type="xsd:double"&gt;171.39&lt;/D&gt;&lt;D xsi:type="xsd:double"&gt;172.25&lt;/D&gt;&lt;D xsi:type="xsd:double"&gt;181.39&lt;/D&gt;&lt;D xsi:type="xsd:double"&gt;129.92&lt;/D&gt;&lt;D xsi:type="xsd:double"&gt;156.47&lt;/D&gt;&lt;D xsi:type="xsd:double"&gt;167.77&lt;/D&gt;&lt;D xsi:type="xsd:double"&gt;178.11&lt;/D&gt;&lt;D xsi:type="xsd:double"&gt;191.57&lt;/D&gt;&lt;D xsi:type="xsd:double"&gt;199.52&lt;/D&gt;&lt;D xsi:type="xsd:double"&gt;200.37&lt;/D&gt;&lt;D xsi:type="xsd:double"&gt;209.43&lt;/D&gt;&lt;D xsi:type="xsd:double"&gt;187.26&lt;/D&gt;&lt;D xsi:type="xsd:double"&gt;166.84&lt;/D&gt;&lt;D xsi:type="xsd:double"&gt;155.08&lt;/D&gt;&lt;D xsi:type="xsd:double"&gt;169.9&lt;/D&gt;&lt;D xsi:type="xsd:double"&gt;182.38&lt;/D&gt;&lt;D xsi:type="xsd:double"&gt;177.79&lt;/D&gt;&lt;D xsi:type="xsd:double"&gt;167.1&lt;/D&gt;&lt;D xsi:type="xsd:double"&gt;178.62&lt;/D&gt;&lt;D xsi:type="xsd:double"&gt;188.74&lt;/D&gt;&lt;D xsi:type="xsd:double"&gt;183.25&lt;/D&gt;&lt;D xsi:type="xsd:double"&gt;189.3803&lt;/D&gt;&lt;/FQL&gt;&lt;FQL&gt;&lt;Q&gt;FR0012033371^JULIAN(FG_PRICE(42064,45627,CQ).DATES)&lt;/Q&gt;&lt;R&gt;39&lt;/R&gt;&lt;C&gt;1&lt;/C&gt;&lt;D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xsi:type="xsd:long"&gt;45565&lt;/D&gt;&lt;/FQL&gt;&lt;FQL&gt;&lt;Q&gt;FR0012033371^FG_COMPANY_NAME()&lt;/Q&gt;&lt;R&gt;1&lt;/R&gt;&lt;C&gt;1&lt;/C&gt;&lt;D xsi:type="xsd:string"&gt;Afer Actions PME FCP 3 Decimales Parts&lt;/D&gt;&lt;/FQL&gt;&lt;FQL&gt;&lt;Q&gt;FR0012033371^FORMULA_DESCRIPTION("FG_PRICE")&lt;/Q&gt;&lt;R&gt;1&lt;/R&gt;&lt;C&gt;1&lt;/C&gt;&lt;D xsi:type="xsd:string"&gt;Price&lt;/D&gt;&lt;/FQL&gt;&lt;FQL&gt;&lt;Q&gt;FR0013158136^FG_PRICE(42064,45627,CQ)&lt;/Q&gt;&lt;R&gt;39&lt;/R&gt;&lt;C&gt;1&lt;/C&gt;&lt;D xsi:type="xsd:string"&gt;@NA&lt;/D&gt;&lt;D xsi:type="xsd:string"&gt;@NA&lt;/D&gt;&lt;D xsi:type="xsd:string"&gt;@NA&lt;/D&gt;&lt;D xsi:type="xsd:string"&gt;@NA&lt;/D&gt;&lt;D xsi:type="xsd:string"&gt;@NA&lt;/D&gt;&lt;D xsi:type="xsd:double"&gt;96285.86&lt;/D&gt;&lt;D xsi:type="xsd:double"&gt;107449.13&lt;/D&gt;&lt;D xsi:type="xsd:double"&gt;110125.38&lt;/D&gt;&lt;D xsi:type="xsd:double"&gt;118332.18&lt;/D&gt;&lt;D xsi:type="xsd:double"&gt;128778.66&lt;/D&gt;&lt;D xsi:type="xsd:double"&gt;133839.61&lt;/D&gt;&lt;D xsi:type="xsd:double"&gt;139768.1&lt;/D&gt;&lt;D xsi:type="xsd:double"&gt;134897.6&lt;/D&gt;&lt;D xsi:type="xsd:double"&gt;140352.88&lt;/D&gt;&lt;D xsi:type="xsd:double"&gt;141552.1&lt;/D&gt;&lt;D xsi:type="xsd:double"&gt;117569.38&lt;/D&gt;&lt;D xsi:type="xsd:double"&gt;136797.95&lt;/D&gt;&lt;D xsi:type="xsd:double"&gt;140677.42&lt;/D&gt;&lt;D xsi:type="xsd:double"&gt;141864.36&lt;/D&gt;&lt;D xsi:type="xsd:double"&gt;150066.45&lt;/D&gt;&lt;D xsi:type="xsd:double"&gt;107908.33&lt;/D&gt;&lt;D xsi:type="xsd:double"&gt;130490.69&lt;/D&gt;&lt;D xsi:type="xsd:double"&gt;140476.66&lt;/D&gt;&lt;D xsi:type="xsd:double"&gt;148659.73&lt;/D&gt;&lt;D xsi:type="xsd:double"&gt;161184.73&lt;/D&gt;&lt;D xsi:type="xsd:double"&gt;167757.48&lt;/D&gt;&lt;D xsi:type="xsd:double"&gt;170160.77&lt;/D&gt;&lt;D xsi:type="xsd:double"&gt;178585.1&lt;/D&gt;&lt;D xsi:type="xsd:double"&gt;160272.23&lt;/D&gt;&lt;D xsi:type="xsd:double"&gt;143330.2&lt;/D&gt;&lt;D xsi:type="xsd:double"&gt;133702.95&lt;/D&gt;&lt;D xsi:type="xsd:double"&gt;147027.9&lt;/D&gt;&lt;D xsi:type="xsd:double"&gt;158404.9&lt;/D&gt;&lt;D xsi:type="xsd:double"&gt;155011.8&lt;/D&gt;&lt;D xsi:type="xsd:double"&gt;146233.63&lt;/D&gt;&lt;D xsi:type="xsd:double"&gt;156925.94&lt;/D&gt;&lt;D xsi:type="xsd:double"&gt;166435.81&lt;/D&gt;&lt;D xsi:type="xsd:double"&gt;161994.05&lt;/D&gt;&lt;D xsi:type="xsd:double"&gt;167870.22&lt;/D&gt;&lt;/FQL&gt;&lt;FQL&gt;&lt;Q&gt;FR0013158136^JULIAN(FG_PRICE(42064,45627,CQ).DATES)&lt;/Q&gt;&lt;R&gt;39&lt;/R&gt;&lt;C&gt;1&lt;/C&gt;&lt;D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xsi:type="xsd:long"&gt;45565&lt;/D&gt;&lt;/FQL&gt;&lt;FQL&gt;&lt;Q&gt;FR0013158136^FG_COMPANY_NAME()&lt;/Q&gt;&lt;R&gt;1&lt;/R&gt;&lt;C&gt;1&lt;/C&gt;&lt;D xsi:type="xsd:string"&gt;Afer Actions PME FCP Parts I 4 Decimales&lt;/D&gt;&lt;/FQL&gt;&lt;FQL&gt;&lt;Q&gt;FR0013158136^FORMULA_DESCRIPTION("FG_PRICE")&lt;/Q&gt;&lt;R&gt;1&lt;/R&gt;&lt;C&gt;1&lt;/C&gt;&lt;D xsi:type="xsd:string"&gt;Price&lt;/D&gt;&lt;/FQL&gt;&lt;FQL&gt;&lt;Q&gt;LU1906457467^FG_PRICE(42064,45627,CQ)&lt;/Q&gt;&lt;R&gt;0&lt;/R&gt;&lt;C&gt;0&lt;/C&gt;&lt;/FQL&gt;&lt;FQL&gt;&lt;Q&gt;LU1906457467^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xsi:type="xsd:long"&gt;45565&lt;/D&gt;&lt;/FQL&gt;&lt;FQL&gt;&lt;Q&gt;LU1906457467^FG_COMPANY_NAME()&lt;/Q&gt;&lt;R&gt;1&lt;/R&gt;&lt;C&gt;1&lt;/C&gt;&lt;D xsi:type="xsd:string"&gt;AIM LUX SICAV - C-QUADRAT EUROPE SMALLCAPS F Capitalisation&lt;/D&gt;&lt;/FQL&gt;&lt;FQL&gt;&lt;Q&gt;LU1906457467^FORMULA_DESCRIPTION("FG_PRICE")&lt;/Q&gt;&lt;R&gt;1&lt;/R&gt;&lt;C&gt;1&lt;/C&gt;&lt;D xsi:type="xsd:string"&gt;Price&lt;/D&gt;&lt;/FQL&gt;&lt;FQL&gt;&lt;Q&gt;LU0524465548^FG_PRICE(42064,45627,CQ)&lt;/Q&gt;&lt;R&gt;39&lt;/R&gt;&lt;C&gt;1&lt;/C&gt;&lt;D xsi:type="xsd:double"&gt;149.53&lt;/D&gt;&lt;D xsi:type="xsd:double"&gt;174.93&lt;/D&gt;&lt;D xsi:type="xsd:double"&gt;171.91&lt;/D&gt;&lt;D xsi:type="xsd:double"&gt;180.86&lt;/D&gt;&lt;D xsi:type="xsd:double"&gt;166.52&lt;/D&gt;&lt;D xsi:type="xsd:double"&gt;151.13&lt;/D&gt;&lt;D xsi:type="xsd:double"&gt;166.2&lt;/D&gt;&lt;D xsi:type="xsd:double"&gt;175.55&lt;/D&gt;&lt;D xsi:type="xsd:double"&gt;193.52&lt;/D&gt;&lt;D xsi:type="xsd:double"&gt;198.42&lt;/D&gt;&lt;D xsi:type="xsd:double"&gt;219.88&lt;/D&gt;&lt;D xsi:type="xsd:double"&gt;227.12&lt;/D&gt;&lt;D xsi:type="xsd:double"&gt;213.17&lt;/D&gt;&lt;D xsi:type="xsd:double"&gt;222.9&lt;/D&gt;&lt;D xsi:type="xsd:double"&gt;221.92&lt;/D&gt;&lt;D xsi:type="xsd:double"&gt;177.3&lt;/D&gt;&lt;D xsi:type="xsd:double"&gt;186.89&lt;/D&gt;&lt;D xsi:type="xsd:double"&gt;198.34&lt;/D&gt;&lt;D xsi:type="xsd:double"&gt;196.34&lt;/D&gt;&lt;D xsi:type="xsd:double"&gt;198.04&lt;/D&gt;&lt;D xsi:type="xsd:double"&gt;130.19&lt;/D&gt;&lt;D xsi:type="xsd:double"&gt;139.89&lt;/D&gt;&lt;D xsi:type="xsd:double"&gt;154.79&lt;/D&gt;&lt;D xsi:type="xsd:double"&gt;181.4&lt;/D&gt;&lt;D xsi:type="xsd:double"&gt;204.64&lt;/D&gt;&lt;D xsi:type="xsd:double"&gt;218.75&lt;/D&gt;&lt;D xsi:type="xsd:double"&gt;226.93&lt;/D&gt;&lt;D xsi:type="xsd:double"&gt;235.27&lt;/D&gt;&lt;D xsi:type="xsd:double"&gt;257.19&lt;/D&gt;&lt;D xsi:type="xsd:double"&gt;236.45&lt;/D&gt;&lt;D xsi:type="xsd:double"&gt;220.51&lt;/D&gt;&lt;D xsi:type="xsd:double"&gt;248.02&lt;/D&gt;&lt;D xsi:type="xsd:double"&gt;264.55&lt;/D&gt;&lt;D xsi:type="xsd:double"&gt;259.31&lt;/D&gt;&lt;D xsi:type="xsd:double"&gt;261.94&lt;/D&gt;&lt;D xsi:type="xsd:double"&gt;282.5&lt;/D&gt;&lt;D xsi:type="xsd:double"&gt;313.18&lt;/D&gt;&lt;D xsi:type="xsd:double"&gt;297.95&lt;/D&gt;&lt;D xsi:type="xsd:double"&gt;306.71&lt;/D&gt;&lt;/FQL&gt;&lt;FQL&gt;&lt;Q&gt;LU0524465548^JULIAN(FG_PRICE(42064,45627,CQ).DATES)&lt;/Q&gt;&lt;R&gt;39&lt;/R&gt;&lt;C&gt;1&lt;/C&gt;&lt;D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xsi:type="xsd:long"&gt;45565&lt;/D&gt;&lt;/FQL&gt;&lt;FQL&gt;&lt;Q&gt;LU0524465548^FG_COMPANY_NAME()&lt;/Q&gt;&lt;R&gt;1&lt;/R&gt;&lt;C&gt;1&lt;/C&gt;&lt;D xsi:type="xsd:string"&gt;Alken Fund SICAV - Small Cap Europe Capitalisation A&lt;/D&gt;&lt;/FQL&gt;&lt;FQL&gt;&lt;Q&gt;LU0524465548^FORMULA_DESCRIPTION("FG_PRICE")&lt;/Q&gt;&lt;R&gt;1&lt;/R&gt;&lt;C&gt;1&lt;/C&gt;&lt;D xsi:type="xsd:string"&gt;Price&lt;/D&gt;&lt;/FQL&gt;&lt;FQL&gt;&lt;Q&gt;FR0013533247^FG_PRICE(42064,45627,CQ)&lt;/Q&gt;&lt;R&gt;39&lt;/R&gt;&lt;C&gt;1&lt;/C&gt;&lt;D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xsi:type="xsd:double"&gt;87.71&lt;/D&gt;&lt;D xsi:type="xsd:double"&gt;95.92&lt;/D&gt;&lt;D xsi:type="xsd:double"&gt;102.27&lt;/D&gt;&lt;D xsi:type="xsd:double"&gt;103.84&lt;/D&gt;&lt;D xsi:type="xsd:double"&gt;93.1&lt;/D&gt;&lt;D xsi:type="xsd:double"&gt;108.04&lt;/D&gt;&lt;D xsi:type="xsd:double"&gt;110.66&lt;/D&gt;&lt;D xsi:type="xsd:double"&gt;109&lt;/D&gt;&lt;D xsi:type="xsd:double"&gt;114.28&lt;/D&gt;&lt;/FQL&gt;&lt;FQL&gt;&lt;Q&gt;FR0013533247^JULIAN(FG_PRICE(42064,45627,CQ).DATES)&lt;/Q&gt;&lt;R&gt;39&lt;/R&gt;&lt;C&gt;1&lt;/C&gt;&lt;D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xsi:type="xsd:long"&gt;45565&lt;/D&gt;&lt;/FQL&gt;&lt;FQL&gt;&lt;Q&gt;FR0013533247^FG_COMPANY_NAME()&lt;/Q&gt;&lt;R&gt;1&lt;/R&gt;&lt;C&gt;1&lt;/C&gt;&lt;D xsi:type="xsd:string"&gt;Allianz Actions Euro PME-ETI FCP Parts -MC EUR-&lt;/D&gt;&lt;/FQL&gt;&lt;FQL&gt;&lt;Q&gt;FR0013533247^FORMULA_DESCRIPTION("FG_PRICE")&lt;/Q&gt;&lt;R&gt;1&lt;/R&gt;&lt;C&gt;1&lt;/C&gt;&lt;D xsi:type="xsd:string"&gt;Price&lt;/D&gt;&lt;/FQL&gt;&lt;FQL&gt;&lt;Q&gt;LU1941714476^FG_PRICE(42064,45627,CQ)&lt;/Q&gt;&lt;R&gt;39&lt;/R&gt;&lt;C&gt;1&lt;/C&gt;&lt;D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xsi:type="xsd:double"&gt;82.93&lt;/D&gt;&lt;D xsi:type="xsd:double"&gt;108.31&lt;/D&gt;&lt;D xsi:type="xsd:double"&gt;119.66&lt;/D&gt;&lt;D xsi:type="xsd:double"&gt;142.21&lt;/D&gt;&lt;D xsi:type="xsd:double"&gt;148.81&lt;/D&gt;&lt;D xsi:type="xsd:double"&gt;162.68&lt;/D&gt;&lt;D xsi:type="xsd:double"&gt;170.85&lt;/D&gt;&lt;D xsi:type="xsd:double"&gt;185.87&lt;/D&gt;&lt;D xsi:type="xsd:double"&gt;148.15&lt;/D&gt;&lt;D xsi:type="xsd:double"&gt;121.69&lt;/D&gt;&lt;D xsi:type="xsd:double"&gt;104.98&lt;/D&gt;&lt;D xsi:type="xsd:double"&gt;117.84&lt;/D&gt;&lt;D xsi:type="xsd:double"&gt;124.12&lt;/D&gt;&lt;D xsi:type="xsd:double"&gt;126.25&lt;/D&gt;&lt;D xsi:type="xsd:double"&gt;114.1&lt;/D&gt;&lt;D xsi:type="xsd:double"&gt;132.44&lt;/D&gt;&lt;D xsi:type="xsd:double"&gt;134.84&lt;/D&gt;&lt;D xsi:type="xsd:double"&gt;132.63&lt;/D&gt;&lt;D xsi:type="xsd:double"&gt;138.35&lt;/D&gt;&lt;/FQL&gt;&lt;FQL&gt;&lt;Q&gt;LU1941714476^JULIAN(FG_PRICE(42064,45627,CQ).DATES)&lt;/Q&gt;&lt;R&gt;39&lt;/R&gt;&lt;C&gt;1&lt;/C&gt;&lt;D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xsi:type="xsd:long"&gt;45565&lt;/D&gt;&lt;/FQL&gt;&lt;FQL&gt;&lt;Q&gt;LU1941714476^FG_COMPANY_NAME()&lt;/Q&gt;&lt;R&gt;1&lt;/R&gt;&lt;C&gt;1&lt;/C&gt;&lt;D xsi:type="xsd:string"&gt;Allianz Global Investors Fund SICAV - Allianz Europe Small and Micro Cap Equity -PME-ETI AT- Capitalisation&lt;/D&gt;&lt;/FQL&gt;&lt;FQL&gt;&lt;Q&gt;LU1941714476^FORMULA_DESCRIPTION("FG_PRICE")&lt;/Q&gt;&lt;R&gt;1&lt;/R&gt;&lt;C&gt;1&lt;/C&gt;&lt;D xsi:type="xsd:string"&gt;Price&lt;/D&gt;&lt;/FQL&gt;&lt;FQL&gt;&lt;Q&gt;LU2873335520^FG_PRICE(42064,45627,CQ)&lt;/Q&gt;&lt;R&gt;39&lt;/R&gt;&lt;C&gt;1&lt;/C&gt;&lt;D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xsi:type="xsd:double"&gt;1006.75&lt;/D&gt;&lt;/FQL&gt;&lt;FQL&gt;&lt;Q&gt;LU2873335520^JULIAN(FG_PRICE(42064,45627,CQ).DATES)&lt;/Q&gt;&lt;R&gt;39&lt;/R&gt;&lt;C&gt;1&lt;/C&gt;&lt;D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xsi:type="xsd:long"&gt;45565&lt;/D&gt;&lt;/FQL&gt;&lt;FQL&gt;&lt;Q&gt;LU2873335520^FG_COMPANY_NAME()&lt;/Q&gt;&lt;R&gt;1&lt;/R&gt;&lt;C&gt;1&lt;/C&gt;&lt;D xsi:type="xsd:string"&gt;Allianz Global Investors Fund SICAV - Allianz Europe Small and Micro Cap Equity -WT- Capitalisation&lt;/D&gt;&lt;/FQL&gt;&lt;FQL&gt;&lt;Q&gt;LU2873335520^FORMULA_DESCRIPTION("FG_PRICE")&lt;/Q&gt;&lt;R&gt;1&lt;/R&gt;&lt;C&gt;1&lt;/C&gt;&lt;D xsi:type="xsd:string"&gt;Price&lt;/D&gt;&lt;/FQL&gt;&lt;FQL&gt;&lt;Q&gt;LU0293315023^FG_PRICE(42064,45627,CQ)&lt;/Q&gt;&lt;R&gt;39&lt;/R&gt;&lt;C&gt;1&lt;/C&gt;&lt;D xsi:type="xsd:double"&gt;175.25&lt;/D&gt;&lt;D xsi:type="xsd:double"&gt;177.2&lt;/D&gt;&lt;D xsi:type="xsd:double"&gt;172.5&lt;/D&gt;&lt;D xsi:type="xsd:double"&gt;194.22&lt;/D&gt;&lt;D xsi:type="xsd:double"&gt;175.25&lt;/D&gt;&lt;D xsi:type="xsd:double"&gt;171.31&lt;/D&gt;&lt;D xsi:type="xsd:double"&gt;182.12&lt;/D&gt;&lt;D xsi:type="xsd:double"&gt;178.51&lt;/D&gt;&lt;D xsi:type="xsd:double"&gt;189.52&lt;/D&gt;&lt;D xsi:type="xsd:double"&gt;192.62&lt;/D&gt;&lt;D xsi:type="xsd:double"&gt;203.39&lt;/D&gt;&lt;D xsi:type="xsd:double"&gt;204.51&lt;/D&gt;&lt;D xsi:type="xsd:double"&gt;205.18&lt;/D&gt;&lt;D xsi:type="xsd:double"&gt;</t>
        </r>
      </text>
    </comment>
    <comment ref="A134" authorId="0" shapeId="0" xr:uid="{6A6017B5-6896-4A7C-86BF-F7EFE6A46C10}">
      <text>
        <r>
          <rPr>
            <b/>
            <sz val="9"/>
            <color indexed="81"/>
            <rFont val="Tahoma"/>
            <family val="2"/>
          </rPr>
          <t>216.86&lt;/D&gt;&lt;D xsi:type="xsd:double"&gt;219.8&lt;/D&gt;&lt;D xsi:type="xsd:double"&gt;169.63&lt;/D&gt;&lt;D xsi:type="xsd:double"&gt;204.713&lt;/D&gt;&lt;D xsi:type="xsd:double"&gt;209.204&lt;/D&gt;&lt;D xsi:type="xsd:double"&gt;206.38&lt;/D&gt;&lt;D xsi:type="xsd:double"&gt;225.039&lt;/D&gt;&lt;D xsi:type="xsd:double"&gt;164.859&lt;/D&gt;&lt;D xsi:type="xsd:double"&gt;200.083&lt;/D&gt;&lt;D xsi:type="xsd:double"&gt;210.786&lt;/D&gt;&lt;D xsi:type="xsd:double"&gt;241.671&lt;/D&gt;&lt;D xsi:type="xsd:double"&gt;259.231&lt;/D&gt;&lt;D xsi:type="xsd:double"&gt;269.201&lt;/D&gt;&lt;D xsi:type="xsd:double"&gt;275.393&lt;/D&gt;&lt;D xsi:type="xsd:double"&gt;288.405&lt;/D&gt;&lt;D xsi:type="xsd:double"&gt;241.166&lt;/D&gt;&lt;D xsi:type="xsd:double"&gt;198.281&lt;/D&gt;&lt;D xsi:type="xsd:double"&gt;179.26&lt;/D&gt;&lt;D xsi:type="xsd:double"&gt;199.167&lt;/D&gt;&lt;D xsi:type="xsd:double"&gt;218.639&lt;/D&gt;&lt;D xsi:type="xsd:double"&gt;221.112&lt;/D&gt;&lt;D xsi:type="xsd:double"&gt;209.431&lt;/D&gt;&lt;D xsi:type="xsd:double"&gt;229.251&lt;/D&gt;&lt;D xsi:type="xsd:double"&gt;227.551&lt;/D&gt;&lt;D xsi:type="xsd:double"&gt;223.175&lt;/D&gt;&lt;D xsi:type="xsd:double"&gt;227.369&lt;/D&gt;&lt;/FQL&gt;&lt;FQL&gt;&lt;Q&gt;LU0293315023^JULIAN(FG_PRICE(42064,45627,CQ).DATES)&lt;/Q&gt;&lt;R&gt;39&lt;/R&gt;&lt;C&gt;1&lt;/C&gt;&lt;D xsi:type="xsd:long"&gt;42094&lt;/D&gt;&lt;D xsi:type="xsd:long"&gt;42185&lt;/D&gt;&lt;D xsi:type="xsd:long"&gt;42277&lt;/D&gt;&lt;D xsi:type="xsd:long"&gt;42368&lt;/D&gt;&lt;D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xsi:type="xsd:long"&gt;43462&lt;/D&gt;&lt;D xsi:type="xsd:long"&gt;43553&lt;/D&gt;&lt;D xsi:type="xsd:long"&gt;43644&lt;/D&gt;&lt;D xsi:type="xsd:long"&gt;43738&lt;/D&gt;&lt;D xsi:type="xsd:long"&gt;43829&lt;/D&gt;&lt;D xsi:type="xsd:long"&gt;43921&lt;/D&gt;&lt;D xsi:type="xsd:long"&gt;44012&lt;/D&gt;&lt;D xsi:type="xsd:long"&gt;44104&lt;/D&gt;&lt;D xsi:type="xsd:long"&gt;44195&lt;/D&gt;&lt;D xsi:type="xsd:long"&gt;44286&lt;/D&gt;&lt;D xsi:type="xsd:long"&gt;44377&lt;/D&gt;&lt;D xsi:type="xsd:long"&gt;44469&lt;/D&gt;&lt;D xsi:type="xsd:long"&gt;44560&lt;/D&gt;&lt;D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xsi:type="xsd:long"&gt;45565&lt;/D&gt;&lt;/FQL&gt;&lt;FQL&gt;&lt;Q&gt;LU0293315023^FG_COMPANY_NAME()&lt;/Q&gt;&lt;R&gt;1&lt;/R&gt;&lt;C&gt;1&lt;/C&gt;&lt;D xsi:type="xsd:string"&gt;Allianz Global Investors Fund SICAV - Allianz Europe Small Cap Equity Distribution -A (EUR)-&lt;/D&gt;&lt;/FQL&gt;&lt;FQL&gt;&lt;Q&gt;LU0293315023^FORMULA_DESCRIPTION("FG_PRICE")&lt;/Q&gt;&lt;R&gt;1&lt;/R&gt;&lt;C&gt;1&lt;/C&gt;&lt;D xsi:type="xsd:string"&gt;Price&lt;/D&gt;&lt;/FQL&gt;&lt;FQL&gt;&lt;Q&gt;FR0013419611^FG_PRICE(42064,45627,CQ)&lt;/Q&gt;&lt;R&gt;39&lt;/R&gt;&lt;C&gt;1&lt;/C&gt;&lt;D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xsi:type="xsd:double"&gt;79.99&lt;/D&gt;&lt;D xsi:type="xsd:double"&gt;99.93&lt;/D&gt;&lt;D xsi:type="xsd:double"&gt;107.63&lt;/D&gt;&lt;D xsi:type="xsd:double"&gt;123.45&lt;/D&gt;&lt;D xsi:type="xsd:double"&gt;133.61&lt;/D&gt;&lt;D xsi:type="xsd:double"&gt;142.17&lt;/D&gt;&lt;D xsi:type="xsd:double"&gt;147.73&lt;/D&gt;&lt;D xsi:type="xsd:double"&gt;155.52&lt;/D&gt;&lt;D xsi:type="xsd:double"&gt;143.1&lt;/D&gt;&lt;D xsi:type="xsd:double"&gt;126.85&lt;/D&gt;&lt;D xsi:type="xsd:double"&gt;110.66&lt;/D&gt;&lt;D xsi:type="xsd:double"&gt;123.98&lt;/D&gt;&lt;D xsi:type="xsd:double"&gt;127.53&lt;/D&gt;&lt;D xsi:type="xsd:double"&gt;127.46&lt;/D&gt;&lt;D xsi:type="xsd:double"&gt;117.61&lt;/D&gt;&lt;D xsi:type="xsd:double"&gt;128.64&lt;/D&gt;&lt;D xsi:type="xsd:double"&gt;129.28&lt;/D&gt;&lt;D xsi:type="xsd:double"&gt;126.41&lt;/D&gt;&lt;D xsi:type="xsd:double"&gt;129.94&lt;/D&gt;&lt;/FQL&gt;&lt;FQL&gt;&lt;Q&gt;FR0013419611^JULIAN(FG_PRICE(42064,45627,CQ).DATES)&lt;/Q&gt;&lt;R&gt;39&lt;/R&gt;&lt;C&gt;1&lt;/C&gt;&lt;D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xsi:type="xsd:long"&gt;45565&lt;/D&gt;&lt;/FQL&gt;&lt;FQL&gt;&lt;Q&gt;FR0013419611^FG_COMPANY_NAME()&lt;/Q&gt;&lt;R&gt;1&lt;/R&gt;&lt;C&gt;1&lt;/C&gt;&lt;D xsi:type="xsd:string"&gt;ALM Selection PEA PME FCP Parts -IC- 4 decimales&lt;/D&gt;&lt;/FQL&gt;&lt;FQL&gt;&lt;Q&gt;FR0013419611^FORMULA_DESCRIPTION("FG_PRICE")&lt;/Q&gt;&lt;R&gt;1&lt;/R&gt;&lt;C&gt;1&lt;/C&gt;&lt;D xsi:type="xsd:string"&gt;Price&lt;/D&gt;&lt;/FQL&gt;&lt;FQL&gt;&lt;Q&gt;LU2403399608^FG_PRICE(42064,45627,CQ)&lt;/Q&gt;&lt;R&gt;39&lt;/R&gt;&lt;C&gt;1&lt;/C&gt;&lt;D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xsi:type="xsd:double"&gt;86.18&lt;/D&gt;&lt;D xsi:type="xsd:double"&gt;92.026&lt;/D&gt;&lt;D xsi:type="xsd:double"&gt;91.443&lt;/D&gt;&lt;D xsi:type="xsd:double"&gt;90.361&lt;/D&gt;&lt;/FQL&gt;&lt;FQL&gt;&lt;Q&gt;LU2403399608^JULIAN(FG_PRICE(42064,45627,CQ).DATES)&lt;/Q&gt;&lt;R&gt;39&lt;/R&gt;&lt;C&gt;1&lt;/C&gt;&lt;D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xsi:type="xsd:long"&gt;45565&lt;/D&gt;&lt;/FQL&gt;&lt;FQL&gt;&lt;Q&gt;LU2403399608^FG_COMPANY_NAME()&lt;/Q&gt;&lt;R&gt;1&lt;/R&gt;&lt;C&gt;1&lt;/C&gt;&lt;D xsi:type="xsd:string"&gt;Aperture Investors SICAV - Small Cap Innovation Fund -IY- Distribution&lt;/D&gt;&lt;/FQL&gt;&lt;FQL&gt;&lt;Q&gt;LU2403399608^FORMULA_DESCRIPTION("FG_PRICE")&lt;/Q&gt;&lt;R&gt;1&lt;/R&gt;&lt;C&gt;1&lt;/C&gt;&lt;D xsi:type="xsd:string"&gt;Price&lt;/D&gt;&lt;/FQL&gt;&lt;FQL&gt;&lt;Q&gt;FR00140018J4^FG_PRICE(42064,45627,CQ)&lt;/Q&gt;&lt;R&gt;0&lt;/R&gt;&lt;C&gt;0&lt;/C&gt;&lt;/FQL&gt;&lt;FQL&gt;&lt;Q&gt;FR00140018J4^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xsi:type="xsd:long"&gt;45565&lt;/D&gt;&lt;/FQL&gt;&lt;FQL&gt;&lt;Q&gt;FR00140018J4^FG_COMPANY_NAME()&lt;/Q&gt;&lt;R&gt;1&lt;/R&gt;&lt;C&gt;1&lt;/C&gt;&lt;D xsi:type="xsd:string"&gt;Federal Transition Territoires FCP Units A&lt;/D&gt;&lt;/FQL&gt;&lt;FQL&gt;&lt;Q&gt;FR00140018J4^FORMULA_DESCRIPTION("FG_PRICE")&lt;/Q&gt;&lt;R&gt;1&lt;/R&gt;&lt;C&gt;1&lt;/C&gt;&lt;D xsi:type="xsd:string"&gt;Price&lt;/D&gt;&lt;/FQL&gt;&lt;FQL&gt;&lt;Q&gt;LU1637618825^FG_PRICE(42064,45627,CQ)&lt;/Q&gt;&lt;R&gt;39&lt;/R&gt;&lt;C&gt;1&lt;/C&gt;&lt;D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xsi:type="xsd:double"&gt;90.86&lt;/D&gt;&lt;D xsi:type="xsd:double"&gt;103.05&lt;/D&gt;&lt;D xsi:type="xsd:double"&gt;108.17&lt;/D&gt;&lt;D xsi:type="xsd:double"&gt;105.06&lt;/D&gt;&lt;D xsi:type="xsd:double"&gt;122.8&lt;/D&gt;&lt;D xsi:type="xsd:double"&gt;88.41&lt;/D&gt;&lt;D xsi:type="xsd:double"&gt;116.43&lt;/D&gt;&lt;D xsi:type="xsd:double"&gt;131.92&lt;/D&gt;&lt;D xsi:type="xsd:double"&gt;162.15&lt;/D&gt;&lt;D xsi:type="xsd:double"&gt;177.62&lt;/D&gt;&lt;D xsi:type="xsd:double"&gt;201.16&lt;/D&gt;&lt;D xsi:type="xsd:double"&gt;216.79&lt;/D&gt;&lt;D xsi:type="xsd:double"&gt;227.62&lt;/D&gt;&lt;D xsi:type="xsd:double"&gt;189.1&lt;/D&gt;&lt;D xsi:type="xsd:double"&gt;156.99&lt;/D&gt;&lt;D xsi:type="xsd:double"&gt;135.17&lt;/D&gt;&lt;D xsi:type="xsd:double"&gt;149.14&lt;/D&gt;&lt;D xsi:type="xsd:double"&gt;152.56&lt;/D&gt;&lt;D xsi:type="xsd:double"&gt;150.07&lt;/D&gt;&lt;D xsi:type="xsd:double"&gt;130.17&lt;/D&gt;&lt;D xsi:type="xsd:double"&gt;148.81&lt;/D&gt;&lt;D xsi:type="xsd:double"&gt;143.6&lt;/D&gt;&lt;D xsi:type="xsd:double"&gt;152.35&lt;/D&gt;&lt;D xsi:type="xsd:double"&gt;147.01&lt;/D&gt;&lt;/FQL&gt;&lt;FQL&gt;&lt;Q&gt;LU1637618825^JULIAN(FG_PRICE(42064,45627,CQ).DATES)&lt;/Q&gt;&lt;R&gt;39&lt;/R&gt;&lt;C&gt;1&lt;/C&gt;&lt;D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xsi:type="xsd:long"&gt;45565&lt;/D&gt;&lt;/FQL&gt;&lt;FQL&gt;&lt;Q&gt;LU1637618825^FG_COMPANY_NAME()&lt;/Q&gt;&lt;R&gt;1&lt;/R&gt;&lt;C&gt;1&lt;/C&gt;&lt;D xsi:type="xsd:string"&gt;Berenberg European Micro Cap FCP Units I Capitalisation&lt;/D&gt;&lt;/FQL&gt;&lt;FQL&gt;&lt;Q&gt;LU1637618825^FORMULA_DESCRIPTION("FG_PRICE")&lt;/Q&gt;&lt;R&gt;1&lt;/R&gt;&lt;C&gt;1&lt;/C&gt;&lt;D xsi:type="xsd:string"&gt;Price&lt;/D&gt;&lt;/FQL&gt;&lt;FQL&gt;&lt;Q&gt;LU1637619393^FG_PRICE(42064,45627,CQ)&lt;/Q&gt;&lt;R&gt;39&lt;/R&gt;&lt;C&gt;1&lt;/C&gt;&lt;D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xsi:type="xsd:double"&gt;96.93&lt;/D&gt;&lt;D xsi:type="xsd:double"&gt;124.17&lt;/D&gt;&lt;D xsi:type="xsd:double"&gt;138.14&lt;/D&gt;&lt;D xsi:type="xsd:double"&gt;159.27&lt;/D&gt;&lt;D xsi:type="xsd:double"&gt;168.97&lt;/D&gt;&lt;D xsi:type="xsd:double"&gt;188.39&lt;/D&gt;&lt;D xsi:type="xsd:double"&gt;208.24&lt;/D&gt;&lt;D xsi:type="xsd:double"&gt;224.07&lt;/D&gt;&lt;D xsi:type="xsd:double"&gt;174.81&lt;/D&gt;&lt;D xsi:type="xsd:double"&gt;139.72&lt;/D&gt;&lt;D xsi:type="xsd:double"&gt;119.41&lt;/D&gt;&lt;D xsi:type="xsd:double"&gt;137.49&lt;/D&gt;&lt;D xsi:type="xsd:double"&gt;147.21&lt;/D&gt;&lt;D xsi:type="xsd:double"&gt;151.1&lt;/D&gt;&lt;D xsi:type="xsd:double"&gt;132.91&lt;/D&gt;&lt;D xsi:type="xsd:double"&gt;152.68&lt;/D&gt;&lt;D xsi:type="xsd:double"&gt;154.13&lt;/D&gt;&lt;D xsi:type="xsd:double"&gt;155.63&lt;/D&gt;&lt;D xsi:type="xsd:double"&gt;160.65&lt;/D&gt;&lt;/FQL&gt;&lt;FQL&gt;&lt;Q&gt;LU1637619393^JULIAN(FG_PRICE(42064,45627,CQ).DATES)&lt;/Q&gt;&lt;R&gt;39&lt;/R&gt;&lt;C&gt;1&lt;/C&gt;&lt;D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xsi:type="xsd:long"&gt;45565&lt;/D&gt;&lt;/FQL&gt;&lt;FQL&gt;&lt;Q&gt;LU1637619393^FG_COMPANY_NAME()&lt;/Q&gt;&lt;R&gt;1&lt;/R&gt;&lt;C&gt;1&lt;/C&gt;&lt;D xsi:type="xsd:string"&gt;Berenberg European Small Cap FCP Units -M A- Capitalisation&lt;/D&gt;&lt;/FQL&gt;&lt;FQL&gt;&lt;Q&gt;LU1637619393^FORMULA_DESCRIPTION("FG_PRICE")&lt;/Q&gt;&lt;R&gt;1&lt;/R&gt;&lt;C&gt;1&lt;/C&gt;&lt;D xsi:type="xsd:string"&gt;Price&lt;/D&gt;&lt;/FQL&gt;&lt;FQL&gt;&lt;Q&gt;LU0832875354^FG_PRICE(42064,45627,CQ)&lt;/Q&gt;&lt;R&gt;39&lt;/R&gt;&lt;C&gt;1&lt;/C&gt;&lt;D xsi:type="xsd:double"&gt;146.23&lt;/D&gt;&lt;D xsi:type="xsd:double"&gt;146&lt;/D&gt;&lt;D xsi:type="xsd:double"&gt;133.17&lt;/D&gt;&lt;D xsi:type="xsd:double"&gt;141.16&lt;/D&gt;&lt;D xsi:type="xsd:double"&gt;130.35&lt;/D&gt;&lt;D xsi:type="xsd:double"&gt;128.85&lt;/D&gt;&lt;D xsi:type="xsd:double"&gt;137.24&lt;/D&gt;&lt;D xsi:type="xsd:double"&gt;137.98&lt;/D&gt;&lt;D xsi:type="xsd:double"&gt;147.67&lt;/D&gt;&lt;D xsi:type="xsd:double"&gt;152.45&lt;/D&gt;&lt;D xsi:type="xsd:double"&gt;155.21&lt;/D&gt;&lt;D xsi:type="xsd:double"&gt;157.01&lt;/D&gt;&lt;D xsi:type="xsd:double"&gt;151.95&lt;/D&gt;&lt;D xsi:type="xsd:double"&gt;158.72&lt;/D&gt;&lt;D xsi:type="xsd:double"&gt;161.21&lt;/D&gt;&lt;D xsi:type="xsd:double"&gt;137.29&lt;/D&gt;&lt;D xsi:type="xsd:double"&gt;156&lt;/D&gt;&lt;D xsi:type="xsd:double"&gt;161.81&lt;/D&gt;&lt;D xsi:type="xsd:double"&gt;158.15&lt;/D&gt;&lt;D xsi:type="xsd:double"&gt;177.15&lt;/D&gt;&lt;D xsi:type="xsd:double"&gt;136.72&lt;/D&gt;&lt;D xsi:type="xsd:double"&gt;164.34&lt;/D&gt;&lt;D xsi:type="xsd:double"&gt;185.45&lt;/D&gt;&lt;D xsi:type="xsd:double"&gt;199.24&lt;/D&gt;&lt;D xsi:type="xsd:double"&gt;203.68&lt;/D&gt;&lt;D xsi:type="xsd:double"&gt;232.72&lt;/D&gt;&lt;D xsi:type="xsd:double"&gt;234.27&lt;/D&gt;&lt;D xsi:type="xsd:double"&gt;255.53&lt;/D&gt;&lt;D xsi:type="xsd:double"&gt;212.9&lt;/D&gt;&lt;D xsi:type="xsd:double"&gt;175.95&lt;/D&gt;&lt;D xsi:type="xsd:double"&gt;159.45&lt;/D&gt;&lt;D xsi:type="xsd:double"&gt;180.31&lt;/D&gt;&lt;D xsi:type="xsd:double"&gt;210.21&lt;/D&gt;&lt;D xsi:type="xsd:double"&gt;203.14&lt;/D&gt;&lt;D xsi:type="xsd:double"&gt;187.14&lt;/D&gt;&lt;D xsi:type="xsd:double"&gt;206.9&lt;/D&gt;&lt;D xsi:type="xsd:double"&gt;218.98&lt;/D&gt;&lt;D xsi:type="xsd:double"&gt;211.02&lt;/D&gt;&lt;D xsi:type="xsd:double"&gt;212.21&lt;/D&gt;&lt;/FQL&gt;&lt;FQL&gt;&lt;Q&gt;LU0832875354^JULIAN(FG_PRICE(42064,45627,CQ).DATES)&lt;/Q&gt;&lt;R&gt;39&lt;/R&gt;&lt;C&gt;1&lt;/C&gt;&lt;D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xsi:type="xsd:long"&gt;45565&lt;/D&gt;&lt;/FQL&gt;&lt;FQL&gt;&lt;Q&gt;LU0832875354^FG_COMPANY_NAME()&lt;/Q&gt;&lt;R&gt;1&lt;/R&gt;&lt;C&gt;1&lt;/C&gt;&lt;D xsi:type="xsd:string"&gt;BL SICAV - BL-European Smaller Companies Distribution A&lt;/D&gt;&lt;/FQL&gt;&lt;FQL&gt;&lt;Q&gt;LU0832875354^FORMULA_DESCRIPTION("FG_PRICE")&lt;/Q&gt;&lt;R&gt;1&lt;/R&gt;&lt;C&gt;1&lt;/C&gt;&lt;D xsi:type="xsd:string"&gt;Price&lt;/D&gt;&lt;/FQL&gt;&lt;FQL&gt;&lt;Q&gt;FR0011833052^FG_PRICE(42064,45627,CQ)&lt;/Q&gt;&lt;R&gt;39&lt;/R&gt;&lt;C&gt;1&lt;/C&gt;&lt;D xsi:type="xsd:double"&gt;110.06&lt;/D&gt;&lt;D xsi:type="xsd:double"&gt;109.76&lt;/D&gt;&lt;D xsi:type="xsd:double"&gt;108&lt;/D&gt;&lt;D xsi:type="xsd:double"&gt;117.25&lt;/D&gt;&lt;D xsi:type="xsd:double"&gt;112.32&lt;/D&gt;&lt;D xsi:type="xsd:double"&gt;111.39&lt;/D&gt;&lt;D xsi:type="xsd:double"&gt;117.89&lt;/D&gt;&lt;D xsi:type="xsd:double"&gt;124.23&lt;/D&gt;&lt;D xsi:type="xsd:double"&gt;133.14&lt;/D&gt;&lt;D xsi:type="xsd:double"&gt;145.65&lt;/D&gt;&lt;D xsi:type="xsd:double"&gt;150.48&lt;/D&gt;&lt;D xsi:type="xsd:double"&gt;156.66&lt;/D&gt;&lt;D xsi:type="xsd:double"&gt;152.3&lt;/D&gt;&lt;D xsi:type="xsd:double"&gt;151.4&lt;/D&gt;&lt;D xsi:type="xsd:double"&gt;141.72&lt;/D&gt;&lt;D xsi:type="xsd:double"&gt;120.87&lt;/D&gt;&lt;D xsi:type="xsd:double"&gt;130.03&lt;/D&gt;&lt;D xsi:type="xsd:double"&gt;133.02&lt;/D&gt;&lt;D xsi:type="xsd:double"&gt;134.15&lt;/D&gt;&lt;D xsi:type="xsd:double"&gt;139.6&lt;/D&gt;&lt;D xsi:type="xsd:double"&gt;105.93&lt;/D&gt;&lt;D xsi:type="xsd:double"&gt;127.26&lt;/D&gt;&lt;D xsi:type="xsd:double"&gt;139.75&lt;/D&gt;&lt;D xsi:type="xsd:double"&gt;159.84&lt;/D&gt;&lt;D xsi:type="xsd:double"&gt;168.99&lt;/D&gt;&lt;D xsi:type="xsd:double"&gt;187.52&lt;/D&gt;&lt;D xsi:type="xsd:double"&gt;188.05&lt;/D&gt;&lt;D xsi:type="xsd:double"&gt;190.62&lt;/D&gt;&lt;D xsi:type="xsd:double"&gt;181.69&lt;/D&gt;&lt;D xsi:type="xsd:double"&gt;165.85&lt;/D&gt;&lt;D xsi:type="xsd:double"&gt;140.26&lt;/D&gt;&lt;D xsi:type="xsd:double"&gt;155.75&lt;/D&gt;&lt;D xsi:type="xsd:double"&gt;163.71&lt;/D&gt;&lt;D xsi:type="xsd:double"&gt;156.15&lt;/D&gt;&lt;D xsi:type="xsd:double"&gt;144.24&lt;/D&gt;&lt;D xsi:type="xsd:double"&gt;152.7&lt;/D&gt;&lt;D xsi:type="xsd:double"&gt;150.58&lt;/D&gt;&lt;D xsi:type="xsd:double"&gt;144.73&lt;/D&gt;&lt;D xsi:type="xsd:double"&gt;145.13&lt;/D&gt;&lt;/FQL&gt;&lt;FQL&gt;&lt;Q&gt;FR0011833052^JULIAN(FG_PRICE(42064,45627,CQ).DATES)&lt;/Q&gt;&lt;R&gt;39&lt;/R&gt;&lt;C&gt;1&lt;/C&gt;&lt;D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xsi:type="xsd:long"&gt;45565&lt;/D&gt;&lt;/FQL&gt;&lt;FQL&gt;&lt;Q&gt;FR0011833052^FG_COMPANY_NAME()&lt;/Q&gt;&lt;R&gt;1&lt;/R&gt;&lt;C&gt;1&lt;/C&gt;&lt;D xsi:type="xsd:string"&gt;BSO PME FCP Parts C&lt;/D&gt;&lt;/FQL&gt;&lt;FQL&gt;&lt;Q&gt;FR0011833052^FORMULA_DESCRIPTION("FG_PRICE")&lt;/Q&gt;&lt;R&gt;1&lt;/R&gt;&lt;C&gt;1&lt;/C&gt;&lt;D xsi:type="xsd:string"&gt;Price&lt;/D&gt;&lt;/FQL&gt;&lt;FQL&gt;&lt;Q&gt;FR0010762518^FG_PRICE(42064,45627,CQ)&lt;/Q&gt;&lt;R&gt;39&lt;/R&gt;&lt;C&gt;1&lt;/C&gt;&lt;D xsi:type="xsd:double"&gt;103.03&lt;/D&gt;&lt;D xsi:type="xsd:double"&gt;107.98&lt;/D&gt;&lt;D xsi:type="xsd:double"&gt;105.4&lt;/D&gt;&lt;D xsi:type="xsd:double"&gt;114.08&lt;/D&gt;&lt;D xsi:type="xsd:double"&gt;110.08&lt;/D&gt;&lt;D xsi:type="xsd:double"&gt;110.33&lt;/D&gt;&lt;D xsi:type="xsd:double"&gt;123.08&lt;/D&gt;&lt;D xsi:type="xsd:double"&gt;131.85&lt;/D&gt;&lt;D xsi:type="xsd:double"&gt;139.43&lt;/D&gt;&lt;D xsi:type="xsd:double"&gt;148.07&lt;/D&gt;&lt;D xsi:type="xsd:double"&gt;137.41&lt;/D&gt;&lt;D xsi:type="xsd:double"&gt;137.79&lt;/D&gt;&lt;D xsi:type="xsd:double"&gt;129.85&lt;/D&gt;&lt;D xsi:type="xsd:double"&gt;127.38&lt;/D&gt;&lt;D xsi:type="xsd:double"&gt;117.86&lt;/D&gt;&lt;D xsi:type="xsd:double"&gt;92.04&lt;/D&gt;&lt;D xsi:type="xsd:double"&gt;100.62&lt;/D&gt;&lt;D xsi:type="xsd:double"&gt;104.35&lt;/D&gt;&lt;D xsi:type="xsd:double"&gt;101.98&lt;/D&gt;&lt;D xsi:type="xsd:double"&gt;111.2&lt;/D&gt;&lt;D xsi:type="xsd:double"&gt;90.87&lt;/D&gt;&lt;D xsi:type="xsd:double"&gt;118.18&lt;/D&gt;&lt;D xsi:type="xsd:double"&gt;132.44&lt;/D&gt;&lt;D xsi:type="xsd:double"&gt;158.84&lt;/D&gt;&lt;D xsi:type="xsd:double"&gt;171.8&lt;/D&gt;&lt;D xsi:type="xsd:double"&gt;176.3&lt;/D&gt;&lt;D xsi:type="xsd:double"&gt;177.51&lt;/D&gt;&lt;D xsi:type="xsd:double"&gt;167.73&lt;/D&gt;&lt;D xsi:type="xsd:double"&gt;142.82&lt;/D&gt;&lt;D xsi:type="xsd:double"&gt;112.4&lt;/D&gt;&lt;D xsi:type="xsd:double"&gt;99.17&lt;/D&gt;&lt;D xsi:type="xsd:double"&gt;112.65&lt;/D&gt;&lt;D xsi:type="xsd:double"&gt;113.8&lt;/D&gt;&lt;D xsi:type="xsd:double"&gt;116.68&lt;/D&gt;&lt;D xsi:type="xsd:double"&gt;108.42&lt;/D&gt;&lt;D xsi:type="xsd:double"&gt;115.8&lt;/D&gt;&lt;D xsi:type="xsd:double"&gt;120.43&lt;/D&gt;&lt;D xsi:type="xsd:double"&gt;117.57&lt;/D&gt;&lt;D xsi:type="xsd:double"&gt;117.68&lt;/D&gt;&lt;/FQL&gt;&lt;FQL&gt;&lt;Q&gt;FR0010762518^JULIAN(FG_PRICE(42064,45627,CQ).DATES)&lt;/Q&gt;&lt;R&gt;39&lt;/R&gt;&lt;C&gt;1&lt;/C&gt;&lt;D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xsi:type="xsd:long"&gt;45565&lt;/D&gt;&lt;/FQL&gt;&lt;FQL&gt;&lt;Q&gt;FR0010762518^FG_COMPANY_NAME()&lt;/Q&gt;&lt;R&gt;1&lt;/R&gt;&lt;C&gt;1&lt;/C&gt;&lt;D xsi:type="xsd:string"&gt;Cogefi Gestion Cogefi Prospective FCP De Capitalisation Parts P&lt;/D&gt;&lt;/FQL&gt;&lt;FQL&gt;&lt;Q&gt;FR0010762518^FORMULA_DESCRIPTION("FG_PRICE")&lt;/Q&gt;&lt;R&gt;1&lt;/R&gt;&lt;C&gt;1&lt;/C&gt;&lt;D xsi:type="xsd:string"&gt;Price&lt;/D&gt;&lt;/FQL&gt;&lt;FQL&gt;&lt;Q&gt;LU0282719219^FG_PRICE(42064,45627,CQ)&lt;/Q&gt;&lt;R&gt;39&lt;/R&gt;&lt;C&gt;1&lt;/C&gt;&lt;D xsi:type="xsd:double"&gt;28.67&lt;/D&gt;&lt;D xsi:type="xsd:double"&gt;29.55&lt;/D&gt;&lt;D xsi:type="xsd:double"&gt;28.3&lt;/D&gt;&lt;D xsi:type="xsd:double"&gt;31.41&lt;/D&gt;&lt;D xsi:type="xsd:double"&gt;29.77&lt;/D&gt;&lt;D xsi:type="xsd:double"&gt;28.57&lt;/D&gt;&lt;D xsi:type="xsd:double"&gt;30.54&lt;/D&gt;&lt;D xsi:type="xsd:double"&gt;30.8&lt;/D&gt;&lt;D xsi:type="xsd:double"&gt;33.67&lt;/D&gt;&lt;D xsi:type="xsd:double"&gt;35.55&lt;/D&gt;&lt;D xsi:type="xsd:double"&gt;36.58&lt;/D&gt;&lt;D xsi:type="xsd:double"&gt;36.9&lt;/D&gt;&lt;D xsi:type="xsd:double"&gt;37.73&lt;/D&gt;&lt;D xsi:type="xsd:double"&gt;40.43&lt;/D&gt;&lt;D xsi:type="xsd:double"&gt;39.69&lt;/D&gt;&lt;D xsi:type="xsd:double"&gt;33.13&lt;/D&gt;&lt;D xsi:type="xsd:double"&gt;37.96&lt;/D&gt;&lt;D xsi:type="xsd:double"&gt;39.8731&lt;/D&gt;&lt;D xsi:type="xsd:double"&gt;40.2656&lt;/D&gt;&lt;D xsi:type="xsd:double"&gt;45.6469&lt;/D&gt;&lt;D xsi:type="xsd:double"&gt;34.7061&lt;/D&gt;&lt;D xsi:type="xsd:double"&gt;42.3663&lt;/D&gt;&lt;D xsi:type="xsd:double"&gt;45.9577&lt;/D&gt;&lt;D xsi:type="xsd:double"&gt;51.6188&lt;/D&gt;&lt;D xsi:type="xsd:double"&gt;53.6034&lt;/D&gt;&lt;D xsi:type="xsd:double"&gt;57.806399999999996&lt;/D&gt;&lt;D xsi:type="xsd:double"&gt;59.7381&lt;/D&gt;&lt;D xsi:type="xsd:double"&gt;63.2738&lt;/D&gt;&lt;D xsi:type="xsd:double"&gt;50.4135&lt;/D&gt;&lt;D xsi:type="xsd:double"&gt;41.0617&lt;/D&gt;&lt;D xsi:type="xsd:double"&gt;37.1398&lt;/D&gt;&lt;D xsi:type="xsd:double"&gt;40.6492&lt;/D&gt;&lt;D xsi:type="xsd:double"&gt;43.8005&lt;/D&gt;&lt;D xsi:type="xsd:double"&gt;43.3648&lt;/D&gt;&lt;D xsi:type="xsd:double"&gt;40.8776&lt;/D&gt;&lt;D xsi:type="xsd:double"&gt;44.9955&lt;/D&gt;&lt;D xsi:type="xsd:double"&gt;45.408&lt;/D&gt;&lt;D xsi:type="xsd:double"&gt;44.8186&lt;/D&gt;&lt;D xsi:type="xsd:double"&gt;48.0732&lt;/D&gt;&lt;/FQL&gt;&lt;FQL&gt;&lt;Q&gt;LU0282719219^JULIAN(FG_PRICE(42064,45627,CQ).DATES)&lt;/Q&gt;&lt;R&gt;39&lt;/R&gt;&lt;C&gt;1&lt;/C&gt;&lt;D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xsi:type="xsd:long"&gt;45565&lt;/D&gt;&lt;/FQL&gt;&lt;FQL&gt;&lt;Q&gt;LU0282719219^FG_COMPANY_NAME()&lt;/Q&gt;&lt;R&gt;1&lt;/R&gt;&lt;C&gt;1&lt;/C&gt;&lt;D xsi:type="xsd:string"&gt;Columbia Threadneedle (Lux) I SICAV - Pan European Small Cap Opportunities -AE- Capitalisation&lt;/D&gt;&lt;/FQL&gt;&lt;FQL&gt;&lt;Q&gt;LU0282719219^FORMULA_DESCRIPTION("FG_PRICE")&lt;/Q&gt;&lt;R&gt;1&lt;/R&gt;&lt;C&gt;1&lt;/C&gt;&lt;D xsi:type="xsd:string"&gt;Price&lt;/D&gt;&lt;/FQL&gt;&lt;FQL&gt;&lt;Q&gt;LU2354250925^FG_PRICE(42064,45627,CQ)&lt;/Q&gt;&lt;R&gt;39&lt;/R&gt;&lt;C&gt;1&lt;/C&gt;&lt;D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xsi:type="xsd:double"&gt;86.7&lt;/D&gt;&lt;D xsi:type="xsd:double"&gt;91.57&lt;/D&gt;&lt;D xsi:type="xsd:double"&gt;97.06&lt;/D&gt;&lt;D xsi:type="xsd:double"&gt;102.17&lt;/D&gt;&lt;D xsi:type="xsd:double"&gt;107.99&lt;/D&gt;&lt;/FQL&gt;&lt;FQL&gt;&lt;Q&gt;LU2354250925^JULIAN(FG_PRICE(42064,45627,CQ).DATES)&lt;/Q&gt;&lt;R&gt;39&lt;/R&gt;&lt;C&gt;1&lt;/C&gt;&lt;D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xsi:type="xsd:long"&gt;45565&lt;/D&gt;&lt;/FQL&gt;&lt;FQL&gt;&lt;Q&gt;LU2354250925^FG_COMPANY_NAME()&lt;/Q&gt;&lt;R&gt;1&lt;/R&gt;&lt;C&gt;1&lt;/C&gt;&lt;D xsi:type="xsd:string"&gt;Digital Funds SICAV - Digital Funds Stars Europe Smaller Companies -ACC 1 Capitalisation&lt;/D&gt;&lt;/FQL&gt;&lt;FQL&gt;&lt;Q&gt;LU2354250925^FORMULA_DESCRIPTION("FG_PRICE")&lt;/Q&gt;&lt;R&gt;1&lt;/R&gt;&lt;C&gt;1&lt;/C&gt;&lt;D xsi:type="xsd:string"&gt;Price&lt;/D&gt;&lt;/FQL&gt;&lt;FQL&gt;&lt;Q&gt;BE0948495297^FG_PRICE(42064,45627,CQ)&lt;/Q&gt;&lt;R&gt;39&lt;/R&gt;&lt;C&gt;1&lt;/C&gt;&lt;D xsi:type="xsd:double"&gt;128.23&lt;/D&gt;&lt;D xsi:type="xsd:double"&gt;128.23&lt;/D&gt;&lt;D xsi:type="xsd:double"&gt;128.23&lt;/D&gt;&lt;D xsi:type="xsd:double"&gt;128.23&lt;/D&gt;&lt;D xsi:type="xsd:double"&gt;128.23&lt;/D&gt;&lt;D xsi:type="xsd:double"&gt;128.23&lt;/D&gt;&lt;D xsi:type="xsd:double"&gt;128.23&lt;/D&gt;&lt;D xsi:type="xsd:double"&gt;157.83&lt;/D&gt;&lt;D xsi:type="xsd:double"&gt;169.91&lt;/D&gt;&lt;D xsi:type="xsd:double"&gt;180.83&lt;/D&gt;&lt;D xsi:type="xsd:double"&gt;183.23&lt;/D&gt;&lt;D xsi:type="xsd:double"&gt;185.7&lt;/D&gt;&lt;D xsi:type="xsd:double"&gt;184.71&lt;/D&gt;&lt;D xsi:type="xsd:double"&gt;184.71&lt;/D&gt;&lt;D xsi:type="xsd:double"&gt;184.71&lt;/D&gt;&lt;D xsi:type="xsd:double"&gt;184.71&lt;/D&gt;&lt;D xsi:type="xsd:double"&gt;184.71&lt;/D&gt;&lt;D xsi:type="xsd:double"&gt;184.71&lt;/D&gt;&lt;D xsi:type="xsd:double"&gt;184.71&lt;/D&gt;&lt;D xsi:type="xsd:double"&gt;184.71&lt;/D&gt;&lt;D xsi:type="xsd:double"&gt;184.71&lt;/D&gt;&lt;D xsi:type="xsd:double"&gt;184.71&lt;/D&gt;&lt;D xsi:type="xsd:double"&gt;184.71&lt;/D&gt;&lt;D xsi:type="xsd:double"&gt;184.71&lt;/D&gt;&lt;D xsi:type="xsd:double"&gt;184.71&lt;/D&gt;&lt;D xsi:type="xsd:double"&gt;233.88&lt;/D&gt;&lt;D xsi:type="xsd:double"&gt;243.85&lt;/D&gt;&lt;D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xsi:type="xsd:string"&gt;@NA&lt;/D&gt;&lt;/FQL&gt;&lt;FQL&gt;&lt;Q&gt;BE0948495297^JULIAN(FG_PRICE(42064,45627,CQ).DATES)&lt;/Q&gt;&lt;R&gt;39&lt;/R&gt;&lt;C&gt;1&lt;/C&gt;&lt;D xsi:type="xsd:long"&gt;42094&lt;/D&gt;&lt;D xsi:type="xsd:long"&gt;42185&lt;/D&gt;&lt;D xsi:type="xsd:long"&gt;42277&lt;/D&gt;&lt;D xsi:type="xsd:long"&gt;42369&lt;/D&gt;&lt;D xsi:type="xsd:long"&gt;42460&lt;</t>
        </r>
      </text>
    </comment>
    <comment ref="A135" authorId="0" shapeId="0" xr:uid="{BEC23A9E-4AD4-4C52-8CBC-2A30CECB510C}">
      <text>
        <r>
          <rPr>
            <b/>
            <sz val="9"/>
            <color indexed="81"/>
            <rFont val="Tahoma"/>
            <family val="2"/>
          </rPr>
          <t xml:space="preserve">/D&gt;&lt;D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xsi:type="xsd:long"&gt;45565&lt;/D&gt;&lt;/FQL&gt;&lt;FQL&gt;&lt;Q&gt;BE0948495297^FG_COMPANY_NAME()&lt;/Q&gt;&lt;R&gt;1&lt;/R&gt;&lt;C&gt;1&lt;/C&gt;&lt;D xsi:type="xsd:string"&gt;DPAM INVEST B SICAV - Equities Europe Small Caps Sustainable E Distribution&lt;/D&gt;&lt;/FQL&gt;&lt;FQL&gt;&lt;Q&gt;BE0948495297^FORMULA_DESCRIPTION("FG_PRICE")&lt;/Q&gt;&lt;R&gt;1&lt;/R&gt;&lt;C&gt;1&lt;/C&gt;&lt;D xsi:type="xsd:string"&gt;Price&lt;/D&gt;&lt;/FQL&gt;&lt;FQL&gt;&lt;Q&gt;FR0011558246^FG_PRICE(42064,45627,CQ)&lt;/Q&gt;&lt;R&gt;39&lt;/R&gt;&lt;C&gt;1&lt;/C&gt;&lt;D xsi:type="xsd:double"&gt;130.92&lt;/D&gt;&lt;D xsi:type="xsd:double"&gt;135.12&lt;/D&gt;&lt;D xsi:type="xsd:double"&gt;135.33&lt;/D&gt;&lt;D xsi:type="xsd:double"&gt;147.22&lt;/D&gt;&lt;D xsi:type="xsd:double"&gt;142.3&lt;/D&gt;&lt;D xsi:type="xsd:double"&gt;143.62&lt;/D&gt;&lt;D xsi:type="xsd:double"&gt;160.9&lt;/D&gt;&lt;D xsi:type="xsd:double"&gt;167.5&lt;/D&gt;&lt;D xsi:type="xsd:double"&gt;183.2&lt;/D&gt;&lt;D xsi:type="xsd:double"&gt;199.4&lt;/D&gt;&lt;D xsi:type="xsd:double"&gt;209.32&lt;/D&gt;&lt;D xsi:type="xsd:double"&gt;207.61&lt;/D&gt;&lt;D xsi:type="xsd:double"&gt;205.61&lt;/D&gt;&lt;D xsi:type="xsd:double"&gt;211.4&lt;/D&gt;&lt;D xsi:type="xsd:double"&gt;210.56&lt;/D&gt;&lt;D xsi:type="xsd:double"&gt;180.1&lt;/D&gt;&lt;D xsi:type="xsd:double"&gt;202.86&lt;/D&gt;&lt;D xsi:type="xsd:double"&gt;210.15&lt;/D&gt;&lt;D xsi:type="xsd:double"&gt;213.92&lt;/D&gt;&lt;D xsi:type="xsd:double"&gt;230.97&lt;/D&gt;&lt;D xsi:type="xsd:double"&gt;188.05&lt;/D&gt;&lt;D xsi:type="xsd:double"&gt;231.55&lt;/D&gt;&lt;D xsi:type="xsd:double"&gt;254.79&lt;/D&gt;&lt;D xsi:type="xsd:double"&gt;282.65&lt;/D&gt;&lt;D xsi:type="xsd:double"&gt;287.91&lt;/D&gt;&lt;D xsi:type="xsd:double"&gt;307.72&lt;/D&gt;&lt;D xsi:type="xsd:double"&gt;310.8&lt;/D&gt;&lt;D xsi:type="xsd:double"&gt;316.93&lt;/D&gt;&lt;D xsi:type="xsd:double"&gt;261.65&lt;/D&gt;&lt;D xsi:type="xsd:double"&gt;226.48&lt;/D&gt;&lt;D xsi:type="xsd:double"&gt;204.36&lt;/D&gt;&lt;D xsi:type="xsd:double"&gt;226.51&lt;/D&gt;&lt;D xsi:type="xsd:double"&gt;225.31&lt;/D&gt;&lt;D xsi:type="xsd:double"&gt;223.36&lt;/D&gt;&lt;D xsi:type="xsd:double"&gt;203.82&lt;/D&gt;&lt;D xsi:type="xsd:double"&gt;239.06&lt;/D&gt;&lt;D xsi:type="xsd:double"&gt;242.31&lt;/D&gt;&lt;D xsi:type="xsd:double"&gt;249.85&lt;/D&gt;&lt;D xsi:type="xsd:double"&gt;265.71&lt;/D&gt;&lt;/FQL&gt;&lt;FQL&gt;&lt;Q&gt;FR0011558246^JULIAN(FG_PRICE(42064,45627,CQ).DATES)&lt;/Q&gt;&lt;R&gt;39&lt;/R&gt;&lt;C&gt;1&lt;/C&gt;&lt;D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xsi:type="xsd:long"&gt;45565&lt;/D&gt;&lt;/FQL&gt;&lt;FQL&gt;&lt;Q&gt;FR0011558246^FG_COMPANY_NAME()&lt;/Q&gt;&lt;R&gt;1&lt;/R&gt;&lt;C&gt;1&lt;/C&gt;&lt;D xsi:type="xsd:string"&gt;Echiquier SICAV - Echiquier Entrepreneurs Act A&lt;/D&gt;&lt;/FQL&gt;&lt;FQL&gt;&lt;Q&gt;FR0011558246^FORMULA_DESCRIPTION("FG_PRICE")&lt;/Q&gt;&lt;R&gt;1&lt;/R&gt;&lt;C&gt;1&lt;/C&gt;&lt;D xsi:type="xsd:string"&gt;Price&lt;/D&gt;&lt;/FQL&gt;&lt;FQL&gt;&lt;Q&gt;FR0010106500^FG_PRICE(42064,45627,CQ)&lt;/Q&gt;&lt;R&gt;39&lt;/R&gt;&lt;C&gt;1&lt;/C&gt;&lt;D xsi:type="xsd:double"&gt;230.91881&lt;/D&gt;&lt;D xsi:type="xsd:double"&gt;244.3007&lt;/D&gt;&lt;D xsi:type="xsd:double"&gt;245.7609&lt;/D&gt;&lt;D xsi:type="xsd:double"&gt;258.3881&lt;/D&gt;&lt;D xsi:type="xsd:double"&gt;254.6276&lt;/D&gt;&lt;D xsi:type="xsd:double"&gt;254.58359&lt;/D&gt;&lt;D xsi:type="xsd:double"&gt;283.9522&lt;/D&gt;&lt;D xsi:type="xsd:double"&gt;306.5697&lt;/D&gt;&lt;D xsi:type="xsd:double"&gt;327.52698&lt;/D&gt;&lt;D xsi:type="xsd:double"&gt;367.5668&lt;/D&gt;&lt;D xsi:type="xsd:double"&gt;372.7562&lt;/D&gt;&lt;D xsi:type="xsd:double"&gt;366.18372&lt;/D&gt;&lt;D xsi:type="xsd:double"&gt;363.2179&lt;/D&gt;&lt;D xsi:type="xsd:double"&gt;366.61768&lt;/D&gt;&lt;D xsi:type="xsd:double"&gt;354.33328&lt;/D&gt;&lt;D xsi:type="xsd:double"&gt;293.3493&lt;/D&gt;&lt;D xsi:type="xsd:double"&gt;318.52&lt;/D&gt;&lt;D xsi:type="xsd:double"&gt;323.6294&lt;/D&gt;&lt;D xsi:type="xsd:double"&gt;311.6842&lt;/D&gt;&lt;D xsi:type="xsd:double"&gt;338.7728&lt;/D&gt;&lt;D xsi:type="xsd:double"&gt;256.3859&lt;/D&gt;&lt;D xsi:type="xsd:double"&gt;312.4127&lt;/D&gt;&lt;D xsi:type="xsd:double"&gt;350.04898&lt;/D&gt;&lt;D xsi:type="xsd:double"&gt;410.93&lt;/D&gt;&lt;D xsi:type="xsd:double"&gt;446.08148&lt;/D&gt;&lt;D xsi:type="xsd:double"&gt;474.69467&lt;/D&gt;&lt;D xsi:type="xsd:double"&gt;478.16058&lt;/D&gt;&lt;D xsi:type="xsd:double"&gt;490.77&lt;/D&gt;&lt;D xsi:type="xsd:double"&gt;429.91&lt;/D&gt;&lt;D xsi:type="xsd:double"&gt;386.21&lt;/D&gt;&lt;D xsi:type="xsd:double"&gt;348.41&lt;/D&gt;&lt;D xsi:type="xsd:double"&gt;397.02&lt;/D&gt;&lt;D xsi:type="xsd:double"&gt;402.07&lt;/D&gt;&lt;D xsi:type="xsd:double"&gt;404.14&lt;/D&gt;&lt;D xsi:type="xsd:double"&gt;397.01&lt;/D&gt;&lt;D xsi:type="xsd:double"&gt;429.29&lt;/D&gt;&lt;D xsi:type="xsd:double"&gt;432.68&lt;/D&gt;&lt;D xsi:type="xsd:double"&gt;430.3&lt;/D&gt;&lt;D xsi:type="xsd:double"&gt;439.7&lt;/D&gt;&lt;/FQL&gt;&lt;FQL&gt;&lt;Q&gt;FR0010106500^JULIAN(FG_PRICE(42064,45627,CQ).DATES)&lt;/Q&gt;&lt;R&gt;39&lt;/R&gt;&lt;C&gt;1&lt;/C&gt;&lt;D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xsi:type="xsd:long"&gt;45565&lt;/D&gt;&lt;/FQL&gt;&lt;FQL&gt;&lt;Q&gt;FR0010106500^FG_COMPANY_NAME()&lt;/Q&gt;&lt;R&gt;1&lt;/R&gt;&lt;C&gt;1&lt;/C&gt;&lt;D xsi:type="xsd:string"&gt;Financiere de l'Echiquier Echiquier Excelsior FCP De Capitalisation 3 Decimales Parts&lt;/D&gt;&lt;/FQL&gt;&lt;FQL&gt;&lt;Q&gt;FR0010106500^FORMULA_DESCRIPTION("FG_PRICE")&lt;/Q&gt;&lt;R&gt;1&lt;/R&gt;&lt;C&gt;1&lt;/C&gt;&lt;D xsi:type="xsd:string"&gt;Price&lt;/D&gt;&lt;/FQL&gt;&lt;FQL&gt;&lt;Q&gt;FR0011585520^FG_PRICE(42064,45627,CQ)&lt;/Q&gt;&lt;R&gt;39&lt;/R&gt;&lt;C&gt;1&lt;/C&gt;&lt;D xsi:type="xsd:double"&gt;131.25&lt;/D&gt;&lt;D xsi:type="xsd:double"&gt;136.78&lt;/D&gt;&lt;D xsi:type="xsd:double"&gt;137.97&lt;/D&gt;&lt;D xsi:type="xsd:double"&gt;149.91&lt;/D&gt;&lt;D xsi:type="xsd:double"&gt;141.63&lt;/D&gt;&lt;D xsi:type="xsd:double"&gt;145.9&lt;/D&gt;&lt;D xsi:type="xsd:double"&gt;158.56&lt;/D&gt;&lt;D xsi:type="xsd:double"&gt;168.26&lt;/D&gt;&lt;D xsi:type="xsd:double"&gt;180.72&lt;/D&gt;&lt;D xsi:type="xsd:double"&gt;196.05&lt;/D&gt;&lt;D xsi:type="xsd:double"&gt;204.04&lt;/D&gt;&lt;D xsi:type="xsd:double"&gt;205.5&lt;/D&gt;&lt;D xsi:type="xsd:double"&gt;208.02&lt;/D&gt;&lt;D xsi:type="xsd:double"&gt;214.09&lt;/D&gt;&lt;D xsi:type="xsd:double"&gt;209.96&lt;/D&gt;&lt;D xsi:type="xsd:double"&gt;176.27&lt;/D&gt;&lt;D xsi:type="xsd:double"&gt;200.86&lt;/D&gt;&lt;D xsi:type="xsd:double"&gt;203.58&lt;/D&gt;&lt;D xsi:type="xsd:double"&gt;199.6&lt;/D&gt;&lt;D xsi:type="xsd:double"&gt;223.14&lt;/D&gt;&lt;D xsi:type="xsd:double"&gt;173.9&lt;/D&gt;&lt;D xsi:type="xsd:double"&gt;209.98&lt;/D&gt;&lt;D xsi:type="xsd:double"&gt;224.53&lt;/D&gt;&lt;D xsi:type="xsd:double"&gt;249.94&lt;/D&gt;&lt;D xsi:type="xsd:double"&gt;269.21&lt;/D&gt;&lt;D xsi:type="xsd:double"&gt;284.63&lt;/D&gt;&lt;D xsi:type="xsd:double"&gt;305.41&lt;/D&gt;&lt;D xsi:type="xsd:double"&gt;334.05&lt;/D&gt;&lt;D xsi:type="xsd:double"&gt;288.52&lt;/D&gt;&lt;D xsi:type="xsd:double"&gt;250.11&lt;/D&gt;&lt;D xsi:type="xsd:double"&gt;223.81&lt;/D&gt;&lt;D xsi:type="xsd:double"&gt;246.7&lt;/D&gt;&lt;D xsi:type="xsd:double"&gt;250.76&lt;/D&gt;&lt;D xsi:type="xsd:double"&gt;243.48&lt;/D&gt;&lt;D xsi:type="xsd:double"&gt;217.35&lt;/D&gt;&lt;D xsi:type="xsd:double"&gt;233.95&lt;/D&gt;&lt;D xsi:type="xsd:double"&gt;224.82&lt;/D&gt;&lt;D xsi:type="xsd:double"&gt;215.06&lt;/D&gt;&lt;D xsi:type="xsd:double"&gt;225.42&lt;/D&gt;&lt;/FQL&gt;&lt;FQL&gt;&lt;Q&gt;FR0011585520^JULIAN(FG_PRICE(42064,45627,CQ).DATES)&lt;/Q&gt;&lt;R&gt;39&lt;/R&gt;&lt;C&gt;1&lt;/C&gt;&lt;D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xsi:type="xsd:long"&gt;45565&lt;/D&gt;&lt;/FQL&gt;&lt;FQL&gt;&lt;Q&gt;FR0011585520^FG_COMPANY_NAME()&lt;/Q&gt;&lt;R&gt;1&lt;/R&gt;&lt;C&gt;1&lt;/C&gt;&lt;D xsi:type="xsd:string"&gt;Eiffel Nova Europe ISR FCP Parts A&lt;/D&gt;&lt;/FQL&gt;&lt;FQL&gt;&lt;Q&gt;FR0011585520^FORMULA_DESCRIPTION("FG_PRICE")&lt;/Q&gt;&lt;R&gt;1&lt;/R&gt;&lt;C&gt;1&lt;/C&gt;&lt;D xsi:type="xsd:string"&gt;Price&lt;/D&gt;&lt;/FQL&gt;&lt;FQL&gt;&lt;Q&gt;FR001400E748^FG_PRICE(42064,45627,CQ)&lt;/Q&gt;&lt;R&gt;0&lt;/R&gt;&lt;C&gt;0&lt;/C&gt;&lt;/FQL&gt;&lt;FQL&gt;&lt;Q&gt;FR001400E748^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xsi:type="xsd:long"&gt;45565&lt;/D&gt;&lt;/FQL&gt;&lt;FQL&gt;&lt;Q&gt;FR001400E748^FG_COMPANY_NAME()&lt;/Q&gt;&lt;R&gt;1&lt;/R&gt;&lt;C&gt;1&lt;/C&gt;&lt;D xsi:type="xsd:string"&gt;Erasmus Smid Croissance Europe FCP Parts E&lt;/D&gt;&lt;/FQL&gt;&lt;FQL&gt;&lt;Q&gt;FR001400E748^FORMULA_DESCRIPTION("FG_PRICE")&lt;/Q&gt;&lt;R&gt;1&lt;/R&gt;&lt;C&gt;1&lt;/C&gt;&lt;D xsi:type="xsd:string"&gt;Price&lt;/D&gt;&lt;/FQL&gt;&lt;FQL&gt;&lt;Q&gt;LU0261951528^FG_PRICE(42064,45627,CQ)&lt;/Q&gt;&lt;R&gt;39&lt;/R&gt;&lt;C&gt;1&lt;/C&gt;&lt;D xsi:type="xsd:double"&gt;17.23&lt;/D&gt;&lt;D xsi:type="xsd:double"&gt;17.86&lt;/D&gt;&lt;D xsi:type="xsd:double"&gt;17.37&lt;/D&gt;&lt;D xsi:type="xsd:double"&gt;18.67&lt;/D&gt;&lt;D xsi:type="xsd:double"&gt;17.62&lt;/D&gt;&lt;D xsi:type="xsd:double"&gt;16.77&lt;/D&gt;&lt;D xsi:type="xsd:double"&gt;18.37&lt;/D&gt;&lt;D xsi:type="xsd:double"&gt;19.03&lt;/D&gt;&lt;D xsi:type="xsd:double"&gt;19.99&lt;/D&gt;&lt;D xsi:type="xsd:double"&gt;20.91&lt;/D&gt;&lt;D xsi:type="xsd:double"&gt;21.96&lt;/D&gt;&lt;D xsi:type="xsd:double"&gt;22.46&lt;/D&gt;&lt;D xsi:type="xsd:double"&gt;22.16&lt;/D&gt;&lt;D xsi:type="xsd:double"&gt;23.77&lt;/D&gt;&lt;D xsi:type="xsd:double"&gt;23.39&lt;/D&gt;&lt;D xsi:type="xsd:double"&gt;19.52&lt;/D&gt;&lt;D xsi:type="xsd:double"&gt;21.78&lt;/D&gt;&lt;D xsi:type="xsd:double"&gt;22.18&lt;/D&gt;&lt;D xsi:type="xsd:double"&gt;22.62&lt;/D&gt;&lt;D xsi:type="xsd:double"&gt;25.11&lt;/D&gt;&lt;D xsi:type="xsd:double"&gt;17.07&lt;/D&gt;&lt;D xsi:type="xsd:double"&gt;21.3&lt;/D&gt;&lt;D xsi:type="xsd:double"&gt;22.55&lt;/D&gt;&lt;D xsi:type="xsd:double"&gt;26.67&lt;/D&gt;&lt;D xsi:type="xsd:double"&gt;29.69&lt;/D&gt;&lt;D xsi:type="xsd:double"&gt;31.98&lt;/D&gt;&lt;D xsi:type="xsd:double"&gt;32.5&lt;/D&gt;&lt;D xsi:type="xsd:double"&gt;33.06&lt;/D&gt;&lt;D xsi:type="xsd:double"&gt;29.05&lt;/D&gt;&lt;D xsi:type="xsd:double"&gt;25.12&lt;/D&gt;&lt;D xsi:type="xsd:double"&gt;22.93&lt;/D&gt;&lt;D xsi:type="xsd:double"&gt;25.5&lt;/D&gt;&lt;D xsi:type="xsd:double"&gt;26.58&lt;/D&gt;&lt;D xsi:type="xsd:double"&gt;26.67&lt;/D&gt;&lt;D xsi:type="xsd:double"&gt;25.37&lt;/D&gt;&lt;D xsi:type="xsd:double"&gt;27.63&lt;/D&gt;&lt;D xsi:type="xsd:double"&gt;27.93&lt;/D&gt;&lt;D xsi:type="xsd:double"&gt;29.26&lt;/D&gt;&lt;D xsi:type="xsd:double"&gt;29.37&lt;/D&gt;&lt;/FQL&gt;&lt;FQL&gt;&lt;Q&gt;LU0261951528^JULIAN(FG_PRICE(42064,45627,CQ).DATES)&lt;/Q&gt;&lt;R&gt;39&lt;/R&gt;&lt;C&gt;1&lt;/C&gt;&lt;D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xsi:type="xsd:long"&gt;45565&lt;/D&gt;&lt;/FQL&gt;&lt;FQL&gt;&lt;Q&gt;LU0261951528^FG_COMPANY_NAME()&lt;/Q&gt;&lt;R&gt;1&lt;/R&gt;&lt;C&gt;1&lt;/C&gt;&lt;D xsi:type="xsd:string"&gt;Fidelity Funds SICAV - European Smaller Companies Fund Capitalisation AACC-Euro-&lt;/D&gt;&lt;/FQL&gt;&lt;FQL&gt;&lt;Q&gt;LU0261951528^FORMULA_DESCRIPTION("FG_PRICE")&lt;/Q&gt;&lt;R&gt;1&lt;/R&gt;&lt;C&gt;1&lt;/C&gt;&lt;D xsi:type="xsd:string"&gt;Price&lt;/D&gt;&lt;/FQL&gt;&lt;FQL&gt;&lt;Q&gt;LU0232955988^FG_PRICE(42064,45627,CQ)&lt;/Q&gt;&lt;R&gt;39&lt;/R&gt;&lt;C&gt;1&lt;/C&gt;&lt;D xsi:type="xsd:double"&gt;198.73&lt;/D&gt;&lt;D xsi:type="xsd:double"&gt;194.82&lt;/D&gt;&lt;D xsi:type="xsd:double"&gt;172.37&lt;/D&gt;&lt;D xsi:type="xsd:double"&gt;189.31&lt;/D&gt;&lt;D xsi:type="xsd:double"&gt;181.65&lt;/D&gt;&lt;D xsi:type="xsd:double"&gt;159.71&lt;/D&gt;&lt;D xsi:type="xsd:double"&gt;167.31&lt;/D&gt;&lt;D xsi:type="xsd:double"&gt;191.6&lt;/D&gt;&lt;D xsi:type="xsd:double"&gt;211.24&lt;/D&gt;&lt;D xsi:type="xsd:double"&gt;224.43&lt;/D&gt;&lt;D xsi:type="xsd:double"&gt;234.62&lt;/D&gt;&lt;D xsi:type="xsd:double"&gt;253.68&lt;/D&gt;&lt;D xsi:type="xsd:double"&gt;253.1&lt;/D&gt;&lt;D xsi:type="xsd:double"&gt;220.93&lt;/D&gt;&lt;D xsi:type="xsd:double"&gt;207.49&lt;/D&gt;&lt;D xsi:type="xsd:double"&gt;164.76&lt;/D&gt;&lt;D xsi:type="xsd:double"&gt;163.31&lt;/D&gt;&lt;D xsi:type="xsd:double"&gt;150.8&lt;/D&gt;&lt;D xsi:type="xsd:double"&gt;151.77&lt;/D&gt;&lt;D xsi:type="xsd:double"&gt;161.8&lt;/D&gt;&lt;D xsi:type="xsd:double"&gt;111.47&lt;/D&gt;&lt;D xsi:type="xsd:double"&gt;132.83&lt;/D&gt;&lt;D xsi:type="xsd:double"&gt;161.73&lt;/D&gt;&lt;D xsi:type="xsd:double"&gt;227.22&lt;/D&gt;&lt;D xsi:type="xsd:double"&gt;270.83&lt;/D&gt;&lt;D xsi:type="xsd:double"&gt;270.23&lt;/D&gt;&lt;D xsi:type="xsd:double"&gt;251.7&lt;/D&gt;&lt;D xsi:type="xsd:double"&gt;281.32&lt;/D&gt;&lt;D xsi:type="xsd:double"&gt;256.23&lt;/D&gt;&lt;D xsi:type="xsd:double"&gt;206.78&lt;/D&gt;&lt;D xsi:type="xsd:double"&gt;181.69&lt;/D&gt;&lt;D xsi:type="xsd:double"&gt;191.86&lt;/D&gt;&lt;D xsi:type="xsd:double"&gt;180.21&lt;/D&gt;&lt;D xsi:type="xsd:double"&gt;165.49&lt;/D&gt;&lt;D xsi:type="xsd:double"&gt;131.9&lt;/D&gt;&lt;D xsi:type="xsd:double"&gt;127.56&lt;/D&gt;&lt;D xsi:type="xsd:double"&gt;99.92&lt;/D&gt;&lt;D xsi:type="xsd:double"&gt;92.79&lt;/D&gt;&lt;D xsi:type="xsd:double"&gt;89.33&lt;/D&gt;&lt;/FQL&gt;&lt;FQL&gt;&lt;Q&gt;LU0232955988^JULIAN(FG_PRICE(42064,45627,CQ).DATES)&lt;/Q&gt;&lt;R&gt;39&lt;/R&gt;&lt;C&gt;1&lt;/C&gt;&lt;D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xsi:type="xsd:long"&gt;45565&lt;/D&gt;&lt;/FQL&gt;&lt;FQL&gt;&lt;Q&gt;LU0232955988^FG_COMPANY_NAME()&lt;/Q&gt;&lt;R&gt;1&lt;/R&gt;&lt;C&gt;1&lt;/C&gt;&lt;D xsi:type="xsd:string"&gt;FPM Funds SICAV - FPM Funds Ladon - European Value Distribution&lt;/D&gt;&lt;/FQL&gt;&lt;FQL&gt;&lt;Q&gt;LU0232955988^FORMULA_DESCRIPTION("FG_PRICE")&lt;/Q&gt;&lt;R&gt;1&lt;/R&gt;&lt;C&gt;1&lt;/C&gt;&lt;D xsi:type="xsd:string"&gt;Price&lt;/D&gt;&lt;/FQL&gt;&lt;FQL&gt;&lt;Q&gt;LU2489279336^FG_PRICE(42064,45627,CQ)&lt;/Q&gt;&lt;R&gt;39&lt;/R&gt;&lt;C&gt;1&lt;/C&gt;&lt;D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xsi:type="xsd:double"&gt;5314.28&lt;/D&gt;&lt;D xsi:type="xsd:double"&gt;5106.93&lt;/D&gt;&lt;D xsi:type="xsd:double"&gt;5626.3&lt;/D&gt;&lt;D xsi:type="xsd:double"&gt;5909.55&lt;/D&gt;&lt;D xsi:type="xsd:double"&gt;5773.18&lt;/D&gt;&lt;D xsi:type="xsd:double"&gt;5928.65&lt;/D&gt;&lt;/FQL&gt;&lt;FQL&gt;&lt;Q&gt;LU2489279336^JULIAN(FG_PRICE(42064,45627,CQ).DATES)&lt;/Q&gt;&lt;R&gt;39&lt;/R&gt;&lt;C&gt;1&lt;/C&gt;&lt;D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xsi:type="xsd:long"&gt;45565&lt;/D&gt;&lt;/FQL&gt;&lt;FQL&gt;&lt;Q&gt;LU2489279336^FG_COMPANY_NAME()&lt;/Q&gt;&lt;R&gt;1&lt;/R&gt;&lt;C&gt;1&lt;/C&gt;&lt;D xsi:type="xsd:string"&gt;Goldman Sachs Europe Sustainable Small Cap Equity - I Cap EUR&lt;/D&gt;&lt;/FQL&gt;&lt;FQL&gt;&lt;Q&gt;LU2489279336^FORMULA_DESCRIPTION("FG_PRICE")&lt;/Q&gt;&lt;R&gt;1&lt;/R&gt;&lt;C&gt;1&lt;/C&gt;&lt;D xsi:type="xsd:string"&gt;Price&lt;/D&gt;&lt;/FQL&gt;&lt;FQL&gt;&lt;Q&gt;LU2857867464^FG_PRICE(42064,45627,CQ)&lt;/Q&gt;&lt;R&gt;0&lt;/R&gt;&lt;C&gt;0&lt;/C&gt;&lt;/FQL&gt;&lt;FQL&gt;&lt;Q&gt;LU2857867464^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xsi:type="xsd:long"&gt;45565&lt;/D&gt;&lt;/FQL&gt;&lt;FQL&gt;&lt;Q&gt;LU2857867464^FG_COMPANY_NAME()&lt;/Q&gt;&lt;R&gt;1&lt;/R&gt;&lt;C&gt;1&lt;/C&gt;&lt;D xsi:type="xsd:string"&gt;Independance AM SICAV - Europe Small -BC- Capitalisation&lt;/D&gt;&lt;/FQL&gt;&lt;FQL&gt;&lt;Q&gt;LU2857867464^FORMULA_DESCRIPTION("FG_PRICE")&lt;/Q&gt;&lt;R&gt;1&lt;/R&gt;&lt;C&gt;1&lt;/C&gt;&lt;D xsi:type="xsd:string"&gt;Price&lt;/D&gt;&lt;/FQL&gt;&lt;FQL&gt;&lt;Q&gt;LU0028119013^FG_PRICE(42064,45627,CQ)&lt;/Q&gt;&lt;R&gt;39&lt;/R&gt;&lt;C&gt;1&lt;/C&gt;&lt;D xsi:type="xsd:double"&gt;15.74&lt;/D&gt;&lt;D xsi:type="xsd:double"&gt;15.74&lt;/D&gt;&lt;D xsi:type="xsd:double"&gt;15.74&lt;/D&gt;&lt;D xsi:type="xsd:double"&gt;23.44&lt;/D&gt;&lt;D xsi:type="xsd:double"&gt;21.1&lt;/D&gt;&lt;D xsi:type="xsd:double"&gt;19.55&lt;/D&gt;&lt;D xsi:type="xsd:double"&gt;20.7&lt;/D&gt;&lt;D xsi:type="xsd:double"&gt;21.83&lt;/D&gt;&lt;D xsi:type="xsd:double"&gt;22.97&lt;/D&gt;&lt;D xsi:type="xsd:double"&gt;23.61&lt;/D&gt;&lt;D xsi:type="xsd:double"&gt;24.97&lt;/D&gt;&lt;D xsi:type="xsd:double"&gt;25.22&lt;/D&gt;&lt;D xsi:type="xsd:double"&gt;24.31&lt;/D&gt;&lt;D xsi:type="xsd:double"&gt;25.11&lt;/D&gt;&lt;D xsi:type="xsd:double"&gt;25.17&lt;/D&gt;&lt;D xsi:type="xsd:double"&gt;20.88&lt;/D&gt;&lt;D xsi:type="xsd:double"&gt;22.76&lt;/D&gt;&lt;D xsi:type="xsd:double"&gt;22.64&lt;/D&gt;&lt;D xsi:type="xsd:double"&gt;22.52&lt;/D&gt;&lt;D xsi:type="xsd:double"&gt;24.23&lt;/D&gt;&lt;D xsi:type="xsd:double"&gt;16.87&lt;/D&gt;&lt;D xsi:type="xsd:double"&gt;20.52&lt;/D&gt;&lt;D xsi:type="xsd:double"&gt;22.13&lt;/D&gt;&lt;D xsi:type="xsd:double"&gt;27.39&lt;/D&gt;&lt;D xsi:type="xsd:double"&gt;31.41&lt;/D&gt;&lt;D xsi:type="xsd:double"&gt;32.39&lt;/D&gt;&lt;D xsi:type="xsd:double"&gt;32.83&lt;/D&gt;&lt;D xsi:type="xsd:double"&gt;34.13&lt;/D&gt;&lt;D xsi:type="xsd:double"&gt;31.61&lt;/D&gt;&lt;D xsi:type="xsd:double"&gt;26.99&lt;/D&gt;&lt;D xsi:type="xsd:double"&gt;24.09&lt;/D&gt;&lt;D xsi:type="xsd:double"&gt;27.64&lt;/D&gt;&lt;D xsi:type="xsd:double"&gt;30.04&lt;/D&gt;&lt;D xsi:type="xsd:double"&gt;29.74&lt;/D&gt;&lt;D xsi:type="xsd:double"&gt;27.57&lt;/D&gt;&lt;D xsi:type="xsd:double"&gt;30.02&lt;/D&gt;&lt;D xsi:type="xsd:string"&gt;@NA&lt;/D&gt;&lt;D xsi:type="xsd:string"&gt;@NA&lt;/D&gt;&lt;D xsi:type="xsd:string"&gt;@NA&lt;/D&gt;&lt;/FQL&gt;&lt;FQL&gt;&lt;Q&gt;LU0028119013^JULIAN(FG_PRICE(42064,45627,CQ).DATES)&lt;/Q&gt;&lt;R&gt;39&lt;/R&gt;&lt;C&gt;1&lt;/C&gt;&lt;D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xsi:type="xsd:long"&gt;45565&lt;/D&gt;&lt;/FQL&gt;&lt;FQL&gt;&lt;Q&gt;LU0028119013^FG_COMPANY_NAME()&lt;/Q&gt;&lt;R&gt;1&lt;/R&gt;&lt;C&gt;1&lt;/C&gt;&lt;D xsi:type="xsd:string"&gt;Invesco Funds SICAV - Invesco Pan European Small Cap Equity Fund Capitalisation A&lt;/D&gt;&lt;/FQL&gt;&lt;FQL&gt;&lt;Q&gt;LU0028119013^FORMULA_DESCRIPTION("FG_PRICE")&lt;/Q&gt;&lt;R&gt;1&lt;/R&gt;&lt;C&gt;1&lt;/C&gt;&lt;D xsi:type="xsd:string"&gt;Price&lt;/D&gt;&lt;/FQL&gt;&lt;FQL&gt;&lt;Q&gt;LU1611731263^FG_PRICE(42064,45627,CQ)&lt;/Q&gt;&lt;R&gt;39&lt;/R&gt;&lt;C&gt;1&lt;/C&gt;&lt;D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xsi:type="xsd:double"&gt;49.5&lt;/D&gt;&lt;D xsi:type="xsd:double"&gt;52.16&lt;/D&gt;&lt;D xsi:type="xsd:double"&gt;52.64&lt;/D&gt;&lt;D xsi:type="xsd:double"&gt;50.67&lt;/D&gt;&lt;D xsi:type="xsd:double"&gt;51.49&lt;/D&gt;&lt;D xsi:type="xsd:double"&gt;49.5&lt;/D&gt;&lt;D xsi:type="xsd:double"&gt;40.22&lt;/D&gt;&lt;D xsi:type="xsd:double"&gt;45.71&lt;/D&gt;&lt;D xsi:type="xsd:double"&gt;47.9&lt;/D&gt;&lt;D xsi:type="xsd:double"&gt;47.18&lt;/D&gt;&lt;D xsi:type="xsd:double"&gt;53.7&lt;/D&gt;&lt;D xsi:type="xsd:double"&gt;35.62&lt;/D&gt;&lt;D xsi:type="xsd:double"&gt;45.75&lt;/D&gt;&lt;D xsi:type="xsd:double"&gt;48.83&lt;/D&gt;&lt;D xsi:type="xsd:double"&gt;61.16&lt;/D&gt;&lt;D xsi:type="xsd:double"&gt;70.44&lt;/D&gt;&lt;D xsi:type="xsd:double"&gt;73.45&lt;/D&gt;&lt;D xsi:type="xsd:double"&gt;72.76&lt;/D&gt;&lt;D xsi:type="xsd:double"&gt;74.21&lt;/D&gt;&lt;D xsi:type="xsd:double"&gt;68.42&lt;/D&gt;&lt;D xsi:type="xsd:double"&gt;60.08&lt;/D&gt;&lt;D xsi:type="xsd:double"&gt;53.42&lt;/D&gt;&lt;D xsi:type="xsd:double"&gt;62.11&lt;/D&gt;&lt;D xsi:type="xsd:double"&gt;65.96&lt;/D&gt;&lt;D xsi:type="xsd:double"&gt;65.65&lt;/D&gt;&lt;D xsi:type="xsd:double"&gt;60.98&lt;/D&gt;&lt;D xsi:type="xsd:double"&gt;66.3&lt;/D&gt;&lt;D xsi:type="xsd:double"&gt;68.01&lt;/D&gt;&lt;D xsi:type="xsd:double"&gt;72.67&lt;/D&gt;&lt;D xsi:type="xsd:double"&gt;72.41&lt;/D&gt;&lt;/FQL&gt;&lt;FQL&gt;&lt;Q&gt;LU1611731263^JULIAN(FG_PRICE(42064,45627,CQ).DATES)&lt;/Q&gt;&lt;R&gt;39&lt;/R&gt;&lt;C&gt;1&lt;/C&gt;&lt;D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xsi:type="xsd:long"&gt;45565&lt;/D&gt;&lt;/FQL&gt;&lt;FQL&gt;&lt;Q&gt;LU1611731263^FG_COMPANY_NAME()&lt;/Q&gt;&lt;R&gt;1&lt;/R&gt;&lt;C&gt;1&lt;/C&gt;&lt;D xsi:type="xsd:string"&gt;Janus Henderson Horizon Fund SICAV - Pan European Smaller Companies Fund -A1- Distribution&lt;/D&gt;&lt;/FQL&gt;&lt;FQL&gt;&lt;Q&gt;LU1611731263^FORMULA_DESCRIPTION("FG_PRICE")&lt;/Q&gt;&lt;R&gt;1&lt;/R&gt;&lt;C&gt;1&lt;/C&gt;&lt;D xsi:type="xsd:string"&gt;Price&lt;/D&gt;&lt;/FQL&gt;&lt;FQL&gt;&lt;Q&gt;LU0201078713^FG_PRICE(42064,45627,CQ)&lt;/Q&gt;&lt;R&gt;39&lt;/R&gt;&lt;C&gt;1&lt;/C&gt;&lt;D xsi:type="xsd:double"&gt;11.77&lt;/D&gt;&lt;D xsi:type="xsd:double"&gt;12.1&lt;/D&gt;&lt;D xsi:type="xsd:double"&gt;11.38&lt;/D&gt;&lt;D xsi:type="xsd:double"&gt;12.21&lt;/D&gt;&lt;D xsi:type="xsd:double"&gt;11.66&lt;/D&gt;&lt;D xsi:type="xsd:double"&gt;10.97&lt;/D&gt;&lt;D xsi:type="xsd:double"&gt;12.07&lt;/D&gt;&lt;D xsi:type="xsd:double"&gt;12.767&lt;/D&gt;&lt;D xsi:type="xsd:double"&gt;13.9706&lt;/D&gt;&lt;D xsi:type="xsd:double"&gt;14.5876&lt;/D&gt;&lt;D xsi:type="xsd:double"&gt;15.103&lt;/D&gt;&lt;D xsi:type="xsd:double"&gt;14.9835&lt;/D&gt;&lt;D xsi:type="xsd:double"&gt;14.6311&lt;/D&gt;&lt;D xsi:type="xsd:double"&gt;15.0663&lt;/D&gt;&lt;D xsi:type="xsd:double"&gt;14.4606&lt;/D&gt;&lt;D xsi:type="xsd:double"&gt;11.8516&lt;/D&gt;&lt;D xsi:type="xsd:double"&gt;13.7365&lt;/D&gt;&lt;D xsi:type="xsd:double"&gt;14.4414&lt;/D&gt;&lt;D xsi:type="xsd:double"&gt;14.3129&lt;/D&gt;&lt;D xsi:type="xsd:double"&gt;16.196&lt;/D&gt;&lt;D xsi:type="xsd:double"&gt;10.4017&lt;/D&gt;&lt;D xsi:type="xsd:double"&gt;13.5563&lt;/D&gt;&lt;D xsi:type="xsd:double"&gt;14.3993&lt;/D&gt;&lt;D xsi:type="xsd:double"&gt;18.095&lt;/D&gt;&lt;D xsi:type="xsd:double"&gt;21.0356&lt;/D&gt;&lt;D xsi:type="xsd:double"&gt;21.6071&lt;/D&gt;&lt;D xsi:type="xsd:double"&gt;21.2957&lt;/D&gt;&lt;D xsi:type="xsd:double"&gt;21.9185&lt;/D&gt;&lt;D xsi:type="xsd:double"&gt;20.0305&lt;/D&gt;&lt;D xsi:type="xsd:double"&gt;17.4987&lt;/D&gt;&lt;D xsi:type="xsd:double"&gt;15.7752&lt;/D&gt;&lt;D xsi:type="xsd:double"&gt;18.3493&lt;/D&gt;&lt;D xsi:type="xsd:double"&gt;19.83&lt;/D&gt;&lt;D xsi:type="xsd:double"&gt;19.6649&lt;/D&gt;&lt;D xsi:type="xsd:double"&gt;18.1961&lt;/D&gt;&lt;D xsi:type="xsd:double"&gt;20.2297&lt;/D&gt;&lt;D xsi:type="xsd:double"&gt;20.8009&lt;/D&gt;&lt;D xsi:type="xsd:double"&gt;21.5093&lt;/D&gt;&lt;D xsi:type="xsd:double"&gt;22.0525&lt;/D&gt;&lt;/FQL&gt;&lt;FQL&gt;&lt;Q&gt;LU0201078713^JULIAN(FG_PRICE(42064,45627,CQ).DATES)&lt;/Q&gt;&lt;R&gt;39&lt;/R&gt;&lt;C&gt;1&lt;/C&gt;&lt;D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xsi:type="xsd:long"&gt;45565&lt;/D&gt;&lt;/FQL&gt;&lt;FQL&gt;&lt;Q&gt;LU0201078713^FG_COMPANY_NAME()&lt;/Q&gt;&lt;R&gt;1&lt;/R&gt;&lt;C&gt;1&lt;/C&gt;&lt;D xsi:type="xsd:string"&gt;Janus Henderson Fund SICAV - Pan European Small and Mid-Cap Fund -A2 EUR- Capitalisation&lt;/D&gt;&lt;/FQL&gt;&lt;FQL&gt;&lt;Q&gt;LU0201078713^FORMULA_DESCRIPTION("FG_PRICE")&lt;/Q&gt;&lt;R&gt;1&lt;/R&gt;&lt;C&gt;1&lt;/C&gt;&lt;D xsi:type="xsd:string"&gt;Price&lt;/D&gt;&lt;/FQL&gt;&lt;FQL&gt;&lt;Q&gt;LU0210072939^FG_PRICE(42064,45627,CQ)&lt;/Q&gt;&lt;R&gt;39&lt;/R&gt;&lt;C&gt;1&lt;/C&gt;&lt;D xsi:type="xsd:double"&gt;34.45&lt;/D&gt;&lt;D xsi:type="xsd:double"&gt;34.71&lt;/D&gt;&lt;D xsi:type="xsd:double"&gt;34.5&lt;/D&gt;&lt;D xsi:type="xsd:double"&gt;38.7&lt;/D&gt;&lt;D xsi:type="xsd:double"&gt;35.71&lt;/D&gt;&lt;D xsi:type="xsd:double"&gt;34.29&lt;/D&gt;&lt;D xsi:type="xsd:double"&gt;37.43&lt;/D&gt;&lt;D xsi:type="xsd:double"&gt;37.13&lt;/D&gt;&lt;D xsi:type="xsd:double"&gt;40.49&lt;/D&gt;&lt;D xsi:type="xsd:double"&gt;42.01&lt;/D&gt;&lt;D xsi:type="xsd:double"&gt;45.39&lt;/D&gt;&lt;D xsi:type="xsd:double"&gt;46.37&lt;/D&gt;&lt;D xsi:type="xsd:double"&gt;46.05&lt;/D&gt;&lt;D xsi:type="xsd:double"&gt;48.66&lt;/D&gt;&lt;D xsi:type="xsd:double"&gt;48.24&lt;/D&gt;&lt;D xsi:type="xsd:double"&gt;38.84&lt;/D&gt;&lt;D xsi:type="xsd:double"&gt;42.65&lt;/D&gt;&lt;D xsi:type="xsd:double"&gt;44.36&lt;/D&gt;&lt;D xsi:type="xsd:double"&gt;44.93&lt;/D&gt;&lt;D xsi:type="xsd:double"&gt;50.08&lt;/D&gt;&lt;D xsi:type="xsd:double"&gt;34.89&lt;/D&gt;&lt;D xsi:type="xsd:double"&gt;43.51&lt;/D&gt;&lt;D xsi:type="xsd:double"&gt;50.02&lt;/D&gt;&lt;D </t>
        </r>
      </text>
    </comment>
    <comment ref="A136" authorId="0" shapeId="0" xr:uid="{79EFC760-DDE9-4752-B4EC-D75588DC420F}">
      <text>
        <r>
          <rPr>
            <b/>
            <sz val="9"/>
            <color indexed="81"/>
            <rFont val="Tahoma"/>
            <family val="2"/>
          </rPr>
          <t>xsi:type="xsd:double"&gt;55.92&lt;/D&gt;&lt;D xsi:type="xsd:double"&gt;58.61&lt;/D&gt;&lt;D xsi:type="xsd:double"&gt;63.19&lt;/D&gt;&lt;D xsi:type="xsd:double"&gt;64.62&lt;/D&gt;&lt;D xsi:type="xsd:double"&gt;68.25&lt;/D&gt;&lt;D xsi:type="xsd:double"&gt;56.84&lt;/D&gt;&lt;D xsi:type="xsd:double"&gt;46.57&lt;/D&gt;&lt;D xsi:type="xsd:double"&gt;42.73&lt;/D&gt;&lt;D xsi:type="xsd:double"&gt;46.88&lt;/D&gt;&lt;D xsi:type="xsd:double"&gt;49.11&lt;/D&gt;&lt;D xsi:type="xsd:double"&gt;48.12&lt;/D&gt;&lt;D xsi:type="xsd:double"&gt;46.03&lt;/D&gt;&lt;D xsi:type="xsd:double"&gt;49.36&lt;/D&gt;&lt;D xsi:type="xsd:double"&gt;53.65&lt;/D&gt;&lt;D xsi:type="xsd:double"&gt;52.79&lt;/D&gt;&lt;D xsi:type="xsd:double"&gt;54.6&lt;/D&gt;&lt;/FQL&gt;&lt;FQL&gt;&lt;Q&gt;LU0210072939^JULIAN(FG_PRICE(42064,45627,CQ).DATES)&lt;/Q&gt;&lt;R&gt;39&lt;/R&gt;&lt;C&gt;1&lt;/C&gt;&lt;D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xsi:type="xsd:long"&gt;45565&lt;/D&gt;&lt;/FQL&gt;&lt;FQL&gt;&lt;Q&gt;LU0210072939^FG_COMPANY_NAME()&lt;/Q&gt;&lt;R&gt;1&lt;/R&gt;&lt;C&gt;1&lt;/C&gt;&lt;D xsi:type="xsd:string"&gt;JPMorgan Funds SICAV - Europe Dynamic Small Cap Fund Capitalisation -JPM A (perf) (acc) EUR-&lt;/D&gt;&lt;/FQL&gt;&lt;FQL&gt;&lt;Q&gt;LU0210072939^FORMULA_DESCRIPTION("FG_PRICE")&lt;/Q&gt;&lt;R&gt;1&lt;/R&gt;&lt;C&gt;1&lt;/C&gt;&lt;D xsi:type="xsd:string"&gt;Price&lt;/D&gt;&lt;/FQL&gt;&lt;FQL&gt;&lt;Q&gt;LU0210531637^FG_PRICE(42064,45627,CQ)&lt;/Q&gt;&lt;R&gt;39&lt;/R&gt;&lt;C&gt;1&lt;/C&gt;&lt;D xsi:type="xsd:double"&gt;23.58&lt;/D&gt;&lt;D xsi:type="xsd:double"&gt;24.1&lt;/D&gt;&lt;D xsi:type="xsd:double"&gt;23.58&lt;/D&gt;&lt;D xsi:type="xsd:double"&gt;25.87&lt;/D&gt;&lt;D xsi:type="xsd:double"&gt;23.89&lt;/D&gt;&lt;D xsi:type="xsd:double"&gt;22.66&lt;/D&gt;&lt;D xsi:type="xsd:double"&gt;25.12&lt;/D&gt;&lt;D xsi:type="xsd:double"&gt;25.22&lt;/D&gt;&lt;D xsi:type="xsd:double"&gt;27.25&lt;/D&gt;&lt;D xsi:type="xsd:double"&gt;28.43&lt;/D&gt;&lt;D xsi:type="xsd:double"&gt;30.43&lt;/D&gt;&lt;D xsi:type="xsd:double"&gt;30.87&lt;/D&gt;&lt;D xsi:type="xsd:double"&gt;30.14&lt;/D&gt;&lt;D xsi:type="xsd:double"&gt;31.02&lt;/D&gt;&lt;D xsi:type="xsd:double"&gt;31.11&lt;/D&gt;&lt;D xsi:type="xsd:double"&gt;24.79&lt;/D&gt;&lt;D xsi:type="xsd:double"&gt;27.71&lt;/D&gt;&lt;D xsi:type="xsd:double"&gt;28.89&lt;/D&gt;&lt;D xsi:type="xsd:double"&gt;29.11&lt;/D&gt;&lt;D xsi:type="xsd:double"&gt;32.45&lt;/D&gt;&lt;D xsi:type="xsd:double"&gt;21.68&lt;/D&gt;&lt;D xsi:type="xsd:double"&gt;26.47&lt;/D&gt;&lt;D xsi:type="xsd:double"&gt;29.24&lt;/D&gt;&lt;D xsi:type="xsd:double"&gt;33.81&lt;/D&gt;&lt;D xsi:type="xsd:double"&gt;36.76&lt;/D&gt;&lt;D xsi:type="xsd:double"&gt;39.45&lt;/D&gt;&lt;D xsi:type="xsd:double"&gt;40.7&lt;/D&gt;&lt;D xsi:type="xsd:double"&gt;43.7&lt;/D&gt;&lt;D xsi:type="xsd:double"&gt;37.03&lt;/D&gt;&lt;D xsi:type="xsd:double"&gt;30.59&lt;/D&gt;&lt;D xsi:type="xsd:double"&gt;27.68&lt;/D&gt;&lt;D xsi:type="xsd:double"&gt;30.99&lt;/D&gt;&lt;D xsi:type="xsd:double"&gt;32.24&lt;/D&gt;&lt;D xsi:type="xsd:double"&gt;32.35&lt;/D&gt;&lt;D xsi:type="xsd:double"&gt;31.27&lt;/D&gt;&lt;D xsi:type="xsd:double"&gt;33.74&lt;/D&gt;&lt;D xsi:type="xsd:double"&gt;35.81&lt;/D&gt;&lt;D xsi:type="xsd:double"&gt;36.22&lt;/D&gt;&lt;D xsi:type="xsd:double"&gt;37.48&lt;/D&gt;&lt;/FQL&gt;&lt;FQL&gt;&lt;Q&gt;LU0210531637^JULIAN(FG_PRICE(42064,45627,CQ).DATES)&lt;/Q&gt;&lt;R&gt;39&lt;/R&gt;&lt;C&gt;1&lt;/C&gt;&lt;D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xsi:type="xsd:long"&gt;45565&lt;/D&gt;&lt;/FQL&gt;&lt;FQL&gt;&lt;Q&gt;LU0210531637^FG_COMPANY_NAME()&lt;/Q&gt;&lt;R&gt;1&lt;/R&gt;&lt;C&gt;1&lt;/C&gt;&lt;D xsi:type="xsd:string"&gt;JPMorgan Funds SICAV - Europe Small Cap Fund Capitalisation -JPM A (acc) EUR-&lt;/D&gt;&lt;/FQL&gt;&lt;FQL&gt;&lt;Q&gt;LU0210531637^FORMULA_DESCRIPTION("FG_PRICE")&lt;/Q&gt;&lt;R&gt;1&lt;/R&gt;&lt;C&gt;1&lt;/C&gt;&lt;D xsi:type="xsd:string"&gt;Price&lt;/D&gt;&lt;/FQL&gt;&lt;FQL&gt;&lt;Q&gt;LU2076839146^FG_PRICE(42064,45627,CQ)&lt;/Q&gt;&lt;R&gt;39&lt;/R&gt;&lt;C&gt;1&lt;/C&gt;&lt;D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xsi:type="xsd:string"&gt;@NA&lt;/D&gt;&lt;/FQL&gt;&lt;FQL&gt;&lt;Q&gt;LU2076839146^JULIAN(FG_PRICE(42064,45627,CQ).DATES)&lt;/Q&gt;&lt;R&gt;39&lt;/R&gt;&lt;C&gt;1&lt;/C&gt;&lt;D xsi:type="xsd:long"&gt;42094&lt;/D&gt;&lt;D xsi:type="xsd:long"&gt;42185&lt;/D&gt;&lt;D xsi:type="xsd:long"&gt;42277&lt;/D&gt;&lt;D xsi:type="xsd:long"&gt;42368&lt;/D&gt;&lt;D xsi:type="xsd:long"&gt;42460&lt;/D&gt;&lt;D xsi:type="xsd:long"&gt;42551&lt;/D&gt;&lt;D xsi:type="xsd:long"&gt;42643&lt;/D&gt;&lt;D xsi:type="xsd:long"&gt;42734&lt;/D&gt;&lt;D xsi:type="xsd:long"&gt;42825&lt;/D&gt;&lt;D xsi:type="xsd:long"&gt;42916&lt;/D&gt;&lt;D xsi:type="xsd:long"&gt;43007&lt;/D&gt;&lt;D xsi:type="xsd:long"&gt;43098&lt;/D&gt;&lt;D xsi:type="xsd:long"&gt;43187&lt;/D&gt;&lt;D xsi:type="xsd:long"&gt;43280&lt;/D&gt;&lt;D xsi:type="xsd:long"&gt;43371&lt;/D&gt;&lt;D xsi:type="xsd:long"&gt;43462&lt;/D&gt;&lt;D xsi:type="xsd:long"&gt;43553&lt;/D&gt;&lt;D xsi:type="xsd:long"&gt;43644&lt;/D&gt;&lt;D xsi:type="xsd:long"&gt;43738&lt;/D&gt;&lt;D xsi:type="xsd:long"&gt;43829&lt;/D&gt;&lt;D xsi:type="xsd:long"&gt;43921&lt;/D&gt;&lt;D xsi:type="xsd:long"&gt;44012&lt;/D&gt;&lt;D xsi:type="xsd:long"&gt;44104&lt;/D&gt;&lt;D xsi:type="xsd:long"&gt;44195&lt;/D&gt;&lt;D xsi:type="xsd:long"&gt;44286&lt;/D&gt;&lt;D xsi:type="xsd:long"&gt;44377&lt;/D&gt;&lt;D xsi:type="xsd:long"&gt;44469&lt;/D&gt;&lt;D xsi:type="xsd:long"&gt;44560&lt;/D&gt;&lt;D xsi:type="xsd:long"&gt;44651&lt;/D&gt;&lt;D xsi:type="xsd:long"&gt;44742&lt;/D&gt;&lt;D xsi:type="xsd:long"&gt;44834&lt;/D&gt;&lt;D xsi:type="xsd:long"&gt;44925&lt;/D&gt;&lt;D xsi:type="xsd:long"&gt;45016&lt;/D&gt;&lt;D xsi:type="xsd:long"&gt;45107&lt;/D&gt;&lt;D xsi:type="xsd:long"&gt;45198&lt;/D&gt;&lt;D xsi:type="xsd:long"&gt;45289&lt;/D&gt;&lt;D xsi:type="xsd:long"&gt;45378&lt;/D&gt;&lt;D xsi:type="xsd:long"&gt;45471&lt;/D&gt;&lt;D xsi:type="xsd:long"&gt;45565&lt;/D&gt;&lt;/FQL&gt;&lt;FQL&gt;&lt;Q&gt;LU2076839146^FG_COMPANY_NAME()&lt;/Q&gt;&lt;R&gt;1&lt;/R&gt;&lt;C&gt;1&lt;/C&gt;&lt;D xsi:type="xsd:string"&gt;JPMorgan Funds SICAV - Europe Sustainable Small Cap Equity Fund -A (acc)- Capitalisation&lt;/D&gt;&lt;/FQL&gt;&lt;FQL&gt;&lt;Q&gt;LU2076839146^FORMULA_DESCRIPTION("FG_PRICE")&lt;/Q&gt;&lt;R&gt;1&lt;/R&gt;&lt;C&gt;1&lt;/C&gt;&lt;D xsi:type="xsd:string"&gt;Price&lt;/D&gt;&lt;/FQL&gt;&lt;FQL&gt;&lt;Q&gt;LU2091609433^FG_PRICE(42064,45627,CQ)&lt;/Q&gt;&lt;R&gt;39&lt;/R&gt;&lt;C&gt;1&lt;/C&gt;&lt;D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xsi:type="xsd:double"&gt;81.81&lt;/D&gt;&lt;D xsi:type="xsd:double"&gt;99.43&lt;/D&gt;&lt;D xsi:type="xsd:double"&gt;110.85&lt;/D&gt;&lt;D xsi:type="xsd:double"&gt;123.32&lt;/D&gt;&lt;D xsi:type="xsd:double"&gt;128.15&lt;/D&gt;&lt;D xsi:type="xsd:double"&gt;139.22&lt;/D&gt;&lt;D xsi:type="xsd:double"&gt;145.26&lt;/D&gt;&lt;D xsi:type="xsd:double"&gt;151.79&lt;/D&gt;&lt;D xsi:type="xsd:double"&gt;121.65&lt;/D&gt;&lt;D xsi:type="xsd:double"&gt;98.82&lt;/D&gt;&lt;D xsi:type="xsd:double"&gt;92.05&lt;/D&gt;&lt;D xsi:type="xsd:double"&gt;106.54&lt;/D&gt;&lt;D xsi:type="xsd:double"&gt;114.51&lt;/D&gt;&lt;D xsi:type="xsd:double"&gt;113.08&lt;/D&gt;&lt;D xsi:type="xsd:double"&gt;109.1&lt;/D&gt;&lt;D xsi:type="xsd:double"&gt;121.12&lt;/D&gt;&lt;D xsi:type="xsd:double"&gt;124.57&lt;/D&gt;&lt;D xsi:type="xsd:double"&gt;120.96&lt;/D&gt;&lt;D xsi:type="xsd:double"&gt;127.44&lt;/D&gt;&lt;/FQL&gt;&lt;FQL&gt;&lt;Q&gt;LU2091609433^JULIAN(FG_PRICE(42064,45627,CQ).DATES)&lt;/Q&gt;&lt;R&gt;39&lt;/R&gt;&lt;C&gt;1&lt;/C&gt;&lt;D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xsi:type="xsd:long"&gt;45565&lt;/D&gt;&lt;/FQL&gt;&lt;FQL&gt;&lt;Q&gt;LU2091609433^FG_COMPANY_NAME()&lt;/Q&gt;&lt;R&gt;1&lt;/R&gt;&lt;C&gt;1&lt;/C&gt;&lt;D xsi:type="xsd:string"&gt;The Jupiter Global Fund SICAV - Jupiter Pan European Smaller Companies -D EUR Acc- Capitalisation&lt;/D&gt;&lt;/FQL&gt;&lt;FQL&gt;&lt;Q&gt;LU2091609433^FORMULA_DESCRIPTION("FG_PRICE")&lt;/Q&gt;&lt;R&gt;1&lt;/R&gt;&lt;C&gt;1&lt;/C&gt;&lt;D xsi:type="xsd:string"&gt;Price&lt;/D&gt;&lt;/FQL&gt;&lt;FQL&gt;&lt;Q&gt;LU0427934343^FG_PRICE(42064,45627,CQ)&lt;/Q&gt;&lt;R&gt;39&lt;/R&gt;&lt;C&gt;1&lt;/C&gt;&lt;D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xsi:type="xsd:double"&gt;22.23&lt;/D&gt;&lt;D xsi:type="xsd:double"&gt;25.49&lt;/D&gt;&lt;D xsi:type="xsd:double"&gt;26.24&lt;/D&gt;&lt;D xsi:type="xsd:double"&gt;25.21&lt;/D&gt;&lt;D xsi:type="xsd:double"&gt;28.22&lt;/D&gt;&lt;D xsi:type="xsd:double"&gt;19.62&lt;/D&gt;&lt;D xsi:type="xsd:double"&gt;23.65&lt;/D&gt;&lt;D xsi:type="xsd:double"&gt;24.85&lt;/D&gt;&lt;D xsi:type="xsd:double"&gt;28.25&lt;/D&gt;&lt;D xsi:type="xsd:double"&gt;30.9&lt;/D&gt;&lt;D xsi:type="xsd:double"&gt;32.93&lt;/D&gt;&lt;D xsi:type="xsd:double"&gt;34.05&lt;/D&gt;&lt;D xsi:type="xsd:double"&gt;35.59&lt;/D&gt;&lt;D xsi:type="xsd:double"&gt;33.56&lt;/D&gt;&lt;D xsi:type="xsd:double"&gt;29.68&lt;/D&gt;&lt;D xsi:type="xsd:double"&gt;25.86&lt;/D&gt;&lt;D xsi:type="xsd:double"&gt;29.53&lt;/D&gt;&lt;D xsi:type="xsd:double"&gt;30.88&lt;/D&gt;&lt;D xsi:type="xsd:double"&gt;30.6&lt;/D&gt;&lt;D xsi:type="xsd:double"&gt;28.56&lt;/D&gt;&lt;D xsi:type="xsd:double"&gt;31.63&lt;/D&gt;&lt;D xsi:type="xsd:double"&gt;32.7&lt;/D&gt;&lt;D xsi:type="xsd:double"&gt;31.96&lt;/D&gt;&lt;D xsi:type="xsd:double"&gt;33.68&lt;/D&gt;&lt;/FQL&gt;&lt;FQL&gt;&lt;Q&gt;LU0427934343^JULIAN(FG_PRICE(42064,45627,CQ).DATES)&lt;/Q&gt;&lt;R&gt;39&lt;/R&gt;&lt;C&gt;1&lt;/C&gt;&lt;D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xsi:type="xsd:long"&gt;45565&lt;/D&gt;&lt;/FQL&gt;&lt;FQL&gt;&lt;Q&gt;LU0427934343^FG_COMPANY_NAME()&lt;/Q&gt;&lt;R&gt;1&lt;/R&gt;&lt;C&gt;1&lt;/C&gt;&lt;D xsi:type="xsd:string"&gt;Kempen International Funds SICAV - Kempen (Lux) Sustainable European Small-cap Fund Capitalisation A&lt;/D&gt;&lt;/FQL&gt;&lt;FQL&gt;&lt;Q&gt;LU0427934343^FORMULA_DESCRIPTION("FG_PRICE")&lt;/Q&gt;&lt;R&gt;1&lt;/R&gt;&lt;C&gt;1&lt;/C&gt;&lt;D xsi:type="xsd:string"&gt;Price&lt;/D&gt;&lt;/FQL&gt;&lt;FQL&gt;&lt;Q&gt;FR0011042811^FG_PRICE(42064,45627,CQ)&lt;/Q&gt;&lt;R&gt;39&lt;/R&gt;&lt;C&gt;1&lt;/C&gt;&lt;D xsi:type="xsd:double"&gt;137.19&lt;/D&gt;&lt;D xsi:type="xsd:double"&gt;139.96&lt;/D&gt;&lt;D xsi:type="xsd:double"&gt;139.98&lt;/D&gt;&lt;D xsi:type="xsd:double"&gt;145.93&lt;/D&gt;&lt;D xsi:type="xsd:double"&gt;142.83&lt;/D&gt;&lt;D xsi:type="xsd:double"&gt;142.33&lt;/D&gt;&lt;D xsi:type="xsd:double"&gt;154.34&lt;/D&gt;&lt;D xsi:type="xsd:double"&gt;163.8&lt;/D&gt;&lt;D xsi:type="xsd:double"&gt;179.73&lt;/D&gt;&lt;D xsi:type="xsd:double"&gt;189.88&lt;/D&gt;&lt;D xsi:type="xsd:double"&gt;196.57&lt;/D&gt;&lt;D xsi:type="xsd:double"&gt;192.94&lt;/D&gt;&lt;D xsi:type="xsd:double"&gt;204.11&lt;/D&gt;&lt;D xsi:type="xsd:double"&gt;209.35&lt;/D&gt;&lt;D xsi:type="xsd:double"&gt;198.76&lt;/D&gt;&lt;D xsi:type="xsd:double"&gt;165&lt;/D&gt;&lt;D xsi:type="xsd:double"&gt;182.93&lt;/D&gt;&lt;D xsi:type="xsd:double"&gt;188.22&lt;/D&gt;&lt;D xsi:type="xsd:double"&gt;185.67&lt;/D&gt;&lt;D xsi:type="xsd:double"&gt;201.58&lt;/D&gt;&lt;D xsi:type="xsd:double"&gt;140&lt;/D&gt;&lt;D xsi:type="xsd:double"&gt;162.95&lt;/D&gt;&lt;D xsi:type="xsd:double"&gt;176.85&lt;/D&gt;&lt;D xsi:type="xsd:double"&gt;204.02&lt;/D&gt;&lt;D xsi:type="xsd:double"&gt;229.47&lt;/D&gt;&lt;D xsi:type="xsd:double"&gt;255.44&lt;/D&gt;&lt;D xsi:type="xsd:double"&gt;268.58&lt;/D&gt;&lt;D xsi:type="xsd:double"&gt;291.26&lt;/D&gt;&lt;D xsi:type="xsd:double"&gt;262.76&lt;/D&gt;&lt;D xsi:type="xsd:double"&gt;231.65&lt;/D&gt;&lt;D xsi:type="xsd:double"&gt;196.91&lt;/D&gt;&lt;D xsi:type="xsd:double"&gt;211.78&lt;/D&gt;&lt;D xsi:type="xsd:double"&gt;221.43&lt;/D&gt;&lt;D xsi:type="xsd:double"&gt;219.45&lt;/D&gt;&lt;D xsi:type="xsd:double"&gt;210.23&lt;/D&gt;&lt;D xsi:type="xsd:double"&gt;235.25&lt;/D&gt;&lt;D xsi:type="xsd:double"&gt;250.46&lt;/D&gt;&lt;D xsi:type="xsd:double"&gt;252.05&lt;/D&gt;&lt;D xsi:type="xsd:double"&gt;254.76&lt;/D&gt;&lt;/FQL&gt;&lt;FQL&gt;&lt;Q&gt;FR0011042811^JULIAN(FG_PRICE(42064,45627,CQ).DATES)&lt;/Q&gt;&lt;R&gt;39&lt;/R&gt;&lt;C&gt;1&lt;/C&gt;&lt;D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xsi:type="xsd:long"&gt;45565&lt;/D&gt;&lt;/FQL&gt;&lt;FQL&gt;&lt;Q&gt;FR0011042811^FG_COMPANY_NAME()&lt;/Q&gt;&lt;R&gt;1&lt;/R&gt;&lt;C&gt;1&lt;/C&gt;&lt;D xsi:type="xsd:string"&gt;Lazard Investissement Microcaps FCP Parts&lt;/D&gt;&lt;/FQL&gt;&lt;FQL&gt;&lt;Q&gt;FR0011042811^FORMULA_DESCRIPTION("FG_PRICE")&lt;/Q&gt;&lt;R&gt;1&lt;/R&gt;&lt;C&gt;1&lt;/C&gt;&lt;D xsi:type="xsd:string"&gt;Price&lt;/D&gt;&lt;/FQL&gt;&lt;FQL&gt;&lt;Q&gt;IE00BYXLK632^FG_PRICE(42064,45627,CQ)&lt;/Q&gt;&lt;R&gt;39&lt;/R&gt;&lt;C&gt;1&lt;/C&gt;&lt;D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xsi:type="xsd:double"&gt;10.4045&lt;/D&gt;&lt;D xsi:type="xsd:double"&gt;10.4017&lt;/D&gt;&lt;D xsi:type="xsd:double"&gt;10.609&lt;/D&gt;&lt;D xsi:type="xsd:double"&gt;10.8067&lt;/D&gt;&lt;D xsi:type="xsd:double"&gt;10.5057&lt;/D&gt;&lt;D xsi:type="xsd:double"&gt;10.6379&lt;/D&gt;&lt;D xsi:type="xsd:double"&gt;10.8199&lt;/D&gt;&lt;D xsi:type="xsd:double"&gt;8.597&lt;/D&gt;&lt;D xsi:type="xsd:double"&gt;10.2879&lt;/D&gt;&lt;D xsi:type="xsd:double"&gt;10.3794&lt;/D&gt;&lt;D xsi:type="xsd:double"&gt;10.097&lt;/D&gt;&lt;D xsi:type="xsd:double"&gt;11.7843&lt;/D&gt;&lt;D xsi:type="xsd:double"&gt;8.0645&lt;/D&gt;&lt;D xsi:type="xsd:double"&gt;9.2646&lt;/D&gt;&lt;D xsi:type="xsd:double"&gt;9.9026&lt;/D&gt;&lt;D xsi:type="xsd:double"&gt;12.6596&lt;/D&gt;&lt;D xsi:type="xsd:double"&gt;13.7251&lt;/D&gt;&lt;D xsi:type="xsd:double"&gt;14.7881&lt;/D&gt;&lt;D xsi:type="xsd:double"&gt;15.7587&lt;/D&gt;&lt;D xsi:type="xsd:double"&gt;16.9648&lt;/D&gt;&lt;D xsi:type="xsd:double"&gt;14.8112&lt;/D&gt;&lt;D xsi:type="xsd:double"&gt;13.323&lt;/D&gt;&lt;D xsi:type="xsd:double"&gt;12.4913&lt;/D&gt;&lt;D xsi:type="xsd:double"&gt;13.9973&lt;/D&gt;&lt;D xsi:type="xsd:double"&gt;14.4332&lt;/D&gt;&lt;D xsi:type="xsd:double"&gt;14.5256&lt;/D&gt;&lt;D xsi:type="xsd:double"&gt;14.2711&lt;/D&gt;&lt;D xsi:type="xsd:double"&gt;14.9791&lt;/D&gt;&lt;D xsi:type="xsd:double"&gt;16.8005&lt;/D&gt;&lt;D xsi:type="xsd:double"&gt;16.6268&lt;/D&gt;&lt;D xsi:type="xsd:double"&gt;17.2789&lt;/D&gt;&lt;/FQL&gt;&lt;FQL&gt;&lt;Q&gt;IE00BYXLK632^JULIAN(FG_PRICE(42064,45627,CQ).DATES)&lt;/Q&gt;&lt;R&gt;39&lt;/R&gt;&lt;C&gt;1&lt;/C&gt;&lt;D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xsi:type="xsd:long"&gt;45565&lt;/D&gt;&lt;/FQL&gt;&lt;FQL&gt;&lt;Q&gt;IE00BYXLK632^FG_COMPANY_NAME()&lt;/Q&gt;&lt;R&gt;1&lt;/R&gt;&lt;C&gt;1&lt;/C&gt;&lt;D xsi:type="xsd:string"&gt;Liontrust Global Funds PLC - Liontrust GF European Smaller Companies Accum Launch Institutional-A3- EUR&lt;/D&gt;&lt;/FQL&gt;&lt;FQL&gt;&lt;Q&gt;IE00BYXLK632^FORMULA_DESCRIPTION("FG_PRICE")&lt;/Q&gt;&lt;R&gt;1&lt;/R&gt;&lt;C&gt;1&lt;/C&gt;&lt;D xsi:type="xsd:string"&gt;Price&lt;/D&gt;&lt;/FQL&gt;&lt;FQL&gt;&lt;Q&gt;LU1891775774^FG_PRICE(42064,45627,CQ)&lt;/Q&gt;&lt;R&gt;39&lt;/R&gt;&lt;C&gt;1&lt;/C&gt;&lt;D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xsi:type="xsd:double"&gt;104.54&lt;/D&gt;&lt;D xsi:type="xsd:double"&gt;111.67&lt;/D&gt;&lt;D xsi:type="xsd:double"&gt;106.34&lt;/D&gt;&lt;D xsi:type="xsd:double"&gt;113.79&lt;/D&gt;&lt;D xsi:type="xsd:double"&gt;90.45&lt;/D&gt;&lt;D xsi:type="xsd:double"&gt;106.85&lt;/D&gt;&lt;D xsi:type="xsd:double"&gt;122.04&lt;/D&gt;&lt;D xsi:type="xsd:double"&gt;149.39&lt;/D&gt;&lt;D xsi:type="xsd:double"&gt;167.44&lt;/D&gt;&lt;D xsi:type="xsd:double"&gt;182.37&lt;/D&gt;&lt;D xsi:type="xsd:double"&gt;195.97&lt;/D&gt;&lt;D xsi:type="xsd:double"&gt;210.12&lt;/D&gt;&lt;D xsi:type="xsd:double"&gt;179.91&lt;/D&gt;&lt;D xsi:type="xsd:double"&gt;154.15&lt;/D&gt;&lt;D xsi:type="xsd:double"&gt;137.32&lt;/D&gt;&lt;D xsi:type="xsd:double"&gt;153.2&lt;/D&gt;&lt;D xsi:type="xsd:double"&gt;153.95&lt;/D&gt;&lt;D xsi:type="xsd:double"&gt;149.92&lt;/D&gt;&lt;D xsi:type="xsd:double"&gt;132.24&lt;/D&gt;&lt;D xsi:type="xsd:double"&gt;145.05&lt;/D&gt;&lt;D xsi:type="xsd:double"&gt;143.09&lt;/D&gt;&lt;D xsi:type="xsd:double"&gt;147.95&lt;/D&gt;&lt;D xsi:type="xsd:double"&gt;144.99&lt;/D&gt;&lt;/FQL&gt;&lt;FQL&gt;&lt;Q&gt;LU1891775774^JULIAN(FG_PRICE(42064,45627,CQ).DATES)&lt;/Q&gt;&lt;R&gt;39&lt;/R&gt;&lt;C&gt;1&lt;/C&gt;&lt;D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xsi:type="xsd:long"&gt;45565&lt;/D&gt;&lt;/FQL&gt;&lt;FQL&gt;&lt;Q&gt;LU1891775774^FG_COMPANY_NAME()&lt;/Q&gt;&lt;R&gt;1&lt;/R&gt;&lt;C&gt;1&lt;/C&gt;&lt;D xsi:type="xsd:string"&gt;Lupus alpha Fonds FCP - Lupus alpha Micro Champions Units A Distribution&lt;/D&gt;&lt;/FQL&gt;&lt;FQL&gt;&lt;Q&gt;LU1891775774^FORMULA_DESCRIPTION("FG_PRICE")&lt;/Q&gt;&lt;R&gt;1&lt;/R&gt;&lt;C&gt;1&lt;/C&gt;&lt;D xsi:type="xsd:string"&gt;Price&lt;/D&gt;&lt;/FQL&gt;&lt;FQL&gt;&lt;Q&gt;DE000A1J9DT9^FG_PRICE(42064,45627,CQ)&lt;/Q&gt;&lt;R&gt;39&lt;/R&gt;&lt;C&gt;1&lt;/C&gt;&lt;D xsi:type="xsd:double"&gt;125.49&lt;/D&gt;&lt;D xsi:type="xsd:double"&gt;129.72&lt;/D&gt;&lt;D xsi:type="xsd:double"&gt;118.18&lt;/D&gt;&lt;D xsi:type="xsd:double"&gt;132.61&lt;/D&gt;&lt;D xsi:type="xsd:double"&gt;124.86&lt;/D&gt;&lt;D xsi:type="xsd:double"&gt;117.96&lt;/D&gt;&lt;D xsi:type="xsd:double"&gt;131.78&lt;/D&gt;&lt;D xsi:type="xsd:double"&gt;135.87&lt;/D&gt;&lt;D xsi:type="xsd:double"&gt;146.05&lt;/D&gt;&lt;D xsi:type="xsd:double"&gt;152.96&lt;/D&gt;&lt;D xsi:type="xsd:double"&gt;161.53&lt;/D&gt;&lt;D xsi:type="xsd:double"&gt;162.86&lt;/D&gt;&lt;D xsi:type="xsd:double"&gt;155.1&lt;/D&gt;&lt;D xsi:type="xsd:double"&gt;161.72&lt;/D&gt;&lt;D xsi:type="xsd:double"&gt;164.09&lt;/D&gt;&lt;D xsi:type="xsd:double"&gt;130.1&lt;/D&gt;&lt;D xsi:type="xsd:double"&gt;150.72&lt;/D&gt;&lt;D xsi:type="xsd:double"&gt;158.56&lt;/D&gt;&lt;D xsi:type="xsd:double"&gt;156.7&lt;/D&gt;&lt;D xsi:type="xsd:double"&gt;177.56&lt;/D&gt;&lt;D xsi:type="xsd:double"&gt;128.86&lt;/D&gt;&lt;D xsi:type="xsd:double"&gt;161.71&lt;/D&gt;&lt;D xsi:type="xsd:double"&gt;176.01&lt;/D&gt;&lt;D xsi:type="xsd:double"&gt;205.42&lt;/D&gt;&lt;D xsi:type="xsd:double"&gt;224.32&lt;/D&gt;&lt;D xsi:type="xsd:double"&gt;244.66&lt;/D&gt;&lt;D xsi:type="xsd:double"&gt;246.36&lt;/D&gt;&lt;D xsi:type="xsd:double"&gt;257.48&lt;/D&gt;&lt;D xsi:type="xsd:double"&gt;213.83&lt;/D&gt;&lt;D xsi:type="xsd:double"&gt;180.44&lt;/D&gt;&lt;D xsi:type="xsd:double"&gt;155.85&lt;/D&gt;&lt;D xsi:type="xsd:double"&gt;171.9&lt;/D&gt;&lt;D xsi:type="xsd:double"&gt;188.85&lt;/D&gt;&lt;D xsi:type="xsd:double"&gt;185.76&lt;/D&gt;&lt;D xsi:type="xsd:double"&gt;179.76&lt;/D&gt;&lt;D xsi:type="xsd:double"&gt;193.54&lt;/D&gt;&lt;D xsi:type="xsd:double"&gt;196.38&lt;/D&gt;&lt;D xsi:type="xsd:double"&gt;195.45&lt;/D&gt;&lt;D xsi:type="xsd:double"&gt;199.13&lt;/D&gt;&lt;/FQL&gt;&lt;FQL&gt;&lt;Q&gt;DE000A1J9DT9^JULIAN(FG_PRICE(42064,45627,CQ).DATES)&lt;/Q&gt;&lt;R&gt;39&lt;/R&gt;&lt;C&gt;1&lt;/C&gt;&lt;D xsi:type="xsd:long"&gt;42094&lt;/D&gt;&lt;D xsi:type="xsd:long"&gt;42185&lt;/D&gt;&lt;D xsi:type="xsd:long"&gt;42277&lt;/D&gt;&lt;D xsi:type="xsd:long"&gt;42368&lt;/D&gt;&lt;D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xsi:type="xsd:long"&gt;43462&lt;/D&gt;&lt;D xsi:type="xsd:long"&gt;43553&lt;/D&gt;&lt;D xsi:type="xsd:long"&gt;43644&lt;/D&gt;&lt;D xsi:type="xsd:long"&gt;43738&lt;/D&gt;&lt;D xsi:type="xsd:long"&gt;43829&lt;/D&gt;&lt;D xsi:type="xsd:long"&gt;43921&lt;/D&gt;&lt;D xsi:type="xsd:long"&gt;44012&lt;/D&gt;&lt;D xsi:type="xsd:long"&gt;44104&lt;/D&gt;&lt;D xsi:type="xsd:long"&gt;44195&lt;/D&gt;&lt;D xsi:type="xsd:long"&gt;44286&lt;/D&gt;&lt;D xsi:type="xsd:long"&gt;44377&lt;/D&gt;&lt;D xsi:type="xsd:long"&gt;44469&lt;/D&gt;&lt;D xsi:type="xsd:long"&gt;44560&lt;/D&gt;&lt;D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xsi:type="xsd:long"&gt;45565&lt;/D&gt;&lt;/FQL&gt;&lt;FQL&gt;&lt;Q&gt;DE000A1J9DT9^FG_COMPANY_NAME()&lt;/Q&gt;&lt;R&gt;1&lt;/R&gt;&lt;C&gt;1&lt;/C&gt;&lt;D xsi:type="xsd:string"&gt;Lupus alpha Pan European Smaller Companies Anteile&lt;/D&gt;&lt;/FQL&gt;&lt;FQL&gt;&lt;Q&gt;DE000A1J9DT9^FORMULA_DESCRIPTION("FG_PRICE")&lt;/Q&gt;&lt;R&gt;1&lt;/R&gt;&lt;C&gt;1&lt;/C&gt;&lt;D xsi:type="xsd:string"&gt;Price&lt;/D&gt;&lt;/FQL&gt;&lt;FQL&gt;&lt;Q&gt;LU1303941089^FG_PRICE(42064,45627,CQ)&lt;/Q&gt;&lt;R&gt;39&lt;/R&gt;&lt;C&gt;1&lt;/C&gt;&lt;D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xsi:type="xsd:double"&gt;135.41&lt;/D&gt;&lt;D xsi:type="xsd:double"&gt;133.35&lt;/D&gt;&lt;D xsi:type="xsd:double"&gt;107.42&lt;/D&gt;&lt;D xsi:type="xsd:double"&gt;117.92&lt;/D&gt;&lt;D xsi:type="xsd:double"&gt;122.96&lt;/D&gt;&lt;D xsi:type="xsd:double"&gt;124.3&lt;/D&gt;&lt;D xsi:type="xsd:double"&gt;143.31&lt;/D&gt;&lt;D xsi:type="xsd:double"&gt;106.45&lt;/D&gt;&lt;D xsi:type="xsd:double"&gt;129&lt;/D&gt;&lt;D xsi:type="xsd:double"&gt;144.4&lt;/D&gt;&lt;D xsi:type="xsd:double"&gt;170.78&lt;/D&gt;&lt;D xsi:type="xsd:double"&gt;191.9&lt;/D&gt;&lt;D xsi:type="xsd:double"&gt;207.82&lt;/D&gt;&lt;D xsi:type="xsd:double"&gt;212.87&lt;/D&gt;&lt;D xsi:type="xsd:double"&gt;224.23&lt;/D&gt;&lt;D xsi:type="xsd:double"&gt;208.03&lt;/D&gt;&lt;D xsi:type="xsd:double"&gt;177.67&lt;/D&gt;&lt;D xsi:type="xsd:double"&gt;158.76&lt;/D&gt;&lt;D xsi:type="xsd:double"&gt;171.17&lt;/D&gt;&lt;D xsi:type="xsd:double"&gt;174.55&lt;/D&gt;&lt;D xsi:type="xsd:double"&gt;170.7&lt;/D&gt;&lt;D xsi:type="xsd:double"&gt;159.52&lt;/D&gt;&lt;D xsi:type="xsd:double"&gt;174.4&lt;/D&gt;&lt;D xsi:type="xsd:double"&gt;174.17&lt;/D&gt;&lt;D xsi:type="xsd:double"&gt;182.19&lt;/D&gt;&lt;D xsi:type="xsd:double"&gt;184.04&lt;/D&gt;&lt;/FQL&gt;&lt;FQL&gt;&lt;Q&gt;LU1303941089^JULIAN(FG_PRICE(42064,45627,CQ).DATES)&lt;/Q&gt;&lt;R&gt;39&lt;/R&gt;&lt;C&gt;1&lt;/C&gt;&lt;D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xsi:type="xsd:long"&gt;45565&lt;/D&gt;&lt;/FQL&gt;&lt;FQL&gt;&lt;Q&gt;LU1303941089^FG_COMPANY_NAME()&lt;/Q&gt;&lt;R&gt;1&lt;/R&gt;&lt;C&gt;1&lt;/C&gt;&lt;D xsi:type="xsd:string"&gt;Mandarine Funds SICAV - Mandarine Europe Microcap F Capitalisation&lt;/D&gt;&lt;/FQL&gt;&lt;FQL&gt;&lt;Q&gt;LU1303941089^FORMULA_DESCRIPTION("FG_PRICE")&lt;/Q&gt;&lt;R&gt;1&lt;/R&gt;&lt;C&gt;1&lt;/C&gt;&lt;D xsi:type="xsd:string"&gt;Price&lt;/D&gt;&lt;/FQL&gt;&lt;FQL&gt;&lt;Q&gt;LU0334003224^FG_PRICE(42064,45627,CQ)&lt;/Q&gt;&lt;R&gt;39&lt;/R&gt;&lt;C&gt;1&lt;/C&gt;&lt;D xsi:type="xsd:string"&gt;@NA&lt;/D&gt;&lt;D xsi:type="xsd:string"&gt;@NA&lt;/D&gt;&lt;D xsi:type="xsd:string"&gt;@NA&lt;/D&gt;&lt;D xsi:type="xsd:double"&gt;120.03&lt;/D&gt;&lt;D xsi:type="xsd:double"&gt;111.67&lt;/D&gt;&lt;D xsi:type="xsd:double"&gt;107.79&lt;/D&gt;&lt;D xsi:type="xsd:double"&gt;118.93&lt;/D&gt;&lt;D xsi:type="xsd:double"&gt;119.99&lt;/D&gt;&lt;D xsi:type="xsd:double"&gt;125.16&lt;/D&gt;&lt;D xsi:type="xsd:double"&gt;130.19&lt;/D&gt;&lt;D xsi:type="xsd:double"&gt;139.15&lt;/D&gt;&lt;D xsi:type="xsd:double"&gt;143.26&lt;/D&gt;&lt;D xsi:type="xsd:double"&gt;142.1&lt;/D&gt;&lt;D xsi:type="xsd:double"&gt;151.96&lt;/D&gt;&lt;D xsi:type="xsd:double"&gt;146.99&lt;/D&gt;&lt;D xsi:type="xsd:double"&gt;113.22&lt;/D&gt;&lt;D xsi:type="xsd:double"&gt;126.32&lt;/D&gt;&lt;D xsi:type="xsd:double"&gt;132.27&lt;/D&gt;&lt;D xsi:type="xsd:double"&gt;127.2&lt;/D&gt;&lt;D xsi:type="xsd:double"&gt;142.08&lt;/D&gt;&lt;D xsi:type="xsd:double"&gt;105.68&lt;/D&gt;&lt;D xsi:type="xsd:double"&gt;124.9&lt;/D&gt;&lt;D xsi:type="xsd:double"&gt;133.83&lt;/D&gt;&lt;D xsi:type="xsd:double"&gt;160.73&lt;/D&gt;&lt;D xsi:type="xsd:double"&gt;178.7&lt;/D&gt;&lt;D xsi:type="xsd:double"&gt;187.54&lt;/D&gt;&lt;D xsi:type="xsd:double"&gt;197.04&lt;/D&gt;&lt;D xsi:type="xsd:double"&gt;212.55&lt;/D&gt;&lt;D xsi:type="xsd:double"&gt;175.82&lt;/D&gt;&lt;D xsi:type="xsd:double"&gt;148.47&lt;/D&gt;&lt;D xsi:type="xsd:double"&gt;134.56&lt;/D&gt;&lt;D xsi:type="xsd:double"&gt;142.55&lt;/D&gt;&lt;D xsi:type="xsd:double"&gt;148.19&lt;/D&gt;&lt;D xsi:type="xsd:double"&gt;145.77&lt;/D&gt;&lt;D xsi:type="xsd:double"&gt;139.15&lt;/D&gt;&lt;D xsi:type="xsd:double"&gt;154.79&lt;/D&gt;&lt;D xsi:type="xsd:double"&gt;165.46&lt;/D&gt;&lt;D xsi:type="xsd:double"&gt;172.19&lt;/D&gt;&lt;D xsi:type="xsd:double"&gt;176.97&lt;/D&gt;&lt;/FQL&gt;&lt;FQL&gt;&lt;Q&gt;LU0334003224^JULIAN(FG_PRICE(42064,45627,CQ).DATES)&lt;/Q&gt;&lt;R&gt;39&lt;/R&gt;&lt;C&gt;1&lt;/C&gt;&lt;D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xsi:type="xsd:long"&gt;45565&lt;/D&gt;&lt;/FQL&gt;&lt;FQL&gt;&lt;Q&gt;LU0334003224^FG_COMPANY_NAME()&lt;/Q&gt;&lt;R&gt;1&lt;/R&gt;&lt;C&gt;1&lt;/C&gt;&lt;D xsi:type="xsd:string"&gt;Mirabaud SICAV - Discovery Europe A Capitalisation&lt;/D&gt;&lt;/FQL&gt;&lt;FQL&gt;&lt;Q&gt;LU0334003224^FORMULA_DESCRIPTION("FG_PRICE")&lt;/Q&gt;&lt;R&gt;1&lt;/R&gt;&lt;C&gt;1&lt;/C&gt;&lt;D xsi:type="xsd:string"&gt;Price&lt;/D&gt;&lt;/FQL&gt;&lt;FQL&gt;&lt;Q&gt;IE00B411W698^FG_PRICE(42064,45627,CQ)&lt;/Q&gt;&lt;R&gt;39&lt;/R&gt;&lt;C&gt;1&lt;/C&gt;&lt;D xsi:type="xsd:double"&gt;4.638&lt;/D&gt;&lt;D xsi:type="xsd:double"&gt;4.699&lt;/D&gt;&lt;D xsi:type="xsd:double"&gt;4.596&lt;/D&gt;&lt;D xsi:type="xsd:double"&gt;5.088&lt;/D&gt;&lt;D xsi:type="xsd:double"&gt;4.515&lt;/D&gt;&lt;D xsi:type="xsd:double"&gt;4.477&lt;/D&gt;&lt;D xsi:type="xsd:double"&gt;4.876&lt;/D&gt;&lt;D xsi:type="xsd:double"&gt;4.723&lt;/D&gt;&lt;D xsi:type="xsd:double"&gt;5.059&lt;/D&gt;&lt;D xsi:type="xsd:double"&gt;5.218&lt;/D&gt;&lt;D xsi:type="xsd:double"&gt;5.422&lt;/D&gt;&lt;D xsi:type="xsd:double"&gt;5.461&lt;/D&gt;&lt;D xsi:type="xsd:double"&gt;5.30</t>
        </r>
      </text>
    </comment>
    <comment ref="A137" authorId="0" shapeId="0" xr:uid="{E10976AF-3D9B-4763-A0B3-9D6BCFBEF36D}">
      <text>
        <r>
          <rPr>
            <b/>
            <sz val="9"/>
            <color indexed="81"/>
            <rFont val="Tahoma"/>
            <family val="2"/>
          </rPr>
          <t>3&lt;/D&gt;&lt;D xsi:type="xsd:double"&gt;5.744&lt;/D&gt;&lt;D xsi:type="xsd:double"&gt;5.809&lt;/D&gt;&lt;D xsi:type="xsd:double"&gt;4.941&lt;/D&gt;&lt;D xsi:type="xsd:double"&gt;5.782&lt;/D&gt;&lt;D xsi:type="xsd:double"&gt;6.079&lt;/D&gt;&lt;D xsi:type="xsd:double"&gt;5.9309998&lt;/D&gt;&lt;D xsi:type="xsd:double"&gt;6.794&lt;/D&gt;&lt;D xsi:type="xsd:double"&gt;5.063&lt;/D&gt;&lt;D xsi:type="xsd:double"&gt;6.142&lt;/D&gt;&lt;D xsi:type="xsd:double"&gt;6.765&lt;/D&gt;&lt;D xsi:type="xsd:double"&gt;7.482&lt;/D&gt;&lt;D xsi:type="xsd:double"&gt;7.849&lt;/D&gt;&lt;D xsi:type="xsd:double"&gt;8.444&lt;/D&gt;&lt;D xsi:type="xsd:double"&gt;8.9869995&lt;/D&gt;&lt;D xsi:type="xsd:double"&gt;9.658&lt;/D&gt;&lt;D xsi:type="xsd:double"&gt;7.818&lt;/D&gt;&lt;D xsi:type="xsd:double"&gt;6.28&lt;/D&gt;&lt;D xsi:type="xsd:double"&gt;5.787&lt;/D&gt;&lt;D xsi:type="xsd:double"&gt;6.475&lt;/D&gt;&lt;D xsi:type="xsd:double"&gt;6.691&lt;/D&gt;&lt;D xsi:type="xsd:double"&gt;6.6610003&lt;/D&gt;&lt;D xsi:type="xsd:double"&gt;6.153&lt;/D&gt;&lt;D xsi:type="xsd:double"&gt;6.835&lt;/D&gt;&lt;D xsi:type="xsd:double"&gt;7.221&lt;/D&gt;&lt;D xsi:type="xsd:double"&gt;7.27535&lt;/D&gt;&lt;D xsi:type="xsd:double"&gt;7.757&lt;/D&gt;&lt;/FQL&gt;&lt;FQL&gt;&lt;Q&gt;IE00B411W698^JULIAN(FG_PRICE(42064,45627,CQ).DATES)&lt;/Q&gt;&lt;R&gt;39&lt;/R&gt;&lt;C&gt;1&lt;/C&gt;&lt;D xsi:type="xsd:long"&gt;42094&lt;/D&gt;&lt;D xsi:type="xsd:long"&gt;42185&lt;/D&gt;&lt;D xsi:type="xsd:long"&gt;42277&lt;/D&gt;&lt;D xsi:type="xsd:long"&gt;42368&lt;/D&gt;&lt;D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xsi:type="xsd:long"&gt;45565&lt;/D&gt;&lt;/FQL&gt;&lt;FQL&gt;&lt;Q&gt;IE00B411W698^FG_COMPANY_NAME()&lt;/Q&gt;&lt;R&gt;1&lt;/R&gt;&lt;C&gt;1&lt;/C&gt;&lt;D xsi:type="xsd:string"&gt;Montanaro Smaller Companies PLC - European Smaller Companies Fund AccumEUR&lt;/D&gt;&lt;/FQL&gt;&lt;FQL&gt;&lt;Q&gt;IE00B411W698^FORMULA_DESCRIPTION("FG_PRICE")&lt;/Q&gt;&lt;R&gt;1&lt;/R&gt;&lt;C&gt;1&lt;/C&gt;&lt;D xsi:type="xsd:string"&gt;Price&lt;/D&gt;&lt;/FQL&gt;&lt;FQL&gt;&lt;Q&gt;IE0004307934^FG_PRICE(42064,45627,CQ)&lt;/Q&gt;&lt;R&gt;39&lt;/R&gt;&lt;C&gt;1&lt;/C&gt;&lt;D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xsi:type="xsd:double"&gt;2563.2&lt;/D&gt;&lt;D xsi:type="xsd:double"&gt;2666.29&lt;/D&gt;&lt;D xsi:type="xsd:double"&gt;3167.06&lt;/D&gt;&lt;D xsi:type="xsd:double"&gt;3477.68&lt;/D&gt;&lt;D xsi:type="xsd:double"&gt;3689.93&lt;/D&gt;&lt;D xsi:type="xsd:double"&gt;3869.36&lt;/D&gt;&lt;D xsi:type="xsd:double"&gt;4065.55&lt;/D&gt;&lt;D xsi:type="xsd:double"&gt;3568.23&lt;/D&gt;&lt;D xsi:type="xsd:double"&gt;3067.95&lt;/D&gt;&lt;D xsi:type="xsd:double"&gt;2792.11&lt;/D&gt;&lt;D xsi:type="xsd:double"&gt;3121.69&lt;/D&gt;&lt;D xsi:type="xsd:double"&gt;3331.46&lt;/D&gt;&lt;D xsi:type="xsd:double"&gt;3330.85&lt;/D&gt;&lt;D xsi:type="xsd:double"&gt;3202.8&lt;/D&gt;&lt;D xsi:type="xsd:double"&gt;3430.96&lt;/D&gt;&lt;D xsi:type="xsd:double"&gt;3636.55&lt;/D&gt;&lt;D xsi:type="xsd:double"&gt;3644.45&lt;/D&gt;&lt;D xsi:type="xsd:double"&gt;3734.61&lt;/D&gt;&lt;/FQL&gt;&lt;FQL&gt;&lt;Q&gt;IE0004307934^JULIAN(FG_PRICE(42064,45627,CQ).DATES)&lt;/Q&gt;&lt;R&gt;39&lt;/R&gt;&lt;C&gt;1&lt;/C&gt;&lt;D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xsi:type="xsd:long"&gt;45565&lt;/D&gt;&lt;/FQL&gt;&lt;FQL&gt;&lt;Q&gt;IE0004307934^FG_COMPANY_NAME()&lt;/Q&gt;&lt;R&gt;1&lt;/R&gt;&lt;C&gt;1&lt;/C&gt;&lt;D xsi:type="xsd:string"&gt;Multi-Style Multi-Manager Funds PLC - European Small Cap Class A&lt;/D&gt;&lt;/FQL&gt;&lt;FQL&gt;&lt;Q&gt;IE0004307934^FORMULA_DESCRIPTION("FG_PRICE")&lt;/Q&gt;&lt;R&gt;1&lt;/R&gt;&lt;C&gt;1&lt;/C&gt;&lt;D xsi:type="xsd:string"&gt;Price&lt;/D&gt;&lt;/FQL&gt;&lt;FQL&gt;&lt;Q&gt;FR0013266269^FG_PRICE(42064,45627,CQ)&lt;/Q&gt;&lt;R&gt;39&lt;/R&gt;&lt;C&gt;1&lt;/C&gt;&lt;D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xsi:type="xsd:double"&gt;254756.77&lt;/D&gt;&lt;D xsi:type="xsd:double"&gt;261498.3&lt;/D&gt;&lt;D xsi:type="xsd:double"&gt;261720.47&lt;/D&gt;&lt;D xsi:type="xsd:double"&gt;264091.5&lt;/D&gt;&lt;D xsi:type="xsd:double"&gt;253719.84&lt;/D&gt;&lt;D xsi:type="xsd:double"&gt;202012.84&lt;/D&gt;&lt;D xsi:type="xsd:double"&gt;227553.05&lt;/D&gt;&lt;D xsi:type="xsd:double"&gt;249160.7&lt;/D&gt;&lt;D xsi:type="xsd:double"&gt;240021.84&lt;/D&gt;&lt;D xsi:type="xsd:double"&gt;275881.13&lt;/D&gt;&lt;D xsi:type="xsd:double"&gt;217949.88&lt;/D&gt;&lt;D xsi:type="xsd:double"&gt;266491.7&lt;/D&gt;&lt;D xsi:type="xsd:double"&gt;302335.5&lt;/D&gt;&lt;D xsi:type="xsd:double"&gt;354286.63&lt;/D&gt;&lt;D xsi:type="xsd:double"&gt;385817.03&lt;/D&gt;&lt;D xsi:type="xsd:double"&gt;403178.13&lt;/D&gt;&lt;D xsi:type="xsd:double"&gt;420389.72&lt;/D&gt;&lt;D xsi:type="xsd:double"&gt;450225.4&lt;/D&gt;&lt;D xsi:type="xsd:double"&gt;398396.78&lt;/D&gt;&lt;D xsi:type="xsd:double"&gt;338325.7&lt;/D&gt;&lt;D xsi:type="xsd:double"&gt;300129.9&lt;/D&gt;&lt;D xsi:type="xsd:double"&gt;330127.4&lt;/D&gt;&lt;D xsi:type="xsd:double"&gt;336970.63&lt;/D&gt;&lt;D xsi:type="xsd:double"&gt;332247.22&lt;/D&gt;&lt;D xsi:type="xsd:double"&gt;295039.22&lt;/D&gt;&lt;D xsi:type="xsd:double"&gt;327441.6&lt;/D&gt;&lt;D xsi:type="xsd:double"&gt;330160.1&lt;/D&gt;&lt;D xsi:type="xsd:double"&gt;345451.13&lt;/D&gt;&lt;D xsi:type="xsd:double"&gt;351377.03&lt;/D&gt;&lt;/FQL&gt;&lt;FQL&gt;&lt;Q&gt;FR0013266269^JULIAN(FG_PRICE(42064,45627,CQ).DATES)&lt;/Q&gt;&lt;R&gt;39&lt;/R&gt;&lt;C&gt;1&lt;/C&gt;&lt;D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xsi:type="xsd:long"&gt;45565&lt;/D&gt;&lt;/FQL&gt;&lt;FQL&gt;&lt;Q&gt;FR0013266269^FG_COMPANY_NAME()&lt;/Q&gt;&lt;R&gt;1&lt;/R&gt;&lt;C&gt;1&lt;/C&gt;&lt;D xsi:type="xsd:string"&gt;Oddo BHF Active Micro Cap FCP Units -CI-&lt;/D&gt;&lt;/FQL&gt;&lt;FQL&gt;&lt;Q&gt;FR0013266269^FORMULA_DESCRIPTION("FG_PRICE")&lt;/Q&gt;&lt;R&gt;1&lt;/R&gt;&lt;C&gt;1&lt;/C&gt;&lt;D xsi:type="xsd:string"&gt;Price&lt;/D&gt;&lt;/FQL&gt;&lt;FQL&gt;&lt;Q&gt;FR0011606276^FG_PRICE(42064,45627,CQ)&lt;/Q&gt;&lt;R&gt;39&lt;/R&gt;&lt;C&gt;1&lt;/C&gt;&lt;D xsi:type="xsd:double"&gt;1388.63&lt;/D&gt;&lt;D xsi:type="xsd:double"&gt;1424.91&lt;/D&gt;&lt;D xsi:type="xsd:double"&gt;1427.81&lt;/D&gt;&lt;D xsi:type="xsd:double"&gt;1566.82&lt;/D&gt;&lt;D xsi:type="xsd:double"&gt;1453.24&lt;/D&gt;&lt;D xsi:type="xsd:double"&gt;1438.42&lt;/D&gt;&lt;D xsi:type="xsd:double"&gt;1564.1&lt;/D&gt;&lt;D xsi:type="xsd:double"&gt;1615.32&lt;/D&gt;&lt;D xsi:type="xsd:double"&gt;1771.42&lt;/D&gt;&lt;D xsi:type="xsd:double"&gt;1902.27&lt;/D&gt;&lt;D xsi:type="xsd:double"&gt;2004.46&lt;/D&gt;&lt;D xsi:type="xsd:double"&gt;2024.7&lt;/D&gt;&lt;D xsi:type="xsd:double"&gt;1976.64&lt;/D&gt;&lt;D xsi:type="xsd:double"&gt;1991.43&lt;/D&gt;&lt;D xsi:type="xsd:double"&gt;1891.88&lt;/D&gt;&lt;D xsi:type="xsd:double"&gt;1478.81&lt;/D&gt;&lt;D xsi:type="xsd:double"&gt;1679.04&lt;/D&gt;&lt;D xsi:type="xsd:double"&gt;1832.79&lt;/D&gt;&lt;D xsi:type="xsd:double"&gt;1838.53&lt;/D&gt;&lt;D xsi:type="xsd:double"&gt;2037.12&lt;/D&gt;&lt;D xsi:type="xsd:double"&gt;1629.72&lt;/D&gt;&lt;D xsi:type="xsd:double"&gt;2021.53&lt;/D&gt;&lt;D xsi:type="xsd:double"&gt;2217.41&lt;/D&gt;&lt;D xsi:type="xsd:double"&gt;2535.93&lt;/D&gt;&lt;D xsi:type="xsd:double"&gt;2758.51&lt;/D&gt;&lt;D xsi:type="xsd:double"&gt;2992.66&lt;/D&gt;&lt;D xsi:type="xsd:double"&gt;3159.51&lt;/D&gt;&lt;D xsi:type="xsd:double"&gt;3288.35&lt;/D&gt;&lt;D xsi:type="xsd:double"&gt;2843.01&lt;/D&gt;&lt;D xsi:type="xsd:double"&gt;2396.77&lt;/D&gt;&lt;D xsi:type="xsd:double"&gt;2148.86&lt;/D&gt;&lt;D xsi:type="xsd:double"&gt;2348.92&lt;/D&gt;&lt;D xsi:type="xsd:double"&gt;2454.18&lt;/D&gt;&lt;D xsi:type="xsd:double"&gt;2423.33&lt;/D&gt;&lt;D xsi:type="xsd:double"&gt;2181.31&lt;/D&gt;&lt;D xsi:type="xsd:double"&gt;2317.54&lt;/D&gt;&lt;D xsi:type="xsd:double"&gt;2321.11&lt;/D&gt;&lt;D xsi:type="xsd:double"&gt;2331.07&lt;/D&gt;&lt;D xsi:type="xsd:double"&gt;2350.31&lt;/D&gt;&lt;/FQL&gt;&lt;FQL&gt;&lt;Q&gt;FR0011606276^JULIAN(FG_PRICE(42064,45627,CQ).DATES)&lt;/Q&gt;&lt;R&gt;39&lt;/R&gt;&lt;C&gt;1&lt;/C&gt;&lt;D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xsi:type="xsd:long"&gt;45565&lt;/D&gt;&lt;/FQL&gt;&lt;FQL&gt;&lt;Q&gt;FR0011606276^FG_COMPANY_NAME()&lt;/Q&gt;&lt;R&gt;1&lt;/R&gt;&lt;C&gt;1&lt;/C&gt;&lt;D xsi:type="xsd:string"&gt;ODDO BHF Active Small Cap FCP Parts -CI-EUR-&lt;/D&gt;&lt;/FQL&gt;&lt;FQL&gt;&lt;Q&gt;FR0011606276^FORMULA_DESCRIPTION("FG_PRICE")&lt;/Q&gt;&lt;R&gt;1&lt;/R&gt;&lt;C&gt;1&lt;/C&gt;&lt;D xsi:type="xsd:string"&gt;Price&lt;/D&gt;&lt;/FQL&gt;&lt;FQL&gt;&lt;Q&gt;FR0013184058^FG_PRICE(42064,45627,CQ)&lt;/Q&gt;&lt;R&gt;39&lt;/R&gt;&lt;C&gt;1&lt;/C&gt;&lt;D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xsi:type="xsd:double"&gt;12906.77&lt;/D&gt;&lt;D xsi:type="xsd:double"&gt;12894.98&lt;/D&gt;&lt;D xsi:type="xsd:double"&gt;12828.35&lt;/D&gt;&lt;D xsi:type="xsd:double"&gt;10211.18&lt;/D&gt;&lt;D xsi:type="xsd:double"&gt;11466.36&lt;/D&gt;&lt;D xsi:type="xsd:double"&gt;12776.59&lt;/D&gt;&lt;D xsi:type="xsd:double"&gt;12882.25&lt;/D&gt;&lt;D xsi:type="xsd:double"&gt;14292.94&lt;/D&gt;&lt;D xsi:type="xsd:double"&gt;11048.96&lt;/D&gt;&lt;D xsi:type="xsd:double"&gt;14222.99&lt;/D&gt;&lt;D xsi:type="xsd:double"&gt;15671.14&lt;/D&gt;&lt;D xsi:type="xsd:double"&gt;17924.76&lt;/D&gt;&lt;D xsi:type="xsd:double"&gt;19015.89&lt;/D&gt;&lt;D xsi:type="xsd:double"&gt;20931.93&lt;/D&gt;&lt;D xsi:type="xsd:double"&gt;22195.63&lt;/D&gt;&lt;D xsi:type="xsd:double"&gt;23175.34&lt;/D&gt;&lt;D xsi:type="xsd:double"&gt;20738.16&lt;/D&gt;&lt;D xsi:type="xsd:double"&gt;17401.32&lt;/D&gt;&lt;D xsi:type="xsd:double"&gt;15074.72&lt;/D&gt;&lt;D xsi:type="xsd:double"&gt;16546.93&lt;/D&gt;&lt;D xsi:type="xsd:double"&gt;16697.59&lt;/D&gt;&lt;D xsi:type="xsd:double"&gt;16088.18&lt;/D&gt;&lt;D xsi:type="xsd:double"&gt;14593.94&lt;/D&gt;&lt;D xsi:type="xsd:double"&gt;15897.15&lt;/D&gt;&lt;D xsi:type="xsd:double"&gt;16287.6&lt;/D&gt;&lt;D xsi:type="xsd:double"&gt;16286.76&lt;/D&gt;&lt;D xsi:type="xsd:double"&gt;16350.43&lt;/D&gt;&lt;/FQL&gt;&lt;FQL&gt;&lt;Q&gt;FR0013184058^JULIAN(FG_PRICE(42064,45627,CQ).DATES)&lt;/Q&gt;&lt;R&gt;39&lt;/R&gt;&lt;C&gt;1&lt;/C&gt;&lt;D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xsi:type="xsd:long"&gt;45565&lt;/D&gt;&lt;/FQL&gt;&lt;FQL&gt;&lt;Q&gt;FR0013184058^FG_COMPANY_NAME()&lt;/Q&gt;&lt;R&gt;1&lt;/R&gt;&lt;C&gt;1&lt;/C&gt;&lt;D xsi:type="xsd:string"&gt;Oddo Capital Hors PME ETI FCP Parts -CI-EUR- 3 Decimales&lt;/D&gt;&lt;/FQL&gt;&lt;FQL&gt;&lt;Q&gt;FR0013184058^FORMULA_DESCRIPTION("FG_PRICE")&lt;/Q&gt;&lt;R&gt;1&lt;/R&gt;&lt;C&gt;1&lt;/C&gt;&lt;D xsi:type="xsd:string"&gt;Price&lt;/D&gt;&lt;/FQL&gt;&lt;FQL&gt;&lt;Q&gt;IE0030412666^FG_PRICE(42064,45627,CQ)&lt;/Q&gt;&lt;R&gt;39&lt;/R&gt;&lt;C&gt;1&lt;/C&gt;&lt;D xsi:type="xsd:double"&gt;26.6905&lt;/D&gt;&lt;D xsi:type="xsd:double"&gt;27.2476&lt;/D&gt;&lt;D xsi:type="xsd:double"&gt;26.1788&lt;/D&gt;&lt;D xsi:type="xsd:double"&gt;28.9448&lt;/D&gt;&lt;D xsi:type="xsd:double"&gt;26.53&lt;/D&gt;&lt;D xsi:type="xsd:double"&gt;25.1351&lt;/D&gt;&lt;D xsi:type="xsd:double"&gt;27.3181&lt;/D&gt;&lt;D xsi:type="xsd:double"&gt;27.5593&lt;/D&gt;&lt;D xsi:type="xsd:double"&gt;29.9925&lt;/D&gt;&lt;D xsi:type="xsd:double"&gt;31.1646&lt;/D&gt;&lt;D xsi:type="xsd:double"&gt;33.2834&lt;/D&gt;&lt;D xsi:type="xsd:double"&gt;34.1877&lt;/D&gt;&lt;D xsi:type="xsd:double"&gt;32.6703&lt;/D&gt;&lt;D xsi:type="xsd:double"&gt;33.783&lt;/D&gt;&lt;D xsi:type="xsd:double"&gt;33.2018&lt;/D&gt;&lt;D xsi:type="xsd:double"&gt;26.1797&lt;/D&gt;&lt;D xsi:type="xsd:double"&gt;29.8521&lt;/D&gt;&lt;D xsi:type="xsd:double"&gt;30.3&lt;/D&gt;&lt;D xsi:type="xsd:double"&gt;30.1163&lt;/D&gt;&lt;D xsi:type="xsd:double"&gt;33.1718&lt;/D&gt;&lt;D xsi:type="xsd:double"&gt;22.6957&lt;/D&gt;&lt;D xsi:type="xsd:double"&gt;26.6016&lt;/D&gt;&lt;D xsi:type="xsd:double"&gt;28.4533&lt;/D&gt;&lt;D xsi:type="xsd:double"&gt;33.5619&lt;/D&gt;&lt;D xsi:type="xsd:double"&gt;35.5822&lt;/D&gt;&lt;D xsi:type="xsd:double"&gt;38.921&lt;/D&gt;&lt;D xsi:type="xsd:double"&gt;40.794&lt;/D&gt;&lt;D xsi:type="xsd:double"&gt;43.0932&lt;/D&gt;&lt;D xsi:type="xsd:double"&gt;36.5651&lt;/D&gt;&lt;D xsi:type="xsd:double"&gt;31.3787&lt;/D&gt;&lt;D xsi:type="xsd:double"&gt;26.8103&lt;/D&gt;&lt;D xsi:type="xsd:double"&gt;29.8999&lt;/D&gt;&lt;D xsi:type="xsd:double"&gt;33.0816&lt;/D&gt;&lt;D xsi:type="xsd:double"&gt;32.9781&lt;/D&gt;&lt;D xsi:type="xsd:double"&gt;30.2961&lt;/D&gt;&lt;D xsi:type="xsd:double"&gt;32.2705&lt;/D&gt;&lt;D xsi:type="xsd:double"&gt;32.1632&lt;/D&gt;&lt;D xsi:type="xsd:double"&gt;32.1236&lt;/D&gt;&lt;D xsi:type="xsd:double"&gt;33.1363&lt;/D&gt;&lt;/FQL&gt;&lt;FQL&gt;&lt;Q&gt;IE0030412666^JULIAN(FG_PRICE(42064,45627,CQ).DATES)&lt;/Q&gt;&lt;R&gt;39&lt;/R&gt;&lt;C&gt;1&lt;/C&gt;&lt;D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xsi:type="xsd:long"&gt;45565&lt;/D&gt;&lt;/FQL&gt;&lt;FQL&gt;&lt;Q&gt;IE0030412666^FG_COMPANY_NAME()&lt;/Q&gt;&lt;R&gt;1&lt;/R&gt;&lt;C&gt;1&lt;/C&gt;&lt;D xsi:type="xsd:string"&gt;PineBridge Global Funds - PineBridge Europe Small Cap Equity Fund Class -A1- EUR&lt;/D&gt;&lt;/FQL&gt;&lt;FQL&gt;&lt;Q&gt;IE0030412666^FORMULA_DESCRIPTION("FG_PRICE")&lt;/Q&gt;&lt;R&gt;1&lt;/R&gt;&lt;C&gt;1&lt;/C&gt;&lt;D xsi:type="xsd:string"&gt;Price&lt;/D&gt;&lt;/FQL&gt;&lt;FQL&gt;&lt;Q&gt;LU0428317514^FG_PRICE(42064,45627,CQ)&lt;/Q&gt;&lt;R&gt;39&lt;/R&gt;&lt;C&gt;1&lt;/C&gt;&lt;D xsi:type="xsd:double"&gt;234.85&lt;/D&gt;&lt;D xsi:type="xsd:double"&gt;237.67&lt;/D&gt;&lt;D xsi:type="xsd:double"&gt;243.32&lt;/D&gt;&lt;D xsi:type="xsd:double"&gt;252.42&lt;/D&gt;&lt;D xsi:type="xsd:double"&gt;249.7&lt;/D&gt;&lt;D xsi:type="xsd:double"&gt;250.72&lt;/D&gt;&lt;D xsi:type="xsd:double"&gt;281.1&lt;/D&gt;&lt;D xsi:type="xsd:double"&gt;305.53&lt;/D&gt;&lt;D xsi:type="xsd:double"&gt;330.04&lt;/D&gt;&lt;D xsi:type="xsd:double"&gt;350.9&lt;/D&gt;&lt;D xsi:type="xsd:double"&gt;356.37&lt;/D&gt;&lt;D xsi:type="xsd:double"&gt;363.06&lt;/D&gt;&lt;D xsi:type="xsd:double"&gt;368.98&lt;/D&gt;&lt;D xsi:type="xsd:double"&gt;364.64&lt;/D&gt;&lt;D xsi:type="xsd:double"&gt;344.68&lt;/D&gt;&lt;D xsi:type="xsd:double"&gt;305.82&lt;/D&gt;&lt;D xsi:type="xsd:double"&gt;336.52&lt;/D&gt;&lt;D xsi:type="xsd:double"&gt;349.24&lt;/D&gt;&lt;D xsi:type="xsd:double"&gt;337.99&lt;/D&gt;&lt;D xsi:type="xsd:double"&gt;369.94&lt;/D&gt;&lt;D xsi:type="xsd:double"&gt;272.35&lt;/D&gt;&lt;D xsi:type="xsd:double"&gt;315.5&lt;/D&gt;&lt;D xsi:type="xsd:double"&gt;331.24&lt;/D&gt;&lt;D xsi:type="xsd:double"&gt;379.93&lt;/D&gt;&lt;D xsi:type="xsd:double"&gt;445.64&lt;/D&gt;&lt;D xsi:type="xsd:double"&gt;464.94&lt;/D&gt;&lt;D xsi:type="xsd:double"&gt;464.18&lt;/D&gt;&lt;D xsi:type="xsd:double"&gt;483.48&lt;/D&gt;&lt;D xsi:type="xsd:double"&gt;460.71&lt;/D&gt;&lt;D xsi:type="xsd:double"&gt;424.38&lt;/D&gt;&lt;D xsi:type="xsd:double"&gt;389.9&lt;/D&gt;&lt;D xsi:type="xsd:double"&gt;421.61&lt;/D&gt;&lt;D xsi:type="xsd:double"&gt;437.08&lt;/D&gt;&lt;D xsi:type="xsd:double"&gt;424.9&lt;/D&gt;&lt;D xsi:type="xsd:double"&gt;388.21&lt;/D&gt;&lt;D xsi:type="xsd:double"&gt;397.69&lt;/D&gt;&lt;D xsi:type="xsd:double"&gt;420.96&lt;/D&gt;&lt;D xsi:type="xsd:double"&gt;430.17&lt;/D&gt;&lt;D xsi:type="xsd:double"&gt;414.91&lt;/D&gt;&lt;/FQL&gt;&lt;FQL&gt;&lt;Q&gt;LU0428317514^JULIAN(FG_PRICE(42064,45627,CQ).DATES)&lt;/Q&gt;&lt;R&gt;39&lt;/R&gt;&lt;C&gt;1&lt;/C&gt;&lt;D xsi:type="xsd:long"&gt;42094&lt;/D&gt;&lt;D xsi:type="xsd:long"&gt;42185&lt;/D&gt;&lt;D xsi:type="xsd:long"&gt;42277&lt;/D&gt;&lt;D xsi:type="xsd:long"&gt;42369&lt;/D&gt;&lt;D xsi:type="xsd:long"&gt;42460&lt;/D&gt;&lt;D xsi:type="xsd:long"&gt;42551&lt;/D&gt;&lt;D xsi:type="xsd:long"&gt;42643&lt;/D&gt;&lt;D xsi:type="xsd:long"&gt;42734&lt;/D&gt;&lt;D xsi:type="xsd:long"&gt;42825&lt;/D&gt;&lt;D xsi:type="xsd:long"&gt;42916&lt;/D&gt;&lt;D xsi:type="xsd:long"&gt;43007&lt;/D&gt;&lt;D xsi:type="xsd:long"&gt;43098&lt;/D&gt;&lt;D xsi:type="xsd:long"&gt;43188&lt;/D&gt;&lt;D xsi:type="xsd:long"&gt;43280&lt;/D&gt;&lt;D xsi:type="xsd:long"&gt;43371&lt;/D&gt;&lt;D xsi:type="xsd:long"&gt;43465&lt;/D&gt;&lt;D xsi:type="xsd:long"&gt;43553&lt;/D&gt;&lt;D xsi:type="xsd:long"&gt;43644&lt;/D&gt;&lt;D xsi:type="xsd:long"&gt;43738&lt;/D&gt;&lt;D xsi:type="xsd:long"&gt;43830&lt;/D&gt;&lt;D xsi:type="xsd:long"&gt;43921&lt;/D&gt;&lt;D xsi:type="xsd:long"&gt;44012&lt;/D&gt;&lt;D xsi:type="xsd:long"&gt;44104&lt;/D&gt;&lt;D xsi:type="xsd:long"&gt;44196&lt;/D&gt;&lt;D xsi:type="xsd:long"&gt;44286&lt;/D&gt;&lt;D xsi:type="xsd:long"&gt;44377&lt;/D&gt;&lt;D xsi:type="xsd:long"&gt;44469&lt;/D&gt;&lt;D xsi:type="xsd:long"&gt;44561&lt;/D&gt;&lt;D xsi:type="xsd:long"&gt;44651&lt;/D&gt;&lt;D xsi:type="xsd:long"&gt;44742&lt;/D&gt;&lt;D xsi:type="xsd:long"&gt;44834&lt;/D&gt;&lt;D xsi:type="xsd:long"&gt;44925&lt;/D&gt;&lt;D xsi:type="xsd:long"&gt;45016&lt;/D&gt;&lt;D xsi:type="xsd:long"&gt;45107&lt;/D&gt;&lt;D xsi:type="xsd:long"&gt;45198&lt;/D&gt;&lt;D xsi:type="xsd:long"&gt;45289&lt;/D&gt;&lt;D xsi:type="xsd:long"&gt;45379&lt;/D&gt;&lt;D xsi:type="xsd:long"&gt;45471&lt;/D&gt;&lt;D xsi:type="xsd:long"&gt;45565&lt;/D&gt;&lt;/FQL&gt;&lt;FQL&gt;&lt;Q&gt;LU0428317514^FG_COMPANY_NAME()&lt;/Q&gt;&lt;R&gt;1&lt;/R&gt;&lt;C&gt;1&lt;/C&gt;&lt;D xsi:type="xsd:string"&gt;Quaero Capital Funds (Lux) SICAV - Argonaut A acc Capitalisation&lt;/D&gt;&lt;/FQL&gt;&lt;FQL&gt;&lt;Q&gt;LU0428317514^FORMULA_DESCRIPTION("FG_PRICE")&lt;/Q&gt;&lt;R&gt;1&lt;/R&gt;&lt;C&gt;1&lt;/C&gt;&lt;D xsi:type="xsd:string"&gt;Price&lt;/D&gt;&lt;/FQL&gt;&lt;FQL&gt;&lt;Q&gt;LU1699953201^FG_PRICE(42064,45627,CQ)&lt;/Q&gt;&lt;R&gt;39&lt;/R&gt;&lt;C&gt;1&lt;/C&gt;&lt;D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xsi:type="xsd:double"&gt;108.09&lt;/D&gt;&lt;D xsi:type="xsd:double"&gt;105.32&lt;/D&gt;&lt;D xsi:type="xsd:double"&gt;113.33&lt;/D&gt;&lt;D xsi:type="xsd:double"&gt;116.97&lt;/D&gt;&lt;D xsi:type="xsd:double"&gt;116.44&lt;/D&gt;&lt;D xsi:type="xsd:double"&gt;120.33&lt;/D&gt;&lt;/FQL&gt;&lt;FQL&gt;&lt;Q&gt;LU1699953201^FG_COMPANY_NAME()&lt;/Q&gt;&lt;R&gt;1&lt;/R&gt;&lt;C&gt;1&lt;/C&gt;&lt;D xsi:type="xsd:string"&gt;Quest Management SICAV - Quest+ C Capitalisation&lt;/D&gt;&lt;/FQL&gt;&lt;FQL&gt;&lt;Q&gt;LU1699953201^FORMULA_DESCRIPTION("FG_PRICE")&lt;/Q&gt;&lt;R&gt;1&lt;/R&gt;&lt;C&gt;1&lt;/C&gt;&lt;D xsi:type="xsd:string"&gt;Price&lt;/D&gt;&lt;/FQL&gt;&lt;FQL&gt;&lt;Q&gt;FR0013281839^FG_PRICE(42064,45627,CQ)&lt;/Q&gt;&lt;R&gt;39&lt;/R&gt;&lt;C&gt;1&lt;/C&gt;&lt;D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xsi:type="xsd:double"&gt;153.73&lt;/D&gt;&lt;D xsi:type="xsd:double"&gt;158.45&lt;/D&gt;&lt;D xsi:type="xsd:double"&gt;148.21&lt;/D&gt;&lt;D xsi:type="xsd:double"&gt;114.77&lt;/D&gt;&lt;D xsi:type="xsd:double"&gt;131.05&lt;/D&gt;&lt;D xsi:type="xsd:double"&gt;140.8&lt;/D&gt;&lt;D xsi:type="xsd:double"&gt;144.38&lt;/D&gt;&lt;D xsi:type="xsd:double"&gt;155.38&lt;/D&gt;&lt;D xsi:type="xsd:double"&gt;124.19&lt;/D&gt;&lt;D xsi:type="xsd:double"&gt;151.54&lt;/D&gt;&lt;D xsi:type="xsd:double"&gt;167.65&lt;/D&gt;&lt;D xsi:type="xsd:double"&gt;190.8&lt;/D&gt;&lt;D xsi:type="xsd:double"&gt;210&lt;/D&gt;&lt;D xsi:type="xsd:double"&gt;217.36&lt;/D&gt;&lt;D xsi:type="xsd:double"&gt;214.38&lt;/D&gt;&lt;D xsi:type="xsd:double"&gt;216.61&lt;/D&gt;&lt;D xsi:type="xsd:double"&gt;197.88&lt;/D&gt;&lt;D xsi:type="xsd:double"&gt;171.32&lt;/D&gt;&lt;D xsi:type="xsd:double"&gt;153.86&lt;/D&gt;&lt;D xsi:type="xsd:double"&gt;169.71&lt;/D&gt;&lt;D xsi:type="xsd:double"&gt;183.32&lt;/D&gt;&lt;D xsi:type="xsd:double"&gt;181.62&lt;/D&gt;&lt;D xsi:type="xsd:double"&gt;172.69&lt;/D&gt;&lt;D xsi:type="xsd:double"&gt;186.89&lt;/D&gt;&lt;D xsi:type="xsd:double"&gt;190.46&lt;/D&gt;&lt;D xsi:type="xsd:double"&gt;192.02&lt;/D&gt;&lt;D xsi:type="xsd:double"&gt;188.12&lt;/D&gt;&lt;/FQL&gt;&lt;FQL&gt;&lt;Q&gt;FR0013281839^FG_COMPANY_NAME()&lt;/Q&gt;&lt;R&gt;1&lt;/R&gt;&lt;C&gt;1&lt;/C&gt;&lt;D xsi:type="xsd:string"&gt;Richelieu Family FCP Parts F&lt;/D&gt;&lt;/FQL&gt;&lt;FQL&gt;&lt;Q&gt;FR0013281839^FORMULA_DESCRIPTION("FG_PRICE")&lt;/Q&gt;&lt;R&gt;1&lt;/R&gt;&lt;C&gt;1&lt;/C&gt;&lt;D xsi:type="xsd:string"&gt;Price&lt;/D&gt;&lt;/FQL&gt;&lt;FQL&gt;&lt;Q&gt;LU0106237406^FG_PRICE(42064,45627,CQ)&lt;/Q&gt;&lt;R&gt;39&lt;/R&gt;&lt;C&gt;1&lt;/C&gt;&lt;D xsi:type="xsd:double"&gt;37.12&lt;/D&gt;&lt;D xsi:type="xsd:double"&gt;38.45&lt;/D&gt;&lt;D xsi:type="xsd:double"&gt;35.22&lt;/D&gt;&lt;D xsi:type="xsd:double"&gt;37.22&lt;/D&gt;&lt;D xsi:type="xsd:double"&gt;35.52&lt;/D&gt;&lt;D xsi:type="xsd:double"&gt;33.1411&lt;/D&gt;&lt;D xsi:type="xsd:double"&gt;36.5565&lt;/D&gt;&lt;D xsi:type="xsd:double"&gt;38.3709&lt;/D&gt;&lt;D xsi:type="xsd:double"&gt;41.2572&lt;/D&gt;&lt;D xsi:type="xsd:double"&gt;43.9393&lt;/D&gt;&lt;D xsi:type="xsd:double"&gt;45.9034&lt;/D&gt;&lt;D xsi:type="xsd:double"&gt;46.3917&lt;/D&gt;&lt;D xsi:type="xsd:double"&gt;44.6727&lt;/D&gt;&lt;D xsi:type="xsd:double"&gt;46.2262&lt;/D&gt;&lt;D xsi:type="xsd:double"&gt;44.9149&lt;/D&gt;&lt;D xsi:type="xsd:double"&gt;35.9276&lt;/D&gt;&lt;D xsi:type="xsd:double"&gt;38.8193&lt;/D&gt;&lt;D xsi:type="xsd:double"&gt;37.8891&lt;/D&gt;&lt;D xsi:type="xsd:double"&gt;36.1816&lt;/D&gt;&lt;D xsi:type="xsd:double"&gt;40.5592&lt;/D&gt;&lt;D xsi:type="xsd:double"&gt;28.5261&lt;/D&gt;&lt;D xsi:type="xsd:double"&gt;35.7781&lt;/D&gt;&lt;D xsi:type="xsd:double"&gt;37.1709&lt;/D&gt;&lt;D xsi:type="xsd:double"&gt;45.7564&lt;/D&gt;&lt;D xsi:type="xsd:double"&gt;48.9037&lt;/D&gt;&lt;D xsi:type="xsd:double"&gt;52.3049&lt;/D&gt;&lt;D xsi:type="xsd:double"&gt;51.8369&lt;/D&gt;&lt;D xsi:type="xsd:double"&gt;49.7315&lt;/D&gt;&lt;D xsi:type="xsd:double"&gt;43.4885&lt;/D&gt;&lt;D xsi:type="xsd:double"&gt;37.2497&lt;/D&gt;&lt;D xsi:type="xsd:double"&gt;31.8834&lt;/D&gt;&lt;D xsi:type="xsd:double"&gt;36.4797&lt;/D&gt;&lt;D xsi:type="xsd:double"&gt;39.2608&lt;/D&gt;&lt;D xsi:type="xsd:double"&gt;39.3726&lt;/D&gt;&lt;D xsi:type="xsd:double"&gt;37.7162&lt;/D&gt;&lt;D xsi:type="xsd:double"&gt;39.1188&lt;/D&gt;&lt;D xsi:type="xsd:double"&gt;37.4668&lt;/D&gt;&lt;D xsi:type="xsd:double"&gt;37.7393&lt;/D&gt;&lt;D xsi:type="xsd:double"&gt;38.8088&lt;/D&gt;&lt;/FQL&gt;&lt;FQL&gt;&lt;Q&gt;LU0106237406^FG_COMPANY_NAME()&lt;/Q&gt;&lt;R&gt;1&lt;/R&gt;&lt;C&gt;1&lt;/C&gt;&lt;D xsi:type="xsd:string"&gt;Schroder International Selection Fund SICAV - European Smaller Companies Capitalisation A&lt;/D&gt;&lt;/FQL&gt;&lt;FQL&gt;&lt;Q&gt;LU0106237406^FORMULA_DESCRIPTION("FG_PRICE")&lt;/Q&gt;&lt;R&gt;1&lt;/R&gt;&lt;C&gt;1&lt;/C&gt;&lt;D xsi:type="xsd:string"&gt;Price&lt;/D&gt;&lt;/FQL&gt;&lt;FQL&gt;&lt;Q&gt;LU2030514256^FG_PRICE(42064,45627,CQ)&lt;/Q&gt;&lt;R&gt;39&lt;/R&gt;&lt;C&gt;1&lt;/C&gt;&lt;D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xsi:type="xsd:double"&gt;89.847&lt;/D&gt;&lt;D xsi:type="xsd:double"&gt;119.439&lt;/D&gt;&lt;D xsi:type="xsd:double"&gt;138.187&lt;/D&gt;&lt;D xsi:type="xsd:double"&gt;163.493&lt;/D&gt;&lt;D xsi:type="xsd:double"&gt;165.706&lt;/D&gt;&lt;D xsi:type="xsd:double"&gt;188.085&lt;/D&gt;&lt;D xsi:type="xsd:double"&gt;193.437&lt;/D&gt;&lt;D xsi:type="xsd:double"&gt;211.222&lt;/D&gt;&lt;D xsi:type="xsd:double"&gt;169.797&lt;/D&gt;&lt;D xsi:type="xsd:double"&gt;142.649&lt;/D&gt;&lt;D xsi:type="xsd:double"&gt;120.859&lt;/D&gt;&lt;D xsi:type="xsd:double"&gt;137.139&lt;/D&gt;&lt;D xsi:type="xsd:double"&gt;145.921&lt;/D&gt;&lt;D xsi:type="xsd:double"&gt;149.164&lt;/D&gt;&lt;D xsi:type="xsd:double"&gt;135.76&lt;/D&gt;&lt;D xsi:type="xsd:double"&gt;149.171&lt;/D&gt;&lt;D xsi:type="xsd:double"&gt;156.789&lt;/D&gt;&lt;D xsi:type="xsd:double"&gt;155.298&lt;/D&gt;&lt;D xsi:type="xsd:double"&gt;159.627&lt;/D&gt;&lt;/FQL&gt;&lt;FQL&gt;&lt;Q&gt;LU2030514256^FG_COMPANY_NAME()&lt;/Q&gt;&lt;R&gt;1&lt;/R&gt;&lt;C&gt;1&lt;/C&gt;&lt;D xsi:type="xsd:string"&gt;SEB European Equity Small Caps FCP Units -IC(EUR)- Capitalisation&lt;/D&gt;&lt;/FQL&gt;&lt;FQL&gt;&lt;Q&gt;LU2030514256^FORMULA_DESCRIPTION("FG_PRICE")&lt;/Q&gt;&lt;R&gt;1&lt;/R&gt;&lt;C&gt;1&lt;/C&gt;&lt;D xsi:type="xsd:string"&gt;Price&lt;/D&gt;&lt;/FQL&gt;&lt;FQL&gt;&lt;Q&gt;IE0033306527^FG_PRICE(42064,45627,CQ)&lt;/Q&gt;&lt;R&gt;39&lt;/R&gt;&lt;C&gt;1&lt;/C&gt;&lt;D xsi:type="xsd:string"&gt;@NA&lt;/D&gt;&lt;D xsi:type="xsd:string"&gt;@NA&lt;/D&gt;&lt;D xsi:type="xsd:string"&gt;@NA&lt;/D&gt;&lt;D xsi:type="xsd:string"&gt;@NA&lt;/D&gt;&lt;D xsi:type="xsd:double"&gt;44.56&lt;/D&gt;&lt;D xsi:type="xsd:double"&gt;41.74&lt;/D&gt;&lt;D xsi:type="xsd:double"&gt;44.96&lt;/D&gt;&lt;D xsi:type="xsd:double"&gt;46.32&lt;/D&gt;&lt;D xsi:type="xsd:double"&gt;50.5&lt;/D&gt;&lt;D xsi:type="xsd:double"&gt;51.86&lt;/D&gt;&lt;D xsi:type="xsd:double"&gt;54.64&lt;/D&gt;&lt;D xsi:type="xsd:double"&gt;55.86&lt;/D&gt;&lt;D xsi:type="xsd:double"&gt;53.96&lt;/D&gt;&lt;D xsi:type="xsd:double"&gt;55.6&lt;/D&gt;&lt;D xsi:type="xsd:double"&gt;54.65&lt;/D&gt;&lt;D xsi:type="xsd:double"&gt;45.57&lt;/D&gt;&lt;D xsi:type="xsd:double"&gt;52.31&lt;/D&gt;&lt;D xsi:type="xsd:double"&gt;53.66&lt;/D&gt;&lt;D xsi:type="xsd:double"&gt;54.51&lt;/D&gt;&lt;D xsi:type="xsd:double"&gt;61.46&lt;/D&gt;&lt;D xsi:type="xsd:double"&gt;43.82&lt;/D&gt;&lt;D xsi:type="xsd:double"&gt;51.5&lt;/D&gt;&lt;D xsi:type="xsd:double"&gt;53.85&lt;/D&gt;&lt;D xsi:type="xsd:double"&gt;61.38&lt;/D&gt;&lt;D xsi:type="xsd:double"&gt;68.54&lt;/D&gt;&lt;D xsi:type="xsd:double"&gt;73.22&lt;/D&gt;&lt;D xsi:type="xsd:double"&gt;72.7&lt;/D&gt;&lt;D xsi:type="xsd:double"&gt;77.94&lt;/D&gt;&lt;D xsi:type="xsd:double"&gt;70.41&lt;/D&gt;&lt;D xsi:type="xsd:double"&gt;60.04&lt;/D&gt;&lt;D xsi:type="xsd:double"&gt;53.91&lt;/D&gt;&lt;D xsi:type="xsd:double"&gt;61.04&lt;/D&gt;&lt;D xsi:type="xsd:double"&gt;64.71&lt;/D&gt;&lt;D xsi:type="xsd:double"&gt;64.07&lt;/D&gt;&lt;D xsi:type="xsd:double"&gt;62.96&lt;/D&gt;&lt;D xsi:type="xsd:double"&gt;68.68&lt;/D&gt;&lt;D xsi:type="xsd:double"&gt;73.5&lt;/D&gt;&lt;D xsi:type="xsd:string"&gt;@NA&lt;/D&gt;&lt;D xsi:type="xsd:string"&gt;@NA&lt;/D&gt;&lt;/FQL&gt;&lt;FQL&gt;&lt;Q&gt;IE0033306527^FG_COMPANY_NAME()&lt;/Q&gt;&lt;R&gt;1&lt;/R&gt;&lt;C&gt;1&lt;/C&gt;&lt;D xsi:type="xsd:string"&gt;SEI Global Master Fund PLC - Pan European Small Cap Fund Institutional Class A&lt;/D&gt;&lt;/FQL&gt;&lt;FQL&gt;&lt;Q&gt;IE0033306527^FORMULA_DESCRIPTION("FG_PRICE")&lt;/Q&gt;&lt;R&gt;1&lt;/R&gt;&lt;C&gt;1&lt;/C&gt;&lt;D xsi:type="xsd:string"&gt;Price&lt;/D&gt;&lt;/FQL&gt;&lt;FQL&gt;&lt;Q&gt;FR0013298551^FG_PRICE(42064,45627,CQ)&lt;/Q&gt;&lt;R&gt;0&lt;/R&gt;&lt;C&gt;0&lt;/C&gt;&lt;/FQL&gt;&lt;FQL&gt;&lt;Q&gt;FR0013298551^FG_COMPANY_NAME()&lt;/Q&gt;&lt;R&gt;1&lt;/R&gt;&lt;C&gt;1&lt;/C&gt;&lt;D xsi:type="xsd:string"&gt;Europe Small Caps Sicav Act A&lt;/D&gt;&lt;/FQL&gt;&lt;FQL&gt;&lt;Q&gt;FR0013298551^FORMULA_DESCRIPTION("FG_PRICE")&lt;/Q&gt;&lt;R&gt;1&lt;/R&gt;&lt;C&gt;1&lt;/C&gt;&lt;D xsi:type="xsd:string"&gt;Price&lt;/D&gt;&lt;/FQL&gt;&lt;FQL&gt;&lt;Q&gt;LU1112179046^FG_PRICE(42064,45627,CQ)&lt;/Q&gt;&lt;R&gt;39&lt;/R&gt;&lt;C&gt;1&lt;/C&gt;&lt;D xsi:type="xsd:string"&gt;@NA&lt;/D&gt;&lt;D xsi:type="xsd:double"&gt;9.9556&lt;/D&gt;&lt;D xsi:type="xsd:double"&gt;9.5305&lt;/D&gt;&lt;D xsi:type="xsd:double"&gt;10.484&lt;/D&gt;&lt;D xsi:type="xsd:double"&gt;9.6755&lt;/D&gt;&lt;D xsi:type="xsd:double"&gt;8.9341&lt;/D&gt;&lt;D xsi:type="xsd:double"&gt;9.64&lt;/D&gt;&lt;D xsi:type="xsd:double"&gt;9.8425&lt;/D&gt;&lt;D xsi:type="xsd:double"&gt;10.5402&lt;/D&gt;&lt;D xsi:type="xsd:double"&gt;10.7517&lt;/D&gt;&lt;D xsi:type="xsd:double"&gt;11.3363&lt;/D&gt;&lt;D xsi:type="xsd:double"&gt;11.3624&lt;/D&gt;&lt;D xsi:type="xsd:double"&gt;10.8379&lt;/D&gt;&lt;D xsi:type="xsd:double"&gt;11.1715&lt;/D&gt;&lt;D xsi:type="xsd:double"&gt;11.0976&lt;/D&gt;&lt;D xsi:type="xsd:double"&gt;9.644&lt;/D&gt;&lt;D xsi:type="xsd:double"&gt;11.2055&lt;/D&gt;&lt;D xsi:type="xsd:double"&gt;11.3242&lt;/D&gt;&lt;D xsi:type="xsd:double"&gt;11.6044&lt;/D&gt;&lt;D xsi:type="xsd:double"&gt;13.1273&lt;/D&gt;&lt;D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xsi:type="xsd:string"&gt;@NA&lt;/D&gt;&lt;/FQL&gt;&lt;FQL&gt;&lt;Q&gt;LU1112179046^FG_COMPANY_NAME()&lt;/Q&gt;&lt;R&gt;1&lt;/R&gt;&lt;C&gt;1&lt;/C&gt;&lt;D xsi:type="xsd:string"&gt;State Street Global Advisors Luxembourg SICAV - State Street Europe Small Cap ESG Screened Equity Fund I Capitalisation&lt;/D&gt;&lt;/FQL&gt;&lt;FQL&gt;&lt;Q&gt;LU1112179046^FORMULA_DESCRIPTION("FG_PRICE")&lt;/Q&gt;&lt;R&gt;1&lt;/R&gt;&lt;C&gt;1&lt;/C&gt;&lt;D xsi:type="xsd:string"&gt;Price&lt;/D&gt;&lt;/FQL&gt;&lt;FQL&gt;&lt;Q&gt;FR0014000IE9^FG_PRICE(42064,45627,CQ)&lt;/Q&gt;&lt;R&gt;39&lt;/R&gt;&lt;C&gt;1&lt;/C&gt;&lt;D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xsi:type="xsd:double"&gt;102.38&lt;/D&gt;&lt;D xsi:type="xsd:double"&gt;105.01&lt;/D&gt;&lt;D xsi:type="xsd:double"&gt;95.1&lt;/D&gt;&lt;D xsi:type="xsd:double"&gt;84.54&lt;/D&gt;&lt;D xsi:type="xsd:double"&gt;77.44&lt;/D&gt;&lt;D xsi:type="xsd:double"&gt;84.15&lt;/D&gt;&lt;D xsi:type="xsd:double"&gt;86.18&lt;/D&gt;&lt;D xsi:type="xsd:double"&gt;85.57&lt;/D&gt;&lt;D xsi:type="xsd:double"&gt;81.16&lt;/D&gt;&lt;D xsi:type="xsd:double"&gt;85.3&lt;/D&gt;&lt;D xsi:type="xsd:double"&gt;84.8&lt;/D&gt;&lt;D xsi:type="xsd:double"&gt;85.96&lt;/D&gt;&lt;D xsi:type="xsd:double"&gt;85.36&lt;/D&gt;&lt;/FQL&gt;&lt;FQL&gt;&lt;Q&gt;FR0014000IE9^FG_COMPANY_NAME()&lt;/Q&gt;&lt;R&gt;1&lt;/R&gt;&lt;C&gt;1&lt;/C&gt;&lt;D xsi:type="xsd:string"&gt;Sycomore Inclusive Jobs FCP Parts -IC-&lt;/D&gt;&lt;/FQL&gt;&lt;FQL&gt;&lt;Q&gt;FR0014000IE9^FORMULA_DESCRIPTION("FG_PRICE")&lt;/Q&gt;&lt;R&gt;1&lt;/R&gt;&lt;C&gt;1&lt;/C&gt;&lt;D xsi:type="xsd:string"&gt;Price&lt;/D&gt;&lt;/FQL&gt;&lt;FQL&gt;&lt;Q&gt;LU0382931250^FG_PRICE(42064,45627,CQ)&lt;/Q&gt;&lt;R&gt;3</t>
        </r>
      </text>
    </comment>
    <comment ref="A138" authorId="0" shapeId="0" xr:uid="{123885B5-0EEA-4231-95B8-D02A3061DD9C}">
      <text>
        <r>
          <rPr>
            <b/>
            <sz val="9"/>
            <color indexed="81"/>
            <rFont val="Tahoma"/>
            <family val="2"/>
          </rPr>
          <t>9&lt;/R&gt;&lt;C&gt;1&lt;/C&gt;&lt;D xsi:type="xsd:string"&gt;@NA&lt;/D&gt;&lt;D xsi:type="xsd:double"&gt;37.48&lt;/D&gt;&lt;D xsi:type="xsd:double"&gt;35.24&lt;/D&gt;&lt;D xsi:type="xsd:double"&gt;40.05&lt;/D&gt;&lt;D xsi:type="xsd:double"&gt;37.31&lt;/D&gt;&lt;D xsi:type="xsd:double"&gt;35.26&lt;/D&gt;&lt;D xsi:type="xsd:double"&gt;38.88&lt;/D&gt;&lt;D xsi:type="xsd:double"&gt;39.61&lt;/D&gt;&lt;D xsi:type="xsd:double"&gt;43.21&lt;/D&gt;&lt;D xsi:type="xsd:double"&gt;47.12&lt;/D&gt;&lt;D xsi:type="xsd:double"&gt;49.86&lt;/D&gt;&lt;D xsi:type="xsd:double"&gt;51.47&lt;/D&gt;&lt;D xsi:type="xsd:double"&gt;50.5&lt;/D&gt;&lt;D xsi:type="xsd:double"&gt;54.63&lt;/D&gt;&lt;D xsi:type="xsd:double"&gt;53.04&lt;/D&gt;&lt;D xsi:type="xsd:double"&gt;43.33&lt;/D&gt;&lt;D xsi:type="xsd:double"&gt;46.17&lt;/D&gt;&lt;D xsi:type="xsd:double"&gt;46.61&lt;/D&gt;&lt;D xsi:type="xsd:double"&gt;45.7&lt;/D&gt;&lt;D xsi:type="xsd:double"&gt;50.39&lt;/D&gt;&lt;D xsi:type="xsd:double"&gt;38.89&lt;/D&gt;&lt;D xsi:type="xsd:double"&gt;50.2&lt;/D&gt;&lt;D xsi:type="xsd:double"&gt;55.65&lt;/D&gt;&lt;D xsi:type="xsd:double"&gt;64.02&lt;/D&gt;&lt;D xsi:type="xsd:double"&gt;68.68&lt;/D&gt;&lt;D xsi:type="xsd:double"&gt;72.19&lt;/D&gt;&lt;D xsi:type="xsd:double"&gt;73.67&lt;/D&gt;&lt;D xsi:type="xsd:double"&gt;75.75&lt;/D&gt;&lt;D xsi:type="xsd:double"&gt;60.3&lt;/D&gt;&lt;D xsi:type="xsd:double"&gt;49.58&lt;/D&gt;&lt;D xsi:type="xsd:double"&gt;44.87&lt;/D&gt;&lt;D xsi:type="xsd:double"&gt;48.04&lt;/D&gt;&lt;D xsi:type="xsd:double"&gt;50.12&lt;/D&gt;&lt;D xsi:type="xsd:double"&gt;50.42&lt;/D&gt;&lt;D xsi:type="xsd:double"&gt;48.73&lt;/D&gt;&lt;D xsi:type="xsd:double"&gt;54.52&lt;/D&gt;&lt;D xsi:type="xsd:double"&gt;55.95&lt;/D&gt;&lt;D xsi:type="xsd:double"&gt;56.47&lt;/D&gt;&lt;D xsi:type="xsd:double"&gt;58.59&lt;/D&gt;&lt;/FQL&gt;&lt;FQL&gt;&lt;Q&gt;LU0382931250^FG_COMPANY_NAME()&lt;/Q&gt;&lt;R&gt;1&lt;/R&gt;&lt;C&gt;1&lt;/C&gt;&lt;D xsi:type="xsd:string"&gt;T. Rowe Price Funds SICAV - European Smaller Companies Equity Fund A Capitalisation&lt;/D&gt;&lt;/FQL&gt;&lt;FQL&gt;&lt;Q&gt;LU0382931250^FORMULA_DESCRIPTION("FG_PRICE")&lt;/Q&gt;&lt;R&gt;1&lt;/R&gt;&lt;C&gt;1&lt;/C&gt;&lt;D xsi:type="xsd:string"&gt;Price&lt;/D&gt;&lt;/FQL&gt;&lt;FQL&gt;&lt;Q&gt;FR0013333580^FG_PRICE(42064,45627,CQ)&lt;/Q&gt;&lt;R&gt;39&lt;/R&gt;&lt;C&gt;1&lt;/C&gt;&lt;D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xsi:type="xsd:double"&gt;74.69&lt;/D&gt;&lt;D xsi:type="xsd:double"&gt;84.04&lt;/D&gt;&lt;D xsi:type="xsd:double"&gt;87.82&lt;/D&gt;&lt;D xsi:type="xsd:double"&gt;85.32&lt;/D&gt;&lt;D xsi:type="xsd:double"&gt;93.91&lt;/D&gt;&lt;D xsi:type="xsd:double"&gt;65.35&lt;/D&gt;&lt;D xsi:type="xsd:double"&gt;81.57&lt;/D&gt;&lt;D xsi:type="xsd:double"&gt;91.38&lt;/D&gt;&lt;D xsi:type="xsd:double"&gt;108.47&lt;/D&gt;&lt;D xsi:type="xsd:double"&gt;119.16&lt;/D&gt;&lt;D xsi:type="xsd:double"&gt;128.36&lt;/D&gt;&lt;D xsi:type="xsd:double"&gt;133.02&lt;/D&gt;&lt;D xsi:type="xsd:double"&gt;139.31&lt;/D&gt;&lt;D xsi:type="xsd:double"&gt;129.8&lt;/D&gt;&lt;D xsi:type="xsd:double"&gt;115.26&lt;/D&gt;&lt;D xsi:type="xsd:double"&gt;102.81&lt;/D&gt;&lt;D xsi:type="xsd:double"&gt;117.22&lt;/D&gt;&lt;D xsi:type="xsd:double"&gt;126.32&lt;/D&gt;&lt;D xsi:type="xsd:double"&gt;127.95&lt;/D&gt;&lt;D xsi:type="xsd:double"&gt;122.12&lt;/D&gt;&lt;D xsi:type="xsd:double"&gt;128.67&lt;/D&gt;&lt;D xsi:type="xsd:double"&gt;141.36&lt;/D&gt;&lt;D xsi:type="xsd:double"&gt;140.85&lt;/D&gt;&lt;D xsi:type="xsd:double"&gt;138.41&lt;/D&gt;&lt;/FQL&gt;&lt;FQL&gt;&lt;Q&gt;FR0013333580^FG_COMPANY_NAME()&lt;/Q&gt;&lt;R&gt;1&lt;/R&gt;&lt;C&gt;1&lt;/C&gt;&lt;D xsi:type="xsd:string"&gt;Haas Actions Entrepreneurs FCP Parts C&lt;/D&gt;&lt;/FQL&gt;&lt;FQL&gt;&lt;Q&gt;FR0013333580^FORMULA_DESCRIPTION("FG_PRICE")&lt;/Q&gt;&lt;R&gt;1&lt;/R&gt;&lt;C&gt;1&lt;/C&gt;&lt;D xsi:type="xsd:string"&gt;Price&lt;/D&gt;&lt;/FQL&gt;&lt;FQL&gt;&lt;Q&gt;LU0138075311^FG_PRICE(42064,45627,CQ)&lt;/Q&gt;&lt;R&gt;39&lt;/R&gt;&lt;C&gt;1&lt;/C&gt;&lt;D xsi:type="xsd:double"&gt;36.73&lt;/D&gt;&lt;D xsi:type="xsd:double"&gt;36.12&lt;/D&gt;&lt;D xsi:type="xsd:double"&gt;35.88&lt;/D&gt;&lt;D xsi:type="xsd:double"&gt;37.03&lt;/D&gt;&lt;D xsi:type="xsd:double"&gt;35.21&lt;/D&gt;&lt;D xsi:type="xsd:double"&gt;31.16&lt;/D&gt;&lt;D xsi:type="xsd:double"&gt;32.65&lt;/D&gt;&lt;D xsi:type="xsd:double"&gt;33.79&lt;/D&gt;&lt;D xsi:type="xsd:double"&gt;36.97&lt;/D&gt;&lt;D xsi:type="xsd:double"&gt;38.94&lt;/D&gt;&lt;D xsi:type="xsd:double"&gt;40.39&lt;/D&gt;&lt;D xsi:type="xsd:double"&gt;41.15&lt;/D&gt;&lt;D xsi:type="xsd:double"&gt;39.6&lt;/D&gt;&lt;D xsi:type="xsd:double"&gt;40.26&lt;/D&gt;&lt;D xsi:type="xsd:double"&gt;40.91&lt;/D&gt;&lt;D xsi:type="xsd:double"&gt;32&lt;/D&gt;&lt;D xsi:type="xsd:double"&gt;37.25&lt;/D&gt;&lt;D xsi:type="xsd:double"&gt;36.42&lt;/D&gt;&lt;D xsi:type="xsd:double"&gt;35.86&lt;/D&gt;&lt;D xsi:type="xsd:double"&gt;40.03&lt;/D&gt;&lt;D xsi:type="xsd:double"&gt;24.53&lt;/D&gt;&lt;D xsi:type="xsd:double"&gt;27.53&lt;/D&gt;&lt;D xsi:type="xsd:double"&gt;28.08&lt;/D&gt;&lt;D xsi:type="xsd:double"&gt;32.07&lt;/D&gt;&lt;D xsi:type="xsd:double"&gt;35.8&lt;/D&gt;&lt;D xsi:type="xsd:double"&gt;37.567&lt;/D&gt;&lt;D xsi:type="xsd:double"&gt;39.051&lt;/D&gt;&lt;D xsi:type="xsd:double"&gt;38.601&lt;/D&gt;&lt;D xsi:type="xsd:double"&gt;36.02&lt;/D&gt;&lt;D xsi:type="xsd:double"&gt;32.918&lt;/D&gt;&lt;D xsi:type="xsd:double"&gt;29.783&lt;/D&gt;&lt;D xsi:type="xsd:double"&gt;35.077&lt;/D&gt;&lt;D xsi:type="xsd:double"&gt;38.341&lt;/D&gt;&lt;D xsi:type="xsd:double"&gt;39.565&lt;/D&gt;&lt;D xsi:type="xsd:double"&gt;38.516&lt;/D&gt;&lt;D xsi:type="xsd:double"&gt;40.387&lt;/D&gt;&lt;D xsi:type="xsd:double"&gt;41.939&lt;/D&gt;&lt;D xsi:type="xsd:double"&gt;42.54&lt;/D&gt;&lt;D xsi:type="xsd:double"&gt;44.287&lt;/D&gt;&lt;/FQL&gt;&lt;FQL&gt;&lt;Q&gt;LU0138075311^FG_COMPANY_NAME()&lt;/Q&gt;&lt;R&gt;1&lt;/R&gt;&lt;C&gt;1&lt;/C&gt;&lt;D xsi:type="xsd:string"&gt;Franklin Templeton Investment Funds SICAV - Templeton European Small-Mid Cap Fund -A (acc)- Capitalisation&lt;/D&gt;&lt;/FQL&gt;&lt;FQL&gt;&lt;Q&gt;LU0138075311^FORMULA_DESCRIPTION("FG_PRICE")&lt;/Q&gt;&lt;R&gt;1&lt;/R&gt;&lt;C&gt;1&lt;/C&gt;&lt;D xsi:type="xsd:string"&gt;Price&lt;/D&gt;&lt;/FQL&gt;&lt;FQL&gt;&lt;Q&gt;FR0011654946^FG_PRICE(42064,45627,CQ)&lt;/Q&gt;&lt;R&gt;39&lt;/R&gt;&lt;C&gt;1&lt;/C&gt;&lt;D xsi:type="xsd:double"&gt;110.42&lt;/D&gt;&lt;D xsi:type="xsd:double"&gt;114.01&lt;/D&gt;&lt;D xsi:type="xsd:double"&gt;112.91&lt;/D&gt;&lt;D xsi:type="xsd:double"&gt;125.47&lt;/D&gt;&lt;D xsi:type="xsd:double"&gt;121.94&lt;/D&gt;&lt;D xsi:type="xsd:double"&gt;122.79&lt;/D&gt;&lt;D xsi:type="xsd:double"&gt;138.99&lt;/D&gt;&lt;D xsi:type="xsd:double"&gt;143.53&lt;/D&gt;&lt;D xsi:type="xsd:double"&gt;159.68&lt;/D&gt;&lt;D xsi:type="xsd:double"&gt;175.15&lt;/D&gt;&lt;D xsi:type="xsd:double"&gt;184.3&lt;/D&gt;&lt;D xsi:type="xsd:double"&gt;181.49&lt;/D&gt;&lt;D xsi:type="xsd:double"&gt;178.91&lt;/D&gt;&lt;D xsi:type="xsd:double"&gt;182.29&lt;/D&gt;&lt;D xsi:type="xsd:double"&gt;181.89&lt;/D&gt;&lt;D xsi:type="xsd:double"&gt;149.78&lt;/D&gt;&lt;D xsi:type="xsd:double"&gt;169.89&lt;/D&gt;&lt;D xsi:type="xsd:double"&gt;175.54&lt;/D&gt;&lt;D xsi:type="xsd:double"&gt;179.15&lt;/D&gt;&lt;D xsi:type="xsd:double"&gt;196.85&lt;/D&gt;&lt;D xsi:type="xsd:double"&gt;155.49&lt;/D&gt;&lt;D xsi:type="xsd:double"&gt;193.17&lt;/D&gt;&lt;D xsi:type="xsd:double"&gt;214.75&lt;/D&gt;&lt;D xsi:type="xsd:double"&gt;237.49&lt;/D&gt;&lt;D xsi:type="xsd:double"&gt;242.34&lt;/D&gt;&lt;D xsi:type="xsd:double"&gt;260.1&lt;/D&gt;&lt;D xsi:type="xsd:double"&gt;267.32&lt;/D&gt;&lt;D xsi:type="xsd:double"&gt;277.45&lt;/D&gt;&lt;D xsi:type="xsd:double"&gt;234.61&lt;/D&gt;&lt;D xsi:type="xsd:double"&gt;207&lt;/D&gt;&lt;D xsi:type="xsd:double"&gt;185.43&lt;/D&gt;&lt;D xsi:type="xsd:double"&gt;211.33&lt;/D&gt;&lt;D xsi:type="xsd:double"&gt;209.27&lt;/D&gt;&lt;D xsi:type="xsd:double"&gt;207.49&lt;/D&gt;&lt;D xsi:type="xsd:double"&gt;191.59&lt;/D&gt;&lt;D xsi:type="xsd:double"&gt;223.94&lt;/D&gt;&lt;D xsi:type="xsd:double"&gt;228.04&lt;/D&gt;&lt;D xsi:type="xsd:double"&gt;232.77&lt;/D&gt;&lt;D xsi:type="xsd:double"&gt;249.7&lt;/D&gt;&lt;/FQL&gt;&lt;FQL&gt;&lt;Q&gt;FR0011654946^FG_COMPANY_NAME()&lt;/Q&gt;&lt;R&gt;1&lt;/R&gt;&lt;C&gt;1&lt;/C&gt;&lt;D xsi:type="xsd:string"&gt;Tremplin PME M FCP Parts&lt;/D&gt;&lt;/FQL&gt;&lt;FQL&gt;&lt;Q&gt;FR0011654946^FORMULA_DESCRIPTION("FG_PRICE")&lt;/Q&gt;&lt;R&gt;1&lt;/R&gt;&lt;C&gt;1&lt;/C&gt;&lt;D xsi:type="xsd:string"&gt;Price&lt;/D&gt;&lt;/FQL&gt;&lt;FQL&gt;&lt;Q&gt;LU0358729738^FG_PRICE(42064,45627,CQ)&lt;/Q&gt;&lt;R&gt;39&lt;/R&gt;&lt;C&gt;1&lt;/C&gt;&lt;D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xsi:type="xsd:double"&gt;118.86&lt;/D&gt;&lt;D xsi:type="xsd:double"&gt;135.87&lt;/D&gt;&lt;D xsi:type="xsd:double"&gt;140.96&lt;/D&gt;&lt;D xsi:type="xsd:double"&gt;143.15&lt;/D&gt;&lt;D xsi:type="xsd:double"&gt;162.26&lt;/D&gt;&lt;D xsi:type="xsd:double"&gt;117.07&lt;/D&gt;&lt;D xsi:type="xsd:double"&gt;142.73&lt;/D&gt;&lt;D xsi:type="xsd:double"&gt;150.47&lt;/D&gt;&lt;D xsi:type="xsd:double"&gt;175.71&lt;/D&gt;&lt;D xsi:type="xsd:double"&gt;191.31&lt;/D&gt;&lt;D xsi:type="xsd:double"&gt;201.98&lt;/D&gt;&lt;D xsi:type="xsd:double"&gt;211.21&lt;/D&gt;&lt;D xsi:type="xsd:double"&gt;220.86&lt;/D&gt;&lt;D xsi:type="xsd:double"&gt;192.21&lt;/D&gt;&lt;D xsi:type="xsd:double"&gt;168.02&lt;/D&gt;&lt;D xsi:type="xsd:double"&gt;147.63&lt;/D&gt;&lt;D xsi:type="xsd:double"&gt;165.34&lt;/D&gt;&lt;D xsi:type="xsd:double"&gt;168.5&lt;/D&gt;&lt;D xsi:type="xsd:double"&gt;167.59&lt;/D&gt;&lt;D xsi:type="xsd:double"&gt;161.37&lt;/D&gt;&lt;D xsi:type="xsd:double"&gt;174.36&lt;/D&gt;&lt;D xsi:type="xsd:double"&gt;177.11&lt;/D&gt;&lt;D xsi:type="xsd:double"&gt;180.09&lt;/D&gt;&lt;D xsi:type="xsd:double"&gt;187.51&lt;/D&gt;&lt;/FQL&gt;&lt;FQL&gt;&lt;Q&gt;LU0358729738^FG_COMPANY_NAME()&lt;/Q&gt;&lt;R&gt;1&lt;/R&gt;&lt;C&gt;1&lt;/C&gt;&lt;D xsi:type="xsd:string"&gt;UBS (Lux) Equity SICAV - Small Caps Europe Sustainable (EUR) Qacc- Capitalisation&lt;/D&gt;&lt;/FQL&gt;&lt;FQL&gt;&lt;Q&gt;LU0358729738^FORMULA_DESCRIPTION("FG_PRICE")&lt;/Q&gt;&lt;R&gt;1&lt;/R&gt;&lt;C&gt;1&lt;/C&gt;&lt;D xsi:type="xsd:string"&gt;Price&lt;/D&gt;&lt;/FQL&gt;&lt;FQL&gt;&lt;Q&gt;FR0011654961^FG_PRICE(42064,45627,CQ)&lt;/Q&gt;&lt;R&gt;39&lt;/R&gt;&lt;C&gt;1&lt;/C&gt;&lt;D xsi:type="xsd:double"&gt;108.01&lt;/D&gt;&lt;D xsi:type="xsd:double"&gt;114.77&lt;/D&gt;&lt;D xsi:type="xsd:double"&gt;111.85&lt;/D&gt;&lt;D xsi:type="xsd:double"&gt;123.26&lt;/D&gt;&lt;D xsi:type="xsd:double"&gt;119.39&lt;/D&gt;&lt;D xsi:type="xsd:double"&gt;119.86&lt;/D&gt;&lt;D xsi:type="xsd:double"&gt;135.33&lt;/D&gt;&lt;D xsi:type="xsd:double"&gt;138.98&lt;/D&gt;&lt;D xsi:type="xsd:double"&gt;153.36&lt;/D&gt;&lt;D xsi:type="xsd:double"&gt;168.55&lt;/D&gt;&lt;D xsi:type="xsd:double"&gt;176.24&lt;/D&gt;&lt;D xsi:type="xsd:double"&gt;173.69&lt;/D&gt;&lt;D xsi:type="xsd:double"&gt;170.71&lt;/D&gt;&lt;D xsi:type="xsd:double"&gt;172.25&lt;/D&gt;&lt;D xsi:type="xsd:double"&gt;172.7&lt;/D&gt;&lt;D xsi:type="xsd:double"&gt;141.59&lt;/D&gt;&lt;D xsi:type="xsd:double"&gt;159.3&lt;/D&gt;&lt;D xsi:type="xsd:double"&gt;163.72&lt;/D&gt;&lt;D xsi:type="xsd:double"&gt;167.41&lt;/D&gt;&lt;D xsi:type="xsd:double"&gt;183.57&lt;/D&gt;&lt;D xsi:type="xsd:double"&gt;140.82&lt;/D&gt;&lt;D xsi:type="xsd:double"&gt;178.08&lt;/D&gt;&lt;D xsi:type="xsd:double"&gt;198.16&lt;/D&gt;&lt;D xsi:type="xsd:double"&gt;218.37&lt;/D&gt;&lt;D xsi:type="xsd:double"&gt;222.22&lt;/D&gt;&lt;D xsi:type="xsd:double"&gt;237.53&lt;/D&gt;&lt;D xsi:type="xsd:double"&gt;243.61&lt;/D&gt;&lt;D xsi:type="xsd:double"&gt;251.91&lt;/D&gt;&lt;D xsi:type="xsd:double"&gt;212.37&lt;/D&gt;&lt;D xsi:type="xsd:double"&gt;186.89&lt;/D&gt;&lt;D xsi:type="xsd:double"&gt;162.92&lt;/D&gt;&lt;D xsi:type="xsd:double"&gt;189.44&lt;/D&gt;&lt;D xsi:type="xsd:double"&gt;185.65&lt;/D&gt;&lt;D xsi:type="xsd:double"&gt;190.35&lt;/D&gt;&lt;D xsi:type="xsd:double"&gt;190.35&lt;/D&gt;&lt;D xsi:type="xsd:double"&gt;190.35&lt;/D&gt;&lt;D xsi:type="xsd:double"&gt;190.35&lt;/D&gt;&lt;D xsi:type="xsd:double"&gt;190.35&lt;/D&gt;&lt;D xsi:type="xsd:double"&gt;218.39&lt;/D&gt;&lt;/FQL&gt;&lt;FQL&gt;&lt;Q&gt;FR0011654961^FG_COMPANY_NAME()&lt;/Q&gt;&lt;R&gt;1&lt;/R&gt;&lt;C&gt;1&lt;/C&gt;&lt;D xsi:type="xsd:string"&gt;UFF Tremplin PME C FCP 4 Decimales Parts&lt;/D&gt;&lt;/FQL&gt;&lt;FQL&gt;&lt;Q&gt;FR0011654961^FORMULA_DESCRIPTION("FG_PRICE")&lt;/Q&gt;&lt;R&gt;1&lt;/R&gt;&lt;C&gt;1&lt;/C&gt;&lt;D xsi:type="xsd:string"&gt;Price&lt;/D&gt;&lt;/FQL&gt;&lt;FQL&gt;&lt;Q&gt;LU1699953201^FSYM_ISIN(NOW,"ID")&lt;/Q&gt;&lt;R&gt;1&lt;/R&gt;&lt;C&gt;1&lt;/C&gt;&lt;D xsi:type="xsd:string"&gt;LU1699953201&lt;/D&gt;&lt;/FQL&gt;&lt;FQL&gt;&lt;Q&gt;LU1699953201^FORMULA_DESCRIPTION("FSYM_ISIN")&lt;/Q&gt;&lt;R&gt;1&lt;/R&gt;&lt;C&gt;1&lt;/C&gt;&lt;D xsi:type="xsd:string"&gt;ISIN&lt;/D&gt;&lt;/FQL&gt;&lt;FQL&gt;&lt;Q&gt;FR0013281839^FSYM_ISIN(NOW,"ID")&lt;/Q&gt;&lt;R&gt;1&lt;/R&gt;&lt;C&gt;1&lt;/C&gt;&lt;D xsi:type="xsd:string"&gt;FR0013281839&lt;/D&gt;&lt;/FQL&gt;&lt;FQL&gt;&lt;Q&gt;FR0013281839^FORMULA_DESCRIPTION("FSYM_ISIN")&lt;/Q&gt;&lt;R&gt;1&lt;/R&gt;&lt;C&gt;1&lt;/C&gt;&lt;D xsi:type="xsd:string"&gt;ISIN&lt;/D&gt;&lt;/FQL&gt;&lt;FQL&gt;&lt;Q&gt;LU0106237406^FSYM_ISIN(NOW,"ID")&lt;/Q&gt;&lt;R&gt;1&lt;/R&gt;&lt;C&gt;1&lt;/C&gt;&lt;D xsi:type="xsd:string"&gt;LU0106237406&lt;/D&gt;&lt;/FQL&gt;&lt;FQL&gt;&lt;Q&gt;LU0106237406^FORMULA_DESCRIPTION("FSYM_ISIN")&lt;/Q&gt;&lt;R&gt;1&lt;/R&gt;&lt;C&gt;1&lt;/C&gt;&lt;D xsi:type="xsd:string"&gt;ISIN&lt;/D&gt;&lt;/FQL&gt;&lt;FQL&gt;&lt;Q&gt;LU2030514256^FSYM_ISIN(NOW,"ID")&lt;/Q&gt;&lt;R&gt;1&lt;/R&gt;&lt;C&gt;1&lt;/C&gt;&lt;D xsi:type="xsd:string"&gt;LU2030514256&lt;/D&gt;&lt;/FQL&gt;&lt;FQL&gt;&lt;Q&gt;LU2030514256^FORMULA_DESCRIPTION("FSYM_ISIN")&lt;/Q&gt;&lt;R&gt;1&lt;/R&gt;&lt;C&gt;1&lt;/C&gt;&lt;D xsi:type="xsd:string"&gt;ISIN&lt;/D&gt;&lt;/FQL&gt;&lt;FQL&gt;&lt;Q&gt;IE0033306527^FSYM_ISIN(NOW,"ID")&lt;/Q&gt;&lt;R&gt;1&lt;/R&gt;&lt;C&gt;1&lt;/C&gt;&lt;D xsi:type="xsd:string"&gt;IE0033306527&lt;/D&gt;&lt;/FQL&gt;&lt;FQL&gt;&lt;Q&gt;IE0033306527^FORMULA_DESCRIPTION("FSYM_ISIN")&lt;/Q&gt;&lt;R&gt;1&lt;/R&gt;&lt;C&gt;1&lt;/C&gt;&lt;D xsi:type="xsd:string"&gt;ISIN&lt;/D&gt;&lt;/FQL&gt;&lt;FQL&gt;&lt;Q&gt;FR0013298551^FSYM_ISIN(NOW,"ID")&lt;/Q&gt;&lt;R&gt;1&lt;/R&gt;&lt;C&gt;1&lt;/C&gt;&lt;D xsi:type="xsd:string"&gt;FR0013298551&lt;/D&gt;&lt;/FQL&gt;&lt;FQL&gt;&lt;Q&gt;FR0013298551^FORMULA_DESCRIPTION("FSYM_ISIN")&lt;/Q&gt;&lt;R&gt;1&lt;/R&gt;&lt;C&gt;1&lt;/C&gt;&lt;D xsi:type="xsd:string"&gt;ISIN&lt;/D&gt;&lt;/FQL&gt;&lt;FQL&gt;&lt;Q&gt;LU1112179046^FSYM_ISIN(NOW,"ID")&lt;/Q&gt;&lt;R&gt;1&lt;/R&gt;&lt;C&gt;1&lt;/C&gt;&lt;D xsi:type="xsd:string"&gt;LU1112179046&lt;/D&gt;&lt;/FQL&gt;&lt;FQL&gt;&lt;Q&gt;LU1112179046^FORMULA_DESCRIPTION("FSYM_ISIN")&lt;/Q&gt;&lt;R&gt;1&lt;/R&gt;&lt;C&gt;1&lt;/C&gt;&lt;D xsi:type="xsd:string"&gt;ISIN&lt;/D&gt;&lt;/FQL&gt;&lt;FQL&gt;&lt;Q&gt;FR0014000IE9^FSYM_ISIN(NOW,"ID")&lt;/Q&gt;&lt;R&gt;1&lt;/R&gt;&lt;C&gt;1&lt;/C&gt;&lt;D xsi:type="xsd:string"&gt;FR0014000IE9&lt;/D&gt;&lt;/FQL&gt;&lt;FQL&gt;&lt;Q&gt;FR0014000IE9^FORMULA_DESCRIPTION("FSYM_ISIN")&lt;/Q&gt;&lt;R&gt;1&lt;/R&gt;&lt;C&gt;1&lt;/C&gt;&lt;D xsi:type="xsd:string"&gt;ISIN&lt;/D&gt;&lt;/FQL&gt;&lt;FQL&gt;&lt;Q&gt;LU0382931250^FSYM_ISIN(NOW,"ID")&lt;/Q&gt;&lt;R&gt;1&lt;/R&gt;&lt;C&gt;1&lt;/C&gt;&lt;D xsi:type="xsd:string"&gt;LU0382931250&lt;/D&gt;&lt;/FQL&gt;&lt;FQL&gt;&lt;Q&gt;LU0382931250^FORMULA_DESCRIPTION("FSYM_ISIN")&lt;/Q&gt;&lt;R&gt;1&lt;/R&gt;&lt;C&gt;1&lt;/C&gt;&lt;D xsi:type="xsd:string"&gt;ISIN&lt;/D&gt;&lt;/FQL&gt;&lt;FQL&gt;&lt;Q&gt;FR0013333580^FSYM_ISIN(NOW,"ID")&lt;/Q&gt;&lt;R&gt;1&lt;/R&gt;&lt;C&gt;1&lt;/C&gt;&lt;D xsi:type="xsd:string"&gt;FR0013333580&lt;/D&gt;&lt;/FQL&gt;&lt;FQL&gt;&lt;Q&gt;FR0013333580^FORMULA_DESCRIPTION("FSYM_ISIN")&lt;/Q&gt;&lt;R&gt;1&lt;/R&gt;&lt;C&gt;1&lt;/C&gt;&lt;D xsi:type="xsd:string"&gt;ISIN&lt;/D&gt;&lt;/FQL&gt;&lt;FQL&gt;&lt;Q&gt;LU0138075311^FSYM_ISIN(NOW,"ID")&lt;/Q&gt;&lt;R&gt;1&lt;/R&gt;&lt;C&gt;1&lt;/C&gt;&lt;D xsi:type="xsd:string"&gt;LU0138075311&lt;/D&gt;&lt;/FQL&gt;&lt;FQL&gt;&lt;Q&gt;LU0138075311^FORMULA_DESCRIPTION("FSYM_ISIN")&lt;/Q&gt;&lt;R&gt;1&lt;/R&gt;&lt;C&gt;1&lt;/C&gt;&lt;D xsi:type="xsd:string"&gt;ISIN&lt;/D&gt;&lt;/FQL&gt;&lt;FQL&gt;&lt;Q&gt;FR0011654946^FSYM_ISIN(NOW,"ID")&lt;/Q&gt;&lt;R&gt;1&lt;/R&gt;&lt;C&gt;1&lt;/C&gt;&lt;D xsi:type="xsd:string"&gt;FR0011654946&lt;/D&gt;&lt;/FQL&gt;&lt;FQL&gt;&lt;Q&gt;FR0011654946^FORMULA_DESCRIPTION("FSYM_ISIN")&lt;/Q&gt;&lt;R&gt;1&lt;/R&gt;&lt;C&gt;1&lt;/C&gt;&lt;D xsi:type="xsd:string"&gt;ISIN&lt;/D&gt;&lt;/FQL&gt;&lt;FQL&gt;&lt;Q&gt;LU0358729738^FSYM_ISIN(NOW,"ID")&lt;/Q&gt;&lt;R&gt;1&lt;/R&gt;&lt;C&gt;1&lt;/C&gt;&lt;D xsi:type="xsd:string"&gt;LU0358729738&lt;/D&gt;&lt;/FQL&gt;&lt;FQL&gt;&lt;Q&gt;LU0358729738^FORMULA_DESCRIPTION("FSYM_ISIN")&lt;/Q&gt;&lt;R&gt;1&lt;/R&gt;&lt;C&gt;1&lt;/C&gt;&lt;D xsi:type="xsd:string"&gt;ISIN&lt;/D&gt;&lt;/FQL&gt;&lt;FQL&gt;&lt;Q&gt;FR0011654961^FSYM_ISIN(NOW,"ID")&lt;/Q&gt;&lt;R&gt;1&lt;/R&gt;&lt;C&gt;1&lt;/C&gt;&lt;D xsi:type="xsd:string"&gt;FR0011654961&lt;/D&gt;&lt;/FQL&gt;&lt;FQL&gt;&lt;Q&gt;FR0011654961^FORMULA_DESCRIPTION("FSYM_ISIN")&lt;/Q&gt;&lt;R&gt;1&lt;/R&gt;&lt;C&gt;1&lt;/C&gt;&lt;D xsi:type="xsd:string"&gt;ISIN&lt;/D&gt;&lt;/FQL&gt;&lt;FQL&gt;&lt;Q&gt;FR0013451234^FSYM_ISIN(NOW,"ID")&lt;/Q&gt;&lt;R&gt;1&lt;/R&gt;&lt;C&gt;1&lt;/C&gt;&lt;D xsi:type="xsd:string"&gt;FR0013451234&lt;/D&gt;&lt;/FQL&gt;&lt;FQL&gt;&lt;Q&gt;LU0306632414^FSYM_ISIN(NOW,"ID")&lt;/Q&gt;&lt;R&gt;1&lt;/R&gt;&lt;C&gt;1&lt;/C&gt;&lt;D xsi:type="xsd:string"&gt;LU0306632414&lt;/D&gt;&lt;/FQL&gt;&lt;FQL&gt;&lt;Q&gt;FR0012033371^FSYM_ISIN(NOW,"ID")&lt;/Q&gt;&lt;R&gt;1&lt;/R&gt;&lt;C&gt;1&lt;/C&gt;&lt;D xsi:type="xsd:string"&gt;FR0012033371&lt;/D&gt;&lt;/FQL&gt;&lt;FQL&gt;&lt;Q&gt;FR0013158136^FSYM_ISIN(NOW,"ID")&lt;/Q&gt;&lt;R&gt;1&lt;/R&gt;&lt;C&gt;1&lt;/C&gt;&lt;D xsi:type="xsd:string"&gt;FR0013158136&lt;/D&gt;&lt;/FQL&gt;&lt;FQL&gt;&lt;Q&gt;LU1906457467^FSYM_ISIN(NOW,"ID")&lt;/Q&gt;&lt;R&gt;1&lt;/R&gt;&lt;C&gt;1&lt;/C&gt;&lt;D xsi:type="xsd:string"&gt;LU1906457467&lt;/D&gt;&lt;/FQL&gt;&lt;FQL&gt;&lt;Q&gt;LU0524465548^FSYM_ISIN(NOW,"ID")&lt;/Q&gt;&lt;R&gt;1&lt;/R&gt;&lt;C&gt;1&lt;/C&gt;&lt;D xsi:type="xsd:string"&gt;LU0524465548&lt;/D&gt;&lt;/FQL&gt;&lt;FQL&gt;&lt;Q&gt;FR0013533247^FSYM_ISIN(NOW,"ID")&lt;/Q&gt;&lt;R&gt;1&lt;/R&gt;&lt;C&gt;1&lt;/C&gt;&lt;D xsi:type="xsd:string"&gt;FR0013533247&lt;/D&gt;&lt;/FQL&gt;&lt;FQL&gt;&lt;Q&gt;LU1941714476^FSYM_ISIN(NOW,"ID")&lt;/Q&gt;&lt;R&gt;1&lt;/R&gt;&lt;C&gt;1&lt;/C&gt;&lt;D xsi:type="xsd:string"&gt;LU1941714476&lt;/D&gt;&lt;/FQL&gt;&lt;FQL&gt;&lt;Q&gt;LU2873335520^FSYM_ISIN(NOW,"ID")&lt;/Q&gt;&lt;R&gt;1&lt;/R&gt;&lt;C&gt;1&lt;/C&gt;&lt;D xsi:type="xsd:string"&gt;LU2873335520&lt;/D&gt;&lt;/FQL&gt;&lt;FQL&gt;&lt;Q&gt;LU0293315023^FSYM_ISIN(NOW,"ID")&lt;/Q&gt;&lt;R&gt;1&lt;/R&gt;&lt;C&gt;1&lt;/C&gt;&lt;D xsi:type="xsd:string"&gt;LU0293315023&lt;/D&gt;&lt;/FQL&gt;&lt;FQL&gt;&lt;Q&gt;FR0013419611^FSYM_ISIN(NOW,"ID")&lt;/Q&gt;&lt;R&gt;1&lt;/R&gt;&lt;C&gt;1&lt;/C&gt;&lt;D xsi:type="xsd:string"&gt;FR0013419611&lt;/D&gt;&lt;/FQL&gt;&lt;FQL&gt;&lt;Q&gt;LU2403399608^FSYM_ISIN(NOW,"ID")&lt;/Q&gt;&lt;R&gt;1&lt;/R&gt;&lt;C&gt;1&lt;/C&gt;&lt;D xsi:type="xsd:string"&gt;LU2403399608&lt;/D&gt;&lt;/FQL&gt;&lt;FQL&gt;&lt;Q&gt;FR00140018J4^FSYM_ISIN(NOW,"ID")&lt;/Q&gt;&lt;R&gt;1&lt;/R&gt;&lt;C&gt;1&lt;/C&gt;&lt;D xsi:type="xsd:string"&gt;FR00140018J4&lt;/D&gt;&lt;/FQL&gt;&lt;FQL&gt;&lt;Q&gt;LU1637618825^FSYM_ISIN(NOW,"ID")&lt;/Q&gt;&lt;R&gt;1&lt;/R&gt;&lt;C&gt;1&lt;/C&gt;&lt;D xsi:type="xsd:string"&gt;LU1637618825&lt;/D&gt;&lt;/FQL&gt;&lt;FQL&gt;&lt;Q&gt;LU1637619393^FSYM_ISIN(NOW,"ID")&lt;/Q&gt;&lt;R&gt;1&lt;/R&gt;&lt;C&gt;1&lt;/C&gt;&lt;D xsi:type="xsd:string"&gt;LU1637619393&lt;/D&gt;&lt;/FQL&gt;&lt;FQL&gt;&lt;Q&gt;LU0832875354^FSYM_ISIN(NOW,"ID")&lt;/Q&gt;&lt;R&gt;1&lt;/R&gt;&lt;C&gt;1&lt;/C&gt;&lt;D xsi:type="xsd:string"&gt;LU0832875354&lt;/D&gt;&lt;/FQL&gt;&lt;FQL&gt;&lt;Q&gt;FR0011833052^FSYM_ISIN(NOW,"ID")&lt;/Q&gt;&lt;R&gt;1&lt;/R&gt;&lt;C&gt;1&lt;/C&gt;&lt;D xsi:type="xsd:string"&gt;FR0011833052&lt;/D&gt;&lt;/FQL&gt;&lt;FQL&gt;&lt;Q&gt;FR0010762518^FSYM_ISIN(NOW,"ID")&lt;/Q&gt;&lt;R&gt;1&lt;/R&gt;&lt;C&gt;1&lt;/C&gt;&lt;D xsi:type="xsd:string"&gt;FR0010762518&lt;/D&gt;&lt;/FQL&gt;&lt;FQL&gt;&lt;Q&gt;LU0282719219^FSYM_ISIN(NOW,"ID")&lt;/Q&gt;&lt;R&gt;1&lt;/R&gt;&lt;C&gt;1&lt;/C&gt;&lt;D xsi:type="xsd:string"&gt;LU0282719219&lt;/D&gt;&lt;/FQL&gt;&lt;FQL&gt;&lt;Q&gt;LU2354250925^FSYM_ISIN(NOW,"ID")&lt;/Q&gt;&lt;R&gt;1&lt;/R&gt;&lt;C&gt;1&lt;/C&gt;&lt;D xsi:type="xsd:string"&gt;LU2354250925&lt;/D&gt;&lt;/FQL&gt;&lt;FQL&gt;&lt;Q&gt;BE0948495297^FSYM_ISIN(NOW,"ID")&lt;/Q&gt;&lt;R&gt;1&lt;/R&gt;&lt;C&gt;1&lt;/C&gt;&lt;D xsi:type="xsd:string"&gt;BE0948495297&lt;/D&gt;&lt;/FQL&gt;&lt;FQL&gt;&lt;Q&gt;FR0011558246^FSYM_ISIN(NOW,"ID")&lt;/Q&gt;&lt;R&gt;1&lt;/R&gt;&lt;C&gt;1&lt;/C&gt;&lt;D xsi:type="xsd:string"&gt;FR0011558246&lt;/D&gt;&lt;/FQL&gt;&lt;FQL&gt;&lt;Q&gt;FR0010106500^FSYM_ISIN(NOW,"ID")&lt;/Q&gt;&lt;R&gt;1&lt;/R&gt;&lt;C&gt;1&lt;/C&gt;&lt;D xsi:type="xsd:string"&gt;FR0010106500&lt;/D&gt;&lt;/FQL&gt;&lt;FQL&gt;&lt;Q&gt;FR0011585520^FSYM_ISIN(NOW,"ID")&lt;/Q&gt;&lt;R&gt;1&lt;/R&gt;&lt;C&gt;1&lt;/C&gt;&lt;D xsi:type="xsd:string"&gt;FR0011585520&lt;/D&gt;&lt;/FQL&gt;&lt;FQL&gt;&lt;Q&gt;FR001400E748^FSYM_ISIN(NOW,"ID")&lt;/Q&gt;&lt;R&gt;1&lt;/R&gt;&lt;C&gt;1&lt;/C&gt;&lt;D xsi:type="xsd:string"&gt;FR001400E748&lt;/D&gt;&lt;/FQL&gt;&lt;FQL&gt;&lt;Q&gt;FR0013342045^FSYM_ISIN(NOW,"ID")&lt;/Q&gt;&lt;R&gt;1&lt;/R&gt;&lt;C&gt;1&lt;/C&gt;&lt;D xsi:type="xsd:string"&gt;FR0013342045&lt;/D&gt;&lt;/FQL&gt;&lt;FQL&gt;&lt;Q&gt;LU0261951528^FSYM_ISIN(NOW,"ID")&lt;/Q&gt;&lt;R&gt;1&lt;/R&gt;&lt;C&gt;1&lt;/C&gt;&lt;D xsi:type="xsd:string"&gt;LU0261951528&lt;/D&gt;&lt;/FQL&gt;&lt;FQL&gt;&lt;Q&gt;LU0232955988^FSYM_ISIN(NOW,"ID")&lt;/Q&gt;&lt;R&gt;1&lt;/R&gt;&lt;C&gt;1&lt;/C&gt;&lt;D xsi:type="xsd:string"&gt;LU0232955988&lt;/D&gt;&lt;/FQL&gt;&lt;FQL&gt;&lt;Q&gt;LU2489279336^FSYM_ISIN(NOW,"ID")&lt;/Q&gt;&lt;R&gt;1&lt;/R&gt;&lt;C&gt;1&lt;/C&gt;&lt;D xsi:type="xsd:string"&gt;LU2489279336&lt;/D&gt;&lt;/FQL&gt;&lt;FQL&gt;&lt;Q&gt;LU2857867464^FSYM_ISIN(NOW,"ID")&lt;/Q&gt;&lt;R&gt;1&lt;/R&gt;&lt;C&gt;1&lt;/C&gt;&lt;D xsi:type="xsd:string"&gt;LU2857867464&lt;/D&gt;&lt;/FQL&gt;&lt;FQL&gt;&lt;Q&gt;LU0028119013^FSYM_ISIN(NOW,"ID")&lt;/Q&gt;&lt;R&gt;1&lt;/R&gt;&lt;C&gt;1&lt;/C&gt;&lt;D xsi:type="xsd:string"&gt;LU0028119013&lt;/D&gt;&lt;/FQL&gt;&lt;FQL&gt;&lt;Q&gt;LU1611731263^FSYM_ISIN(NOW,"ID")&lt;/Q&gt;&lt;R&gt;1&lt;/R&gt;&lt;C&gt;1&lt;/C&gt;&lt;D xsi:type="xsd:string"&gt;LU1611731263&lt;/D&gt;&lt;/FQL&gt;&lt;FQL&gt;&lt;Q&gt;LU0201078713^FSYM_ISIN(NOW,"ID")&lt;/Q&gt;&lt;R&gt;1&lt;/R&gt;&lt;C&gt;1&lt;/C&gt;&lt;D xsi:type="xsd:string"&gt;LU0201078713&lt;/D&gt;&lt;/FQL&gt;&lt;FQL&gt;&lt;Q&gt;LU0210072939^FSYM_ISIN(NOW,"ID")&lt;/Q&gt;&lt;R&gt;1&lt;/R&gt;&lt;C&gt;1&lt;/C&gt;&lt;D xsi:type="xsd:string"&gt;LU0210072939&lt;/D&gt;&lt;/FQL&gt;&lt;FQL&gt;&lt;Q&gt;LU0210531637^FSYM_ISIN(NOW,"ID")&lt;/Q&gt;&lt;R&gt;1&lt;/R&gt;&lt;C&gt;1&lt;/C&gt;&lt;D xsi:type="xsd:string"&gt;LU0210531637&lt;/D&gt;&lt;/FQL&gt;&lt;FQL&gt;&lt;Q&gt;LU2076839146^FSYM_ISIN(NOW,"ID")&lt;/Q&gt;&lt;R&gt;1&lt;/R&gt;&lt;C&gt;1&lt;/C&gt;&lt;D xsi:type="xsd:string"&gt;LU2076839146&lt;/D&gt;&lt;/FQL&gt;&lt;FQL&gt;&lt;Q&gt;LU2091609433^FSYM_ISIN(NOW,"ID")&lt;/Q&gt;&lt;R&gt;1&lt;/R&gt;&lt;C&gt;1&lt;/C&gt;&lt;D xsi:type="xsd:string"&gt;LU2091609433&lt;/D&gt;&lt;/FQL&gt;&lt;FQL&gt;&lt;Q&gt;LU0427934343^FSYM_ISIN(NOW,"ID")&lt;/Q&gt;&lt;R&gt;1&lt;/R&gt;&lt;C&gt;1&lt;/C&gt;&lt;D xsi:type="xsd:string"&gt;LU0427934343&lt;/D&gt;&lt;/FQL&gt;&lt;FQL&gt;&lt;Q&gt;FR0011042811^FSYM_ISIN(NOW,"ID")&lt;/Q&gt;&lt;R&gt;1&lt;/R&gt;&lt;C&gt;1&lt;/C&gt;&lt;D xsi:type="xsd:string"&gt;FR0011042811&lt;/D&gt;&lt;/FQL&gt;&lt;FQL&gt;&lt;Q&gt;IE00BYXLK632^FSYM_ISIN(NOW,"ID")&lt;/Q&gt;&lt;R&gt;1&lt;/R&gt;&lt;C&gt;1&lt;/C&gt;&lt;D xsi:type="xsd:string"&gt;IE00BYXLK632&lt;/D&gt;&lt;/FQL&gt;&lt;FQL&gt;&lt;Q&gt;LU1891775774^FSYM_ISIN(NOW,"ID")&lt;/Q&gt;&lt;R&gt;1&lt;/R&gt;&lt;C&gt;1&lt;/C&gt;&lt;D xsi:type="xsd:string"&gt;LU1891775774&lt;/D&gt;&lt;/FQL&gt;&lt;FQL&gt;&lt;Q&gt;DE000A1J9DT9^FSYM_ISIN(NOW,"ID")&lt;/Q&gt;&lt;R&gt;1&lt;/R&gt;&lt;C&gt;1&lt;/C&gt;&lt;D xsi:type="xsd:string"&gt;DE000A1J9DT9&lt;/D&gt;&lt;/FQL&gt;&lt;FQL&gt;&lt;Q&gt;LU1303941089^FSYM_ISIN(NOW,"ID")&lt;/Q&gt;&lt;R&gt;1&lt;/R&gt;&lt;C&gt;1&lt;/C&gt;&lt;D xsi:type="xsd:string"&gt;LU1303941089&lt;/D&gt;&lt;/FQL&gt;&lt;FQL&gt;&lt;Q&gt;LU0334003224^FSYM_ISIN(NOW,"ID")&lt;/Q&gt;&lt;R&gt;1&lt;/R&gt;&lt;C&gt;1&lt;/C&gt;&lt;D xsi:type="xsd:string"&gt;LU0334003224&lt;/D&gt;&lt;/FQL&gt;&lt;FQL&gt;&lt;Q&gt;IE00B411W698^FSYM_ISIN(NOW,"ID")&lt;/Q&gt;&lt;R&gt;1&lt;/R&gt;&lt;C&gt;1&lt;/C&gt;&lt;D xsi:type="xsd:string"&gt;IE00B411W698&lt;/D&gt;&lt;/FQL&gt;&lt;FQL&gt;&lt;Q&gt;IE0004307934^FSYM_ISIN(NOW,"ID")&lt;/Q&gt;&lt;R&gt;1&lt;/R&gt;&lt;C&gt;1&lt;/C&gt;&lt;D xsi:type="xsd:string"&gt;IE0004307934&lt;/D&gt;&lt;/FQL&gt;&lt;FQL&gt;&lt;Q&gt;FR0013266269^FSYM_ISIN(NOW,"ID")&lt;/Q&gt;&lt;R&gt;1&lt;/R&gt;&lt;C&gt;1&lt;/C&gt;&lt;D xsi:type="xsd:string"&gt;FR0013266269&lt;/D&gt;&lt;/FQL&gt;&lt;FQL&gt;&lt;Q&gt;FR0011606276^FSYM_ISIN(NOW,"ID")&lt;/Q&gt;&lt;R&gt;1&lt;/R&gt;&lt;C&gt;1&lt;/C&gt;&lt;D xsi:type="xsd:string"&gt;FR0011606276&lt;/D&gt;&lt;/FQL&gt;&lt;FQL&gt;&lt;Q&gt;IE0030412666^FSYM_ISIN(NOW,"ID")&lt;/Q&gt;&lt;R&gt;1&lt;/R&gt;&lt;C&gt;1&lt;/C&gt;&lt;D xsi:type="xsd:string"&gt;IE0030412666&lt;/D&gt;&lt;/FQL&gt;&lt;FQL&gt;&lt;Q&gt;LU0428317514^FSYM_ISIN(NOW,"ID")&lt;/Q&gt;&lt;R&gt;1&lt;/R&gt;&lt;C&gt;1&lt;/C&gt;&lt;D xsi:type="xsd:string"&gt;LU0428317514&lt;/D&gt;&lt;/FQL&gt;&lt;FQL&gt;&lt;Q&gt;FR0013451234^FF_PROF_FEES_EXP(ANN_R,0,,,,,,"D=1")&lt;/Q&gt;&lt;R&gt;0&lt;/R&gt;&lt;C&gt;0&lt;/C&gt;&lt;/FQL&gt;&lt;FQL&gt;&lt;Q&gt;LU0306632414^FF_PROF_FEES_EXP(ANN_R,0,,,,,,"D=1")&lt;/Q&gt;&lt;R&gt;0&lt;/R&gt;&lt;C&gt;0&lt;/C&gt;&lt;/FQL&gt;&lt;FQL&gt;&lt;Q&gt;FR0012033371^FF_PROF_FEES_EXP(ANN_R,0,,,,,,"D=1")&lt;/Q&gt;&lt;R&gt;0&lt;/R&gt;&lt;C&gt;0&lt;/C&gt;&lt;/FQL&gt;&lt;FQL&gt;&lt;Q&gt;FR0013158136^FF_PROF_FEES_EXP(ANN_R,0,,,,,,"D=1")&lt;/Q&gt;&lt;R&gt;0&lt;/R&gt;&lt;C&gt;0&lt;/C&gt;&lt;/FQL&gt;&lt;FQL&gt;&lt;Q&gt;LU1906457467^FF_PROF_FEES_EXP(ANN_R,0,,,,,,"D=1")&lt;/Q&gt;&lt;R&gt;0&lt;/R&gt;&lt;C&gt;0&lt;/C&gt;&lt;/FQL&gt;&lt;FQL&gt;&lt;Q&gt;LU0524465548^FF_PROF_FEES_EXP(ANN_R,0,,,,,,"D=1")&lt;/Q&gt;&lt;R&gt;0&lt;/R&gt;&lt;C&gt;0&lt;/C&gt;&lt;/FQL&gt;&lt;FQL&gt;&lt;Q&gt;FR0013533247^FF_PROF_FEES_EXP(ANN_R,0,,,,,,"D=1")&lt;/Q&gt;&lt;R&gt;0&lt;/R&gt;&lt;C&gt;0&lt;/C&gt;&lt;/FQL&gt;&lt;FQL&gt;&lt;Q&gt;LU1941714476^FF_PROF_FEES_EXP(ANN_R,0,,,,,,"D=1")&lt;/Q&gt;&lt;R&gt;0&lt;/R&gt;&lt;C&gt;0&lt;/C&gt;&lt;/FQL&gt;&lt;FQL&gt;&lt;Q&gt;LU2873335520^FF_PROF_FEES_EXP(ANN_R,0,,,,,,"D=1")&lt;/Q&gt;&lt;R&gt;0&lt;/R&gt;&lt;C&gt;0&lt;/C&gt;&lt;/FQL&gt;&lt;FQL&gt;&lt;Q&gt;LU0293315023^FF_PROF_FEES_EXP(ANN_R,0,,,,,,"D=1")&lt;/Q&gt;&lt;R&gt;0&lt;/R&gt;&lt;C&gt;0&lt;/C&gt;&lt;/FQL&gt;&lt;FQL&gt;&lt;Q&gt;FR0013419611^FF_PROF_FEES_EXP(ANN_R,0,,,,,,"D=1")&lt;/Q&gt;&lt;R&gt;0&lt;/R&gt;&lt;C&gt;0&lt;/C&gt;&lt;/FQL&gt;&lt;FQL&gt;&lt;Q&gt;LU2403399608^FF_PROF_FEES_EXP(ANN_R,0,,,,,,"D=1")&lt;/Q&gt;&lt;R&gt;0&lt;/R&gt;&lt;C&gt;0&lt;/C&gt;&lt;/FQL&gt;&lt;FQL&gt;&lt;Q&gt;FR00140018J4^FF_PROF_FEES_EXP(ANN_R,0,,,,,,"D=1")&lt;/Q&gt;&lt;R&gt;0&lt;/R&gt;&lt;C&gt;0&lt;/C&gt;&lt;/FQL&gt;&lt;FQL&gt;&lt;Q&gt;LU1637618825^FF_PROF_FEES_EXP(ANN_R,0,,,,,,"D=1")&lt;/Q&gt;&lt;R&gt;0&lt;/R&gt;&lt;C&gt;0&lt;/C&gt;&lt;/FQL&gt;&lt;FQL&gt;&lt;Q&gt;LU1637619393^FF_PROF_FEES_EXP(ANN_R,0,,,,,,"D=1")&lt;/Q&gt;&lt;R&gt;0&lt;/R&gt;&lt;C&gt;0&lt;/C&gt;&lt;/FQL&gt;&lt;FQL&gt;&lt;Q&gt;LU0832875354^FF_PROF_FEES_EXP(ANN_R,0,,,,,,"D=1")&lt;/Q&gt;&lt;R&gt;0&lt;/R&gt;&lt;C&gt;0&lt;/C&gt;&lt;/FQL&gt;&lt;FQL&gt;&lt;Q&gt;FR0011833052^FF_PROF_FEES_EXP(ANN_R,0,,,,,,"D=1")&lt;/Q&gt;&lt;R&gt;0&lt;/R&gt;&lt;C&gt;0&lt;/C&gt;&lt;/FQL&gt;&lt;FQL&gt;&lt;Q&gt;FR0010762518^FF_PROF_FEES_EXP(ANN_R,0,,,,,,"D=1")&lt;/Q&gt;&lt;R&gt;0&lt;/R&gt;&lt;C&gt;0&lt;/C&gt;&lt;/FQL&gt;&lt;FQL&gt;&lt;Q&gt;LU0282719219^FF_PROF_FEES_EXP(ANN_R,0,,,,,,"D=1")&lt;/Q&gt;&lt;R&gt;0&lt;/R&gt;&lt;C&gt;0&lt;/C&gt;&lt;/FQL&gt;&lt;FQL&gt;&lt;Q&gt;LU2354250925^FF_PROF_FEES_EXP(ANN_R,0,,,,,,"D=1")&lt;/Q&gt;&lt;R&gt;0&lt;/R&gt;&lt;C&gt;0&lt;/C&gt;&lt;/FQL&gt;&lt;FQL&gt;&lt;Q&gt;BE0948495297^FF_PROF_FEES_EXP(ANN_R,0,,,,,,"D=1")&lt;/Q&gt;&lt;R&gt;0&lt;/R&gt;&lt;C&gt;0&lt;/C&gt;&lt;/FQL&gt;&lt;FQL&gt;&lt;Q&gt;FR0011558246^FF_PROF_FEES_EXP(ANN_R,0,,,,,,"D=1")&lt;/Q&gt;&lt;R&gt;0&lt;/R&gt;&lt;C&gt;0&lt;/C&gt;&lt;/FQL&gt;&lt;FQL&gt;&lt;Q&gt;FR0010106500^FF_PROF_FEES_EXP(ANN_R,0,,,,,,"D=1")&lt;/Q&gt;&lt;R&gt;0&lt;/R&gt;&lt;C&gt;0&lt;/C&gt;&lt;/FQL&gt;&lt;FQL&gt;&lt;Q&gt;FR0011585520^FF_PROF_FEES_EXP(ANN_R,0,,,,,,"D=1")&lt;/Q&gt;&lt;R&gt;0&lt;/R&gt;&lt;C&gt;0&lt;/C&gt;&lt;/FQL&gt;&lt;FQL&gt;&lt;Q&gt;FR001400E748^FF_PROF_FEES_EXP(ANN_R,0,,,,,,"D=1")&lt;/Q&gt;&lt;R&gt;0&lt;/R&gt;&lt;C&gt;0&lt;/C&gt;&lt;/FQL&gt;&lt;FQL&gt;&lt;Q&gt;FR0013451234^FE_ITEM_INFO(LABEL,EPS,ANN_ROLL,+1,NOW,,,'')&lt;/Q&gt;&lt;R&gt;0&lt;/R&gt;&lt;C&gt;0&lt;/C&gt;&lt;/FQL&gt;&lt;FQL&gt;&lt;Q&gt;LU0306632414^FE_ITEM_INFO(LABEL,EPS,ANN_ROLL,+1,NOW,,,'')&lt;/Q&gt;&lt;R&gt;0&lt;/R&gt;&lt;C&gt;0&lt;/C&gt;&lt;/FQL&gt;&lt;FQL&gt;&lt;Q&gt;FR0012033371^FE_ITEM_INFO(LABEL,EPS,ANN_ROLL,+1,NOW,,,'')&lt;/Q&gt;&lt;R&gt;0&lt;/R&gt;&lt;C&gt;0&lt;/C&gt;&lt;/FQL&gt;&lt;FQL&gt;&lt;Q&gt;FR0013158136^FE_ITEM_INFO(LABEL,EPS,ANN_ROLL,+1,NOW,,,'')&lt;/Q&gt;&lt;R&gt;0&lt;/R&gt;&lt;C&gt;0&lt;/C&gt;&lt;/FQL&gt;&lt;FQL&gt;&lt;Q&gt;LU1906457467^FE_ITEM_INFO(LABEL,EPS,ANN_ROLL,+1,NOW,,,'')&lt;/Q&gt;&lt;R&gt;0&lt;/R&gt;&lt;C&gt;0&lt;/C&gt;&lt;/FQL&gt;&lt;FQL&gt;&lt;Q&gt;LU0524465548^FE_ITEM_INFO(LABEL,EPS,ANN_ROLL,+1,NOW,,,'')&lt;/Q&gt;&lt;R&gt;0&lt;/R&gt;&lt;C&gt;0&lt;/C&gt;&lt;/FQL&gt;&lt;FQL&gt;&lt;Q&gt;FR0013533247^FE_ITEM_INFO(LABEL,EPS,ANN_ROLL,+1,NOW,,,'')&lt;/Q&gt;&lt;R&gt;0&lt;/R&gt;&lt;C&gt;0&lt;/C&gt;&lt;/FQL&gt;&lt;FQL&gt;&lt;Q&gt;LU1941714476^FE_ITEM_INFO(LABEL,EPS,ANN_ROLL,+1,NOW,,,'')&lt;/Q&gt;&lt;R&gt;0&lt;/R&gt;&lt;C&gt;0&lt;/C&gt;&lt;/FQL&gt;&lt;FQL&gt;&lt;Q&gt;LU2873335520^FE_ITEM_INFO(LABEL,EPS,ANN_ROLL,+1,NOW,,,'')&lt;/Q&gt;&lt;R&gt;0&lt;/R&gt;&lt;C&gt;0&lt;/C&gt;&lt;/FQL&gt;&lt;FQL&gt;&lt;Q&gt;LU0293315023^FE_ITEM_INFO(LABEL,EPS,ANN_ROLL,+1,NOW,,,'')&lt;/Q&gt;&lt;R&gt;0&lt;/R&gt;&lt;C&gt;0&lt;/C&gt;&lt;/FQL&gt;&lt;FQL&gt;&lt;Q&gt;FR0013419611^FE_ITEM_INFO(LABEL,EPS,ANN_ROLL,+1,NOW,,,'')&lt;/Q&gt;&lt;R&gt;0&lt;/R&gt;&lt;C&gt;0&lt;/C&gt;&lt;/FQL&gt;&lt;FQL&gt;&lt;Q&gt;LU2403399608^FE_ITEM_INFO(LABEL,EPS,ANN_ROLL,+1,NOW,,,'')&lt;/Q&gt;&lt;R&gt;0&lt;/R&gt;&lt;C&gt;0&lt;/C&gt;&lt;/FQL&gt;&lt;FQL&gt;&lt;Q&gt;FR00140018J4^FE_ITEM_INFO(LABEL,EPS,ANN_ROLL,+1,NOW,,,'')&lt;/Q&gt;&lt;R&gt;0&lt;/R&gt;&lt;C&gt;0&lt;/C&gt;&lt;/FQL&gt;&lt;FQL&gt;&lt;Q&gt;LU1637618825^FE_ITEM_INFO(LABEL,EPS,ANN_ROLL,+1,NOW,,,'')&lt;/Q&gt;&lt;R&gt;0&lt;/R&gt;&lt;C&gt;0&lt;/C&gt;&lt;/FQL&gt;&lt;FQL&gt;&lt;Q&gt;LU1637619393^FE_ITEM_INFO(LABEL,EPS,ANN_ROLL,+1,NOW,,,'')&lt;/Q&gt;&lt;R&gt;0&lt;/R&gt;&lt;C&gt;0&lt;/C&gt;&lt;/FQL&gt;&lt;FQL&gt;&lt;Q&gt;LU0832875354^FE_ITEM_INFO(LABEL,EPS,ANN_ROLL,+1,NOW,,,'')&lt;/Q&gt;&lt;R&gt;0&lt;/R&gt;&lt;C&gt;0&lt;/C&gt;&lt;/FQL&gt;&lt;FQL&gt;&lt;Q&gt;FR0011833052^FE_ITEM_INFO(LABEL,EPS,ANN_ROLL,+1,NOW,,,'')&lt;/Q&gt;&lt;R&gt;0&lt;/R&gt;&lt;C&gt;0&lt;/C&gt;&lt;/FQL&gt;&lt;FQL&gt;&lt;Q&gt;FR0010762518^FE_ITEM_INFO(LABEL,EPS,ANN_ROLL,+1,NOW,,,'')&lt;/Q&gt;&lt;R&gt;0&lt;/R&gt;&lt;C&gt;0&lt;/C&gt;&lt;/FQL&gt;&lt;FQL&gt;&lt;Q&gt;LU0282719219^FE_ITEM_INFO(LABEL,EPS,ANN_ROLL,+1,NOW,,,'')&lt;/Q&gt;&lt;R&gt;0&lt;/R&gt;&lt;C&gt;0&lt;/C&gt;&lt;/FQL&gt;&lt;FQL&gt;&lt;Q&gt;LU2354250925^FE_ITEM_INFO(LABEL,EPS,ANN_ROLL,+1,NOW,,,'')&lt;/Q&gt;&lt;R&gt;0&lt;/R&gt;&lt;C&gt;0&lt;/C&gt;&lt;/FQL&gt;&lt;FQL&gt;&lt;Q&gt;BE0948495297^FE_ITEM_INFO(LABEL,EPS,ANN_ROLL,+1,NOW,,,'')&lt;/Q&gt;&lt;R&gt;0&lt;/R&gt;&lt;C&gt;0&lt;/C&gt;&lt;/FQL&gt;&lt;FQL&gt;&lt;Q&gt;FR0011558246^FE_ITEM_INFO(LABEL,EPS,ANN_ROLL,+1,NOW,,,'')&lt;/Q&gt;&lt;R&gt;0&lt;/R&gt;&lt;C&gt;0&lt;/C&gt;&lt;/FQL&gt;&lt;FQL&gt;&lt;Q&gt;FR0010106500^FE_ITEM_INFO(LABEL,EPS,ANN_ROLL,+1,NOW,,,'')&lt;/Q&gt;&lt;R&gt;0&lt;/R&gt;&lt;C&gt;0&lt;/C&gt;&lt;/FQL&gt;&lt;FQL&gt;&lt;Q&gt;FR0011585520^FE_ITEM_INFO(LABEL,EPS,ANN_ROLL,+1,NOW,,,'')&lt;/Q&gt;&lt;R&gt;0&lt;/R&gt;&lt;C&gt;0&lt;/C&gt;&lt;/FQL&gt;&lt;FQL&gt;&lt;Q&gt;FR001400E748^FE_ITEM_INFO(LABEL,EPS,ANN_ROLL,+1,NOW,,,'')&lt;/Q&gt;&lt;R&gt;0&lt;/R&gt;&lt;C&gt;0&lt;/C&gt;&lt;/FQL&gt;&lt;FQL&gt;&lt;Q&gt;FR0013451234^FFD_AUM(0D,,MTD)&lt;/Q&gt;&lt;R&gt;0&lt;/R&gt;&lt;C&gt;0&lt;/C&gt;&lt;/FQL&gt;&lt;FQL&gt;&lt;Q&gt;LU0306632414^FFD_AUM(0D,,MTD)&lt;/Q&gt;&lt;R&gt;1&lt;/R&gt;&lt;C&gt;1&lt;/C&gt;&lt;D xsi:type="xsd:double"&gt;959607857.341972&lt;/D&gt;&lt;/FQL&gt;&lt;FQL&gt;&lt;Q&gt;FR0012033371^FFD_AUM(0D,,MTD)&lt;/Q&gt;&lt;R&gt;1&lt;/R&gt;&lt;C&gt;1&lt;/C&gt;&lt;D xsi:type="xsd:double"&gt;299236630.247382&lt;/D&gt;&lt;/FQL&gt;&lt;FQL&gt;&lt;Q&gt;FR0013158136^FFD_AUM(0D,,MTD)&lt;/Q&gt;&lt;R&gt;1&lt;/R&gt;&lt;C&gt;1&lt;/C&gt;&lt;D xsi:type="xsd:double"&gt;299236630.247382&lt;/D&gt;&lt;/FQL&gt;&lt;FQL&gt;&lt;Q&gt;LU1906457467^FFD_AUM(0D,,MTD)&lt;/Q&gt;&lt;R&gt;1&lt;/R&gt;&lt;C&gt;1&lt;/C&gt;&lt;D xsi:type="xsd:double"&gt;5757974.12250263&lt;/D&gt;&lt;/FQL&gt;&lt;FQL&gt;&lt;Q&gt;LU0524465548^FFD_AUM(0D,,MTD)&lt;/Q&gt;&lt;R&gt;1&lt;/R&gt;&lt;C&gt;1&lt;/C&gt;&lt;D xsi:type="xsd:double"&gt;264412046.811439&lt;/D&gt;&lt;/FQL&gt;&lt;FQL&gt;&lt;Q&gt;FR0013533247^FFD_AUM(0D,,MTD)&lt;/Q&gt;&lt;R&gt;1&lt;/R&gt;&lt;C&gt;1&lt;/C&gt;&lt;D xsi:type="xsd:double"&gt;78677927.5944041&lt;/D&gt;&lt;/FQL&gt;&lt;FQL&gt;&lt;Q&gt;LU1941714476^FFD_AUM(0D,,MTD)&lt;/Q&gt;&lt;R&gt;1&lt;/R&gt;&lt;C&gt;1&lt;/C&gt;&lt;D xsi:type="xsd:double"&gt;128813761.188611&lt;/D&gt;&lt;/FQL&gt;&lt;FQL&gt;&lt;Q&gt;LU2873335520^FFD_AUM(0D,,MTD)&lt;/Q&gt;&lt;R&gt;0&lt;/R&gt;&lt;C&gt;0&lt;/C&gt;&lt;/FQL&gt;&lt;FQL&gt;&lt;Q&gt;LU0293315023^FFD_AUM(0D,,MTD)&lt;/Q&gt;&lt;R&gt;1&lt;/R&gt;&lt;C&gt;1&lt;/C&gt;&lt;D xsi:type="xsd:double"&gt;391745049.42741&lt;/D&gt;&lt;/FQL&gt;&lt;FQL&gt;&lt;Q&gt;FR0013419611^FFD_AUM(0D,,MTD)&lt;/Q&gt;&lt;R&gt;1&lt;/R&gt;&lt;C&gt;1&lt;/C&gt;&lt;D xsi:type="xsd:double"&gt;100010015.820895&lt;/D&gt;&lt;/FQL&gt;&lt;FQL&gt;&lt;Q&gt;LU2403399608^FFD_AUM(0D,,MTD)&lt;/Q&gt;&lt;R&gt;0&lt;/R&gt;&lt;C&gt;0&lt;/C&gt;&lt;/FQL&gt;&lt;FQL&gt;&lt;Q&gt;FR00140018J4^FFD_AUM(0D,,MTD)&lt;/Q&gt;&lt;R&gt;1&lt;/R&gt;&lt;C&gt;1&lt;/C&gt;&lt;D xsi:type="xsd:double"&gt;43006547.3054146&lt;/D&gt;&lt;/FQL&gt;&lt;FQL&gt;&lt;Q&gt;LU1637618825^FFD_AUM(0D,,MTD)&lt;/Q&gt;&lt;R&gt;0&lt;/R&gt;&lt;C&gt;0&lt;/C&gt;&lt;/FQL&gt;&lt;FQL&gt;&lt;Q&gt;LU1637619393^FFD_AUM(0D,,MTD)&lt;/Q&gt;&lt;R&gt;1&lt;/R&gt;&lt;C&gt;1&lt;/C&gt;&lt;D xsi:type="xsd:double"&gt;892819692.691981&lt;/D&gt;&lt;/FQL&gt;&lt;FQL&gt;&lt;Q&gt;LU0832875354^FFD_AUM(0D,,MTD)&lt;/Q&gt;&lt;R&gt;1&lt;/R&gt;&lt;C&gt;1&lt;/C&gt;&lt;D xsi:type="xsd:double"&gt;216201776.215613&lt;/D&gt;&lt;/FQL&gt;&lt;FQL&gt;&lt;Q&gt;FR0011833052^FFD_AUM(0D,,MTD)&lt;/Q&gt;&lt;R&gt;0&lt;/R&gt;&lt;C&gt;0&lt;/C&gt;&lt;/FQL&gt;&lt;FQL&gt;&lt;Q&gt;FR0010762518^FFD_AUM(0D,,MTD)&lt;/Q&gt;&lt;R&gt;0&lt;/R&gt;&lt;C&gt;0&lt;/C&gt;&lt;/FQL&gt;&lt;FQL&gt;&lt;Q&gt;LU0282719219^FFD_AUM(0D,,MTD)&lt;/Q&gt;&lt;R&gt;1&lt;/R&gt;&lt;C&gt;1&lt;/C&gt;&lt;D xsi:type="xsd:double"&gt;227238697.72377&lt;/D&gt;&lt;/FQL&gt;&lt;FQL&gt;&lt;Q&gt;LU2354250925^FFD_AUM(0D,,MTD)&lt;/Q&gt;&lt;R&gt;1&lt;/R&gt;&lt;C&gt;1&lt;/C&gt;&lt;D xsi:type="xsd:double"&gt;13308627.750302&lt;/D&gt;&lt;/FQL&gt;&lt;FQL&gt;&lt;Q&gt;BE0948495297^FFD_AUM(0D,,MTD)&lt;/Q&gt;&lt;R&gt;1&lt;/R&gt;&lt;C&gt;1&lt;/C&gt;&lt;D xsi:type="xsd:double"&gt;307520756.164884&lt;/D&gt;&lt;/FQL&gt;&lt;FQL&gt;&lt;Q&gt;FR0011558246^FFD_AUM(0D,,MTD)&lt;/Q&gt;&lt;R&gt;1&lt;/R&gt;&lt;C&gt;1&lt;/C&gt;&lt;D xsi:type="xsd:double"&gt;350126386.191533&lt;/D&gt;&lt;/FQL&gt;&lt;FQL&gt;&lt;Q&gt;FR0010106500^FFD_AUM(0D,,MTD)&lt;/Q&gt;&lt;R&gt;1&lt;/R&gt;&lt;C&gt;1&lt;/C&gt;&lt;D xsi:type="xsd:double"&gt;84233308.4935496&lt;/D&gt;&lt;/FQL&gt;&lt;FQL&gt;&lt;Q&gt;FR0011585520^FFD_AUM(0D,,MTD)&lt;/Q&gt;&lt;R&gt;0&lt;/R&gt;&lt;C&gt;0&lt;/C&gt;&lt;/FQL&gt;&lt;FQL&gt;&lt;Q&gt;FR001400E748^FFD_AUM(0D,,MTD)&lt;/Q&gt;&lt;R&gt;1&lt;/R&gt;&lt;C&gt;1&lt;/C&gt;&lt;D xsi:type="xsd:double"&gt;5269152.14761457&lt;/D&gt;&lt;/FQL&gt;&lt;FQL&gt;&lt;Q&gt;FR0013451234^FFD_AUM(45627,,MTD)&lt;/Q&gt;&lt;R&gt;0&lt;/R&gt;&lt;C&gt;0&lt;/C&gt;&lt;/FQL&gt;&lt;FQL&gt;&lt;Q&gt;LU0306632414^FFD_AUM(45627,,MTD)&lt;/Q&gt;&lt;R&gt;0&lt;/R&gt;&lt;C&gt;0&lt;/C&gt;&lt;/FQL&gt;&lt;FQL&gt;&lt;Q&gt;FR0012033371^FFD_AUM(45627,,MTD)&lt;/Q&gt;&lt;R&gt;0&lt;/R&gt;&lt;C&gt;0&lt;/C&gt;&lt;/FQL&gt;&lt;FQL&gt;&lt;Q&gt;FR0013158136^FFD_AUM(45627,,MTD)&lt;/Q&gt;&lt;R&gt;0&lt;/R&gt;&lt;C&gt;0&lt;/C&gt;&lt;/FQL&gt;&lt;FQL&gt;&lt;Q&gt;LU1906457467^FFD_AUM(45627,,MTD)&lt;/Q&gt;&lt;R&gt;0&lt;/R&gt;&lt;C&gt;0&lt;/C&gt;&lt;/FQL&gt;&lt;FQL&gt;&lt;Q&gt;LU0524465548^FFD_AUM(45627,,MTD)&lt;/Q&gt;&lt;R&gt;0&lt;/R&gt;&lt;C&gt;0&lt;/C&gt;&lt;/FQL&gt;&lt;FQL&gt;&lt;Q&gt;FR0013533247^FFD_AUM(45627,,MTD)&lt;/Q&gt;&lt;R&gt;0&lt;/R&gt;&lt;C&gt;0&lt;/C&gt;&lt;/FQL&gt;&lt;FQL&gt;&lt;Q&gt;LU1941714476^FFD_AUM(45627,,MTD)&lt;/Q&gt;&lt;R&gt;0&lt;/R&gt;&lt;C&gt;0&lt;/C&gt;&lt;/FQL&gt;&lt;FQL&gt;&lt;Q&gt;LU2873335520^FFD_AUM(45627,,MTD)&lt;/Q&gt;&lt;R&gt;0&lt;/R&gt;&lt;C&gt;0&lt;/C&gt;&lt;/FQL&gt;&lt;FQL&gt;&lt;Q&gt;LU0293315023^FFD_AUM(45627,,MTD)&lt;/Q&gt;&lt;R&gt;0&lt;/R&gt;&lt;C&gt;0&lt;/C&gt;&lt;/FQL&gt;&lt;FQL&gt;&lt;Q&gt;FR0013419611^FFD_AUM(45627,,MTD)&lt;/Q&gt;&lt;R&gt;0&lt;/R&gt;&lt;C&gt;0&lt;/C&gt;&lt;/FQL&gt;&lt;FQL&gt;&lt;Q&gt;LU2403399608^FFD_AUM(45627,,MTD)&lt;/Q&gt;&lt;R&gt;0&lt;/R&gt;&lt;C&gt;0&lt;/C&gt;&lt;/FQL&gt;&lt;FQL&gt;&lt;Q&gt;FR00140018J4^FFD_AUM(45627,,MTD)&lt;/Q&gt;&lt;R&gt;0&lt;/R&gt;&lt;C&gt;0&lt;/C&gt;&lt;/FQL&gt;&lt;FQL&gt;&lt;Q&gt;LU1637618825^FFD_AUM(45627,,MTD)&lt;/Q&gt;&lt;R&gt;0&lt;/R&gt;&lt;C&gt;0&lt;/C&gt;&lt;/FQL&gt;&lt;FQL&gt;&lt;Q&gt;LU1637619393^FFD_AUM(45627,,MTD)&lt;/Q&gt;&lt;R&gt;0&lt;/R&gt;&lt;C&gt;0&lt;/C&gt;&lt;/FQL&gt;&lt;FQL&gt;&lt;Q&gt;LU0832875354^FFD_AUM(45627,,MTD)&lt;/Q&gt;&lt;R&gt;0&lt;/R&gt;&lt;C&gt;0&lt;/C&gt;&lt;/FQL&gt;&lt;FQL&gt;&lt;Q&gt;FR0011833052^FFD_AUM(45627,,MTD)&lt;/Q&gt;&lt;R&gt;0&lt;/R&gt;&lt;C&gt;0&lt;/C&gt;&lt;/FQL&gt;&lt;FQL&gt;&lt;Q&gt;FR0010762518^FFD_AUM(45627,,MTD)&lt;/Q&gt;&lt;R&gt;0&lt;/R&gt;&lt;C&gt;0&lt;/C&gt;&lt;/FQL&gt;&lt;FQL&gt;&lt;Q&gt;LU0282719219^FFD_AUM(45627,,MTD)&lt;/Q&gt;&lt;R&gt;0&lt;/R&gt;&lt;C&gt;0&lt;/C&gt;&lt;/FQL&gt;&lt;FQL&gt;&lt;Q&gt;LU2354250925^FFD_AUM(45627,,MTD)&lt;/Q&gt;&lt;R&gt;0&lt;/R&gt;&lt;C&gt;0&lt;/C&gt;&lt;/FQL&gt;&lt;FQL&gt;&lt;Q&gt;BE0948495297^FFD_AUM(45627,,MTD)&lt;/Q&gt;&lt;R&gt;0&lt;/R&gt;&lt;C&gt;0&lt;/C&gt;&lt;/FQL&gt;&lt;FQL&gt;&lt;Q&gt;FR0011558246^FFD_AUM(45627,,MTD)&lt;/Q&gt;&lt;R&gt;0&lt;/R&gt;&lt;C&gt;0&lt;/C&gt;&lt;/FQL&gt;&lt;FQL&gt;&lt;Q&gt;FR0010106500^FFD_AUM(45627,,MTD)&lt;/Q&gt;&lt;R&gt;0&lt;/R&gt;&lt;C&gt;0&lt;/C&gt;&lt;/FQL&gt;&lt;FQL&gt;&lt;Q&gt;FR0011585520^FFD_AUM(45627,,MTD)&lt;/Q&gt;&lt;R&gt;0&lt;/R&gt;&lt;C&gt;0&lt;/C&gt;&lt;/FQL&gt;&lt;FQL&gt;&lt;Q&gt;FR001400E748^FFD_AUM(45627,,MTD)&lt;/Q&gt;&lt;R&gt;0&lt;/R&gt;&lt;C&gt;0&lt;/C&gt;&lt;/FQL&gt;&lt;FQL&gt;&lt;Q&gt;FR0013451234^FFD_AUM(45627,45627,MTD)&lt;/Q&gt;&lt;R&gt;0&lt;/R&gt;&lt;C&gt;0&lt;/C&gt;&lt;/FQL&gt;&lt;FQL&gt;&lt;Q&gt;LU0306632414^FFD_AUM(45627,45627,MTD)&lt;/Q&gt;&lt;R&gt;0&lt;/R&gt;&lt;C&gt;0&lt;/C&gt;&lt;/FQL&gt;&lt;FQL&gt;&lt;Q&gt;FR0012033371^FFD_AUM(45627,45627,MTD)&lt;/Q&gt;&lt;R&gt;0&lt;/R&gt;&lt;C&gt;0&lt;/C&gt;&lt;/FQL&gt;&lt;FQL&gt;&lt;Q&gt;FR0013158136^FFD_AUM(45627,45627,MTD)&lt;/Q&gt;&lt;R&gt;0&lt;/R&gt;&lt;C&gt;0&lt;/C&gt;&lt;/FQL&gt;&lt;FQL&gt;&lt;Q&gt;LU1906457467^FFD_AUM(45627,45627,MTD)&lt;/Q&gt;&lt;R&gt;0&lt;/R&gt;&lt;C&gt;0&lt;/C&gt;&lt;/FQL&gt;&lt;FQL&gt;&lt;Q&gt;LU0524465548^FFD_AUM(45627,45627,MTD)&lt;/Q&gt;&lt;R&gt;0&lt;/R&gt;&lt;C&gt;0&lt;/C&gt;&lt;/FQL&gt;&lt;FQL&gt;&lt;Q&gt;FR0013533247^FFD_AUM(45627,45627,MTD)&lt;/Q&gt;&lt;R&gt;0&lt;/R&gt;&lt;C&gt;0&lt;/C&gt;&lt;/FQL&gt;&lt;FQL&gt;&lt;Q&gt;LU1941714476^FFD_AUM(45627,45627,MTD)&lt;/Q&gt;&lt;R&gt;0&lt;/R&gt;&lt;C&gt;0&lt;/C&gt;&lt;/FQL&gt;&lt;FQL&gt;&lt;Q&gt;LU2873335520^FFD_AUM(45627,45627,MTD)&lt;/Q&gt;&lt;R&gt;0&lt;/R&gt;&lt;C&gt;0&lt;/C&gt;&lt;/FQL&gt;&lt;FQL&gt;&lt;Q&gt;LU0293315023^FFD_AUM(45627,45627,MTD)&lt;/Q&gt;&lt;R&gt;0&lt;/R&gt;&lt;C&gt;0&lt;/C&gt;&lt;/FQL&gt;&lt;FQL&gt;&lt;Q&gt;FR0013419611^FFD_AUM(45627,45627,MTD)&lt;/Q&gt;&lt;R&gt;0&lt;/R&gt;&lt;C&gt;0&lt;/C&gt;&lt;/FQL&gt;&lt;FQL&gt;&lt;Q&gt;LU2403399608^FFD_AUM(45627,45627,MTD)&lt;/Q&gt;&lt;R&gt;0&lt;/R&gt;&lt;C&gt;0&lt;/C&gt;&lt;/FQL&gt;&lt;FQL&gt;&lt;Q&gt;FR00140018J4^FFD_AUM(45627,45627,MTD)&lt;/Q&gt;&lt;R&gt;0&lt;/R&gt;&lt;C&gt;0&lt;/C&gt;&lt;/FQL&gt;&lt;FQL&gt;&lt;Q&gt;LU1637618825^FFD_AUM(45627,45627,MTD)&lt;/Q&gt;&lt;R&gt;0&lt;/R&gt;&lt;C&gt;0&lt;/C&gt;&lt;/FQL&gt;&lt;FQL&gt;&lt;Q&gt;LU1637619393^FFD_AUM(45627,45627,MTD)&lt;/Q&gt;&lt;R&gt;0&lt;/R&gt;&lt;C&gt;0&lt;/C&gt;&lt;/FQL&gt;&lt;FQL&gt;&lt;Q&gt;LU0832875354^FFD_AUM(45627,45627,MTD)&lt;/Q&gt;&lt;R&gt;0&lt;/R&gt;&lt;C&gt;0&lt;/C&gt;&lt;/FQL&gt;&lt;FQL&gt;&lt;Q&gt;FR0011833052^FFD_AUM(45627,45627,MTD)&lt;/Q&gt;&lt;R&gt;0&lt;/R&gt;&lt;C&gt;0&lt;/C&gt;&lt;/FQL&gt;&lt;FQL&gt;&lt;Q&gt;FR0010762518^FFD_AUM(45627,45627,MTD)&lt;/Q&gt;&lt;R&gt;0&lt;/R&gt;&lt;C&gt;0&lt;/C&gt;&lt;/FQL&gt;&lt;FQL&gt;&lt;Q&gt;LU0282719219^FFD_AUM(45627,45627,MTD)&lt;/Q&gt;&lt;R&gt;0&lt;/R&gt;&lt;C&gt;0&lt;/C&gt;&lt;/FQL&gt;&lt;FQL&gt;&lt;Q&gt;LU2354250925^FFD_AUM(45627,45627,MTD)&lt;/Q&gt;&lt;R&gt;0&lt;/R&gt;&lt;C&gt;0&lt;/C&gt;&lt;/FQL&gt;&lt;FQL&gt;&lt;Q&gt;BE0948495297^FFD_AUM(45627,45627,MTD)&lt;/Q&gt;&lt;R&gt;0&lt;/R&gt;&lt;C&gt;0&lt;/C&gt;&lt;/FQL&gt;&lt;FQL&gt;&lt;Q&gt;FR0011558246^FFD_AUM(45627,45627,MTD)&lt;/Q&gt;&lt;R&gt;0&lt;/R&gt;&lt;C&gt;0&lt;/C&gt;&lt;/FQL&gt;&lt;FQL&gt;&lt;Q&gt;FR0010106500^FFD_AUM(45627,45627,MTD)&lt;/Q&gt;&lt;R&gt;0&lt;/R&gt;&lt;C&gt;0&lt;/C&gt;&lt;/FQL&gt;&lt;FQL&gt;&lt;Q&gt;FR0011585520^FFD_AUM(45627,45627,MTD)&lt;/Q&gt;&lt;R&gt;0&lt;/R&gt;&lt;C&gt;0&lt;/C&gt;&lt;/FQL&gt;&lt;FQL&gt;&lt;Q&gt;FR001400E748^FFD_AUM(45627,45627,MTD)&lt;/Q&gt;&lt;R&gt;0&lt;/R&gt;&lt;C&gt;0&lt;/C&gt;&lt;/FQL&gt;&lt;FQL&gt;&lt;Q&gt;FR0013451234^FFD_AUM(0D,45627,MTD)&lt;/Q&gt;&lt;R&gt;4&lt;/R&gt;&lt;C&gt;1&lt;/C&gt;&lt;D xsi:type="xsd:string"&gt;@NA&lt;/D&gt;&lt;D xsi:type="xsd:string"&gt;@NA&lt;/D&gt;&lt;D xsi:type="xsd:string"&gt;@NA&lt;/D&gt;&lt;D xsi:type="xsd:string"&gt;@NA&lt;/D&gt;&lt;/FQL&gt;&lt;FQL&gt;&lt;Q&gt;LU0306632414^FFD_AUM(0D,45627,MTD)&lt;/Q&gt;&lt;R&gt;4&lt;/R&gt;&lt;C&gt;1&lt;/C&gt;&lt;D xsi:type="xsd:double"&gt;959607857.341972&lt;/D&gt;&lt;D xsi:type="xsd:double"&gt;990501920.9993&lt;/D&gt;&lt;D xsi:type="xsd:double"&gt;1005428147.13159&lt;/D&gt;&lt;D xsi:type="xsd:double"&gt;949098042.92803&lt;/D&gt;&lt;/FQL&gt;&lt;FQL&gt;&lt;Q&gt;FR0012033371^FFD_AUM(0D,45627,MTD)&lt;/Q&gt;&lt;R&gt;4&lt;/R&gt;&lt;C&gt;1&lt;/C&gt;&lt;D xsi:type="xsd:double"&gt;299236630.247382&lt;/D&gt;&lt;D xsi:type="xsd:double"&gt;294756732.697077&lt;/D&gt;&lt;D xsi:type="xsd:double"&gt;282460832.56641&lt;/D&gt;&lt;D xsi:type="xsd:double"&gt;277159552.76035&lt;/D&gt;&lt;/FQL&gt;&lt;FQL&gt;&lt;Q&gt;FR0013158136^FFD_AUM(0D,45627,MTD)&lt;/Q&gt;&lt;R&gt;4&lt;/R&gt;&lt;C&gt;1&lt;/C&gt;&lt;D xsi:type="xsd:double"&gt;299236630.247382&lt;/D&gt;&lt;D xsi:type="xsd:double"&gt;294756732.697077&lt;/D&gt;&lt;D xsi:type="xsd:double"&gt;282460832.56641&lt;/D&gt;&lt;D xsi:type="xsd:double"&gt;277159552.76035&lt;/D&gt;&lt;/FQL&gt;&lt;FQL&gt;&lt;Q&gt;LU1906457467^FFD_AUM(0D,45627,MTD)&lt;/Q&gt;&lt;R&gt;4&lt;/R&gt;&lt;C&gt;1&lt;/C&gt;&lt;D xsi:type="xsd:double"&gt;5757974.12250263&lt;/D&gt;&lt;D xsi:type="xsd:double"&gt;5928950.53005405&lt;/D&gt;&lt;D xsi:type="xsd:double"&gt;5771989.0584155&lt;/D&gt;&lt;D xsi:type="xsd:double"&gt;5856926.80271658&lt;/D&gt;&lt;/FQL&gt;&lt;FQL&gt;&lt;Q&gt;LU0524465548^FFD_AUM(0D,45627,MTD)&lt;/Q&gt;&lt;R&gt;4&lt;/R&gt;&lt;C&gt;1&lt;/C&gt;&lt;D xsi:type="xsd:double"&gt;264412046.811439&lt;/D&gt;&lt;D xsi:type="xsd:double"&gt;255407599.391066&lt;/D&gt;&lt;D xsi:type="xsd:double"&gt;233348517.288545&lt;/D&gt;&lt;D xsi:type="xsd:double"&gt;219321311.998704&lt;/D&gt;&lt;/FQL&gt;&lt;FQL&gt;&lt;Q&gt;FR0013533247^FFD_AUM(0D,45627,MTD)&lt;/Q&gt;&lt;R&gt;4&lt;/R&gt;&lt;C&gt;1&lt;/C&gt;&lt;D xsi:type="xsd:double"&gt;78677927.5944041&lt;/D&gt;&lt;D xsi:type="xsd:double"&gt;79354797.1099102&lt;/D&gt;&lt;D xsi:type="xsd:double"&gt;79485771.6486973&lt;/D&gt;&lt;D xsi:type="xsd:double"&gt;77548313.6844839&lt;/D&gt;&lt;/FQL&gt;&lt;FQL&gt;&lt;Q&gt;LU1941714476^FFD_AUM(0D,45627,MTD)&lt;/Q&gt;&lt;R&gt;4&lt;/R&gt;&lt;C&gt;1&lt;/C&gt;&lt;D xsi:type="xsd:double"&gt;128813761.188611&lt;/D&gt;&lt;D xsi:type="xsd:double"&gt;130579758.872948&lt;/D&gt;&lt;D xsi:type="xsd:double"&gt;130279013.81048&lt;/D&gt;&lt;D xsi:type="xsd:double"&gt;126976288.213361&lt;/D&gt;&lt;/FQL&gt;&lt;FQL&gt;&lt;Q&gt;LU2873335520^FFD_AUM(0D,45627,MTD)&lt;/Q&gt;&lt;R&gt;4&lt;/R&gt;&lt;C&gt;1&lt;/C&gt;&lt;D xsi:type="xsd:string"&gt;@NA&lt;/D&gt;&lt;D xsi:type="xsd:string"&gt;@NA&lt;/D&gt;&lt;D xsi:type="xsd:string"&gt;@NA&lt;/D&gt;&lt;D xsi:type="xsd:string"&gt;@NA&lt;/D&gt;&lt;/FQL&gt;&lt;FQL&gt;&lt;Q&gt;LU0293315023^FFD_AUM(0D,45627,MTD)&lt;/Q&gt;&lt;R&gt;4&lt;/R&gt;&lt;C&gt;1&lt;/C&gt;&lt;D xsi:type="xsd:double"&gt;391745049.42741&lt;/D&gt;&lt;D xsi:type="xsd:double"&gt;395466875.942659&lt;/D&gt;&lt;D xsi:type="xsd:double"&gt;400604841.130888&lt;/D&gt;&lt;D xsi:type="xsd:double"&gt;383465468.088781&lt;/D&gt;&lt;/FQL&gt;&lt;FQL&gt;&lt;Q&gt;FR0013419611^FFD_AUM(0D,45627,MTD)&lt;/Q&gt;&lt;R&gt;4&lt;/R&gt;&lt;C&gt;1&lt;/C&gt;&lt;D xsi:type="xsd:double"&gt;100010015.820895&lt;/D&gt;&lt;D xsi:type="xsd:double"&gt;104414300.702327&lt;/D&gt;&lt;D xsi:type="xsd:double"&gt;-198230.007680655&lt;/D&gt;&lt;D xsi:type="xsd:double"&gt;-199005.30582726&lt;/D&gt;&lt;/FQL&gt;&lt;FQL&gt;&lt;Q&gt;LU2403399608^FFD_AUM(0D,45627,MTD)&lt;/Q&gt;&lt;R&gt;4&lt;/R&gt;&lt;C&gt;1&lt;/C&gt;&lt;D xsi:type="xsd:string"&gt;@NA&lt;/D&gt;&lt;D xsi:type="xsd:string"&gt;@NA&lt;/D&gt;&lt;D xsi:type="xsd:string"&gt;@NA&lt;/D&gt;&lt;D xsi:type="xsd:string"&gt;@NA&lt;/D&gt;&lt;/FQL&gt;&lt;FQL&gt;&lt;Q&gt;FR00140018J4^FFD_AUM(0D,45627,MTD)&lt;/Q&gt;&lt;R&gt;4&lt;/R&gt;&lt;C&gt;1&lt;/C&gt;&lt;D xsi:type="xsd:double"&gt;43006547.3054146&lt;/D&gt;&lt;D xsi:type="xsd:double"&gt;44664979.5544035&lt;/D&gt;&lt;D xsi:type="xsd:double"&gt;203545.769423962&lt;/D&gt;&lt;D xsi:type="xsd:double"&gt;204341.858066797&lt;/D&gt;&lt;/FQL&gt;&lt;FQL&gt;&lt;Q&gt;LU1637618825^FFD_AUM(0D,45627,MTD)&lt;/Q&gt;&lt;R&gt;4&lt;/R&gt;&lt;C&gt;1&lt;/C&gt;&lt;D xsi:type="xsd:string"&gt;@NA&lt;/D&gt;&lt;D xsi:type="xsd:string"&gt;@NA&lt;/D&gt;&lt;D xsi:type="xsd:string"&gt;@NA&lt;/D&gt;&lt;D xsi:type="xsd:string"&gt;@NA&lt;/D&gt;&lt;/FQL&gt;&lt;FQL&gt;&lt;Q&gt;LU1637619393^FFD_AUM(0D,45627,MTD)&lt;/Q&gt;&lt;R&gt;4&lt;/R&gt;&lt;C&gt;1&lt;/C&gt;&lt;D xsi:type="xsd:double"&gt;892819692.691981&lt;/D&gt;&lt;D xsi:type="xsd:double"&gt;928819599.418421&lt;/D&gt;&lt;D xsi:type="xsd:double"&gt;958079965.323659&lt;/D&gt;&lt;D xsi:type="xsd:double"&gt;902225547.035742&lt;/D&gt;&lt;/FQL&gt;&lt;FQL&gt;&lt;Q&gt;LU0832875354^FFD_AUM(0D,45627,MTD)&lt;/Q&gt;&lt;R&gt;4&lt;/R&gt;&lt;C&gt;1&lt;/C&gt;&lt;D xsi:type="xsd:double"&gt;216201776.215613&lt;/D&gt;&lt;D xsi:type="xsd:double"&gt;221530612.910333&lt;/D&gt;&lt;D xsi:type="xsd:double"&gt;224994427.111556&lt;/D&gt;&lt;D xsi:type="xsd:double"&gt;210808797.049507&lt;/D&gt;&lt;/FQL&gt;&lt;FQL&gt;&lt;Q&gt;FR0011833052^FFD_AUM(0D,45627,MTD)&lt;/Q&gt;&lt;R&gt;4&lt;/R&gt;&lt;C&gt;1&lt;/C&gt;&lt;D xsi:type="xsd:string"&gt;@NA&lt;/D&gt;&lt;D xsi:type="xsd:string"&gt;@NA&lt;/D&gt;&lt;D xsi:type="xsd:string"&gt;@NA&lt;/D&gt;&lt;D xsi:type="xsd:string"&gt;@NA&lt;/D&gt;&lt;/FQL&gt;&lt;FQL&gt;&lt;Q&gt;FR0010762518^FFD_AUM(0D,45627,MTD)&lt;/Q&gt;&lt;R&gt;4&lt;/R&gt;&lt;C&gt;1&lt;/C&gt;&lt;D xsi:type="xsd:string"&gt;@NA&lt;/D&gt;&lt;D xsi:type="xsd:string"&gt;@NA&lt;/D&gt;&lt;D xsi:type="xsd:string"&gt;@NA&lt;/D&gt;&lt;D xsi:type="xsd:string"&gt;@NA&lt;/D&gt;&lt;/FQL&gt;&lt;FQL&gt;&lt;Q&gt;LU0282719219^FFD_AUM(0D,45627,MTD)&lt;/Q&gt;&lt;R&gt;4&lt;/R&gt;&lt;C&gt;1&lt;/C&gt;&lt;D</t>
        </r>
      </text>
    </comment>
    <comment ref="A139" authorId="0" shapeId="0" xr:uid="{9304B989-711A-4870-9CAC-988EE5080022}">
      <text>
        <r>
          <rPr>
            <b/>
            <sz val="9"/>
            <color indexed="81"/>
            <rFont val="Tahoma"/>
            <family val="2"/>
          </rPr>
          <t xml:space="preserve"> xsi:type="xsd:double"&gt;227238697.72377&lt;/D&gt;&lt;D xsi:type="xsd:double"&gt;232228522.256763&lt;/D&gt;&lt;D xsi:type="xsd:double"&gt;237661645.920619&lt;/D&gt;&lt;D xsi:type="xsd:double"&gt;227576280.602095&lt;/D&gt;&lt;/FQL&gt;&lt;FQL&gt;&lt;Q&gt;LU2354250925^FFD_AUM(0D,45627,MTD)&lt;/Q&gt;&lt;R&gt;4&lt;/R&gt;&lt;C&gt;1&lt;/C&gt;&lt;D xsi:type="xsd:double"&gt;13308627.750302&lt;/D&gt;&lt;D xsi:type="xsd:double"&gt;13488236.2439831&lt;/D&gt;&lt;D xsi:type="xsd:double"&gt;13573434.4378844&lt;/D&gt;&lt;D xsi:type="xsd:double"&gt;13244339.3568112&lt;/D&gt;&lt;/FQL&gt;&lt;FQL&gt;&lt;Q&gt;BE0948495297^FFD_AUM(0D,45627,MTD)&lt;/Q&gt;&lt;R&gt;4&lt;/R&gt;&lt;C&gt;1&lt;/C&gt;&lt;D xsi:type="xsd:double"&gt;307520756.164884&lt;/D&gt;&lt;D xsi:type="xsd:double"&gt;315573737.302468&lt;/D&gt;&lt;D xsi:type="xsd:double"&gt;325074154.567625&lt;/D&gt;&lt;D xsi:type="xsd:double"&gt;311799051.564928&lt;/D&gt;&lt;/FQL&gt;&lt;FQL&gt;&lt;Q&gt;FR0011558246^FFD_AUM(0D,45627,MTD)&lt;/Q&gt;&lt;R&gt;4&lt;/R&gt;&lt;C&gt;1&lt;/C&gt;&lt;D xsi:type="xsd:double"&gt;350126386.191533&lt;/D&gt;&lt;D xsi:type="xsd:double"&gt;353027823.252543&lt;/D&gt;&lt;D xsi:type="xsd:double"&gt;356454180.228016&lt;/D&gt;&lt;D xsi:type="xsd:double"&gt;354373822.757458&lt;/D&gt;&lt;/FQL&gt;&lt;FQL&gt;&lt;Q&gt;FR0010106500^FFD_AUM(0D,45627,MTD)&lt;/Q&gt;&lt;R&gt;4&lt;/R&gt;&lt;C&gt;1&lt;/C&gt;&lt;D xsi:type="xsd:double"&gt;84233308.4935496&lt;/D&gt;&lt;D xsi:type="xsd:double"&gt;87441042.0293782&lt;/D&gt;&lt;D xsi:type="xsd:double"&gt;82132386.4669577&lt;/D&gt;&lt;D xsi:type="xsd:double"&gt;82250429.3153791&lt;/D&gt;&lt;/FQL&gt;&lt;FQL&gt;&lt;Q&gt;FR0011585520^FFD_AUM(0D,45627,MTD)&lt;/Q&gt;&lt;R&gt;4&lt;/R&gt;&lt;C&gt;1&lt;/C&gt;&lt;D xsi:type="xsd:string"&gt;@NA&lt;/D&gt;&lt;D xsi:type="xsd:string"&gt;@NA&lt;/D&gt;&lt;D xsi:type="xsd:string"&gt;@NA&lt;/D&gt;&lt;D xsi:type="xsd:string"&gt;@NA&lt;/D&gt;&lt;/FQL&gt;&lt;FQL&gt;&lt;Q&gt;FR001400E748^FFD_AUM(0D,45627,MTD)&lt;/Q&gt;&lt;R&gt;4&lt;/R&gt;&lt;C&gt;1&lt;/C&gt;&lt;D xsi:type="xsd:double"&gt;5269152.14761457&lt;/D&gt;&lt;D xsi:type="xsd:double"&gt;5323489.31556875&lt;/D&gt;&lt;D xsi:type="xsd:double"&gt;5361343.12634897&lt;/D&gt;&lt;D xsi:type="xsd:double"&gt;5106295.99768226&lt;/D&gt;&lt;/FQL&gt;&lt;FQL&gt;&lt;Q&gt;FR0013451234^FFD_AUM(0D,,CYTD)&lt;/Q&gt;&lt;R&gt;0&lt;/R&gt;&lt;C&gt;0&lt;/C&gt;&lt;/FQL&gt;&lt;FQL&gt;&lt;Q&gt;LU0306632414^FFD_AUM(0D,,CYTD)&lt;/Q&gt;&lt;R&gt;1&lt;/R&gt;&lt;C&gt;1&lt;/C&gt;&lt;D xsi:type="xsd:double"&gt;959607857.341972&lt;/D&gt;&lt;/FQL&gt;&lt;FQL&gt;&lt;Q&gt;FR0012033371^FFD_AUM(0D,,CYTD)&lt;/Q&gt;&lt;R&gt;1&lt;/R&gt;&lt;C&gt;1&lt;/C&gt;&lt;D xsi:type="xsd:double"&gt;299236630.247382&lt;/D&gt;&lt;/FQL&gt;&lt;FQL&gt;&lt;Q&gt;FR0013158136^FFD_AUM(0D,,CYTD)&lt;/Q&gt;&lt;R&gt;1&lt;/R&gt;&lt;C&gt;1&lt;/C&gt;&lt;D xsi:type="xsd:double"&gt;299236630.247382&lt;/D&gt;&lt;/FQL&gt;&lt;FQL&gt;&lt;Q&gt;LU1906457467^FFD_AUM(0D,,CYTD)&lt;/Q&gt;&lt;R&gt;1&lt;/R&gt;&lt;C&gt;1&lt;/C&gt;&lt;D xsi:type="xsd:double"&gt;5757974.12250263&lt;/D&gt;&lt;/FQL&gt;&lt;FQL&gt;&lt;Q&gt;LU0524465548^FFD_AUM(0D,,CYTD)&lt;/Q&gt;&lt;R&gt;1&lt;/R&gt;&lt;C&gt;1&lt;/C&gt;&lt;D xsi:type="xsd:double"&gt;264412046.811439&lt;/D&gt;&lt;/FQL&gt;&lt;FQL&gt;&lt;Q&gt;FR0013533247^FFD_AUM(0D,,CYTD)&lt;/Q&gt;&lt;R&gt;1&lt;/R&gt;&lt;C&gt;1&lt;/C&gt;&lt;D xsi:type="xsd:double"&gt;78677927.5944041&lt;/D&gt;&lt;/FQL&gt;&lt;FQL&gt;&lt;Q&gt;LU1941714476^FFD_AUM(0D,,CYTD)&lt;/Q&gt;&lt;R&gt;1&lt;/R&gt;&lt;C&gt;1&lt;/C&gt;&lt;D xsi:type="xsd:double"&gt;128813761.188611&lt;/D&gt;&lt;/FQL&gt;&lt;FQL&gt;&lt;Q&gt;LU2873335520^FFD_AUM(0D,,CYTD)&lt;/Q&gt;&lt;R&gt;0&lt;/R&gt;&lt;C&gt;0&lt;/C&gt;&lt;/FQL&gt;&lt;FQL&gt;&lt;Q&gt;LU0293315023^FFD_AUM(0D,,CYTD)&lt;/Q&gt;&lt;R&gt;1&lt;/R&gt;&lt;C&gt;1&lt;/C&gt;&lt;D xsi:type="xsd:double"&gt;391745049.42741&lt;/D&gt;&lt;/FQL&gt;&lt;FQL&gt;&lt;Q&gt;FR0013419611^FFD_AUM(0D,,CYTD)&lt;/Q&gt;&lt;R&gt;1&lt;/R&gt;&lt;C&gt;1&lt;/C&gt;&lt;D xsi:type="xsd:double"&gt;100010015.820895&lt;/D&gt;&lt;/FQL&gt;&lt;FQL&gt;&lt;Q&gt;LU2403399608^FFD_AUM(0D,,CYTD)&lt;/Q&gt;&lt;R&gt;0&lt;/R&gt;&lt;C&gt;0&lt;/C&gt;&lt;/FQL&gt;&lt;FQL&gt;&lt;Q&gt;FR00140018J4^FFD_AUM(0D,,CYTD)&lt;/Q&gt;&lt;R&gt;1&lt;/R&gt;&lt;C&gt;1&lt;/C&gt;&lt;D xsi:type="xsd:double"&gt;43006547.3054146&lt;/D&gt;&lt;/FQL&gt;&lt;FQL&gt;&lt;Q&gt;LU1637618825^FFD_AUM(0D,,CYTD)&lt;/Q&gt;&lt;R&gt;0&lt;/R&gt;&lt;C&gt;0&lt;/C&gt;&lt;/FQL&gt;&lt;FQL&gt;&lt;Q&gt;LU1637619393^FFD_AUM(0D,,CYTD)&lt;/Q&gt;&lt;R&gt;1&lt;/R&gt;&lt;C&gt;1&lt;/C&gt;&lt;D xsi:type="xsd:double"&gt;892819692.691981&lt;/D&gt;&lt;/FQL&gt;&lt;FQL&gt;&lt;Q&gt;LU0832875354^FFD_AUM(0D,,CYTD)&lt;/Q&gt;&lt;R&gt;1&lt;/R&gt;&lt;C&gt;1&lt;/C&gt;&lt;D xsi:type="xsd:double"&gt;216201776.215613&lt;/D&gt;&lt;/FQL&gt;&lt;FQL&gt;&lt;Q&gt;FR0011833052^FFD_AUM(0D,,CYTD)&lt;/Q&gt;&lt;R&gt;0&lt;/R&gt;&lt;C&gt;0&lt;/C&gt;&lt;/FQL&gt;&lt;FQL&gt;&lt;Q&gt;FR0010762518^FFD_AUM(0D,,CYTD)&lt;/Q&gt;&lt;R&gt;0&lt;/R&gt;&lt;C&gt;0&lt;/C&gt;&lt;/FQL&gt;&lt;FQL&gt;&lt;Q&gt;LU0282719219^FFD_AUM(0D,,CYTD)&lt;/Q&gt;&lt;R&gt;1&lt;/R&gt;&lt;C&gt;1&lt;/C&gt;&lt;D xsi:type="xsd:double"&gt;227238697.72377&lt;/D&gt;&lt;/FQL&gt;&lt;FQL&gt;&lt;Q&gt;LU2354250925^FFD_AUM(0D,,CYTD)&lt;/Q&gt;&lt;R&gt;1&lt;/R&gt;&lt;C&gt;1&lt;/C&gt;&lt;D xsi:type="xsd:double"&gt;13308627.750302&lt;/D&gt;&lt;/FQL&gt;&lt;FQL&gt;&lt;Q&gt;BE0948495297^FFD_AUM(0D,,CYTD)&lt;/Q&gt;&lt;R&gt;1&lt;/R&gt;&lt;C&gt;1&lt;/C&gt;&lt;D xsi:type="xsd:double"&gt;307520756.164884&lt;/D&gt;&lt;/FQL&gt;&lt;FQL&gt;&lt;Q&gt;FR0011558246^FFD_AUM(0D,,CYTD)&lt;/Q&gt;&lt;R&gt;1&lt;/R&gt;&lt;C&gt;1&lt;/C&gt;&lt;D xsi:type="xsd:double"&gt;350126386.191533&lt;/D&gt;&lt;/FQL&gt;&lt;FQL&gt;&lt;Q&gt;FR0010106500^FFD_AUM(0D,,CYTD)&lt;/Q&gt;&lt;R&gt;1&lt;/R&gt;&lt;C&gt;1&lt;/C&gt;&lt;D xsi:type="xsd:double"&gt;84233308.4935496&lt;/D&gt;&lt;/FQL&gt;&lt;FQL&gt;&lt;Q&gt;FR0011585520^FFD_AUM(0D,,CYTD)&lt;/Q&gt;&lt;R&gt;0&lt;/R&gt;&lt;C&gt;0&lt;/C&gt;&lt;/FQL&gt;&lt;FQL&gt;&lt;Q&gt;FR001400E748^FFD_AUM(0D,,CYTD)&lt;/Q&gt;&lt;R&gt;1&lt;/R&gt;&lt;C&gt;1&lt;/C&gt;&lt;D xsi:type="xsd:double"&gt;5269152.14761457&lt;/D&gt;&lt;/FQL&gt;&lt;FQL&gt;&lt;Q&gt;FR0013451234^FFD_TYPE("CODE")&lt;/Q&gt;&lt;R&gt;0&lt;/R&gt;&lt;C&gt;0&lt;/C&gt;&lt;/FQL&gt;&lt;FQL&gt;&lt;Q&gt;LU0306632414^FFD_TYPE("CODE")&lt;/Q&gt;&lt;R&gt;0&lt;/R&gt;&lt;C&gt;0&lt;/C&gt;&lt;/FQL&gt;&lt;FQL&gt;&lt;Q&gt;FR0012033371^FFD_TYPE("CODE")&lt;/Q&gt;&lt;R&gt;0&lt;/R&gt;&lt;C&gt;0&lt;/C&gt;&lt;/FQL&gt;&lt;FQL&gt;&lt;Q&gt;FR0013158136^FFD_TYPE("CODE")&lt;/Q&gt;&lt;R&gt;0&lt;/R&gt;&lt;C&gt;0&lt;/C&gt;&lt;/FQL&gt;&lt;FQL&gt;&lt;Q&gt;LU1906457467^FFD_TYPE("CODE")&lt;/Q&gt;&lt;R&gt;0&lt;/R&gt;&lt;C&gt;0&lt;/C&gt;&lt;/FQL&gt;&lt;FQL&gt;&lt;Q&gt;LU0524465548^FFD_TYPE("CODE")&lt;/Q&gt;&lt;R&gt;0&lt;/R&gt;&lt;C&gt;0&lt;/C&gt;&lt;/FQL&gt;&lt;FQL&gt;&lt;Q&gt;FR0013533247^FFD_TYPE("CODE")&lt;/Q&gt;&lt;R&gt;0&lt;/R&gt;&lt;C&gt;0&lt;/C&gt;&lt;/FQL&gt;&lt;FQL&gt;&lt;Q&gt;LU1941714476^FFD_TYPE("CODE")&lt;/Q&gt;&lt;R&gt;0&lt;/R&gt;&lt;C&gt;0&lt;/C&gt;&lt;/FQL&gt;&lt;FQL&gt;&lt;Q&gt;LU2873335520^FFD_TYPE("CODE")&lt;/Q&gt;&lt;R&gt;0&lt;/R&gt;&lt;C&gt;0&lt;/C&gt;&lt;/FQL&gt;&lt;FQL&gt;&lt;Q&gt;LU0293315023^FFD_TYPE("CODE")&lt;/Q&gt;&lt;R&gt;0&lt;/R&gt;&lt;C&gt;0&lt;/C&gt;&lt;/FQL&gt;&lt;FQL&gt;&lt;Q&gt;FR0013419611^FFD_TYPE("CODE")&lt;/Q&gt;&lt;R&gt;0&lt;/R&gt;&lt;C&gt;0&lt;/C&gt;&lt;/FQL&gt;&lt;FQL&gt;&lt;Q&gt;LU2403399608^FFD_TYPE("CODE")&lt;/Q&gt;&lt;R&gt;0&lt;/R&gt;&lt;C&gt;0&lt;/C&gt;&lt;/FQL&gt;&lt;FQL&gt;&lt;Q&gt;FR00140018J4^FFD_TYPE("CODE")&lt;/Q&gt;&lt;R&gt;0&lt;/R&gt;&lt;C&gt;0&lt;/C&gt;&lt;/FQL&gt;&lt;FQL&gt;&lt;Q&gt;LU1637618825^FFD_TYPE("CODE")&lt;/Q&gt;&lt;R&gt;0&lt;/R&gt;&lt;C&gt;0&lt;/C&gt;&lt;/FQL&gt;&lt;FQL&gt;&lt;Q&gt;LU1637619393^FFD_TYPE("CODE")&lt;/Q&gt;&lt;R&gt;0&lt;/R&gt;&lt;C&gt;0&lt;/C&gt;&lt;/FQL&gt;&lt;FQL&gt;&lt;Q&gt;LU0832875354^FFD_TYPE("CODE")&lt;/Q&gt;&lt;R&gt;0&lt;/R&gt;&lt;C&gt;0&lt;/C&gt;&lt;/FQL&gt;&lt;FQL&gt;&lt;Q&gt;FR0011833052^FFD_TYPE("CODE")&lt;/Q&gt;&lt;R&gt;0&lt;/R&gt;&lt;C&gt;0&lt;/C&gt;&lt;/FQL&gt;&lt;FQL&gt;&lt;Q&gt;FR0010762518^FFD_TYPE("CODE")&lt;/Q&gt;&lt;R&gt;0&lt;/R&gt;&lt;C&gt;0&lt;/C&gt;&lt;/FQL&gt;&lt;FQL&gt;&lt;Q&gt;LU0282719219^FFD_TYPE("CODE")&lt;/Q&gt;&lt;R&gt;0&lt;/R&gt;&lt;C&gt;0&lt;/C&gt;&lt;/FQL&gt;&lt;FQL&gt;&lt;Q&gt;LU2354250925^FFD_TYPE("CODE")&lt;/Q&gt;&lt;R&gt;0&lt;/R&gt;&lt;C&gt;0&lt;/C&gt;&lt;/FQL&gt;&lt;FQL&gt;&lt;Q&gt;BE0948495297^FFD_TYPE("CODE")&lt;/Q&gt;&lt;R&gt;0&lt;/R&gt;&lt;C&gt;0&lt;/C&gt;&lt;/FQL&gt;&lt;FQL&gt;&lt;Q&gt;FR0011558246^FFD_TYPE("CODE")&lt;/Q&gt;&lt;R&gt;0&lt;/R&gt;&lt;C&gt;0&lt;/C&gt;&lt;/FQL&gt;&lt;FQL&gt;&lt;Q&gt;FR0010106500^FFD_TYPE("CODE")&lt;/Q&gt;&lt;R&gt;0&lt;/R&gt;&lt;C&gt;0&lt;/C&gt;&lt;/FQL&gt;&lt;FQL&gt;&lt;Q&gt;FR0011585520^FFD_TYPE("CODE")&lt;/Q&gt;&lt;R&gt;0&lt;/R&gt;&lt;C&gt;0&lt;/C&gt;&lt;/FQL&gt;&lt;FQL&gt;&lt;Q&gt;FR001400E748^FFD_TYPE("CODE")&lt;/Q&gt;&lt;R&gt;0&lt;/R&gt;&lt;C&gt;0&lt;/C&gt;&lt;/FQL&gt;&lt;FQL&gt;&lt;Q&gt;FR0013451234^FFD_TYPE("TEXT")&lt;/Q&gt;&lt;R&gt;1&lt;/R&gt;&lt;C&gt;1&lt;/C&gt;&lt;D xsi:type="xsd:string"&gt;Mutual Fund&lt;/D&gt;&lt;/FQL&gt;&lt;FQL&gt;&lt;Q&gt;LU0306632414^FFD_TYPE("TEXT")&lt;/Q&gt;&lt;R&gt;1&lt;/R&gt;&lt;C&gt;1&lt;/C&gt;&lt;D xsi:type="xsd:string"&gt;Mutual Fund&lt;/D&gt;&lt;/FQL&gt;&lt;FQL&gt;&lt;Q&gt;FR0012033371^FFD_TYPE("TEXT")&lt;/Q&gt;&lt;R&gt;1&lt;/R&gt;&lt;C&gt;1&lt;/C&gt;&lt;D xsi:type="xsd:string"&gt;Mutual Fund&lt;/D&gt;&lt;/FQL&gt;&lt;FQL&gt;&lt;Q&gt;FR0013158136^FFD_TYPE("TEXT")&lt;/Q&gt;&lt;R&gt;1&lt;/R&gt;&lt;C&gt;1&lt;/C&gt;&lt;D xsi:type="xsd:string"&gt;Mutual Fund&lt;/D&gt;&lt;/FQL&gt;&lt;FQL&gt;&lt;Q&gt;LU1906457467^FFD_TYPE("TEXT")&lt;/Q&gt;&lt;R&gt;1&lt;/R&gt;&lt;C&gt;1&lt;/C&gt;&lt;D xsi:type="xsd:string"&gt;Mutual Fund&lt;/D&gt;&lt;/FQL&gt;&lt;FQL&gt;&lt;Q&gt;LU0524465548^FFD_TYPE("TEXT")&lt;/Q&gt;&lt;R&gt;1&lt;/R&gt;&lt;C&gt;1&lt;/C&gt;&lt;D xsi:type="xsd:string"&gt;Mutual Fund&lt;/D&gt;&lt;/FQL&gt;&lt;FQL&gt;&lt;Q&gt;FR0013533247^FFD_TYPE("TEXT")&lt;/Q&gt;&lt;R&gt;1&lt;/R&gt;&lt;C&gt;1&lt;/C&gt;&lt;D xsi:type="xsd:string"&gt;Mutual Fund&lt;/D&gt;&lt;/FQL&gt;&lt;FQL&gt;&lt;Q&gt;LU1941714476^FFD_TYPE("TEXT")&lt;/Q&gt;&lt;R&gt;1&lt;/R&gt;&lt;C&gt;1&lt;/C&gt;&lt;D xsi:type="xsd:string"&gt;Mutual Fund&lt;/D&gt;&lt;/FQL&gt;&lt;FQL&gt;&lt;Q&gt;LU2873335520^FFD_TYPE("TEXT")&lt;/Q&gt;&lt;R&gt;0&lt;/R&gt;&lt;C&gt;0&lt;/C&gt;&lt;/FQL&gt;&lt;FQL&gt;&lt;Q&gt;LU0293315023^FFD_TYPE("TEXT")&lt;/Q&gt;&lt;R&gt;1&lt;/R&gt;&lt;C&gt;1&lt;/C&gt;&lt;D xsi:type="xsd:string"&gt;Mutual Fund&lt;/D&gt;&lt;/FQL&gt;&lt;FQL&gt;&lt;Q&gt;FR0013419611^FFD_TYPE("TEXT")&lt;/Q&gt;&lt;R&gt;1&lt;/R&gt;&lt;C&gt;1&lt;/C&gt;&lt;D xsi:type="xsd:string"&gt;Mutual Fund&lt;/D&gt;&lt;/FQL&gt;&lt;FQL&gt;&lt;Q&gt;LU2403399608^FFD_TYPE("TEXT")&lt;/Q&gt;&lt;R&gt;1&lt;/R&gt;&lt;C&gt;1&lt;/C&gt;&lt;D xsi:type="xsd:string"&gt;Mutual Fund&lt;/D&gt;&lt;/FQL&gt;&lt;FQL&gt;&lt;Q&gt;FR00140018J4^FFD_TYPE("TEXT")&lt;/Q&gt;&lt;R&gt;1&lt;/R&gt;&lt;C&gt;1&lt;/C&gt;&lt;D xsi:type="xsd:string"&gt;Mutual Fund&lt;/D&gt;&lt;/FQL&gt;&lt;FQL&gt;&lt;Q&gt;LU1637618825^FFD_TYPE("TEXT")&lt;/Q&gt;&lt;R&gt;0&lt;/R&gt;&lt;C&gt;0&lt;/C&gt;&lt;/FQL&gt;&lt;FQL&gt;&lt;Q&gt;LU1637619393^FFD_TYPE("TEXT")&lt;/Q&gt;&lt;R&gt;1&lt;/R&gt;&lt;C&gt;1&lt;/C&gt;&lt;D xsi:type="xsd:string"&gt;Mutual Fund&lt;/D&gt;&lt;/FQL&gt;&lt;FQL&gt;&lt;Q&gt;LU0832875354^FFD_TYPE("TEXT")&lt;/Q&gt;&lt;R&gt;1&lt;/R&gt;&lt;C&gt;1&lt;/C&gt;&lt;D xsi:type="xsd:string"&gt;Mutual Fund&lt;/D&gt;&lt;/FQL&gt;&lt;FQL&gt;&lt;Q&gt;FR0011833052^FFD_TYPE("TEXT")&lt;/Q&gt;&lt;R&gt;0&lt;/R&gt;&lt;C&gt;0&lt;/C&gt;&lt;/FQL&gt;&lt;FQL&gt;&lt;Q&gt;FR0010762518^FFD_TYPE("TEXT")&lt;/Q&gt;&lt;R&gt;0&lt;/R&gt;&lt;C&gt;0&lt;/C&gt;&lt;/FQL&gt;&lt;FQL&gt;&lt;Q&gt;LU0282719219^FFD_TYPE("TEXT")&lt;/Q&gt;&lt;R&gt;1&lt;/R&gt;&lt;C&gt;1&lt;/C&gt;&lt;D xsi:type="xsd:string"&gt;Mutual Fund&lt;/D&gt;&lt;/FQL&gt;&lt;FQL&gt;&lt;Q&gt;LU2354250925^FFD_TYPE("TEXT")&lt;/Q&gt;&lt;R&gt;1&lt;/R&gt;&lt;C&gt;1&lt;/C&gt;&lt;D xsi:type="xsd:string"&gt;Mutual Fund&lt;/D&gt;&lt;/FQL&gt;&lt;FQL&gt;&lt;Q&gt;BE0948495297^FFD_TYPE("TEXT")&lt;/Q&gt;&lt;R&gt;1&lt;/R&gt;&lt;C&gt;1&lt;/C&gt;&lt;D xsi:type="xsd:string"&gt;Mutual Fund&lt;/D&gt;&lt;/FQL&gt;&lt;FQL&gt;&lt;Q&gt;FR0011558246^FFD_TYPE("TEXT")&lt;/Q&gt;&lt;R&gt;1&lt;/R&gt;&lt;C&gt;1&lt;/C&gt;&lt;D xsi:type="xsd:string"&gt;Mutual Fund&lt;/D&gt;&lt;/FQL&gt;&lt;FQL&gt;&lt;Q&gt;FR0010106500^FFD_TYPE("TEXT")&lt;/Q&gt;&lt;R&gt;1&lt;/R&gt;&lt;C&gt;1&lt;/C&gt;&lt;D xsi:type="xsd:string"&gt;Mutual Fund&lt;/D&gt;&lt;/FQL&gt;&lt;FQL&gt;&lt;Q&gt;FR0011585520^FFD_TYPE("TEXT")&lt;/Q&gt;&lt;R&gt;1&lt;/R&gt;&lt;C&gt;1&lt;/C&gt;&lt;D xsi:type="xsd:string"&gt;Mutual Fund&lt;/D&gt;&lt;/FQL&gt;&lt;FQL&gt;&lt;Q&gt;FR001400E748^FFD_TYPE("TEXT")&lt;/Q&gt;&lt;R&gt;1&lt;/R&gt;&lt;C&gt;1&lt;/C&gt;&lt;D xsi:type="xsd:string"&gt;Mutual Fund&lt;/D&gt;&lt;/FQL&gt;&lt;/Schema&gt;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<sst xmlns="http://schemas.openxmlformats.org/spreadsheetml/2006/main" count="6430" uniqueCount="3334">
  <si>
    <t>This sheet contains FactSet XML data for use with this workbook's =FDS codes.  Modifying the worksheet's contents may damage the workbook's =FDS functionality.</t>
  </si>
  <si>
    <t>S-Aima Holding Company LLC</t>
  </si>
  <si>
    <t>Lancashire Holdings Limited</t>
  </si>
  <si>
    <t>Howden Joinery Group PLC</t>
  </si>
  <si>
    <t>Weir Group PLC</t>
  </si>
  <si>
    <t>BAWAG Group AG</t>
  </si>
  <si>
    <t>Hiscox Ltd</t>
  </si>
  <si>
    <t>Volution Group plc</t>
  </si>
  <si>
    <t>Konecranes Oyj</t>
  </si>
  <si>
    <t>Sparton Corporation</t>
  </si>
  <si>
    <t>Reply S.p.A.</t>
  </si>
  <si>
    <t>UNITE Group plc</t>
  </si>
  <si>
    <t>Barratt Redrow plc</t>
  </si>
  <si>
    <t>Euronext NV</t>
  </si>
  <si>
    <t>Inchcape plc</t>
  </si>
  <si>
    <t>BPER Banca S.p.A.</t>
  </si>
  <si>
    <t>Arcadis NV</t>
  </si>
  <si>
    <t>Wienerberger AG</t>
  </si>
  <si>
    <t>Schouw &amp; Co</t>
  </si>
  <si>
    <t>Interpump Group S.p.A.</t>
  </si>
  <si>
    <t>Elementis plc</t>
  </si>
  <si>
    <t>Bankinter SA</t>
  </si>
  <si>
    <t>Glanbia Plc</t>
  </si>
  <si>
    <t>Aalberts N.V.</t>
  </si>
  <si>
    <t>Proximus SA</t>
  </si>
  <si>
    <t>ASR Nederland N.V.</t>
  </si>
  <si>
    <t>Date</t>
  </si>
  <si>
    <t>Price - Closing Ask</t>
  </si>
  <si>
    <t>Price - Closing Bid</t>
  </si>
  <si>
    <t>12/24</t>
  </si>
  <si>
    <t>9/24</t>
  </si>
  <si>
    <t>6/24</t>
  </si>
  <si>
    <t>3/24</t>
  </si>
  <si>
    <t>12/23</t>
  </si>
  <si>
    <t>9/23</t>
  </si>
  <si>
    <t>6/23</t>
  </si>
  <si>
    <t>3/23</t>
  </si>
  <si>
    <t>12/22</t>
  </si>
  <si>
    <t>9/22</t>
  </si>
  <si>
    <t>6/22</t>
  </si>
  <si>
    <t>3/22</t>
  </si>
  <si>
    <t>12/21</t>
  </si>
  <si>
    <t>9/21</t>
  </si>
  <si>
    <t>6/21</t>
  </si>
  <si>
    <t>3/21</t>
  </si>
  <si>
    <t>12/20</t>
  </si>
  <si>
    <t>9/20</t>
  </si>
  <si>
    <t>6/20</t>
  </si>
  <si>
    <t>3/20</t>
  </si>
  <si>
    <t>12/19</t>
  </si>
  <si>
    <t>9/19</t>
  </si>
  <si>
    <t>6/19</t>
  </si>
  <si>
    <t>3/19</t>
  </si>
  <si>
    <t>12/18</t>
  </si>
  <si>
    <t>9/18</t>
  </si>
  <si>
    <t>6/18</t>
  </si>
  <si>
    <t>3/18</t>
  </si>
  <si>
    <t>12/17</t>
  </si>
  <si>
    <t>9/17</t>
  </si>
  <si>
    <t>6/17</t>
  </si>
  <si>
    <t>3/17</t>
  </si>
  <si>
    <t>12/16</t>
  </si>
  <si>
    <t>9/16</t>
  </si>
  <si>
    <t>6/16</t>
  </si>
  <si>
    <t>3/16</t>
  </si>
  <si>
    <t>12/15</t>
  </si>
  <si>
    <t>9/15</t>
  </si>
  <si>
    <t>6/15</t>
  </si>
  <si>
    <t>3/15</t>
  </si>
  <si>
    <t>Allianz Actions Euro PME-ETI FCP Parts -MC EUR-</t>
  </si>
  <si>
    <t>ID - Top Holdings</t>
  </si>
  <si>
    <t>CASH</t>
  </si>
  <si>
    <t>B06G108</t>
  </si>
  <si>
    <t>5267639</t>
  </si>
  <si>
    <t>BRJ3BP0</t>
  </si>
  <si>
    <t>4100553</t>
  </si>
  <si>
    <t>BFZCSN4</t>
  </si>
  <si>
    <t>BYVQYG8</t>
  </si>
  <si>
    <t>BPX36K2</t>
  </si>
  <si>
    <t>B0XMRC3</t>
  </si>
  <si>
    <t>BJMZDW8</t>
  </si>
  <si>
    <t>BYT9340</t>
  </si>
  <si>
    <t>BJ84HW7</t>
  </si>
  <si>
    <t>BN4F6F8</t>
  </si>
  <si>
    <t>4433839</t>
  </si>
  <si>
    <t>BYYH7G9</t>
  </si>
  <si>
    <t>BNGN9Z1</t>
  </si>
  <si>
    <t>B1VN5T8</t>
  </si>
  <si>
    <t>BG0SCK9</t>
  </si>
  <si>
    <t>B9G6L89</t>
  </si>
  <si>
    <t>BD6JX57</t>
  </si>
  <si>
    <t>BP2NJ48</t>
  </si>
  <si>
    <t>BD8YX16</t>
  </si>
  <si>
    <t>5165294</t>
  </si>
  <si>
    <t>BS3DXX5</t>
  </si>
  <si>
    <t>BSQXJ01</t>
  </si>
  <si>
    <t>INVISIO AB</t>
  </si>
  <si>
    <t>Esker SA</t>
  </si>
  <si>
    <t>Granges AB</t>
  </si>
  <si>
    <t>NEXUS AG</t>
  </si>
  <si>
    <t>Vitrolife AB</t>
  </si>
  <si>
    <t>flatexDEGIRO AG</t>
  </si>
  <si>
    <t>BioGaia AB Class B</t>
  </si>
  <si>
    <t>VusionGroup</t>
  </si>
  <si>
    <t>Dalata Hotel Group Plc</t>
  </si>
  <si>
    <t>Scout24 SE</t>
  </si>
  <si>
    <t>Troax Group AB Class A</t>
  </si>
  <si>
    <t>Dynavox Group AB</t>
  </si>
  <si>
    <t>Interparfums</t>
  </si>
  <si>
    <t>Redcare Pharmacy N.V.</t>
  </si>
  <si>
    <t>FinecoBank SpA</t>
  </si>
  <si>
    <t>Biotage AB</t>
  </si>
  <si>
    <t>BE Semiconductor Industries N.V.</t>
  </si>
  <si>
    <t>LEG Immobilien SE</t>
  </si>
  <si>
    <t>Glenveagh Properties Plc</t>
  </si>
  <si>
    <t>Beijer Ref AB Class B</t>
  </si>
  <si>
    <t>Sdiptech AB Class B</t>
  </si>
  <si>
    <t>ASM International N.V.</t>
  </si>
  <si>
    <t>Encavis AG TEMP</t>
  </si>
  <si>
    <t>Thule Group AB</t>
  </si>
  <si>
    <t>Date: MM/DD/YY</t>
  </si>
  <si>
    <t>JPMorgan Funds SICAV - Europe Small Cap Fund Capitalisation -JPM A (acc) EUR-</t>
  </si>
  <si>
    <t>BZ1GZ06</t>
  </si>
  <si>
    <t>BF4HYT8</t>
  </si>
  <si>
    <t>BYT1DJ1</t>
  </si>
  <si>
    <t>B7N0K05</t>
  </si>
  <si>
    <t>B1722W1</t>
  </si>
  <si>
    <t>5769209</t>
  </si>
  <si>
    <t>BYZFYS3</t>
  </si>
  <si>
    <t>0808561</t>
  </si>
  <si>
    <t>0486622</t>
  </si>
  <si>
    <t>7130836</t>
  </si>
  <si>
    <t>BBT3PS9</t>
  </si>
  <si>
    <t>0182663</t>
  </si>
  <si>
    <t>5735631</t>
  </si>
  <si>
    <t>5117381</t>
  </si>
  <si>
    <t>3127489</t>
  </si>
  <si>
    <t>5499131</t>
  </si>
  <si>
    <t>0766937</t>
  </si>
  <si>
    <t>BZCNN35</t>
  </si>
  <si>
    <t>4116099</t>
  </si>
  <si>
    <t>BYT1830</t>
  </si>
  <si>
    <t>0371847</t>
  </si>
  <si>
    <t>B4Y7R14</t>
  </si>
  <si>
    <t>B1X3KP7</t>
  </si>
  <si>
    <t>BNHSJN3</t>
  </si>
  <si>
    <t>BF2NP06</t>
  </si>
  <si>
    <t>Lion Finance Group PLC</t>
  </si>
  <si>
    <t>Intermediate Capital Group plc</t>
  </si>
  <si>
    <t>Premier Foods plc</t>
  </si>
  <si>
    <t>Jet2 PLC</t>
  </si>
  <si>
    <t>SPIE SA</t>
  </si>
  <si>
    <t>Morgan Sindall Group plc</t>
  </si>
  <si>
    <t>Keller Group plc</t>
  </si>
  <si>
    <t>Nexans SA</t>
  </si>
  <si>
    <t>Plus500 Ltd.</t>
  </si>
  <si>
    <t>Diploma PLC</t>
  </si>
  <si>
    <t>TAG Immobilien AG</t>
  </si>
  <si>
    <t>Bilfinger SE</t>
  </si>
  <si>
    <t>Marks and Spencer Group plc</t>
  </si>
  <si>
    <t>A2A S.p.A.</t>
  </si>
  <si>
    <t>St. James's Place Plc</t>
  </si>
  <si>
    <t>Banco Comercial Portugues S.A.</t>
  </si>
  <si>
    <t>TBC Bank Group Plc</t>
  </si>
  <si>
    <t>Games Workshop Group PLC</t>
  </si>
  <si>
    <t>Currys PLC</t>
  </si>
  <si>
    <t>Swissquote Group Holding Ltd.</t>
  </si>
  <si>
    <t>Quilter Plc</t>
  </si>
  <si>
    <t>Cairn Homes PLC</t>
  </si>
  <si>
    <t>Berenberg European Small Cap FCP Units -M A- Capitalisation</t>
  </si>
  <si>
    <t>B1KBGS9</t>
  </si>
  <si>
    <t>BP6FZN1</t>
  </si>
  <si>
    <t>5262849</t>
  </si>
  <si>
    <t>B898BV8</t>
  </si>
  <si>
    <t>BNYKZJ0</t>
  </si>
  <si>
    <t>BD376K0</t>
  </si>
  <si>
    <t>BFMNCT4</t>
  </si>
  <si>
    <t>BNM73Q6</t>
  </si>
  <si>
    <t>0946580</t>
  </si>
  <si>
    <t>BNC0116</t>
  </si>
  <si>
    <t>BD96BJ5</t>
  </si>
  <si>
    <t>B15SLC4</t>
  </si>
  <si>
    <t>BF1TM59</t>
  </si>
  <si>
    <t>BX8ZX20</t>
  </si>
  <si>
    <t>BMFYGB3</t>
  </si>
  <si>
    <t>7195824</t>
  </si>
  <si>
    <t>B01TB35</t>
  </si>
  <si>
    <t>BF2FPV3</t>
  </si>
  <si>
    <t>BZ1DZ96</t>
  </si>
  <si>
    <t>BG44ZS2</t>
  </si>
  <si>
    <t>B00ZC75</t>
  </si>
  <si>
    <t>BMVWYM8</t>
  </si>
  <si>
    <t>ChemoMetec A/S</t>
  </si>
  <si>
    <t>Fortnox AB</t>
  </si>
  <si>
    <t>Mycronic AB</t>
  </si>
  <si>
    <t>Xvivo Perfusion AB</t>
  </si>
  <si>
    <t>NCAB Group AB</t>
  </si>
  <si>
    <t>COMET Holding AG</t>
  </si>
  <si>
    <t>Harvia Oyj</t>
  </si>
  <si>
    <t>Accelleron Industries AG</t>
  </si>
  <si>
    <t>Technip Energies NV</t>
  </si>
  <si>
    <t>Vitec Software Group AB Class B</t>
  </si>
  <si>
    <t>TGS ASA</t>
  </si>
  <si>
    <t>Alpha Group International PLC</t>
  </si>
  <si>
    <t>Royal Unibrew A/S</t>
  </si>
  <si>
    <t>Surgical Science Sweden AB</t>
  </si>
  <si>
    <t>Revenio Group Oyj</t>
  </si>
  <si>
    <t>SKAN Group AG</t>
  </si>
  <si>
    <t>AAK AB</t>
  </si>
  <si>
    <t>SP Group A/S</t>
  </si>
  <si>
    <t>Kardex Holding AG</t>
  </si>
  <si>
    <t>AddLife AB Class B</t>
  </si>
  <si>
    <t>Fidelity Funds SICAV - European Smaller Companies Fund Capitalisation AACC-Euro-</t>
  </si>
  <si>
    <t>0096162</t>
  </si>
  <si>
    <t>B4YZN32</t>
  </si>
  <si>
    <t>B1LB9P6</t>
  </si>
  <si>
    <t>BMCQVP1</t>
  </si>
  <si>
    <t>B23DL39</t>
  </si>
  <si>
    <t>4852832</t>
  </si>
  <si>
    <t>4501093</t>
  </si>
  <si>
    <t>B1HKSV6</t>
  </si>
  <si>
    <t>B1YWXY3</t>
  </si>
  <si>
    <t>0309644</t>
  </si>
  <si>
    <t>5492345</t>
  </si>
  <si>
    <t>5161407</t>
  </si>
  <si>
    <t>BD9PNF2</t>
  </si>
  <si>
    <t>BR3VDF4</t>
  </si>
  <si>
    <t>BMFJ180</t>
  </si>
  <si>
    <t>0330860</t>
  </si>
  <si>
    <t>BP92CJ4</t>
  </si>
  <si>
    <t>B1WFDQ6</t>
  </si>
  <si>
    <t>B1VP0K0</t>
  </si>
  <si>
    <t>EQUITYOTH</t>
  </si>
  <si>
    <t>BD3VFW7</t>
  </si>
  <si>
    <t>BJDQQ87</t>
  </si>
  <si>
    <t>Balfour Beatty plc</t>
  </si>
  <si>
    <t>Coats Group plc</t>
  </si>
  <si>
    <t>SCOR SE</t>
  </si>
  <si>
    <t>Elopak ASA</t>
  </si>
  <si>
    <t>Oakley Capital Investments Ltd Registered</t>
  </si>
  <si>
    <t>Storebrand ASA</t>
  </si>
  <si>
    <t>GN Store Nord A/S</t>
  </si>
  <si>
    <t>Banca Generali S.p.A.</t>
  </si>
  <si>
    <t>KBC Ancora SCA</t>
  </si>
  <si>
    <t>RS Group PLC</t>
  </si>
  <si>
    <t>DO &amp; CO Aktiengesellschaft</t>
  </si>
  <si>
    <t>GlobalData Plc</t>
  </si>
  <si>
    <t>VZ Holding AG</t>
  </si>
  <si>
    <t>Spectris plc</t>
  </si>
  <si>
    <t>Tate &amp; Lyle PLC</t>
  </si>
  <si>
    <t>TKH Group N.V. Cert</t>
  </si>
  <si>
    <t>Rexel SA</t>
  </si>
  <si>
    <t>ConvaTec Group Plc</t>
  </si>
  <si>
    <t>Watches of Switzerland Group PLC</t>
  </si>
  <si>
    <t>ISIN</t>
  </si>
  <si>
    <t>FR0013451234</t>
  </si>
  <si>
    <t>LU0306632414</t>
  </si>
  <si>
    <t>FR0012033371</t>
  </si>
  <si>
    <t>FR0013158136</t>
  </si>
  <si>
    <t>LU1906457467</t>
  </si>
  <si>
    <t>LU0524465548</t>
  </si>
  <si>
    <t>FR0013533247</t>
  </si>
  <si>
    <t>LU1941714476</t>
  </si>
  <si>
    <t>LU2873335520</t>
  </si>
  <si>
    <t>LU0293315023</t>
  </si>
  <si>
    <t>FR0013419611</t>
  </si>
  <si>
    <t>LU2403399608</t>
  </si>
  <si>
    <t>FR00140018J4</t>
  </si>
  <si>
    <t>LU1637618825</t>
  </si>
  <si>
    <t>LU1637619393</t>
  </si>
  <si>
    <t>LU0832875354</t>
  </si>
  <si>
    <t>FR0011833052</t>
  </si>
  <si>
    <t>FR0010762518</t>
  </si>
  <si>
    <t>LU0282719219</t>
  </si>
  <si>
    <t>LU2354250925</t>
  </si>
  <si>
    <t>BE0948495297</t>
  </si>
  <si>
    <t>FR0011558246</t>
  </si>
  <si>
    <t>FR0010106500</t>
  </si>
  <si>
    <t>FR0011585520</t>
  </si>
  <si>
    <t>FR001400E748</t>
  </si>
  <si>
    <t>FR0013342045</t>
  </si>
  <si>
    <t>LU0261951528</t>
  </si>
  <si>
    <t>LU0232955988</t>
  </si>
  <si>
    <t>LU2489279336</t>
  </si>
  <si>
    <t>LU2857867464</t>
  </si>
  <si>
    <t>LU0028119013</t>
  </si>
  <si>
    <t>LU1611731263</t>
  </si>
  <si>
    <t>LU0201078713</t>
  </si>
  <si>
    <t>LU0210072939</t>
  </si>
  <si>
    <t>LU0210531637</t>
  </si>
  <si>
    <t>LU2076839146</t>
  </si>
  <si>
    <t>LU2091609433</t>
  </si>
  <si>
    <t>LU0427934343</t>
  </si>
  <si>
    <t>FR0011042811</t>
  </si>
  <si>
    <t>IE00BYXLK632</t>
  </si>
  <si>
    <t>LU1891775774</t>
  </si>
  <si>
    <t>DE000A1J9DT9</t>
  </si>
  <si>
    <t>LU1303941089</t>
  </si>
  <si>
    <t>LU0334003224</t>
  </si>
  <si>
    <t>IE00B411W698</t>
  </si>
  <si>
    <t>IE0004307934</t>
  </si>
  <si>
    <t>FR0013266269</t>
  </si>
  <si>
    <t>FR0011606276</t>
  </si>
  <si>
    <t>FR0013184058</t>
  </si>
  <si>
    <t>IE0030412666</t>
  </si>
  <si>
    <t>LU0428317514</t>
  </si>
  <si>
    <t>LU1699953201</t>
  </si>
  <si>
    <t>FR0013281839</t>
  </si>
  <si>
    <t>LU0106237406</t>
  </si>
  <si>
    <t>LU2030514256</t>
  </si>
  <si>
    <t>IE0033306527</t>
  </si>
  <si>
    <t>FR0013298551</t>
  </si>
  <si>
    <t>LU1112179046</t>
  </si>
  <si>
    <t>FR0014000IE9</t>
  </si>
  <si>
    <t>LU0382931250</t>
  </si>
  <si>
    <t>FR0013333580</t>
  </si>
  <si>
    <t>LU0138075311</t>
  </si>
  <si>
    <t>FR0011654946</t>
  </si>
  <si>
    <t>LU0358729738</t>
  </si>
  <si>
    <t>FR0011654961</t>
  </si>
  <si>
    <t xml:space="preserve">Nombre d'actions détenues </t>
  </si>
  <si>
    <t xml:space="preserve">Fees </t>
  </si>
  <si>
    <t>TNA</t>
  </si>
  <si>
    <t>Type de fonds</t>
  </si>
  <si>
    <t>29 Haussmann Mul. Managers PEA PME FCP Units C</t>
  </si>
  <si>
    <t>abrdn SICAV II SICAV - European Smaller Companies Fund A Capitalisation</t>
  </si>
  <si>
    <t>Afer Actions PME FCP 3 Decimales Parts</t>
  </si>
  <si>
    <t>Afer Actions PME FCP Parts I 4 Decimales</t>
  </si>
  <si>
    <t>Goldman Sachs Europe Sustainable Small Cap Equity - I Cap EUR</t>
  </si>
  <si>
    <t>AIM LUX SICAV - C-QUADRAT EUROPE SMALLCAPS F Capitalisation</t>
  </si>
  <si>
    <t>Percentage of Total Portfolio - Top Holdings</t>
  </si>
  <si>
    <t>Alken Fund SICAV - Small Cap Europe Capitalisation A</t>
  </si>
  <si>
    <t>BLLJ381</t>
  </si>
  <si>
    <t>B0PYHC7</t>
  </si>
  <si>
    <t>Allianz Global Investors Fund SICAV - Allianz Europe Small and Micro Cap Equity -PME-ETI AT- Capitalisation</t>
  </si>
  <si>
    <t>0557681</t>
  </si>
  <si>
    <t>Allianz Global Investors Fund SICAV - Allianz Europe Small and Micro Cap Equity -WT- Capitalisation</t>
  </si>
  <si>
    <t>Allianz Global Investors Fund SICAV - Allianz Europe Small Cap Equity Distribution -A (EUR)-</t>
  </si>
  <si>
    <t>ALM Selection PEA PME FCP Parts -IC- 4 decimales</t>
  </si>
  <si>
    <t>BVZHXQ9</t>
  </si>
  <si>
    <t>Aperture Investors SICAV - Small Cap Innovation Fund -IY- Distribution</t>
  </si>
  <si>
    <t>BN3ZZ52</t>
  </si>
  <si>
    <t>Federal Transition Territoires FCP Units A</t>
  </si>
  <si>
    <t>B11WFP1</t>
  </si>
  <si>
    <t>Berenberg European Micro Cap FCP Units I Capitalisation</t>
  </si>
  <si>
    <t>0692861</t>
  </si>
  <si>
    <t>BL SICAV - BL-European Smaller Companies Distribution A</t>
  </si>
  <si>
    <t>0081180</t>
  </si>
  <si>
    <t>BSO PME FCP Parts C</t>
  </si>
  <si>
    <t>BNBNSG0</t>
  </si>
  <si>
    <t>Cogefi Gestion Cogefi Prospective FCP De Capitalisation Parts P</t>
  </si>
  <si>
    <t>B61TVQ0</t>
  </si>
  <si>
    <t>Columbia Threadneedle (Lux) I SICAV - Pan European Small Cap Opportunities -AE- Capitalisation</t>
  </si>
  <si>
    <t>Digital Funds SICAV - Digital Funds Stars Europe Smaller Companies -ACC 1 Capitalisation</t>
  </si>
  <si>
    <t>DPAM INVEST B SICAV - Equities Europe Small Caps Sustainable E Distribution</t>
  </si>
  <si>
    <t>5699373</t>
  </si>
  <si>
    <t>Echiquier SICAV - Echiquier Entrepreneurs Act A</t>
  </si>
  <si>
    <t>5690859</t>
  </si>
  <si>
    <t>Financiere de l'Echiquier Echiquier Excelsior FCP De Capitalisation 3 Decimales Parts</t>
  </si>
  <si>
    <t>Eiffel Nova Europe ISR FCP Parts A</t>
  </si>
  <si>
    <t>0241854</t>
  </si>
  <si>
    <t>Erasmus Smid Croissance Europe FCP Parts E</t>
  </si>
  <si>
    <t>5474008</t>
  </si>
  <si>
    <t>Eres Multigestion PME FCP Parts A</t>
  </si>
  <si>
    <t>4058629</t>
  </si>
  <si>
    <t>B1W8P14</t>
  </si>
  <si>
    <t>FPM Funds SICAV - FPM Funds Ladon - European Value Distribution</t>
  </si>
  <si>
    <t>B00D9P6</t>
  </si>
  <si>
    <t>Independance AM SICAV - Europe Small -BC- Capitalisation</t>
  </si>
  <si>
    <t>Invesco Funds SICAV - Invesco Pan European Small Cap Equity Fund Capitalisation A</t>
  </si>
  <si>
    <t>B58C6H1</t>
  </si>
  <si>
    <t>Janus Henderson Horizon Fund SICAV - Pan European Smaller Companies Fund -A1- Distribution</t>
  </si>
  <si>
    <t>Janus Henderson Fund SICAV - Pan European Small and Mid-Cap Fund -A2 EUR- Capitalisation</t>
  </si>
  <si>
    <t>JPMorgan Funds SICAV - Europe Dynamic Small Cap Fund Capitalisation -JPM A (perf) (acc) EUR-</t>
  </si>
  <si>
    <t>B188NJ2</t>
  </si>
  <si>
    <t>B281L72</t>
  </si>
  <si>
    <t>JPMorgan Funds SICAV - Europe Sustainable Small Cap Equity Fund -A (acc)- Capitalisation</t>
  </si>
  <si>
    <t>5608915</t>
  </si>
  <si>
    <t>The Jupiter Global Fund SICAV - Jupiter Pan European Smaller Companies -D EUR Acc- Capitalisation</t>
  </si>
  <si>
    <t>BZBWTJ1</t>
  </si>
  <si>
    <t>Kempen International Funds SICAV - Kempen (Lux) Sustainable European Small-cap Fund Capitalisation A</t>
  </si>
  <si>
    <t>BMHT025</t>
  </si>
  <si>
    <t>Lazard Investissement Microcaps FCP Parts</t>
  </si>
  <si>
    <t>0265274</t>
  </si>
  <si>
    <t>Liontrust Global Funds PLC - Liontrust GF European Smaller Companies Accum Launch Institutional-A3- EUR</t>
  </si>
  <si>
    <t>B131GJ7</t>
  </si>
  <si>
    <t>Lupus alpha Fonds FCP - Lupus alpha Micro Champions Units A Distribution</t>
  </si>
  <si>
    <t>BNHSHK6</t>
  </si>
  <si>
    <t>Lupus alpha Pan European Smaller Companies Anteile</t>
  </si>
  <si>
    <t>BKT7807</t>
  </si>
  <si>
    <t>Mandarine Funds SICAV - Mandarine Europe Microcap F Capitalisation</t>
  </si>
  <si>
    <t>B8B6WX9</t>
  </si>
  <si>
    <t>Mirabaud SICAV - Discovery Europe A Capitalisation</t>
  </si>
  <si>
    <t>BJYRDP5</t>
  </si>
  <si>
    <t>Montanaro Smaller Companies PLC - European Smaller Companies Fund AccumEUR</t>
  </si>
  <si>
    <t>Multi-Style Multi-Manager Funds PLC - European Small Cap Class A</t>
  </si>
  <si>
    <t>7110902</t>
  </si>
  <si>
    <t>Oddo BHF Active Micro Cap FCP Units -CI-</t>
  </si>
  <si>
    <t>5689857</t>
  </si>
  <si>
    <t>ODDO BHF Active Small Cap FCP Parts -CI-EUR-</t>
  </si>
  <si>
    <t>BDZRDG3</t>
  </si>
  <si>
    <t>Oddo Capital Hors PME ETI FCP Parts -CI-EUR- 3 Decimales</t>
  </si>
  <si>
    <t>BZ1DP29</t>
  </si>
  <si>
    <t>PineBridge Global Funds - PineBridge Europe Small Cap Equity Fund Class -A1- EUR</t>
  </si>
  <si>
    <t>B0B87F6</t>
  </si>
  <si>
    <t>Quaero Capital Funds (Lux) SICAV - Argonaut A acc Capitalisation</t>
  </si>
  <si>
    <t>BCZM1B2</t>
  </si>
  <si>
    <t>Quest Management SICAV - Quest+ C Capitalisation</t>
  </si>
  <si>
    <t>5468346</t>
  </si>
  <si>
    <t>Richelieu Family FCP Parts F</t>
  </si>
  <si>
    <t>B1YC2Y6</t>
  </si>
  <si>
    <t>Schroder International Selection Fund SICAV - European Smaller Companies Capitalisation A</t>
  </si>
  <si>
    <t>BL5BYR9</t>
  </si>
  <si>
    <t>SEB European Equity Small Caps FCP Units -IC(EUR)- Capitalisation</t>
  </si>
  <si>
    <t>BYX98X0</t>
  </si>
  <si>
    <t>SEI Global Master Fund PLC - Pan European Small Cap Fund Institutional Class A</t>
  </si>
  <si>
    <t>5827431</t>
  </si>
  <si>
    <t>Europe Small Caps Sicav Act A</t>
  </si>
  <si>
    <t>4247494</t>
  </si>
  <si>
    <t>State Street Global Advisors Luxembourg SICAV - State Street Europe Small Cap ESG Screened Equity Fund I Capitalisation</t>
  </si>
  <si>
    <t>Sycomore Inclusive Jobs FCP Parts -IC-</t>
  </si>
  <si>
    <t>BP2B2B0</t>
  </si>
  <si>
    <t>T. Rowe Price Funds SICAV - European Smaller Companies Equity Fund A Capitalisation</t>
  </si>
  <si>
    <t>BMVFDR5</t>
  </si>
  <si>
    <t>Haas Actions Entrepreneurs FCP Parts C</t>
  </si>
  <si>
    <t>BNR4T86</t>
  </si>
  <si>
    <t>Franklin Templeton Investment Funds SICAV - Templeton European Small-Mid Cap Fund -A (acc)- Capitalisation</t>
  </si>
  <si>
    <t>Tremplin PME M FCP Parts</t>
  </si>
  <si>
    <t>5228614</t>
  </si>
  <si>
    <t>UBS (Lux) Equity SICAV - Small Caps Europe Sustainable (EUR) Qacc- Capitalisation</t>
  </si>
  <si>
    <t>4400446</t>
  </si>
  <si>
    <t>UFF Tremplin PME C FCP 4 Decimales Parts</t>
  </si>
  <si>
    <t>4508663</t>
  </si>
  <si>
    <t>MOYENNE</t>
  </si>
  <si>
    <t>BKWD4B5</t>
  </si>
  <si>
    <t>BNZJDK3</t>
  </si>
  <si>
    <t>BDVP4H9</t>
  </si>
  <si>
    <t>0490526</t>
  </si>
  <si>
    <t>B1FQQK1</t>
  </si>
  <si>
    <t>B29L881</t>
  </si>
  <si>
    <t>5491966</t>
  </si>
  <si>
    <t>B4WFW71</t>
  </si>
  <si>
    <t>B96CNN6</t>
  </si>
  <si>
    <t>4512330</t>
  </si>
  <si>
    <t>B1G5XP1</t>
  </si>
  <si>
    <t>BMB3BN1</t>
  </si>
  <si>
    <t>5119901</t>
  </si>
  <si>
    <t>5531000</t>
  </si>
  <si>
    <t>BF06WX9</t>
  </si>
  <si>
    <t>5769470</t>
  </si>
  <si>
    <t>BX9C1J3</t>
  </si>
  <si>
    <t>5617096</t>
  </si>
  <si>
    <t>0963318</t>
  </si>
  <si>
    <t>0768900</t>
  </si>
  <si>
    <t>BG11K36</t>
  </si>
  <si>
    <t>0929666</t>
  </si>
  <si>
    <t>B1Z95S1</t>
  </si>
  <si>
    <t>B1VYCB2</t>
  </si>
  <si>
    <t>BMCQH20</t>
  </si>
  <si>
    <t>BYZ2JR8</t>
  </si>
  <si>
    <t>B00ZG06</t>
  </si>
  <si>
    <t>BZ0Y0T5</t>
  </si>
  <si>
    <t>BFM6T36</t>
  </si>
  <si>
    <t>NOMS</t>
  </si>
  <si>
    <t>29 Haussmann Multi-Managers PEA-PME C</t>
  </si>
  <si>
    <t>abrdn SICAV II-European Smaller Companies Fund A Acc EUR</t>
  </si>
  <si>
    <t>Afer Actions PME Classic</t>
  </si>
  <si>
    <t>Afer Actions PME I</t>
  </si>
  <si>
    <t>AIM LUX – C-Quadrat Europe Smallcap F EUR</t>
  </si>
  <si>
    <t>Alken Fund - Small Cap Europe Class A</t>
  </si>
  <si>
    <t>Allianz Actions Euro PME-ETI MC</t>
  </si>
  <si>
    <t>Allianz Europe Small and Micro Cap Equity Allianz Actions Europe PME-ETI AT</t>
  </si>
  <si>
    <t>Allianz Europe Small&amp;Micro Cap Eq WT EUR</t>
  </si>
  <si>
    <t>Allianz Global Investors Fund - Allianz Europe Small Cap Equity A EUR TRE</t>
  </si>
  <si>
    <t>ALM Sélection PEA-PME IC</t>
  </si>
  <si>
    <t>Aperture Investors SICAV - Small Cap Innovation Fund IY EUR Inc</t>
  </si>
  <si>
    <t>Arkéa Select PME ETI A</t>
  </si>
  <si>
    <t>Berenberg European Micro Cap Fund M</t>
  </si>
  <si>
    <t>Berenberg European Small Cap Fund M A</t>
  </si>
  <si>
    <t>BL-European Small &amp; Mid Caps A</t>
  </si>
  <si>
    <t>BSO PME</t>
  </si>
  <si>
    <t>Cogefi Prospective P</t>
  </si>
  <si>
    <t>CT (Lux) - Pan European Small Cap Opportunities Class AE (EUR Accumulation Shares)</t>
  </si>
  <si>
    <t>Digital Funds Stars Europe Smaller Companies Acc 1 EUR Acc</t>
  </si>
  <si>
    <t>DPAM B - Equities Europe Small Caps E Dis</t>
  </si>
  <si>
    <t>Echiquier Entrepreneurs A</t>
  </si>
  <si>
    <t>Echiquier Excelsior A</t>
  </si>
  <si>
    <t>Eiffel Nova Europe ISR A</t>
  </si>
  <si>
    <t>Erasmus Smid Croissance Europe E</t>
  </si>
  <si>
    <t>ERES Multigestion PME A</t>
  </si>
  <si>
    <t>Fidelity Funds - European Smaller Companies Fund A-Acc-EUR</t>
  </si>
  <si>
    <t>FPM Funds Ladon</t>
  </si>
  <si>
    <t>Independance Am Europe Small B (C)</t>
  </si>
  <si>
    <t>Invesco Funds - Invesco Pan European Small Cap Equity Fund A Accumulation EUR</t>
  </si>
  <si>
    <t>Janus Henderson Horizon Pan European Smaller Companies Fund A1 EUR</t>
  </si>
  <si>
    <t>Janus Henderson Pan European Small and Mid-Cap Fund A2 EUR</t>
  </si>
  <si>
    <t>JPMorgan Funds - Europe Dynamic Small Cap Fund A (perf) (acc) - EUR</t>
  </si>
  <si>
    <t>JPMorgan Funds - Europe Small Cap Fund A (acc) - EUR</t>
  </si>
  <si>
    <t>JPMorgan Funds - Europe Sustainable Small Cap Equity Fund A (acc) - EUR</t>
  </si>
  <si>
    <t>Jupiter Pan European Smaller Companies D EUR Acc</t>
  </si>
  <si>
    <t>Kempen (Lux) Sustainable European Small-Cap Fund Class A</t>
  </si>
  <si>
    <t>Lazard Investissement Microcaps</t>
  </si>
  <si>
    <t>Liontrust GF European Smaller Companies Fund A3 Acc EUR</t>
  </si>
  <si>
    <t>Lupus alpha Fonds - Lupus alpha Micro Champions A Inc</t>
  </si>
  <si>
    <t>Lupus alpha Sustainable Smaller Pan European Champions C</t>
  </si>
  <si>
    <t>Mandarine Funds - Mandarine Europe Microcap F</t>
  </si>
  <si>
    <t>Mirabaud - Discovery Europe A EUR Acc</t>
  </si>
  <si>
    <t>Montanaro European Smaller Companies Fund EUR Acc</t>
  </si>
  <si>
    <t>Multi-Style, Multi-Manager Funds plc - The European Small Cap Fund A</t>
  </si>
  <si>
    <t>Oddo BHF Active Micro Cap CI-EUR</t>
  </si>
  <si>
    <t>Oddo BHF Active Small Cap CI-EUR</t>
  </si>
  <si>
    <t>Oddo Cap Horizons PME ETI CI-EUR</t>
  </si>
  <si>
    <t>PineBridge Global Funds - Europe Small Cap Equity Fund A1</t>
  </si>
  <si>
    <t>Quaero Capital Funds (Lux) - Argonaut A-EUR</t>
  </si>
  <si>
    <t>Quest Management - Quest+ C Acc</t>
  </si>
  <si>
    <t>Richelieu Family F</t>
  </si>
  <si>
    <t>Schroder International Selection Fund European Smaller Companies A Accumulation EUR TRE</t>
  </si>
  <si>
    <t>SEB European Equity Small Caps IC EUR</t>
  </si>
  <si>
    <t>SEI Global Master Fund plc - The SEI Pan European Small Cap Fund Euro Institutional A Accumulating</t>
  </si>
  <si>
    <t>Sepiam Funds - Europe Small Caps A</t>
  </si>
  <si>
    <t>SSGA Luxembourg SICAV - State Street Europe Small Cap ESG Screened Equity Fund I EUR Acc TRE</t>
  </si>
  <si>
    <t>Sycomore Inclusive Jobs IC</t>
  </si>
  <si>
    <t>T. Rowe Price Funds SICAV - European Smaller Companies Equity Fund A EUR</t>
  </si>
  <si>
    <t>Tailor Actions Entrepreneurs C</t>
  </si>
  <si>
    <t>Templeton European Small-Mid Cap Fund A(acc)EUR</t>
  </si>
  <si>
    <t>Tremplin PME M R</t>
  </si>
  <si>
    <t>UBS (Lux) Equity SICAV - Small Caps Europe Sustainable (EUR) I-B-acc</t>
  </si>
  <si>
    <t>UFF Tremplin PME C C</t>
  </si>
  <si>
    <t>Name - Top Holdings</t>
  </si>
  <si>
    <t>HOWDEN JOINERY GROUP PLC  ORD</t>
  </si>
  <si>
    <t>LANCASHIRE HOLDINGS LTD  ORD</t>
  </si>
  <si>
    <t>ANIMA HOLDING SPA  ORD</t>
  </si>
  <si>
    <t>UNITE GROUP PLC ORD</t>
  </si>
  <si>
    <t>KONECRANES OYJ  ORD</t>
  </si>
  <si>
    <t>HISCOX LTD  ORD</t>
  </si>
  <si>
    <t>WEIR GROUP PLC  ORD</t>
  </si>
  <si>
    <t>VOLUTION GROUP PLC  ORD</t>
  </si>
  <si>
    <t>PROXIMUS (BELGACOM) SA  ORD</t>
  </si>
  <si>
    <t>BARRATT REDROW PLC  ORD</t>
  </si>
  <si>
    <t>ARCADIS NV  ORD</t>
  </si>
  <si>
    <t>INCHCAPE PLC  ORD</t>
  </si>
  <si>
    <t>WIENERBERGER AG  ORD</t>
  </si>
  <si>
    <t>GLANBIA PLC  ORD</t>
  </si>
  <si>
    <t>BAWAG GROUP AG  ORD</t>
  </si>
  <si>
    <t>SCHOUW &amp; CO  ORD</t>
  </si>
  <si>
    <t>ELEMENTIS PLC  ORD</t>
  </si>
  <si>
    <t>REPLY SPA  ORD</t>
  </si>
  <si>
    <t>EURONEXT NV  ORD REG</t>
  </si>
  <si>
    <t>TAG IMMOBILIEN AG  ORD</t>
  </si>
  <si>
    <t>IPSOS SA  ORD</t>
  </si>
  <si>
    <t>TKH GROUP NV  ORD CTF</t>
  </si>
  <si>
    <t>BANKINTER SA  ORD REG</t>
  </si>
  <si>
    <t>ALTEN  ORD</t>
  </si>
  <si>
    <t>APERAM SA  ORD</t>
  </si>
  <si>
    <t>AALBERTS NV  ORD</t>
  </si>
  <si>
    <t>INTERPUMP GROUP SPA  ORD</t>
  </si>
  <si>
    <t>CONVATEC GROUP PLC  ORD REG</t>
  </si>
  <si>
    <t>HORNBACH HOLDING AG &amp; CO KGAA  ORD</t>
  </si>
  <si>
    <t>CATENA AB  ORD</t>
  </si>
  <si>
    <t>DERWENT LONDON (VALLEY HLDGS)  ORD</t>
  </si>
  <si>
    <t>BPER BANCA (BANCA POPOLARE)  ORD</t>
  </si>
  <si>
    <t>ASR NEDERLAND NV  ORD</t>
  </si>
  <si>
    <t>FAGRON NV  ORD</t>
  </si>
  <si>
    <t>TECAN GROUP AG  ORD REG</t>
  </si>
  <si>
    <t>ALK ABELLO A/S  ORD B</t>
  </si>
  <si>
    <t>AZELIS GROUP NV  ORD</t>
  </si>
  <si>
    <t>VERALLIA SA  ORD</t>
  </si>
  <si>
    <t>BEFESA SA  ORD</t>
  </si>
  <si>
    <t>BORREGAARD ASA  ORD</t>
  </si>
  <si>
    <t>GN STORE NORD AS  ORD</t>
  </si>
  <si>
    <t>SOFTWAREONE HOLDING AG  ORD</t>
  </si>
  <si>
    <t>MARR SPA  ORD</t>
  </si>
  <si>
    <t>GAZTRANSPORT &amp; TECHNIGA SA  ORD</t>
  </si>
  <si>
    <t>PROSIEBENSAT 1 MEDIA SE  ORD REG</t>
  </si>
  <si>
    <t>ECKERT &amp; ZIEGLER SE  ORD</t>
  </si>
  <si>
    <t>ORIGIN ENTERPRISES PLC  ORD</t>
  </si>
  <si>
    <t>SAF HOLLAND SE  ORD BRR</t>
  </si>
  <si>
    <t>BRAVIDA HOLDING AB  ORD</t>
  </si>
  <si>
    <t>AIXTRON SE  ORG REG</t>
  </si>
  <si>
    <t>D IETEREN GROUP SA/NA  ORD</t>
  </si>
  <si>
    <t>BEKAERT SA  ORD</t>
  </si>
  <si>
    <t>STABILUS SE  ORD</t>
  </si>
  <si>
    <t>CONSTRUCCIONES Y AUXILIAR FERR  ORD</t>
  </si>
  <si>
    <t>VITEC SOFTWARE GROUP AB  ORD B</t>
  </si>
  <si>
    <t>REXEL SA  ORD</t>
  </si>
  <si>
    <t>EL EN SPA  ORD</t>
  </si>
  <si>
    <t>NEDAP NV  ORD</t>
  </si>
  <si>
    <t>FORVIA SE  ORD</t>
  </si>
  <si>
    <t>LECTRA SA  ORD</t>
  </si>
  <si>
    <t>RENEWI PLC  ORD</t>
  </si>
  <si>
    <t>VERBIO (VEREINIGTE) SE  ORD</t>
  </si>
  <si>
    <t>IMPAX ASSET MGMT (IMPAX GRP)  ORD</t>
  </si>
  <si>
    <t>ANTIN INFRASTRUCTURE PARTNERS  ORD</t>
  </si>
  <si>
    <t>VGP NV  ORD</t>
  </si>
  <si>
    <t>CASH/SHORT-TERM INVESTMENTS</t>
  </si>
  <si>
    <t>BIOARCTIC AB  ORD B</t>
  </si>
  <si>
    <t>ENCAVIS (CAPITAL) AG  ORD</t>
  </si>
  <si>
    <t>LONDONMETRIC PPTY (LONDON &amp; ST)  ORD</t>
  </si>
  <si>
    <t>GOLDMAN SACHS EURO LIQUID RESERVES</t>
  </si>
  <si>
    <t>LENZING AG  ORD</t>
  </si>
  <si>
    <t>AEDIFICA SA  ORD</t>
  </si>
  <si>
    <t>BARCO NV  ORD</t>
  </si>
  <si>
    <t>DUERR (DURR) AG  ORD</t>
  </si>
  <si>
    <t>MORPHOSYS AG  ORD</t>
  </si>
  <si>
    <t>SOFTWARE AG  ORD REG</t>
  </si>
  <si>
    <t>TAKKT AG  ORD</t>
  </si>
  <si>
    <t>TALGO SA  ORD</t>
  </si>
  <si>
    <t>QUADIENT SA  ORD</t>
  </si>
  <si>
    <t>DECHRA PHARMACEUTICALS PLC  ORD</t>
  </si>
  <si>
    <t>KIN &amp; CARTA (ST IVES) PLC  ORD</t>
  </si>
  <si>
    <t>REDROW PLC  ORD</t>
  </si>
  <si>
    <t>VIDENDUM (VITEC) PLC  ORD</t>
  </si>
  <si>
    <t>AMG CRITICAL MAT (AMG ADVANCED)  ORD</t>
  </si>
  <si>
    <t>KENDRION NV  ORD</t>
  </si>
  <si>
    <t>NX FILTRATION BV  ORD</t>
  </si>
  <si>
    <t>RHI MAGNESITA NV  ORD</t>
  </si>
  <si>
    <t>NORDIC SEMICONDUCTOR (VLSI) ASA  ORD</t>
  </si>
  <si>
    <t>ALIMAK GROUP AB  ORD</t>
  </si>
  <si>
    <t>FABEGE AB  ORD</t>
  </si>
  <si>
    <t>VITROLIFE AB  ORD</t>
  </si>
  <si>
    <t>ESKER SA  ORD</t>
  </si>
  <si>
    <t>BIOGAIA AB  ORD B</t>
  </si>
  <si>
    <t>GRANGES AB  ORD</t>
  </si>
  <si>
    <t>INTERPARFUMS  ORD</t>
  </si>
  <si>
    <t>INVISIO (INVISIO COMM) AB  ORD</t>
  </si>
  <si>
    <t>FLATEXDEGIRO AG  ORD REG</t>
  </si>
  <si>
    <t>BLN8T44</t>
  </si>
  <si>
    <t>ADDTECH AB  ORD B</t>
  </si>
  <si>
    <t>BIOTAGE AB  ORD</t>
  </si>
  <si>
    <t>LEG IMMOBILIEN SE ORD</t>
  </si>
  <si>
    <t>VUSIONGROUP  ORD</t>
  </si>
  <si>
    <t>SCOUT24 SE  ORD</t>
  </si>
  <si>
    <t>REDCARE PHARMACY (SHOP) NV  ORD</t>
  </si>
  <si>
    <t>TROAX GROUP AB  ORD A</t>
  </si>
  <si>
    <t>DALATA HOTEL GROUP PLC  ORD</t>
  </si>
  <si>
    <t>DYNAVOX GROUP AB  ORD</t>
  </si>
  <si>
    <t>NEXUS AG  ORD</t>
  </si>
  <si>
    <t>FINECOBANK SPA  ORD</t>
  </si>
  <si>
    <t>BEIJER REF AB  ORD B</t>
  </si>
  <si>
    <t>ASM INTERNATIONAL NV  ORD</t>
  </si>
  <si>
    <t>GLENVEAGH PROPERTIES PLC  ORD</t>
  </si>
  <si>
    <t>REVENIO GROUP OYJ  ORD</t>
  </si>
  <si>
    <t>BE SEMICONDUCTOR INDUSTRIES  ORD</t>
  </si>
  <si>
    <t>5927353</t>
  </si>
  <si>
    <t>ATOSS SOFTWARE SE  ORD</t>
  </si>
  <si>
    <t>5337093</t>
  </si>
  <si>
    <t>ERG SPA  ORD</t>
  </si>
  <si>
    <t>AAK AB  ORD</t>
  </si>
  <si>
    <t>NCAB GROUP AB  ORD</t>
  </si>
  <si>
    <t>THULE GROUP AB  ORD</t>
  </si>
  <si>
    <t>BJBMWP6</t>
  </si>
  <si>
    <t>KARNOV GROUP AB  ORD</t>
  </si>
  <si>
    <t>B0M42T2</t>
  </si>
  <si>
    <t>ELEKTA AB  ORD B</t>
  </si>
  <si>
    <t>BFYR8L8</t>
  </si>
  <si>
    <t>KOJAMO PLC  ORD</t>
  </si>
  <si>
    <t>BD9G333</t>
  </si>
  <si>
    <t>AMBU AS  ORD B</t>
  </si>
  <si>
    <t>B234WN9</t>
  </si>
  <si>
    <t>DIASORIN SPA  ORD</t>
  </si>
  <si>
    <t>BKT6105</t>
  </si>
  <si>
    <t>MUSTI GROUP PLC  ORD</t>
  </si>
  <si>
    <t>5623662</t>
  </si>
  <si>
    <t>AMADEUS FIRE AG  ORD</t>
  </si>
  <si>
    <t>BQLSWP3</t>
  </si>
  <si>
    <t>PLANISWARE SA  ORD</t>
  </si>
  <si>
    <t>5355437</t>
  </si>
  <si>
    <t>WASHTEC AG  ORD</t>
  </si>
  <si>
    <t>SP GROUP AS  ORD</t>
  </si>
  <si>
    <t>STOREBRAND ASA  ORD A</t>
  </si>
  <si>
    <t>BZ30ML6</t>
  </si>
  <si>
    <t>HMS NETWORKS AB  ORD</t>
  </si>
  <si>
    <t>4018786</t>
  </si>
  <si>
    <t>CELLAVISION AB  ORD</t>
  </si>
  <si>
    <t>BVYPCH8</t>
  </si>
  <si>
    <t>ENENTO GROUP (ASIAKASTIETO) OYJ  ORD</t>
  </si>
  <si>
    <t>BYR4KP7</t>
  </si>
  <si>
    <t>GRENKE AG  ORD REG</t>
  </si>
  <si>
    <t>BNGNB77</t>
  </si>
  <si>
    <t>MERLIN PROPERTIES SOCIMI SA  ORD</t>
  </si>
  <si>
    <t>BF1HKP9</t>
  </si>
  <si>
    <t>WAVESTONE SA  ORD</t>
  </si>
  <si>
    <t>BZ6T5C2</t>
  </si>
  <si>
    <t>SOITEC SA  ORD</t>
  </si>
  <si>
    <t>SDIPTECH AB  ORD B</t>
  </si>
  <si>
    <t>5364886</t>
  </si>
  <si>
    <t>KNOWIT AB  ORD</t>
  </si>
  <si>
    <t>BP4DDM2</t>
  </si>
  <si>
    <t>SYNSAM AB  ORD</t>
  </si>
  <si>
    <t>B6632T7</t>
  </si>
  <si>
    <t>BAKKAFROST P/F  ORD REG</t>
  </si>
  <si>
    <t>BNCBD46</t>
  </si>
  <si>
    <t>IMCD NV  ORD</t>
  </si>
  <si>
    <t>BMTVR17</t>
  </si>
  <si>
    <t>KNAUS TABBERT AG  ORD</t>
  </si>
  <si>
    <t>5772627</t>
  </si>
  <si>
    <t>CANCOM (CANCOM IT SYS) SE  ORD</t>
  </si>
  <si>
    <t>BD6S901</t>
  </si>
  <si>
    <t>KAMUX OYJ  ORD</t>
  </si>
  <si>
    <t>BGJVB13</t>
  </si>
  <si>
    <t>JENOPTIK AG  ORD REG</t>
  </si>
  <si>
    <t>BDCLCM7</t>
  </si>
  <si>
    <t>PIERER MOBILITY AG  ORD</t>
  </si>
  <si>
    <t>BWB8X52</t>
  </si>
  <si>
    <t>PERMANENT TSB GROUP HLDGS PLC  ORD</t>
  </si>
  <si>
    <t>5206621</t>
  </si>
  <si>
    <t>INTERROLL HOLDING AG  ORD REG</t>
  </si>
  <si>
    <t>BDC3R17</t>
  </si>
  <si>
    <t>JOST WERKE SE  ORD BRR</t>
  </si>
  <si>
    <t>B3XDDH4</t>
  </si>
  <si>
    <t>ENTERTAINMENT ONE LTD  ORD</t>
  </si>
  <si>
    <t>BQPGGN9</t>
  </si>
  <si>
    <t>AMS OSRAM AG  ORD</t>
  </si>
  <si>
    <t>BLMP1D9</t>
  </si>
  <si>
    <t>BUWOG AG  ORD</t>
  </si>
  <si>
    <t>4748436</t>
  </si>
  <si>
    <t>ROSENBAUER INTERNATIONAL AG  ORD</t>
  </si>
  <si>
    <t>7571305</t>
  </si>
  <si>
    <t>SCHOELLER BLECKMANN OILFIELD  ORD</t>
  </si>
  <si>
    <t>5705496</t>
  </si>
  <si>
    <t>ION BEAM APPS (IBA)  ORD</t>
  </si>
  <si>
    <t>BN3ZYS8</t>
  </si>
  <si>
    <t>KINEPOLIS GROUP NV  ORD</t>
  </si>
  <si>
    <t>4224992</t>
  </si>
  <si>
    <t>LOTUS BAKERIES NV  ORD</t>
  </si>
  <si>
    <t>7370063</t>
  </si>
  <si>
    <t>MELEXIS NV  ORD</t>
  </si>
  <si>
    <t>BNBNNH6</t>
  </si>
  <si>
    <t>ONTEX GROUP NV  ORD</t>
  </si>
  <si>
    <t>BRRG924</t>
  </si>
  <si>
    <t>AAREAL BANK AG  ORD</t>
  </si>
  <si>
    <t>B1VP947</t>
  </si>
  <si>
    <t>ALSTRIA OFFICE REIT AG  ORD</t>
  </si>
  <si>
    <t>5644588</t>
  </si>
  <si>
    <t>BASLER AG ORD</t>
  </si>
  <si>
    <t>5932409</t>
  </si>
  <si>
    <t>BECHTLE AG  ORD</t>
  </si>
  <si>
    <t>BYW82K3</t>
  </si>
  <si>
    <t>AUMANN AG  ORD BRR</t>
  </si>
  <si>
    <t>5119893</t>
  </si>
  <si>
    <t>BIOTEST AG  PFD NON VTG</t>
  </si>
  <si>
    <t>BYQR1T8</t>
  </si>
  <si>
    <t>CHORUS CLEAN ENERGY AG  ORD</t>
  </si>
  <si>
    <t>5811917</t>
  </si>
  <si>
    <t>EVOTEC SE  ORD</t>
  </si>
  <si>
    <t>B02N4S2</t>
  </si>
  <si>
    <t>USU SOFTWARE (OPENSHOP) AG  ORD</t>
  </si>
  <si>
    <t>BN72HH5</t>
  </si>
  <si>
    <t>DEAG DEUTSCHE ENTERTAINMENT AG  ORD</t>
  </si>
  <si>
    <t>BD5JBF4</t>
  </si>
  <si>
    <t>BRAIN BIOTECH AG  ORD</t>
  </si>
  <si>
    <t>BYM6917</t>
  </si>
  <si>
    <t>DEUTSCHE PFANDBRIEFBANK AG  ORD BRR</t>
  </si>
  <si>
    <t>7508927</t>
  </si>
  <si>
    <t>WIRECARD AG  ORD</t>
  </si>
  <si>
    <t>BNHRG84</t>
  </si>
  <si>
    <t>FUCHS (PETROLUB) SE  ORD PFD</t>
  </si>
  <si>
    <t>B1DN1D2</t>
  </si>
  <si>
    <t>HELMA EIGENHEIMBAU AG  ORD</t>
  </si>
  <si>
    <t>5545670</t>
  </si>
  <si>
    <t>JUNGHEINRICH AG  ORD PFD NVTG</t>
  </si>
  <si>
    <t>BN0WND0</t>
  </si>
  <si>
    <t>HGEARS AG  ORD</t>
  </si>
  <si>
    <t>5569711</t>
  </si>
  <si>
    <t>LPKF LASER &amp; ELECTRONICS SE  ORD</t>
  </si>
  <si>
    <t>B13G625</t>
  </si>
  <si>
    <t>MBB (MBB INDUSTRIES) SE  ORD</t>
  </si>
  <si>
    <t>5633962</t>
  </si>
  <si>
    <t>NEMETSCHEK SE  ORD</t>
  </si>
  <si>
    <t>BFYG8K4</t>
  </si>
  <si>
    <t>MUTARES SE &amp; CO KGAA  ORD REG</t>
  </si>
  <si>
    <t>BGR7FR7</t>
  </si>
  <si>
    <t>SCHALTBAU HOLDING AG  ORD</t>
  </si>
  <si>
    <t>5465358</t>
  </si>
  <si>
    <t>SALZGITTER AG  ORD</t>
  </si>
  <si>
    <t>B3S3S52</t>
  </si>
  <si>
    <t>STROEER SE &amp; CO KGAA  ORD</t>
  </si>
  <si>
    <t>5413700</t>
  </si>
  <si>
    <t>TECHNOTRANS SE  ORD</t>
  </si>
  <si>
    <t>BH4GH67</t>
  </si>
  <si>
    <t>VIB VERMOEGEN AG  ORD</t>
  </si>
  <si>
    <t>BDT8XD9</t>
  </si>
  <si>
    <t>STEMMER IMAGING AG  ORD</t>
  </si>
  <si>
    <t>BR2Z8G3</t>
  </si>
  <si>
    <t>TLG IMMOBILIEN AG  ORD</t>
  </si>
  <si>
    <t>BZ13VD2</t>
  </si>
  <si>
    <t>VA Q TEC AG  ORD</t>
  </si>
  <si>
    <t>B142804</t>
  </si>
  <si>
    <t>VISCOM AG  ORD</t>
  </si>
  <si>
    <t>BP3QYZ2</t>
  </si>
  <si>
    <t>LOGISTA INTEGRAL (COMPANIA DIS)  ORD</t>
  </si>
  <si>
    <t>B1YY662</t>
  </si>
  <si>
    <t>ALMIRALL SA  ORD</t>
  </si>
  <si>
    <t>B18S767</t>
  </si>
  <si>
    <t>BOLSAS Y MERCADOS ESPANOLES  ORD</t>
  </si>
  <si>
    <t>BMGWZR5</t>
  </si>
  <si>
    <t>SOLTEC POWER HOLDINGS SA  ORD</t>
  </si>
  <si>
    <t>EQUITY OTHER</t>
  </si>
  <si>
    <t>BZ0YDW9</t>
  </si>
  <si>
    <t>AMPLITUDE SURGICAL SAS  ORD</t>
  </si>
  <si>
    <t>BNFWV75</t>
  </si>
  <si>
    <t>COFACE SA  ORD</t>
  </si>
  <si>
    <t>5805103</t>
  </si>
  <si>
    <t>DEVOTEAM SA  ORD</t>
  </si>
  <si>
    <t>BHC8KJ9</t>
  </si>
  <si>
    <t>FIGEAC AERO SA  ORD</t>
  </si>
  <si>
    <t>5984273</t>
  </si>
  <si>
    <t>GAMELOFT SE  ORD</t>
  </si>
  <si>
    <t>B292JQ9</t>
  </si>
  <si>
    <t>GETLINK SE  ORD</t>
  </si>
  <si>
    <t>B138HB7</t>
  </si>
  <si>
    <t>KAUFMAN &amp; BROAD SA  ORD</t>
  </si>
  <si>
    <t>BYY8LS2</t>
  </si>
  <si>
    <t>MAISONS DU MONDE SA  ORD</t>
  </si>
  <si>
    <t>5998177</t>
  </si>
  <si>
    <t>OENEO (SABATE DIOSOS) SA  ORD</t>
  </si>
  <si>
    <t>B09YFD0</t>
  </si>
  <si>
    <t>SAFT GROUPE SA  ORD</t>
  </si>
  <si>
    <t>BYZ2QP5</t>
  </si>
  <si>
    <t>SARTORIUS STEDIM BIOTECH  ORD</t>
  </si>
  <si>
    <t>4457624</t>
  </si>
  <si>
    <t>TRIGANO SA ORD</t>
  </si>
  <si>
    <t>7399369</t>
  </si>
  <si>
    <t>VIRBAC SA  ORD</t>
  </si>
  <si>
    <t>0453659</t>
  </si>
  <si>
    <t>ADVANCED MEDICAL SOLUTIONS GRP  ORD</t>
  </si>
  <si>
    <t>0644936</t>
  </si>
  <si>
    <t>ECORA RESOURCES (ANGLO) PLC  ORD</t>
  </si>
  <si>
    <t>BXC8D03</t>
  </si>
  <si>
    <t>APPLEGREEN PLC  ORD</t>
  </si>
  <si>
    <t>3092725</t>
  </si>
  <si>
    <t>ASOS PLC  ORD</t>
  </si>
  <si>
    <t>BVYVFW2</t>
  </si>
  <si>
    <t>AUTO TRADER GROUP PLC  ORD</t>
  </si>
  <si>
    <t>0066701</t>
  </si>
  <si>
    <t>AVON TECHNOLOGIES (PROTECTION)  ORD</t>
  </si>
  <si>
    <t>BD1RP61</t>
  </si>
  <si>
    <t>BANK OF IRELAND GROUP PLC  ORD</t>
  </si>
  <si>
    <t>0090498</t>
  </si>
  <si>
    <t>BELLWAY PLC ORD</t>
  </si>
  <si>
    <t>BGHPT80</t>
  </si>
  <si>
    <t>BENCHMARK HOLDINGS PLC  ORD</t>
  </si>
  <si>
    <t>0177142</t>
  </si>
  <si>
    <t>ACCESSO TECHNOLOGY GRP (LO Q)  ORD</t>
  </si>
  <si>
    <t>BYQ0HV1</t>
  </si>
  <si>
    <t>BLUE PRISM GROUP PLC  ORD</t>
  </si>
  <si>
    <t>BH581H1</t>
  </si>
  <si>
    <t>CITYFIBRE INFRASTRUCTURE HLDGS  ORD</t>
  </si>
  <si>
    <t>BMMV6B7</t>
  </si>
  <si>
    <t>CLIPPER LOGISTICS PLC  ORD</t>
  </si>
  <si>
    <t>0052700</t>
  </si>
  <si>
    <t>DATALEX PLC  ORD</t>
  </si>
  <si>
    <t>0242493</t>
  </si>
  <si>
    <t>DCC PLC  ORD</t>
  </si>
  <si>
    <t>B0CM0C5</t>
  </si>
  <si>
    <t>IDEAGEN (DATUM INTERNATIONAL)  ORD</t>
  </si>
  <si>
    <t>BY7QYJ5</t>
  </si>
  <si>
    <t>MOLTEN VENTURES (DRAPER) PLC  ORD</t>
  </si>
  <si>
    <t>B3W40C2</t>
  </si>
  <si>
    <t>DOTDIGITAL GROUP PLC  ORD</t>
  </si>
  <si>
    <t>B1CKQ73</t>
  </si>
  <si>
    <t>DUNELM GROUP PLC  ORD</t>
  </si>
  <si>
    <t>BVG30R6</t>
  </si>
  <si>
    <t>Dunelm Group PLC</t>
  </si>
  <si>
    <t>BQJXXT1</t>
  </si>
  <si>
    <t>FLOW TRADERS LTD  ORD</t>
  </si>
  <si>
    <t>BWZMZF4</t>
  </si>
  <si>
    <t>FLUTTER ENTERTAINMENT PLC  ORD</t>
  </si>
  <si>
    <t>0664097</t>
  </si>
  <si>
    <t>4IMPRINT GROUP PLC  ORD</t>
  </si>
  <si>
    <t>BBT32N3</t>
  </si>
  <si>
    <t>FRONTIER DEVELOPMENTS PLC  ORD</t>
  </si>
  <si>
    <t>0687061</t>
  </si>
  <si>
    <t>GB GROUP (TELME GROUP) PLC  ORD</t>
  </si>
  <si>
    <t>BW9PJQ8</t>
  </si>
  <si>
    <t>GEAR4MUSIC HOLDINGS PLC  ORD</t>
  </si>
  <si>
    <t>0207458</t>
  </si>
  <si>
    <t>GENUS PLC  ORD</t>
  </si>
  <si>
    <t>0405207</t>
  </si>
  <si>
    <t>HALMA PLC  ORD</t>
  </si>
  <si>
    <t>BMBVGQ3</t>
  </si>
  <si>
    <t>HARBOUR ENERGY PLC  ORD</t>
  </si>
  <si>
    <t>BYYN422</t>
  </si>
  <si>
    <t>HOSTELWORLD GROUP PLC  ORD</t>
  </si>
  <si>
    <t>BYYTFB6</t>
  </si>
  <si>
    <t>HOMESERVE PLC  ORD</t>
  </si>
  <si>
    <t>BGLP8L2</t>
  </si>
  <si>
    <t>IMI PLC  ORD</t>
  </si>
  <si>
    <t>B59HWB1</t>
  </si>
  <si>
    <t>INDEPENDENT NEWS &amp; MEDIA PLC  ORD</t>
  </si>
  <si>
    <t>BN4HT33</t>
  </si>
  <si>
    <t>INDIVIOR PLC  ORD</t>
  </si>
  <si>
    <t>INTERMEDIATE CAPITAL GROUP PLC  ORD</t>
  </si>
  <si>
    <t>B09LSH6</t>
  </si>
  <si>
    <t>INMARSAT PLC  ORD</t>
  </si>
  <si>
    <t>5723830</t>
  </si>
  <si>
    <t>CPL RESOURCES PLC  ORD</t>
  </si>
  <si>
    <t>ST JAMES S PLACE PLC  ORD</t>
  </si>
  <si>
    <t>BQPW6Y8</t>
  </si>
  <si>
    <t>JIMMY CHOO PLC  ORD</t>
  </si>
  <si>
    <t>BKX5CN8</t>
  </si>
  <si>
    <t>JUST EAT PLC  ORD</t>
  </si>
  <si>
    <t>BBQ3850</t>
  </si>
  <si>
    <t>KEYWORDS STUDIOS PLC  ORD</t>
  </si>
  <si>
    <t>4491235</t>
  </si>
  <si>
    <t>KINGSPAN GROUP PLC  ORD</t>
  </si>
  <si>
    <t>B0SWJX3</t>
  </si>
  <si>
    <t>LONDON STOCK EXCHANGE GROUP  ORD</t>
  </si>
  <si>
    <t>5982200</t>
  </si>
  <si>
    <t>DIALOG SEMICONDUCTOR PLC  ORD</t>
  </si>
  <si>
    <t>BD8SLV4</t>
  </si>
  <si>
    <t>MARLOWE PLC  ORD</t>
  </si>
  <si>
    <t>B1ZBKY8</t>
  </si>
  <si>
    <t>MONY GROUP (SUPERMARKET) PLC  ORD</t>
  </si>
  <si>
    <t>B01QGK8</t>
  </si>
  <si>
    <t>NCC GROUP PLC  ORD</t>
  </si>
  <si>
    <t>0665045</t>
  </si>
  <si>
    <t>OXFORD INSTRUMENTS PLC  ORD</t>
  </si>
  <si>
    <t>BJ62K68</t>
  </si>
  <si>
    <t>PETS AT HOME GROUP PLC  ORD</t>
  </si>
  <si>
    <t>B0MDF23</t>
  </si>
  <si>
    <t>PLEXUS HOLDINGS PLC  ORD</t>
  </si>
  <si>
    <t>BGDT3G2</t>
  </si>
  <si>
    <t>RIGHTMOVE PLC  ORD</t>
  </si>
  <si>
    <t>B5NR1S7</t>
  </si>
  <si>
    <t>RESTORE PLC  ORD</t>
  </si>
  <si>
    <t>BVFNZH2</t>
  </si>
  <si>
    <t>ROTORK PLC  ORD</t>
  </si>
  <si>
    <t>BVFCZV3</t>
  </si>
  <si>
    <t>RWS HOLDINGS PLC  ORD</t>
  </si>
  <si>
    <t>0795823</t>
  </si>
  <si>
    <t>SENIOR PLC  ORD</t>
  </si>
  <si>
    <t>BWFGQN1</t>
  </si>
  <si>
    <t>SPIRAX GROUP (SARCO) PLC  ORD</t>
  </si>
  <si>
    <t>B040L80</t>
  </si>
  <si>
    <t>STAFFLINE GRP (STAFFLINE RECR)  ORD</t>
  </si>
  <si>
    <t>B60BD27</t>
  </si>
  <si>
    <t>SUPERDRY (SUPERGROUP) PLC  ORD</t>
  </si>
  <si>
    <t>0104861</t>
  </si>
  <si>
    <t>TED BAKER PLC  ORD</t>
  </si>
  <si>
    <t>B06GM72</t>
  </si>
  <si>
    <t>TELIT COMMUNICATIONS PLC  ORD</t>
  </si>
  <si>
    <t>B28HSF7</t>
  </si>
  <si>
    <t>TRACSIS PLC  ORD</t>
  </si>
  <si>
    <t>BKS7YK0</t>
  </si>
  <si>
    <t>TREATT PLC  ORD</t>
  </si>
  <si>
    <t>0888392</t>
  </si>
  <si>
    <t>TRIFAST PLC  ORD</t>
  </si>
  <si>
    <t>0150080</t>
  </si>
  <si>
    <t>TULLOW OIL PLC  ORD</t>
  </si>
  <si>
    <t>B6WVD70</t>
  </si>
  <si>
    <t>UTILITYWISE PLC  ORD</t>
  </si>
  <si>
    <t>BH6XDL3</t>
  </si>
  <si>
    <t>XLMEDIA PLC  ORD</t>
  </si>
  <si>
    <t>B176416</t>
  </si>
  <si>
    <t>BURCKHARDT COMPRESSION HLDG  ORD</t>
  </si>
  <si>
    <t>COMET HOLDING AG  ORD</t>
  </si>
  <si>
    <t>BMQWJ06</t>
  </si>
  <si>
    <t>FENIX OUTDOOR INTL AG  ORD B</t>
  </si>
  <si>
    <t>BM8J5G3</t>
  </si>
  <si>
    <t>GEORG FISCHER AG  ORD REG</t>
  </si>
  <si>
    <t>BSQL1V0</t>
  </si>
  <si>
    <t>MULTITUDE SE  ORD</t>
  </si>
  <si>
    <t>4681724</t>
  </si>
  <si>
    <t>INFICON HOLDING AG  ORD</t>
  </si>
  <si>
    <t>B7Y4738</t>
  </si>
  <si>
    <t>LEONTEQ AG  ORD</t>
  </si>
  <si>
    <t>BL9ZH89</t>
  </si>
  <si>
    <t>TRIFORK GROUP (HOLDING) AG  ORD</t>
  </si>
  <si>
    <t>B28PS95</t>
  </si>
  <si>
    <t>U BLOX HOLDING AG  ORD</t>
  </si>
  <si>
    <t>BYZWMR9</t>
  </si>
  <si>
    <t>VAT GROUP AG  ORD</t>
  </si>
  <si>
    <t>B573M11</t>
  </si>
  <si>
    <t>CHR HANSEN HOLDING AS  ORD</t>
  </si>
  <si>
    <t>BFYDWS1</t>
  </si>
  <si>
    <t>NETCOMPANY GROUP AS  ORD</t>
  </si>
  <si>
    <t>B44XTX8</t>
  </si>
  <si>
    <t>PANDORA AS  ORD</t>
  </si>
  <si>
    <t>BBCR9N1</t>
  </si>
  <si>
    <t>SIMCORP AS  ORD</t>
  </si>
  <si>
    <t>5263574</t>
  </si>
  <si>
    <t>FLSMIDTH &amp; CO AS  ORD</t>
  </si>
  <si>
    <t>BD5FFX8</t>
  </si>
  <si>
    <t>SOLUTIONS 30 SE  ORD</t>
  </si>
  <si>
    <t>4031459</t>
  </si>
  <si>
    <t>ACOMO (AMSTERDAM COMMODITIES)  ORD</t>
  </si>
  <si>
    <t>BD9Y9B7</t>
  </si>
  <si>
    <t>BASIC FIT NV  ORD</t>
  </si>
  <si>
    <t>BN573R4</t>
  </si>
  <si>
    <t>BRUNEL INTERNATIONAL NV  ORD</t>
  </si>
  <si>
    <t>BN0TYP0</t>
  </si>
  <si>
    <t>FUGRO NV  ORD</t>
  </si>
  <si>
    <t>5809428</t>
  </si>
  <si>
    <t>ROYAL VOPAK NV  ORD</t>
  </si>
  <si>
    <t>BFY1TC8</t>
  </si>
  <si>
    <t>TOMTOM NV  ORD</t>
  </si>
  <si>
    <t>7271166</t>
  </si>
  <si>
    <t>WESSANEN NV  ORD</t>
  </si>
  <si>
    <t>BG0T3J8</t>
  </si>
  <si>
    <t>ELKEM ASA  ORD</t>
  </si>
  <si>
    <t>7057720</t>
  </si>
  <si>
    <t>OTELLO CORP ASA  ORD</t>
  </si>
  <si>
    <t>B1L7YL5</t>
  </si>
  <si>
    <t>PGS (PETROLEUM GEO SVCS) ASA  ORD</t>
  </si>
  <si>
    <t>BJXC0S3</t>
  </si>
  <si>
    <t>PROSAFE SE  ORD</t>
  </si>
  <si>
    <t>BMH4WM4</t>
  </si>
  <si>
    <t>ZAPTEC ASA  ORD</t>
  </si>
  <si>
    <t>5808135</t>
  </si>
  <si>
    <t>BENI STABILI SPA SIIQ  ORD</t>
  </si>
  <si>
    <t>BMWHST7</t>
  </si>
  <si>
    <t>CREDITO VALTELLINESE SPA  ORD</t>
  </si>
  <si>
    <t>7169517</t>
  </si>
  <si>
    <t>DE LONGHI SPA  ORD</t>
  </si>
  <si>
    <t>BMH5TM6</t>
  </si>
  <si>
    <t>TREVI FINANZIARIA INDUSTRIALE  ORD</t>
  </si>
  <si>
    <t>B4YC9W4</t>
  </si>
  <si>
    <t>YOOX NET A PORTER GROUP SPA  ORD</t>
  </si>
  <si>
    <t>B1GCQ97</t>
  </si>
  <si>
    <t>SOMERO ENTERPRISES INC COM</t>
  </si>
  <si>
    <t>BD6DG27</t>
  </si>
  <si>
    <t>AHLSELL AB  ORD</t>
  </si>
  <si>
    <t>BMWC784</t>
  </si>
  <si>
    <t>BETSSON AB  ORD B</t>
  </si>
  <si>
    <t>BNHRWG4</t>
  </si>
  <si>
    <t>CARY GROUP HOLDING AB  ORD</t>
  </si>
  <si>
    <t>5364778</t>
  </si>
  <si>
    <t>CTT SYSTEMS AB  ORD</t>
  </si>
  <si>
    <t>BYXTXZ7</t>
  </si>
  <si>
    <t>INFANT BACTERIAL THERAPEUTICS  ORD B</t>
  </si>
  <si>
    <t>B3YWDL4</t>
  </si>
  <si>
    <t>CONCENTRIC AB  ORD</t>
  </si>
  <si>
    <t>BPMRNZ9</t>
  </si>
  <si>
    <t>FASTIGHETS AB BALDER  ORD B</t>
  </si>
  <si>
    <t>BKMFJ94</t>
  </si>
  <si>
    <t>BICO GROUP (CELLINK) AB  ORD B</t>
  </si>
  <si>
    <t>BM98X98</t>
  </si>
  <si>
    <t>CINT GROUP AB  ORD</t>
  </si>
  <si>
    <t>BF3NMS2</t>
  </si>
  <si>
    <t>BONESUPPORT HOLDING AB  ORD</t>
  </si>
  <si>
    <t>BJXSCH4</t>
  </si>
  <si>
    <t>EVOLUTION (GAMING GROUP) AB  ORD</t>
  </si>
  <si>
    <t>BN6RVB3</t>
  </si>
  <si>
    <t>GARO AB  ORD</t>
  </si>
  <si>
    <t>BM9S1Z0</t>
  </si>
  <si>
    <t>HEXATRONIC GROUP AB  ORD</t>
  </si>
  <si>
    <t>B142FZ8</t>
  </si>
  <si>
    <t>JM AB  ORD</t>
  </si>
  <si>
    <t>BMWX9N6</t>
  </si>
  <si>
    <t>LAGERCRANTZ GROUP AB  ORD B</t>
  </si>
  <si>
    <t>BXC4CH1</t>
  </si>
  <si>
    <t>NETENT AB  ORD B</t>
  </si>
  <si>
    <t>BKX8GB3</t>
  </si>
  <si>
    <t>BYY1RS3</t>
  </si>
  <si>
    <t>LEOVEGAS AB  ORD</t>
  </si>
  <si>
    <t>BMX6GL1</t>
  </si>
  <si>
    <t>READLY INTERNATIONAL AB  ORD</t>
  </si>
  <si>
    <t>BKP8Q11</t>
  </si>
  <si>
    <t>SINCH AB  ORD</t>
  </si>
  <si>
    <t>4902384</t>
  </si>
  <si>
    <t>TRELLEBORG AB  ORD B</t>
  </si>
  <si>
    <t>BNKCRG1</t>
  </si>
  <si>
    <t>VIMIAN GROUP AB  ORD</t>
  </si>
  <si>
    <t>BZ006R3</t>
  </si>
  <si>
    <t>VOLATI AB  ORD</t>
  </si>
  <si>
    <t>BLDB2F5</t>
  </si>
  <si>
    <t>WALLENSTAM AB  ORD B</t>
  </si>
  <si>
    <t>BWXTN97</t>
  </si>
  <si>
    <t>TOBII AB  ORD</t>
  </si>
  <si>
    <t>5913448</t>
  </si>
  <si>
    <t>BASWARE OYJ  ORD</t>
  </si>
  <si>
    <t>BGQYC45</t>
  </si>
  <si>
    <t>CTT CORREIOS DE PORTUGAL SA  ORD</t>
  </si>
  <si>
    <t>4447476</t>
  </si>
  <si>
    <t>HUHTAMAKI (VAN LEER) OYJ  ORD</t>
  </si>
  <si>
    <t>B1FN8X9</t>
  </si>
  <si>
    <t>METSO (OUTOTEC) CORP  ORD</t>
  </si>
  <si>
    <t>B07G378</t>
  </si>
  <si>
    <t>NOKIAN RENKAAT (TYRES) OYJ  ORD</t>
  </si>
  <si>
    <t>BYZFLR1</t>
  </si>
  <si>
    <t>PIHLAJALINNA OYJ  ORD</t>
  </si>
  <si>
    <t>BYZQHX2</t>
  </si>
  <si>
    <t>QT GROUP PLC  ORD</t>
  </si>
  <si>
    <t>BLF85N3</t>
  </si>
  <si>
    <t>SITOWISE GROUP OYJ  ORD</t>
  </si>
  <si>
    <t>BWVFL82</t>
  </si>
  <si>
    <t>TALENOM OYJ  ORD</t>
  </si>
  <si>
    <t>BLBP4V9</t>
  </si>
  <si>
    <t>VERKKOKAUPPA COM OYJ  ORD</t>
  </si>
  <si>
    <t>B11BQV1</t>
  </si>
  <si>
    <t>YIT OYJ  ORD</t>
  </si>
  <si>
    <t>SHORTPOS</t>
  </si>
  <si>
    <t>SHORT POSITIONS</t>
  </si>
  <si>
    <t>MARKS &amp; SPENCER GROUP PLC  ORD</t>
  </si>
  <si>
    <t>PREMIER FOODS PLC  ORD</t>
  </si>
  <si>
    <t>0185929</t>
  </si>
  <si>
    <t>VISTRY GROUP (BOVIS) PLC  ORD</t>
  </si>
  <si>
    <t>NEXANS  ORD</t>
  </si>
  <si>
    <t>SPIE SA  ORD</t>
  </si>
  <si>
    <t>KELLER GROUP PLC  ORD</t>
  </si>
  <si>
    <t>LION FINANCE GROUP(GEORGIA) PLC  ORD</t>
  </si>
  <si>
    <t>DIPLOMA PLC  ORD</t>
  </si>
  <si>
    <t>JET2 PLC  ORD</t>
  </si>
  <si>
    <t>7106354</t>
  </si>
  <si>
    <t>NKT AS ORD</t>
  </si>
  <si>
    <t>PLUS500 LTD  ORD</t>
  </si>
  <si>
    <t>B1FP6H5</t>
  </si>
  <si>
    <t>MITCHELLS &amp; BUTLERS PLC  ORD</t>
  </si>
  <si>
    <t>A2A SPA  ORD</t>
  </si>
  <si>
    <t>B2NGPM5</t>
  </si>
  <si>
    <t>PARAGON BANKING GROUP PLC  ORD</t>
  </si>
  <si>
    <t>BYWKGQ3</t>
  </si>
  <si>
    <t>CAMURUS AB  ORD</t>
  </si>
  <si>
    <t>0465740</t>
  </si>
  <si>
    <t>MITIE GROUP PLC  ORD</t>
  </si>
  <si>
    <t>B1WVF68</t>
  </si>
  <si>
    <t>ANDRITZ AG  ORD</t>
  </si>
  <si>
    <t>BANCO COMERCIAL PORTUGUES SA  ORD</t>
  </si>
  <si>
    <t>MORGAN SINDALL GROUP PLC  ORD</t>
  </si>
  <si>
    <t>BILFINGER (BILFINGER BERGER) SE  ORD</t>
  </si>
  <si>
    <t>TBC BANK GROUP PLC  ORD</t>
  </si>
  <si>
    <t>CURRYS PLC  ORD</t>
  </si>
  <si>
    <t>BKJ9RT5</t>
  </si>
  <si>
    <t>ISS AS  ORD</t>
  </si>
  <si>
    <t>SWISSQUOTE GROUP HOLDING  ORD REG</t>
  </si>
  <si>
    <t>B889DT4</t>
  </si>
  <si>
    <t>JPMORGAN LIQ FDS-EUR LIQUIDITY LVNAV</t>
  </si>
  <si>
    <t>0427030</t>
  </si>
  <si>
    <t>HILL &amp; SMITH PLC  ORD</t>
  </si>
  <si>
    <t>5881857</t>
  </si>
  <si>
    <t>CTS EVENTIM AG &amp; CO KGAA  ORD</t>
  </si>
  <si>
    <t>BYQ0JC6</t>
  </si>
  <si>
    <t>BEAZLEY PLC  ORD</t>
  </si>
  <si>
    <t>GAMES WORKSHOP GROUP PLC  ORD</t>
  </si>
  <si>
    <t>QUILTER PLC  ORD</t>
  </si>
  <si>
    <t>CAIRN HOMES PLC  ORD</t>
  </si>
  <si>
    <t>BMVB566</t>
  </si>
  <si>
    <t>LOOMIS AB  ORD</t>
  </si>
  <si>
    <t>BMH18Q1</t>
  </si>
  <si>
    <t>BYTES TECHNOLOGY GROUP PLC  ORD</t>
  </si>
  <si>
    <t>B62G9D3</t>
  </si>
  <si>
    <t>SHAFTESBURY (CAPITAL &amp; COUNTIE)  ORD</t>
  </si>
  <si>
    <t>BD0TSX6</t>
  </si>
  <si>
    <t>BFF BANK (BANCA) SPA  ORD</t>
  </si>
  <si>
    <t>BK93RS6</t>
  </si>
  <si>
    <t>BANCA MONTE DEI PASCHI DI SIENA  ORD</t>
  </si>
  <si>
    <t>ALPHA GROUP INTL (ALPHA FX) PLC  ORD</t>
  </si>
  <si>
    <t>BLF7T27</t>
  </si>
  <si>
    <t>CTP NV  ORD</t>
  </si>
  <si>
    <t>BH6XZT5</t>
  </si>
  <si>
    <t>VALMET CORP  ORD</t>
  </si>
  <si>
    <t>BZ04921</t>
  </si>
  <si>
    <t>MUNTERS GROUP AB  ORD B</t>
  </si>
  <si>
    <t>BF4X3P5</t>
  </si>
  <si>
    <t>JTC PLC  ORD</t>
  </si>
  <si>
    <t>B6YT190</t>
  </si>
  <si>
    <t>SUSS MICROTEC SE  ORD</t>
  </si>
  <si>
    <t>BBGTNT7</t>
  </si>
  <si>
    <t>MAIRE (MAIRE TECN)  ORD</t>
  </si>
  <si>
    <t>BMDZN39</t>
  </si>
  <si>
    <t>TP ICAP GROUP PLC  ORD</t>
  </si>
  <si>
    <t>B12W5Y9</t>
  </si>
  <si>
    <t>KONINKLIJKE BAM GROEP NV  ORD</t>
  </si>
  <si>
    <t>B17BBQ5</t>
  </si>
  <si>
    <t>INVESTEC PLC  ORD</t>
  </si>
  <si>
    <t>0491563</t>
  </si>
  <si>
    <t>KIER GROUP PLC  ORD</t>
  </si>
  <si>
    <t>BLGWF90</t>
  </si>
  <si>
    <t>VALLOUREC SA  ORD</t>
  </si>
  <si>
    <t>BCRX1J1</t>
  </si>
  <si>
    <t>JUST (JRP) GROUP PLC  ORD</t>
  </si>
  <si>
    <t>BLDRH36</t>
  </si>
  <si>
    <t>OSB GROUP PLC  ORD</t>
  </si>
  <si>
    <t>B7KR2P8</t>
  </si>
  <si>
    <t>EASYJET PLC  ORD</t>
  </si>
  <si>
    <t>BQN1C50</t>
  </si>
  <si>
    <t>AKER SOLUTIONS ASA  ORD</t>
  </si>
  <si>
    <t>B28V440</t>
  </si>
  <si>
    <t>FLUIDRA SA  ORD</t>
  </si>
  <si>
    <t>7745638</t>
  </si>
  <si>
    <t>COVIVIO SA  ORD</t>
  </si>
  <si>
    <t>B1SK0S6</t>
  </si>
  <si>
    <t>FREENET AG  ORD REG</t>
  </si>
  <si>
    <t>0386410</t>
  </si>
  <si>
    <t>GREENCORE GROUP PLC  ORD</t>
  </si>
  <si>
    <t>BN2RJ91</t>
  </si>
  <si>
    <t>HEMNET GROUP AB  ORD</t>
  </si>
  <si>
    <t>BN4N9C0</t>
  </si>
  <si>
    <t>INPOST SA /LU/  ORD</t>
  </si>
  <si>
    <t>ACCELLERON INDUSTRIES AG  ORD</t>
  </si>
  <si>
    <t>BKDTK92</t>
  </si>
  <si>
    <t>TRAINLINE PLC  ORD</t>
  </si>
  <si>
    <t>4253372</t>
  </si>
  <si>
    <t>DANIELI &amp; C SPA  SVGS</t>
  </si>
  <si>
    <t>BLY2F70</t>
  </si>
  <si>
    <t>CARD FACTORY PLC  ORD</t>
  </si>
  <si>
    <t>VZ HOLDING AG  ORD</t>
  </si>
  <si>
    <t>B10DQJ6</t>
  </si>
  <si>
    <t>IMPLENIA AG  ORD</t>
  </si>
  <si>
    <t>BYMM001</t>
  </si>
  <si>
    <t>PER AARSLEFF HOLDING AS  ORD B</t>
  </si>
  <si>
    <t>BMXPBZ7</t>
  </si>
  <si>
    <t>LOTTOMATICA GROUP SPA  ORD</t>
  </si>
  <si>
    <t>BVSS790</t>
  </si>
  <si>
    <t>ELIS SA  ORD</t>
  </si>
  <si>
    <t>4792132</t>
  </si>
  <si>
    <t>SEB SA  ORD</t>
  </si>
  <si>
    <t>MYCRONIC AB  ORD</t>
  </si>
  <si>
    <t>5782206</t>
  </si>
  <si>
    <t>BUZZI (BUZZI UNICEM) SPA  ORD</t>
  </si>
  <si>
    <t>B156T57</t>
  </si>
  <si>
    <t>SBM OFFSHORE NV  ORD</t>
  </si>
  <si>
    <t>0447889</t>
  </si>
  <si>
    <t>HUNTING (GIBSON) PLC  ORD</t>
  </si>
  <si>
    <t>BL979V2</t>
  </si>
  <si>
    <t>PUUILO OYJ  ORD</t>
  </si>
  <si>
    <t>B019M65</t>
  </si>
  <si>
    <t>AZIMUT HOLDING SPA  ORD</t>
  </si>
  <si>
    <t>B11TD81</t>
  </si>
  <si>
    <t>ALSO HOLDING (ALSO ACTEBIS)  ORD</t>
  </si>
  <si>
    <t>BMHG0H1</t>
  </si>
  <si>
    <t>POLLEN STREET GROUP LTD  ORD</t>
  </si>
  <si>
    <t>BANCA GENERALI SPA  ORD</t>
  </si>
  <si>
    <t>B39VJC9</t>
  </si>
  <si>
    <t>ARYZTA AG  ORD</t>
  </si>
  <si>
    <t>4476210</t>
  </si>
  <si>
    <t>INDRA SISTEMAS SA  ORD</t>
  </si>
  <si>
    <t>5075036</t>
  </si>
  <si>
    <t>KONINKLIJKE HEIJMANS(HEIJMANS)  ORD</t>
  </si>
  <si>
    <t>5633616</t>
  </si>
  <si>
    <t>SOPRA STERIA GROUP  ORD</t>
  </si>
  <si>
    <t>4645742</t>
  </si>
  <si>
    <t>NCC AB  ORD B</t>
  </si>
  <si>
    <t>BMYKVN9</t>
  </si>
  <si>
    <t>DEME GROUP NV  ORD</t>
  </si>
  <si>
    <t>4407760</t>
  </si>
  <si>
    <t>PEAB AB  ORD B</t>
  </si>
  <si>
    <t>BSY3S84</t>
  </si>
  <si>
    <t>HAFNIA LTD  ORD</t>
  </si>
  <si>
    <t>DO &amp; CO (DO &amp; CO RESTAURANTS)  ORD</t>
  </si>
  <si>
    <t>5258246</t>
  </si>
  <si>
    <t>SUBSEA 7 (ACERGY) SA  ORD</t>
  </si>
  <si>
    <t>B7SF135</t>
  </si>
  <si>
    <t>UNIPOL ASSICURAZIONI (GRUPPO)  ORD</t>
  </si>
  <si>
    <t>BP8KPN4</t>
  </si>
  <si>
    <t>NORVA24 GROUP AB  ORD</t>
  </si>
  <si>
    <t>BMQ4ZX7</t>
  </si>
  <si>
    <t>ALLEIMA AB  ORD</t>
  </si>
  <si>
    <t>5092336</t>
  </si>
  <si>
    <t>VOSSLOH AG  ORD REG</t>
  </si>
  <si>
    <t>4854719</t>
  </si>
  <si>
    <t>SULZER AG  ORD REG</t>
  </si>
  <si>
    <t>5523881</t>
  </si>
  <si>
    <t>KRONES AG  ORD</t>
  </si>
  <si>
    <t>BKPGF52</t>
  </si>
  <si>
    <t>IVECO GROUP NV  ORD</t>
  </si>
  <si>
    <t>BMGTJT6</t>
  </si>
  <si>
    <t>H LUNDBECK AS  ORD B</t>
  </si>
  <si>
    <t>BDT88L2</t>
  </si>
  <si>
    <t>RUBIS SCA  ORD</t>
  </si>
  <si>
    <t>5298781</t>
  </si>
  <si>
    <t>SOCIETE BIC SA  ORD</t>
  </si>
  <si>
    <t>BSD4GW8</t>
  </si>
  <si>
    <t>AQ GROUP AB  ORD</t>
  </si>
  <si>
    <t>B08CHG2</t>
  </si>
  <si>
    <t>EVS BROADCAST EQUIPMENT SA  ORD</t>
  </si>
  <si>
    <t>B182K93</t>
  </si>
  <si>
    <t>PROTECTOR FORSIKRING ASA  ORD</t>
  </si>
  <si>
    <t>5740806</t>
  </si>
  <si>
    <t>CEWE STIFTUNG &amp; CO (CEWE COLOR)  ORD</t>
  </si>
  <si>
    <t>ELOPAK ASA  ORD</t>
  </si>
  <si>
    <t>BYYLS68</t>
  </si>
  <si>
    <t>COSMO PHARMACEUTICALS NV  ORD REG</t>
  </si>
  <si>
    <t>BYP70L4</t>
  </si>
  <si>
    <t>AEDAS HOMES SA  ORD</t>
  </si>
  <si>
    <t>B4RFDT5</t>
  </si>
  <si>
    <t>ID LOGISTICS SA  ORD</t>
  </si>
  <si>
    <t>BMTQPF2</t>
  </si>
  <si>
    <t>NORCONSULT ASA  ORD</t>
  </si>
  <si>
    <t>HARVIA OYJ  ORD</t>
  </si>
  <si>
    <t>B0BKSS2</t>
  </si>
  <si>
    <t>VIENNA INSURANCE GROUP AG  BRR</t>
  </si>
  <si>
    <t>BPBQL86</t>
  </si>
  <si>
    <t>R&amp;S GROUP HOLDING (VT5)  ORD PFD A</t>
  </si>
  <si>
    <t>5504789</t>
  </si>
  <si>
    <t>SACYR SA  ORD</t>
  </si>
  <si>
    <t>BQWSKZ8</t>
  </si>
  <si>
    <t>DOF GROUP ASA  ORD</t>
  </si>
  <si>
    <t>4554406</t>
  </si>
  <si>
    <t>ICADE SA  ORD</t>
  </si>
  <si>
    <t>BVFZND0</t>
  </si>
  <si>
    <t>HOIST FINANCE AB  ORD</t>
  </si>
  <si>
    <t>BT195Y7</t>
  </si>
  <si>
    <t>CARGOTEC OYJ  ORD B</t>
  </si>
  <si>
    <t>BZ145W2</t>
  </si>
  <si>
    <t>MEDCAP AB  ORD</t>
  </si>
  <si>
    <t>4780290</t>
  </si>
  <si>
    <t>SPAREBANKEN VEST  ORD CTF</t>
  </si>
  <si>
    <t>B13ZSL5</t>
  </si>
  <si>
    <t>ALTRI SGPS SA  ORD</t>
  </si>
  <si>
    <t>KARDEX HOLDING AG  ORD BRR</t>
  </si>
  <si>
    <t>BT5GCN2</t>
  </si>
  <si>
    <t>BW LPG LTD  ORD</t>
  </si>
  <si>
    <t>BXBZB01</t>
  </si>
  <si>
    <t>HEXPOL AB  ORD B</t>
  </si>
  <si>
    <t>7042395</t>
  </si>
  <si>
    <t>EURAZEO SE  ORD</t>
  </si>
  <si>
    <t>BM8R3B8</t>
  </si>
  <si>
    <t>PEXIP HOLDING ASA  ORD</t>
  </si>
  <si>
    <t>BPRD664</t>
  </si>
  <si>
    <t>IONOS GROUP SE  ORD</t>
  </si>
  <si>
    <t>BNDLH43</t>
  </si>
  <si>
    <t>NORDNET AB  ORD</t>
  </si>
  <si>
    <t>B09MRX8</t>
  </si>
  <si>
    <t>WEBUILD SPA  ORD</t>
  </si>
  <si>
    <t>BYPK5G3</t>
  </si>
  <si>
    <t>KID ASA  ORD</t>
  </si>
  <si>
    <t>5399684</t>
  </si>
  <si>
    <t>KITRON ASA  ORD</t>
  </si>
  <si>
    <t>5972676</t>
  </si>
  <si>
    <t>NEURONES  ORD</t>
  </si>
  <si>
    <t>BQKMP24</t>
  </si>
  <si>
    <t>EXOSENS SAS  ORD</t>
  </si>
  <si>
    <t>B23D2M5</t>
  </si>
  <si>
    <t>BLUENORD ASA  ORD</t>
  </si>
  <si>
    <t>5797921</t>
  </si>
  <si>
    <t>ASSYSTEM SA  ORD</t>
  </si>
  <si>
    <t>BN791J6</t>
  </si>
  <si>
    <t>AFRY (AF) AB  ORD B</t>
  </si>
  <si>
    <t>B4PKZG3</t>
  </si>
  <si>
    <t>STOLT NIELSEN LTD  ORD</t>
  </si>
  <si>
    <t>BT19600</t>
  </si>
  <si>
    <t>KALMAR CORP  ORD B</t>
  </si>
  <si>
    <t>B156Y18</t>
  </si>
  <si>
    <t>VBG GROUP AB  ORD B</t>
  </si>
  <si>
    <t>BKFHT86</t>
  </si>
  <si>
    <t>ALZCHEM GROUP AG  ORD</t>
  </si>
  <si>
    <t>7591239</t>
  </si>
  <si>
    <t>RAYSEARCH LABORATORIES AB  ORD B</t>
  </si>
  <si>
    <t>BNTJ0F3</t>
  </si>
  <si>
    <t>FRIEDRICH VORWERK GROUP SE  ORD</t>
  </si>
  <si>
    <t>BTFKGB0</t>
  </si>
  <si>
    <t>BETSSON AB  ORD TEMP B</t>
  </si>
  <si>
    <t>5681046</t>
  </si>
  <si>
    <t>CA IMMOBILIEN ANLAGEN AG  ORD</t>
  </si>
  <si>
    <t>BN796M4</t>
  </si>
  <si>
    <t>FACC AG  ORD</t>
  </si>
  <si>
    <t>BD6KMR5</t>
  </si>
  <si>
    <t>FLUGHAFEN WIEN AG  ORD</t>
  </si>
  <si>
    <t>BFZ5BQ7</t>
  </si>
  <si>
    <t>CPI EUROPE (IMMOFINANZ) AG  ORD</t>
  </si>
  <si>
    <t>5700350</t>
  </si>
  <si>
    <t>PALFINGER AG  ORD</t>
  </si>
  <si>
    <t>4019950</t>
  </si>
  <si>
    <t>PORR (ALLGEMEINE BAUGESELL) AG  ORD</t>
  </si>
  <si>
    <t>4719915</t>
  </si>
  <si>
    <t>RHI AG  ORD</t>
  </si>
  <si>
    <t>7390801</t>
  </si>
  <si>
    <t>S IMMO AG  ORD</t>
  </si>
  <si>
    <t>4665933</t>
  </si>
  <si>
    <t>KONTRON AG  ORD</t>
  </si>
  <si>
    <t>4422332</t>
  </si>
  <si>
    <t>UNIQA INSURANCE GROUP AG  ORD BRR</t>
  </si>
  <si>
    <t>5715774</t>
  </si>
  <si>
    <t>ACKERMANS &amp; VAN HAAREN  NV  ORD</t>
  </si>
  <si>
    <t>5689051</t>
  </si>
  <si>
    <t>AGFA GEVAERT NV  ORD</t>
  </si>
  <si>
    <t>5806225</t>
  </si>
  <si>
    <t>COLRUYT GROUP (COLRUYT SA)  ORD</t>
  </si>
  <si>
    <t>4318260</t>
  </si>
  <si>
    <t>CFE (CIE FRANCOIS D'ENTERPRISES) ORD</t>
  </si>
  <si>
    <t>BYTPCY1</t>
  </si>
  <si>
    <t>ECONOCOM GROUP SE  ORD D</t>
  </si>
  <si>
    <t>CMBT</t>
  </si>
  <si>
    <t>CMB TECH (EURONAV) NV  ORD</t>
  </si>
  <si>
    <t>KBC ANCORA  ORD</t>
  </si>
  <si>
    <t>B1FWD64</t>
  </si>
  <si>
    <t>MONTEA NV  ORD</t>
  </si>
  <si>
    <t>5541979</t>
  </si>
  <si>
    <t>ORANGE BELGIUM SA  ORD</t>
  </si>
  <si>
    <t>4363497</t>
  </si>
  <si>
    <t>RECTICEL SA  ORD</t>
  </si>
  <si>
    <t>BZ1NNF8</t>
  </si>
  <si>
    <t>XIOR STUDENT HOUSING NV  ORD</t>
  </si>
  <si>
    <t>BK8VQD9</t>
  </si>
  <si>
    <t>WAREHOUSES DE PAUW SA  ORD</t>
  </si>
  <si>
    <t>7100099</t>
  </si>
  <si>
    <t>ADLER REAL ESTATE AG  ORD</t>
  </si>
  <si>
    <t>BM9XDD7</t>
  </si>
  <si>
    <t>BAUER AG  ORD</t>
  </si>
  <si>
    <t>5485527</t>
  </si>
  <si>
    <t>AURUBIS AG  ORD</t>
  </si>
  <si>
    <t>B05GS53</t>
  </si>
  <si>
    <t>BET AT HOME COM AG  ORD</t>
  </si>
  <si>
    <t>5970982</t>
  </si>
  <si>
    <t>ENERGIEKONTOR AG  ORD</t>
  </si>
  <si>
    <t>5922961</t>
  </si>
  <si>
    <t>CARL ZEISS MEDITEC AG  ORD</t>
  </si>
  <si>
    <t>5041413</t>
  </si>
  <si>
    <t>CECONOMY AG  ORD</t>
  </si>
  <si>
    <t>BMY7CH1</t>
  </si>
  <si>
    <t>COMPUGROUP MEDICAL SE &amp; CO KGAA  ORD</t>
  </si>
  <si>
    <t>BFYTTC2</t>
  </si>
  <si>
    <t>DERMAPHARM HOLDING SE  ORD</t>
  </si>
  <si>
    <t>BMD0LD0</t>
  </si>
  <si>
    <t>CHERRY SE  ORD</t>
  </si>
  <si>
    <t>BFMHVQ6</t>
  </si>
  <si>
    <t>DWS GROUP GMBH &amp; CO KGAA  ORD</t>
  </si>
  <si>
    <t>5695423</t>
  </si>
  <si>
    <t>ELMOS SEMICONDUCTOR SE  ORD</t>
  </si>
  <si>
    <t>4409205</t>
  </si>
  <si>
    <t>FIELMANN GROUP AG  ORD</t>
  </si>
  <si>
    <t>5709948</t>
  </si>
  <si>
    <t>GFT TECHNOLOGIES SE  ORD</t>
  </si>
  <si>
    <t>4557104</t>
  </si>
  <si>
    <t>GEA GROUP AG  ORD</t>
  </si>
  <si>
    <t>4378394</t>
  </si>
  <si>
    <t>GRAMMER AG  ORD</t>
  </si>
  <si>
    <t>B1Y47Y7</t>
  </si>
  <si>
    <t>GERRESHEIMER AG  ORD BRR</t>
  </si>
  <si>
    <t>BPCTQ56</t>
  </si>
  <si>
    <t>DOUGLAS AG  ORD</t>
  </si>
  <si>
    <t>B28XLF6</t>
  </si>
  <si>
    <t>HYPOPORT SE  ORD</t>
  </si>
  <si>
    <t>B28SK09</t>
  </si>
  <si>
    <t>HAMBURGER HAFEN &amp; LOGISTIK AG  ORD</t>
  </si>
  <si>
    <t>B88MHC4</t>
  </si>
  <si>
    <t>HUGO BOSS AG  ORD REG</t>
  </si>
  <si>
    <t>7162895</t>
  </si>
  <si>
    <t>INIT INNOVATION IN TRAFFIC SYS  ORD</t>
  </si>
  <si>
    <t>5949777</t>
  </si>
  <si>
    <t>ISRA VISION AG  ORD</t>
  </si>
  <si>
    <t>7107551</t>
  </si>
  <si>
    <t>FRAPORT AG  ORD</t>
  </si>
  <si>
    <t>4557847</t>
  </si>
  <si>
    <t>DEUTZ AG  ORD</t>
  </si>
  <si>
    <t>5558203</t>
  </si>
  <si>
    <t>KOENIG &amp; BAUER AG  ORD</t>
  </si>
  <si>
    <t>BSHYK55</t>
  </si>
  <si>
    <t>HELLA GMBH &amp; CO KGAA  ORD</t>
  </si>
  <si>
    <t>4498065</t>
  </si>
  <si>
    <t>KSB SE &amp; CO KGAA  PFD</t>
  </si>
  <si>
    <t>BB22L96</t>
  </si>
  <si>
    <t>KION GROUP AG  ORD</t>
  </si>
  <si>
    <t>B05M8B7</t>
  </si>
  <si>
    <t>LANXESS AG  ORD</t>
  </si>
  <si>
    <t>5289172</t>
  </si>
  <si>
    <t>MENSCH UND MASCHINE SOFTWARE AG  ORD</t>
  </si>
  <si>
    <t>B06CF71</t>
  </si>
  <si>
    <t>NORDEX SE  ORD</t>
  </si>
  <si>
    <t>B4RLNR1</t>
  </si>
  <si>
    <t>NORMA GROUP SE  ORD</t>
  </si>
  <si>
    <t>5734672</t>
  </si>
  <si>
    <t>1&amp;1 AG  ORD</t>
  </si>
  <si>
    <t>B11Y3K8</t>
  </si>
  <si>
    <t>PATRIZIA SE  ORD</t>
  </si>
  <si>
    <t>BD6QT83</t>
  </si>
  <si>
    <t>METRO (WHOLESALE &amp; FOOD) AG  ORD</t>
  </si>
  <si>
    <t>BJV2FV3</t>
  </si>
  <si>
    <t>NEW WORK SE  ORD</t>
  </si>
  <si>
    <t>5499238</t>
  </si>
  <si>
    <t>PFEIFFER VACUUM TECHNOLOGY AG  ORD</t>
  </si>
  <si>
    <t>5910609</t>
  </si>
  <si>
    <t>RATIONAL AG  ORD</t>
  </si>
  <si>
    <t>5334588</t>
  </si>
  <si>
    <t>RHEINMETALL AG  ORD</t>
  </si>
  <si>
    <t>BYY5978</t>
  </si>
  <si>
    <t>SILTRONIC AG  ORD</t>
  </si>
  <si>
    <t>5260768</t>
  </si>
  <si>
    <t>SIXT SE  ORD</t>
  </si>
  <si>
    <t>B3B20H2</t>
  </si>
  <si>
    <t>SMA SOLAR TECHNOLOGY AG  ORD</t>
  </si>
  <si>
    <t>B8F0TD6</t>
  </si>
  <si>
    <t>TALANX AG  ORD</t>
  </si>
  <si>
    <t>BVCXBC2</t>
  </si>
  <si>
    <t>TELE COLUMBUS AG  ORD</t>
  </si>
  <si>
    <t>5699287</t>
  </si>
  <si>
    <t>PVA TEPLA AG  ORD</t>
  </si>
  <si>
    <t>5636927</t>
  </si>
  <si>
    <t>THYSSENKRUPP AG  ORD</t>
  </si>
  <si>
    <t>5802449</t>
  </si>
  <si>
    <t>VARTA AG  ORD</t>
  </si>
  <si>
    <t>BMYLGD7</t>
  </si>
  <si>
    <t>VITESCO TECHNOLOGIES GROUP AG  ORD</t>
  </si>
  <si>
    <t>B17R248</t>
  </si>
  <si>
    <t>WACKER NEUSON (WACKER CONST) SE  ORD</t>
  </si>
  <si>
    <t>5770911</t>
  </si>
  <si>
    <t>WUESTENROT &amp; WUERTTEMBERG  ORD</t>
  </si>
  <si>
    <t>BQV0SV7</t>
  </si>
  <si>
    <t>ZALANDO SE  ORD</t>
  </si>
  <si>
    <t>B01ZVZ5</t>
  </si>
  <si>
    <t>ACERINOX SA  ORD REG</t>
  </si>
  <si>
    <t>BM677T6</t>
  </si>
  <si>
    <t>APPLUS SERVICES SA  ORD</t>
  </si>
  <si>
    <t>B1X8QN2</t>
  </si>
  <si>
    <t>BANCO DE SABADELL SA  ORD</t>
  </si>
  <si>
    <t>BP269Z8</t>
  </si>
  <si>
    <t>AXIARE PATRIMONIO SOCIMI SA  ORD</t>
  </si>
  <si>
    <t>B15CL93</t>
  </si>
  <si>
    <t>CIE AUTOMOTIVE SA  ORD</t>
  </si>
  <si>
    <t>BQFPL53</t>
  </si>
  <si>
    <t>SACYR SA  RT 07/04/23</t>
  </si>
  <si>
    <t>4908735</t>
  </si>
  <si>
    <t>TUBACEX SA  ORD</t>
  </si>
  <si>
    <t>B1PQHS6</t>
  </si>
  <si>
    <t>FAES FARMA SA  ORD</t>
  </si>
  <si>
    <t>BYR4L21</t>
  </si>
  <si>
    <t>EUSKALTEL SA  ORD</t>
  </si>
  <si>
    <t>B188XC5</t>
  </si>
  <si>
    <t>GRUPO CATALANA OCCIDENTE SA  ORD</t>
  </si>
  <si>
    <t>BKJ9PT1</t>
  </si>
  <si>
    <t>HISPANIA ACTIVOS INMOBILIARIOS  ORD</t>
  </si>
  <si>
    <t>BD0PJ08</t>
  </si>
  <si>
    <t>INMOBILIARIA COLONIAL SOCIMI SA  ORD</t>
  </si>
  <si>
    <t>B29F9S0</t>
  </si>
  <si>
    <t>LABORATORIOS FARMACEUTICOS ROVI  ORD</t>
  </si>
  <si>
    <t>5738298</t>
  </si>
  <si>
    <t>MELIA HOTELS INTL (SOL MELIA)  ORD</t>
  </si>
  <si>
    <t>B8CLHY9</t>
  </si>
  <si>
    <t>PROSEGUR CIA SEGURIDAD SA  ORD REG</t>
  </si>
  <si>
    <t>B1YVKJ4</t>
  </si>
  <si>
    <t>SOLARIA ENERGIA Y MEDIO AMBIENTE ORD</t>
  </si>
  <si>
    <t>B16FTB9</t>
  </si>
  <si>
    <t>TECNICAS REUNIDAS SA  ORD</t>
  </si>
  <si>
    <t>BH4H4H0</t>
  </si>
  <si>
    <t>UNICAJA BANCO SA  ORD</t>
  </si>
  <si>
    <t>5466726</t>
  </si>
  <si>
    <t>VIDRALA SA  ORD</t>
  </si>
  <si>
    <t>5638280</t>
  </si>
  <si>
    <t>VISCOFAN SA  ORD</t>
  </si>
  <si>
    <t>B188LG5</t>
  </si>
  <si>
    <t>AKKA TECHNOLOGIES SE  ORD</t>
  </si>
  <si>
    <t>BF03BV1</t>
  </si>
  <si>
    <t>AYVENS (ALD)  ORD</t>
  </si>
  <si>
    <t>4907732</t>
  </si>
  <si>
    <t>ALTRAN TECHNOLOGIES SA  ORD</t>
  </si>
  <si>
    <t>BMCQH08</t>
  </si>
  <si>
    <t>ARAMIS GROUP SAS  ORD</t>
  </si>
  <si>
    <t>5654781</t>
  </si>
  <si>
    <t>ATOS SE  ORD</t>
  </si>
  <si>
    <t>7309283</t>
  </si>
  <si>
    <t>BENETEAU SA  ORD</t>
  </si>
  <si>
    <t>BMV2C79</t>
  </si>
  <si>
    <t>AIR FRANCE KLM  ORD</t>
  </si>
  <si>
    <t>SCOR SE  ORD</t>
  </si>
  <si>
    <t>BN0ZR60</t>
  </si>
  <si>
    <t>CASINO GUICHARD PERRACHON SA  ORD</t>
  </si>
  <si>
    <t>4017017</t>
  </si>
  <si>
    <t>ERAMET SA  ORD</t>
  </si>
  <si>
    <t>BN40H61</t>
  </si>
  <si>
    <t>ELIOR GROUP SA  ORD</t>
  </si>
  <si>
    <t>B11HYH1</t>
  </si>
  <si>
    <t>FAIVELEY TRANSPORT (FAIVELEY)  ORD</t>
  </si>
  <si>
    <t>BYNBTQ6</t>
  </si>
  <si>
    <t>EUROPCAR MOBILITY GROUP SA  ORD</t>
  </si>
  <si>
    <t>B0M7KJ7</t>
  </si>
  <si>
    <t>EUTELSAT COMMUNICATIONS  ORD</t>
  </si>
  <si>
    <t>B7VQL46</t>
  </si>
  <si>
    <t>FNAC DARTY SA  ORD</t>
  </si>
  <si>
    <t>5980958</t>
  </si>
  <si>
    <t>HAVAS SA  ORD</t>
  </si>
  <si>
    <t>B0R7JF1</t>
  </si>
  <si>
    <t>IPSEN SA  ORD</t>
  </si>
  <si>
    <t>B1HKRM0</t>
  </si>
  <si>
    <t>CLARIANE (KORIAN) SE  ORD</t>
  </si>
  <si>
    <t>BG0SC10</t>
  </si>
  <si>
    <t>FDJ (LA FRANCAISE) UNITED  ORD</t>
  </si>
  <si>
    <t>5489916</t>
  </si>
  <si>
    <t>LISI SA (GFI)  ORD</t>
  </si>
  <si>
    <t>B0LMF87</t>
  </si>
  <si>
    <t>MERCIALYS SA  ORD</t>
  </si>
  <si>
    <t>5993901</t>
  </si>
  <si>
    <t>M6 METROPOLE TELEVISION SA  ORD</t>
  </si>
  <si>
    <t>BGV7F95</t>
  </si>
  <si>
    <t>NEOEN SA  ORD</t>
  </si>
  <si>
    <t>B037JC2</t>
  </si>
  <si>
    <t>NEXITY SA  ORD</t>
  </si>
  <si>
    <t>B08V9H4</t>
  </si>
  <si>
    <t>OPMOBILITY (OMNIUM)  ORD</t>
  </si>
  <si>
    <t>4741714</t>
  </si>
  <si>
    <t>REMY COINTREAU SA  ORD</t>
  </si>
  <si>
    <t>4672308</t>
  </si>
  <si>
    <t>ROTHSCHILD &amp; CO (PARIS ORL) SCA  ORD</t>
  </si>
  <si>
    <t>BDVP4Y6</t>
  </si>
  <si>
    <t>SMCP SA  ORD</t>
  </si>
  <si>
    <t>BYXKN05</t>
  </si>
  <si>
    <t>SOMFY SA  ORD</t>
  </si>
  <si>
    <t>BLR97V6</t>
  </si>
  <si>
    <t>VANTIVA (TECHNICOLOR) SA  ORD</t>
  </si>
  <si>
    <t>5999330</t>
  </si>
  <si>
    <t>TELEPERFORMANCE SA  ORD</t>
  </si>
  <si>
    <t>5997118</t>
  </si>
  <si>
    <t>TF1 TELEVISION FRANCAISE SA  ORD</t>
  </si>
  <si>
    <t>B1L3CS6</t>
  </si>
  <si>
    <t>UBISOFT ENTERTAINMENT SA  ORD</t>
  </si>
  <si>
    <t>BDC5ST8</t>
  </si>
  <si>
    <t>VALEO SE  ORD</t>
  </si>
  <si>
    <t>5481202</t>
  </si>
  <si>
    <t>MERSEN SA  ORD</t>
  </si>
  <si>
    <t>B0WM393</t>
  </si>
  <si>
    <t>VILMORIN &amp; CIE SA  ORD</t>
  </si>
  <si>
    <t>BNLPTL8</t>
  </si>
  <si>
    <t>VOLTALIA  ORD</t>
  </si>
  <si>
    <t>BNFWR44</t>
  </si>
  <si>
    <t>WORLDLINE SA  ORD</t>
  </si>
  <si>
    <t>BGH15L3</t>
  </si>
  <si>
    <t>TARKETT SA  ORD</t>
  </si>
  <si>
    <t>BYZQYH5</t>
  </si>
  <si>
    <t>UNIBET GROUP PLC  SDR</t>
  </si>
  <si>
    <t>B61D2N6</t>
  </si>
  <si>
    <t>ACACIA MINING PLC  ORD</t>
  </si>
  <si>
    <t>BK1PTB7</t>
  </si>
  <si>
    <t>AGGREKO PLC  ORD</t>
  </si>
  <si>
    <t>BKDRYJ4</t>
  </si>
  <si>
    <t>AIRTEL AFRICA PLC  ORD</t>
  </si>
  <si>
    <t>BDHXPG3</t>
  </si>
  <si>
    <t>ALFA FINANCIAL SOFTWARE HOLDING  ORD</t>
  </si>
  <si>
    <t>BQQMCJ4</t>
  </si>
  <si>
    <t>ALDERMORE GROUP PLC  ORD</t>
  </si>
  <si>
    <t>BNTJ354</t>
  </si>
  <si>
    <t>ALLFUNDS GROUP PLC  ORD</t>
  </si>
  <si>
    <t>BNDRMJ1</t>
  </si>
  <si>
    <t>ALPHAWAVE IP GROUP PLC  ORD</t>
  </si>
  <si>
    <t>BFFK8T4</t>
  </si>
  <si>
    <t>AMIGO HOLDINGS PLC  ORD</t>
  </si>
  <si>
    <t>BDGTXM4</t>
  </si>
  <si>
    <t>ARROW GLOBAL GROUP PLC  ORD</t>
  </si>
  <si>
    <t>BQFH632</t>
  </si>
  <si>
    <t>ASCENTIAL PLC  ORD</t>
  </si>
  <si>
    <t>0053673</t>
  </si>
  <si>
    <t>ASHTEAD GROUP PLC  ORD</t>
  </si>
  <si>
    <t>B132NW2</t>
  </si>
  <si>
    <t>ASHMORE GROUP PLC  ORD</t>
  </si>
  <si>
    <t>BBG9VN7</t>
  </si>
  <si>
    <t>AVEVA GROUP PLC  ORD</t>
  </si>
  <si>
    <t>0969703</t>
  </si>
  <si>
    <t>BABCOCK INTERNATIONAL GROUP  ORD</t>
  </si>
  <si>
    <t>BDD85M8</t>
  </si>
  <si>
    <t>AVAST PLC  ORD</t>
  </si>
  <si>
    <t>BF0L353</t>
  </si>
  <si>
    <t>AIB GROUP PLC  ORD</t>
  </si>
  <si>
    <t>B0F9971</t>
  </si>
  <si>
    <t>BERENDSEN PLC  ORD</t>
  </si>
  <si>
    <t>B3FLWH9</t>
  </si>
  <si>
    <t>BODYCOTE PLC  ORD</t>
  </si>
  <si>
    <t>BSPL1J9</t>
  </si>
  <si>
    <t>BETFAIR GROUP PLC  ORD</t>
  </si>
  <si>
    <t>BKRV3L7</t>
  </si>
  <si>
    <t>BRIT PLC  ORD</t>
  </si>
  <si>
    <t>0100159</t>
  </si>
  <si>
    <t>BTG PLC  ORD</t>
  </si>
  <si>
    <t>B0N8QD5</t>
  </si>
  <si>
    <t>BRITVIC PLC  ORD</t>
  </si>
  <si>
    <t>BYYNFR4</t>
  </si>
  <si>
    <t>BW OFFSHORE LTD  ORD</t>
  </si>
  <si>
    <t>B010DT8</t>
  </si>
  <si>
    <t>C&amp;C GROUP PLC  ORD</t>
  </si>
  <si>
    <t>0736554</t>
  </si>
  <si>
    <t>CARILLION PLC  ORD</t>
  </si>
  <si>
    <t>B5SJJD9</t>
  </si>
  <si>
    <t>CAPE PLC  ORD</t>
  </si>
  <si>
    <t>BD8DR11</t>
  </si>
  <si>
    <t>BIFFA PLC  ORD</t>
  </si>
  <si>
    <t>B033F22</t>
  </si>
  <si>
    <t>CENTRICA PLC  ORD</t>
  </si>
  <si>
    <t>B5TT187</t>
  </si>
  <si>
    <t>CENTAMIN PLC  ORD</t>
  </si>
  <si>
    <t>BD82257</t>
  </si>
  <si>
    <t>CHARTER COURT FINANCIAL SERVICE  ORD</t>
  </si>
  <si>
    <t>B67KBV2</t>
  </si>
  <si>
    <t>CENTRAL ASIA METALS PLC  ORD</t>
  </si>
  <si>
    <t>B15FWH7</t>
  </si>
  <si>
    <t>CINEWORLD GROUP PLC  ORD</t>
  </si>
  <si>
    <t>0766807</t>
  </si>
  <si>
    <t>CLOSE BROTHERS GROUP PLC  ORD</t>
  </si>
  <si>
    <t>B14SKR3</t>
  </si>
  <si>
    <t>CMC MARKETS PLC  ORD</t>
  </si>
  <si>
    <t>COATS GROUP PLC  ORD</t>
  </si>
  <si>
    <t>BV9FP30</t>
  </si>
  <si>
    <t>COMPUTACENTER PLC  ORD</t>
  </si>
  <si>
    <t>B64NSP7</t>
  </si>
  <si>
    <t>COSTAIN GROUP PLC  ORD</t>
  </si>
  <si>
    <t>B8VZXT9</t>
  </si>
  <si>
    <t>CREST NICHOLSON HOLDINGS PLC  ORD</t>
  </si>
  <si>
    <t>B286382</t>
  </si>
  <si>
    <t>CVS GROUP PLC  ORD</t>
  </si>
  <si>
    <t>BYN5913</t>
  </si>
  <si>
    <t>DOMINOS PIZZA GROUP PLC  ORD</t>
  </si>
  <si>
    <t>BL6NGV2</t>
  </si>
  <si>
    <t>DR MARTENS PLC  ORD</t>
  </si>
  <si>
    <t>BTC0LB8</t>
  </si>
  <si>
    <t>DFS FURNITURE PLC  ORD</t>
  </si>
  <si>
    <t>0822011</t>
  </si>
  <si>
    <t>DS SMITH PLC  ORD</t>
  </si>
  <si>
    <t>BY9D0Y1</t>
  </si>
  <si>
    <t>DIRECT LINE INSURANCE GROUP PLC  ORD</t>
  </si>
  <si>
    <t>RS GROUP (ELECTROCOMPONENTS)  ORD</t>
  </si>
  <si>
    <t>B1L8B62</t>
  </si>
  <si>
    <t>EI GROUP PLC  ORD</t>
  </si>
  <si>
    <t>BG12Y04</t>
  </si>
  <si>
    <t>ENERGEAN (OIL &amp; GAS) PLC  ORD</t>
  </si>
  <si>
    <t>B5VQMV6</t>
  </si>
  <si>
    <t>ENTAIN PLC  ORD</t>
  </si>
  <si>
    <t>BALFOUR BEATTY (BICC)  PLC  ORD</t>
  </si>
  <si>
    <t>0334505</t>
  </si>
  <si>
    <t>FENNER PLC ( JH FENNER HLGDS)  ORD</t>
  </si>
  <si>
    <t>BRJ9BJ2</t>
  </si>
  <si>
    <t>FEVERTREE DRINKS PLC  ORD</t>
  </si>
  <si>
    <t>BLWDVP5</t>
  </si>
  <si>
    <t>FDM GROUP HOLDINGS PLC  ORD</t>
  </si>
  <si>
    <t>B1XH2C0</t>
  </si>
  <si>
    <t>FERREXPO PLC  ORD</t>
  </si>
  <si>
    <t>0345217</t>
  </si>
  <si>
    <t>FIRSTGROUP PLC  ORD</t>
  </si>
  <si>
    <t>0339500</t>
  </si>
  <si>
    <t>JAMES FISHER &amp; SONS PLC  ORD</t>
  </si>
  <si>
    <t>BYYW3C2</t>
  </si>
  <si>
    <t>FORTERRA PLC  ORD</t>
  </si>
  <si>
    <t>B1QH8P2</t>
  </si>
  <si>
    <t>FRASERS GROUP PLC  ORD</t>
  </si>
  <si>
    <t>BYZN904</t>
  </si>
  <si>
    <t>FUTURE PLC  ORD</t>
  </si>
  <si>
    <t>BQS10J5</t>
  </si>
  <si>
    <t>GAMMA COMMUNICATIONS PLC  ORD</t>
  </si>
  <si>
    <t>BKY40Q3</t>
  </si>
  <si>
    <t>GALLIFORD TRY HOLDINGS PLC  ORD</t>
  </si>
  <si>
    <t>B01FLG6</t>
  </si>
  <si>
    <t>G4S PLC  ORD</t>
  </si>
  <si>
    <t>BN7ZCY6</t>
  </si>
  <si>
    <t>ERGOMED PLC  ORD</t>
  </si>
  <si>
    <t>B00MZ44</t>
  </si>
  <si>
    <t>GRAFTON GROUP PLC  ORD UNIT</t>
  </si>
  <si>
    <t>BF5H9P8</t>
  </si>
  <si>
    <t>GREAT PORTLAND ESTATES PLC  ORD</t>
  </si>
  <si>
    <t>B0HZP13</t>
  </si>
  <si>
    <t>GREENE KING PLC  ORD</t>
  </si>
  <si>
    <t>BVC3CB8</t>
  </si>
  <si>
    <t>JOHN LAING GROUP PLC  ORD</t>
  </si>
  <si>
    <t>B63QSB3</t>
  </si>
  <si>
    <t>GREGGS PLC  ORD</t>
  </si>
  <si>
    <t>BYVGFL0</t>
  </si>
  <si>
    <t>GULF KEYSTONE PETROLEUM LTD  ORD</t>
  </si>
  <si>
    <t>BRJQ8J2</t>
  </si>
  <si>
    <t>HAMMERSON PLC  ORD</t>
  </si>
  <si>
    <t>B012TP2</t>
  </si>
  <si>
    <t>HALFORDS GROUP PLC  ORD</t>
  </si>
  <si>
    <t>BYRJH51</t>
  </si>
  <si>
    <t>HASTINGS GROUP HOLDINGS PLC  ORD</t>
  </si>
  <si>
    <t>0416102</t>
  </si>
  <si>
    <t>HAYS PLC  ORD</t>
  </si>
  <si>
    <t>BGHQ198</t>
  </si>
  <si>
    <t>HIBERNIA REIT PLC  ORD</t>
  </si>
  <si>
    <t>B943Y72</t>
  </si>
  <si>
    <t>HELLERMANNTYTON GROUP PLC  ORD</t>
  </si>
  <si>
    <t>B0LCW08</t>
  </si>
  <si>
    <t>HIKMA PHARMACEUTICALS PLC  ORD</t>
  </si>
  <si>
    <t>B19NKB7</t>
  </si>
  <si>
    <t>HOME RETAIL GROUP PLC  ORD</t>
  </si>
  <si>
    <t>BYXJC27</t>
  </si>
  <si>
    <t>IBSTOCK PLC  ORD</t>
  </si>
  <si>
    <t>B06QFB7</t>
  </si>
  <si>
    <t>IG GROUP HOLDINGS PLC  ORD A</t>
  </si>
  <si>
    <t>BD45SH4</t>
  </si>
  <si>
    <t>INTEGRAFIN HOLDINGS PLC  ORD</t>
  </si>
  <si>
    <t>BLP5857</t>
  </si>
  <si>
    <t>IRISH CONTINENTAL GROUP PLC  UNIT</t>
  </si>
  <si>
    <t>BYVQYS0</t>
  </si>
  <si>
    <t>INTERNATIONAL WORKPLACE (IWG)  ORD</t>
  </si>
  <si>
    <t>3398649</t>
  </si>
  <si>
    <t>ITV PLC  ORD</t>
  </si>
  <si>
    <t>BM8Q5M0</t>
  </si>
  <si>
    <t>JD SPORTS FASHION PLC  ORD REG</t>
  </si>
  <si>
    <t>BZ0D672</t>
  </si>
  <si>
    <t>KAINOS GROUP PLC  ORD</t>
  </si>
  <si>
    <t>B0HZPV3</t>
  </si>
  <si>
    <t>KAZ MINERALS (KAZAKHMYS) PLC  ORD</t>
  </si>
  <si>
    <t>BL9ZF30</t>
  </si>
  <si>
    <t>PETERSHILL PARTNERS PLC  ORD</t>
  </si>
  <si>
    <t>3319521</t>
  </si>
  <si>
    <t>KINGFISHER PLC  ORD</t>
  </si>
  <si>
    <t>B1VNST9</t>
  </si>
  <si>
    <t>LAIRD (LAIRD GROUP) PLC  ORD</t>
  </si>
  <si>
    <t>B4T7HX1</t>
  </si>
  <si>
    <t>LEARNING TECHNOLOGIES GROUP PLC  ORD</t>
  </si>
  <si>
    <t>0738840</t>
  </si>
  <si>
    <t>LIONTRUST ASSET MANAGEMENT  ORD</t>
  </si>
  <si>
    <t>B67G5X0</t>
  </si>
  <si>
    <t>WORKSPACE GROUP PLC  ORD</t>
  </si>
  <si>
    <t>B17MMZ4</t>
  </si>
  <si>
    <t>LOOKERS PLC  ORD</t>
  </si>
  <si>
    <t>BZC0LP4</t>
  </si>
  <si>
    <t>LUCECO PLC  ORD</t>
  </si>
  <si>
    <t>BJ1DLW9</t>
  </si>
  <si>
    <t>MAN GROUP PLC  ORD</t>
  </si>
  <si>
    <t>B1JQDM8</t>
  </si>
  <si>
    <t>MARSTONS PLC  ORD</t>
  </si>
  <si>
    <t>B012BV2</t>
  </si>
  <si>
    <t>MARSHALLS PLC  ORD</t>
  </si>
  <si>
    <t>0575809</t>
  </si>
  <si>
    <t>MEGGITT PLC  ORD</t>
  </si>
  <si>
    <t>BNGDN82</t>
  </si>
  <si>
    <t>MELROSE INDUSTRIES PLC  ORD</t>
  </si>
  <si>
    <t>BJ1F4N7</t>
  </si>
  <si>
    <t>MICRO FOCUS INTERNATIONAL PLC  ORD</t>
  </si>
  <si>
    <t>BG6L729</t>
  </si>
  <si>
    <t>BOOHOO GROUP PLC  ORD</t>
  </si>
  <si>
    <t>0621520</t>
  </si>
  <si>
    <t>MOBICO GROUP (NATIONAL) PLC  ORD</t>
  </si>
  <si>
    <t>BM7S2W6</t>
  </si>
  <si>
    <t>NAHL GROUP PLC  ORD</t>
  </si>
  <si>
    <t>BH3VJ78</t>
  </si>
  <si>
    <t>NETWORK INTERNATIONAL HLDGS PLC  ORD</t>
  </si>
  <si>
    <t>3002605</t>
  </si>
  <si>
    <t>NEXT 15 GROUP PLC  ORD</t>
  </si>
  <si>
    <t>BJHPLV8</t>
  </si>
  <si>
    <t>NINETY ONE PLC  ORD</t>
  </si>
  <si>
    <t>B40SF84</t>
  </si>
  <si>
    <t>NOVAE GROUP PLC  ORD</t>
  </si>
  <si>
    <t>BDX87W2</t>
  </si>
  <si>
    <t>ODFJELL DRILLING LTD  ORD</t>
  </si>
  <si>
    <t>BYM1K75</t>
  </si>
  <si>
    <t>ON THE BEACH GROUP PLC  ORD</t>
  </si>
  <si>
    <t>0667278</t>
  </si>
  <si>
    <t>PACE (PACE MICRO TECH) PLC  ORD</t>
  </si>
  <si>
    <t>3023231</t>
  </si>
  <si>
    <t>PAGEGROUP PLC  ORD</t>
  </si>
  <si>
    <t>3426454</t>
  </si>
  <si>
    <t>PAYSAFE GROUP PLC  ORD</t>
  </si>
  <si>
    <t>BSB7BS0</t>
  </si>
  <si>
    <t>PINEWOOD TECHNOLOGIES GROUP  ORD</t>
  </si>
  <si>
    <t>B0H2K53</t>
  </si>
  <si>
    <t>PETROFAC LTD  ORD</t>
  </si>
  <si>
    <t>B7S9G98</t>
  </si>
  <si>
    <t>PLAYTECH PLC  ORD</t>
  </si>
  <si>
    <t>B6T5S47</t>
  </si>
  <si>
    <t>SOLIDCORE RESOU(POLYMETAL) PLC  ORD</t>
  </si>
  <si>
    <t>BKRC5K3</t>
  </si>
  <si>
    <t>GENUIT GROUP (POLYPIPE) PLC  ORD</t>
  </si>
  <si>
    <t>BJ34VB9</t>
  </si>
  <si>
    <t>POUNDLAND GROUP PLC  ORD</t>
  </si>
  <si>
    <t>B1Z4ST8</t>
  </si>
  <si>
    <t>VANQUIS BANKING GRP (PROVIDENT)  ORD</t>
  </si>
  <si>
    <t>0718444</t>
  </si>
  <si>
    <t>QUINTAIN ESTATES &amp; DEVELOPMENT  ORD</t>
  </si>
  <si>
    <t>BLWF0R6</t>
  </si>
  <si>
    <t>REDDE PLC  ORD</t>
  </si>
  <si>
    <t>BDVZYZ7</t>
  </si>
  <si>
    <t>INTL DISTRIBUTION SERVICES  ORD</t>
  </si>
  <si>
    <t>B1L5QH9</t>
  </si>
  <si>
    <t>RANK GROUP PLC  ORD</t>
  </si>
  <si>
    <t>0903994</t>
  </si>
  <si>
    <t>REACH PLC  ORD</t>
  </si>
  <si>
    <t>B082RF1</t>
  </si>
  <si>
    <t>RENTOKIL INITIAL PLC  ORD</t>
  </si>
  <si>
    <t>0732358</t>
  </si>
  <si>
    <t>RENISHAW PLC  ORD</t>
  </si>
  <si>
    <t>B0YG1K0</t>
  </si>
  <si>
    <t>RESTAURANT GROUP PLC  ORD</t>
  </si>
  <si>
    <t>0719737</t>
  </si>
  <si>
    <t>RPC GROUP PLC  ORD</t>
  </si>
  <si>
    <t>0759476</t>
  </si>
  <si>
    <t>RPS GROUP PLC  ORD</t>
  </si>
  <si>
    <t>BYWVDP4</t>
  </si>
  <si>
    <t>SABRE INSURANCE GROUP PLC  ORD</t>
  </si>
  <si>
    <t>BMX64W8</t>
  </si>
  <si>
    <t>SAGA PLC  ORD</t>
  </si>
  <si>
    <t>B1N7Z09</t>
  </si>
  <si>
    <t>SAFESTORE HOLDINGS PLC  ORD</t>
  </si>
  <si>
    <t>B135BJ4</t>
  </si>
  <si>
    <t>SAVILLS PLC  ORD</t>
  </si>
  <si>
    <t>BGXQNP2</t>
  </si>
  <si>
    <t>PHOENIX GROUP HOLDINGS PLC  ORD</t>
  </si>
  <si>
    <t>0797379</t>
  </si>
  <si>
    <t>SERCO GROUP PLC  ORD</t>
  </si>
  <si>
    <t>B0CY5V5</t>
  </si>
  <si>
    <t>SERICA ENERGY PLC  ORD</t>
  </si>
  <si>
    <t>BFZZM64</t>
  </si>
  <si>
    <t>S4 CAPITAL PLC  ORD</t>
  </si>
  <si>
    <t>0799096</t>
  </si>
  <si>
    <t>SHAFTESBURY PLC  ORD</t>
  </si>
  <si>
    <t>BKDM7X4</t>
  </si>
  <si>
    <t>SIGNATURE AVIATION PLC  ORD</t>
  </si>
  <si>
    <t>BQZCBZ4</t>
  </si>
  <si>
    <t>SHURGARD SELF STORAGE LTD  ORD</t>
  </si>
  <si>
    <t>B4X1RC8</t>
  </si>
  <si>
    <t>SMART METERING SYSTEMS PLC  ORD</t>
  </si>
  <si>
    <t>BYZDVK8</t>
  </si>
  <si>
    <t>SOFTCAT PLC  ORD</t>
  </si>
  <si>
    <t>SPECTRIS (FAIREY GROUP) PLC  ORD</t>
  </si>
  <si>
    <t>0472609</t>
  </si>
  <si>
    <t>SPIRENT COMMUNICATIONS PLC  ORD</t>
  </si>
  <si>
    <t>BGBN7C0</t>
  </si>
  <si>
    <t>SSP GROUP PLC  ORD</t>
  </si>
  <si>
    <t>B0KM9T7</t>
  </si>
  <si>
    <t>STHREE PLC  ORD</t>
  </si>
  <si>
    <t>BNTVWJ7</t>
  </si>
  <si>
    <t>SYNTHOMER PLC  ORD</t>
  </si>
  <si>
    <t>B4YCDF5</t>
  </si>
  <si>
    <t>TALKTALK TELECOM GROUP PLC  ORD</t>
  </si>
  <si>
    <t>TATE &amp; LYLE PLC  ORD</t>
  </si>
  <si>
    <t>0878230</t>
  </si>
  <si>
    <t>TAYLOR WIMPEY PLC  ORD</t>
  </si>
  <si>
    <t>BYVX2X2</t>
  </si>
  <si>
    <t>EVERPLAY GROUP (TEAM17) PLC  ORD</t>
  </si>
  <si>
    <t>0879471</t>
  </si>
  <si>
    <t>TELECOM PLUS PLC  ORD</t>
  </si>
  <si>
    <t>0375377</t>
  </si>
  <si>
    <t>GO AHEAD GROUP PLC  ORD</t>
  </si>
  <si>
    <t>B1VYCH8</t>
  </si>
  <si>
    <t>THOMAS COOK GROUP PLC  ORD</t>
  </si>
  <si>
    <t>BYQB9V8</t>
  </si>
  <si>
    <t>TI FLUID SYSTEMS PLC  ORD</t>
  </si>
  <si>
    <t>B0HWG88</t>
  </si>
  <si>
    <t>32RED PLC  ORD</t>
  </si>
  <si>
    <t>B18P5K8</t>
  </si>
  <si>
    <t>TOPPS TILES PLC  ORD</t>
  </si>
  <si>
    <t>B2PDGW1</t>
  </si>
  <si>
    <t>WH SMITH PLC  ORD</t>
  </si>
  <si>
    <t>BL6C200</t>
  </si>
  <si>
    <t>WICKES GROUP PLC  ORD</t>
  </si>
  <si>
    <t>BYZFZ91</t>
  </si>
  <si>
    <t>SOPHOS GROUP PLC  ORD</t>
  </si>
  <si>
    <t>0912332</t>
  </si>
  <si>
    <t>ULTRA ELECTRONICS HOLDINGS PLC  ORD</t>
  </si>
  <si>
    <t>BJ5FQX7</t>
  </si>
  <si>
    <t>UNIPHAR PLC  ORD</t>
  </si>
  <si>
    <t>B82YXW8</t>
  </si>
  <si>
    <t>VESUVIUS PLC  ORD</t>
  </si>
  <si>
    <t>BNVVHD4</t>
  </si>
  <si>
    <t>VICTORIAN PLUMBING GROUP PLC  ORD</t>
  </si>
  <si>
    <t>BZC0LC1</t>
  </si>
  <si>
    <t>VICTORIA PLC  ORD</t>
  </si>
  <si>
    <t>BD6GN03</t>
  </si>
  <si>
    <t>VIRGIN MONEY UK PLC  ORD</t>
  </si>
  <si>
    <t>WATCHES OF SWITZERLAND GROUP  ORD</t>
  </si>
  <si>
    <t>BD6RF22</t>
  </si>
  <si>
    <t>WATKIN JONES PLC  ORD</t>
  </si>
  <si>
    <t>BN574F9</t>
  </si>
  <si>
    <t>WIZZ AIR HOLDINGS PLC  ORD</t>
  </si>
  <si>
    <t>BF4HYV0</t>
  </si>
  <si>
    <t>GEORGIA CAPITAL PLC  ORD</t>
  </si>
  <si>
    <t>3032936</t>
  </si>
  <si>
    <t>WINCANTON PLC  ORD</t>
  </si>
  <si>
    <t>B5N0P84</t>
  </si>
  <si>
    <t>WOOD GROUP (JOHN) PLC  ORD</t>
  </si>
  <si>
    <t>0060800</t>
  </si>
  <si>
    <t>WS ATKINS PLC  ORD</t>
  </si>
  <si>
    <t>BJ5F8G4</t>
  </si>
  <si>
    <t>ALUFLEXPACK AG  ORD</t>
  </si>
  <si>
    <t>4697378</t>
  </si>
  <si>
    <t>ASCOM HOLDING AG  ORD REG</t>
  </si>
  <si>
    <t>BMXVKB4</t>
  </si>
  <si>
    <t>BACHEM HOLDING AG  ORD B</t>
  </si>
  <si>
    <t>B4YCYX0</t>
  </si>
  <si>
    <t>AUTONEUM HOLDING AG  ORD</t>
  </si>
  <si>
    <t>7124594</t>
  </si>
  <si>
    <t>BALOISE HOLDING AG  ORD REG</t>
  </si>
  <si>
    <t>BP0QDP8</t>
  </si>
  <si>
    <t>BELIMO HOLDING AG  ORD REG</t>
  </si>
  <si>
    <t>7222755</t>
  </si>
  <si>
    <t>BOBST GROUP SA  ORD REG</t>
  </si>
  <si>
    <t>BLNN0G8</t>
  </si>
  <si>
    <t>BOSSARD HOLDING AG  ORD BEARER</t>
  </si>
  <si>
    <t>B76D410</t>
  </si>
  <si>
    <t>BKW AG  ORD</t>
  </si>
  <si>
    <t>B07ZBW6</t>
  </si>
  <si>
    <t>BUCHER INDUSTRIES AG  ORD REG</t>
  </si>
  <si>
    <t>BB97064</t>
  </si>
  <si>
    <t>BURKHALTER HOLDING AG  ORD</t>
  </si>
  <si>
    <t>SKAN GROUP (BV HOLDING) AG  ORD</t>
  </si>
  <si>
    <t>BFSSBH4</t>
  </si>
  <si>
    <t>CEMBRA MONEY BANK AG  ORD</t>
  </si>
  <si>
    <t>B1Z4WD0</t>
  </si>
  <si>
    <t>DAETWYLER HOLDING AG  ORD BEARER</t>
  </si>
  <si>
    <t>7050417</t>
  </si>
  <si>
    <t>DORMAKABA HOLDING AG  ORD B REG</t>
  </si>
  <si>
    <t>B0LF188</t>
  </si>
  <si>
    <t>EFG INTERNATIONAL AG  ORD</t>
  </si>
  <si>
    <t>B0R80X9</t>
  </si>
  <si>
    <t>AVOLTA (DUFRY) AG  ORD</t>
  </si>
  <si>
    <t>B03PQZ8</t>
  </si>
  <si>
    <t>EMMI AG  ORD</t>
  </si>
  <si>
    <t>BYQ8481</t>
  </si>
  <si>
    <t>FLUGHAFEN ZUERICH AG  ORD</t>
  </si>
  <si>
    <t>4350035</t>
  </si>
  <si>
    <t>FORBO HOLDING AG  ORD REG</t>
  </si>
  <si>
    <t>B1WHVV3</t>
  </si>
  <si>
    <t>GAM HOLDING AG  ORD REG</t>
  </si>
  <si>
    <t>BM8J4W2</t>
  </si>
  <si>
    <t>GURIT HOLDING AG  ORD</t>
  </si>
  <si>
    <t>BK6QWF0</t>
  </si>
  <si>
    <t>HELVETIA HOLDING AG  ORD</t>
  </si>
  <si>
    <t>7132832</t>
  </si>
  <si>
    <t>HUBER &amp; SUHNER AG  ORD REG</t>
  </si>
  <si>
    <t>5978630</t>
  </si>
  <si>
    <t>KOMAX HOLDING AG  ORD REG</t>
  </si>
  <si>
    <t>B0LDD86</t>
  </si>
  <si>
    <t>LEM HOLDING SA  ORD</t>
  </si>
  <si>
    <t>B18ZRK2</t>
  </si>
  <si>
    <t>LOGITECH INTERNATIONAL SA  ORD REG</t>
  </si>
  <si>
    <t>BNZGVK0</t>
  </si>
  <si>
    <t>MEDMIX AG  ORD</t>
  </si>
  <si>
    <t>4581619</t>
  </si>
  <si>
    <t>VALORA HOLDING (MERKUR) AG  ORD</t>
  </si>
  <si>
    <t>BMGGZL1</t>
  </si>
  <si>
    <t>MONTANA AEROSPACE AG  ORD</t>
  </si>
  <si>
    <t>BWWYWC9</t>
  </si>
  <si>
    <t>MOBILEZONE HOLDING AG  ORD REG</t>
  </si>
  <si>
    <t>BYL6RK3</t>
  </si>
  <si>
    <t>ORIFLAME HOLDING AG  ORD</t>
  </si>
  <si>
    <t>4612757</t>
  </si>
  <si>
    <t>OC OERLIKON CORP AG  ORD REG</t>
  </si>
  <si>
    <t>B3NHS04</t>
  </si>
  <si>
    <t>PEACH PROPERTY GROUP AG  ORD</t>
  </si>
  <si>
    <t>BNC0LN8</t>
  </si>
  <si>
    <t>POLYPEPTIDE GROUP AG  ORD</t>
  </si>
  <si>
    <t>B012877</t>
  </si>
  <si>
    <t>PSP SWISS PROPERTY AG  ORD</t>
  </si>
  <si>
    <t>7391763</t>
  </si>
  <si>
    <t>SIEGFRIED HOLDING AG  ORD REG</t>
  </si>
  <si>
    <t>BD5GN60</t>
  </si>
  <si>
    <t>SIG GROUP (COMBIBLOC) AG  ORD</t>
  </si>
  <si>
    <t>BQ7ZV06</t>
  </si>
  <si>
    <t>STRAUMANN HOLDING AG  ORD</t>
  </si>
  <si>
    <t>BVSS671</t>
  </si>
  <si>
    <t>SUNRISE COMMUNICATIONS GROUP AG  ORD</t>
  </si>
  <si>
    <t>BYQCQ32</t>
  </si>
  <si>
    <t>GALENICA AG  ORD</t>
  </si>
  <si>
    <t>7147892</t>
  </si>
  <si>
    <t>TEMENOS AG  ORD</t>
  </si>
  <si>
    <t>BF41XY8</t>
  </si>
  <si>
    <t>LANDIS &amp; GYR GROUP AG  ORD</t>
  </si>
  <si>
    <t>7123104</t>
  </si>
  <si>
    <t>VONTOBEL HOLDING AG  ORD REG</t>
  </si>
  <si>
    <t>B02SWN8</t>
  </si>
  <si>
    <t>YPSOMED HOLDING AG  ORD</t>
  </si>
  <si>
    <t>BWX5Y69</t>
  </si>
  <si>
    <t>ZEHNDER GROUP AG  ORD REG</t>
  </si>
  <si>
    <t>B92M6T7</t>
  </si>
  <si>
    <t>DOCMORRIS (ZUR ROSE) LTD  ORD</t>
  </si>
  <si>
    <t>4350024</t>
  </si>
  <si>
    <t>ALM BRAND AS  ORD REG</t>
  </si>
  <si>
    <t>B0Y9080</t>
  </si>
  <si>
    <t>CBRAIN AS  ORD</t>
  </si>
  <si>
    <t>B1WP656</t>
  </si>
  <si>
    <t>DS NORDEN AS  ORD</t>
  </si>
  <si>
    <t>BMYDHR4</t>
  </si>
  <si>
    <t>CADELER AS  ORD</t>
  </si>
  <si>
    <t>BYSS4Q7</t>
  </si>
  <si>
    <t>DFDS AS  ORD</t>
  </si>
  <si>
    <t>B0386J1</t>
  </si>
  <si>
    <t>JYSKE BANK AS  ORD</t>
  </si>
  <si>
    <t>BBL4QM1</t>
  </si>
  <si>
    <t>MATAS AS  ORD</t>
  </si>
  <si>
    <t>BGV1V77</t>
  </si>
  <si>
    <t>NTG NORDIC TRANSPORT GROUP AS  ORD</t>
  </si>
  <si>
    <t>BVZHXJ2</t>
  </si>
  <si>
    <t>NNIT AS  ORD</t>
  </si>
  <si>
    <t>BF1KD82</t>
  </si>
  <si>
    <t>RINGKJOBING LANDBOBANK AS  ORD</t>
  </si>
  <si>
    <t>4713490</t>
  </si>
  <si>
    <t>ROCKWOOL (INTERNATIONAL) AS  ORD B</t>
  </si>
  <si>
    <t>ROYAL UNIBREW AS  ORD</t>
  </si>
  <si>
    <t>BYZGMM6</t>
  </si>
  <si>
    <t>SCANDINAVIAN TOBACCO GROUP AS  ORD</t>
  </si>
  <si>
    <t>4821672</t>
  </si>
  <si>
    <t>SOLAR A/S  ORD B</t>
  </si>
  <si>
    <t>B14LS01</t>
  </si>
  <si>
    <t>SPAR NORD BANK AS  ORD</t>
  </si>
  <si>
    <t>B06JSP1</t>
  </si>
  <si>
    <t>SYDBANK AS  ORD</t>
  </si>
  <si>
    <t>5698790</t>
  </si>
  <si>
    <t>TDC AS  ORD</t>
  </si>
  <si>
    <t>B94P973</t>
  </si>
  <si>
    <t>TOPDANMARK AS  ORD</t>
  </si>
  <si>
    <t>B0SDJB4</t>
  </si>
  <si>
    <t>ZEALAND PHARMA AS  ORD</t>
  </si>
  <si>
    <t>BYNXBZ5</t>
  </si>
  <si>
    <t>ADLER GROUP (ADO PROPERTIES) SA  ORD</t>
  </si>
  <si>
    <t>BFMH1Z5</t>
  </si>
  <si>
    <t>B&amp;S GROUP SA  ORD</t>
  </si>
  <si>
    <t>BMTRW10</t>
  </si>
  <si>
    <t>B&amp;M EUROPEAN VALUE RETAIL SA ORD</t>
  </si>
  <si>
    <t>BZ168H4</t>
  </si>
  <si>
    <t>CORESTATE CAPITAL HOLDING SA  ORD</t>
  </si>
  <si>
    <t>BNB4VH5</t>
  </si>
  <si>
    <t>BRAAS MONIER BUILDING GROUP SA  ORD</t>
  </si>
  <si>
    <t>B8K9X70</t>
  </si>
  <si>
    <t>GRAND CITY PROPERTIES SA  ORD</t>
  </si>
  <si>
    <t>FRO</t>
  </si>
  <si>
    <t>FRONTLINE PLC  COM</t>
  </si>
  <si>
    <t>BP4YTP0</t>
  </si>
  <si>
    <t>NEXXEN INTERNATIONAL LTD  ORD</t>
  </si>
  <si>
    <t>B051DV9</t>
  </si>
  <si>
    <t>ACCELL GROUP NV  ORD</t>
  </si>
  <si>
    <t>BG0SJ42</t>
  </si>
  <si>
    <t>ALFEN NV  ORD</t>
  </si>
  <si>
    <t>B3YGV45</t>
  </si>
  <si>
    <t>ASM INTERNATIONAL NV  NY SH</t>
  </si>
  <si>
    <t>BKRWS93</t>
  </si>
  <si>
    <t>CEMENTIR HOLDING NV  ORD</t>
  </si>
  <si>
    <t>BSMM753</t>
  </si>
  <si>
    <t>BREMBO NV  ORD</t>
  </si>
  <si>
    <t>BFRSRR7</t>
  </si>
  <si>
    <t>CORBION NV  ORD</t>
  </si>
  <si>
    <t>BD6S9Q7</t>
  </si>
  <si>
    <t>FORFARMERS NV  ORD</t>
  </si>
  <si>
    <t>BV9FWX9</t>
  </si>
  <si>
    <t>GRANDVISION NV  ORD</t>
  </si>
  <si>
    <t>BPG9MQ5</t>
  </si>
  <si>
    <t>ARISTON HOLDING NV  ORD</t>
  </si>
  <si>
    <t>BZ24134</t>
  </si>
  <si>
    <t>INTERTRUST NV  ORD</t>
  </si>
  <si>
    <t>BYQ7HZ6</t>
  </si>
  <si>
    <t>JUST EAT TAKEAWAY COM NV  ORD</t>
  </si>
  <si>
    <t>BD45RJ9</t>
  </si>
  <si>
    <t>KONINKLIJKE VOLKERWESSELS NV  ORD</t>
  </si>
  <si>
    <t>BG0SJ20</t>
  </si>
  <si>
    <t>NIBC HOLDING NV  ORD</t>
  </si>
  <si>
    <t>BD4TZK8</t>
  </si>
  <si>
    <t>OCI NV  ORD</t>
  </si>
  <si>
    <t>5250640</t>
  </si>
  <si>
    <t>ORDINA NV  ORD</t>
  </si>
  <si>
    <t>BZBY737</t>
  </si>
  <si>
    <t>NSI NV  ORD</t>
  </si>
  <si>
    <t>BYY7VY5</t>
  </si>
  <si>
    <t>SIGNIFY NV  ORD</t>
  </si>
  <si>
    <t>5716302</t>
  </si>
  <si>
    <t>VAN LANSCHOT KEMPEN NV  CERT OF SH</t>
  </si>
  <si>
    <t>B12TR11</t>
  </si>
  <si>
    <t>ATEA (EMENTOR) ASA  ORD</t>
  </si>
  <si>
    <t>BM8H6J7</t>
  </si>
  <si>
    <t>BANK NORWEGIAN ASA  ORD</t>
  </si>
  <si>
    <t>BD9PZ12</t>
  </si>
  <si>
    <t>CRAYON GROUP HOLDING AS  ORD</t>
  </si>
  <si>
    <t>B1Y1P66</t>
  </si>
  <si>
    <t>GRIEG SEAFOOD ASA  ORD</t>
  </si>
  <si>
    <t>BG0SKQ1</t>
  </si>
  <si>
    <t>ELMERA GROUP (FJORDKRAFT) ASA  ORD</t>
  </si>
  <si>
    <t>BZ07696</t>
  </si>
  <si>
    <t>EUROPRIS ASA  ORD</t>
  </si>
  <si>
    <t>B5VFQ00</t>
  </si>
  <si>
    <t>KVAERNER ASA  ORD</t>
  </si>
  <si>
    <t>BMFDP24</t>
  </si>
  <si>
    <t>HOEGH AUTOLINERS ASA  ORD</t>
  </si>
  <si>
    <t>4691916</t>
  </si>
  <si>
    <t>LEROY SEAFOOD GROUP ASA  ORD</t>
  </si>
  <si>
    <t>B019SP6</t>
  </si>
  <si>
    <t>MEDISTIM ASA  ORD</t>
  </si>
  <si>
    <t>B15GGN4</t>
  </si>
  <si>
    <t>DNO (DNO INTERNATIONAL) ASA  ORD</t>
  </si>
  <si>
    <t>7742123</t>
  </si>
  <si>
    <t>NORWEGIAN AIR SHUTTLE ASA  ORD</t>
  </si>
  <si>
    <t>B3MVZM8</t>
  </si>
  <si>
    <t>NORWAY ROYAL SALMON ASA  ORD</t>
  </si>
  <si>
    <t>B1W5NW2</t>
  </si>
  <si>
    <t>SALMAR ASA  ORD</t>
  </si>
  <si>
    <t>BKV4GX5</t>
  </si>
  <si>
    <t>SATS ASA  ORD</t>
  </si>
  <si>
    <t>BQSSWW3</t>
  </si>
  <si>
    <t>SCATEC ASA  ORD</t>
  </si>
  <si>
    <t>BYNZ5N7</t>
  </si>
  <si>
    <t>SBANKEN ASA  ORD</t>
  </si>
  <si>
    <t>B4V6DD8</t>
  </si>
  <si>
    <t>SELVAAG BOLIG ASA  ORD</t>
  </si>
  <si>
    <t>B40JTQ3</t>
  </si>
  <si>
    <t>SPAREBANK 1 SOR NORGE ASA  ORD</t>
  </si>
  <si>
    <t>B06T259</t>
  </si>
  <si>
    <t>SPAREBANK 1 NORD NORGE  ORD</t>
  </si>
  <si>
    <t>B0LGG75</t>
  </si>
  <si>
    <t>SPAREBANK 1 SMN  ORD</t>
  </si>
  <si>
    <t>TGS (NOPEC GEOPHYSICAL) ASA  ORD</t>
  </si>
  <si>
    <t>BPLXRG7</t>
  </si>
  <si>
    <t>TOMRA SYSTEMS ASA  ORD</t>
  </si>
  <si>
    <t>B1XCHJ7</t>
  </si>
  <si>
    <t>VEIDEKKE ASA  ORD</t>
  </si>
  <si>
    <t>BLPJR07</t>
  </si>
  <si>
    <t>VOLUE ASA  ORD</t>
  </si>
  <si>
    <t>B55WMQ5</t>
  </si>
  <si>
    <t>WALLENIUS WILHELMSEN ASA ORD</t>
  </si>
  <si>
    <t>BRC9Y67</t>
  </si>
  <si>
    <t>XXL ASA  ORD A</t>
  </si>
  <si>
    <t>5728125</t>
  </si>
  <si>
    <t>ACEA SPA  ORD</t>
  </si>
  <si>
    <t>B14NJ71</t>
  </si>
  <si>
    <t>AMPLIFON SPA  ORD</t>
  </si>
  <si>
    <t>4063980</t>
  </si>
  <si>
    <t>ASTM SPA  ORD</t>
  </si>
  <si>
    <t>BYMD5K9</t>
  </si>
  <si>
    <t>BANCO BPM (BANCO POPOLARE)  ORD</t>
  </si>
  <si>
    <t>5815265</t>
  </si>
  <si>
    <t>BASIC NET  ORD</t>
  </si>
  <si>
    <t>BYWP840</t>
  </si>
  <si>
    <t>BANCA MEDIOLANUM SPA  ORD</t>
  </si>
  <si>
    <t>7144097</t>
  </si>
  <si>
    <t>BIESSE SPA  ORD</t>
  </si>
  <si>
    <t>4103518</t>
  </si>
  <si>
    <t>CAIRO COMMUNICATION SPA  ORD</t>
  </si>
  <si>
    <t>B7K6D18</t>
  </si>
  <si>
    <t>BRUNELLO CUCINELLI SPA  ORD</t>
  </si>
  <si>
    <t>BKKCLZ7</t>
  </si>
  <si>
    <t>SANLORENZO SPA  ORD</t>
  </si>
  <si>
    <t>BNGN809</t>
  </si>
  <si>
    <t>CERVED GROUP SPA  ORD</t>
  </si>
  <si>
    <t>7135251</t>
  </si>
  <si>
    <t>CREDITO EMILIANO (CREDEM) SPA  ORD</t>
  </si>
  <si>
    <t>B14P8W5</t>
  </si>
  <si>
    <t>DATALOGIC SPA  ORD</t>
  </si>
  <si>
    <t>B08QZ48</t>
  </si>
  <si>
    <t>ESPRINET SPA  ORD</t>
  </si>
  <si>
    <t>7315440</t>
  </si>
  <si>
    <t>FALCK RENEWABLES (ACTELIOS) SPA  ORD</t>
  </si>
  <si>
    <t>BD0CRV6</t>
  </si>
  <si>
    <t>ENAV SPA  ORD</t>
  </si>
  <si>
    <t>BT9K605</t>
  </si>
  <si>
    <t>DOVALUE SPA  ORD</t>
  </si>
  <si>
    <t>BH89L26</t>
  </si>
  <si>
    <t>FABBRICA ITALIANA LAPIS AFFINI  ORD</t>
  </si>
  <si>
    <t>B1Y6V63</t>
  </si>
  <si>
    <t>MOLTIPLY GROUP (GRUPPO MUTU)  ORD</t>
  </si>
  <si>
    <t>4557999</t>
  </si>
  <si>
    <t>IMA (INDUSTRIA MACCHINE AUTO)  ORD</t>
  </si>
  <si>
    <t>4783211</t>
  </si>
  <si>
    <t>IREN SPA  ORD</t>
  </si>
  <si>
    <t>BNT8D28</t>
  </si>
  <si>
    <t>INTERCOS SPA  ORD</t>
  </si>
  <si>
    <t>BZ1KGJ4</t>
  </si>
  <si>
    <t>GIMA TT SPA  ORD</t>
  </si>
  <si>
    <t>BMVB793</t>
  </si>
  <si>
    <t>GVS SPA  ORD</t>
  </si>
  <si>
    <t>BZ0P4R4</t>
  </si>
  <si>
    <t>INFRASTRUTTURE WIRELESS ITAL  ORD</t>
  </si>
  <si>
    <t>BGLP232</t>
  </si>
  <si>
    <t>MONCLER SPA  ORD</t>
  </si>
  <si>
    <t>BD2Z8S7</t>
  </si>
  <si>
    <t>ITALGAS SPA  ORD</t>
  </si>
  <si>
    <t>B93ZNM7</t>
  </si>
  <si>
    <t>MOLESKINE SPA  ORD</t>
  </si>
  <si>
    <t>B15CPD5</t>
  </si>
  <si>
    <t>PIAGGIO &amp; C SPA  ORD</t>
  </si>
  <si>
    <t>B1W4V69</t>
  </si>
  <si>
    <t>PRYSMIAN SPA  ORD</t>
  </si>
  <si>
    <t>BZ5ZHK3</t>
  </si>
  <si>
    <t>PIRELLI &amp; C SPA  ORD</t>
  </si>
  <si>
    <t>B07DRZ5</t>
  </si>
  <si>
    <t>RECORDATI SPA  ORD</t>
  </si>
  <si>
    <t>BSM8WL2</t>
  </si>
  <si>
    <t>RAI WAY SPA  ORD</t>
  </si>
  <si>
    <t>BW0D7R8</t>
  </si>
  <si>
    <t>OVS SPA  ORD</t>
  </si>
  <si>
    <t>B5VZ053</t>
  </si>
  <si>
    <t>SALVATORE FERRAGAMO SPA  ORD</t>
  </si>
  <si>
    <t>4760850</t>
  </si>
  <si>
    <t>SAES GETTERS SPA  ORD</t>
  </si>
  <si>
    <t>BMY36H7</t>
  </si>
  <si>
    <t>SAIPEM SPA  ORD</t>
  </si>
  <si>
    <t>B04F679</t>
  </si>
  <si>
    <t>SARAS SPA  ORD</t>
  </si>
  <si>
    <t>7307425</t>
  </si>
  <si>
    <t>SOCIETA INIZIATIVE AUTOSTRADALI  ORD</t>
  </si>
  <si>
    <t>4820668</t>
  </si>
  <si>
    <t>SOGEFI SPA  ORD</t>
  </si>
  <si>
    <t>B56RD66</t>
  </si>
  <si>
    <t>SESA SPA  ORD</t>
  </si>
  <si>
    <t>BD9Y5C0</t>
  </si>
  <si>
    <t>TECHNOGYM SPA  ORD</t>
  </si>
  <si>
    <t>BP3S243</t>
  </si>
  <si>
    <t>TINEXTA (TECNOINVESTIMENTI) SPA  ORD</t>
  </si>
  <si>
    <t>4643735</t>
  </si>
  <si>
    <t>TODS SPA  ORD</t>
  </si>
  <si>
    <t>BMFNNR5</t>
  </si>
  <si>
    <t>YUBICO (ACQ) AB  ORD</t>
  </si>
  <si>
    <t>ADDLIFE AB  ORD B</t>
  </si>
  <si>
    <t>BJT9DB2</t>
  </si>
  <si>
    <t>AF POYRY AB  RT 04/12/19</t>
  </si>
  <si>
    <t>BYXPJQ8</t>
  </si>
  <si>
    <t>AMBEA AB  ORD</t>
  </si>
  <si>
    <t>BVGH0K1</t>
  </si>
  <si>
    <t>AXFOOD AB  ORD</t>
  </si>
  <si>
    <t>BSL79B9</t>
  </si>
  <si>
    <t>HUMBLE GROUP (BAYN) AB  ORD</t>
  </si>
  <si>
    <t>BDHFV61</t>
  </si>
  <si>
    <t>ACADEMEDIA AB  ORD</t>
  </si>
  <si>
    <t>4093437</t>
  </si>
  <si>
    <t>BERGMAN &amp; BEVING (B&amp;B) AB  ORD B</t>
  </si>
  <si>
    <t>7240371</t>
  </si>
  <si>
    <t>BILLERUD (BILLERUDKORSNAS) AB  ORD</t>
  </si>
  <si>
    <t>BZBXJW7</t>
  </si>
  <si>
    <t>BONAVA AB  ORD B</t>
  </si>
  <si>
    <t>BJZ2Z08</t>
  </si>
  <si>
    <t>BUFAB AB  ORD</t>
  </si>
  <si>
    <t>BJXMLF7</t>
  </si>
  <si>
    <t>AVANZA BANK HOLDING AB  ORD</t>
  </si>
  <si>
    <t>B0XP0T0</t>
  </si>
  <si>
    <t>CASTELLUM AB  ORD</t>
  </si>
  <si>
    <t>B033YF8</t>
  </si>
  <si>
    <t>CLAS OHLSON AB  ORD B</t>
  </si>
  <si>
    <t>B5BLGL9</t>
  </si>
  <si>
    <t>BYGGMAX GROUP AB  ORD</t>
  </si>
  <si>
    <t>BYZG7C1</t>
  </si>
  <si>
    <t>COOR SERVICE MANAGEMENT HLDG  ORD</t>
  </si>
  <si>
    <t>B3K5QQ3</t>
  </si>
  <si>
    <t>CLOETTA AB  ORD B</t>
  </si>
  <si>
    <t>BKV3Z24</t>
  </si>
  <si>
    <t>ELECTROLUX PROFESSIONAL AB  ORD B</t>
  </si>
  <si>
    <t>BNNH2W4</t>
  </si>
  <si>
    <t>FASADGRUPPEN GROUP AB  ORD</t>
  </si>
  <si>
    <t>BN7PJ67</t>
  </si>
  <si>
    <t>COM HEM HOLDING AB  ORD</t>
  </si>
  <si>
    <t>BKPFS27</t>
  </si>
  <si>
    <t>NORION BANK (COLLECTOR) AB  ORD</t>
  </si>
  <si>
    <t>BVFB413</t>
  </si>
  <si>
    <t>DUSTIN GROUP AB  ORD</t>
  </si>
  <si>
    <t>BDVLJ38</t>
  </si>
  <si>
    <t>BILIA AB  ORD A</t>
  </si>
  <si>
    <t>BYSXJB2</t>
  </si>
  <si>
    <t>DOMETIC GROUP AB  ORD</t>
  </si>
  <si>
    <t>BD7Y737</t>
  </si>
  <si>
    <t>SAMHALLSBYGGNADSBOLAGET  ORD B</t>
  </si>
  <si>
    <t>4449137</t>
  </si>
  <si>
    <t>HUFVUDSTADEN AB  ORD A</t>
  </si>
  <si>
    <t>BLN9XH8</t>
  </si>
  <si>
    <t>SWECO AB  ORD B</t>
  </si>
  <si>
    <t>BYZSBH0</t>
  </si>
  <si>
    <t>EOLUS VIND AB  ORD B</t>
  </si>
  <si>
    <t>FORTNOX AB  ORD</t>
  </si>
  <si>
    <t>4407599</t>
  </si>
  <si>
    <t>HALDEX AB  ORD</t>
  </si>
  <si>
    <t>BXRTNW3</t>
  </si>
  <si>
    <t>HEMFOSA FASTIGHETER AB  ORD</t>
  </si>
  <si>
    <t>BJ7W9K4</t>
  </si>
  <si>
    <t>EQT AB  ORD</t>
  </si>
  <si>
    <t>B12PJ24</t>
  </si>
  <si>
    <t>HUSQVARNA AB  ORD B</t>
  </si>
  <si>
    <t>7371431</t>
  </si>
  <si>
    <t>INTRUM (JUSTITIA) AB  ORD</t>
  </si>
  <si>
    <t>B0LDBX7</t>
  </si>
  <si>
    <t>INDUTRADE AB  ORD</t>
  </si>
  <si>
    <t>BPV8VP9</t>
  </si>
  <si>
    <t>INSTALCO (INTRESSENTER) AB  ORD</t>
  </si>
  <si>
    <t>BF1PV38</t>
  </si>
  <si>
    <t>KAPPAHL AB  ORD</t>
  </si>
  <si>
    <t>B12W4C0</t>
  </si>
  <si>
    <t>KUNGSLEDEN AB  ORD</t>
  </si>
  <si>
    <t>BL6K7K9</t>
  </si>
  <si>
    <t>LIFCO AB  ORD B</t>
  </si>
  <si>
    <t>BH31X65</t>
  </si>
  <si>
    <t>LIME TECHNOLOGIES AB  ORD</t>
  </si>
  <si>
    <t>B23PWD2</t>
  </si>
  <si>
    <t>MEKO (MEKONOMEN) AB  ORD</t>
  </si>
  <si>
    <t>B1HP071</t>
  </si>
  <si>
    <t>LINDAB INTERNATIONAL AB  ORD</t>
  </si>
  <si>
    <t>BF2CVV6</t>
  </si>
  <si>
    <t>MIPS AB  ORD</t>
  </si>
  <si>
    <t>BN90DN5</t>
  </si>
  <si>
    <t>MODERN TIMES GROUP MTG AB  ORD B</t>
  </si>
  <si>
    <t>BF345V9</t>
  </si>
  <si>
    <t>ALLIGO (MOMENTUM) AB  ORD B</t>
  </si>
  <si>
    <t>BQS92L5</t>
  </si>
  <si>
    <t>NEW WAVE GROUP AB  ORD B</t>
  </si>
  <si>
    <t>B1W6PY1</t>
  </si>
  <si>
    <t>NOBIA AB  ORD</t>
  </si>
  <si>
    <t>BYYTL07</t>
  </si>
  <si>
    <t>NOBINA AB  COM</t>
  </si>
  <si>
    <t>BMXT8K3</t>
  </si>
  <si>
    <t>NOLATO AB  ORD B</t>
  </si>
  <si>
    <t>BMCM2T0</t>
  </si>
  <si>
    <t>NORDIC WATERPROOFING HOLDING AB  ORD</t>
  </si>
  <si>
    <t>BQY78Q0</t>
  </si>
  <si>
    <t>INWIDO AB  ORD</t>
  </si>
  <si>
    <t>BZ0Y0W8</t>
  </si>
  <si>
    <t>NORDAX GROUP AB  ORD</t>
  </si>
  <si>
    <t>BTHH8L3</t>
  </si>
  <si>
    <t>POWERCELL SWEDEN AB  ORD</t>
  </si>
  <si>
    <t>4668028</t>
  </si>
  <si>
    <t>PRICER AB  ORD B</t>
  </si>
  <si>
    <t>B0MZGM6</t>
  </si>
  <si>
    <t>OREXO AB  ORD</t>
  </si>
  <si>
    <t>BN7BZM3</t>
  </si>
  <si>
    <t>NIBE INDUSTRIER AB  ORD B</t>
  </si>
  <si>
    <t>BFD2NK8</t>
  </si>
  <si>
    <t>NYFOSA AB  ORD</t>
  </si>
  <si>
    <t>BZ0CT92</t>
  </si>
  <si>
    <t>PANDOX AB  ORD B</t>
  </si>
  <si>
    <t>BYTHBX9</t>
  </si>
  <si>
    <t>CAPIO AB  ORD</t>
  </si>
  <si>
    <t>BMCR1W1</t>
  </si>
  <si>
    <t>RVRC HOLDING AB  ORD</t>
  </si>
  <si>
    <t>BNJZRJ4</t>
  </si>
  <si>
    <t>SCANDI STANDARD AB  ORD</t>
  </si>
  <si>
    <t>5554041</t>
  </si>
  <si>
    <t>SECURITAS AB  ORD B</t>
  </si>
  <si>
    <t>BL95N58</t>
  </si>
  <si>
    <t>RECIPHARM AB  ORD B</t>
  </si>
  <si>
    <t>BNDLH09</t>
  </si>
  <si>
    <t>RENEWCELL AB  ORD</t>
  </si>
  <si>
    <t>BH0WHG9</t>
  </si>
  <si>
    <t>PLATZER FASTIGHETER HOLDING  ORD B</t>
  </si>
  <si>
    <t>BD4F658</t>
  </si>
  <si>
    <t>PARADOX INTERACTIVE AB  ORD</t>
  </si>
  <si>
    <t>BYSXJH8</t>
  </si>
  <si>
    <t>SCANDIC HOTELS GROUP AB  ORD</t>
  </si>
  <si>
    <t>B17H3F6</t>
  </si>
  <si>
    <t>SSAB (SSAB SWEDISH STEEL) AB  ORD B</t>
  </si>
  <si>
    <t>BMCFL47</t>
  </si>
  <si>
    <t>STILLFRONT GROUP AB  ORD</t>
  </si>
  <si>
    <t>SURGICAL SCIENCE SWEDEN AB  ORD</t>
  </si>
  <si>
    <t>BRC3MR6</t>
  </si>
  <si>
    <t>SECTRA AB  ORD B</t>
  </si>
  <si>
    <t>BGSCRG4</t>
  </si>
  <si>
    <t>SKISTAR AB  ORD B</t>
  </si>
  <si>
    <t>B1CC9H0</t>
  </si>
  <si>
    <t>SWEDISH ORPHAN BIOVITRUM AB  ORD</t>
  </si>
  <si>
    <t>4024006</t>
  </si>
  <si>
    <t>AMER SPORTS CORP  ORD</t>
  </si>
  <si>
    <t>BK8LRF8</t>
  </si>
  <si>
    <t>ADAPTEO OYJ  ORD</t>
  </si>
  <si>
    <t>BBP6J80</t>
  </si>
  <si>
    <t>CAVERION OYJ  ORD</t>
  </si>
  <si>
    <t>BHWV281</t>
  </si>
  <si>
    <t>CITYCON OYJ  ORD</t>
  </si>
  <si>
    <t>4657736</t>
  </si>
  <si>
    <t>CORTICEIRA AMORIM SA  ORD</t>
  </si>
  <si>
    <t>BKDZTB5</t>
  </si>
  <si>
    <t>CRAMO OYJ  ORD</t>
  </si>
  <si>
    <t>BD8N722</t>
  </si>
  <si>
    <t>DNA PLC  ORD</t>
  </si>
  <si>
    <t>B0L4LM9</t>
  </si>
  <si>
    <t>EVOKE PLC  ORD</t>
  </si>
  <si>
    <t>BMZ4248</t>
  </si>
  <si>
    <t>WITHSECURE CORP  ORD</t>
  </si>
  <si>
    <t>4513612</t>
  </si>
  <si>
    <t>KEMIRA OYJ  ORD</t>
  </si>
  <si>
    <t>BYSY2K5</t>
  </si>
  <si>
    <t>KINDRED GROUP PLC  SDR</t>
  </si>
  <si>
    <t>5645837</t>
  </si>
  <si>
    <t>MARIMEKKO OY  ORD</t>
  </si>
  <si>
    <t>5071432</t>
  </si>
  <si>
    <t>METSA BOARD OYJ  ORD B</t>
  </si>
  <si>
    <t>B0B9GS5</t>
  </si>
  <si>
    <t>NOS SGPS (ZON OPTIMUS) SA  ORD</t>
  </si>
  <si>
    <t>BLF9RR4</t>
  </si>
  <si>
    <t>NELES OYJ  ORD</t>
  </si>
  <si>
    <t>4665148</t>
  </si>
  <si>
    <t>OUTOKUMPU OYJ  ORD</t>
  </si>
  <si>
    <t>5457173</t>
  </si>
  <si>
    <t>RAMIRENT OYJ  ORD</t>
  </si>
  <si>
    <t>5964640</t>
  </si>
  <si>
    <t>SANOMA (SANOMA WSOY) OYJ  ORD</t>
  </si>
  <si>
    <t>5973992</t>
  </si>
  <si>
    <t>SONAE SGPS SA  ORD</t>
  </si>
  <si>
    <t>BD3CWG3</t>
  </si>
  <si>
    <t>TOKMANNI GROUP OYJ  ORD</t>
  </si>
  <si>
    <t>5232671</t>
  </si>
  <si>
    <t>UPONOR OYJ  ORD A</t>
  </si>
  <si>
    <t>5479702</t>
  </si>
  <si>
    <t>TIETOEVRY OYJ  ORD</t>
  </si>
  <si>
    <t>OAKLEY CAPITAL INVESTMENTS LTD  ORD</t>
  </si>
  <si>
    <t>B3CY721</t>
  </si>
  <si>
    <t>XTRACKERS EURO STOXX 50 UCITS ETF</t>
  </si>
  <si>
    <t>BNC0DB0</t>
  </si>
  <si>
    <t>PIRAEUS FINANCIAL HOLDINGS SA  ORD</t>
  </si>
  <si>
    <t>5051605</t>
  </si>
  <si>
    <t>HELLENIC TELECOMMUNICATIONS ORG  ORD</t>
  </si>
  <si>
    <t>GLOBALDATA PLC  ORD</t>
  </si>
  <si>
    <t>B011GL4</t>
  </si>
  <si>
    <t>IMERYS (IMETAL) SA  ORD</t>
  </si>
  <si>
    <t>0231888</t>
  </si>
  <si>
    <t>CRANSWICK PLC  ORD</t>
  </si>
  <si>
    <t>BJV2F80</t>
  </si>
  <si>
    <t>APTITUDE SOFTWARE GR (MICROGEN)  ORD</t>
  </si>
  <si>
    <t>BYV8MN7</t>
  </si>
  <si>
    <t>URBAN LOGISTICS REIT (PACIFIC) ORD</t>
  </si>
  <si>
    <t>BMVQDZ6</t>
  </si>
  <si>
    <t>AUCTION TECHNOLOGY GROUP PLC  ORD</t>
  </si>
  <si>
    <t>5990623</t>
  </si>
  <si>
    <t>ADESSO SE  ORD</t>
  </si>
  <si>
    <t>BNC5T39</t>
  </si>
  <si>
    <t>DELIVEROO PLC  ORD A</t>
  </si>
  <si>
    <t>B97C733</t>
  </si>
  <si>
    <t>TELE2 AB  ORD B</t>
  </si>
  <si>
    <t>BCCW4X8</t>
  </si>
  <si>
    <t>TEAM INTERNET GRP (CENTRALNIC)  ORD</t>
  </si>
  <si>
    <t>0602729</t>
  </si>
  <si>
    <t>MORGAN ADVANCED MATERIALS PLC  ORD</t>
  </si>
  <si>
    <t>BDC5DH1</t>
  </si>
  <si>
    <t>KENMARE RESOURCES PLC  ORD</t>
  </si>
  <si>
    <t>BK71XP1</t>
  </si>
  <si>
    <t>PEBBLE GROUP PLC  ORD</t>
  </si>
  <si>
    <t>ALV</t>
  </si>
  <si>
    <t>AUTOLIV INC  COM</t>
  </si>
  <si>
    <t>B2425G6</t>
  </si>
  <si>
    <t>CRANEWARE PLC  ORD</t>
  </si>
  <si>
    <t>BKPH9R5</t>
  </si>
  <si>
    <t>LBG MEDIA PLC  ORD</t>
  </si>
  <si>
    <t>BF0GJW7</t>
  </si>
  <si>
    <t>BOKU INC  ORD</t>
  </si>
  <si>
    <t>BQMQ1P9</t>
  </si>
  <si>
    <t>ALUFLEXPACK AG  ORD 2 LINE APR 2024</t>
  </si>
  <si>
    <t>BNT8K50</t>
  </si>
  <si>
    <t>NOVEM GROUP SA  ORD</t>
  </si>
  <si>
    <t>B01F7T1</t>
  </si>
  <si>
    <t>M&amp;C SAATCHI PLC  ORD</t>
  </si>
  <si>
    <t>BZBX0P7</t>
  </si>
  <si>
    <t>GYM GROUP PLC  ORD</t>
  </si>
  <si>
    <t>BD9BPN2</t>
  </si>
  <si>
    <t>NEINOR HOMES SA  ORD</t>
  </si>
  <si>
    <t>B1RMFT9</t>
  </si>
  <si>
    <t>TAV HAVALIMANLARI HOLDING AS  ORD</t>
  </si>
  <si>
    <t>BMWRZ07</t>
  </si>
  <si>
    <t>DOWLAIS GROUP PLC  ORD</t>
  </si>
  <si>
    <t>BG382L7</t>
  </si>
  <si>
    <t>TRITAX EUROBOX PLC  ORD</t>
  </si>
  <si>
    <t>BJ8PD77</t>
  </si>
  <si>
    <t>TITAN CEMENT INTERNATIONAL SA  ORD</t>
  </si>
  <si>
    <t>B0Z5YZ2</t>
  </si>
  <si>
    <t>ARKEMA SA  ORD</t>
  </si>
  <si>
    <t>BYMF367</t>
  </si>
  <si>
    <t>WARPAINT LONDON PLC  ORD</t>
  </si>
  <si>
    <t>BNYKB70</t>
  </si>
  <si>
    <t>KITWAVE GROUP PLC  ORD</t>
  </si>
  <si>
    <t>BY2Z0H7</t>
  </si>
  <si>
    <t>PURETECH HEALTH PLC  ORD</t>
  </si>
  <si>
    <t>BD45357</t>
  </si>
  <si>
    <t>BHG GROUP (BYGGHEMMA) AB  ORD</t>
  </si>
  <si>
    <t>BMT9K01</t>
  </si>
  <si>
    <t>MOONPIG GROUP PLC  ORD</t>
  </si>
  <si>
    <t>B0BRN55</t>
  </si>
  <si>
    <t>BANGO PLC  ORD</t>
  </si>
  <si>
    <t>B074435</t>
  </si>
  <si>
    <t>ESSENTRA (FILTRONA) PLC  ORD</t>
  </si>
  <si>
    <t>7136663</t>
  </si>
  <si>
    <t>JCDECAUX SE  ORD</t>
  </si>
  <si>
    <t>BS3DYQ5</t>
  </si>
  <si>
    <t>RASPBERRY PI HOLDINGS PLC  ORD</t>
  </si>
  <si>
    <t>*EDV</t>
  </si>
  <si>
    <t>ENDEAVOUR MINING PLC  COM</t>
  </si>
  <si>
    <t>BNG04Q8</t>
  </si>
  <si>
    <t>SECO SPA  ORD</t>
  </si>
  <si>
    <t>BN2TR93</t>
  </si>
  <si>
    <t>BIG TECHNOLOGIES PLC  ORD</t>
  </si>
  <si>
    <t>0332349</t>
  </si>
  <si>
    <t>FIDELITY INST LIQ FD PLC-EURO FD</t>
  </si>
  <si>
    <t>BLR7129</t>
  </si>
  <si>
    <t>JADESTONE ENERGY PLC  ORD</t>
  </si>
  <si>
    <t>3185216</t>
  </si>
  <si>
    <t>JUBILEE METALS GROUP (PLATINUM)  ORD</t>
  </si>
  <si>
    <t>B1HMT19</t>
  </si>
  <si>
    <t>NABALTEC AG  ORD</t>
  </si>
  <si>
    <t>BP7NQJ7</t>
  </si>
  <si>
    <t>KISTOS HOLDINGS PLC  ORD</t>
  </si>
  <si>
    <t>BSBJ5M8</t>
  </si>
  <si>
    <t>ROSEBANK INDUSTRIES PLC  ORD</t>
  </si>
  <si>
    <t>0417008</t>
  </si>
  <si>
    <t>HEADLAM GROUP PLC  ORD</t>
  </si>
  <si>
    <t>BL6LMQ3</t>
  </si>
  <si>
    <t>BIKE24 HOLDING AG  ORD</t>
  </si>
  <si>
    <t>PVTPLACE</t>
  </si>
  <si>
    <t>PRIVATE PLACEMENT SECURITIES</t>
  </si>
  <si>
    <t>*AOI</t>
  </si>
  <si>
    <t>AFRICA OIL CORP  COM</t>
  </si>
  <si>
    <t>*AII</t>
  </si>
  <si>
    <t>ALMONTY INDUSTRIES INC  COM</t>
  </si>
  <si>
    <t>APIC</t>
  </si>
  <si>
    <t>APIGEE CORP  COM</t>
  </si>
  <si>
    <t>RCUS</t>
  </si>
  <si>
    <t>ARCUS BIOSCIENCES INC  COM</t>
  </si>
  <si>
    <t>ARGX</t>
  </si>
  <si>
    <t>ARGENX SE  SPONSORED ADR</t>
  </si>
  <si>
    <t>ASND</t>
  </si>
  <si>
    <t>ASCENDIS PHARMA AS  SPONSORED ADR</t>
  </si>
  <si>
    <t>CUDA</t>
  </si>
  <si>
    <t>BARRACUDA NETWORKS INC  COM</t>
  </si>
  <si>
    <t>BSFT</t>
  </si>
  <si>
    <t>BROADSOFT INC  COM</t>
  </si>
  <si>
    <t>GOOS</t>
  </si>
  <si>
    <t>CANADA GOOSE HOLDINGS INC  SUB VTG</t>
  </si>
  <si>
    <t>BYVM4L1</t>
  </si>
  <si>
    <t>COBALT 27 CAPITAL CORP  COM</t>
  </si>
  <si>
    <t>BG0T3Q5</t>
  </si>
  <si>
    <t>CTMX</t>
  </si>
  <si>
    <t>CYTOMX THERAPEUTICS INC  COM</t>
  </si>
  <si>
    <t>DDOG</t>
  </si>
  <si>
    <t>DATADOG INC  CL A</t>
  </si>
  <si>
    <t>DT</t>
  </si>
  <si>
    <t>DYNATRACE INC  COM</t>
  </si>
  <si>
    <t>EGHT</t>
  </si>
  <si>
    <t>8X8 INC  COM</t>
  </si>
  <si>
    <t>BQQF5P0</t>
  </si>
  <si>
    <t>ELECTRICAL GEODESICS INC  ORD</t>
  </si>
  <si>
    <t>EA</t>
  </si>
  <si>
    <t>ELECTRONIC ARTS INC  COM</t>
  </si>
  <si>
    <t>EPAM</t>
  </si>
  <si>
    <t>EPAM SYSTEMS INC  COM</t>
  </si>
  <si>
    <t>EXA</t>
  </si>
  <si>
    <t>EXA CORP  COM</t>
  </si>
  <si>
    <t>BFD20M9</t>
  </si>
  <si>
    <t>FARFETCH LTD  CL A</t>
  </si>
  <si>
    <t>FRLN</t>
  </si>
  <si>
    <t>FREELINE THERAPEUTICS HOLDINGS  ADR</t>
  </si>
  <si>
    <t>HSTM</t>
  </si>
  <si>
    <t>HEALTHSTREAM INC  COM</t>
  </si>
  <si>
    <t>HUBS</t>
  </si>
  <si>
    <t>HUBSPOT INC  COM</t>
  </si>
  <si>
    <t>IMMU</t>
  </si>
  <si>
    <t>IMMUNOMEDICS INC  COM</t>
  </si>
  <si>
    <t>BF0L7J5</t>
  </si>
  <si>
    <t>INTERNATIONAL PETROLEUM /BC/  ORD</t>
  </si>
  <si>
    <t>*IVN</t>
  </si>
  <si>
    <t>IVANHOE MINES LTD  CL A</t>
  </si>
  <si>
    <t>KRTX</t>
  </si>
  <si>
    <t>KARUNA THERAPEUTICS INC  COM</t>
  </si>
  <si>
    <t>KOS</t>
  </si>
  <si>
    <t>KOSMOS ENERGY LTD  COM</t>
  </si>
  <si>
    <t>B53NQB3</t>
  </si>
  <si>
    <t>VK INTERNATIONAL PJSC SPONS GRD REG</t>
  </si>
  <si>
    <t>*MND</t>
  </si>
  <si>
    <t>MANDALAY RESOURCES CORP  COM</t>
  </si>
  <si>
    <t>MODN</t>
  </si>
  <si>
    <t>MODEL N INC  COM</t>
  </si>
  <si>
    <t>2607948</t>
  </si>
  <si>
    <t>MOUNTAIN PROVINCE DIAMONDS INC  COM</t>
  </si>
  <si>
    <t>*NCU</t>
  </si>
  <si>
    <t>NEVADA COPPER CORP  COM</t>
  </si>
  <si>
    <t>NSU</t>
  </si>
  <si>
    <t>NEVSUN RESOURCES LTD  COM</t>
  </si>
  <si>
    <t>NEWR</t>
  </si>
  <si>
    <t>NEW RELIC INC  COM</t>
  </si>
  <si>
    <t>*NXE</t>
  </si>
  <si>
    <t>NEXGEN ENERGY LTD  COM</t>
  </si>
  <si>
    <t>BMGST60</t>
  </si>
  <si>
    <t>NICKEL 28 CAPITAL CORP  COM</t>
  </si>
  <si>
    <t>*ORE</t>
  </si>
  <si>
    <t>OREZONE GOLD CORP  COM</t>
  </si>
  <si>
    <t>*PTM</t>
  </si>
  <si>
    <t>PLATINUM GROUP METALS LTD  COM</t>
  </si>
  <si>
    <t>RP</t>
  </si>
  <si>
    <t>REALPAGE INC  COM</t>
  </si>
  <si>
    <t>BMDWQL9</t>
  </si>
  <si>
    <t>REVELO RESOURCES CORP  COM</t>
  </si>
  <si>
    <t>*ROOT</t>
  </si>
  <si>
    <t>ROOTS CORP  COM</t>
  </si>
  <si>
    <t>SMG</t>
  </si>
  <si>
    <t>SCOTTS MIRACLE-GRO CO  CL A</t>
  </si>
  <si>
    <t>*SMF</t>
  </si>
  <si>
    <t>SEMAFO INC  COM</t>
  </si>
  <si>
    <t>SHOP</t>
  </si>
  <si>
    <t>SHOPIFY INC  CL A SUB VTG</t>
  </si>
  <si>
    <t>TLND</t>
  </si>
  <si>
    <t>TALEND SA  SPONSORED ADR</t>
  </si>
  <si>
    <t>B413SZ6</t>
  </si>
  <si>
    <t>THOR EXPLORATIONS LTD  COM</t>
  </si>
  <si>
    <t>885149203</t>
  </si>
  <si>
    <t>VRNS</t>
  </si>
  <si>
    <t>VARONIS SYSTEMS INC  COM</t>
  </si>
  <si>
    <t>VRNA</t>
  </si>
  <si>
    <t>VERONA PHARMA PLC  SPONSORED ADR</t>
  </si>
  <si>
    <t>VSAT</t>
  </si>
  <si>
    <t>VIASAT INC  COM</t>
  </si>
  <si>
    <t>VRTU</t>
  </si>
  <si>
    <t>VIRTUSA CORP  COM</t>
  </si>
  <si>
    <t>ZAYO</t>
  </si>
  <si>
    <t>ZAYO GROUP HOLDINGS INC  COM</t>
  </si>
  <si>
    <t>ZEN</t>
  </si>
  <si>
    <t>ZENDESK INC  COM</t>
  </si>
  <si>
    <t>7517882</t>
  </si>
  <si>
    <t>CONWERT IMMOBILIEN INVEST SE  ORD</t>
  </si>
  <si>
    <t>B01R9Y6</t>
  </si>
  <si>
    <t>UBM DEVELOPMENT (UBM REAL) AG  ORD</t>
  </si>
  <si>
    <t>B28W603</t>
  </si>
  <si>
    <t>ABLYNX NV  ORD</t>
  </si>
  <si>
    <t>B07Q2V5</t>
  </si>
  <si>
    <t>GALAPAGOS NV  ORD</t>
  </si>
  <si>
    <t>BLB1VX8</t>
  </si>
  <si>
    <t>AAP IMPLANTATE AG  ORD</t>
  </si>
  <si>
    <t>BSJN317</t>
  </si>
  <si>
    <t>AUR PORTFOLIO III SE &amp; CO KGAA  ORD</t>
  </si>
  <si>
    <t>B4YVF56</t>
  </si>
  <si>
    <t>BRENNTAG SE  ORD</t>
  </si>
  <si>
    <t>5576067</t>
  </si>
  <si>
    <t>CENTROTEC (SUSTAINABLE) SE  ORD</t>
  </si>
  <si>
    <t>BZCNB42</t>
  </si>
  <si>
    <t>DELIVERY HERO SE  ORD</t>
  </si>
  <si>
    <t>B0YZ0Z5</t>
  </si>
  <si>
    <t>DEUTSCHE WOHNEN SE  ORD BRR</t>
  </si>
  <si>
    <t>B8JVC03</t>
  </si>
  <si>
    <t>MEDIOS AG  ORD</t>
  </si>
  <si>
    <t>5138638</t>
  </si>
  <si>
    <t>ELRINGKLINGER AG  ORD</t>
  </si>
  <si>
    <t>5774344</t>
  </si>
  <si>
    <t>GFK SE  ORD</t>
  </si>
  <si>
    <t>B5ZQ9D3</t>
  </si>
  <si>
    <t>EVONIK INDUSTRIES AG  ORD</t>
  </si>
  <si>
    <t>4693194</t>
  </si>
  <si>
    <t>HORNBACH BAUMARKT AG  ORD</t>
  </si>
  <si>
    <t>B58DLS0</t>
  </si>
  <si>
    <t>HELIOCENTRIS ENERGY SOLUTIONS  ORD</t>
  </si>
  <si>
    <t>B1Y46T5</t>
  </si>
  <si>
    <t>INVISION (INVISION SOFTWARE) AG  ORD</t>
  </si>
  <si>
    <t>B5KPFL5</t>
  </si>
  <si>
    <t>ISARIA WOHNBAU AG  ORD</t>
  </si>
  <si>
    <t>BYWH8S0</t>
  </si>
  <si>
    <t>HELLOFRESH SE  ORD</t>
  </si>
  <si>
    <t>5773255</t>
  </si>
  <si>
    <t>LEONI AG  ORD</t>
  </si>
  <si>
    <t>BKPVDX1</t>
  </si>
  <si>
    <t>LOTTO24 AG  ORD</t>
  </si>
  <si>
    <t>5499272</t>
  </si>
  <si>
    <t>MUEHLBAUER HOLDING AG  ORD</t>
  </si>
  <si>
    <t>BW9P7T7</t>
  </si>
  <si>
    <t>NEXUS AGVILLINGEN-SCHWENNINGEN NEXUS</t>
  </si>
  <si>
    <t>BD6T2G1</t>
  </si>
  <si>
    <t>NFON AG  ORD</t>
  </si>
  <si>
    <t>5064722</t>
  </si>
  <si>
    <t>PUMA SE  ORD</t>
  </si>
  <si>
    <t>5934364</t>
  </si>
  <si>
    <t>SNP SCHNEIDER NEUREITHER &amp; PART  ORD</t>
  </si>
  <si>
    <t>BR17150</t>
  </si>
  <si>
    <t>ROCKET INTERNET SE  ORD</t>
  </si>
  <si>
    <t>5962730</t>
  </si>
  <si>
    <t>SOFTING AG  ORD</t>
  </si>
  <si>
    <t>5785186</t>
  </si>
  <si>
    <t>SURTECO GROUP SE  ORD</t>
  </si>
  <si>
    <t>7017586</t>
  </si>
  <si>
    <t>DR HOENLE AG  ORD</t>
  </si>
  <si>
    <t>4354134</t>
  </si>
  <si>
    <t>UNITED INTERNET AG  ORD</t>
  </si>
  <si>
    <t>BNDM6Y9</t>
  </si>
  <si>
    <t>SYNLAB AG  ORD</t>
  </si>
  <si>
    <t>BD9PFL2</t>
  </si>
  <si>
    <t>WESTWING GROUP SE  ORD</t>
  </si>
  <si>
    <t>BKDPJX7</t>
  </si>
  <si>
    <t>ZEAL NETWORK SE  ORD</t>
  </si>
  <si>
    <t>BX90C05</t>
  </si>
  <si>
    <t>CELLNEX TELECOM SA  ORD</t>
  </si>
  <si>
    <t>BBHXPN6</t>
  </si>
  <si>
    <t>BANCO POPULAR ESPANOL SA  ORD</t>
  </si>
  <si>
    <t>BNC0LH2</t>
  </si>
  <si>
    <t>LINEA DIRECTA ASEGURADORA SA  ORD</t>
  </si>
  <si>
    <t>BX1BDG9</t>
  </si>
  <si>
    <t>NATURHOUSE HEALTH SA  ORD</t>
  </si>
  <si>
    <t>BDH3Q71</t>
  </si>
  <si>
    <t>PROSEGUR CASH SA  ORD</t>
  </si>
  <si>
    <t>BD1DLX8</t>
  </si>
  <si>
    <t>TELEPIZZA GROUP SA  ORD</t>
  </si>
  <si>
    <t>B0CMCV8</t>
  </si>
  <si>
    <t>AUDIKA GROUPE  ORD</t>
  </si>
  <si>
    <t>B3S0TP0</t>
  </si>
  <si>
    <t>74SOFTWARE (AXWAY)  ORD</t>
  </si>
  <si>
    <t>BD9H3X6</t>
  </si>
  <si>
    <t>ALTRAN TECHNOLOGIES  RT 04/09/18</t>
  </si>
  <si>
    <t>BR3YYH2</t>
  </si>
  <si>
    <t>VIRIDIEN  ORD</t>
  </si>
  <si>
    <t>4031910</t>
  </si>
  <si>
    <t>ESI GROUP SA  ORD</t>
  </si>
  <si>
    <t>B62G1B5</t>
  </si>
  <si>
    <t>EDENRED SE  ORD</t>
  </si>
  <si>
    <t>BVRYS85</t>
  </si>
  <si>
    <t>PULLUP ENTERTAINMENT (FOCUS)  ORD</t>
  </si>
  <si>
    <t>7078066</t>
  </si>
  <si>
    <t>LYXOR EURO STOXX 50 DR UCITS ETF</t>
  </si>
  <si>
    <t>BL4SFK1</t>
  </si>
  <si>
    <t>NACON SASU  ORD</t>
  </si>
  <si>
    <t>4899572</t>
  </si>
  <si>
    <t>ROBERTET SA  ORD</t>
  </si>
  <si>
    <t>BT9L0K6</t>
  </si>
  <si>
    <t>SOLOCAL GROUP  ORD</t>
  </si>
  <si>
    <t>BYNZ9V3</t>
  </si>
  <si>
    <t>SRP GROUPE SA  ORD</t>
  </si>
  <si>
    <t>BF16XZ7</t>
  </si>
  <si>
    <t>AROUNDTOWN SA  ORD</t>
  </si>
  <si>
    <t>BL63JM4</t>
  </si>
  <si>
    <t>FORSEE POWER SA  ORD</t>
  </si>
  <si>
    <t>BMSKPJ9</t>
  </si>
  <si>
    <t>AA PLC  COM</t>
  </si>
  <si>
    <t>BQQG1H7</t>
  </si>
  <si>
    <t>ACCSYS TECHNOLOGIES PLC  ORD</t>
  </si>
  <si>
    <t>BL0L5G0</t>
  </si>
  <si>
    <t>ADRIATIC METALS PLC  ORD</t>
  </si>
  <si>
    <t>BFZNLB6</t>
  </si>
  <si>
    <t>AJ BELL PLC  ORD</t>
  </si>
  <si>
    <t>BF16C05</t>
  </si>
  <si>
    <t>ALPHA FINANCIAL MKTS CONSULTING  ORD</t>
  </si>
  <si>
    <t>0028262</t>
  </si>
  <si>
    <t>AMEC FOSTER WHEELER PLC  ORD</t>
  </si>
  <si>
    <t>3208782</t>
  </si>
  <si>
    <t>AMERISUR RESOURCES PLC  ORD</t>
  </si>
  <si>
    <t>BF1XGQ0</t>
  </si>
  <si>
    <t>ANGLING DIRECT PLC  ORD</t>
  </si>
  <si>
    <t>3433067</t>
  </si>
  <si>
    <t>ANGLE PLC  ORD</t>
  </si>
  <si>
    <t>BD04507</t>
  </si>
  <si>
    <t>ARIX BIOSCIENCE PLC  ORD</t>
  </si>
  <si>
    <t>B02H2F7</t>
  </si>
  <si>
    <t>AUGEAN PLC  ORD</t>
  </si>
  <si>
    <t>BKM1QH9</t>
  </si>
  <si>
    <t>BW ENERGY LTD  ORD</t>
  </si>
  <si>
    <t>BQ1XTV3</t>
  </si>
  <si>
    <t>ALENT PLC  ORD</t>
  </si>
  <si>
    <t>BF8J3Z9</t>
  </si>
  <si>
    <t>BAKKAVOR GROUP PLC  ORD</t>
  </si>
  <si>
    <t>BP0S1D8</t>
  </si>
  <si>
    <t>BCA MARKETPLACE (HAVERSHAM)  ORD</t>
  </si>
  <si>
    <t>BHVN</t>
  </si>
  <si>
    <t>BIOHAVEN PHARMACEUTICAL HOLDING  COM</t>
  </si>
  <si>
    <t>B06GNN5</t>
  </si>
  <si>
    <t>BLANCCO TECHNOLOGY GROUP  ORD</t>
  </si>
  <si>
    <t>0236935</t>
  </si>
  <si>
    <t>BOND INTERNATIONAL SOFTWARE PLC  ORD</t>
  </si>
  <si>
    <t>BNG2VN0</t>
  </si>
  <si>
    <t>CIZZLE BIOTECHNOLOGY HO (BOULD)  ORD</t>
  </si>
  <si>
    <t>0119508</t>
  </si>
  <si>
    <t>BRAMMER PLC  ORD</t>
  </si>
  <si>
    <t>0176581</t>
  </si>
  <si>
    <t>BREWIN DOLPHIN HOLDINGS PLC  ORD</t>
  </si>
  <si>
    <t>B01TND9</t>
  </si>
  <si>
    <t>BOOKER GROUP PLC  ORD</t>
  </si>
  <si>
    <t>B067N83</t>
  </si>
  <si>
    <t>BROOKS MACDONALD GROUP PLC  ORD</t>
  </si>
  <si>
    <t>BMCYKB4</t>
  </si>
  <si>
    <t>CAB PAYMENTS HOLDINGS PLC  ORD</t>
  </si>
  <si>
    <t>BNKT5L3</t>
  </si>
  <si>
    <t>CAPRICORN ENERGY PLC  ORD</t>
  </si>
  <si>
    <t>BMGYLN9</t>
  </si>
  <si>
    <t>BURFORD CAPITAL LTD  COM</t>
  </si>
  <si>
    <t>B099999</t>
  </si>
  <si>
    <t>BYOTROL PLC  ORD</t>
  </si>
  <si>
    <t>BYV2WV7</t>
  </si>
  <si>
    <t>CASTLETON TECHNOLOGY PLC  ORD</t>
  </si>
  <si>
    <t>B0KWHQ0</t>
  </si>
  <si>
    <t>CARETECH HOLDINGS LTD  ORD</t>
  </si>
  <si>
    <t>0188371</t>
  </si>
  <si>
    <t>CHARLES TAYLOR PLC  ORD</t>
  </si>
  <si>
    <t>B2QY935</t>
  </si>
  <si>
    <t>CHIME COMMUNICATIONS PLC  ORD</t>
  </si>
  <si>
    <t>0201836</t>
  </si>
  <si>
    <t>CLARKSON PLC  ORD</t>
  </si>
  <si>
    <t>BC7H5F7</t>
  </si>
  <si>
    <t>CONVIVIALITY PLC  ORD</t>
  </si>
  <si>
    <t>BN133N2</t>
  </si>
  <si>
    <t>CONDUIT HOLDINGS LTD  ORD</t>
  </si>
  <si>
    <t>BF448H5</t>
  </si>
  <si>
    <t>CONTOURGLOBAL PLC  ORD</t>
  </si>
  <si>
    <t>BZ1BLL4</t>
  </si>
  <si>
    <t>CREO MEDICAL GROUP PLC  ORD</t>
  </si>
  <si>
    <t>3305779</t>
  </si>
  <si>
    <t>DIALIGHT PLC  ORD</t>
  </si>
  <si>
    <t>0005588</t>
  </si>
  <si>
    <t>DISCOVERIE GROUP PLC  ORD</t>
  </si>
  <si>
    <t>BQHP5P9</t>
  </si>
  <si>
    <t>DIVERSIFIED ENERGY (GAS &amp; OIL)  ORD</t>
  </si>
  <si>
    <t>B61D1Y0</t>
  </si>
  <si>
    <t>EMIS GROUP PLC  ORD</t>
  </si>
  <si>
    <t>BNDRD10</t>
  </si>
  <si>
    <t>POD POINT GROUP HOLDINGS PLC  ORD</t>
  </si>
  <si>
    <t>BYYW9G8</t>
  </si>
  <si>
    <t>AVACTA GROUP PLC  ORD</t>
  </si>
  <si>
    <t>B89J241</t>
  </si>
  <si>
    <t>CLINIGEN GROUP PLC  ORD</t>
  </si>
  <si>
    <t>BWXSNY9</t>
  </si>
  <si>
    <t>ELEGANT HOTELS GROUP PLC  ORD</t>
  </si>
  <si>
    <t>BVV2KN4</t>
  </si>
  <si>
    <t>EUROCELL PLC  ORD</t>
  </si>
  <si>
    <t>BYWWHR7</t>
  </si>
  <si>
    <t>EQUINITI GROUP PLC  ORD</t>
  </si>
  <si>
    <t>BK5V944</t>
  </si>
  <si>
    <t>COUNTRYWIDE PLC  ORD</t>
  </si>
  <si>
    <t>B8KJH56</t>
  </si>
  <si>
    <t>ESURE GROUP PLC  ORD</t>
  </si>
  <si>
    <t>BKY7HG1</t>
  </si>
  <si>
    <t>EXOVA GROUP PLC  ORD</t>
  </si>
  <si>
    <t>3303290</t>
  </si>
  <si>
    <t>FAROE PETROLEUM PLC  ORD</t>
  </si>
  <si>
    <t>4330231</t>
  </si>
  <si>
    <t>FBD HOLDINGS PLC  ORD</t>
  </si>
  <si>
    <t>BKX59Y8</t>
  </si>
  <si>
    <t>FIRESTONE DIAMONDS PLC  ORD</t>
  </si>
  <si>
    <t>3147777</t>
  </si>
  <si>
    <t>FD TECHNOLOGIES (FIRST) PLC  ORD</t>
  </si>
  <si>
    <t>B4QMVR1</t>
  </si>
  <si>
    <t>FLYBE GROUP PLC  ORD</t>
  </si>
  <si>
    <t>BCKFY51</t>
  </si>
  <si>
    <t>FOXTONS GROUP PLC  ORD</t>
  </si>
  <si>
    <t>B447YT1</t>
  </si>
  <si>
    <t>FULCRUM UTILITY SERVICES LTD  ORD</t>
  </si>
  <si>
    <t>B1YPC34</t>
  </si>
  <si>
    <t>FULLER SMITH &amp; TURNER PLC  ORD A</t>
  </si>
  <si>
    <t>B3ZP152</t>
  </si>
  <si>
    <t>GAMA AVIATION PLC  ORD</t>
  </si>
  <si>
    <t>BG0KTL5</t>
  </si>
  <si>
    <t>GEMFIELDS GROUP LTD  ORD</t>
  </si>
  <si>
    <t>B55Q3P3</t>
  </si>
  <si>
    <t>GENEL ENERGY PLC  ORD</t>
  </si>
  <si>
    <t>B1P8H48</t>
  </si>
  <si>
    <t>GEM DIAMONDS LTD  ORD</t>
  </si>
  <si>
    <t>B0HX108</t>
  </si>
  <si>
    <t>GEMFIELDS (GEMFIELDS RES) PLC  ORD</t>
  </si>
  <si>
    <t>B02SHR7</t>
  </si>
  <si>
    <t>UNBOUND GROUP (ELECTRA) PLC  ORD</t>
  </si>
  <si>
    <t>BZ02Q91</t>
  </si>
  <si>
    <t>GOCO GROUP (GOCOMPARE COM) PLC  ORD</t>
  </si>
  <si>
    <t>BZ4FM65</t>
  </si>
  <si>
    <t>GYG PLC  ORD</t>
  </si>
  <si>
    <t>BLF0L31</t>
  </si>
  <si>
    <t>HAWKWING PLC  ORD</t>
  </si>
  <si>
    <t>BN2CJ29</t>
  </si>
  <si>
    <t>HEIQ PLC  ORD</t>
  </si>
  <si>
    <t>B1GF9F3</t>
  </si>
  <si>
    <t>HELIUS ENERGY PLC  ORD</t>
  </si>
  <si>
    <t>B3CM952</t>
  </si>
  <si>
    <t>HENDERSON GROUP PLC  ORD</t>
  </si>
  <si>
    <t>B1V9NW5</t>
  </si>
  <si>
    <t>HILTON FOOD GROUP PLC  ORD</t>
  </si>
  <si>
    <t>B1FW502</t>
  </si>
  <si>
    <t>HOCHSCHILD MINING PLC  ORD</t>
  </si>
  <si>
    <t>BNTDT81</t>
  </si>
  <si>
    <t>HUTCHMED CHINA (HUTCHISON) LTD  ORD</t>
  </si>
  <si>
    <t>B60BWY2</t>
  </si>
  <si>
    <t>HUMMINGBIRD RESOURCES PLC  ORD</t>
  </si>
  <si>
    <t>B580MF5</t>
  </si>
  <si>
    <t>HURRICANE ENERGY PLC  ORD</t>
  </si>
  <si>
    <t>0687209</t>
  </si>
  <si>
    <t>INNOVATION GROUP PLC  ORD</t>
  </si>
  <si>
    <t>BR2Q0V5</t>
  </si>
  <si>
    <t>INSPIRED (ENERGY) PLC  ORD</t>
  </si>
  <si>
    <t>B1YKG04</t>
  </si>
  <si>
    <t>INTERNATIONAL PERSONAL FINANCE  ORD</t>
  </si>
  <si>
    <t>B3NCXX7</t>
  </si>
  <si>
    <t>IQGEO GROUP (UBISENSE) PLC  ORD</t>
  </si>
  <si>
    <t>BBCRF44</t>
  </si>
  <si>
    <t>IBEX GLOBAL SOLUTIONS PLC  ORD</t>
  </si>
  <si>
    <t>BJVWTM2</t>
  </si>
  <si>
    <t>GULF MARINE SERVICES PLC  ORD</t>
  </si>
  <si>
    <t>BFM6WC6</t>
  </si>
  <si>
    <t>KRM22 PLC  ORD</t>
  </si>
  <si>
    <t>B0ZSH63</t>
  </si>
  <si>
    <t>LADBROKES CORAL GROUP PLC  ORD</t>
  </si>
  <si>
    <t>0157296</t>
  </si>
  <si>
    <t>LATCHWAYS PLC  ORD</t>
  </si>
  <si>
    <t>0505754</t>
  </si>
  <si>
    <t>LAVENDON GROUP PLC  ORD</t>
  </si>
  <si>
    <t>B9FFQF9</t>
  </si>
  <si>
    <t>FENIKSO (LEKOIL) LTD  ORD</t>
  </si>
  <si>
    <t>LIVN</t>
  </si>
  <si>
    <t>LIVANOVA PLC  ORD</t>
  </si>
  <si>
    <t>BL25F15</t>
  </si>
  <si>
    <t>LOMBARD MEDICAL INC  ORD</t>
  </si>
  <si>
    <t>BKFW248</t>
  </si>
  <si>
    <t>SEASCAPE ENERGY ASIA (LONGBOAT)  ORD</t>
  </si>
  <si>
    <t>B030JP4</t>
  </si>
  <si>
    <t>LOMBARD RISK MANAGEMENT PLC  ORD</t>
  </si>
  <si>
    <t>B1G5HX7</t>
  </si>
  <si>
    <t>LSL PROPERTY SERVICES PLC  ORD</t>
  </si>
  <si>
    <t>B4MFKH7</t>
  </si>
  <si>
    <t>LXB RETAIL PROPERTIES PLC  ORD</t>
  </si>
  <si>
    <t>LXFT</t>
  </si>
  <si>
    <t>LUXOFT HOLDING INC  CL A</t>
  </si>
  <si>
    <t>BHY3RF7</t>
  </si>
  <si>
    <t>MANX TELECOM PLC  ORD</t>
  </si>
  <si>
    <t>BVYB2Q5</t>
  </si>
  <si>
    <t>MARSHALL MOTOR HOLDINGS PLC  ORD</t>
  </si>
  <si>
    <t>B4NF3F5</t>
  </si>
  <si>
    <t>MARWYN MANAGEMENT PARTNERS PLC  ORD</t>
  </si>
  <si>
    <t>BYTRG23</t>
  </si>
  <si>
    <t>MARWYN VALUE INVESTORS LTD  ORD</t>
  </si>
  <si>
    <t>B0MT3Y9</t>
  </si>
  <si>
    <t>MATTIOLI WOODS PLC  ORD</t>
  </si>
  <si>
    <t>BYNVD08</t>
  </si>
  <si>
    <t>MCCARTHY &amp; STONE PLC  ORD</t>
  </si>
  <si>
    <t>0552200</t>
  </si>
  <si>
    <t>MCKAY SECURITIES PLC  ORD</t>
  </si>
  <si>
    <t>0563042</t>
  </si>
  <si>
    <t>MEARS GROUP PLC  ORD</t>
  </si>
  <si>
    <t>BJ3VW95</t>
  </si>
  <si>
    <t>MCCOLLS RETAIL GROUP PLC  ORD</t>
  </si>
  <si>
    <t>B8HX8Z8</t>
  </si>
  <si>
    <t>MEDICLINIC INTERNATIONAL PLC  ORD</t>
  </si>
  <si>
    <t>BKSH7R8</t>
  </si>
  <si>
    <t>MERCANTILE PORTS &amp; LOGISTICS  ORD</t>
  </si>
  <si>
    <t>BMWC836</t>
  </si>
  <si>
    <t>METIR PLC  ORD</t>
  </si>
  <si>
    <t>BYSXWW4</t>
  </si>
  <si>
    <t>MIDWICH GROUP PLC  ORD</t>
  </si>
  <si>
    <t>B1XF5X6</t>
  </si>
  <si>
    <t>MODERN WATER PLC  ORD</t>
  </si>
  <si>
    <t>0906744</t>
  </si>
  <si>
    <t>MOTHERCARE PLC  ORD</t>
  </si>
  <si>
    <t>B01JLR9</t>
  </si>
  <si>
    <t>NANOCO GROUP PLC  ORD</t>
  </si>
  <si>
    <t>BZ02MH1</t>
  </si>
  <si>
    <t>NEX GROUP PLC  ORD</t>
  </si>
  <si>
    <t>B7FC076</t>
  </si>
  <si>
    <t>NMC HEALTH PLC  ORD</t>
  </si>
  <si>
    <t>B3MBS74</t>
  </si>
  <si>
    <t>OCADO GROUP PLC  ORD</t>
  </si>
  <si>
    <t>BYQ94H3</t>
  </si>
  <si>
    <t>ONCIMMUNE HOLDINGS PLC  ORD</t>
  </si>
  <si>
    <t>B24CT19</t>
  </si>
  <si>
    <t>OPHIR ENERGY PLC  ORD</t>
  </si>
  <si>
    <t>BD5H857</t>
  </si>
  <si>
    <t>OXFORD BIODYNAMICS PLC  ORD REG</t>
  </si>
  <si>
    <t>BDFBVT4</t>
  </si>
  <si>
    <t>OXFORD BIOMEDICA PLC  ORD</t>
  </si>
  <si>
    <t>OXFD</t>
  </si>
  <si>
    <t>OXFORD IMMUNOTEC GLOBAL PLC  ORD</t>
  </si>
  <si>
    <t>B73XYX5</t>
  </si>
  <si>
    <t>PARAGON ENTERTAIN (MARWYN CAP)  ORD</t>
  </si>
  <si>
    <t>BGCYZL7</t>
  </si>
  <si>
    <t>PARKMEAD GROUP PLC  ORD</t>
  </si>
  <si>
    <t>BKV4DS9</t>
  </si>
  <si>
    <t>PENSANA (RARE EARTHS) PLC  ORD</t>
  </si>
  <si>
    <t>BDZ84H4</t>
  </si>
  <si>
    <t>PENSANA (RARE EARTHS) PLC  CDI</t>
  </si>
  <si>
    <t>BNYNCZ4</t>
  </si>
  <si>
    <t>PETRA DIAMONDS LTD  ORD</t>
  </si>
  <si>
    <t>0848125</t>
  </si>
  <si>
    <t>ME GROUP INTL (PHOTO) PLC  ORD</t>
  </si>
  <si>
    <t>B1F4K36</t>
  </si>
  <si>
    <t>PLANT IMPACT PLC  ORD</t>
  </si>
  <si>
    <t>BF3DT58</t>
  </si>
  <si>
    <t>POLAREAN IMAGING PLC  ORD</t>
  </si>
  <si>
    <t>B1GCLT2</t>
  </si>
  <si>
    <t>POLAR CAPITAL HOLDINGS PLC  ORD</t>
  </si>
  <si>
    <t>BZB2KR6</t>
  </si>
  <si>
    <t>PREMIER MITON (PREMIER ASSET)  ORD</t>
  </si>
  <si>
    <t>B13GSS5</t>
  </si>
  <si>
    <t>PROACTIS HOLDINGS PLC  ORD</t>
  </si>
  <si>
    <t>0214834</t>
  </si>
  <si>
    <t>RATHBONES GROUP (BROTHERS) PLC  ORD</t>
  </si>
  <si>
    <t>B95L055</t>
  </si>
  <si>
    <t>REABOLD RESOURCES PLC  ORD</t>
  </si>
  <si>
    <t>BYWL4Y0</t>
  </si>
  <si>
    <t>RENALYTIX PLC  ORD</t>
  </si>
  <si>
    <t>BVDPPV4</t>
  </si>
  <si>
    <t>REVEL COLLECTIVE PLC  ORD</t>
  </si>
  <si>
    <t>B0FVQX2</t>
  </si>
  <si>
    <t>ROCKHOPPER EXPLORATION PLC  ORD</t>
  </si>
  <si>
    <t>BFM6WL5</t>
  </si>
  <si>
    <t>RBG HOLDINGS (ROSENBLATT) PLC  ORD</t>
  </si>
  <si>
    <t>BVRZ8S8</t>
  </si>
  <si>
    <t>SANNE GROUP PLC  ORD</t>
  </si>
  <si>
    <t>BP41S21</t>
  </si>
  <si>
    <t>SAVANNAH ENERGY (SAVANNAH PETR)  ORD</t>
  </si>
  <si>
    <t>BYX59P7</t>
  </si>
  <si>
    <t>SAVANNAH PETROLEUM  WT</t>
  </si>
  <si>
    <t>0728119</t>
  </si>
  <si>
    <t>SCAPA GROUP PLC  ORD</t>
  </si>
  <si>
    <t>BBPV532</t>
  </si>
  <si>
    <t>SCIENCE IN SPORT PLC  ORD</t>
  </si>
  <si>
    <t>BRF0TJ5</t>
  </si>
  <si>
    <t>SCS GROUP PLC  ORD</t>
  </si>
  <si>
    <t>0937636</t>
  </si>
  <si>
    <t>SDL PLC  ORD</t>
  </si>
  <si>
    <t>BRTL8Q4</t>
  </si>
  <si>
    <t>QUANTUM PHARMA PLC  ORD</t>
  </si>
  <si>
    <t>BD59ZW9</t>
  </si>
  <si>
    <t>RAINBOW RARE EARTHS LTD  ORD</t>
  </si>
  <si>
    <t>BYV2MV7</t>
  </si>
  <si>
    <t>BRICKS NEWCO (PURPLEBRICKS) PLC  ORD</t>
  </si>
  <si>
    <t>BW9HGS5</t>
  </si>
  <si>
    <t>SERCO GROUP PLC  RTS 4/16/15</t>
  </si>
  <si>
    <t>B1ZBLD4</t>
  </si>
  <si>
    <t>SEPURA PLC  ORD</t>
  </si>
  <si>
    <t>0802541</t>
  </si>
  <si>
    <t>SIG PLC ORD</t>
  </si>
  <si>
    <t>BKT6VH2</t>
  </si>
  <si>
    <t>SHEARWATER GROUP PLC  ORD</t>
  </si>
  <si>
    <t>B0CGR82</t>
  </si>
  <si>
    <t>SHANTA GOLD LTD  ORD</t>
  </si>
  <si>
    <t>BLTVCF9</t>
  </si>
  <si>
    <t>SHOE ZONE PLC  ORD</t>
  </si>
  <si>
    <t>SIG</t>
  </si>
  <si>
    <t>SIGNET JEWELERS LTD  COM</t>
  </si>
  <si>
    <t>BG1THS4</t>
  </si>
  <si>
    <t>FINTEL (SIMPLYBIZ GROUP) PLC  ORD</t>
  </si>
  <si>
    <t>3385674</t>
  </si>
  <si>
    <t>SINCLAIR PHARMA PLC  ORD</t>
  </si>
  <si>
    <t>B0WD0R3</t>
  </si>
  <si>
    <t>SOLGOLD PLC  ORD</t>
  </si>
  <si>
    <t>0962843</t>
  </si>
  <si>
    <t>STANLEY GIBBONS GROUP PLC  ORD</t>
  </si>
  <si>
    <t>BJ4FZW0</t>
  </si>
  <si>
    <t>SUMMIT PROPERTIES (GERMANY) LTD  ORD</t>
  </si>
  <si>
    <t>B3V5PR6</t>
  </si>
  <si>
    <t>SYLVANIA PLATINUM LTD  ORD</t>
  </si>
  <si>
    <t>B8P59C0</t>
  </si>
  <si>
    <t>SYNCONA LTD  ORD</t>
  </si>
  <si>
    <t>BDFGGK5</t>
  </si>
  <si>
    <t>TEKMAR GROUP PLC  ORD</t>
  </si>
  <si>
    <t>BMTV739</t>
  </si>
  <si>
    <t>THG PLC  ORD</t>
  </si>
  <si>
    <t>BWT5X88</t>
  </si>
  <si>
    <t>STRIDE GAMING PLC  ORD</t>
  </si>
  <si>
    <t>BK9RKT0</t>
  </si>
  <si>
    <t>TRAVIS PERKINS PLC  ORD</t>
  </si>
  <si>
    <t>BG49KP9</t>
  </si>
  <si>
    <t>TRITAX BIG BOX REIT PLC  ORD</t>
  </si>
  <si>
    <t>BNK9TP5</t>
  </si>
  <si>
    <t>TRUSTPILOT GROUP PLC  ORD</t>
  </si>
  <si>
    <t>B7Z0Q50</t>
  </si>
  <si>
    <t>TUNGSTEN CORP PLC  ORD</t>
  </si>
  <si>
    <t>0157616</t>
  </si>
  <si>
    <t>UK MAIL GROUP (BUSINESS POST)  ORD</t>
  </si>
  <si>
    <t>3302480</t>
  </si>
  <si>
    <t>UDG HEALTHCARE PLC  ORD</t>
  </si>
  <si>
    <t>BKT04W0</t>
  </si>
  <si>
    <t>URBAN&amp;CIVIC PLC  ORD</t>
  </si>
  <si>
    <t>B1GK464</t>
  </si>
  <si>
    <t>VERTU MOTORS PLC  ORD</t>
  </si>
  <si>
    <t>BYW2KH8</t>
  </si>
  <si>
    <t>VERONA PHARMA PLC  ORD</t>
  </si>
  <si>
    <t>0929224</t>
  </si>
  <si>
    <t>VICTREX PLC  ORD</t>
  </si>
  <si>
    <t>BDGT2M7</t>
  </si>
  <si>
    <t>VIVO ENERGY PLC  ORD</t>
  </si>
  <si>
    <t>B6Y3DV8</t>
  </si>
  <si>
    <t>CIRATA (WANDISCO) PLC  ORD</t>
  </si>
  <si>
    <t>3169889</t>
  </si>
  <si>
    <t>WILLIAM HILL PLC  ORD</t>
  </si>
  <si>
    <t>BN31ZD8</t>
  </si>
  <si>
    <t>YOURGENE HEALTH PLC  ORD</t>
  </si>
  <si>
    <t>BYM8DF5</t>
  </si>
  <si>
    <t>EDAG ENGINEERING GROUP AG  ORD</t>
  </si>
  <si>
    <t>7113990</t>
  </si>
  <si>
    <t>CLARIANT AG  ORD REG</t>
  </si>
  <si>
    <t>B71QPM2</t>
  </si>
  <si>
    <t>DKSH HOLDING LTD  ORD</t>
  </si>
  <si>
    <t>BT3MF33</t>
  </si>
  <si>
    <t>MEYER BURGER TECHNOLOGY AG  ORD</t>
  </si>
  <si>
    <t>BG0SQC9</t>
  </si>
  <si>
    <t>SENSIRION HOLDING AG  ORD</t>
  </si>
  <si>
    <t>BLWF8B6</t>
  </si>
  <si>
    <t>SFS GROUP AG  ORD REG</t>
  </si>
  <si>
    <t>BF2DSG3</t>
  </si>
  <si>
    <t>SIKA AG  ORD REG</t>
  </si>
  <si>
    <t>5564619</t>
  </si>
  <si>
    <t>BAVARIAN NORDIC AS  ORD</t>
  </si>
  <si>
    <t>4595739</t>
  </si>
  <si>
    <t>GENMAB AS  ORD</t>
  </si>
  <si>
    <t>BD2BMF0</t>
  </si>
  <si>
    <t>NETS AS  ORD</t>
  </si>
  <si>
    <t>4955601</t>
  </si>
  <si>
    <t>ROCKWOOL (INTERNATIONAL) AS  ORD A</t>
  </si>
  <si>
    <t>BF0CK44</t>
  </si>
  <si>
    <t>BNDPYV1</t>
  </si>
  <si>
    <t>EUROFINS SCIENTIFIC SE  ORD</t>
  </si>
  <si>
    <t>BJVLZF4</t>
  </si>
  <si>
    <t>GLOBAL FASHION GROUP SA  ORD</t>
  </si>
  <si>
    <t>BM9J034</t>
  </si>
  <si>
    <t>MAJOREL GROUP LUXEMBOURG SA  ORD</t>
  </si>
  <si>
    <t>BL9YLY0</t>
  </si>
  <si>
    <t>SUSE SA  ORD</t>
  </si>
  <si>
    <t>BG4TT29</t>
  </si>
  <si>
    <t>RM2 INTERNATIONAL SA  ORD</t>
  </si>
  <si>
    <t>SPOT</t>
  </si>
  <si>
    <t>SPOTIFY TECHNOLOGY SA  COM</t>
  </si>
  <si>
    <t>BZ1F6P5</t>
  </si>
  <si>
    <t>AUTOMAX MOTORS (MATOMY) LTD  ORD</t>
  </si>
  <si>
    <t>B572ZV9</t>
  </si>
  <si>
    <t>PHAROS ENERGY PLC  ORD</t>
  </si>
  <si>
    <t>B8NWYF1</t>
  </si>
  <si>
    <t>THARISA PLC  ORD</t>
  </si>
  <si>
    <t>WIX</t>
  </si>
  <si>
    <t>WIX COM LTD  COM</t>
  </si>
  <si>
    <t>MUTUAL</t>
  </si>
  <si>
    <t>MUTUAL FUND (OTHER)</t>
  </si>
  <si>
    <t>BMYSQT4</t>
  </si>
  <si>
    <t>FYBER NV  ORD BRR</t>
  </si>
  <si>
    <t>B73GQ27</t>
  </si>
  <si>
    <t>RELIABLE AFRICAN ENERGY NV  ORD</t>
  </si>
  <si>
    <t>BYNJ1K8</t>
  </si>
  <si>
    <t>KIADIS PHARMA NV  ORD REG</t>
  </si>
  <si>
    <t>PRQR</t>
  </si>
  <si>
    <t>PROQR THERAPEUTICS NV  COM</t>
  </si>
  <si>
    <t>B1VV9V2</t>
  </si>
  <si>
    <t>SLIGRO FOOD GROUP NV  ORD</t>
  </si>
  <si>
    <t>B1FRPV8</t>
  </si>
  <si>
    <t>USG PEOPLE NV  ORD</t>
  </si>
  <si>
    <t>B07C796</t>
  </si>
  <si>
    <t>ALPARGATAS SA  PFD</t>
  </si>
  <si>
    <t>BYYJJ92</t>
  </si>
  <si>
    <t>AQUIS ENTERTAINMENT LTD  ORD</t>
  </si>
  <si>
    <t>B3CLGD6</t>
  </si>
  <si>
    <t>BASE RESOURCES LTD  ORD</t>
  </si>
  <si>
    <t>B0SDC48</t>
  </si>
  <si>
    <t>SEEING MACHINES LTD  ORD</t>
  </si>
  <si>
    <t>B4KBBN0</t>
  </si>
  <si>
    <t>WEST AFRICAN RESOURCES LTD  ORD</t>
  </si>
  <si>
    <t>BJ0DP39</t>
  </si>
  <si>
    <t>ADEVINTA ASA  ORD A</t>
  </si>
  <si>
    <t>BJ0DP40</t>
  </si>
  <si>
    <t>ADEVINTA ASA  ORD</t>
  </si>
  <si>
    <t>B1L95G3</t>
  </si>
  <si>
    <t>AKER BP ASA  ORD</t>
  </si>
  <si>
    <t>BS45HW7</t>
  </si>
  <si>
    <t>ATLANTIC SAPPHIRE ASA  ORD</t>
  </si>
  <si>
    <t>BF20GN7</t>
  </si>
  <si>
    <t>MPC CONTAINER SHIPS ASA  ORD</t>
  </si>
  <si>
    <t>4790534</t>
  </si>
  <si>
    <t>SCHIBSTED ASA  ORD A</t>
  </si>
  <si>
    <t>BWVFKQ3</t>
  </si>
  <si>
    <t>SCHIBSTED ASA  ORD B</t>
  </si>
  <si>
    <t>BJ028Y8</t>
  </si>
  <si>
    <t>ZELLUNA (ULTIMOVACS) ASA  ORD</t>
  </si>
  <si>
    <t>BNCBCK5</t>
  </si>
  <si>
    <t>ZALARIS ASA  ORD</t>
  </si>
  <si>
    <t>B28XTY1</t>
  </si>
  <si>
    <t>BLUE LABEL TELECOMS LTD  ORD</t>
  </si>
  <si>
    <t>B1Q2LT2</t>
  </si>
  <si>
    <t>METAIR INVESTMENTS LTD  ORD</t>
  </si>
  <si>
    <t>BD9MPX5</t>
  </si>
  <si>
    <t>ANIMA HOLDING  RT 04/12/18</t>
  </si>
  <si>
    <t>BK6RMV9</t>
  </si>
  <si>
    <t>ANTARES VISION SPA  ORD</t>
  </si>
  <si>
    <t>BYRYG71</t>
  </si>
  <si>
    <t>CASSIOPEA SPA  ORD</t>
  </si>
  <si>
    <t>B0DJNG0</t>
  </si>
  <si>
    <t>LEONARDO SPA  ORD</t>
  </si>
  <si>
    <t>4689803</t>
  </si>
  <si>
    <t>7744709</t>
  </si>
  <si>
    <t>SORIN SPA  ORD</t>
  </si>
  <si>
    <t>BRHY8H6</t>
  </si>
  <si>
    <t>CONSTELLATION HEALTHCARE TECH  ORD</t>
  </si>
  <si>
    <t>BPYTZ57</t>
  </si>
  <si>
    <t>BOLIDEN AB  ORD</t>
  </si>
  <si>
    <t>BZ30KS9</t>
  </si>
  <si>
    <t>BOOZT AB  ORD</t>
  </si>
  <si>
    <t>BKY83P5</t>
  </si>
  <si>
    <t>DESENIO GROUP AB  ORD</t>
  </si>
  <si>
    <t>B2R89B4</t>
  </si>
  <si>
    <t>EWORK GROUP (EWORK SCAN) AB  ORD</t>
  </si>
  <si>
    <t>BHBFFY1</t>
  </si>
  <si>
    <t>HEMBLA AB  ORD B</t>
  </si>
  <si>
    <t>BMBMM46</t>
  </si>
  <si>
    <t>IAR SYSTEMS GROUP AB  ORD B</t>
  </si>
  <si>
    <t>B2827W2</t>
  </si>
  <si>
    <t>HANSA BIOPHARMA AB  ORD</t>
  </si>
  <si>
    <t>BD7XYW2</t>
  </si>
  <si>
    <t>INTERNATIONELLA ENGELSKA SKOLAN  ORD</t>
  </si>
  <si>
    <t>BNSMSG0</t>
  </si>
  <si>
    <t>VERVE GROUP ( MGI MEDIA &amp; GAM)  ORD</t>
  </si>
  <si>
    <t>B1HDN54</t>
  </si>
  <si>
    <t>RADISSON HOSPITALITY AB  ORD</t>
  </si>
  <si>
    <t>BKY4S25</t>
  </si>
  <si>
    <t>PIERCE GROUP AB  ORD</t>
  </si>
  <si>
    <t>5692532</t>
  </si>
  <si>
    <t>NORDNET AB (TELETRADE FIN SVC)  ORD</t>
  </si>
  <si>
    <t>B92B2M9</t>
  </si>
  <si>
    <t>AHLSTROM MUNKSJO OYJ  ORD</t>
  </si>
  <si>
    <t>B53TNH6</t>
  </si>
  <si>
    <t>BWIN PARTY DIGITAL (PARTYGAMNG)  ORD</t>
  </si>
  <si>
    <t>BYZYH36</t>
  </si>
  <si>
    <t>CATENA MEDIA PLC  ORD</t>
  </si>
  <si>
    <t>7243530</t>
  </si>
  <si>
    <t>JUMBO SA  ORD</t>
  </si>
  <si>
    <t>BYZSS79</t>
  </si>
  <si>
    <t>KOTIPIZZA GROUP OYJ  ORD</t>
  </si>
  <si>
    <t>7018556</t>
  </si>
  <si>
    <t>NAVIGATOR CO (PORTUCEL) SA  ORD</t>
  </si>
  <si>
    <t>5446632</t>
  </si>
  <si>
    <t>RAISIO OYJ  ORD V CONV</t>
  </si>
  <si>
    <t>B28XVV2</t>
  </si>
  <si>
    <t>TERNA ENERGY SA  ORD</t>
  </si>
  <si>
    <t>DERIV</t>
  </si>
  <si>
    <t>DERIVATIVE SECURITIES (OTHER)</t>
  </si>
  <si>
    <t>XVIVO PERFUSION AB  ORD</t>
  </si>
  <si>
    <t>CHEMOMETEC AS  ORD</t>
  </si>
  <si>
    <t>TECHNIP ENERGIES NV  ORD</t>
  </si>
  <si>
    <t>BNBS2J6</t>
  </si>
  <si>
    <t>ENGCON AB  ORD B</t>
  </si>
  <si>
    <t>BN6PV62</t>
  </si>
  <si>
    <t>TECHNOPROBE SPA  ORD</t>
  </si>
  <si>
    <t>BG1VQ16</t>
  </si>
  <si>
    <t>CAREL INDUSTRIES SPA  ORD</t>
  </si>
  <si>
    <t>5490684</t>
  </si>
  <si>
    <t>SOL SPA  ORD</t>
  </si>
  <si>
    <t>BLDB374</t>
  </si>
  <si>
    <t>ADDNODE GROUP AB  ORD B</t>
  </si>
  <si>
    <t>BJYLTQ0</t>
  </si>
  <si>
    <t>MEDACTA GROUP SA  ORD</t>
  </si>
  <si>
    <t>BF7LFB6</t>
  </si>
  <si>
    <t>PHARMANUTRA SPA  ORD</t>
  </si>
  <si>
    <t>BNNFQ37</t>
  </si>
  <si>
    <t>SWEDENCARE AB  ORD</t>
  </si>
  <si>
    <t>BGGLZL4</t>
  </si>
  <si>
    <t>DIGITAL VALUE SPA  ORD</t>
  </si>
  <si>
    <t>B0PCQR9</t>
  </si>
  <si>
    <t>GENOVIS AB  ORD</t>
  </si>
  <si>
    <t>BNZJCC8</t>
  </si>
  <si>
    <t>EXCLUSIVE NETWORKS SA  ORD</t>
  </si>
  <si>
    <t>5808845</t>
  </si>
  <si>
    <t>SECUNET SECURITY NETWORKS AG  ORD</t>
  </si>
  <si>
    <t>BZ04NV8</t>
  </si>
  <si>
    <t>EQUASENS (PHARMAGES)  ORD</t>
  </si>
  <si>
    <t>BNNTR92</t>
  </si>
  <si>
    <t>SEDANA MEDICAL AB  ORD</t>
  </si>
  <si>
    <t>BMH6350</t>
  </si>
  <si>
    <t>OEM INTERNATIONAL AB  ORD B</t>
  </si>
  <si>
    <t>DAVA</t>
  </si>
  <si>
    <t>ENDAVA PLC  SPONSORED ADR A</t>
  </si>
  <si>
    <t>5557039</t>
  </si>
  <si>
    <t>MASCHINENFABRIK BERTHOLD HERMLE  PFD</t>
  </si>
  <si>
    <t>4943510</t>
  </si>
  <si>
    <t>INDUS HOLDING AG  ORD</t>
  </si>
  <si>
    <t>B03K783</t>
  </si>
  <si>
    <t>RIB SOFTWARE SE  ORD REG</t>
  </si>
  <si>
    <t>BZ2JBQ2</t>
  </si>
  <si>
    <t>GRENERGY RENOVABLES SA  ORD</t>
  </si>
  <si>
    <t>BF2RW18</t>
  </si>
  <si>
    <t>TFF GROUP  ORD</t>
  </si>
  <si>
    <t>B67PRF3</t>
  </si>
  <si>
    <t>ABCAM PLC  ORD</t>
  </si>
  <si>
    <t>BND88V8</t>
  </si>
  <si>
    <t>BRIDGEPOINT GROUP PLC  ORD</t>
  </si>
  <si>
    <t>B1L9ZC9</t>
  </si>
  <si>
    <t>TOTAL PRODUCE PLC  ORD</t>
  </si>
  <si>
    <t>BDTYGC7</t>
  </si>
  <si>
    <t>MEDARTIS HOLDING AG  ORD</t>
  </si>
  <si>
    <t>5714771</t>
  </si>
  <si>
    <t>AF GRUPPEN ASA  ORD</t>
  </si>
  <si>
    <t>BM99YX2</t>
  </si>
  <si>
    <t>LINK MOBILITY GROUP HOLDING ASA  ORD</t>
  </si>
  <si>
    <t>7242087</t>
  </si>
  <si>
    <t>BANCA IFIS SPA  ORD</t>
  </si>
  <si>
    <t>BSBH1B3</t>
  </si>
  <si>
    <t>Carel Industries SpA Diritti 2023-11</t>
  </si>
  <si>
    <t>BPBLXY1</t>
  </si>
  <si>
    <t>DEVOLVER DIGITAL INC  ORD</t>
  </si>
  <si>
    <t>BMD2JW1</t>
  </si>
  <si>
    <t>OX2 AB  ORD</t>
  </si>
  <si>
    <t>B3ZMYK9</t>
  </si>
  <si>
    <t>EMBLA MEDICAL (OSSUR) HF  ORD</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</si>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</sst>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3" x14ac:knownFonts="1">
    <font>
      <sz val="11"/>
      <color theme="1"/>
      <name val="Aptos Narrow"/>
      <scheme val="minor"/>
    </font>
    <font>
      <sz val="11"/>
      <color theme="1"/>
      <name val="Aptos Narrow"/>
      <scheme val="minor"/>
    </font>
    <font>
      <b/>
      <sz val="10"/>
      <color rgb="FF000000"/>
      <name val="Arial"/>
      <family val="2"/>
    </font>
    <font>
      <sz val="10"/>
      <color rgb="FF333333"/>
      <name val="Arial"/>
      <family val="2"/>
    </font>
    <font>
      <sz val="10"/>
      <color rgb="FF000000"/>
      <name val="Arial"/>
      <family val="2"/>
    </font>
    <font>
      <sz val="11"/>
      <color theme="1"/>
      <name val="Aptos Narrow"/>
    </font>
    <font>
      <b/>
      <sz val="11"/>
      <color theme="1"/>
      <name val="Aptos Narrow"/>
    </font>
    <font>
      <b/>
      <sz val="12"/>
      <color rgb="FF000000"/>
      <name val="Arial"/>
      <family val="2"/>
    </font>
    <font>
      <sz val="12"/>
      <color rgb="FF333333"/>
      <name val="Arial"/>
      <family val="2"/>
    </font>
    <font>
      <u/>
      <sz val="11"/>
      <color theme="10"/>
      <name val="Aptos Narrow"/>
    </font>
    <font>
      <sz val="12"/>
      <color rgb="FF000000"/>
      <name val="Arial"/>
      <family val="2"/>
    </font>
    <font>
      <u/>
      <sz val="11"/>
      <color theme="10"/>
      <name val="Aptos Narrow"/>
    </font>
    <font>
      <b/>
      <sz val="9"/>
      <color indexed="81"/>
      <name val="Tahoma"/>
      <family val="2"/>
    </font>
  </fonts>
  <fills count="3">
    <fill>
      <patternFill patternType="none"/>
    </fill>
    <fill>
      <patternFill patternType="gray125"/>
    </fill>
    <fill>
      <patternFill patternType="solid">
        <fgColor rgb="FFFDFDFD"/>
        <bgColor rgb="FFFDFDFD"/>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000000"/>
      </top>
      <bottom style="medium">
        <color rgb="FF000000"/>
      </bottom>
      <diagonal/>
    </border>
  </borders>
  <cellStyleXfs count="1">
    <xf numFmtId="0" fontId="0" fillId="0" borderId="0"/>
  </cellStyleXfs>
  <cellXfs count="17">
    <xf numFmtId="0" fontId="0" fillId="0" borderId="0" xfId="0"/>
    <xf numFmtId="0" fontId="1" fillId="0" borderId="0" xfId="0" applyFont="1"/>
    <xf numFmtId="0" fontId="2" fillId="2" borderId="1" xfId="0" applyFont="1" applyFill="1" applyBorder="1" applyAlignment="1">
      <alignment wrapText="1"/>
    </xf>
    <xf numFmtId="0" fontId="3" fillId="2" borderId="1" xfId="0" applyFont="1" applyFill="1" applyBorder="1" applyAlignment="1">
      <alignment wrapText="1"/>
    </xf>
    <xf numFmtId="0" fontId="4" fillId="2" borderId="1" xfId="0" applyFont="1" applyFill="1" applyBorder="1" applyAlignment="1">
      <alignment wrapText="1"/>
    </xf>
    <xf numFmtId="0" fontId="5" fillId="0" borderId="0" xfId="0" applyFont="1" applyAlignment="1">
      <alignment horizontal="center" vertical="center" wrapText="1"/>
    </xf>
    <xf numFmtId="0" fontId="2" fillId="2" borderId="1" xfId="0" applyFont="1" applyFill="1" applyBorder="1" applyAlignment="1">
      <alignment horizontal="center" vertical="center" wrapText="1"/>
    </xf>
    <xf numFmtId="164" fontId="5" fillId="0" borderId="0" xfId="0" applyNumberFormat="1" applyFont="1"/>
    <xf numFmtId="0" fontId="6" fillId="0" borderId="0" xfId="0" applyFont="1"/>
    <xf numFmtId="1" fontId="6" fillId="0" borderId="0" xfId="0" applyNumberFormat="1" applyFont="1"/>
    <xf numFmtId="0" fontId="7" fillId="2" borderId="1" xfId="0" applyFont="1" applyFill="1" applyBorder="1" applyAlignment="1">
      <alignment wrapText="1"/>
    </xf>
    <xf numFmtId="0" fontId="8" fillId="2" borderId="1" xfId="0" applyFont="1" applyFill="1" applyBorder="1" applyAlignment="1">
      <alignment wrapText="1"/>
    </xf>
    <xf numFmtId="0" fontId="9" fillId="2" borderId="2" xfId="0" applyFont="1" applyFill="1" applyBorder="1" applyAlignment="1">
      <alignment vertical="center"/>
    </xf>
    <xf numFmtId="0" fontId="10" fillId="2" borderId="1" xfId="0" applyFont="1" applyFill="1" applyBorder="1" applyAlignment="1">
      <alignment wrapText="1"/>
    </xf>
    <xf numFmtId="0" fontId="11" fillId="2" borderId="1" xfId="0" applyFont="1" applyFill="1" applyBorder="1" applyAlignment="1">
      <alignment wrapText="1"/>
    </xf>
    <xf numFmtId="17" fontId="0" fillId="0" borderId="0" xfId="0" applyNumberFormat="1"/>
    <xf numFmtId="14" fontId="0" fillId="0" borderId="0" xfId="0" applyNumberFormat="1"/>
  </cellXfs>
  <cellStyles count="1">
    <cellStyle name="Normal" xfId="0" builtinId="0"/>
  </cellStyles>
  <dxfs count="1">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6" Type="http://schemas.openxmlformats.org/officeDocument/2006/relationships/hyperlink" Target="https://www.morningstar.fr/fr/fund/snapshot/snapshot.aspx?id=F000010UXN" TargetMode="External"/><Relationship Id="rId21" Type="http://schemas.openxmlformats.org/officeDocument/2006/relationships/hyperlink" Target="https://www.morningstar.fr/fr/fund/snapshot/snapshot.aspx?id=F000003RUX" TargetMode="External"/><Relationship Id="rId34" Type="http://schemas.openxmlformats.org/officeDocument/2006/relationships/hyperlink" Target="https://www.morningstar.fr/fr/fund/snapshot/snapshot.aspx?id=F0GBR05VVH" TargetMode="External"/><Relationship Id="rId42" Type="http://schemas.openxmlformats.org/officeDocument/2006/relationships/hyperlink" Target="https://www.morningstar.fr/fr/fund/snapshot/snapshot.aspx?id=F00000SF7X" TargetMode="External"/><Relationship Id="rId47" Type="http://schemas.openxmlformats.org/officeDocument/2006/relationships/hyperlink" Target="https://www.morningstar.fr/fr/fund/snapshot/snapshot.aspx?id=F00000ZJTN" TargetMode="External"/><Relationship Id="rId50" Type="http://schemas.openxmlformats.org/officeDocument/2006/relationships/hyperlink" Target="https://www.morningstar.fr/fr/fund/snapshot/snapshot.aspx?id=F0GBR05716" TargetMode="External"/><Relationship Id="rId55" Type="http://schemas.openxmlformats.org/officeDocument/2006/relationships/hyperlink" Target="https://www.morningstar.fr/fr/fund/snapshot/snapshot.aspx?id=F0000140OF" TargetMode="External"/><Relationship Id="rId63" Type="http://schemas.openxmlformats.org/officeDocument/2006/relationships/hyperlink" Target="https://www.morningstar.fr/fr/fund/snapshot/snapshot.aspx?id=F00000T11M" TargetMode="External"/><Relationship Id="rId7" Type="http://schemas.openxmlformats.org/officeDocument/2006/relationships/hyperlink" Target="https://www.morningstar.fr/fr/fund/snapshot/snapshot.aspx?id=F000017L4N" TargetMode="External"/><Relationship Id="rId2" Type="http://schemas.openxmlformats.org/officeDocument/2006/relationships/hyperlink" Target="https://www.morningstar.fr/fr/fund/snapshot/snapshot.aspx?id=F000000LQ3" TargetMode="External"/><Relationship Id="rId16" Type="http://schemas.openxmlformats.org/officeDocument/2006/relationships/hyperlink" Target="https://www.morningstar.fr/fr/fund/snapshot/snapshot.aspx?id=F00000OXUP" TargetMode="External"/><Relationship Id="rId29" Type="http://schemas.openxmlformats.org/officeDocument/2006/relationships/hyperlink" Target="https://www.morningstar.fr/fr/fund/snapshot/snapshot.aspx?id=F00001E401" TargetMode="External"/><Relationship Id="rId11" Type="http://schemas.openxmlformats.org/officeDocument/2006/relationships/hyperlink" Target="https://www.morningstar.fr/fr/fund/snapshot/snapshot.aspx?id=F000013WRT" TargetMode="External"/><Relationship Id="rId24" Type="http://schemas.openxmlformats.org/officeDocument/2006/relationships/hyperlink" Target="https://www.morningstar.fr/fr/fund/snapshot/snapshot.aspx?id=F00000SCF4" TargetMode="External"/><Relationship Id="rId32" Type="http://schemas.openxmlformats.org/officeDocument/2006/relationships/hyperlink" Target="https://www.morningstar.fr/fr/fund/snapshot/snapshot.aspx?id=F00000Z058" TargetMode="External"/><Relationship Id="rId37" Type="http://schemas.openxmlformats.org/officeDocument/2006/relationships/hyperlink" Target="https://www.morningstar.fr/fr/fund/snapshot/snapshot.aspx?id=F000014N5Y" TargetMode="External"/><Relationship Id="rId40" Type="http://schemas.openxmlformats.org/officeDocument/2006/relationships/hyperlink" Target="https://www.morningstar.fr/fr/fund/snapshot/snapshot.aspx?id=F00000YF5K" TargetMode="External"/><Relationship Id="rId45" Type="http://schemas.openxmlformats.org/officeDocument/2006/relationships/hyperlink" Target="https://www.morningstar.fr/fr/fund/snapshot/snapshot.aspx?id=F0000044E6" TargetMode="External"/><Relationship Id="rId53" Type="http://schemas.openxmlformats.org/officeDocument/2006/relationships/hyperlink" Target="https://www.morningstar.fr/fr/fund/snapshot/snapshot.aspx?id=F00001022T" TargetMode="External"/><Relationship Id="rId58" Type="http://schemas.openxmlformats.org/officeDocument/2006/relationships/hyperlink" Target="https://www.morningstar.fr/fr/funds/snapshot/snapshot.aspx?id=F00000VQIO" TargetMode="External"/><Relationship Id="rId5" Type="http://schemas.openxmlformats.org/officeDocument/2006/relationships/hyperlink" Target="https://www.morningstar.fr/fr/fund/snapshot/snapshot.aspx?id=F000013KSX" TargetMode="External"/><Relationship Id="rId61" Type="http://schemas.openxmlformats.org/officeDocument/2006/relationships/hyperlink" Target="https://www.morningstar.fr/fr/fund/snapshot/snapshot.aspx?id=F000010T9L" TargetMode="External"/><Relationship Id="rId19" Type="http://schemas.openxmlformats.org/officeDocument/2006/relationships/hyperlink" Target="https://www.morningstar.fr/fr/fund/snapshot/snapshot.aspx?id=F0000009KK" TargetMode="External"/><Relationship Id="rId14" Type="http://schemas.openxmlformats.org/officeDocument/2006/relationships/hyperlink" Target="https://www.morningstar.fr/fr/fund/snapshot/snapshot.aspx?id=F00000ZGCU" TargetMode="External"/><Relationship Id="rId22" Type="http://schemas.openxmlformats.org/officeDocument/2006/relationships/hyperlink" Target="https://www.morningstar.fr/fr/fund/snapshot/snapshot.aspx?id=F00000QLVQ" TargetMode="External"/><Relationship Id="rId27" Type="http://schemas.openxmlformats.org/officeDocument/2006/relationships/hyperlink" Target="https://www.morningstar.fr/fr/fund/snapshot/snapshot.aspx?id=FOGBR05KLS" TargetMode="External"/><Relationship Id="rId30" Type="http://schemas.openxmlformats.org/officeDocument/2006/relationships/hyperlink" Target="https://www.morningstar.fr/fr/fund/snapshot/snapshot.aspx?id=F00001NDFU" TargetMode="External"/><Relationship Id="rId35" Type="http://schemas.openxmlformats.org/officeDocument/2006/relationships/hyperlink" Target="https://www.morningstar.fr/fr/fund/snapshot/snapshot.aspx?id=F0GBR05VWM" TargetMode="External"/><Relationship Id="rId43" Type="http://schemas.openxmlformats.org/officeDocument/2006/relationships/hyperlink" Target="https://www.morningstar.fr/fr/fund/snapshot/snapshot.aspx?id=F00000XP7O" TargetMode="External"/><Relationship Id="rId48" Type="http://schemas.openxmlformats.org/officeDocument/2006/relationships/hyperlink" Target="https://www.morningstar.fr/fr/fund/snapshot/snapshot.aspx?id=F00000S8F2" TargetMode="External"/><Relationship Id="rId56" Type="http://schemas.openxmlformats.org/officeDocument/2006/relationships/hyperlink" Target="https://www.morningstar.fr/fr/fund/snapshot/snapshot.aspx?id=F0GBR06FY9" TargetMode="External"/><Relationship Id="rId64" Type="http://schemas.openxmlformats.org/officeDocument/2006/relationships/hyperlink" Target="https://www.morningstar.fr/fr/fund/snapshot/snapshot.aspx?id=F00000LL8U" TargetMode="External"/><Relationship Id="rId8" Type="http://schemas.openxmlformats.org/officeDocument/2006/relationships/hyperlink" Target="https://www.morningstar.fr/fr/fund/snapshot/snapshot.aspx?id=F000013XF1" TargetMode="External"/><Relationship Id="rId51" Type="http://schemas.openxmlformats.org/officeDocument/2006/relationships/hyperlink" Target="https://www.morningstar.fr/fr/fund/snapshot/snapshot.aspx?id=F000003XRA" TargetMode="External"/><Relationship Id="rId3" Type="http://schemas.openxmlformats.org/officeDocument/2006/relationships/hyperlink" Target="https://www.morningstar.fr/fr/fund/snapshot/snapshot.aspx?id=F00000UJ45" TargetMode="External"/><Relationship Id="rId12" Type="http://schemas.openxmlformats.org/officeDocument/2006/relationships/hyperlink" Target="https://www.morningstar.fr/fr/fund/snapshot/snapshot.aspx?id=F00001DAVG" TargetMode="External"/><Relationship Id="rId17" Type="http://schemas.openxmlformats.org/officeDocument/2006/relationships/hyperlink" Target="https://www.morningstar.fr/fr/fund/snapshot/snapshot.aspx?id=F00000UDX0" TargetMode="External"/><Relationship Id="rId25" Type="http://schemas.openxmlformats.org/officeDocument/2006/relationships/hyperlink" Target="https://www.morningstar.fr/fr/fund/snapshot/snapshot.aspx?id=F00001F8BT" TargetMode="External"/><Relationship Id="rId33" Type="http://schemas.openxmlformats.org/officeDocument/2006/relationships/hyperlink" Target="https://www.morningstar.fr/fr/fund/snapshot/snapshot.aspx?id=F0GBR05Z9H" TargetMode="External"/><Relationship Id="rId38" Type="http://schemas.openxmlformats.org/officeDocument/2006/relationships/hyperlink" Target="https://www.morningstar.fr/fr/fund/snapshot/snapshot.aspx?id=F00000LX1M" TargetMode="External"/><Relationship Id="rId46" Type="http://schemas.openxmlformats.org/officeDocument/2006/relationships/hyperlink" Target="https://www.morningstar.fr/fr/fund/snapshot/snapshot.aspx?id=F0GBR04SFG" TargetMode="External"/><Relationship Id="rId59" Type="http://schemas.openxmlformats.org/officeDocument/2006/relationships/hyperlink" Target="https://www.morningstar.fr/fr/fund/snapshot/snapshot.aspx?id=F0000171QX" TargetMode="External"/><Relationship Id="rId20" Type="http://schemas.openxmlformats.org/officeDocument/2006/relationships/hyperlink" Target="https://www.morningstar.fr/fr/fund/snapshot/snapshot.aspx?id=F00001B19X" TargetMode="External"/><Relationship Id="rId41" Type="http://schemas.openxmlformats.org/officeDocument/2006/relationships/hyperlink" Target="https://www.morningstar.fr/fr/fund/snapshot/snapshot.aspx?id=F000011SEH" TargetMode="External"/><Relationship Id="rId54" Type="http://schemas.openxmlformats.org/officeDocument/2006/relationships/hyperlink" Target="https://www.morningstar.fr/fr/funds/snapshot/snapshot.aspx?id=F0GBR04SQV" TargetMode="External"/><Relationship Id="rId62" Type="http://schemas.openxmlformats.org/officeDocument/2006/relationships/hyperlink" Target="https://www.morningstar.fr/fr/fund/snapshot/snapshot.aspx?id=F0GBR04IEZ" TargetMode="External"/><Relationship Id="rId1" Type="http://schemas.openxmlformats.org/officeDocument/2006/relationships/hyperlink" Target="https://www.morningstar.fr/fr/fund/snapshot/snapshot.aspx?id=F000016LLT" TargetMode="External"/><Relationship Id="rId6" Type="http://schemas.openxmlformats.org/officeDocument/2006/relationships/hyperlink" Target="https://www.morningstar.fr/fr/fund/snapshot/snapshot.aspx?id=F00000Q3YK" TargetMode="External"/><Relationship Id="rId15" Type="http://schemas.openxmlformats.org/officeDocument/2006/relationships/hyperlink" Target="https://www.morningstar.fr/fr/fund/snapshot/snapshot.aspx?id=F00000ZG9Q" TargetMode="External"/><Relationship Id="rId23" Type="http://schemas.openxmlformats.org/officeDocument/2006/relationships/hyperlink" Target="https://www.morningstar.fr/fr/fund/snapshot/snapshot.aspx?id=F0GBR06O6E" TargetMode="External"/><Relationship Id="rId28" Type="http://schemas.openxmlformats.org/officeDocument/2006/relationships/hyperlink" Target="https://www.morningstar.fr/fr/fund/snapshot/snapshot.aspx?id=F0GBR0683V" TargetMode="External"/><Relationship Id="rId36" Type="http://schemas.openxmlformats.org/officeDocument/2006/relationships/hyperlink" Target="https://www.morningstar.fr/fr/fund/snapshot/snapshot.aspx?id=F000014K4Q" TargetMode="External"/><Relationship Id="rId49" Type="http://schemas.openxmlformats.org/officeDocument/2006/relationships/hyperlink" Target="https://www.morningstar.fr/fr/fund/snapshot/snapshot.aspx?id=F000013MBU" TargetMode="External"/><Relationship Id="rId57" Type="http://schemas.openxmlformats.org/officeDocument/2006/relationships/hyperlink" Target="https://www.morningstar.fr/fr/fund/snapshot/snapshot.aspx?id=F000013BHH" TargetMode="External"/><Relationship Id="rId10" Type="http://schemas.openxmlformats.org/officeDocument/2006/relationships/hyperlink" Target="https://www.morningstar.fr/fr/funds/snapshot/snapshot.aspx?id=F00000OC93" TargetMode="External"/><Relationship Id="rId31" Type="http://schemas.openxmlformats.org/officeDocument/2006/relationships/hyperlink" Target="https://www.morningstar.fr/fr/fund/snapshot/snapshot.aspx?id=F0GBR04ABX" TargetMode="External"/><Relationship Id="rId44" Type="http://schemas.openxmlformats.org/officeDocument/2006/relationships/hyperlink" Target="https://www.morningstar.fr/fr/fund/snapshot/snapshot.aspx?id=F000002ILB" TargetMode="External"/><Relationship Id="rId52" Type="http://schemas.openxmlformats.org/officeDocument/2006/relationships/hyperlink" Target="https://www.morningstar.fr/fr/fund/snapshot/snapshot.aspx?id=F00000ZYMF" TargetMode="External"/><Relationship Id="rId60" Type="http://schemas.openxmlformats.org/officeDocument/2006/relationships/hyperlink" Target="https://www.morningstar.fr/fr/fund/snapshot/snapshot.aspx?id=F000002TD6" TargetMode="External"/><Relationship Id="rId65" Type="http://schemas.openxmlformats.org/officeDocument/2006/relationships/hyperlink" Target="https://www.morningstar.fr/fr/fund/snapshot/snapshot.aspx?id=F00000T140" TargetMode="External"/><Relationship Id="rId4" Type="http://schemas.openxmlformats.org/officeDocument/2006/relationships/hyperlink" Target="https://www.morningstar.fr/fr/fund/snapshot/snapshot.aspx?id=F00000YGAI" TargetMode="External"/><Relationship Id="rId9" Type="http://schemas.openxmlformats.org/officeDocument/2006/relationships/hyperlink" Target="https://www.morningstar.fr/fr/fund/snapshot/snapshot.aspx?id=F00001N0QP" TargetMode="External"/><Relationship Id="rId13" Type="http://schemas.openxmlformats.org/officeDocument/2006/relationships/hyperlink" Target="https://www.morningstar.fr/fr/fund/snapshot/snapshot.aspx?id=F000016EQI" TargetMode="External"/><Relationship Id="rId18" Type="http://schemas.openxmlformats.org/officeDocument/2006/relationships/hyperlink" Target="https://www.morningstar.fr/fr/fund/snapshot/snapshot.aspx?id=F0GBR04RC6" TargetMode="External"/><Relationship Id="rId39" Type="http://schemas.openxmlformats.org/officeDocument/2006/relationships/hyperlink" Target="https://www.morningstar.fr/fr/fund/snapshot/snapshot.aspx?id=F00000MIF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
  <sheetViews>
    <sheetView workbookViewId="0"/>
  </sheetViews>
  <sheetFormatPr baseColWidth="10" defaultColWidth="12.6640625" defaultRowHeight="15" customHeight="1" x14ac:dyDescent="0.3"/>
  <cols>
    <col min="1" max="26" width="10.6640625" customWidth="1"/>
  </cols>
  <sheetData>
    <row r="1" spans="1:2" ht="14.4" x14ac:dyDescent="0.3">
      <c r="B1" s="1" t="s">
        <v>0</v>
      </c>
    </row>
    <row r="2" spans="1:2" ht="15" customHeight="1" x14ac:dyDescent="0.3"/>
    <row r="3" spans="1:2" ht="15" customHeight="1" x14ac:dyDescent="0.3"/>
    <row r="4" spans="1:2" ht="15" customHeight="1" x14ac:dyDescent="0.3"/>
    <row r="5" spans="1:2" ht="15" customHeight="1" x14ac:dyDescent="0.3"/>
    <row r="6" spans="1:2" ht="15" customHeight="1" x14ac:dyDescent="0.3"/>
    <row r="7" spans="1:2" ht="15" customHeight="1" x14ac:dyDescent="0.3"/>
    <row r="8" spans="1:2" ht="15" customHeight="1" x14ac:dyDescent="0.3"/>
    <row r="9" spans="1:2" ht="15" customHeight="1" x14ac:dyDescent="0.3"/>
    <row r="10" spans="1:2" ht="15" customHeight="1" x14ac:dyDescent="0.3"/>
    <row r="11" spans="1:2" ht="15" customHeight="1" x14ac:dyDescent="0.3"/>
    <row r="12" spans="1:2" ht="15" customHeight="1" x14ac:dyDescent="0.3"/>
    <row r="13" spans="1:2" ht="15" customHeight="1" x14ac:dyDescent="0.3"/>
    <row r="14" spans="1:2" ht="15" customHeight="1" x14ac:dyDescent="0.3"/>
    <row r="15" spans="1:2" ht="15" customHeight="1" x14ac:dyDescent="0.3"/>
    <row r="16" spans="1:2" ht="15" customHeight="1" x14ac:dyDescent="0.3"/>
    <row r="17" spans="1:1" ht="15" customHeight="1" x14ac:dyDescent="0.3"/>
    <row r="18" spans="1:1" ht="15" customHeight="1" x14ac:dyDescent="0.3"/>
    <row r="19" spans="1:1" ht="15" customHeight="1" x14ac:dyDescent="0.3"/>
    <row r="20" spans="1:1" ht="15" customHeight="1" x14ac:dyDescent="0.3"/>
    <row r="21" spans="1:1" ht="15.75" customHeight="1" x14ac:dyDescent="0.3"/>
    <row r="22" spans="1:1" ht="15.75" customHeight="1" x14ac:dyDescent="0.3"/>
    <row r="23" spans="1:1" ht="15.75" customHeight="1" x14ac:dyDescent="0.3"/>
    <row r="24" spans="1:1" ht="15.75" customHeight="1" x14ac:dyDescent="0.3"/>
    <row r="25" spans="1:1" ht="15.75" customHeight="1" x14ac:dyDescent="0.3"/>
    <row r="26" spans="1:1" ht="15.75" customHeight="1" x14ac:dyDescent="0.3"/>
    <row r="27" spans="1:1" ht="15.75" customHeight="1" x14ac:dyDescent="0.3"/>
    <row r="28" spans="1:1" ht="15.75" customHeight="1" x14ac:dyDescent="0.3"/>
    <row r="29" spans="1:1" ht="15.75" customHeight="1" x14ac:dyDescent="0.3"/>
    <row r="30" spans="1:1" ht="15.75" customHeight="1" x14ac:dyDescent="0.3"/>
    <row r="31" spans="1:1" ht="15.75" customHeight="1" x14ac:dyDescent="0.3"/>
    <row r="32" spans="1:1" ht="15.75" customHeight="1" x14ac:dyDescent="0.3"/>
    <row r="33" spans="1:1" ht="15.75" customHeight="1" x14ac:dyDescent="0.3"/>
    <row r="34" spans="1:1" ht="15.75" customHeight="1" x14ac:dyDescent="0.3"/>
    <row r="35" spans="1:1" ht="15.75" customHeight="1" x14ac:dyDescent="0.3"/>
    <row r="36" spans="1:1" ht="15.75" customHeight="1" x14ac:dyDescent="0.3"/>
    <row r="37" spans="1:1" ht="15.75" customHeight="1" x14ac:dyDescent="0.3"/>
    <row r="38" spans="1:1" ht="15.75" customHeight="1" x14ac:dyDescent="0.3"/>
    <row r="39" spans="1:1" ht="15.75" customHeight="1" x14ac:dyDescent="0.3"/>
    <row r="40" spans="1:1" ht="15.75" customHeight="1" x14ac:dyDescent="0.3"/>
    <row r="41" spans="1:1" ht="15.75" customHeight="1" x14ac:dyDescent="0.3"/>
    <row r="42" spans="1:1" ht="15.75" customHeight="1" x14ac:dyDescent="0.3"/>
    <row r="43" spans="1:1" ht="15.75" customHeight="1" x14ac:dyDescent="0.3"/>
    <row r="44" spans="1:1" ht="15.75" customHeight="1" x14ac:dyDescent="0.3"/>
    <row r="45" spans="1:1" ht="15.75" customHeight="1" x14ac:dyDescent="0.3"/>
    <row r="46" spans="1:1" ht="15.75" customHeight="1" x14ac:dyDescent="0.3"/>
    <row r="47" spans="1:1" ht="15.75" customHeight="1" x14ac:dyDescent="0.3"/>
    <row r="48" spans="1:1" ht="15.75" customHeight="1" x14ac:dyDescent="0.3"/>
    <row r="49" spans="1:1" ht="15.75" customHeight="1" x14ac:dyDescent="0.3"/>
    <row r="50" spans="1:1" ht="15.75" customHeight="1" x14ac:dyDescent="0.3"/>
    <row r="51" spans="1:1" ht="15.75" customHeight="1" x14ac:dyDescent="0.3"/>
    <row r="52" spans="1:1" ht="15.75" customHeight="1" x14ac:dyDescent="0.3"/>
    <row r="53" spans="1:1" ht="15.75" customHeight="1" x14ac:dyDescent="0.3"/>
    <row r="54" spans="1:1" ht="15.75" customHeight="1" x14ac:dyDescent="0.3"/>
    <row r="55" spans="1:1" ht="15.75" customHeight="1" x14ac:dyDescent="0.3"/>
    <row r="56" spans="1:1" ht="15.75" customHeight="1" x14ac:dyDescent="0.3"/>
    <row r="57" spans="1:1" ht="15.75" customHeight="1" x14ac:dyDescent="0.3"/>
    <row r="58" spans="1:1" ht="15.75" customHeight="1" x14ac:dyDescent="0.3"/>
    <row r="59" spans="1:1" ht="15.75" customHeight="1" x14ac:dyDescent="0.3"/>
    <row r="60" spans="1:1" ht="15.75" customHeight="1" x14ac:dyDescent="0.3"/>
    <row r="61" spans="1:1" ht="15.75" customHeight="1" x14ac:dyDescent="0.3"/>
    <row r="62" spans="1:1" ht="15.75" customHeight="1" x14ac:dyDescent="0.3"/>
    <row r="63" spans="1:1" ht="15.75" customHeight="1" x14ac:dyDescent="0.3"/>
    <row r="64" spans="1:1" ht="15.75" customHeight="1" x14ac:dyDescent="0.3"/>
    <row r="65" spans="1:1" ht="15.75" customHeight="1" x14ac:dyDescent="0.3"/>
    <row r="66" spans="1:1" ht="15.75" customHeight="1" x14ac:dyDescent="0.3"/>
    <row r="67" spans="1:1" ht="15.75" customHeight="1" x14ac:dyDescent="0.3"/>
    <row r="68" spans="1:1" ht="15.75" customHeight="1" x14ac:dyDescent="0.3"/>
    <row r="69" spans="1:1" ht="15.75" customHeight="1" x14ac:dyDescent="0.3"/>
    <row r="70" spans="1:1" ht="15.75" customHeight="1" x14ac:dyDescent="0.3"/>
    <row r="71" spans="1:1" ht="15.75" customHeight="1" x14ac:dyDescent="0.3"/>
    <row r="72" spans="1:1" ht="15.75" customHeight="1" x14ac:dyDescent="0.3"/>
    <row r="73" spans="1:1" ht="15.75" customHeight="1" x14ac:dyDescent="0.3"/>
    <row r="74" spans="1:1" ht="15.75" customHeight="1" x14ac:dyDescent="0.3"/>
    <row r="75" spans="1:1" ht="15.75" customHeight="1" x14ac:dyDescent="0.3"/>
    <row r="76" spans="1:1" ht="15.75" customHeight="1" x14ac:dyDescent="0.3"/>
    <row r="77" spans="1:1" ht="15.75" customHeight="1" x14ac:dyDescent="0.3"/>
    <row r="78" spans="1:1" ht="15.75" customHeight="1" x14ac:dyDescent="0.3"/>
    <row r="79" spans="1:1" ht="15.75" customHeight="1" x14ac:dyDescent="0.3"/>
    <row r="80" spans="1:1" ht="15.75" customHeight="1" x14ac:dyDescent="0.3"/>
    <row r="81" spans="1:1" ht="15.75" customHeight="1" x14ac:dyDescent="0.3"/>
    <row r="82" spans="1:1" ht="15.75" customHeight="1" x14ac:dyDescent="0.3"/>
    <row r="83" spans="1:1" ht="15.75" customHeight="1" x14ac:dyDescent="0.3"/>
    <row r="84" spans="1:1" ht="15.75" customHeight="1" x14ac:dyDescent="0.3"/>
    <row r="85" spans="1:1" ht="15.75" customHeight="1" x14ac:dyDescent="0.3"/>
    <row r="86" spans="1:1" ht="15.75" customHeight="1" x14ac:dyDescent="0.3"/>
    <row r="87" spans="1:1" ht="15.75" customHeight="1" x14ac:dyDescent="0.3"/>
    <row r="88" spans="1:1" ht="15.75" customHeight="1" x14ac:dyDescent="0.3"/>
    <row r="89" spans="1:1" ht="15.75" customHeight="1" x14ac:dyDescent="0.3"/>
    <row r="90" spans="1:1" ht="15.75" customHeight="1" x14ac:dyDescent="0.3"/>
    <row r="91" spans="1:1" ht="15.75" customHeight="1" x14ac:dyDescent="0.3"/>
    <row r="92" spans="1:1" ht="15.75" customHeight="1" x14ac:dyDescent="0.3"/>
    <row r="93" spans="1:1" ht="15.75" customHeight="1" x14ac:dyDescent="0.3"/>
    <row r="94" spans="1:1" ht="15.75" customHeight="1" x14ac:dyDescent="0.3"/>
    <row r="95" spans="1:1" ht="15.75" customHeight="1" x14ac:dyDescent="0.3"/>
    <row r="96" spans="1:1" ht="15.75" customHeight="1" x14ac:dyDescent="0.3"/>
    <row r="97" spans="1:1" ht="15.75" customHeight="1" x14ac:dyDescent="0.3"/>
    <row r="98" spans="1:1" ht="15.75" customHeight="1" x14ac:dyDescent="0.3"/>
    <row r="99" spans="1:1" ht="15.75" customHeight="1" x14ac:dyDescent="0.3"/>
    <row r="100" spans="1:1" ht="15.75" customHeight="1" x14ac:dyDescent="0.3"/>
    <row r="101" spans="1:1" ht="15.75" customHeight="1" x14ac:dyDescent="0.3"/>
    <row r="102" spans="1:1" ht="15.75" customHeight="1" x14ac:dyDescent="0.3"/>
    <row r="103" spans="1:1" ht="15.75" customHeight="1" x14ac:dyDescent="0.3"/>
    <row r="104" spans="1:1" ht="15.75" customHeight="1" x14ac:dyDescent="0.3"/>
    <row r="105" spans="1:1" ht="15.75" customHeight="1" x14ac:dyDescent="0.3"/>
    <row r="106" spans="1:1" ht="15.75" customHeight="1" x14ac:dyDescent="0.3"/>
    <row r="107" spans="1:1" ht="15.75" customHeight="1" x14ac:dyDescent="0.3"/>
    <row r="108" spans="1:1" ht="15.75" customHeight="1" x14ac:dyDescent="0.3"/>
    <row r="109" spans="1:1" ht="15.75" customHeight="1" x14ac:dyDescent="0.3"/>
    <row r="110" spans="1:1" ht="15.75" customHeight="1" x14ac:dyDescent="0.3"/>
    <row r="111" spans="1:1" ht="15.75" customHeight="1" x14ac:dyDescent="0.3"/>
    <row r="112" spans="1:1" ht="15.75" customHeight="1" x14ac:dyDescent="0.3"/>
    <row r="113" spans="1:1" ht="15.75" customHeight="1" x14ac:dyDescent="0.3"/>
    <row r="114" spans="1:1" ht="15.75" customHeight="1" x14ac:dyDescent="0.3"/>
    <row r="115" spans="1:1" ht="15.75" customHeight="1" x14ac:dyDescent="0.3"/>
    <row r="116" spans="1:1" ht="15.75" customHeight="1" x14ac:dyDescent="0.3"/>
    <row r="117" spans="1:1" ht="15.75" customHeight="1" x14ac:dyDescent="0.3"/>
    <row r="118" spans="1:1" ht="15.75" customHeight="1" x14ac:dyDescent="0.3"/>
    <row r="119" spans="1:1" ht="15.75" customHeight="1" x14ac:dyDescent="0.3"/>
    <row r="120" spans="1:1" ht="15.75" customHeight="1" x14ac:dyDescent="0.3"/>
    <row r="121" spans="1:1" ht="15.75" customHeight="1" x14ac:dyDescent="0.3"/>
    <row r="122" spans="1:1" ht="15.75" customHeight="1" x14ac:dyDescent="0.3"/>
    <row r="123" spans="1:1" ht="15.75" customHeight="1" x14ac:dyDescent="0.3"/>
    <row r="124" spans="1:1" ht="15.75" customHeight="1" x14ac:dyDescent="0.3"/>
    <row r="125" spans="1:1" ht="15.75" customHeight="1" x14ac:dyDescent="0.3"/>
    <row r="126" spans="1:1" ht="15.75" customHeight="1" x14ac:dyDescent="0.3"/>
    <row r="127" spans="1:1" ht="15.75" customHeight="1" x14ac:dyDescent="0.3"/>
    <row r="128" spans="1:1" ht="15.75" customHeight="1" x14ac:dyDescent="0.3"/>
    <row r="129" spans="1:1" ht="15.75" customHeight="1" x14ac:dyDescent="0.3"/>
    <row r="130" spans="1:1" ht="15.75" customHeight="1" x14ac:dyDescent="0.3"/>
    <row r="131" spans="1:1" ht="15.75" customHeight="1" x14ac:dyDescent="0.3"/>
    <row r="132" spans="1:1" ht="15.75" customHeight="1" x14ac:dyDescent="0.3"/>
    <row r="133" spans="1:1" ht="15.75" customHeight="1" x14ac:dyDescent="0.3"/>
    <row r="134" spans="1:1" ht="15.75" customHeight="1" x14ac:dyDescent="0.3"/>
    <row r="135" spans="1:1" ht="15.75" customHeight="1" x14ac:dyDescent="0.3"/>
    <row r="136" spans="1:1" ht="15.75" customHeight="1" x14ac:dyDescent="0.3"/>
    <row r="137" spans="1:1" ht="15.75" customHeight="1" x14ac:dyDescent="0.3"/>
    <row r="138" spans="1:1" ht="15.75" customHeight="1" x14ac:dyDescent="0.3"/>
    <row r="139" spans="1:1" ht="15.75" customHeight="1" x14ac:dyDescent="0.3"/>
    <row r="140" spans="1:1" ht="15.75" customHeight="1" x14ac:dyDescent="0.3"/>
    <row r="141" spans="1:1" ht="15.75" customHeight="1" x14ac:dyDescent="0.3"/>
    <row r="142" spans="1:1" ht="15.75" customHeight="1" x14ac:dyDescent="0.3"/>
    <row r="143" spans="1:1" ht="15.75" customHeight="1" x14ac:dyDescent="0.3"/>
    <row r="144" spans="1:1"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2:BA1000"/>
  <sheetViews>
    <sheetView workbookViewId="0"/>
  </sheetViews>
  <sheetFormatPr baseColWidth="10" defaultColWidth="12.6640625" defaultRowHeight="15" customHeight="1" x14ac:dyDescent="0.3"/>
  <cols>
    <col min="1" max="1" width="5.33203125" customWidth="1"/>
    <col min="2" max="2" width="25.88671875" customWidth="1"/>
    <col min="3" max="3" width="24" customWidth="1"/>
    <col min="4" max="4" width="23.6640625" customWidth="1"/>
    <col min="5" max="9" width="16.44140625" customWidth="1"/>
    <col min="10" max="10" width="17.33203125" customWidth="1"/>
    <col min="11" max="15" width="16.44140625" customWidth="1"/>
    <col min="16" max="16" width="17.109375" customWidth="1"/>
    <col min="17" max="19" width="16.44140625" customWidth="1"/>
    <col min="20" max="20" width="20" customWidth="1"/>
    <col min="21" max="25" width="16.44140625" customWidth="1"/>
    <col min="26" max="26" width="17.33203125" customWidth="1"/>
    <col min="27" max="28" width="10.6640625" customWidth="1"/>
    <col min="29" max="29" width="25.88671875" customWidth="1"/>
    <col min="30" max="30" width="24" customWidth="1"/>
    <col min="31" max="31" width="23.6640625" customWidth="1"/>
    <col min="32" max="36" width="16.109375" customWidth="1"/>
    <col min="37" max="37" width="17.33203125" customWidth="1"/>
    <col min="38" max="42" width="16.109375" customWidth="1"/>
    <col min="43" max="43" width="17.109375" customWidth="1"/>
    <col min="44" max="46" width="16.109375" customWidth="1"/>
    <col min="47" max="47" width="20" customWidth="1"/>
    <col min="48" max="52" width="16.109375" customWidth="1"/>
    <col min="53" max="53" width="17.33203125" customWidth="1"/>
  </cols>
  <sheetData>
    <row r="2" spans="1:53" ht="14.4" x14ac:dyDescent="0.3">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1" t="s">
        <v>23</v>
      </c>
      <c r="Y2" s="1" t="s">
        <v>24</v>
      </c>
      <c r="Z2" s="1" t="s">
        <v>25</v>
      </c>
      <c r="AC2" s="1" t="s">
        <v>1</v>
      </c>
      <c r="AD2" s="1" t="s">
        <v>2</v>
      </c>
      <c r="AE2" s="1" t="s">
        <v>3</v>
      </c>
      <c r="AF2" s="1" t="s">
        <v>4</v>
      </c>
      <c r="AG2" s="1" t="s">
        <v>5</v>
      </c>
      <c r="AH2" s="1" t="s">
        <v>6</v>
      </c>
      <c r="AI2" s="1" t="s">
        <v>7</v>
      </c>
      <c r="AJ2" s="1" t="s">
        <v>8</v>
      </c>
      <c r="AK2" s="1" t="s">
        <v>9</v>
      </c>
      <c r="AL2" s="1" t="s">
        <v>10</v>
      </c>
      <c r="AM2" s="1" t="s">
        <v>11</v>
      </c>
      <c r="AN2" s="1" t="s">
        <v>12</v>
      </c>
      <c r="AO2" s="1" t="s">
        <v>13</v>
      </c>
      <c r="AP2" s="1" t="s">
        <v>14</v>
      </c>
      <c r="AQ2" s="1" t="s">
        <v>15</v>
      </c>
      <c r="AR2" s="1" t="s">
        <v>16</v>
      </c>
      <c r="AS2" s="1" t="s">
        <v>17</v>
      </c>
      <c r="AT2" s="1" t="s">
        <v>18</v>
      </c>
      <c r="AU2" s="1" t="s">
        <v>19</v>
      </c>
      <c r="AV2" s="1" t="s">
        <v>20</v>
      </c>
      <c r="AW2" s="1" t="s">
        <v>21</v>
      </c>
      <c r="AX2" s="1" t="s">
        <v>22</v>
      </c>
      <c r="AY2" s="1" t="s">
        <v>23</v>
      </c>
      <c r="AZ2" s="1" t="s">
        <v>24</v>
      </c>
      <c r="BA2" s="1" t="s">
        <v>25</v>
      </c>
    </row>
    <row r="3" spans="1:53" ht="14.4" x14ac:dyDescent="0.3">
      <c r="A3" s="1" t="s">
        <v>26</v>
      </c>
      <c r="B3" s="1" t="s">
        <v>27</v>
      </c>
      <c r="C3" s="1" t="s">
        <v>27</v>
      </c>
      <c r="D3" s="1" t="s">
        <v>27</v>
      </c>
      <c r="E3" s="1" t="s">
        <v>27</v>
      </c>
      <c r="F3" s="1" t="s">
        <v>27</v>
      </c>
      <c r="G3" s="1" t="s">
        <v>27</v>
      </c>
      <c r="H3" s="1" t="s">
        <v>27</v>
      </c>
      <c r="I3" s="1" t="s">
        <v>27</v>
      </c>
      <c r="J3" s="1" t="s">
        <v>27</v>
      </c>
      <c r="K3" s="1" t="s">
        <v>27</v>
      </c>
      <c r="L3" s="1" t="s">
        <v>27</v>
      </c>
      <c r="M3" s="1" t="s">
        <v>27</v>
      </c>
      <c r="N3" s="1" t="s">
        <v>27</v>
      </c>
      <c r="O3" s="1" t="s">
        <v>27</v>
      </c>
      <c r="P3" s="1" t="s">
        <v>27</v>
      </c>
      <c r="Q3" s="1" t="s">
        <v>27</v>
      </c>
      <c r="R3" s="1" t="s">
        <v>27</v>
      </c>
      <c r="S3" s="1" t="s">
        <v>27</v>
      </c>
      <c r="T3" s="1" t="s">
        <v>27</v>
      </c>
      <c r="U3" s="1" t="s">
        <v>27</v>
      </c>
      <c r="V3" s="1" t="s">
        <v>27</v>
      </c>
      <c r="W3" s="1" t="s">
        <v>27</v>
      </c>
      <c r="X3" s="1" t="s">
        <v>27</v>
      </c>
      <c r="Y3" s="1" t="s">
        <v>27</v>
      </c>
      <c r="Z3" s="1" t="s">
        <v>27</v>
      </c>
      <c r="AC3" s="1" t="s">
        <v>28</v>
      </c>
      <c r="AD3" s="1" t="s">
        <v>28</v>
      </c>
      <c r="AE3" s="1" t="s">
        <v>28</v>
      </c>
      <c r="AF3" s="1" t="s">
        <v>28</v>
      </c>
      <c r="AG3" s="1" t="s">
        <v>28</v>
      </c>
      <c r="AH3" s="1" t="s">
        <v>28</v>
      </c>
      <c r="AI3" s="1" t="s">
        <v>28</v>
      </c>
      <c r="AJ3" s="1" t="s">
        <v>28</v>
      </c>
      <c r="AK3" s="1" t="s">
        <v>28</v>
      </c>
      <c r="AL3" s="1" t="s">
        <v>28</v>
      </c>
      <c r="AM3" s="1" t="s">
        <v>28</v>
      </c>
      <c r="AN3" s="1" t="s">
        <v>28</v>
      </c>
      <c r="AO3" s="1" t="s">
        <v>28</v>
      </c>
      <c r="AP3" s="1" t="s">
        <v>28</v>
      </c>
      <c r="AQ3" s="1" t="s">
        <v>28</v>
      </c>
      <c r="AR3" s="1" t="s">
        <v>28</v>
      </c>
      <c r="AS3" s="1" t="s">
        <v>28</v>
      </c>
      <c r="AT3" s="1" t="s">
        <v>28</v>
      </c>
      <c r="AU3" s="1" t="s">
        <v>28</v>
      </c>
      <c r="AV3" s="1" t="s">
        <v>28</v>
      </c>
      <c r="AW3" s="1" t="s">
        <v>28</v>
      </c>
      <c r="AX3" s="1" t="s">
        <v>28</v>
      </c>
      <c r="AY3" s="1" t="s">
        <v>28</v>
      </c>
      <c r="AZ3" s="1" t="s">
        <v>28</v>
      </c>
      <c r="BA3" s="1" t="s">
        <v>28</v>
      </c>
    </row>
    <row r="4" spans="1:53" ht="14.4" x14ac:dyDescent="0.3">
      <c r="A4" s="1" t="s">
        <v>29</v>
      </c>
      <c r="B4" s="1" t="e">
        <v>#N/A</v>
      </c>
      <c r="C4" s="1">
        <v>6.6</v>
      </c>
      <c r="D4" s="1">
        <v>7.94</v>
      </c>
      <c r="E4" s="1">
        <v>21.86</v>
      </c>
      <c r="F4" s="1">
        <v>80.5</v>
      </c>
      <c r="G4" s="1">
        <v>10.84</v>
      </c>
      <c r="H4" s="1">
        <v>5.61</v>
      </c>
      <c r="I4" s="1">
        <v>61.05</v>
      </c>
      <c r="J4" s="1" t="e">
        <v>#N/A</v>
      </c>
      <c r="K4" s="1">
        <v>153.9</v>
      </c>
      <c r="L4" s="1">
        <v>8.07</v>
      </c>
      <c r="M4" s="1">
        <v>4.4020000000000001</v>
      </c>
      <c r="N4" s="1">
        <v>108.3</v>
      </c>
      <c r="O4" s="1">
        <v>7.7</v>
      </c>
      <c r="P4" s="1">
        <v>6.1340000000000003</v>
      </c>
      <c r="Q4" s="1">
        <v>58.8</v>
      </c>
      <c r="R4" s="1">
        <v>26.54</v>
      </c>
      <c r="S4" s="1">
        <v>541</v>
      </c>
      <c r="T4" s="1">
        <v>42.66</v>
      </c>
      <c r="U4" s="1">
        <v>1.454</v>
      </c>
      <c r="V4" s="1">
        <v>7.64</v>
      </c>
      <c r="W4" s="1">
        <v>13.4</v>
      </c>
      <c r="X4" s="1">
        <v>34.479999999999997</v>
      </c>
      <c r="Y4" s="1">
        <v>5.0350000000000001</v>
      </c>
      <c r="Z4" s="1">
        <v>45.78</v>
      </c>
      <c r="AC4" s="1" t="e">
        <v>#N/A</v>
      </c>
      <c r="AD4" s="1">
        <v>6.58</v>
      </c>
      <c r="AE4" s="1">
        <v>7.93</v>
      </c>
      <c r="AF4" s="1">
        <v>21.82</v>
      </c>
      <c r="AG4" s="1">
        <v>80.45</v>
      </c>
      <c r="AH4" s="1">
        <v>10.82</v>
      </c>
      <c r="AI4" s="1">
        <v>5.59</v>
      </c>
      <c r="AJ4" s="1">
        <v>61</v>
      </c>
      <c r="AK4" s="1" t="e">
        <v>#N/A</v>
      </c>
      <c r="AL4" s="1">
        <v>153.4</v>
      </c>
      <c r="AM4" s="1">
        <v>8.06</v>
      </c>
      <c r="AN4" s="1">
        <v>4.4000000000000004</v>
      </c>
      <c r="AO4" s="1">
        <v>107.6</v>
      </c>
      <c r="AP4" s="1">
        <v>7.69</v>
      </c>
      <c r="AQ4" s="1">
        <v>6.1239999999999997</v>
      </c>
      <c r="AR4" s="1">
        <v>58.45</v>
      </c>
      <c r="AS4" s="1">
        <v>26.5</v>
      </c>
      <c r="AT4" s="1">
        <v>539</v>
      </c>
      <c r="AU4" s="1">
        <v>42.52</v>
      </c>
      <c r="AV4" s="1">
        <v>1.45</v>
      </c>
      <c r="AW4" s="1">
        <v>7.61</v>
      </c>
      <c r="AX4" s="1">
        <v>13.33</v>
      </c>
      <c r="AY4" s="1">
        <v>34.340000000000003</v>
      </c>
      <c r="AZ4" s="1">
        <v>5.01</v>
      </c>
      <c r="BA4" s="1">
        <v>45.66</v>
      </c>
    </row>
    <row r="5" spans="1:53" ht="14.4" x14ac:dyDescent="0.3">
      <c r="A5" s="1" t="s">
        <v>30</v>
      </c>
      <c r="C5" s="1">
        <v>6.88</v>
      </c>
      <c r="D5" s="1">
        <v>9.0749999999999993</v>
      </c>
      <c r="E5" s="1">
        <v>21.68</v>
      </c>
      <c r="F5" s="1">
        <v>69.150000000000006</v>
      </c>
      <c r="G5" s="1">
        <v>11.47</v>
      </c>
      <c r="H5" s="1">
        <v>6.14</v>
      </c>
      <c r="I5" s="1">
        <v>67.25</v>
      </c>
      <c r="J5" s="1" t="e">
        <v>#N/A</v>
      </c>
      <c r="K5" s="1">
        <v>135.30000000000001</v>
      </c>
      <c r="L5" s="1">
        <v>9.4049999999999994</v>
      </c>
      <c r="M5" s="1">
        <v>4.7880000000000003</v>
      </c>
      <c r="N5" s="1">
        <v>97.45</v>
      </c>
      <c r="O5" s="1">
        <v>7.9700002999999997</v>
      </c>
      <c r="P5" s="1">
        <v>5.05</v>
      </c>
      <c r="Q5" s="1">
        <v>62.25</v>
      </c>
      <c r="R5" s="1">
        <v>29.8</v>
      </c>
      <c r="S5" s="1">
        <v>583</v>
      </c>
      <c r="T5" s="1">
        <v>41.9</v>
      </c>
      <c r="U5" s="1">
        <v>1.63</v>
      </c>
      <c r="V5" s="1">
        <v>7.9279999999999999</v>
      </c>
      <c r="W5" s="1">
        <v>15.81</v>
      </c>
      <c r="X5" s="1">
        <v>36.44</v>
      </c>
      <c r="Y5" s="1">
        <v>7.0049999999999999</v>
      </c>
      <c r="Z5" s="1">
        <v>44.01</v>
      </c>
      <c r="AD5" s="1">
        <v>6.86</v>
      </c>
      <c r="AE5" s="1">
        <v>9.0649999999999995</v>
      </c>
      <c r="AF5" s="1">
        <v>21.64</v>
      </c>
      <c r="AG5" s="1">
        <v>69.099999999999994</v>
      </c>
      <c r="AH5" s="1">
        <v>11.45</v>
      </c>
      <c r="AI5" s="1">
        <v>6.12</v>
      </c>
      <c r="AJ5" s="1">
        <v>67.2</v>
      </c>
      <c r="AK5" s="1" t="e">
        <v>#N/A</v>
      </c>
      <c r="AL5" s="1">
        <v>135.19999999999999</v>
      </c>
      <c r="AM5" s="1">
        <v>9.3949999999999996</v>
      </c>
      <c r="AN5" s="1">
        <v>4.7860003000000004</v>
      </c>
      <c r="AO5" s="1">
        <v>97.2</v>
      </c>
      <c r="AP5" s="1">
        <v>7.96</v>
      </c>
      <c r="AQ5" s="1">
        <v>5.048</v>
      </c>
      <c r="AR5" s="1">
        <v>62.2</v>
      </c>
      <c r="AS5" s="1">
        <v>29.76</v>
      </c>
      <c r="AT5" s="1">
        <v>581</v>
      </c>
      <c r="AU5" s="1">
        <v>41.88</v>
      </c>
      <c r="AV5" s="1">
        <v>1.6259999000000001</v>
      </c>
      <c r="AW5" s="1">
        <v>7.9260000000000002</v>
      </c>
      <c r="AX5" s="1">
        <v>15.8</v>
      </c>
      <c r="AY5" s="1">
        <v>36.42</v>
      </c>
      <c r="AZ5" s="1">
        <v>6.9950000000000001</v>
      </c>
      <c r="BA5" s="1">
        <v>44</v>
      </c>
    </row>
    <row r="6" spans="1:53" ht="14.4" x14ac:dyDescent="0.3">
      <c r="A6" s="1" t="s">
        <v>31</v>
      </c>
      <c r="C6" s="1">
        <v>6.15</v>
      </c>
      <c r="D6" s="1">
        <v>8.7899999999999991</v>
      </c>
      <c r="E6" s="1">
        <v>19.850000000000001</v>
      </c>
      <c r="F6" s="1">
        <v>59.35</v>
      </c>
      <c r="G6" s="1">
        <v>11.51</v>
      </c>
      <c r="H6" s="1">
        <v>4.5149999999999997</v>
      </c>
      <c r="I6" s="1">
        <v>53.05</v>
      </c>
      <c r="J6" s="1" t="e">
        <v>#N/A</v>
      </c>
      <c r="K6" s="1">
        <v>138.30000000000001</v>
      </c>
      <c r="L6" s="1">
        <v>8.9250000000000007</v>
      </c>
      <c r="M6" s="1">
        <v>4.7229999999999999</v>
      </c>
      <c r="N6" s="1">
        <v>86.5</v>
      </c>
      <c r="O6" s="1">
        <v>7.4450000000000003</v>
      </c>
      <c r="P6" s="1">
        <v>4.7220000000000004</v>
      </c>
      <c r="Q6" s="1">
        <v>59.2</v>
      </c>
      <c r="R6" s="1">
        <v>31.02</v>
      </c>
      <c r="S6" s="1">
        <v>550</v>
      </c>
      <c r="T6" s="1">
        <v>41.5</v>
      </c>
      <c r="U6" s="1">
        <v>1.46</v>
      </c>
      <c r="V6" s="1">
        <v>7.6260000000000003</v>
      </c>
      <c r="W6" s="1">
        <v>18.3</v>
      </c>
      <c r="X6" s="1">
        <v>37.94</v>
      </c>
      <c r="Y6" s="1">
        <v>7.4550000000000001</v>
      </c>
      <c r="Z6" s="1">
        <v>44.51</v>
      </c>
      <c r="AD6" s="1">
        <v>6.13</v>
      </c>
      <c r="AE6" s="1">
        <v>8.7799999999999994</v>
      </c>
      <c r="AF6" s="1">
        <v>19.829999999999998</v>
      </c>
      <c r="AG6" s="1">
        <v>59.25</v>
      </c>
      <c r="AH6" s="1">
        <v>11.49</v>
      </c>
      <c r="AI6" s="1">
        <v>4.5049999999999999</v>
      </c>
      <c r="AJ6" s="1">
        <v>52.95</v>
      </c>
      <c r="AK6" s="1" t="e">
        <v>#N/A</v>
      </c>
      <c r="AL6" s="1">
        <v>137.80000000000001</v>
      </c>
      <c r="AM6" s="1">
        <v>8.9149999999999991</v>
      </c>
      <c r="AN6" s="1">
        <v>4.7210000000000001</v>
      </c>
      <c r="AO6" s="1">
        <v>86.4</v>
      </c>
      <c r="AP6" s="1">
        <v>7.4349999999999996</v>
      </c>
      <c r="AQ6" s="1">
        <v>4.7210000000000001</v>
      </c>
      <c r="AR6" s="1">
        <v>59.15</v>
      </c>
      <c r="AS6" s="1">
        <v>30.96</v>
      </c>
      <c r="AT6" s="1">
        <v>548</v>
      </c>
      <c r="AU6" s="1">
        <v>41.48</v>
      </c>
      <c r="AV6" s="1">
        <v>1.456</v>
      </c>
      <c r="AW6" s="1">
        <v>7.6120000000000001</v>
      </c>
      <c r="AX6" s="1">
        <v>18.190000000000001</v>
      </c>
      <c r="AY6" s="1">
        <v>37.92</v>
      </c>
      <c r="AZ6" s="1">
        <v>7.45</v>
      </c>
      <c r="BA6" s="1">
        <v>44.46</v>
      </c>
    </row>
    <row r="7" spans="1:53" ht="14.4" x14ac:dyDescent="0.3">
      <c r="A7" s="1" t="s">
        <v>32</v>
      </c>
      <c r="C7" s="1">
        <v>6.1950000000000003</v>
      </c>
      <c r="D7" s="1">
        <v>9.07</v>
      </c>
      <c r="E7" s="1">
        <v>20.23</v>
      </c>
      <c r="F7" s="1">
        <v>58.85</v>
      </c>
      <c r="G7" s="1">
        <v>12.41</v>
      </c>
      <c r="H7" s="1">
        <v>4.3479999999999999</v>
      </c>
      <c r="I7" s="1">
        <v>48.16</v>
      </c>
      <c r="J7" s="1" t="e">
        <v>#N/A</v>
      </c>
      <c r="K7" s="1">
        <v>131.5</v>
      </c>
      <c r="L7" s="1">
        <v>9.7850000000000001</v>
      </c>
      <c r="M7" s="1">
        <v>4.7569999999999997</v>
      </c>
      <c r="N7" s="1">
        <v>88.35</v>
      </c>
      <c r="O7" s="1">
        <v>7.2450000000000001</v>
      </c>
      <c r="P7" s="1">
        <v>4.38</v>
      </c>
      <c r="Q7" s="1">
        <v>56.9</v>
      </c>
      <c r="R7" s="1">
        <v>33.96</v>
      </c>
      <c r="S7" s="1">
        <v>534</v>
      </c>
      <c r="T7" s="1">
        <v>45.2</v>
      </c>
      <c r="U7" s="1">
        <v>1.4860001</v>
      </c>
      <c r="V7" s="1">
        <v>6.7839999999999998</v>
      </c>
      <c r="W7" s="1">
        <v>18.29</v>
      </c>
      <c r="X7" s="1">
        <v>44.64</v>
      </c>
      <c r="Y7" s="1">
        <v>7.5019999999999998</v>
      </c>
      <c r="Z7" s="1">
        <v>45.39</v>
      </c>
      <c r="AD7" s="1">
        <v>6.1849999999999996</v>
      </c>
      <c r="AE7" s="1">
        <v>9.0660000000000007</v>
      </c>
      <c r="AF7" s="1">
        <v>20.21</v>
      </c>
      <c r="AG7" s="1">
        <v>58.8</v>
      </c>
      <c r="AH7" s="1">
        <v>12.39</v>
      </c>
      <c r="AI7" s="1">
        <v>4.3440000000000003</v>
      </c>
      <c r="AJ7" s="1">
        <v>48.09</v>
      </c>
      <c r="AK7" s="1" t="e">
        <v>#N/A</v>
      </c>
      <c r="AL7" s="1">
        <v>131.19999999999999</v>
      </c>
      <c r="AM7" s="1">
        <v>9.7750000000000004</v>
      </c>
      <c r="AN7" s="1">
        <v>4.7549999999999999</v>
      </c>
      <c r="AO7" s="1">
        <v>88.2</v>
      </c>
      <c r="AP7" s="1">
        <v>7.2350000000000003</v>
      </c>
      <c r="AQ7" s="1">
        <v>4.3789999999999996</v>
      </c>
      <c r="AR7" s="1">
        <v>56.75</v>
      </c>
      <c r="AS7" s="1">
        <v>33.619999999999997</v>
      </c>
      <c r="AT7" s="1">
        <v>532</v>
      </c>
      <c r="AU7" s="1">
        <v>45.19</v>
      </c>
      <c r="AV7" s="1">
        <v>1.482</v>
      </c>
      <c r="AW7" s="1">
        <v>6.782</v>
      </c>
      <c r="AX7" s="1">
        <v>18.28</v>
      </c>
      <c r="AY7" s="1">
        <v>44.59</v>
      </c>
      <c r="AZ7" s="1">
        <v>7.492</v>
      </c>
      <c r="BA7" s="1">
        <v>45.38</v>
      </c>
    </row>
    <row r="8" spans="1:53" ht="14.4" x14ac:dyDescent="0.3">
      <c r="A8" s="1" t="s">
        <v>33</v>
      </c>
      <c r="C8" s="1">
        <v>6.2450000000000001</v>
      </c>
      <c r="D8" s="1">
        <v>8.1379999999999999</v>
      </c>
      <c r="E8" s="1">
        <v>18.87</v>
      </c>
      <c r="F8" s="1">
        <v>48.16</v>
      </c>
      <c r="G8" s="1">
        <v>10.55</v>
      </c>
      <c r="H8" s="1">
        <v>4.3380000000000001</v>
      </c>
      <c r="I8" s="1">
        <v>40.78</v>
      </c>
      <c r="J8" s="1" t="e">
        <v>#N/A</v>
      </c>
      <c r="K8" s="1">
        <v>119.7</v>
      </c>
      <c r="L8" s="1">
        <v>10.45</v>
      </c>
      <c r="M8" s="1">
        <v>5.6280003000000001</v>
      </c>
      <c r="N8" s="1">
        <v>78.75</v>
      </c>
      <c r="O8" s="1">
        <v>7.16</v>
      </c>
      <c r="P8" s="1">
        <v>3.028</v>
      </c>
      <c r="Q8" s="1">
        <v>48.86</v>
      </c>
      <c r="R8" s="1">
        <v>30.2</v>
      </c>
      <c r="S8" s="1">
        <v>554</v>
      </c>
      <c r="T8" s="1">
        <v>46.9</v>
      </c>
      <c r="U8" s="1">
        <v>1.278</v>
      </c>
      <c r="V8" s="1">
        <v>5.798</v>
      </c>
      <c r="W8" s="1">
        <v>14.92</v>
      </c>
      <c r="X8" s="1">
        <v>39.28</v>
      </c>
      <c r="Y8" s="1">
        <v>8.5120000000000005</v>
      </c>
      <c r="Z8" s="1">
        <v>42.71</v>
      </c>
      <c r="AD8" s="1">
        <v>6.2350000000000003</v>
      </c>
      <c r="AE8" s="1">
        <v>8.1340000000000003</v>
      </c>
      <c r="AF8" s="1">
        <v>18.86</v>
      </c>
      <c r="AG8" s="1">
        <v>48.1</v>
      </c>
      <c r="AH8" s="1">
        <v>10.53</v>
      </c>
      <c r="AI8" s="1">
        <v>4.3339999999999996</v>
      </c>
      <c r="AJ8" s="1">
        <v>40.770000000000003</v>
      </c>
      <c r="AK8" s="1" t="e">
        <v>#N/A</v>
      </c>
      <c r="AL8" s="1">
        <v>119.2</v>
      </c>
      <c r="AM8" s="1">
        <v>10.43</v>
      </c>
      <c r="AN8" s="1">
        <v>5.6239999999999997</v>
      </c>
      <c r="AO8" s="1">
        <v>78.599999999999994</v>
      </c>
      <c r="AP8" s="1">
        <v>7.15</v>
      </c>
      <c r="AQ8" s="1">
        <v>3.024</v>
      </c>
      <c r="AR8" s="1">
        <v>48.78</v>
      </c>
      <c r="AS8" s="1">
        <v>30.16</v>
      </c>
      <c r="AT8" s="1">
        <v>552</v>
      </c>
      <c r="AU8" s="1">
        <v>46.75</v>
      </c>
      <c r="AV8" s="1">
        <v>1.2739999</v>
      </c>
      <c r="AW8" s="1">
        <v>5.7960000000000003</v>
      </c>
      <c r="AX8" s="1">
        <v>14.91</v>
      </c>
      <c r="AY8" s="1">
        <v>39.229999999999997</v>
      </c>
      <c r="AZ8" s="1">
        <v>8.51</v>
      </c>
      <c r="BA8" s="1">
        <v>42.69</v>
      </c>
    </row>
    <row r="9" spans="1:53" ht="14.4" x14ac:dyDescent="0.3">
      <c r="A9" s="1" t="s">
        <v>34</v>
      </c>
      <c r="C9" s="1">
        <v>5.9049997000000003</v>
      </c>
      <c r="D9" s="1">
        <v>7.3659999999999997</v>
      </c>
      <c r="E9" s="1">
        <v>19.02</v>
      </c>
      <c r="F9" s="1">
        <v>43.52</v>
      </c>
      <c r="G9" s="1">
        <v>10.06</v>
      </c>
      <c r="H9" s="1">
        <v>3.62</v>
      </c>
      <c r="I9" s="1">
        <v>31.48</v>
      </c>
      <c r="J9" s="1" t="e">
        <v>#N/A</v>
      </c>
      <c r="K9" s="1">
        <v>89.15</v>
      </c>
      <c r="L9" s="1">
        <v>8.98</v>
      </c>
      <c r="M9" s="1">
        <v>4.4119999999999999</v>
      </c>
      <c r="N9" s="1">
        <v>66.05</v>
      </c>
      <c r="O9" s="1">
        <v>7.59</v>
      </c>
      <c r="P9" s="1">
        <v>2.9009999999999998</v>
      </c>
      <c r="Q9" s="1">
        <v>42.6</v>
      </c>
      <c r="R9" s="1">
        <v>24.18</v>
      </c>
      <c r="S9" s="1">
        <v>474</v>
      </c>
      <c r="T9" s="1">
        <v>43.56</v>
      </c>
      <c r="U9" s="1">
        <v>1.244</v>
      </c>
      <c r="V9" s="1">
        <v>6.0439999999999996</v>
      </c>
      <c r="W9" s="1">
        <v>15.62</v>
      </c>
      <c r="X9" s="1">
        <v>34.68</v>
      </c>
      <c r="Y9" s="1">
        <v>7.6980000000000004</v>
      </c>
      <c r="Z9" s="1">
        <v>35.520000000000003</v>
      </c>
      <c r="AD9" s="1">
        <v>5.8949999999999996</v>
      </c>
      <c r="AE9" s="1">
        <v>7.3620000000000001</v>
      </c>
      <c r="AF9" s="1">
        <v>19.010000000000002</v>
      </c>
      <c r="AG9" s="1">
        <v>43.46</v>
      </c>
      <c r="AH9" s="1">
        <v>10.039999999999999</v>
      </c>
      <c r="AI9" s="1">
        <v>3.6160000000000001</v>
      </c>
      <c r="AJ9" s="1">
        <v>31.45</v>
      </c>
      <c r="AK9" s="1" t="e">
        <v>#N/A</v>
      </c>
      <c r="AL9" s="1">
        <v>89.05</v>
      </c>
      <c r="AM9" s="1">
        <v>8.9700000000000006</v>
      </c>
      <c r="AN9" s="1">
        <v>4.41</v>
      </c>
      <c r="AO9" s="1">
        <v>66</v>
      </c>
      <c r="AP9" s="1">
        <v>7.58</v>
      </c>
      <c r="AQ9" s="1">
        <v>2.8969999999999998</v>
      </c>
      <c r="AR9" s="1">
        <v>42.58</v>
      </c>
      <c r="AS9" s="1">
        <v>24.16</v>
      </c>
      <c r="AT9" s="1">
        <v>472.5</v>
      </c>
      <c r="AU9" s="1">
        <v>43.49</v>
      </c>
      <c r="AV9" s="1">
        <v>1.24</v>
      </c>
      <c r="AW9" s="1">
        <v>6.0419999999999998</v>
      </c>
      <c r="AX9" s="1">
        <v>15.6</v>
      </c>
      <c r="AY9" s="1">
        <v>34.67</v>
      </c>
      <c r="AZ9" s="1">
        <v>7.6959999999999997</v>
      </c>
      <c r="BA9" s="1">
        <v>35.5</v>
      </c>
    </row>
    <row r="10" spans="1:53" ht="14.4" x14ac:dyDescent="0.3">
      <c r="A10" s="1" t="s">
        <v>35</v>
      </c>
      <c r="C10" s="1">
        <v>5.7850000000000001</v>
      </c>
      <c r="D10" s="1">
        <v>6.4260000000000002</v>
      </c>
      <c r="E10" s="1">
        <v>17.565000000000001</v>
      </c>
      <c r="F10" s="1">
        <v>42.1</v>
      </c>
      <c r="G10" s="1">
        <v>10.92</v>
      </c>
      <c r="H10" s="1">
        <v>3.7839999999999998</v>
      </c>
      <c r="I10" s="1">
        <v>36.83</v>
      </c>
      <c r="J10" s="1" t="e">
        <v>#N/A</v>
      </c>
      <c r="K10" s="1">
        <v>104.5</v>
      </c>
      <c r="L10" s="1">
        <v>8.7050000000000001</v>
      </c>
      <c r="M10" s="1">
        <v>4.1360000000000001</v>
      </c>
      <c r="N10" s="1">
        <v>62.6</v>
      </c>
      <c r="O10" s="1">
        <v>7.7799997000000003</v>
      </c>
      <c r="P10" s="1">
        <v>2.7839999999999998</v>
      </c>
      <c r="Q10" s="1">
        <v>38.28</v>
      </c>
      <c r="R10" s="1">
        <v>28.04</v>
      </c>
      <c r="S10" s="1">
        <v>543</v>
      </c>
      <c r="T10" s="1">
        <v>50.88</v>
      </c>
      <c r="U10" s="1">
        <v>1.022</v>
      </c>
      <c r="V10" s="1">
        <v>5.63</v>
      </c>
      <c r="W10" s="1">
        <v>13.72</v>
      </c>
      <c r="X10" s="1">
        <v>38.53</v>
      </c>
      <c r="Y10" s="1">
        <v>6.8479999999999999</v>
      </c>
      <c r="Z10" s="1">
        <v>41.24</v>
      </c>
      <c r="AD10" s="1">
        <v>5.7750000000000004</v>
      </c>
      <c r="AE10" s="1">
        <v>6.4219999999999997</v>
      </c>
      <c r="AF10" s="1">
        <v>17.555</v>
      </c>
      <c r="AG10" s="1">
        <v>42</v>
      </c>
      <c r="AH10" s="1">
        <v>10.9</v>
      </c>
      <c r="AI10" s="1">
        <v>3.78</v>
      </c>
      <c r="AJ10" s="1">
        <v>36.79</v>
      </c>
      <c r="AK10" s="1" t="e">
        <v>#N/A</v>
      </c>
      <c r="AL10" s="1">
        <v>104.1</v>
      </c>
      <c r="AM10" s="1">
        <v>8.6950000000000003</v>
      </c>
      <c r="AN10" s="1">
        <v>4.1340000000000003</v>
      </c>
      <c r="AO10" s="1">
        <v>62.3</v>
      </c>
      <c r="AP10" s="1">
        <v>7.77</v>
      </c>
      <c r="AQ10" s="1">
        <v>2.782</v>
      </c>
      <c r="AR10" s="1">
        <v>38.26</v>
      </c>
      <c r="AS10" s="1">
        <v>27.98</v>
      </c>
      <c r="AT10" s="1">
        <v>541</v>
      </c>
      <c r="AU10" s="1">
        <v>50.72</v>
      </c>
      <c r="AV10" s="1">
        <v>1.018</v>
      </c>
      <c r="AW10" s="1">
        <v>5.6219996999999999</v>
      </c>
      <c r="AX10" s="1">
        <v>13.7</v>
      </c>
      <c r="AY10" s="1">
        <v>38.520000000000003</v>
      </c>
      <c r="AZ10" s="1">
        <v>6.8239999999999998</v>
      </c>
      <c r="BA10" s="1">
        <v>41.21</v>
      </c>
    </row>
    <row r="11" spans="1:53" ht="14.4" x14ac:dyDescent="0.3">
      <c r="A11" s="1" t="s">
        <v>36</v>
      </c>
      <c r="C11" s="1">
        <v>5.5299997000000003</v>
      </c>
      <c r="D11" s="1">
        <v>6.9820000000000002</v>
      </c>
      <c r="E11" s="1">
        <v>18.594999999999999</v>
      </c>
      <c r="F11" s="1">
        <v>44.92</v>
      </c>
      <c r="G11" s="1">
        <v>11.095000000000001</v>
      </c>
      <c r="H11" s="1">
        <v>4.3099999999999996</v>
      </c>
      <c r="I11" s="1">
        <v>30.89</v>
      </c>
      <c r="J11" s="1" t="e">
        <v>#N/A</v>
      </c>
      <c r="K11" s="1">
        <v>116</v>
      </c>
      <c r="L11" s="1">
        <v>9.6</v>
      </c>
      <c r="M11" s="1">
        <v>4.6660000000000004</v>
      </c>
      <c r="N11" s="1">
        <v>70.599999999999994</v>
      </c>
      <c r="O11" s="1">
        <v>7.75</v>
      </c>
      <c r="P11" s="1">
        <v>2.2779999000000002</v>
      </c>
      <c r="Q11" s="1">
        <v>37.78</v>
      </c>
      <c r="R11" s="1">
        <v>26.72</v>
      </c>
      <c r="S11" s="1">
        <v>576</v>
      </c>
      <c r="T11" s="1">
        <v>51.9</v>
      </c>
      <c r="U11" s="1">
        <v>1.1919999999999999</v>
      </c>
      <c r="V11" s="1">
        <v>5.226</v>
      </c>
      <c r="W11" s="1">
        <v>13.39</v>
      </c>
      <c r="X11" s="1">
        <v>43.47</v>
      </c>
      <c r="Y11" s="1">
        <v>8.91</v>
      </c>
      <c r="Z11" s="1">
        <v>36.75</v>
      </c>
      <c r="AD11" s="1">
        <v>5.52</v>
      </c>
      <c r="AE11" s="1">
        <v>6.9779999999999998</v>
      </c>
      <c r="AF11" s="1">
        <v>18.585000000000001</v>
      </c>
      <c r="AG11" s="1">
        <v>44.86</v>
      </c>
      <c r="AH11" s="1">
        <v>11.085000000000001</v>
      </c>
      <c r="AI11" s="1">
        <v>4.3</v>
      </c>
      <c r="AJ11" s="1">
        <v>30.84</v>
      </c>
      <c r="AK11" s="1" t="e">
        <v>#N/A</v>
      </c>
      <c r="AL11" s="1">
        <v>115.4</v>
      </c>
      <c r="AM11" s="1">
        <v>9.59</v>
      </c>
      <c r="AN11" s="1">
        <v>4.6639999999999997</v>
      </c>
      <c r="AO11" s="1">
        <v>70.58</v>
      </c>
      <c r="AP11" s="1">
        <v>7.74</v>
      </c>
      <c r="AQ11" s="1">
        <v>2.2730000000000001</v>
      </c>
      <c r="AR11" s="1">
        <v>37.76</v>
      </c>
      <c r="AS11" s="1">
        <v>26.68</v>
      </c>
      <c r="AT11" s="1">
        <v>575</v>
      </c>
      <c r="AU11" s="1">
        <v>51.65</v>
      </c>
      <c r="AV11" s="1">
        <v>1.19</v>
      </c>
      <c r="AW11" s="1">
        <v>5.2240000000000002</v>
      </c>
      <c r="AX11" s="1">
        <v>13.36</v>
      </c>
      <c r="AY11" s="1">
        <v>43.39</v>
      </c>
      <c r="AZ11" s="1">
        <v>8.8940000000000001</v>
      </c>
      <c r="BA11" s="1">
        <v>36.74</v>
      </c>
    </row>
    <row r="12" spans="1:53" ht="14.4" x14ac:dyDescent="0.3">
      <c r="A12" s="1" t="s">
        <v>37</v>
      </c>
      <c r="C12" s="1">
        <v>6.5049999999999999</v>
      </c>
      <c r="D12" s="1">
        <v>5.6180000000000003</v>
      </c>
      <c r="E12" s="1">
        <v>16.695</v>
      </c>
      <c r="F12" s="1">
        <v>49.68</v>
      </c>
      <c r="G12" s="1">
        <v>10.9</v>
      </c>
      <c r="H12" s="1">
        <v>3.6549999999999998</v>
      </c>
      <c r="I12" s="1">
        <v>28.91</v>
      </c>
      <c r="J12" s="1" t="e">
        <v>#N/A</v>
      </c>
      <c r="K12" s="1">
        <v>107.5</v>
      </c>
      <c r="L12" s="1">
        <v>9.1050000000000004</v>
      </c>
      <c r="M12" s="1">
        <v>3.9689999</v>
      </c>
      <c r="N12" s="1">
        <v>69.16</v>
      </c>
      <c r="O12" s="1">
        <v>8.2050000000000001</v>
      </c>
      <c r="P12" s="1">
        <v>1.9154998999999999</v>
      </c>
      <c r="Q12" s="1">
        <v>36.700000000000003</v>
      </c>
      <c r="R12" s="1">
        <v>22.5</v>
      </c>
      <c r="S12" s="1">
        <v>527</v>
      </c>
      <c r="T12" s="1">
        <v>42.24</v>
      </c>
      <c r="U12" s="1">
        <v>1.2050000000000001</v>
      </c>
      <c r="V12" s="1">
        <v>6.2679999999999998</v>
      </c>
      <c r="W12" s="1">
        <v>11.92</v>
      </c>
      <c r="X12" s="1">
        <v>36.479999999999997</v>
      </c>
      <c r="Y12" s="1">
        <v>8.9979999999999993</v>
      </c>
      <c r="Z12" s="1">
        <v>44.36</v>
      </c>
      <c r="AD12" s="1">
        <v>6.4950000000000001</v>
      </c>
      <c r="AE12" s="1">
        <v>5.6139999999999999</v>
      </c>
      <c r="AF12" s="1">
        <v>16.684999999999999</v>
      </c>
      <c r="AG12" s="1">
        <v>49.62</v>
      </c>
      <c r="AH12" s="1">
        <v>10.89</v>
      </c>
      <c r="AI12" s="1">
        <v>3.645</v>
      </c>
      <c r="AJ12" s="1">
        <v>28.88</v>
      </c>
      <c r="AK12" s="1" t="e">
        <v>#N/A</v>
      </c>
      <c r="AL12" s="1">
        <v>107.2</v>
      </c>
      <c r="AM12" s="1">
        <v>9.0950000000000006</v>
      </c>
      <c r="AN12" s="1">
        <v>3.9670000000000001</v>
      </c>
      <c r="AO12" s="1">
        <v>69.12</v>
      </c>
      <c r="AP12" s="1">
        <v>8.1950000000000003</v>
      </c>
      <c r="AQ12" s="1">
        <v>1.9145000000000001</v>
      </c>
      <c r="AR12" s="1">
        <v>36.68</v>
      </c>
      <c r="AS12" s="1">
        <v>22.46</v>
      </c>
      <c r="AT12" s="1">
        <v>525</v>
      </c>
      <c r="AU12" s="1">
        <v>42.18</v>
      </c>
      <c r="AV12" s="1">
        <v>1.2030000000000001</v>
      </c>
      <c r="AW12" s="1">
        <v>6.266</v>
      </c>
      <c r="AX12" s="1">
        <v>11.85</v>
      </c>
      <c r="AY12" s="1">
        <v>36.229999999999997</v>
      </c>
      <c r="AZ12" s="1">
        <v>8.9960000000000004</v>
      </c>
      <c r="BA12" s="1">
        <v>44.35</v>
      </c>
    </row>
    <row r="13" spans="1:53" ht="14.4" x14ac:dyDescent="0.3">
      <c r="A13" s="1" t="s">
        <v>38</v>
      </c>
      <c r="C13" s="1">
        <v>4.9720000000000004</v>
      </c>
      <c r="D13" s="1">
        <v>5.0540000000000003</v>
      </c>
      <c r="E13" s="1">
        <v>14.07</v>
      </c>
      <c r="F13" s="1">
        <v>44.38</v>
      </c>
      <c r="G13" s="1">
        <v>8.8260000000000005</v>
      </c>
      <c r="H13" s="1">
        <v>2.94</v>
      </c>
      <c r="I13" s="1">
        <v>20.47</v>
      </c>
      <c r="J13" s="1" t="e">
        <v>#N/A</v>
      </c>
      <c r="K13" s="1">
        <v>107.7</v>
      </c>
      <c r="L13" s="1">
        <v>8.59</v>
      </c>
      <c r="M13" s="1">
        <v>3.423</v>
      </c>
      <c r="N13" s="1">
        <v>65.12</v>
      </c>
      <c r="O13" s="1">
        <v>6.83</v>
      </c>
      <c r="P13" s="1">
        <v>1.5834999999999999</v>
      </c>
      <c r="Q13" s="1">
        <v>33.6</v>
      </c>
      <c r="R13" s="1">
        <v>20.6</v>
      </c>
      <c r="S13" s="1">
        <v>444</v>
      </c>
      <c r="T13" s="1">
        <v>33.619999999999997</v>
      </c>
      <c r="U13" s="1">
        <v>0.90300000000000002</v>
      </c>
      <c r="V13" s="1">
        <v>5.766</v>
      </c>
      <c r="W13" s="1">
        <v>11.8</v>
      </c>
      <c r="X13" s="1">
        <v>33.770000000000003</v>
      </c>
      <c r="Y13" s="1">
        <v>10.595000000000001</v>
      </c>
      <c r="Z13" s="1">
        <v>39.58</v>
      </c>
      <c r="AD13" s="1">
        <v>4.968</v>
      </c>
      <c r="AE13" s="1">
        <v>5.05</v>
      </c>
      <c r="AF13" s="1">
        <v>14.06</v>
      </c>
      <c r="AG13" s="1">
        <v>44.3</v>
      </c>
      <c r="AH13" s="1">
        <v>8.8220004999999997</v>
      </c>
      <c r="AI13" s="1">
        <v>2.93</v>
      </c>
      <c r="AJ13" s="1">
        <v>20.43</v>
      </c>
      <c r="AK13" s="1" t="e">
        <v>#N/A</v>
      </c>
      <c r="AL13" s="1">
        <v>107.6</v>
      </c>
      <c r="AM13" s="1">
        <v>8.58</v>
      </c>
      <c r="AN13" s="1">
        <v>3.4209999999999998</v>
      </c>
      <c r="AO13" s="1">
        <v>65.099999999999994</v>
      </c>
      <c r="AP13" s="1">
        <v>6.82</v>
      </c>
      <c r="AQ13" s="1">
        <v>1.5820000000000001</v>
      </c>
      <c r="AR13" s="1">
        <v>33.58</v>
      </c>
      <c r="AS13" s="1">
        <v>20.56</v>
      </c>
      <c r="AT13" s="1">
        <v>443</v>
      </c>
      <c r="AU13" s="1">
        <v>33.46</v>
      </c>
      <c r="AV13" s="1">
        <v>0.90200000000000002</v>
      </c>
      <c r="AW13" s="1">
        <v>5.7640000000000002</v>
      </c>
      <c r="AX13" s="1">
        <v>11.77</v>
      </c>
      <c r="AY13" s="1">
        <v>33.72</v>
      </c>
      <c r="AZ13" s="1">
        <v>10.59</v>
      </c>
      <c r="BA13" s="1">
        <v>39.57</v>
      </c>
    </row>
    <row r="14" spans="1:53" ht="14.4" x14ac:dyDescent="0.3">
      <c r="A14" s="1" t="s">
        <v>39</v>
      </c>
      <c r="C14" s="1">
        <v>4.0339999999999998</v>
      </c>
      <c r="D14" s="1">
        <v>6.0279999999999996</v>
      </c>
      <c r="E14" s="1">
        <v>13.635</v>
      </c>
      <c r="F14" s="1">
        <v>40.14</v>
      </c>
      <c r="G14" s="1">
        <v>9.4260000000000002</v>
      </c>
      <c r="H14" s="1">
        <v>3.37</v>
      </c>
      <c r="I14" s="1">
        <v>22.18</v>
      </c>
      <c r="J14" s="1" t="e">
        <v>#N/A</v>
      </c>
      <c r="K14" s="1">
        <v>116.8</v>
      </c>
      <c r="L14" s="1">
        <v>10.65</v>
      </c>
      <c r="M14" s="1">
        <v>4.5750000000000002</v>
      </c>
      <c r="N14" s="1">
        <v>78.040000000000006</v>
      </c>
      <c r="O14" s="1">
        <v>6.96</v>
      </c>
      <c r="P14" s="1">
        <v>1.5665</v>
      </c>
      <c r="Q14" s="1">
        <v>32.1</v>
      </c>
      <c r="R14" s="1">
        <v>20.36</v>
      </c>
      <c r="S14" s="1">
        <v>495</v>
      </c>
      <c r="T14" s="1">
        <v>36.42</v>
      </c>
      <c r="U14" s="1">
        <v>0.98899999999999999</v>
      </c>
      <c r="V14" s="1">
        <v>5.9560000000000004</v>
      </c>
      <c r="W14" s="1">
        <v>10.34</v>
      </c>
      <c r="X14" s="1">
        <v>37.200000000000003</v>
      </c>
      <c r="Y14" s="1">
        <v>14.09</v>
      </c>
      <c r="Z14" s="1">
        <v>38.6</v>
      </c>
      <c r="AD14" s="1">
        <v>4.03</v>
      </c>
      <c r="AE14" s="1">
        <v>6.024</v>
      </c>
      <c r="AF14" s="1">
        <v>13.625</v>
      </c>
      <c r="AG14" s="1">
        <v>40.1</v>
      </c>
      <c r="AH14" s="1">
        <v>9.4220000000000006</v>
      </c>
      <c r="AI14" s="1">
        <v>3.3600001000000002</v>
      </c>
      <c r="AJ14" s="1">
        <v>22.14</v>
      </c>
      <c r="AK14" s="1" t="e">
        <v>#N/A</v>
      </c>
      <c r="AL14" s="1">
        <v>115.9</v>
      </c>
      <c r="AM14" s="1">
        <v>10.63</v>
      </c>
      <c r="AN14" s="1">
        <v>4.5730000000000004</v>
      </c>
      <c r="AO14" s="1">
        <v>77.88</v>
      </c>
      <c r="AP14" s="1">
        <v>6.95</v>
      </c>
      <c r="AQ14" s="1">
        <v>1.5649999999999999</v>
      </c>
      <c r="AR14" s="1">
        <v>32.08</v>
      </c>
      <c r="AS14" s="1">
        <v>20.34</v>
      </c>
      <c r="AT14" s="1">
        <v>494</v>
      </c>
      <c r="AU14" s="1">
        <v>36.32</v>
      </c>
      <c r="AV14" s="1">
        <v>0.98799999999999999</v>
      </c>
      <c r="AW14" s="1">
        <v>5.952</v>
      </c>
      <c r="AX14" s="1">
        <v>10.33</v>
      </c>
      <c r="AY14" s="1">
        <v>37.15</v>
      </c>
      <c r="AZ14" s="1">
        <v>14.065</v>
      </c>
      <c r="BA14" s="1">
        <v>38.56</v>
      </c>
    </row>
    <row r="15" spans="1:53" ht="14.4" x14ac:dyDescent="0.3">
      <c r="A15" s="1" t="s">
        <v>40</v>
      </c>
      <c r="C15" s="1">
        <v>4.3220000000000001</v>
      </c>
      <c r="D15" s="1">
        <v>7.68</v>
      </c>
      <c r="E15" s="1">
        <v>16.414999999999999</v>
      </c>
      <c r="F15" s="1">
        <v>46.18</v>
      </c>
      <c r="G15" s="1">
        <v>9.8379999999999992</v>
      </c>
      <c r="H15" s="1">
        <v>4.2</v>
      </c>
      <c r="I15" s="1">
        <v>28.14</v>
      </c>
      <c r="J15" s="1" t="e">
        <v>#N/A</v>
      </c>
      <c r="K15" s="1">
        <v>150.19999999999999</v>
      </c>
      <c r="L15" s="1">
        <v>11.585000000000001</v>
      </c>
      <c r="M15" s="1">
        <v>5.226</v>
      </c>
      <c r="N15" s="1">
        <v>82.7</v>
      </c>
      <c r="O15" s="1">
        <v>6.7050000000000001</v>
      </c>
      <c r="P15" s="1">
        <v>1.595</v>
      </c>
      <c r="Q15" s="1">
        <v>40.9</v>
      </c>
      <c r="R15" s="1">
        <v>27.5</v>
      </c>
      <c r="S15" s="1">
        <v>583</v>
      </c>
      <c r="T15" s="1">
        <v>46.02</v>
      </c>
      <c r="U15" s="1">
        <v>1.1910000000000001</v>
      </c>
      <c r="V15" s="1">
        <v>5.3239999999999998</v>
      </c>
      <c r="W15" s="1">
        <v>10.5</v>
      </c>
      <c r="X15" s="1">
        <v>47.2</v>
      </c>
      <c r="Y15" s="1">
        <v>16.905000000000001</v>
      </c>
      <c r="Z15" s="1">
        <v>42.23</v>
      </c>
      <c r="AD15" s="1">
        <v>4.3179999999999996</v>
      </c>
      <c r="AE15" s="1">
        <v>7.6760000000000002</v>
      </c>
      <c r="AF15" s="1">
        <v>16.405000000000001</v>
      </c>
      <c r="AG15" s="1">
        <v>46.14</v>
      </c>
      <c r="AH15" s="1">
        <v>9.8339999999999996</v>
      </c>
      <c r="AI15" s="1">
        <v>4.1900000000000004</v>
      </c>
      <c r="AJ15" s="1">
        <v>28.1</v>
      </c>
      <c r="AK15" s="1" t="e">
        <v>#N/A</v>
      </c>
      <c r="AL15" s="1">
        <v>150</v>
      </c>
      <c r="AM15" s="1">
        <v>11.574999999999999</v>
      </c>
      <c r="AN15" s="1">
        <v>5.2220000000000004</v>
      </c>
      <c r="AO15" s="1">
        <v>82.35</v>
      </c>
      <c r="AP15" s="1">
        <v>6.6950000000000003</v>
      </c>
      <c r="AQ15" s="1">
        <v>1.5899999</v>
      </c>
      <c r="AR15" s="1">
        <v>40.86</v>
      </c>
      <c r="AS15" s="1">
        <v>27.46</v>
      </c>
      <c r="AT15" s="1">
        <v>581</v>
      </c>
      <c r="AU15" s="1">
        <v>45.96</v>
      </c>
      <c r="AV15" s="1">
        <v>1.1890000000000001</v>
      </c>
      <c r="AW15" s="1">
        <v>5.32</v>
      </c>
      <c r="AX15" s="1">
        <v>10.49</v>
      </c>
      <c r="AY15" s="1">
        <v>47.17</v>
      </c>
      <c r="AZ15" s="1">
        <v>16.850000000000001</v>
      </c>
      <c r="BA15" s="1">
        <v>42.2</v>
      </c>
    </row>
    <row r="16" spans="1:53" ht="14.4" x14ac:dyDescent="0.3">
      <c r="A16" s="1" t="s">
        <v>41</v>
      </c>
      <c r="C16" s="1">
        <v>5.3049999999999997</v>
      </c>
      <c r="D16" s="1">
        <v>9.0139999999999993</v>
      </c>
      <c r="E16" s="1">
        <v>17.12</v>
      </c>
      <c r="F16" s="1">
        <v>54</v>
      </c>
      <c r="G16" s="1">
        <v>8.61</v>
      </c>
      <c r="H16" s="1">
        <v>5.54</v>
      </c>
      <c r="I16" s="1">
        <v>35.14</v>
      </c>
      <c r="J16" s="1" t="e">
        <v>#N/A</v>
      </c>
      <c r="K16" s="1">
        <v>178.7</v>
      </c>
      <c r="L16" s="1">
        <v>11.11</v>
      </c>
      <c r="M16" s="1">
        <v>7.4820000000000002</v>
      </c>
      <c r="N16" s="1">
        <v>91.25</v>
      </c>
      <c r="O16" s="1">
        <v>9.1</v>
      </c>
      <c r="P16" s="1">
        <v>1.8225</v>
      </c>
      <c r="Q16" s="1">
        <v>42.5</v>
      </c>
      <c r="R16" s="1">
        <v>32.380000000000003</v>
      </c>
      <c r="S16" s="1">
        <v>572</v>
      </c>
      <c r="T16" s="1">
        <v>64.3</v>
      </c>
      <c r="U16" s="1">
        <v>1.3169999999999999</v>
      </c>
      <c r="V16" s="1">
        <v>4.5090000000000003</v>
      </c>
      <c r="W16" s="1">
        <v>12.3</v>
      </c>
      <c r="X16" s="1">
        <v>58.28</v>
      </c>
      <c r="Y16" s="1">
        <v>17.2</v>
      </c>
      <c r="Z16" s="1">
        <v>40.51</v>
      </c>
      <c r="AD16" s="1">
        <v>5.2949999999999999</v>
      </c>
      <c r="AE16" s="1">
        <v>9.01</v>
      </c>
      <c r="AF16" s="1">
        <v>17.11</v>
      </c>
      <c r="AG16" s="1">
        <v>53.95</v>
      </c>
      <c r="AH16" s="1">
        <v>8.6059999999999999</v>
      </c>
      <c r="AI16" s="1">
        <v>5.52</v>
      </c>
      <c r="AJ16" s="1">
        <v>35.1</v>
      </c>
      <c r="AK16" s="1" t="e">
        <v>#N/A</v>
      </c>
      <c r="AL16" s="1">
        <v>178.6</v>
      </c>
      <c r="AM16" s="1">
        <v>11.1</v>
      </c>
      <c r="AN16" s="1">
        <v>7.4779999999999998</v>
      </c>
      <c r="AO16" s="1">
        <v>90.95</v>
      </c>
      <c r="AP16" s="1">
        <v>9.09</v>
      </c>
      <c r="AQ16" s="1">
        <v>1.8215001</v>
      </c>
      <c r="AR16" s="1">
        <v>42.34</v>
      </c>
      <c r="AS16" s="1">
        <v>32.32</v>
      </c>
      <c r="AT16" s="1">
        <v>570</v>
      </c>
      <c r="AU16" s="1">
        <v>64.2</v>
      </c>
      <c r="AV16" s="1">
        <v>1.3149999999999999</v>
      </c>
      <c r="AW16" s="1">
        <v>4.5060000000000002</v>
      </c>
      <c r="AX16" s="1">
        <v>12.18</v>
      </c>
      <c r="AY16" s="1">
        <v>58.24</v>
      </c>
      <c r="AZ16" s="1">
        <v>17.14</v>
      </c>
      <c r="BA16" s="1">
        <v>40.5</v>
      </c>
    </row>
    <row r="17" spans="1:53" ht="14.4" x14ac:dyDescent="0.3">
      <c r="A17" s="1" t="s">
        <v>42</v>
      </c>
      <c r="C17" s="1">
        <v>5.6349999999999998</v>
      </c>
      <c r="D17" s="1">
        <v>8.9600000000000009</v>
      </c>
      <c r="E17" s="1">
        <v>16.920000000000002</v>
      </c>
      <c r="F17" s="1">
        <v>55.15</v>
      </c>
      <c r="G17" s="1">
        <v>8.3979999999999997</v>
      </c>
      <c r="H17" s="1">
        <v>4.9249999999999998</v>
      </c>
      <c r="I17" s="1">
        <v>34.840000000000003</v>
      </c>
      <c r="J17" s="1" t="e">
        <v>#N/A</v>
      </c>
      <c r="K17" s="1">
        <v>160</v>
      </c>
      <c r="L17" s="1">
        <v>10.885</v>
      </c>
      <c r="M17" s="1">
        <v>6.6059999999999999</v>
      </c>
      <c r="N17" s="1">
        <v>97.7</v>
      </c>
      <c r="O17" s="1">
        <v>8.1150000000000002</v>
      </c>
      <c r="P17" s="1">
        <v>1.9379999999999999</v>
      </c>
      <c r="Q17" s="1">
        <v>43.18</v>
      </c>
      <c r="R17" s="1">
        <v>29.38</v>
      </c>
      <c r="S17" s="1">
        <v>620</v>
      </c>
      <c r="T17" s="1">
        <v>56.25</v>
      </c>
      <c r="U17" s="1">
        <v>1.4909999</v>
      </c>
      <c r="V17" s="1">
        <v>5.07</v>
      </c>
      <c r="W17" s="1">
        <v>14.24</v>
      </c>
      <c r="X17" s="1">
        <v>49.88</v>
      </c>
      <c r="Y17" s="1">
        <v>17.145</v>
      </c>
      <c r="Z17" s="1">
        <v>39.53</v>
      </c>
      <c r="AD17" s="1">
        <v>5.625</v>
      </c>
      <c r="AE17" s="1">
        <v>8.9559999999999995</v>
      </c>
      <c r="AF17" s="1">
        <v>16.91</v>
      </c>
      <c r="AG17" s="1">
        <v>55.05</v>
      </c>
      <c r="AH17" s="1">
        <v>8.3940000000000001</v>
      </c>
      <c r="AI17" s="1">
        <v>4.915</v>
      </c>
      <c r="AJ17" s="1">
        <v>34.799999999999997</v>
      </c>
      <c r="AK17" s="1" t="e">
        <v>#N/A</v>
      </c>
      <c r="AL17" s="1">
        <v>159.5</v>
      </c>
      <c r="AM17" s="1">
        <v>10.875</v>
      </c>
      <c r="AN17" s="1">
        <v>6.6020000000000003</v>
      </c>
      <c r="AO17" s="1">
        <v>97.6</v>
      </c>
      <c r="AP17" s="1">
        <v>8.1050000000000004</v>
      </c>
      <c r="AQ17" s="1">
        <v>1.9359999999999999</v>
      </c>
      <c r="AR17" s="1">
        <v>43.14</v>
      </c>
      <c r="AS17" s="1">
        <v>29.32</v>
      </c>
      <c r="AT17" s="1">
        <v>618</v>
      </c>
      <c r="AU17" s="1">
        <v>56.15</v>
      </c>
      <c r="AV17" s="1">
        <v>1.4890000000000001</v>
      </c>
      <c r="AW17" s="1">
        <v>5.0679999999999996</v>
      </c>
      <c r="AX17" s="1">
        <v>14.2</v>
      </c>
      <c r="AY17" s="1">
        <v>49.85</v>
      </c>
      <c r="AZ17" s="1">
        <v>17.14</v>
      </c>
      <c r="BA17" s="1">
        <v>39.5</v>
      </c>
    </row>
    <row r="18" spans="1:53" ht="14.4" x14ac:dyDescent="0.3">
      <c r="A18" s="1" t="s">
        <v>43</v>
      </c>
      <c r="C18" s="1">
        <v>6.13</v>
      </c>
      <c r="D18" s="1">
        <v>8.1679999999999993</v>
      </c>
      <c r="E18" s="1">
        <v>18.515000000000001</v>
      </c>
      <c r="F18" s="1">
        <v>45</v>
      </c>
      <c r="G18" s="1">
        <v>8.3179999999999996</v>
      </c>
      <c r="H18" s="1">
        <v>4.1900000000000004</v>
      </c>
      <c r="I18" s="1">
        <v>35.47</v>
      </c>
      <c r="J18" s="1" t="e">
        <v>#N/A</v>
      </c>
      <c r="K18" s="1">
        <v>138.6</v>
      </c>
      <c r="L18" s="1">
        <v>10.744999999999999</v>
      </c>
      <c r="M18" s="1">
        <v>6.9539999999999997</v>
      </c>
      <c r="N18" s="1">
        <v>91.7</v>
      </c>
      <c r="O18" s="1">
        <v>7.69</v>
      </c>
      <c r="P18" s="1">
        <v>1.8374999999999999</v>
      </c>
      <c r="Q18" s="1">
        <v>34.74</v>
      </c>
      <c r="R18" s="1">
        <v>32.54</v>
      </c>
      <c r="S18" s="1">
        <v>687</v>
      </c>
      <c r="T18" s="1">
        <v>50.1</v>
      </c>
      <c r="U18" s="1">
        <v>1.508</v>
      </c>
      <c r="V18" s="1">
        <v>4.2389999999999999</v>
      </c>
      <c r="W18" s="1">
        <v>13.69</v>
      </c>
      <c r="X18" s="1">
        <v>45.32</v>
      </c>
      <c r="Y18" s="1">
        <v>16.29</v>
      </c>
      <c r="Z18" s="1">
        <v>32.71</v>
      </c>
      <c r="AD18" s="1">
        <v>6.12</v>
      </c>
      <c r="AE18" s="1">
        <v>8.1639999999999997</v>
      </c>
      <c r="AF18" s="1">
        <v>18.504999999999999</v>
      </c>
      <c r="AG18" s="1">
        <v>44.94</v>
      </c>
      <c r="AH18" s="1">
        <v>8.3140000000000001</v>
      </c>
      <c r="AI18" s="1">
        <v>4.18</v>
      </c>
      <c r="AJ18" s="1">
        <v>35.46</v>
      </c>
      <c r="AK18" s="1" t="e">
        <v>#N/A</v>
      </c>
      <c r="AL18" s="1">
        <v>138.5</v>
      </c>
      <c r="AM18" s="1">
        <v>10.734999999999999</v>
      </c>
      <c r="AN18" s="1">
        <v>6.95</v>
      </c>
      <c r="AO18" s="1">
        <v>91.5</v>
      </c>
      <c r="AP18" s="1">
        <v>7.68</v>
      </c>
      <c r="AQ18" s="1">
        <v>1.8360000000000001</v>
      </c>
      <c r="AR18" s="1">
        <v>34.520000000000003</v>
      </c>
      <c r="AS18" s="1">
        <v>32.5</v>
      </c>
      <c r="AT18" s="1">
        <v>686</v>
      </c>
      <c r="AU18" s="1">
        <v>50.05</v>
      </c>
      <c r="AV18" s="1">
        <v>1.506</v>
      </c>
      <c r="AW18" s="1">
        <v>4.2359999999999998</v>
      </c>
      <c r="AX18" s="1">
        <v>13.68</v>
      </c>
      <c r="AY18" s="1">
        <v>45.23</v>
      </c>
      <c r="AZ18" s="1">
        <v>16.285</v>
      </c>
      <c r="BA18" s="1">
        <v>32.590000000000003</v>
      </c>
    </row>
    <row r="19" spans="1:53" ht="14.4" x14ac:dyDescent="0.3">
      <c r="A19" s="1" t="s">
        <v>44</v>
      </c>
      <c r="C19" s="1">
        <v>6.4450000000000003</v>
      </c>
      <c r="D19" s="1">
        <v>7.3319999999999999</v>
      </c>
      <c r="E19" s="1">
        <v>17.774999999999999</v>
      </c>
      <c r="F19" s="1">
        <v>44.32</v>
      </c>
      <c r="G19" s="1">
        <v>8.6059999999999999</v>
      </c>
      <c r="H19" s="1">
        <v>3.96</v>
      </c>
      <c r="I19" s="1">
        <v>38.08</v>
      </c>
      <c r="J19" s="1" t="e">
        <v>#N/A</v>
      </c>
      <c r="K19" s="1">
        <v>108.2</v>
      </c>
      <c r="L19" s="1">
        <v>10.68</v>
      </c>
      <c r="M19" s="1">
        <v>7.47</v>
      </c>
      <c r="N19" s="1">
        <v>78.419870000000003</v>
      </c>
      <c r="O19" s="1">
        <v>7.5350000000000001</v>
      </c>
      <c r="P19" s="1">
        <v>1.88</v>
      </c>
      <c r="Q19" s="1">
        <v>34.78</v>
      </c>
      <c r="R19" s="1">
        <v>31.18</v>
      </c>
      <c r="S19" s="1">
        <v>665</v>
      </c>
      <c r="T19" s="1">
        <v>43.16</v>
      </c>
      <c r="U19" s="1">
        <v>1.256</v>
      </c>
      <c r="V19" s="1">
        <v>5.9219999999999997</v>
      </c>
      <c r="W19" s="1">
        <v>12.71</v>
      </c>
      <c r="X19" s="1">
        <v>43.24</v>
      </c>
      <c r="Y19" s="1">
        <v>18.565000000000001</v>
      </c>
      <c r="Z19" s="1">
        <v>38.22</v>
      </c>
      <c r="AD19" s="1">
        <v>6.4349999999999996</v>
      </c>
      <c r="AE19" s="1">
        <v>7.3280000000000003</v>
      </c>
      <c r="AF19" s="1">
        <v>17.765000000000001</v>
      </c>
      <c r="AG19" s="1">
        <v>44.26</v>
      </c>
      <c r="AH19" s="1">
        <v>8.6020000000000003</v>
      </c>
      <c r="AI19" s="1">
        <v>3.94</v>
      </c>
      <c r="AJ19" s="1">
        <v>38.04</v>
      </c>
      <c r="AK19" s="1" t="e">
        <v>#N/A</v>
      </c>
      <c r="AL19" s="1">
        <v>107.9</v>
      </c>
      <c r="AM19" s="1">
        <v>10.66</v>
      </c>
      <c r="AN19" s="1">
        <v>7.4660000000000002</v>
      </c>
      <c r="AO19" s="1">
        <v>78.374213999999995</v>
      </c>
      <c r="AP19" s="1">
        <v>7.5250000000000004</v>
      </c>
      <c r="AQ19" s="1">
        <v>1.8785000000000001</v>
      </c>
      <c r="AR19" s="1">
        <v>34.76</v>
      </c>
      <c r="AS19" s="1">
        <v>31.16</v>
      </c>
      <c r="AT19" s="1">
        <v>663</v>
      </c>
      <c r="AU19" s="1">
        <v>43.12</v>
      </c>
      <c r="AV19" s="1">
        <v>1.254</v>
      </c>
      <c r="AW19" s="1">
        <v>5.92</v>
      </c>
      <c r="AX19" s="1">
        <v>12.66</v>
      </c>
      <c r="AY19" s="1">
        <v>43.2</v>
      </c>
      <c r="AZ19" s="1">
        <v>18.54</v>
      </c>
      <c r="BA19" s="1">
        <v>38.21</v>
      </c>
    </row>
    <row r="20" spans="1:53" ht="14.4" x14ac:dyDescent="0.3">
      <c r="A20" s="1" t="s">
        <v>45</v>
      </c>
      <c r="C20" s="1">
        <v>7.24</v>
      </c>
      <c r="D20" s="1">
        <v>6.8979999999999997</v>
      </c>
      <c r="E20" s="1">
        <v>19.899999999999999</v>
      </c>
      <c r="F20" s="1">
        <v>38.04</v>
      </c>
      <c r="G20" s="1">
        <v>9.9420000000000002</v>
      </c>
      <c r="H20" s="1">
        <v>2.8</v>
      </c>
      <c r="I20" s="1">
        <v>28.92</v>
      </c>
      <c r="J20" s="1" t="e">
        <v>#N/A</v>
      </c>
      <c r="K20" s="1">
        <v>95.7</v>
      </c>
      <c r="L20" s="1">
        <v>10.46</v>
      </c>
      <c r="M20" s="1">
        <v>6.702</v>
      </c>
      <c r="N20" s="1">
        <v>82.619299999999996</v>
      </c>
      <c r="O20" s="1">
        <v>6.44</v>
      </c>
      <c r="P20" s="1">
        <v>1.4890000000000001</v>
      </c>
      <c r="Q20" s="1">
        <v>27.2</v>
      </c>
      <c r="R20" s="1">
        <v>26.22</v>
      </c>
      <c r="S20" s="1">
        <v>618</v>
      </c>
      <c r="T20" s="1">
        <v>40.28</v>
      </c>
      <c r="U20" s="1">
        <v>1.151</v>
      </c>
      <c r="V20" s="1">
        <v>4.43</v>
      </c>
      <c r="W20" s="1">
        <v>10.38</v>
      </c>
      <c r="X20" s="1">
        <v>36.46</v>
      </c>
      <c r="Y20" s="1">
        <v>16.3</v>
      </c>
      <c r="Z20" s="1">
        <v>32.99</v>
      </c>
      <c r="AD20" s="1">
        <v>7.23</v>
      </c>
      <c r="AE20" s="1">
        <v>6.8940000000000001</v>
      </c>
      <c r="AF20" s="1">
        <v>19.89</v>
      </c>
      <c r="AG20" s="1">
        <v>37.94</v>
      </c>
      <c r="AH20" s="1">
        <v>9.9380000000000006</v>
      </c>
      <c r="AI20" s="1">
        <v>2.78</v>
      </c>
      <c r="AJ20" s="1">
        <v>28.9</v>
      </c>
      <c r="AK20" s="1" t="e">
        <v>#N/A</v>
      </c>
      <c r="AL20" s="1">
        <v>95.3</v>
      </c>
      <c r="AM20" s="1">
        <v>10.44</v>
      </c>
      <c r="AN20" s="1">
        <v>6.6980000000000004</v>
      </c>
      <c r="AO20" s="1">
        <v>82.299773999999999</v>
      </c>
      <c r="AP20" s="1">
        <v>6.43</v>
      </c>
      <c r="AQ20" s="1">
        <v>1.4884999999999999</v>
      </c>
      <c r="AR20" s="1">
        <v>27.04</v>
      </c>
      <c r="AS20" s="1">
        <v>26.16</v>
      </c>
      <c r="AT20" s="1">
        <v>617</v>
      </c>
      <c r="AU20" s="1">
        <v>40.24</v>
      </c>
      <c r="AV20" s="1">
        <v>1.149</v>
      </c>
      <c r="AW20" s="1">
        <v>4.4240000000000004</v>
      </c>
      <c r="AX20" s="1">
        <v>10.37</v>
      </c>
      <c r="AY20" s="1">
        <v>36.450000000000003</v>
      </c>
      <c r="AZ20" s="1">
        <v>16.21</v>
      </c>
      <c r="BA20" s="1">
        <v>32.85</v>
      </c>
    </row>
    <row r="21" spans="1:53" ht="15.75" customHeight="1" x14ac:dyDescent="0.3">
      <c r="A21" s="1" t="s">
        <v>46</v>
      </c>
      <c r="C21" s="1">
        <v>6.9249999999999998</v>
      </c>
      <c r="D21" s="1">
        <v>5.9080000000000004</v>
      </c>
      <c r="E21" s="1">
        <v>12.53</v>
      </c>
      <c r="F21" s="1">
        <v>30.68</v>
      </c>
      <c r="G21" s="1">
        <v>8.9359999999999999</v>
      </c>
      <c r="H21" s="1">
        <v>1.6949999</v>
      </c>
      <c r="I21" s="1">
        <v>26.88</v>
      </c>
      <c r="J21" s="1" t="e">
        <v>#N/A</v>
      </c>
      <c r="K21" s="1">
        <v>98.6</v>
      </c>
      <c r="L21" s="1">
        <v>8.3949999999999996</v>
      </c>
      <c r="M21" s="1">
        <v>4.7590000000000003</v>
      </c>
      <c r="N21" s="1">
        <v>97.591194000000002</v>
      </c>
      <c r="O21" s="1">
        <v>4.4080000000000004</v>
      </c>
      <c r="P21" s="1">
        <v>1.3469962</v>
      </c>
      <c r="Q21" s="1">
        <v>18.57</v>
      </c>
      <c r="R21" s="1">
        <v>22.52</v>
      </c>
      <c r="S21" s="1">
        <v>618</v>
      </c>
      <c r="T21" s="1">
        <v>31.72</v>
      </c>
      <c r="U21" s="1">
        <v>0.76049999999999995</v>
      </c>
      <c r="V21" s="1">
        <v>3.681</v>
      </c>
      <c r="W21" s="1">
        <v>8.81</v>
      </c>
      <c r="X21" s="1">
        <v>30.87</v>
      </c>
      <c r="Y21" s="1">
        <v>15.574999999999999</v>
      </c>
      <c r="Z21" s="1">
        <v>28.73</v>
      </c>
      <c r="AD21" s="1">
        <v>6.915</v>
      </c>
      <c r="AE21" s="1">
        <v>5.9039999999999999</v>
      </c>
      <c r="AF21" s="1">
        <v>12.52</v>
      </c>
      <c r="AG21" s="1">
        <v>30.64</v>
      </c>
      <c r="AH21" s="1">
        <v>8.9320000000000004</v>
      </c>
      <c r="AI21" s="1">
        <v>1.6850000000000001</v>
      </c>
      <c r="AJ21" s="1">
        <v>26.84</v>
      </c>
      <c r="AK21" s="1" t="e">
        <v>#N/A</v>
      </c>
      <c r="AL21" s="1">
        <v>98.45</v>
      </c>
      <c r="AM21" s="1">
        <v>8.3849999999999998</v>
      </c>
      <c r="AN21" s="1">
        <v>4.7569999999999997</v>
      </c>
      <c r="AO21" s="1">
        <v>97.499899999999997</v>
      </c>
      <c r="AP21" s="1">
        <v>4.4039999999999999</v>
      </c>
      <c r="AQ21" s="1">
        <v>1.3456423</v>
      </c>
      <c r="AR21" s="1">
        <v>18.559999999999999</v>
      </c>
      <c r="AS21" s="1">
        <v>22.48</v>
      </c>
      <c r="AT21" s="1">
        <v>616</v>
      </c>
      <c r="AU21" s="1">
        <v>31.66</v>
      </c>
      <c r="AV21" s="1">
        <v>0.75949999999999995</v>
      </c>
      <c r="AW21" s="1">
        <v>3.677</v>
      </c>
      <c r="AX21" s="1">
        <v>8.7799999999999994</v>
      </c>
      <c r="AY21" s="1">
        <v>30.82</v>
      </c>
      <c r="AZ21" s="1">
        <v>15.56</v>
      </c>
      <c r="BA21" s="1">
        <v>28.7</v>
      </c>
    </row>
    <row r="22" spans="1:53" ht="15.75" customHeight="1" x14ac:dyDescent="0.3">
      <c r="A22" s="1" t="s">
        <v>47</v>
      </c>
      <c r="C22" s="1">
        <v>8.0950000000000006</v>
      </c>
      <c r="D22" s="1">
        <v>5.5299997000000003</v>
      </c>
      <c r="E22" s="1">
        <v>10.64</v>
      </c>
      <c r="F22" s="1">
        <v>30.9</v>
      </c>
      <c r="G22" s="1">
        <v>7.8879999999999999</v>
      </c>
      <c r="H22" s="1">
        <v>1.865</v>
      </c>
      <c r="I22" s="1">
        <v>20.16</v>
      </c>
      <c r="J22" s="1" t="e">
        <v>#N/A</v>
      </c>
      <c r="K22" s="1">
        <v>71.900000000000006</v>
      </c>
      <c r="L22" s="1">
        <v>9.4049999999999994</v>
      </c>
      <c r="M22" s="1">
        <v>4.96</v>
      </c>
      <c r="N22" s="1">
        <v>81.523796000000004</v>
      </c>
      <c r="O22" s="1">
        <v>4.9020000000000001</v>
      </c>
      <c r="P22" s="1">
        <v>1.5013254</v>
      </c>
      <c r="Q22" s="1">
        <v>16.100000000000001</v>
      </c>
      <c r="R22" s="1">
        <v>19.28</v>
      </c>
      <c r="S22" s="1">
        <v>527</v>
      </c>
      <c r="T22" s="1">
        <v>26.52</v>
      </c>
      <c r="U22" s="1">
        <v>0.64449999999999996</v>
      </c>
      <c r="V22" s="1">
        <v>4.2450000000000001</v>
      </c>
      <c r="W22" s="1">
        <v>10.15</v>
      </c>
      <c r="X22" s="1">
        <v>29.19</v>
      </c>
      <c r="Y22" s="1">
        <v>18.149999999999999</v>
      </c>
      <c r="Z22" s="1">
        <v>27.34</v>
      </c>
      <c r="AD22" s="1">
        <v>8.0850000000000009</v>
      </c>
      <c r="AE22" s="1">
        <v>5.5259999999999998</v>
      </c>
      <c r="AF22" s="1">
        <v>10.63</v>
      </c>
      <c r="AG22" s="1">
        <v>30.74</v>
      </c>
      <c r="AH22" s="1">
        <v>7.8840000000000003</v>
      </c>
      <c r="AI22" s="1">
        <v>1.855</v>
      </c>
      <c r="AJ22" s="1">
        <v>20.12</v>
      </c>
      <c r="AK22" s="1" t="e">
        <v>#N/A</v>
      </c>
      <c r="AL22" s="1">
        <v>71.849999999999994</v>
      </c>
      <c r="AM22" s="1">
        <v>9.3949999999999996</v>
      </c>
      <c r="AN22" s="1">
        <v>4.9580000000000002</v>
      </c>
      <c r="AO22" s="1">
        <v>81.386855999999995</v>
      </c>
      <c r="AP22" s="1">
        <v>4.8979999999999997</v>
      </c>
      <c r="AQ22" s="1">
        <v>1.4972639999999999</v>
      </c>
      <c r="AR22" s="1">
        <v>16.04</v>
      </c>
      <c r="AS22" s="1">
        <v>19.239999999999998</v>
      </c>
      <c r="AT22" s="1">
        <v>525</v>
      </c>
      <c r="AU22" s="1">
        <v>26.5</v>
      </c>
      <c r="AV22" s="1">
        <v>0.64349999999999996</v>
      </c>
      <c r="AW22" s="1">
        <v>4.2439999999999998</v>
      </c>
      <c r="AX22" s="1">
        <v>10.08</v>
      </c>
      <c r="AY22" s="1">
        <v>29.16</v>
      </c>
      <c r="AZ22" s="1">
        <v>18.14</v>
      </c>
      <c r="BA22" s="1">
        <v>27.32</v>
      </c>
    </row>
    <row r="23" spans="1:53" ht="15.75" customHeight="1" x14ac:dyDescent="0.3">
      <c r="A23" s="1" t="s">
        <v>48</v>
      </c>
      <c r="C23" s="1">
        <v>6.21</v>
      </c>
      <c r="D23" s="1">
        <v>5.1219999999999999</v>
      </c>
      <c r="E23" s="1">
        <v>7.2119999999999997</v>
      </c>
      <c r="F23" s="1">
        <v>25.58</v>
      </c>
      <c r="G23" s="1">
        <v>9.2550000000000008</v>
      </c>
      <c r="H23" s="1">
        <v>1.5699999</v>
      </c>
      <c r="I23" s="1">
        <v>15.555</v>
      </c>
      <c r="J23" s="1" t="e">
        <v>#N/A</v>
      </c>
      <c r="K23" s="1">
        <v>55.7</v>
      </c>
      <c r="L23" s="1">
        <v>8.02</v>
      </c>
      <c r="M23" s="1">
        <v>4.4110003000000004</v>
      </c>
      <c r="N23" s="1">
        <v>61.896008000000002</v>
      </c>
      <c r="O23" s="1">
        <v>4.3339999999999996</v>
      </c>
      <c r="P23" s="1">
        <v>1.8546581</v>
      </c>
      <c r="Q23" s="1">
        <v>14.51</v>
      </c>
      <c r="R23" s="1">
        <v>14.62</v>
      </c>
      <c r="S23" s="1">
        <v>449.2</v>
      </c>
      <c r="T23" s="1">
        <v>22.06</v>
      </c>
      <c r="U23" s="1">
        <v>0.49020000000000002</v>
      </c>
      <c r="V23" s="1">
        <v>3.3460000000000001</v>
      </c>
      <c r="W23" s="1">
        <v>9.8699999999999992</v>
      </c>
      <c r="X23" s="1">
        <v>21.68</v>
      </c>
      <c r="Y23" s="1">
        <v>20.9</v>
      </c>
      <c r="Z23" s="1">
        <v>22.96</v>
      </c>
      <c r="AD23" s="1">
        <v>6.2</v>
      </c>
      <c r="AE23" s="1">
        <v>5.1180000000000003</v>
      </c>
      <c r="AF23" s="1">
        <v>7.2080000000000002</v>
      </c>
      <c r="AG23" s="1">
        <v>25.08</v>
      </c>
      <c r="AH23" s="1">
        <v>9.2449999999999992</v>
      </c>
      <c r="AI23" s="1">
        <v>1.56</v>
      </c>
      <c r="AJ23" s="1">
        <v>15.5</v>
      </c>
      <c r="AK23" s="1" t="e">
        <v>#N/A</v>
      </c>
      <c r="AL23" s="1">
        <v>55.2</v>
      </c>
      <c r="AM23" s="1">
        <v>8.01</v>
      </c>
      <c r="AN23" s="1">
        <v>4.4089999999999998</v>
      </c>
      <c r="AO23" s="1">
        <v>61.850357000000002</v>
      </c>
      <c r="AP23" s="1">
        <v>4.33</v>
      </c>
      <c r="AQ23" s="1">
        <v>1.8478893000000001</v>
      </c>
      <c r="AR23" s="1">
        <v>14.49</v>
      </c>
      <c r="AS23" s="1">
        <v>14.45</v>
      </c>
      <c r="AT23" s="1">
        <v>448.4</v>
      </c>
      <c r="AU23" s="1">
        <v>21.98</v>
      </c>
      <c r="AV23" s="1">
        <v>0.48980000000000001</v>
      </c>
      <c r="AW23" s="1">
        <v>3.3439999999999999</v>
      </c>
      <c r="AX23" s="1">
        <v>9.7899999999999991</v>
      </c>
      <c r="AY23" s="1">
        <v>21.63</v>
      </c>
      <c r="AZ23" s="1">
        <v>20.87</v>
      </c>
      <c r="BA23" s="1">
        <v>22.95</v>
      </c>
    </row>
    <row r="24" spans="1:53" ht="15.75" customHeight="1" x14ac:dyDescent="0.3">
      <c r="A24" s="1" t="s">
        <v>49</v>
      </c>
      <c r="C24" s="1">
        <v>7.6749999999999998</v>
      </c>
      <c r="D24" s="1">
        <v>6.7279999999999998</v>
      </c>
      <c r="E24" s="1">
        <v>15.1</v>
      </c>
      <c r="F24" s="1">
        <v>40.4</v>
      </c>
      <c r="G24" s="1">
        <v>14.25</v>
      </c>
      <c r="H24" s="1">
        <v>2.58</v>
      </c>
      <c r="I24" s="1">
        <v>27.39</v>
      </c>
      <c r="J24" s="1" t="e">
        <v>#N/A</v>
      </c>
      <c r="K24" s="1">
        <v>69.55</v>
      </c>
      <c r="L24" s="1">
        <v>12.61</v>
      </c>
      <c r="M24" s="1">
        <v>7.468</v>
      </c>
      <c r="N24" s="1">
        <v>66.323670000000007</v>
      </c>
      <c r="O24" s="1">
        <v>7.0650000000000004</v>
      </c>
      <c r="P24" s="1">
        <v>3.0608624999999998</v>
      </c>
      <c r="Q24" s="1">
        <v>20.78</v>
      </c>
      <c r="R24" s="1">
        <v>26.56</v>
      </c>
      <c r="S24" s="1">
        <v>558.5</v>
      </c>
      <c r="T24" s="1">
        <v>28.26</v>
      </c>
      <c r="U24" s="1">
        <v>1.7909999999999999</v>
      </c>
      <c r="V24" s="1">
        <v>6.55</v>
      </c>
      <c r="W24" s="1">
        <v>10.26</v>
      </c>
      <c r="X24" s="1">
        <v>40.049999999999997</v>
      </c>
      <c r="Y24" s="1">
        <v>25.6</v>
      </c>
      <c r="Z24" s="1">
        <v>33.36</v>
      </c>
      <c r="AD24" s="1">
        <v>7.665</v>
      </c>
      <c r="AE24" s="1">
        <v>6.7240000000000002</v>
      </c>
      <c r="AF24" s="1">
        <v>15.09</v>
      </c>
      <c r="AG24" s="1">
        <v>40.22</v>
      </c>
      <c r="AH24" s="1">
        <v>14.23</v>
      </c>
      <c r="AI24" s="1">
        <v>2.56</v>
      </c>
      <c r="AJ24" s="1">
        <v>27.37</v>
      </c>
      <c r="AK24" s="1" t="e">
        <v>#N/A</v>
      </c>
      <c r="AL24" s="1">
        <v>69.45</v>
      </c>
      <c r="AM24" s="1">
        <v>12.59</v>
      </c>
      <c r="AN24" s="1">
        <v>7.4639996999999996</v>
      </c>
      <c r="AO24" s="1">
        <v>65.958500000000001</v>
      </c>
      <c r="AP24" s="1">
        <v>7.0549999999999997</v>
      </c>
      <c r="AQ24" s="1">
        <v>3.0100965</v>
      </c>
      <c r="AR24" s="1">
        <v>20.7</v>
      </c>
      <c r="AS24" s="1">
        <v>26.5</v>
      </c>
      <c r="AT24" s="1">
        <v>558</v>
      </c>
      <c r="AU24" s="1">
        <v>28.24</v>
      </c>
      <c r="AV24" s="1">
        <v>1.7889999999999999</v>
      </c>
      <c r="AW24" s="1">
        <v>6.532</v>
      </c>
      <c r="AX24" s="1">
        <v>10.15</v>
      </c>
      <c r="AY24" s="1">
        <v>39.880000000000003</v>
      </c>
      <c r="AZ24" s="1">
        <v>25.5</v>
      </c>
      <c r="BA24" s="1">
        <v>33.229999999999997</v>
      </c>
    </row>
    <row r="25" spans="1:53" ht="15.75" customHeight="1" x14ac:dyDescent="0.3">
      <c r="A25" s="1" t="s">
        <v>50</v>
      </c>
      <c r="C25" s="1">
        <v>7.4</v>
      </c>
      <c r="D25" s="1">
        <v>5.6059999999999999</v>
      </c>
      <c r="E25" s="1">
        <v>14.26</v>
      </c>
      <c r="F25" s="1">
        <v>36.18</v>
      </c>
      <c r="G25" s="1">
        <v>16.61</v>
      </c>
      <c r="H25" s="1">
        <v>1.6850000000000001</v>
      </c>
      <c r="I25" s="1">
        <v>29.33</v>
      </c>
      <c r="J25" s="1" t="e">
        <v>#N/A</v>
      </c>
      <c r="K25" s="1">
        <v>53.85</v>
      </c>
      <c r="L25" s="1">
        <v>10.93</v>
      </c>
      <c r="M25" s="1">
        <v>6.4820000000000002</v>
      </c>
      <c r="N25" s="1">
        <v>68.514679999999998</v>
      </c>
      <c r="O25" s="1">
        <v>6.32</v>
      </c>
      <c r="P25" s="1">
        <v>2.4002254000000001</v>
      </c>
      <c r="Q25" s="1">
        <v>17.16</v>
      </c>
      <c r="R25" s="1">
        <v>22.46</v>
      </c>
      <c r="S25" s="1">
        <v>478.6</v>
      </c>
      <c r="T25" s="1">
        <v>29</v>
      </c>
      <c r="U25" s="1">
        <v>1.48</v>
      </c>
      <c r="V25" s="1">
        <v>5.7960000000000003</v>
      </c>
      <c r="W25" s="1">
        <v>11.52</v>
      </c>
      <c r="X25" s="1">
        <v>36.36</v>
      </c>
      <c r="Y25" s="1">
        <v>27.28</v>
      </c>
      <c r="Z25" s="1">
        <v>33.869999999999997</v>
      </c>
      <c r="AD25" s="1">
        <v>7.39</v>
      </c>
      <c r="AE25" s="1">
        <v>5.6020000000000003</v>
      </c>
      <c r="AF25" s="1">
        <v>14.25</v>
      </c>
      <c r="AG25" s="1">
        <v>36.119999999999997</v>
      </c>
      <c r="AH25" s="1">
        <v>16.59</v>
      </c>
      <c r="AI25" s="1">
        <v>1.675</v>
      </c>
      <c r="AJ25" s="1">
        <v>29.3</v>
      </c>
      <c r="AK25" s="1" t="e">
        <v>#N/A</v>
      </c>
      <c r="AL25" s="1">
        <v>53.75</v>
      </c>
      <c r="AM25" s="1">
        <v>10.91</v>
      </c>
      <c r="AN25" s="1">
        <v>6.4779999999999998</v>
      </c>
      <c r="AO25" s="1">
        <v>68.332089999999994</v>
      </c>
      <c r="AP25" s="1">
        <v>6.31</v>
      </c>
      <c r="AQ25" s="1">
        <v>2.3995484999999999</v>
      </c>
      <c r="AR25" s="1">
        <v>17.14</v>
      </c>
      <c r="AS25" s="1">
        <v>22.4</v>
      </c>
      <c r="AT25" s="1">
        <v>478</v>
      </c>
      <c r="AU25" s="1">
        <v>28.92</v>
      </c>
      <c r="AV25" s="1">
        <v>1.4779998999999999</v>
      </c>
      <c r="AW25" s="1">
        <v>5.7939999999999996</v>
      </c>
      <c r="AX25" s="1">
        <v>11.4</v>
      </c>
      <c r="AY25" s="1">
        <v>36.32</v>
      </c>
      <c r="AZ25" s="1">
        <v>27.24</v>
      </c>
      <c r="BA25" s="1">
        <v>33.81</v>
      </c>
    </row>
    <row r="26" spans="1:53" ht="15.75" customHeight="1" x14ac:dyDescent="0.3">
      <c r="A26" s="1" t="s">
        <v>51</v>
      </c>
      <c r="C26" s="1">
        <v>6.89</v>
      </c>
      <c r="D26" s="1">
        <v>5.0720000000000001</v>
      </c>
      <c r="E26" s="1">
        <v>15.47</v>
      </c>
      <c r="F26" s="1">
        <v>36.799999999999997</v>
      </c>
      <c r="G26" s="1">
        <v>16.93</v>
      </c>
      <c r="H26" s="1">
        <v>1.8050001</v>
      </c>
      <c r="I26" s="1">
        <v>33.32</v>
      </c>
      <c r="J26" s="1" t="e">
        <v>#N/A</v>
      </c>
      <c r="K26" s="1">
        <v>60</v>
      </c>
      <c r="L26" s="1">
        <v>9.75</v>
      </c>
      <c r="M26" s="1">
        <v>5.7279999999999998</v>
      </c>
      <c r="N26" s="1">
        <v>60.846145999999997</v>
      </c>
      <c r="O26" s="1">
        <v>6.165</v>
      </c>
      <c r="P26" s="1">
        <v>2.4252699999999998</v>
      </c>
      <c r="Q26" s="1">
        <v>16.72</v>
      </c>
      <c r="R26" s="1">
        <v>21.7</v>
      </c>
      <c r="S26" s="1">
        <v>500.5</v>
      </c>
      <c r="T26" s="1">
        <v>27.06</v>
      </c>
      <c r="U26" s="1">
        <v>1.4159999999999999</v>
      </c>
      <c r="V26" s="1">
        <v>6.0579999999999998</v>
      </c>
      <c r="W26" s="1">
        <v>14.35</v>
      </c>
      <c r="X26" s="1">
        <v>34.58</v>
      </c>
      <c r="Y26" s="1">
        <v>25.92</v>
      </c>
      <c r="Z26" s="1">
        <v>35.76</v>
      </c>
      <c r="AD26" s="1">
        <v>6.88</v>
      </c>
      <c r="AE26" s="1">
        <v>5.0679999999999996</v>
      </c>
      <c r="AF26" s="1">
        <v>15.46</v>
      </c>
      <c r="AG26" s="1">
        <v>36.74</v>
      </c>
      <c r="AH26" s="1">
        <v>16.91</v>
      </c>
      <c r="AI26" s="1">
        <v>1.7950001</v>
      </c>
      <c r="AJ26" s="1">
        <v>33.299999999999997</v>
      </c>
      <c r="AK26" s="1" t="e">
        <v>#N/A</v>
      </c>
      <c r="AL26" s="1">
        <v>59.95</v>
      </c>
      <c r="AM26" s="1">
        <v>9.74</v>
      </c>
      <c r="AN26" s="1">
        <v>5.7240000000000002</v>
      </c>
      <c r="AO26" s="1">
        <v>60.709209999999999</v>
      </c>
      <c r="AP26" s="1">
        <v>6.1550000000000002</v>
      </c>
      <c r="AQ26" s="1">
        <v>2.4225626</v>
      </c>
      <c r="AR26" s="1">
        <v>16.68</v>
      </c>
      <c r="AS26" s="1">
        <v>21.22</v>
      </c>
      <c r="AT26" s="1">
        <v>499.8</v>
      </c>
      <c r="AU26" s="1">
        <v>27.04</v>
      </c>
      <c r="AV26" s="1">
        <v>1.4139999999999999</v>
      </c>
      <c r="AW26" s="1">
        <v>6.05</v>
      </c>
      <c r="AX26" s="1">
        <v>14.27</v>
      </c>
      <c r="AY26" s="1">
        <v>34.46</v>
      </c>
      <c r="AZ26" s="1">
        <v>25.91</v>
      </c>
      <c r="BA26" s="1">
        <v>35.590000000000003</v>
      </c>
    </row>
    <row r="27" spans="1:53" ht="15.75" customHeight="1" x14ac:dyDescent="0.3">
      <c r="A27" s="1" t="s">
        <v>52</v>
      </c>
      <c r="C27" s="1">
        <v>6.54</v>
      </c>
      <c r="D27" s="1">
        <v>4.8540000000000001</v>
      </c>
      <c r="E27" s="1">
        <v>15.585000000000001</v>
      </c>
      <c r="F27" s="1">
        <v>39.299999999999997</v>
      </c>
      <c r="G27" s="1">
        <v>15.61</v>
      </c>
      <c r="H27" s="1">
        <v>1.7</v>
      </c>
      <c r="I27" s="1">
        <v>31.68</v>
      </c>
      <c r="J27" s="1" t="e">
        <v>#N/A</v>
      </c>
      <c r="K27" s="1">
        <v>57.55</v>
      </c>
      <c r="L27" s="1">
        <v>9.18</v>
      </c>
      <c r="M27" s="1">
        <v>5.9939999999999998</v>
      </c>
      <c r="N27" s="1">
        <v>51.58</v>
      </c>
      <c r="O27" s="1">
        <v>5.7149999999999999</v>
      </c>
      <c r="P27" s="1">
        <v>2.4645293000000001</v>
      </c>
      <c r="Q27" s="1">
        <v>13.88</v>
      </c>
      <c r="R27" s="1">
        <v>18.920000000000002</v>
      </c>
      <c r="S27" s="1">
        <v>494.8</v>
      </c>
      <c r="T27" s="1">
        <v>29.08</v>
      </c>
      <c r="U27" s="1">
        <v>1.6259999000000001</v>
      </c>
      <c r="V27" s="1">
        <v>6.79</v>
      </c>
      <c r="W27" s="1">
        <v>17.440000000000001</v>
      </c>
      <c r="X27" s="1">
        <v>30.83</v>
      </c>
      <c r="Y27" s="1">
        <v>25.73</v>
      </c>
      <c r="Z27" s="1">
        <v>37.1</v>
      </c>
      <c r="AD27" s="1">
        <v>6.5299997000000003</v>
      </c>
      <c r="AE27" s="1">
        <v>4.8520000000000003</v>
      </c>
      <c r="AF27" s="1">
        <v>15.574999999999999</v>
      </c>
      <c r="AG27" s="1">
        <v>39.24</v>
      </c>
      <c r="AH27" s="1">
        <v>15.59</v>
      </c>
      <c r="AI27" s="1">
        <v>1.69</v>
      </c>
      <c r="AJ27" s="1">
        <v>31.64</v>
      </c>
      <c r="AK27" s="1" t="e">
        <v>#N/A</v>
      </c>
      <c r="AL27" s="1">
        <v>57.4</v>
      </c>
      <c r="AM27" s="1">
        <v>9.17</v>
      </c>
      <c r="AN27" s="1">
        <v>5.99</v>
      </c>
      <c r="AO27" s="1">
        <v>51.53436</v>
      </c>
      <c r="AP27" s="1">
        <v>5.7050000000000001</v>
      </c>
      <c r="AQ27" s="1">
        <v>2.4624986999999998</v>
      </c>
      <c r="AR27" s="1">
        <v>13.87</v>
      </c>
      <c r="AS27" s="1">
        <v>18.89</v>
      </c>
      <c r="AT27" s="1">
        <v>493.6</v>
      </c>
      <c r="AU27" s="1">
        <v>28.92</v>
      </c>
      <c r="AV27" s="1">
        <v>1.6240000999999999</v>
      </c>
      <c r="AW27" s="1">
        <v>6.7880000000000003</v>
      </c>
      <c r="AX27" s="1">
        <v>17.420000000000002</v>
      </c>
      <c r="AY27" s="1">
        <v>30.75</v>
      </c>
      <c r="AZ27" s="1">
        <v>25.71</v>
      </c>
      <c r="BA27" s="1">
        <v>37.06</v>
      </c>
    </row>
    <row r="28" spans="1:53" ht="15.75" customHeight="1" x14ac:dyDescent="0.3">
      <c r="A28" s="1" t="s">
        <v>53</v>
      </c>
      <c r="C28" s="1">
        <v>6.0549999999999997</v>
      </c>
      <c r="D28" s="1">
        <v>4.3570000000000002</v>
      </c>
      <c r="E28" s="1">
        <v>12.984999999999999</v>
      </c>
      <c r="F28" s="1">
        <v>35.979999999999997</v>
      </c>
      <c r="G28" s="1">
        <v>16.22</v>
      </c>
      <c r="H28" s="1">
        <v>1.44</v>
      </c>
      <c r="I28" s="1">
        <v>26.37</v>
      </c>
      <c r="J28" s="1" t="e">
        <v>#N/A</v>
      </c>
      <c r="K28" s="1">
        <v>44.08</v>
      </c>
      <c r="L28" s="1">
        <v>8.0649999999999995</v>
      </c>
      <c r="M28" s="1">
        <v>4.6289999999999996</v>
      </c>
      <c r="N28" s="1">
        <v>45.919894999999997</v>
      </c>
      <c r="O28" s="1">
        <v>5.52</v>
      </c>
      <c r="P28" s="1">
        <v>2.2777096999999999</v>
      </c>
      <c r="Q28" s="1">
        <v>10.75</v>
      </c>
      <c r="R28" s="1">
        <v>18.04</v>
      </c>
      <c r="S28" s="1">
        <v>488.2</v>
      </c>
      <c r="T28" s="1">
        <v>26</v>
      </c>
      <c r="U28" s="1">
        <v>1.8220000000000001</v>
      </c>
      <c r="V28" s="1">
        <v>7.0179999999999998</v>
      </c>
      <c r="W28" s="1">
        <v>16.39</v>
      </c>
      <c r="X28" s="1">
        <v>29.05</v>
      </c>
      <c r="Y28" s="1">
        <v>23.62</v>
      </c>
      <c r="Z28" s="1">
        <v>34.76</v>
      </c>
      <c r="AD28" s="1">
        <v>6.0449999999999999</v>
      </c>
      <c r="AE28" s="1">
        <v>4.3550000000000004</v>
      </c>
      <c r="AF28" s="1">
        <v>12.975</v>
      </c>
      <c r="AG28" s="1">
        <v>35.86</v>
      </c>
      <c r="AH28" s="1">
        <v>16.2</v>
      </c>
      <c r="AI28" s="1">
        <v>1.4300001</v>
      </c>
      <c r="AJ28" s="1">
        <v>26.34</v>
      </c>
      <c r="AK28" s="1" t="e">
        <v>#N/A</v>
      </c>
      <c r="AL28" s="1">
        <v>44</v>
      </c>
      <c r="AM28" s="1">
        <v>8.0549999999999997</v>
      </c>
      <c r="AN28" s="1">
        <v>4.6269999999999998</v>
      </c>
      <c r="AO28" s="1">
        <v>45.737312000000003</v>
      </c>
      <c r="AP28" s="1">
        <v>5.51</v>
      </c>
      <c r="AQ28" s="1">
        <v>2.2763556999999999</v>
      </c>
      <c r="AR28" s="1">
        <v>10.66</v>
      </c>
      <c r="AS28" s="1">
        <v>18</v>
      </c>
      <c r="AT28" s="1">
        <v>487.2</v>
      </c>
      <c r="AU28" s="1">
        <v>25.9</v>
      </c>
      <c r="AV28" s="1">
        <v>1.8199999</v>
      </c>
      <c r="AW28" s="1">
        <v>7.0019999999999998</v>
      </c>
      <c r="AX28" s="1">
        <v>16.329999999999998</v>
      </c>
      <c r="AY28" s="1">
        <v>28.9</v>
      </c>
      <c r="AZ28" s="1">
        <v>23.5</v>
      </c>
      <c r="BA28" s="1">
        <v>34.58</v>
      </c>
    </row>
    <row r="29" spans="1:53" ht="15.75" customHeight="1" x14ac:dyDescent="0.3">
      <c r="A29" s="1" t="s">
        <v>54</v>
      </c>
      <c r="C29" s="1">
        <v>6.085</v>
      </c>
      <c r="D29" s="1">
        <v>4.6900000000000004</v>
      </c>
      <c r="E29" s="1">
        <v>17.635000000000002</v>
      </c>
      <c r="F29" s="1">
        <v>40.04</v>
      </c>
      <c r="G29" s="1">
        <v>16.46</v>
      </c>
      <c r="H29" s="1">
        <v>1.905</v>
      </c>
      <c r="I29" s="1">
        <v>33.06</v>
      </c>
      <c r="J29" s="1" t="e">
        <v>#N/A</v>
      </c>
      <c r="K29" s="1">
        <v>59.35</v>
      </c>
      <c r="L29" s="1">
        <v>8.9350000000000005</v>
      </c>
      <c r="M29" s="1">
        <v>5.6719999999999997</v>
      </c>
      <c r="N29" s="1">
        <v>51.716940000000001</v>
      </c>
      <c r="O29" s="1">
        <v>6.6950000000000003</v>
      </c>
      <c r="P29" s="1">
        <v>2.6994072999999998</v>
      </c>
      <c r="Q29" s="1">
        <v>14.44</v>
      </c>
      <c r="R29" s="1">
        <v>21.44</v>
      </c>
      <c r="S29" s="1">
        <v>532.5</v>
      </c>
      <c r="T29" s="1">
        <v>28.2</v>
      </c>
      <c r="U29" s="1">
        <v>2.4599272999999999</v>
      </c>
      <c r="V29" s="1">
        <v>7.9420000000000002</v>
      </c>
      <c r="W29" s="1">
        <v>14.84</v>
      </c>
      <c r="X29" s="1">
        <v>36.700000000000003</v>
      </c>
      <c r="Y29" s="1">
        <v>20.6</v>
      </c>
      <c r="Z29" s="1">
        <v>41.16</v>
      </c>
      <c r="AD29" s="1">
        <v>6.0750000000000002</v>
      </c>
      <c r="AE29" s="1">
        <v>4.6879999999999997</v>
      </c>
      <c r="AF29" s="1">
        <v>17.625</v>
      </c>
      <c r="AG29" s="1">
        <v>40</v>
      </c>
      <c r="AH29" s="1">
        <v>16.440000000000001</v>
      </c>
      <c r="AI29" s="1">
        <v>1.895</v>
      </c>
      <c r="AJ29" s="1">
        <v>33.020000000000003</v>
      </c>
      <c r="AK29" s="1" t="e">
        <v>#N/A</v>
      </c>
      <c r="AL29" s="1">
        <v>59.25</v>
      </c>
      <c r="AM29" s="1">
        <v>8.9250000000000007</v>
      </c>
      <c r="AN29" s="1">
        <v>5.6680000000000001</v>
      </c>
      <c r="AO29" s="1">
        <v>51.62565</v>
      </c>
      <c r="AP29" s="1">
        <v>6.6849999999999996</v>
      </c>
      <c r="AQ29" s="1">
        <v>2.6987304999999999</v>
      </c>
      <c r="AR29" s="1">
        <v>14.38</v>
      </c>
      <c r="AS29" s="1">
        <v>21.38</v>
      </c>
      <c r="AT29" s="1">
        <v>531.5</v>
      </c>
      <c r="AU29" s="1">
        <v>28.18</v>
      </c>
      <c r="AV29" s="1">
        <v>2.4562666000000002</v>
      </c>
      <c r="AW29" s="1">
        <v>7.9320000000000004</v>
      </c>
      <c r="AX29" s="1">
        <v>14.78</v>
      </c>
      <c r="AY29" s="1">
        <v>36.67</v>
      </c>
      <c r="AZ29" s="1">
        <v>20.57</v>
      </c>
      <c r="BA29" s="1">
        <v>41.06</v>
      </c>
    </row>
    <row r="30" spans="1:53" ht="15.75" customHeight="1" x14ac:dyDescent="0.3">
      <c r="A30" s="1" t="s">
        <v>55</v>
      </c>
      <c r="C30" s="1">
        <v>5.6749999999999998</v>
      </c>
      <c r="D30" s="1">
        <v>5.3639999999999999</v>
      </c>
      <c r="E30" s="1">
        <v>20.010000000000002</v>
      </c>
      <c r="F30" s="1">
        <v>40.08</v>
      </c>
      <c r="G30" s="1">
        <v>15.26</v>
      </c>
      <c r="H30" s="1">
        <v>1.97</v>
      </c>
      <c r="I30" s="1">
        <v>35.26</v>
      </c>
      <c r="J30" s="1" t="e">
        <v>#N/A</v>
      </c>
      <c r="K30" s="1">
        <v>58.2</v>
      </c>
      <c r="L30" s="1">
        <v>8.6150000000000002</v>
      </c>
      <c r="M30" s="1">
        <v>5.1559999999999997</v>
      </c>
      <c r="N30" s="1">
        <v>50.028038000000002</v>
      </c>
      <c r="O30" s="1">
        <v>7.81</v>
      </c>
      <c r="P30" s="1">
        <v>3.1860857</v>
      </c>
      <c r="Q30" s="1">
        <v>15.65</v>
      </c>
      <c r="R30" s="1">
        <v>21.46</v>
      </c>
      <c r="S30" s="1">
        <v>565</v>
      </c>
      <c r="T30" s="1">
        <v>26.64</v>
      </c>
      <c r="U30" s="1">
        <v>2.3153334000000001</v>
      </c>
      <c r="V30" s="1">
        <v>8.35</v>
      </c>
      <c r="W30" s="1">
        <v>15.87</v>
      </c>
      <c r="X30" s="1">
        <v>41.35</v>
      </c>
      <c r="Y30" s="1">
        <v>19.79</v>
      </c>
      <c r="Z30" s="1">
        <v>36</v>
      </c>
      <c r="AD30" s="1">
        <v>5.665</v>
      </c>
      <c r="AE30" s="1">
        <v>5.36</v>
      </c>
      <c r="AF30" s="1">
        <v>19.989999999999998</v>
      </c>
      <c r="AG30" s="1">
        <v>40</v>
      </c>
      <c r="AH30" s="1">
        <v>15.24</v>
      </c>
      <c r="AI30" s="1">
        <v>1.96</v>
      </c>
      <c r="AJ30" s="1">
        <v>35.229999999999997</v>
      </c>
      <c r="AK30" s="1" t="e">
        <v>#N/A</v>
      </c>
      <c r="AL30" s="1">
        <v>58.15</v>
      </c>
      <c r="AM30" s="1">
        <v>8.6050000000000004</v>
      </c>
      <c r="AN30" s="1">
        <v>5.1520000000000001</v>
      </c>
      <c r="AO30" s="1">
        <v>49.571579999999997</v>
      </c>
      <c r="AP30" s="1">
        <v>7.8</v>
      </c>
      <c r="AQ30" s="1">
        <v>3.1854089999999999</v>
      </c>
      <c r="AR30" s="1">
        <v>15.4</v>
      </c>
      <c r="AS30" s="1">
        <v>21.42</v>
      </c>
      <c r="AT30" s="1">
        <v>564</v>
      </c>
      <c r="AU30" s="1">
        <v>26.58</v>
      </c>
      <c r="AV30" s="1">
        <v>2.3116726999999999</v>
      </c>
      <c r="AW30" s="1">
        <v>8.3420000000000005</v>
      </c>
      <c r="AX30" s="1">
        <v>15.84</v>
      </c>
      <c r="AY30" s="1">
        <v>39.700000000000003</v>
      </c>
      <c r="AZ30" s="1">
        <v>19.25</v>
      </c>
      <c r="BA30" s="1">
        <v>33.9</v>
      </c>
    </row>
    <row r="31" spans="1:53" ht="15.75" customHeight="1" x14ac:dyDescent="0.3">
      <c r="A31" s="1" t="s">
        <v>56</v>
      </c>
      <c r="C31" s="1">
        <v>5.8049999999999997</v>
      </c>
      <c r="D31" s="1">
        <v>4.609</v>
      </c>
      <c r="E31" s="1">
        <v>19.95</v>
      </c>
      <c r="F31" s="1">
        <v>44.52</v>
      </c>
      <c r="G31" s="1">
        <v>14.57</v>
      </c>
      <c r="H31" s="1">
        <v>1.97</v>
      </c>
      <c r="I31" s="1">
        <v>35.24</v>
      </c>
      <c r="J31" s="1" t="e">
        <v>#N/A</v>
      </c>
      <c r="K31" s="1">
        <v>45</v>
      </c>
      <c r="L31" s="1">
        <v>7.92</v>
      </c>
      <c r="M31" s="1">
        <v>5.3059998000000004</v>
      </c>
      <c r="N31" s="1">
        <v>54.273119999999999</v>
      </c>
      <c r="O31" s="1">
        <v>6.915</v>
      </c>
      <c r="P31" s="1">
        <v>3.0710160000000002</v>
      </c>
      <c r="Q31" s="1">
        <v>16</v>
      </c>
      <c r="R31" s="1">
        <v>20.28</v>
      </c>
      <c r="S31" s="1">
        <v>599</v>
      </c>
      <c r="T31" s="1">
        <v>27.46</v>
      </c>
      <c r="U31" s="1">
        <v>2.7051878</v>
      </c>
      <c r="V31" s="1">
        <v>8.3640000000000008</v>
      </c>
      <c r="W31" s="1">
        <v>13.97</v>
      </c>
      <c r="X31" s="1">
        <v>41.38</v>
      </c>
      <c r="Y31" s="1">
        <v>25.26</v>
      </c>
      <c r="Z31" s="1">
        <v>34.78</v>
      </c>
      <c r="AD31" s="1">
        <v>5.7949999999999999</v>
      </c>
      <c r="AE31" s="1">
        <v>4.6070000000000002</v>
      </c>
      <c r="AF31" s="1">
        <v>19.940000000000001</v>
      </c>
      <c r="AG31" s="1">
        <v>44.46</v>
      </c>
      <c r="AH31" s="1">
        <v>14.55</v>
      </c>
      <c r="AI31" s="1">
        <v>1.96</v>
      </c>
      <c r="AJ31" s="1">
        <v>35.229999999999997</v>
      </c>
      <c r="AK31" s="1" t="e">
        <v>#N/A</v>
      </c>
      <c r="AL31" s="1">
        <v>44.84</v>
      </c>
      <c r="AM31" s="1">
        <v>7.91</v>
      </c>
      <c r="AN31" s="1">
        <v>5.3019999999999996</v>
      </c>
      <c r="AO31" s="1">
        <v>54.227474000000001</v>
      </c>
      <c r="AP31" s="1">
        <v>6.9049997000000003</v>
      </c>
      <c r="AQ31" s="1">
        <v>3.064924</v>
      </c>
      <c r="AR31" s="1">
        <v>15.95</v>
      </c>
      <c r="AS31" s="1">
        <v>20.22</v>
      </c>
      <c r="AT31" s="1">
        <v>597.5</v>
      </c>
      <c r="AU31" s="1">
        <v>27.44</v>
      </c>
      <c r="AV31" s="1">
        <v>2.7015273999999998</v>
      </c>
      <c r="AW31" s="1">
        <v>8.3559999999999999</v>
      </c>
      <c r="AX31" s="1">
        <v>13.96</v>
      </c>
      <c r="AY31" s="1">
        <v>41.36</v>
      </c>
      <c r="AZ31" s="1">
        <v>25.2</v>
      </c>
      <c r="BA31" s="1">
        <v>34.72</v>
      </c>
    </row>
    <row r="32" spans="1:53" ht="15.75" customHeight="1" x14ac:dyDescent="0.3">
      <c r="A32" s="1" t="s">
        <v>57</v>
      </c>
      <c r="C32" s="1">
        <v>6.8250000000000002</v>
      </c>
      <c r="D32" s="1">
        <v>4.6689999999999996</v>
      </c>
      <c r="E32" s="1">
        <v>21.24</v>
      </c>
      <c r="F32" s="1">
        <v>44.454999999999998</v>
      </c>
      <c r="G32" s="1">
        <v>14.65</v>
      </c>
      <c r="H32" s="1">
        <v>2.0525000000000002</v>
      </c>
      <c r="I32" s="1">
        <v>38.19</v>
      </c>
      <c r="J32" s="1" t="e">
        <v>#N/A</v>
      </c>
      <c r="K32" s="1">
        <v>46.17</v>
      </c>
      <c r="L32" s="1">
        <v>8.0549999999999997</v>
      </c>
      <c r="M32" s="1">
        <v>6.48</v>
      </c>
      <c r="N32" s="1">
        <v>47.298409999999997</v>
      </c>
      <c r="O32" s="1">
        <v>7.83</v>
      </c>
      <c r="P32" s="1">
        <v>2.8550903999999999</v>
      </c>
      <c r="Q32" s="1">
        <v>19.059999999999999</v>
      </c>
      <c r="R32" s="1">
        <v>20.09</v>
      </c>
      <c r="S32" s="1">
        <v>582</v>
      </c>
      <c r="T32" s="1">
        <v>26.28</v>
      </c>
      <c r="U32" s="1">
        <v>2.6374667000000001</v>
      </c>
      <c r="V32" s="1">
        <v>7.9039999999999999</v>
      </c>
      <c r="W32" s="1">
        <v>14.93</v>
      </c>
      <c r="X32" s="1">
        <v>42.395000000000003</v>
      </c>
      <c r="Y32" s="1">
        <v>27.37</v>
      </c>
      <c r="Z32" s="1">
        <v>34.405000000000001</v>
      </c>
      <c r="AD32" s="1">
        <v>6.8150000000000004</v>
      </c>
      <c r="AE32" s="1">
        <v>4.6669999999999998</v>
      </c>
      <c r="AF32" s="1">
        <v>21.22</v>
      </c>
      <c r="AG32" s="1">
        <v>44.26</v>
      </c>
      <c r="AH32" s="1">
        <v>14.63</v>
      </c>
      <c r="AI32" s="1">
        <v>2.0474999999999999</v>
      </c>
      <c r="AJ32" s="1">
        <v>38.15</v>
      </c>
      <c r="AK32" s="1" t="e">
        <v>#N/A</v>
      </c>
      <c r="AL32" s="1">
        <v>46.15</v>
      </c>
      <c r="AM32" s="1">
        <v>8.0449999999999999</v>
      </c>
      <c r="AN32" s="1">
        <v>6.47</v>
      </c>
      <c r="AO32" s="1">
        <v>47.124949999999998</v>
      </c>
      <c r="AP32" s="1">
        <v>7.82</v>
      </c>
      <c r="AQ32" s="1">
        <v>2.8496754000000002</v>
      </c>
      <c r="AR32" s="1">
        <v>19.004999999999999</v>
      </c>
      <c r="AS32" s="1">
        <v>20.04</v>
      </c>
      <c r="AT32" s="1">
        <v>581</v>
      </c>
      <c r="AU32" s="1">
        <v>26.22</v>
      </c>
      <c r="AV32" s="1">
        <v>2.6356366000000002</v>
      </c>
      <c r="AW32" s="1">
        <v>7.8959999999999999</v>
      </c>
      <c r="AX32" s="1">
        <v>14.91</v>
      </c>
      <c r="AY32" s="1">
        <v>42.255000000000003</v>
      </c>
      <c r="AZ32" s="1">
        <v>27.34</v>
      </c>
      <c r="BA32" s="1">
        <v>34.130000000000003</v>
      </c>
    </row>
    <row r="33" spans="1:53" ht="15.75" customHeight="1" x14ac:dyDescent="0.3">
      <c r="A33" s="1" t="s">
        <v>58</v>
      </c>
      <c r="C33" s="1">
        <v>6.68</v>
      </c>
      <c r="D33" s="1">
        <v>4.3109999999999999</v>
      </c>
      <c r="E33" s="1">
        <v>19.66</v>
      </c>
      <c r="F33" s="1" t="e">
        <v>#N/A</v>
      </c>
      <c r="G33" s="1">
        <v>12.81</v>
      </c>
      <c r="H33" s="1">
        <v>1.9925001</v>
      </c>
      <c r="I33" s="1">
        <v>37.5</v>
      </c>
      <c r="J33" s="1" t="e">
        <v>#N/A</v>
      </c>
      <c r="K33" s="1">
        <v>50.85</v>
      </c>
      <c r="L33" s="1">
        <v>6.88</v>
      </c>
      <c r="M33" s="1">
        <v>6.15</v>
      </c>
      <c r="N33" s="1">
        <v>47.0154</v>
      </c>
      <c r="O33" s="1">
        <v>8.6349999999999998</v>
      </c>
      <c r="P33" s="1">
        <v>3.4284097999999998</v>
      </c>
      <c r="Q33" s="1">
        <v>18.239999999999998</v>
      </c>
      <c r="R33" s="1">
        <v>20.645</v>
      </c>
      <c r="S33" s="1">
        <v>684.5</v>
      </c>
      <c r="T33" s="1">
        <v>26.33</v>
      </c>
      <c r="U33" s="1">
        <v>2.4800608</v>
      </c>
      <c r="V33" s="1">
        <v>8.0090000000000003</v>
      </c>
      <c r="W33" s="1">
        <v>16.05</v>
      </c>
      <c r="X33" s="1">
        <v>40.914999999999999</v>
      </c>
      <c r="Y33" s="1">
        <v>29.155000000000001</v>
      </c>
      <c r="Z33" s="1">
        <v>33.844999999999999</v>
      </c>
      <c r="AD33" s="1">
        <v>6.67</v>
      </c>
      <c r="AE33" s="1">
        <v>4.3090000000000002</v>
      </c>
      <c r="AF33" s="1">
        <v>19.64</v>
      </c>
      <c r="AG33" s="1" t="e">
        <v>#N/A</v>
      </c>
      <c r="AH33" s="1">
        <v>12.79</v>
      </c>
      <c r="AI33" s="1">
        <v>1.9875</v>
      </c>
      <c r="AJ33" s="1">
        <v>37.479999999999997</v>
      </c>
      <c r="AK33" s="1" t="e">
        <v>#N/A</v>
      </c>
      <c r="AL33" s="1">
        <v>50.575000000000003</v>
      </c>
      <c r="AM33" s="1">
        <v>6.87</v>
      </c>
      <c r="AN33" s="1">
        <v>6.14</v>
      </c>
      <c r="AO33" s="1">
        <v>46.969757000000001</v>
      </c>
      <c r="AP33" s="1">
        <v>8.625</v>
      </c>
      <c r="AQ33" s="1">
        <v>3.4182568</v>
      </c>
      <c r="AR33" s="1">
        <v>18.234999999999999</v>
      </c>
      <c r="AS33" s="1">
        <v>20.6</v>
      </c>
      <c r="AT33" s="1">
        <v>683.5</v>
      </c>
      <c r="AU33" s="1">
        <v>26.32</v>
      </c>
      <c r="AV33" s="1">
        <v>2.4782302</v>
      </c>
      <c r="AW33" s="1">
        <v>8.0039999999999996</v>
      </c>
      <c r="AX33" s="1">
        <v>15.984999999999999</v>
      </c>
      <c r="AY33" s="1">
        <v>40.89</v>
      </c>
      <c r="AZ33" s="1">
        <v>29.114999999999998</v>
      </c>
      <c r="BA33" s="1">
        <v>33.81</v>
      </c>
    </row>
    <row r="34" spans="1:53" ht="15.75" customHeight="1" x14ac:dyDescent="0.3">
      <c r="A34" s="1" t="s">
        <v>59</v>
      </c>
      <c r="C34" s="1">
        <v>6.9700002999999997</v>
      </c>
      <c r="D34" s="1">
        <v>4.0720000000000001</v>
      </c>
      <c r="E34" s="1">
        <v>17.32</v>
      </c>
      <c r="F34" s="1" t="e">
        <v>#N/A</v>
      </c>
      <c r="G34" s="1">
        <v>12.68</v>
      </c>
      <c r="H34" s="1">
        <v>1.9175</v>
      </c>
      <c r="I34" s="1">
        <v>37.130000000000003</v>
      </c>
      <c r="J34" s="1" t="e">
        <v>#N/A</v>
      </c>
      <c r="K34" s="1">
        <v>40.65</v>
      </c>
      <c r="L34" s="1">
        <v>6.4950000000000001</v>
      </c>
      <c r="M34" s="1">
        <v>5.64</v>
      </c>
      <c r="N34" s="1">
        <v>41.515053000000002</v>
      </c>
      <c r="O34" s="1">
        <v>7.55</v>
      </c>
      <c r="P34" s="1">
        <v>2.9552689999999999</v>
      </c>
      <c r="Q34" s="1">
        <v>15.83</v>
      </c>
      <c r="R34" s="1">
        <v>19.945</v>
      </c>
      <c r="S34" s="1">
        <v>699.5</v>
      </c>
      <c r="T34" s="1">
        <v>23.97</v>
      </c>
      <c r="U34" s="1">
        <v>2.6923756999999999</v>
      </c>
      <c r="V34" s="1">
        <v>8.0649999999999995</v>
      </c>
      <c r="W34" s="1">
        <v>17.305</v>
      </c>
      <c r="X34" s="1">
        <v>34.89</v>
      </c>
      <c r="Y34" s="1">
        <v>30.69</v>
      </c>
      <c r="Z34" s="1">
        <v>29.535</v>
      </c>
      <c r="AD34" s="1">
        <v>6.96</v>
      </c>
      <c r="AE34" s="1">
        <v>4.07</v>
      </c>
      <c r="AF34" s="1">
        <v>17.3</v>
      </c>
      <c r="AG34" s="1" t="e">
        <v>#N/A</v>
      </c>
      <c r="AH34" s="1">
        <v>12.66</v>
      </c>
      <c r="AI34" s="1">
        <v>1.9125000000000001</v>
      </c>
      <c r="AJ34" s="1">
        <v>37.1</v>
      </c>
      <c r="AK34" s="1" t="e">
        <v>#N/A</v>
      </c>
      <c r="AL34" s="1">
        <v>40.450000000000003</v>
      </c>
      <c r="AM34" s="1">
        <v>6.4850000000000003</v>
      </c>
      <c r="AN34" s="1">
        <v>5.63</v>
      </c>
      <c r="AO34" s="1">
        <v>41.492232999999999</v>
      </c>
      <c r="AP34" s="1">
        <v>7.54</v>
      </c>
      <c r="AQ34" s="1">
        <v>2.9512079</v>
      </c>
      <c r="AR34" s="1">
        <v>15.82</v>
      </c>
      <c r="AS34" s="1">
        <v>19.899999999999999</v>
      </c>
      <c r="AT34" s="1">
        <v>696.5</v>
      </c>
      <c r="AU34" s="1">
        <v>23.94</v>
      </c>
      <c r="AV34" s="1">
        <v>2.6905456000000001</v>
      </c>
      <c r="AW34" s="1">
        <v>8.06</v>
      </c>
      <c r="AX34" s="1">
        <v>17.260000000000002</v>
      </c>
      <c r="AY34" s="1">
        <v>34.86</v>
      </c>
      <c r="AZ34" s="1">
        <v>30.61</v>
      </c>
      <c r="BA34" s="1">
        <v>29.495000000000001</v>
      </c>
    </row>
    <row r="35" spans="1:53" ht="15.75" customHeight="1" x14ac:dyDescent="0.3">
      <c r="A35" s="1" t="s">
        <v>60</v>
      </c>
      <c r="C35" s="1">
        <v>6.73</v>
      </c>
      <c r="D35" s="1">
        <v>4.3380000000000001</v>
      </c>
      <c r="E35" s="1">
        <v>19.18</v>
      </c>
      <c r="F35" s="1" t="e">
        <v>#N/A</v>
      </c>
      <c r="G35" s="1">
        <v>10.95</v>
      </c>
      <c r="H35" s="1">
        <v>1.8725000000000001</v>
      </c>
      <c r="I35" s="1">
        <v>33.26</v>
      </c>
      <c r="J35" s="1" t="e">
        <v>#N/A</v>
      </c>
      <c r="K35" s="1">
        <v>37.200000000000003</v>
      </c>
      <c r="L35" s="1">
        <v>6.37</v>
      </c>
      <c r="M35" s="1">
        <v>5.47</v>
      </c>
      <c r="N35" s="1">
        <v>37.34301</v>
      </c>
      <c r="O35" s="1">
        <v>8.42</v>
      </c>
      <c r="P35" s="1">
        <v>3.1691639999999999</v>
      </c>
      <c r="Q35" s="1">
        <v>14.795</v>
      </c>
      <c r="R35" s="1">
        <v>19.97</v>
      </c>
      <c r="S35" s="1">
        <v>639.5</v>
      </c>
      <c r="T35" s="1">
        <v>21.8</v>
      </c>
      <c r="U35" s="1">
        <v>2.6475333999999999</v>
      </c>
      <c r="V35" s="1">
        <v>7.8710000000000004</v>
      </c>
      <c r="W35" s="1">
        <v>18.100000000000001</v>
      </c>
      <c r="X35" s="1">
        <v>35.020000000000003</v>
      </c>
      <c r="Y35" s="1">
        <v>29.434999999999999</v>
      </c>
      <c r="Z35" s="1">
        <v>26.76</v>
      </c>
      <c r="AD35" s="1">
        <v>6.7200002999999997</v>
      </c>
      <c r="AE35" s="1">
        <v>4.3360000000000003</v>
      </c>
      <c r="AF35" s="1">
        <v>19.16</v>
      </c>
      <c r="AG35" s="1" t="e">
        <v>#N/A</v>
      </c>
      <c r="AH35" s="1">
        <v>10.93</v>
      </c>
      <c r="AI35" s="1">
        <v>1.8675001</v>
      </c>
      <c r="AJ35" s="1">
        <v>33.21</v>
      </c>
      <c r="AK35" s="1" t="e">
        <v>#N/A</v>
      </c>
      <c r="AL35" s="1">
        <v>37.024999999999999</v>
      </c>
      <c r="AM35" s="1">
        <v>6.36</v>
      </c>
      <c r="AN35" s="1">
        <v>5.46</v>
      </c>
      <c r="AO35" s="1">
        <v>37.324750000000002</v>
      </c>
      <c r="AP35" s="1">
        <v>8.41</v>
      </c>
      <c r="AQ35" s="1">
        <v>3.1678099999999998</v>
      </c>
      <c r="AR35" s="1">
        <v>14.78</v>
      </c>
      <c r="AS35" s="1">
        <v>19.95</v>
      </c>
      <c r="AT35" s="1">
        <v>638</v>
      </c>
      <c r="AU35" s="1">
        <v>21.73</v>
      </c>
      <c r="AV35" s="1">
        <v>2.6457030000000001</v>
      </c>
      <c r="AW35" s="1">
        <v>7.8570000000000002</v>
      </c>
      <c r="AX35" s="1">
        <v>18</v>
      </c>
      <c r="AY35" s="1">
        <v>34.945</v>
      </c>
      <c r="AZ35" s="1">
        <v>29.414999999999999</v>
      </c>
      <c r="BA35" s="1">
        <v>26.56</v>
      </c>
    </row>
    <row r="36" spans="1:53" ht="15.75" customHeight="1" x14ac:dyDescent="0.3">
      <c r="A36" s="1" t="s">
        <v>61</v>
      </c>
      <c r="C36" s="1">
        <v>6.9450000000000003</v>
      </c>
      <c r="D36" s="1">
        <v>3.839</v>
      </c>
      <c r="E36" s="1">
        <v>18.91</v>
      </c>
      <c r="F36" s="1" t="e">
        <v>#N/A</v>
      </c>
      <c r="G36" s="1">
        <v>10.18</v>
      </c>
      <c r="H36" s="1">
        <v>1.615</v>
      </c>
      <c r="I36" s="1">
        <v>33.78</v>
      </c>
      <c r="J36" s="1" t="e">
        <v>#N/A</v>
      </c>
      <c r="K36" s="1">
        <v>29.6</v>
      </c>
      <c r="L36" s="1">
        <v>6.0650000000000004</v>
      </c>
      <c r="M36" s="1">
        <v>4.625</v>
      </c>
      <c r="N36" s="1">
        <v>35.905163000000002</v>
      </c>
      <c r="O36" s="1">
        <v>7.0250000000000004</v>
      </c>
      <c r="P36" s="1">
        <v>3.4385629999999998</v>
      </c>
      <c r="Q36" s="1">
        <v>13.33</v>
      </c>
      <c r="R36" s="1">
        <v>16.565000000000001</v>
      </c>
      <c r="S36" s="1">
        <v>526</v>
      </c>
      <c r="T36" s="1">
        <v>15.58</v>
      </c>
      <c r="U36" s="1">
        <v>2.5395455</v>
      </c>
      <c r="V36" s="1">
        <v>7.36</v>
      </c>
      <c r="W36" s="1">
        <v>15.895</v>
      </c>
      <c r="X36" s="1">
        <v>30.87</v>
      </c>
      <c r="Y36" s="1">
        <v>27.36</v>
      </c>
      <c r="Z36" s="1">
        <v>22.614999999999998</v>
      </c>
      <c r="AD36" s="1">
        <v>6.9349999999999996</v>
      </c>
      <c r="AE36" s="1">
        <v>3.8370000000000002</v>
      </c>
      <c r="AF36" s="1">
        <v>18.89</v>
      </c>
      <c r="AG36" s="1" t="e">
        <v>#N/A</v>
      </c>
      <c r="AH36" s="1">
        <v>10.16</v>
      </c>
      <c r="AI36" s="1">
        <v>1.61</v>
      </c>
      <c r="AJ36" s="1">
        <v>33.75</v>
      </c>
      <c r="AK36" s="1" t="e">
        <v>#N/A</v>
      </c>
      <c r="AL36" s="1">
        <v>29.5</v>
      </c>
      <c r="AM36" s="1">
        <v>6.0549999999999997</v>
      </c>
      <c r="AN36" s="1">
        <v>4.6230000000000002</v>
      </c>
      <c r="AO36" s="1">
        <v>35.791046000000001</v>
      </c>
      <c r="AP36" s="1">
        <v>7.0149999999999997</v>
      </c>
      <c r="AQ36" s="1">
        <v>3.4250254999999998</v>
      </c>
      <c r="AR36" s="1">
        <v>13.32</v>
      </c>
      <c r="AS36" s="1">
        <v>16.559999999999999</v>
      </c>
      <c r="AT36" s="1">
        <v>525</v>
      </c>
      <c r="AU36" s="1">
        <v>15.48</v>
      </c>
      <c r="AV36" s="1">
        <v>2.5377152000000001</v>
      </c>
      <c r="AW36" s="1">
        <v>7.3579999999999997</v>
      </c>
      <c r="AX36" s="1">
        <v>15.845000000000001</v>
      </c>
      <c r="AY36" s="1">
        <v>30.815000000000001</v>
      </c>
      <c r="AZ36" s="1">
        <v>27.34</v>
      </c>
      <c r="BA36" s="1">
        <v>22.57</v>
      </c>
    </row>
    <row r="37" spans="1:53" ht="15.75" customHeight="1" x14ac:dyDescent="0.3">
      <c r="A37" s="1" t="s">
        <v>62</v>
      </c>
      <c r="C37" s="1">
        <v>6.71</v>
      </c>
      <c r="D37" s="1">
        <v>4.3239999999999998</v>
      </c>
      <c r="E37" s="1">
        <v>17.010000000000002</v>
      </c>
      <c r="F37" s="1" t="e">
        <v>#N/A</v>
      </c>
      <c r="G37" s="1">
        <v>10.43</v>
      </c>
      <c r="H37" s="1">
        <v>1.7024999999999999</v>
      </c>
      <c r="I37" s="1">
        <v>31.55</v>
      </c>
      <c r="J37" s="1" t="e">
        <v>#N/A</v>
      </c>
      <c r="K37" s="1">
        <v>29.45</v>
      </c>
      <c r="L37" s="1">
        <v>6.35</v>
      </c>
      <c r="M37" s="1">
        <v>4.9440001999999996</v>
      </c>
      <c r="N37" s="1">
        <v>34.764009999999999</v>
      </c>
      <c r="O37" s="1">
        <v>6.59</v>
      </c>
      <c r="P37" s="1">
        <v>2.2418349000000002</v>
      </c>
      <c r="Q37" s="1">
        <v>12.81</v>
      </c>
      <c r="R37" s="1">
        <v>15.15</v>
      </c>
      <c r="S37" s="1">
        <v>434.5</v>
      </c>
      <c r="T37" s="1">
        <v>15.18</v>
      </c>
      <c r="U37" s="1">
        <v>1.9950304000000001</v>
      </c>
      <c r="V37" s="1">
        <v>6.3319999999999999</v>
      </c>
      <c r="W37" s="1">
        <v>17.074999999999999</v>
      </c>
      <c r="X37" s="1">
        <v>30.375</v>
      </c>
      <c r="Y37" s="1">
        <v>26.645</v>
      </c>
      <c r="Z37" s="1">
        <v>18.114999999999998</v>
      </c>
      <c r="AD37" s="1">
        <v>6.7</v>
      </c>
      <c r="AE37" s="1">
        <v>4.3220000000000001</v>
      </c>
      <c r="AF37" s="1">
        <v>16.989999999999998</v>
      </c>
      <c r="AG37" s="1" t="e">
        <v>#N/A</v>
      </c>
      <c r="AH37" s="1">
        <v>10.41</v>
      </c>
      <c r="AI37" s="1">
        <v>1.6975</v>
      </c>
      <c r="AJ37" s="1">
        <v>31.5</v>
      </c>
      <c r="AK37" s="1" t="e">
        <v>#N/A</v>
      </c>
      <c r="AL37" s="1">
        <v>29.25</v>
      </c>
      <c r="AM37" s="1">
        <v>6.34</v>
      </c>
      <c r="AN37" s="1">
        <v>4.9420000000000002</v>
      </c>
      <c r="AO37" s="1">
        <v>34.677284</v>
      </c>
      <c r="AP37" s="1">
        <v>6.58</v>
      </c>
      <c r="AQ37" s="1">
        <v>2.2404810999999998</v>
      </c>
      <c r="AR37" s="1">
        <v>12.8</v>
      </c>
      <c r="AS37" s="1">
        <v>15.125</v>
      </c>
      <c r="AT37" s="1">
        <v>433.5</v>
      </c>
      <c r="AU37" s="1">
        <v>15.17</v>
      </c>
      <c r="AV37" s="1">
        <v>1.9932000999999999</v>
      </c>
      <c r="AW37" s="1">
        <v>6.3250000000000002</v>
      </c>
      <c r="AX37" s="1">
        <v>17.010000000000002</v>
      </c>
      <c r="AY37" s="1">
        <v>30.35</v>
      </c>
      <c r="AZ37" s="1">
        <v>26.585000000000001</v>
      </c>
      <c r="BA37" s="1">
        <v>18.09</v>
      </c>
    </row>
    <row r="38" spans="1:53" ht="15.75" customHeight="1" x14ac:dyDescent="0.3">
      <c r="A38" s="1" t="s">
        <v>63</v>
      </c>
      <c r="C38" s="1">
        <v>5.875</v>
      </c>
      <c r="D38" s="1">
        <v>3.8420000000000001</v>
      </c>
      <c r="E38" s="1">
        <v>14.42</v>
      </c>
      <c r="F38" s="1" t="e">
        <v>#N/A</v>
      </c>
      <c r="G38" s="1">
        <v>10.33</v>
      </c>
      <c r="H38" s="1">
        <v>1.4025000000000001</v>
      </c>
      <c r="I38" s="1">
        <v>22.71</v>
      </c>
      <c r="J38" s="1" t="e">
        <v>#N/A</v>
      </c>
      <c r="K38" s="1">
        <v>29.05</v>
      </c>
      <c r="L38" s="1">
        <v>6.2050000000000001</v>
      </c>
      <c r="M38" s="1">
        <v>4.0549999999999997</v>
      </c>
      <c r="N38" s="1">
        <v>30.308958000000001</v>
      </c>
      <c r="O38" s="1">
        <v>6.2850000000000001</v>
      </c>
      <c r="P38" s="1">
        <v>2.2228819999999998</v>
      </c>
      <c r="Q38" s="1">
        <v>13.615</v>
      </c>
      <c r="R38" s="1">
        <v>12.67</v>
      </c>
      <c r="S38" s="1">
        <v>369.5</v>
      </c>
      <c r="T38" s="1">
        <v>14.11</v>
      </c>
      <c r="U38" s="1">
        <v>1.8284729</v>
      </c>
      <c r="V38" s="1">
        <v>5.77</v>
      </c>
      <c r="W38" s="1">
        <v>16.965</v>
      </c>
      <c r="X38" s="1">
        <v>27.094999999999999</v>
      </c>
      <c r="Y38" s="1">
        <v>28.48</v>
      </c>
      <c r="Z38" s="1">
        <v>19.45</v>
      </c>
      <c r="AD38" s="1">
        <v>5.8650000000000002</v>
      </c>
      <c r="AE38" s="1">
        <v>3.84</v>
      </c>
      <c r="AF38" s="1">
        <v>14.4</v>
      </c>
      <c r="AG38" s="1" t="e">
        <v>#N/A</v>
      </c>
      <c r="AH38" s="1">
        <v>10.31</v>
      </c>
      <c r="AI38" s="1">
        <v>1.3975</v>
      </c>
      <c r="AJ38" s="1">
        <v>22.68</v>
      </c>
      <c r="AK38" s="1" t="e">
        <v>#N/A</v>
      </c>
      <c r="AL38" s="1">
        <v>28.75</v>
      </c>
      <c r="AM38" s="1">
        <v>6.1950000000000003</v>
      </c>
      <c r="AN38" s="1">
        <v>4.0529999999999999</v>
      </c>
      <c r="AO38" s="1">
        <v>30.235924000000001</v>
      </c>
      <c r="AP38" s="1">
        <v>6.2750000000000004</v>
      </c>
      <c r="AQ38" s="1">
        <v>2.2188208</v>
      </c>
      <c r="AR38" s="1">
        <v>13.57</v>
      </c>
      <c r="AS38" s="1">
        <v>12.65</v>
      </c>
      <c r="AT38" s="1">
        <v>369</v>
      </c>
      <c r="AU38" s="1">
        <v>14.06</v>
      </c>
      <c r="AV38" s="1">
        <v>1.8266424999999999</v>
      </c>
      <c r="AW38" s="1">
        <v>5.7679999999999998</v>
      </c>
      <c r="AX38" s="1">
        <v>16.95</v>
      </c>
      <c r="AY38" s="1">
        <v>27.04</v>
      </c>
      <c r="AZ38" s="1">
        <v>28.425000000000001</v>
      </c>
      <c r="BA38" s="1">
        <v>19.22</v>
      </c>
    </row>
    <row r="39" spans="1:53" ht="15.75" customHeight="1" x14ac:dyDescent="0.3">
      <c r="A39" s="1" t="s">
        <v>64</v>
      </c>
      <c r="C39" s="1">
        <v>5.5250000000000004</v>
      </c>
      <c r="D39" s="1">
        <v>4.782</v>
      </c>
      <c r="E39" s="1">
        <v>11.09</v>
      </c>
      <c r="F39" s="1" t="e">
        <v>#N/A</v>
      </c>
      <c r="G39" s="1">
        <v>9.6950000000000003</v>
      </c>
      <c r="H39" s="1">
        <v>1.6025</v>
      </c>
      <c r="I39" s="1">
        <v>21.04</v>
      </c>
      <c r="J39" s="1" t="e">
        <v>#N/A</v>
      </c>
      <c r="K39" s="1">
        <v>32.549999999999997</v>
      </c>
      <c r="L39" s="1">
        <v>6.37</v>
      </c>
      <c r="M39" s="1">
        <v>5.61</v>
      </c>
      <c r="N39" s="1">
        <v>33.312466000000001</v>
      </c>
      <c r="O39" s="1">
        <v>7.24</v>
      </c>
      <c r="P39" s="1">
        <v>2.834784</v>
      </c>
      <c r="Q39" s="1">
        <v>16.39</v>
      </c>
      <c r="R39" s="1">
        <v>16.96</v>
      </c>
      <c r="S39" s="1">
        <v>409</v>
      </c>
      <c r="T39" s="1">
        <v>12.94</v>
      </c>
      <c r="U39" s="1">
        <v>2.1917879999999998</v>
      </c>
      <c r="V39" s="1">
        <v>6.21</v>
      </c>
      <c r="W39" s="1">
        <v>17.855</v>
      </c>
      <c r="X39" s="1">
        <v>30.504999999999999</v>
      </c>
      <c r="Y39" s="1">
        <v>30.05</v>
      </c>
      <c r="Z39" s="1" t="e">
        <v>#N/A</v>
      </c>
      <c r="AD39" s="1">
        <v>5.5149999999999997</v>
      </c>
      <c r="AE39" s="1">
        <v>4.7799997000000003</v>
      </c>
      <c r="AF39" s="1">
        <v>11.07</v>
      </c>
      <c r="AG39" s="1" t="e">
        <v>#N/A</v>
      </c>
      <c r="AH39" s="1">
        <v>9.6850000000000005</v>
      </c>
      <c r="AI39" s="1">
        <v>1.5975001</v>
      </c>
      <c r="AJ39" s="1">
        <v>21.01</v>
      </c>
      <c r="AK39" s="1" t="e">
        <v>#N/A</v>
      </c>
      <c r="AL39" s="1">
        <v>32.25</v>
      </c>
      <c r="AM39" s="1">
        <v>6.36</v>
      </c>
      <c r="AN39" s="1">
        <v>5.6</v>
      </c>
      <c r="AO39" s="1">
        <v>33.253124</v>
      </c>
      <c r="AP39" s="1">
        <v>7.23</v>
      </c>
      <c r="AQ39" s="1">
        <v>2.8320763000000002</v>
      </c>
      <c r="AR39" s="1">
        <v>16.324999999999999</v>
      </c>
      <c r="AS39" s="1">
        <v>16.925000000000001</v>
      </c>
      <c r="AT39" s="1">
        <v>408.5</v>
      </c>
      <c r="AU39" s="1">
        <v>12.85</v>
      </c>
      <c r="AV39" s="1">
        <v>2.1899579</v>
      </c>
      <c r="AW39" s="1">
        <v>6.2030000000000003</v>
      </c>
      <c r="AX39" s="1">
        <v>17.824999999999999</v>
      </c>
      <c r="AY39" s="1">
        <v>30.475000000000001</v>
      </c>
      <c r="AZ39" s="1">
        <v>30.024999999999999</v>
      </c>
      <c r="BA39" s="1" t="e">
        <v>#N/A</v>
      </c>
    </row>
    <row r="40" spans="1:53" ht="15.75" customHeight="1" x14ac:dyDescent="0.3">
      <c r="A40" s="1" t="s">
        <v>65</v>
      </c>
      <c r="C40" s="1">
        <v>6.2850000000000001</v>
      </c>
      <c r="D40" s="1">
        <v>5.27</v>
      </c>
      <c r="E40" s="1">
        <v>10.01</v>
      </c>
      <c r="F40" s="1" t="e">
        <v>#N/A</v>
      </c>
      <c r="G40" s="1">
        <v>10.55</v>
      </c>
      <c r="H40" s="1">
        <v>1.9075</v>
      </c>
      <c r="I40" s="1">
        <v>23.01</v>
      </c>
      <c r="J40" s="1" t="e">
        <v>#N/A</v>
      </c>
      <c r="K40" s="1">
        <v>31.55</v>
      </c>
      <c r="L40" s="1">
        <v>6.5650000000000004</v>
      </c>
      <c r="M40" s="1">
        <v>6.2649999999999997</v>
      </c>
      <c r="N40" s="1">
        <v>43.363720000000001</v>
      </c>
      <c r="O40" s="1">
        <v>7.8550000000000004</v>
      </c>
      <c r="P40" s="1">
        <v>4.7720219999999998</v>
      </c>
      <c r="Q40" s="1">
        <v>18.574999999999999</v>
      </c>
      <c r="R40" s="1">
        <v>17.100000000000001</v>
      </c>
      <c r="S40" s="1">
        <v>388.5</v>
      </c>
      <c r="T40" s="1">
        <v>14.36</v>
      </c>
      <c r="U40" s="1">
        <v>2.0975272999999999</v>
      </c>
      <c r="V40" s="1">
        <v>6.5439999999999996</v>
      </c>
      <c r="W40" s="1">
        <v>17.2</v>
      </c>
      <c r="X40" s="1">
        <v>31.79</v>
      </c>
      <c r="Y40" s="1">
        <v>30.02</v>
      </c>
      <c r="Z40" s="1" t="e">
        <v>#N/A</v>
      </c>
      <c r="AD40" s="1">
        <v>6.2750000000000004</v>
      </c>
      <c r="AE40" s="1">
        <v>5.26</v>
      </c>
      <c r="AF40" s="1">
        <v>9.99</v>
      </c>
      <c r="AG40" s="1" t="e">
        <v>#N/A</v>
      </c>
      <c r="AH40" s="1">
        <v>10.53</v>
      </c>
      <c r="AI40" s="1">
        <v>1.9024999</v>
      </c>
      <c r="AJ40" s="1">
        <v>22.98</v>
      </c>
      <c r="AK40" s="1" t="e">
        <v>#N/A</v>
      </c>
      <c r="AL40" s="1">
        <v>31.475000000000001</v>
      </c>
      <c r="AM40" s="1">
        <v>6.5549999999999997</v>
      </c>
      <c r="AN40" s="1">
        <v>6.2549999999999999</v>
      </c>
      <c r="AO40" s="1">
        <v>43.167442000000001</v>
      </c>
      <c r="AP40" s="1">
        <v>7.8450002999999997</v>
      </c>
      <c r="AQ40" s="1">
        <v>4.7652526000000002</v>
      </c>
      <c r="AR40" s="1">
        <v>18.54</v>
      </c>
      <c r="AS40" s="1">
        <v>17.035</v>
      </c>
      <c r="AT40" s="1">
        <v>387</v>
      </c>
      <c r="AU40" s="1">
        <v>14.32</v>
      </c>
      <c r="AV40" s="1">
        <v>2.0956969999999999</v>
      </c>
      <c r="AW40" s="1">
        <v>6.5339999999999998</v>
      </c>
      <c r="AX40" s="1">
        <v>16.75</v>
      </c>
      <c r="AY40" s="1">
        <v>31.684999999999999</v>
      </c>
      <c r="AZ40" s="1">
        <v>29.99</v>
      </c>
      <c r="BA40" s="1" t="e">
        <v>#N/A</v>
      </c>
    </row>
    <row r="41" spans="1:53" ht="15.75" customHeight="1" x14ac:dyDescent="0.3">
      <c r="A41" s="1" t="s">
        <v>66</v>
      </c>
      <c r="C41" s="1">
        <v>6.915</v>
      </c>
      <c r="D41" s="1">
        <v>4.8659999999999997</v>
      </c>
      <c r="E41" s="1">
        <v>11.71</v>
      </c>
      <c r="F41" s="1" t="e">
        <v>#N/A</v>
      </c>
      <c r="G41" s="1">
        <v>9.4250000000000007</v>
      </c>
      <c r="H41" s="1">
        <v>1.7350000000000001</v>
      </c>
      <c r="I41" s="1">
        <v>22.36</v>
      </c>
      <c r="J41" s="1" t="e">
        <v>#N/A</v>
      </c>
      <c r="K41" s="1">
        <v>24.587499999999999</v>
      </c>
      <c r="L41" s="1">
        <v>6.5350000000000001</v>
      </c>
      <c r="M41" s="1">
        <v>6.45</v>
      </c>
      <c r="N41" s="1">
        <v>34.827914999999997</v>
      </c>
      <c r="O41" s="1">
        <v>7.1950000000000003</v>
      </c>
      <c r="P41" s="1">
        <v>4.9920087000000004</v>
      </c>
      <c r="Q41" s="1">
        <v>21.015000000000001</v>
      </c>
      <c r="R41" s="1">
        <v>15.705</v>
      </c>
      <c r="S41" s="1">
        <v>360</v>
      </c>
      <c r="T41" s="1">
        <v>11.91</v>
      </c>
      <c r="U41" s="1">
        <v>2.0435333</v>
      </c>
      <c r="V41" s="1">
        <v>6.5720000000000001</v>
      </c>
      <c r="W41" s="1">
        <v>16.62</v>
      </c>
      <c r="X41" s="1">
        <v>26.475000000000001</v>
      </c>
      <c r="Y41" s="1">
        <v>30.86</v>
      </c>
      <c r="Z41" s="1" t="e">
        <v>#N/A</v>
      </c>
      <c r="AD41" s="1">
        <v>6.9049997000000003</v>
      </c>
      <c r="AE41" s="1">
        <v>4.8639999999999999</v>
      </c>
      <c r="AF41" s="1">
        <v>11.69</v>
      </c>
      <c r="AG41" s="1" t="e">
        <v>#N/A</v>
      </c>
      <c r="AH41" s="1">
        <v>9.4149999999999991</v>
      </c>
      <c r="AI41" s="1">
        <v>1.73</v>
      </c>
      <c r="AJ41" s="1">
        <v>22.3</v>
      </c>
      <c r="AK41" s="1" t="e">
        <v>#N/A</v>
      </c>
      <c r="AL41" s="1">
        <v>24.537500000000001</v>
      </c>
      <c r="AM41" s="1">
        <v>6.5250000000000004</v>
      </c>
      <c r="AN41" s="1">
        <v>6.44</v>
      </c>
      <c r="AO41" s="1">
        <v>34.768574000000001</v>
      </c>
      <c r="AP41" s="1">
        <v>7.1849999999999996</v>
      </c>
      <c r="AQ41" s="1">
        <v>4.9886239999999997</v>
      </c>
      <c r="AR41" s="1">
        <v>21.004999999999999</v>
      </c>
      <c r="AS41" s="1">
        <v>15.664999999999999</v>
      </c>
      <c r="AT41" s="1">
        <v>359</v>
      </c>
      <c r="AU41" s="1">
        <v>11.9</v>
      </c>
      <c r="AV41" s="1">
        <v>2.041703</v>
      </c>
      <c r="AW41" s="1">
        <v>6.5620000000000003</v>
      </c>
      <c r="AX41" s="1">
        <v>16.59</v>
      </c>
      <c r="AY41" s="1">
        <v>26.44</v>
      </c>
      <c r="AZ41" s="1">
        <v>30.85</v>
      </c>
      <c r="BA41" s="1" t="e">
        <v>#N/A</v>
      </c>
    </row>
    <row r="42" spans="1:53" ht="15.75" customHeight="1" x14ac:dyDescent="0.3">
      <c r="A42" s="1" t="s">
        <v>67</v>
      </c>
      <c r="C42" s="1">
        <v>6.17</v>
      </c>
      <c r="D42" s="1">
        <v>5.18</v>
      </c>
      <c r="E42" s="1">
        <v>16.98</v>
      </c>
      <c r="F42" s="1" t="e">
        <v>#N/A</v>
      </c>
      <c r="G42" s="1">
        <v>8.3949999999999996</v>
      </c>
      <c r="H42" s="1">
        <v>1.4624999999999999</v>
      </c>
      <c r="I42" s="1">
        <v>26.13</v>
      </c>
      <c r="J42" s="1" t="e">
        <v>#N/A</v>
      </c>
      <c r="K42" s="1">
        <v>22.95</v>
      </c>
      <c r="L42" s="1">
        <v>5.7200002999999997</v>
      </c>
      <c r="M42" s="1">
        <v>6.15</v>
      </c>
      <c r="N42" s="1">
        <v>32.267173999999997</v>
      </c>
      <c r="O42" s="1">
        <v>8.1150000000000002</v>
      </c>
      <c r="P42" s="1">
        <v>5.4150600000000004</v>
      </c>
      <c r="Q42" s="1">
        <v>24.675000000000001</v>
      </c>
      <c r="R42" s="1">
        <v>14.175000000000001</v>
      </c>
      <c r="S42" s="1">
        <v>350</v>
      </c>
      <c r="T42" s="1">
        <v>14.52</v>
      </c>
      <c r="U42" s="1">
        <v>2.3491938000000001</v>
      </c>
      <c r="V42" s="1">
        <v>6.6289999999999996</v>
      </c>
      <c r="W42" s="1">
        <v>17.670000000000002</v>
      </c>
      <c r="X42" s="1">
        <v>26.65</v>
      </c>
      <c r="Y42" s="1">
        <v>31.695</v>
      </c>
      <c r="Z42" s="1" t="e">
        <v>#N/A</v>
      </c>
      <c r="AD42" s="1">
        <v>6.16</v>
      </c>
      <c r="AE42" s="1">
        <v>5.17</v>
      </c>
      <c r="AF42" s="1">
        <v>16.96</v>
      </c>
      <c r="AG42" s="1" t="e">
        <v>#N/A</v>
      </c>
      <c r="AH42" s="1">
        <v>8.3849999999999998</v>
      </c>
      <c r="AI42" s="1">
        <v>1.4575</v>
      </c>
      <c r="AJ42" s="1">
        <v>26.12</v>
      </c>
      <c r="AK42" s="1" t="e">
        <v>#N/A</v>
      </c>
      <c r="AL42" s="1">
        <v>22.912500000000001</v>
      </c>
      <c r="AM42" s="1">
        <v>5.71</v>
      </c>
      <c r="AN42" s="1">
        <v>6.14</v>
      </c>
      <c r="AO42" s="1">
        <v>32.235219999999998</v>
      </c>
      <c r="AP42" s="1">
        <v>8.1050000000000004</v>
      </c>
      <c r="AQ42" s="1">
        <v>5.4116755000000003</v>
      </c>
      <c r="AR42" s="1">
        <v>24.65</v>
      </c>
      <c r="AS42" s="1">
        <v>14.135</v>
      </c>
      <c r="AT42" s="1">
        <v>349.5</v>
      </c>
      <c r="AU42" s="1">
        <v>14.48</v>
      </c>
      <c r="AV42" s="1">
        <v>2.3473636999999998</v>
      </c>
      <c r="AW42" s="1">
        <v>6.6280003000000001</v>
      </c>
      <c r="AX42" s="1">
        <v>17.600000000000001</v>
      </c>
      <c r="AY42" s="1">
        <v>26.64</v>
      </c>
      <c r="AZ42" s="1">
        <v>31.67</v>
      </c>
      <c r="BA42" s="1" t="e">
        <v>#N/A</v>
      </c>
    </row>
    <row r="43" spans="1:53" ht="15.75" customHeight="1" x14ac:dyDescent="0.3">
      <c r="A43" s="1" t="s">
        <v>68</v>
      </c>
      <c r="C43" s="1">
        <v>6.2549999999999999</v>
      </c>
      <c r="D43" s="1">
        <v>4.4370000000000003</v>
      </c>
      <c r="E43" s="1">
        <v>17.02</v>
      </c>
      <c r="F43" s="1" t="e">
        <v>#N/A</v>
      </c>
      <c r="G43" s="1">
        <v>8.5150000000000006</v>
      </c>
      <c r="H43" s="1">
        <v>1.5125</v>
      </c>
      <c r="I43" s="1">
        <v>29.41</v>
      </c>
      <c r="J43" s="1" t="e">
        <v>#N/A</v>
      </c>
      <c r="K43" s="1">
        <v>22.774999999999999</v>
      </c>
      <c r="L43" s="1">
        <v>5.86</v>
      </c>
      <c r="M43" s="1">
        <v>5.29</v>
      </c>
      <c r="N43" s="1">
        <v>35.969067000000003</v>
      </c>
      <c r="O43" s="1">
        <v>7.9550000000000001</v>
      </c>
      <c r="P43" s="1">
        <v>5.5064390000000003</v>
      </c>
      <c r="Q43" s="1">
        <v>29.925000000000001</v>
      </c>
      <c r="R43" s="1">
        <v>14.91</v>
      </c>
      <c r="S43" s="1">
        <v>333</v>
      </c>
      <c r="T43" s="1">
        <v>15.13</v>
      </c>
      <c r="U43" s="1">
        <v>2.6566849000000001</v>
      </c>
      <c r="V43" s="1">
        <v>7.109</v>
      </c>
      <c r="W43" s="1">
        <v>17.260000000000002</v>
      </c>
      <c r="X43" s="1">
        <v>29.285</v>
      </c>
      <c r="Y43" s="1">
        <v>32.58</v>
      </c>
      <c r="Z43" s="1" t="e">
        <v>#N/A</v>
      </c>
      <c r="AD43" s="1">
        <v>6.2450000000000001</v>
      </c>
      <c r="AE43" s="1">
        <v>4.4349999999999996</v>
      </c>
      <c r="AF43" s="1">
        <v>17</v>
      </c>
      <c r="AG43" s="1" t="e">
        <v>#N/A</v>
      </c>
      <c r="AH43" s="1">
        <v>8.5050000000000008</v>
      </c>
      <c r="AI43" s="1">
        <v>1.5074999</v>
      </c>
      <c r="AJ43" s="1">
        <v>29.39</v>
      </c>
      <c r="AK43" s="1" t="e">
        <v>#N/A</v>
      </c>
      <c r="AL43" s="1">
        <v>22.7</v>
      </c>
      <c r="AM43" s="1">
        <v>5.85</v>
      </c>
      <c r="AN43" s="1">
        <v>5.28</v>
      </c>
      <c r="AO43" s="1">
        <v>35.896030000000003</v>
      </c>
      <c r="AP43" s="1">
        <v>7.9450000000000003</v>
      </c>
      <c r="AQ43" s="1">
        <v>5.5030545999999996</v>
      </c>
      <c r="AR43" s="1">
        <v>29.885000000000002</v>
      </c>
      <c r="AS43" s="1">
        <v>14.875</v>
      </c>
      <c r="AT43" s="1">
        <v>332</v>
      </c>
      <c r="AU43" s="1">
        <v>15.12</v>
      </c>
      <c r="AV43" s="1">
        <v>2.6548544999999999</v>
      </c>
      <c r="AW43" s="1">
        <v>7.1070000000000002</v>
      </c>
      <c r="AX43" s="1">
        <v>17.2</v>
      </c>
      <c r="AY43" s="1">
        <v>29.234999999999999</v>
      </c>
      <c r="AZ43" s="1">
        <v>32.555</v>
      </c>
      <c r="BA43" s="1" t="e">
        <v>#N/A</v>
      </c>
    </row>
    <row r="44" spans="1:53" ht="15.75" customHeight="1" x14ac:dyDescent="0.3"/>
    <row r="45" spans="1:53" ht="15.75" customHeight="1" x14ac:dyDescent="0.3"/>
    <row r="46" spans="1:53" ht="15.75" customHeight="1" x14ac:dyDescent="0.3"/>
    <row r="47" spans="1:53" ht="15.75" customHeight="1" x14ac:dyDescent="0.3"/>
    <row r="48" spans="1:53"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BC1000"/>
  <sheetViews>
    <sheetView workbookViewId="0">
      <selection activeCell="B1" sqref="B1"/>
    </sheetView>
  </sheetViews>
  <sheetFormatPr baseColWidth="10" defaultColWidth="12.6640625" defaultRowHeight="15" customHeight="1" x14ac:dyDescent="0.3"/>
  <cols>
    <col min="1" max="55" width="10.6640625" customWidth="1"/>
  </cols>
  <sheetData>
    <row r="1" spans="1:55" ht="14.4" x14ac:dyDescent="0.3">
      <c r="B1" s="1" t="s">
        <v>69</v>
      </c>
      <c r="C1" s="1" t="s">
        <v>70</v>
      </c>
      <c r="D1" s="1" t="s">
        <v>71</v>
      </c>
      <c r="E1" s="1" t="s">
        <v>72</v>
      </c>
      <c r="F1" s="1" t="s">
        <v>73</v>
      </c>
      <c r="G1" s="1" t="s">
        <v>74</v>
      </c>
      <c r="H1" s="1" t="s">
        <v>75</v>
      </c>
      <c r="I1" s="1" t="s">
        <v>76</v>
      </c>
      <c r="J1" s="1" t="s">
        <v>77</v>
      </c>
      <c r="K1" s="1" t="s">
        <v>78</v>
      </c>
      <c r="L1" s="1" t="s">
        <v>79</v>
      </c>
      <c r="M1" s="1" t="s">
        <v>80</v>
      </c>
      <c r="N1" s="1" t="s">
        <v>81</v>
      </c>
      <c r="O1" s="1" t="s">
        <v>82</v>
      </c>
      <c r="P1" s="1" t="s">
        <v>83</v>
      </c>
      <c r="Q1" s="1" t="s">
        <v>84</v>
      </c>
      <c r="R1" s="1" t="s">
        <v>85</v>
      </c>
      <c r="S1" s="1" t="s">
        <v>86</v>
      </c>
      <c r="T1" s="1" t="s">
        <v>87</v>
      </c>
      <c r="U1" s="1" t="s">
        <v>88</v>
      </c>
      <c r="V1" s="1" t="s">
        <v>89</v>
      </c>
      <c r="W1" s="1" t="s">
        <v>90</v>
      </c>
      <c r="X1" s="1" t="s">
        <v>91</v>
      </c>
      <c r="Y1" s="1" t="s">
        <v>92</v>
      </c>
      <c r="Z1" s="1" t="s">
        <v>93</v>
      </c>
      <c r="AA1" s="1" t="s">
        <v>94</v>
      </c>
      <c r="AB1" s="1" t="s">
        <v>95</v>
      </c>
      <c r="AE1" s="1" t="s">
        <v>71</v>
      </c>
      <c r="AF1" s="1" t="s">
        <v>72</v>
      </c>
      <c r="AG1" s="1" t="s">
        <v>73</v>
      </c>
      <c r="AH1" s="1" t="s">
        <v>74</v>
      </c>
      <c r="AI1" s="1" t="s">
        <v>75</v>
      </c>
      <c r="AJ1" s="1" t="s">
        <v>76</v>
      </c>
      <c r="AK1" s="1" t="s">
        <v>77</v>
      </c>
      <c r="AL1" s="1" t="s">
        <v>78</v>
      </c>
      <c r="AM1" s="1" t="s">
        <v>79</v>
      </c>
      <c r="AN1" s="1" t="s">
        <v>80</v>
      </c>
      <c r="AO1" s="1" t="s">
        <v>81</v>
      </c>
      <c r="AP1" s="1" t="s">
        <v>82</v>
      </c>
      <c r="AQ1" s="1" t="s">
        <v>83</v>
      </c>
      <c r="AR1" s="1" t="s">
        <v>84</v>
      </c>
      <c r="AS1" s="1" t="s">
        <v>85</v>
      </c>
      <c r="AT1" s="1" t="s">
        <v>86</v>
      </c>
      <c r="AU1" s="1" t="s">
        <v>87</v>
      </c>
      <c r="AV1" s="1" t="s">
        <v>88</v>
      </c>
      <c r="AW1" s="1" t="s">
        <v>89</v>
      </c>
      <c r="AX1" s="1" t="s">
        <v>90</v>
      </c>
      <c r="AY1" s="1" t="s">
        <v>91</v>
      </c>
      <c r="AZ1" s="1" t="s">
        <v>92</v>
      </c>
      <c r="BA1" s="1" t="s">
        <v>93</v>
      </c>
      <c r="BB1" s="1" t="s">
        <v>94</v>
      </c>
      <c r="BC1" s="1" t="s">
        <v>95</v>
      </c>
    </row>
    <row r="2" spans="1:55" ht="14.4" x14ac:dyDescent="0.3">
      <c r="D2" s="1" t="s">
        <v>69</v>
      </c>
      <c r="E2" s="1" t="s">
        <v>96</v>
      </c>
      <c r="F2" s="1" t="s">
        <v>97</v>
      </c>
      <c r="G2" s="1" t="s">
        <v>98</v>
      </c>
      <c r="H2" s="1" t="s">
        <v>99</v>
      </c>
      <c r="I2" s="1" t="s">
        <v>100</v>
      </c>
      <c r="J2" s="1" t="s">
        <v>101</v>
      </c>
      <c r="K2" s="1" t="s">
        <v>102</v>
      </c>
      <c r="L2" s="1" t="s">
        <v>103</v>
      </c>
      <c r="M2" s="1" t="s">
        <v>104</v>
      </c>
      <c r="N2" s="1" t="s">
        <v>105</v>
      </c>
      <c r="O2" s="1" t="s">
        <v>106</v>
      </c>
      <c r="P2" s="1" t="s">
        <v>107</v>
      </c>
      <c r="Q2" s="1" t="s">
        <v>108</v>
      </c>
      <c r="R2" s="1" t="s">
        <v>109</v>
      </c>
      <c r="S2" s="1" t="s">
        <v>110</v>
      </c>
      <c r="T2" s="1" t="s">
        <v>111</v>
      </c>
      <c r="U2" s="1" t="s">
        <v>112</v>
      </c>
      <c r="V2" s="1" t="s">
        <v>113</v>
      </c>
      <c r="W2" s="1" t="s">
        <v>114</v>
      </c>
      <c r="X2" s="1" t="s">
        <v>115</v>
      </c>
      <c r="Y2" s="1" t="s">
        <v>116</v>
      </c>
      <c r="Z2" s="1" t="s">
        <v>117</v>
      </c>
      <c r="AA2" s="1" t="s">
        <v>118</v>
      </c>
      <c r="AB2" s="1" t="s">
        <v>119</v>
      </c>
      <c r="AE2" s="1" t="s">
        <v>69</v>
      </c>
      <c r="AF2" s="1" t="s">
        <v>96</v>
      </c>
      <c r="AG2" s="1" t="s">
        <v>97</v>
      </c>
      <c r="AH2" s="1" t="s">
        <v>98</v>
      </c>
      <c r="AI2" s="1" t="s">
        <v>99</v>
      </c>
      <c r="AJ2" s="1" t="s">
        <v>100</v>
      </c>
      <c r="AK2" s="1" t="s">
        <v>101</v>
      </c>
      <c r="AL2" s="1" t="s">
        <v>102</v>
      </c>
      <c r="AM2" s="1" t="s">
        <v>103</v>
      </c>
      <c r="AN2" s="1" t="s">
        <v>104</v>
      </c>
      <c r="AO2" s="1" t="s">
        <v>105</v>
      </c>
      <c r="AP2" s="1" t="s">
        <v>106</v>
      </c>
      <c r="AQ2" s="1" t="s">
        <v>107</v>
      </c>
      <c r="AR2" s="1" t="s">
        <v>108</v>
      </c>
      <c r="AS2" s="1" t="s">
        <v>109</v>
      </c>
      <c r="AT2" s="1" t="s">
        <v>110</v>
      </c>
      <c r="AU2" s="1" t="s">
        <v>111</v>
      </c>
      <c r="AV2" s="1" t="s">
        <v>112</v>
      </c>
      <c r="AW2" s="1" t="s">
        <v>113</v>
      </c>
      <c r="AX2" s="1" t="s">
        <v>114</v>
      </c>
      <c r="AY2" s="1" t="s">
        <v>115</v>
      </c>
      <c r="AZ2" s="1" t="s">
        <v>116</v>
      </c>
      <c r="BA2" s="1" t="s">
        <v>117</v>
      </c>
      <c r="BB2" s="1" t="s">
        <v>118</v>
      </c>
      <c r="BC2" s="1" t="s">
        <v>119</v>
      </c>
    </row>
    <row r="3" spans="1:55" ht="14.4" x14ac:dyDescent="0.3">
      <c r="A3" s="1" t="s">
        <v>120</v>
      </c>
      <c r="D3" s="1" t="s">
        <v>27</v>
      </c>
      <c r="E3" s="1" t="s">
        <v>27</v>
      </c>
      <c r="F3" s="1" t="s">
        <v>27</v>
      </c>
      <c r="G3" s="1" t="s">
        <v>27</v>
      </c>
      <c r="H3" s="1" t="s">
        <v>27</v>
      </c>
      <c r="I3" s="1" t="s">
        <v>27</v>
      </c>
      <c r="J3" s="1" t="s">
        <v>27</v>
      </c>
      <c r="K3" s="1" t="s">
        <v>27</v>
      </c>
      <c r="L3" s="1" t="s">
        <v>27</v>
      </c>
      <c r="M3" s="1" t="s">
        <v>27</v>
      </c>
      <c r="N3" s="1" t="s">
        <v>27</v>
      </c>
      <c r="O3" s="1" t="s">
        <v>27</v>
      </c>
      <c r="P3" s="1" t="s">
        <v>27</v>
      </c>
      <c r="Q3" s="1" t="s">
        <v>27</v>
      </c>
      <c r="R3" s="1" t="s">
        <v>27</v>
      </c>
      <c r="S3" s="1" t="s">
        <v>27</v>
      </c>
      <c r="T3" s="1" t="s">
        <v>27</v>
      </c>
      <c r="U3" s="1" t="s">
        <v>27</v>
      </c>
      <c r="V3" s="1" t="s">
        <v>27</v>
      </c>
      <c r="W3" s="1" t="s">
        <v>27</v>
      </c>
      <c r="X3" s="1" t="s">
        <v>27</v>
      </c>
      <c r="Y3" s="1" t="s">
        <v>27</v>
      </c>
      <c r="Z3" s="1" t="s">
        <v>27</v>
      </c>
      <c r="AA3" s="1" t="s">
        <v>27</v>
      </c>
      <c r="AB3" s="1" t="s">
        <v>27</v>
      </c>
      <c r="AE3" s="1" t="s">
        <v>28</v>
      </c>
      <c r="AF3" s="1" t="s">
        <v>28</v>
      </c>
      <c r="AG3" s="1" t="s">
        <v>28</v>
      </c>
      <c r="AH3" s="1" t="s">
        <v>28</v>
      </c>
      <c r="AI3" s="1" t="s">
        <v>28</v>
      </c>
      <c r="AJ3" s="1" t="s">
        <v>28</v>
      </c>
      <c r="AK3" s="1" t="s">
        <v>28</v>
      </c>
      <c r="AL3" s="1" t="s">
        <v>28</v>
      </c>
      <c r="AM3" s="1" t="s">
        <v>28</v>
      </c>
      <c r="AN3" s="1" t="s">
        <v>28</v>
      </c>
      <c r="AO3" s="1" t="s">
        <v>28</v>
      </c>
      <c r="AP3" s="1" t="s">
        <v>28</v>
      </c>
      <c r="AQ3" s="1" t="s">
        <v>28</v>
      </c>
      <c r="AR3" s="1" t="s">
        <v>28</v>
      </c>
      <c r="AS3" s="1" t="s">
        <v>28</v>
      </c>
      <c r="AT3" s="1" t="s">
        <v>28</v>
      </c>
      <c r="AU3" s="1" t="s">
        <v>28</v>
      </c>
      <c r="AV3" s="1" t="s">
        <v>28</v>
      </c>
      <c r="AW3" s="1" t="s">
        <v>28</v>
      </c>
      <c r="AX3" s="1" t="s">
        <v>28</v>
      </c>
      <c r="AY3" s="1" t="s">
        <v>28</v>
      </c>
      <c r="AZ3" s="1" t="s">
        <v>28</v>
      </c>
      <c r="BA3" s="1" t="s">
        <v>28</v>
      </c>
      <c r="BB3" s="1" t="s">
        <v>28</v>
      </c>
      <c r="BC3" s="1" t="s">
        <v>28</v>
      </c>
    </row>
    <row r="4" spans="1:55" ht="14.4" x14ac:dyDescent="0.3">
      <c r="A4" s="1" t="s">
        <v>29</v>
      </c>
      <c r="D4" s="1">
        <v>109.12</v>
      </c>
      <c r="E4" s="1">
        <v>274.5</v>
      </c>
      <c r="F4" s="1">
        <v>261</v>
      </c>
      <c r="G4" s="1">
        <v>132.1</v>
      </c>
      <c r="H4" s="1">
        <v>69.5</v>
      </c>
      <c r="I4" s="1">
        <v>216.2</v>
      </c>
      <c r="J4" s="1">
        <v>14.73</v>
      </c>
      <c r="K4" s="1">
        <v>111.8</v>
      </c>
      <c r="L4" s="1">
        <v>179</v>
      </c>
      <c r="M4" s="1">
        <v>4.7</v>
      </c>
      <c r="N4" s="1">
        <v>85.1</v>
      </c>
      <c r="O4" s="1">
        <v>226.5</v>
      </c>
      <c r="P4" s="1">
        <v>62.5</v>
      </c>
      <c r="Q4" s="1">
        <v>40.799999999999997</v>
      </c>
      <c r="R4" s="1">
        <v>132.30000000000001</v>
      </c>
      <c r="S4" s="1">
        <v>16.795000000000002</v>
      </c>
      <c r="T4" s="1">
        <v>160.5</v>
      </c>
      <c r="U4" s="1">
        <v>134.5</v>
      </c>
      <c r="V4" s="1">
        <v>81.8</v>
      </c>
      <c r="W4" s="1">
        <v>1.6</v>
      </c>
      <c r="X4" s="1">
        <v>162.65</v>
      </c>
      <c r="Y4" s="1">
        <v>237.2</v>
      </c>
      <c r="Z4" s="1">
        <v>559</v>
      </c>
      <c r="AA4" s="1" t="e">
        <v>#N/A</v>
      </c>
      <c r="AB4" s="1">
        <v>338.6</v>
      </c>
      <c r="AE4" s="1">
        <v>109.12</v>
      </c>
      <c r="AF4" s="1">
        <v>274</v>
      </c>
      <c r="AG4" s="1">
        <v>260.8</v>
      </c>
      <c r="AH4" s="1">
        <v>131.69999999999999</v>
      </c>
      <c r="AI4" s="1">
        <v>69.2</v>
      </c>
      <c r="AJ4" s="1">
        <v>215.6</v>
      </c>
      <c r="AK4" s="1">
        <v>14.715</v>
      </c>
      <c r="AL4" s="1">
        <v>111.3</v>
      </c>
      <c r="AM4" s="1">
        <v>177.7</v>
      </c>
      <c r="AN4" s="1">
        <v>4.67</v>
      </c>
      <c r="AO4" s="1">
        <v>85</v>
      </c>
      <c r="AP4" s="1">
        <v>225.5</v>
      </c>
      <c r="AQ4" s="1">
        <v>62</v>
      </c>
      <c r="AR4" s="1">
        <v>40.15</v>
      </c>
      <c r="AS4" s="1">
        <v>131.69999999999999</v>
      </c>
      <c r="AT4" s="1">
        <v>16.79</v>
      </c>
      <c r="AU4" s="1">
        <v>160</v>
      </c>
      <c r="AV4" s="1">
        <v>132.30000000000001</v>
      </c>
      <c r="AW4" s="1">
        <v>81.680000000000007</v>
      </c>
      <c r="AX4" s="1">
        <v>1.5980000000000001</v>
      </c>
      <c r="AY4" s="1">
        <v>162.05000000000001</v>
      </c>
      <c r="AZ4" s="1">
        <v>236.4</v>
      </c>
      <c r="BA4" s="1">
        <v>558.79999999999995</v>
      </c>
      <c r="BB4" s="1" t="e">
        <v>#N/A</v>
      </c>
      <c r="BC4" s="1">
        <v>338</v>
      </c>
    </row>
    <row r="5" spans="1:55" ht="14.4" x14ac:dyDescent="0.3">
      <c r="A5" s="1" t="s">
        <v>30</v>
      </c>
      <c r="D5" s="1">
        <v>114.28</v>
      </c>
      <c r="E5" s="1">
        <v>231.5</v>
      </c>
      <c r="F5" s="1">
        <v>264.60000000000002</v>
      </c>
      <c r="G5" s="1">
        <v>121.7</v>
      </c>
      <c r="H5" s="1">
        <v>55.5</v>
      </c>
      <c r="I5" s="1">
        <v>256.39999999999998</v>
      </c>
      <c r="J5" s="1">
        <v>12.855</v>
      </c>
      <c r="K5" s="1">
        <v>112.5</v>
      </c>
      <c r="L5" s="1">
        <v>154.1</v>
      </c>
      <c r="M5" s="1">
        <v>4.1050000000000004</v>
      </c>
      <c r="N5" s="1">
        <v>77.45</v>
      </c>
      <c r="O5" s="1">
        <v>213</v>
      </c>
      <c r="P5" s="1">
        <v>60</v>
      </c>
      <c r="Q5" s="1">
        <v>45.35</v>
      </c>
      <c r="R5" s="1">
        <v>130.30000000000001</v>
      </c>
      <c r="S5" s="1">
        <v>15.4</v>
      </c>
      <c r="T5" s="1">
        <v>187</v>
      </c>
      <c r="U5" s="1">
        <v>113.55</v>
      </c>
      <c r="V5" s="1">
        <v>94.58</v>
      </c>
      <c r="W5" s="1">
        <v>1.5699999</v>
      </c>
      <c r="X5" s="1">
        <v>168</v>
      </c>
      <c r="Y5" s="1">
        <v>298.8</v>
      </c>
      <c r="Z5" s="1">
        <v>589.4</v>
      </c>
      <c r="AA5" s="1">
        <v>17.399999999999999</v>
      </c>
      <c r="AB5" s="1">
        <v>309</v>
      </c>
      <c r="AE5" s="1">
        <v>114.28</v>
      </c>
      <c r="AF5" s="1">
        <v>230.5</v>
      </c>
      <c r="AG5" s="1">
        <v>264.39999999999998</v>
      </c>
      <c r="AH5" s="1">
        <v>121.5</v>
      </c>
      <c r="AI5" s="1">
        <v>54.6</v>
      </c>
      <c r="AJ5" s="1">
        <v>255.8</v>
      </c>
      <c r="AK5" s="1">
        <v>12.82</v>
      </c>
      <c r="AL5" s="1">
        <v>112.3</v>
      </c>
      <c r="AM5" s="1">
        <v>153.80000000000001</v>
      </c>
      <c r="AN5" s="1">
        <v>4.0999999999999996</v>
      </c>
      <c r="AO5" s="1">
        <v>77.25</v>
      </c>
      <c r="AP5" s="1">
        <v>212</v>
      </c>
      <c r="AQ5" s="1">
        <v>59.8</v>
      </c>
      <c r="AR5" s="1">
        <v>45.3</v>
      </c>
      <c r="AS5" s="1">
        <v>129.6</v>
      </c>
      <c r="AT5" s="1">
        <v>15.375</v>
      </c>
      <c r="AU5" s="1">
        <v>186.7</v>
      </c>
      <c r="AV5" s="1">
        <v>113.3</v>
      </c>
      <c r="AW5" s="1">
        <v>93.78</v>
      </c>
      <c r="AX5" s="1">
        <v>1.552</v>
      </c>
      <c r="AY5" s="1">
        <v>167.9</v>
      </c>
      <c r="AZ5" s="1">
        <v>298</v>
      </c>
      <c r="BA5" s="1">
        <v>587.4</v>
      </c>
      <c r="BB5" s="1">
        <v>17.3</v>
      </c>
      <c r="BC5" s="1">
        <v>308.60000000000002</v>
      </c>
    </row>
    <row r="6" spans="1:55" ht="14.4" x14ac:dyDescent="0.3">
      <c r="A6" s="1" t="s">
        <v>31</v>
      </c>
      <c r="D6" s="1">
        <v>109</v>
      </c>
      <c r="E6" s="1">
        <v>234</v>
      </c>
      <c r="F6" s="1">
        <v>175.7</v>
      </c>
      <c r="G6" s="1">
        <v>136.19999999999999</v>
      </c>
      <c r="H6" s="1">
        <v>54.6</v>
      </c>
      <c r="I6" s="1">
        <v>174.5</v>
      </c>
      <c r="J6" s="1">
        <v>13.25</v>
      </c>
      <c r="K6" s="1">
        <v>124</v>
      </c>
      <c r="L6" s="1">
        <v>130.30000000000001</v>
      </c>
      <c r="M6" s="1">
        <v>3.9850001000000002</v>
      </c>
      <c r="N6" s="1">
        <v>71.349999999999994</v>
      </c>
      <c r="O6" s="1">
        <v>236.5</v>
      </c>
      <c r="P6" s="1">
        <v>53.6</v>
      </c>
      <c r="Q6" s="1">
        <v>38.299999999999997</v>
      </c>
      <c r="R6" s="1">
        <v>114</v>
      </c>
      <c r="S6" s="1">
        <v>13.92</v>
      </c>
      <c r="T6" s="1">
        <v>163.4</v>
      </c>
      <c r="U6" s="1">
        <v>156.15</v>
      </c>
      <c r="V6" s="1">
        <v>76.180000000000007</v>
      </c>
      <c r="W6" s="1">
        <v>1.2720001000000001</v>
      </c>
      <c r="X6" s="1">
        <v>163.35</v>
      </c>
      <c r="Y6" s="1">
        <v>322.8</v>
      </c>
      <c r="Z6" s="1">
        <v>711.8</v>
      </c>
      <c r="AA6" s="1">
        <v>17.2</v>
      </c>
      <c r="AB6" s="1">
        <v>276.39999999999998</v>
      </c>
      <c r="AE6" s="1">
        <v>109</v>
      </c>
      <c r="AF6" s="1">
        <v>233</v>
      </c>
      <c r="AG6" s="1">
        <v>175.6</v>
      </c>
      <c r="AH6" s="1">
        <v>135.9</v>
      </c>
      <c r="AI6" s="1">
        <v>54.6</v>
      </c>
      <c r="AJ6" s="1">
        <v>174</v>
      </c>
      <c r="AK6" s="1">
        <v>13.154999999999999</v>
      </c>
      <c r="AL6" s="1">
        <v>123.7</v>
      </c>
      <c r="AM6" s="1">
        <v>129.80000000000001</v>
      </c>
      <c r="AN6" s="1">
        <v>3.98</v>
      </c>
      <c r="AO6" s="1">
        <v>71.2</v>
      </c>
      <c r="AP6" s="1">
        <v>235.5</v>
      </c>
      <c r="AQ6" s="1">
        <v>53.4</v>
      </c>
      <c r="AR6" s="1">
        <v>38.200000000000003</v>
      </c>
      <c r="AS6" s="1">
        <v>113.2</v>
      </c>
      <c r="AT6" s="1">
        <v>13.904999999999999</v>
      </c>
      <c r="AU6" s="1">
        <v>163.1</v>
      </c>
      <c r="AV6" s="1">
        <v>155.75</v>
      </c>
      <c r="AW6" s="1">
        <v>76.099999999999994</v>
      </c>
      <c r="AX6" s="1">
        <v>1.256</v>
      </c>
      <c r="AY6" s="1">
        <v>163.19999999999999</v>
      </c>
      <c r="AZ6" s="1">
        <v>322.2</v>
      </c>
      <c r="BA6" s="1">
        <v>709.8</v>
      </c>
      <c r="BB6" s="1">
        <v>17.100000000000001</v>
      </c>
      <c r="BC6" s="1">
        <v>276</v>
      </c>
    </row>
    <row r="7" spans="1:55" ht="14.4" x14ac:dyDescent="0.3">
      <c r="A7" s="1" t="s">
        <v>32</v>
      </c>
      <c r="D7" s="1">
        <v>110.66</v>
      </c>
      <c r="E7" s="1">
        <v>244</v>
      </c>
      <c r="F7" s="1">
        <v>186.3</v>
      </c>
      <c r="G7" s="1">
        <v>115.6</v>
      </c>
      <c r="H7" s="1">
        <v>56.6</v>
      </c>
      <c r="I7" s="1">
        <v>202</v>
      </c>
      <c r="J7" s="1">
        <v>10.4</v>
      </c>
      <c r="K7" s="1">
        <v>125.7</v>
      </c>
      <c r="L7" s="1">
        <v>142.80000000000001</v>
      </c>
      <c r="M7" s="1">
        <v>4.51</v>
      </c>
      <c r="N7" s="1">
        <v>70.180000000000007</v>
      </c>
      <c r="O7" s="1">
        <v>247.2</v>
      </c>
      <c r="P7" s="1">
        <v>57.9</v>
      </c>
      <c r="Q7" s="1">
        <v>47.454500000000003</v>
      </c>
      <c r="R7" s="1">
        <v>151.65</v>
      </c>
      <c r="S7" s="1">
        <v>13.885</v>
      </c>
      <c r="T7" s="1">
        <v>182.1</v>
      </c>
      <c r="U7" s="1">
        <v>141.94999999999999</v>
      </c>
      <c r="V7" s="1">
        <v>79.58</v>
      </c>
      <c r="W7" s="1">
        <v>1.252</v>
      </c>
      <c r="X7" s="1">
        <v>157.9</v>
      </c>
      <c r="Y7" s="1">
        <v>261.2</v>
      </c>
      <c r="Z7" s="1">
        <v>566.1</v>
      </c>
      <c r="AA7" s="1" t="e">
        <v>#N/A</v>
      </c>
      <c r="AB7" s="1">
        <v>322.7</v>
      </c>
      <c r="AE7" s="1">
        <v>110.66</v>
      </c>
      <c r="AF7" s="1">
        <v>243.5</v>
      </c>
      <c r="AG7" s="1">
        <v>186.1</v>
      </c>
      <c r="AH7" s="1">
        <v>115.4</v>
      </c>
      <c r="AI7" s="1">
        <v>55.9</v>
      </c>
      <c r="AJ7" s="1">
        <v>201.6</v>
      </c>
      <c r="AK7" s="1">
        <v>10.395</v>
      </c>
      <c r="AL7" s="1">
        <v>124.9</v>
      </c>
      <c r="AM7" s="1">
        <v>142.6</v>
      </c>
      <c r="AN7" s="1">
        <v>4.5</v>
      </c>
      <c r="AO7" s="1">
        <v>69.86</v>
      </c>
      <c r="AP7" s="1">
        <v>244.4</v>
      </c>
      <c r="AQ7" s="1">
        <v>57.7</v>
      </c>
      <c r="AR7" s="1">
        <v>47.272680000000001</v>
      </c>
      <c r="AS7" s="1">
        <v>151.19999999999999</v>
      </c>
      <c r="AT7" s="1">
        <v>13.88</v>
      </c>
      <c r="AU7" s="1">
        <v>181.3</v>
      </c>
      <c r="AV7" s="1">
        <v>141.75</v>
      </c>
      <c r="AW7" s="1">
        <v>78.819999999999993</v>
      </c>
      <c r="AX7" s="1">
        <v>1.25</v>
      </c>
      <c r="AY7" s="1">
        <v>157.6</v>
      </c>
      <c r="AZ7" s="1">
        <v>260.39999999999998</v>
      </c>
      <c r="BA7" s="1">
        <v>565.79999999999995</v>
      </c>
      <c r="BB7" s="1" t="e">
        <v>#N/A</v>
      </c>
      <c r="BC7" s="1">
        <v>315.89999999999998</v>
      </c>
    </row>
    <row r="8" spans="1:55" ht="14.4" x14ac:dyDescent="0.3">
      <c r="A8" s="1" t="s">
        <v>33</v>
      </c>
      <c r="D8" s="1">
        <v>108.04</v>
      </c>
      <c r="E8" s="1">
        <v>196.2</v>
      </c>
      <c r="F8" s="1">
        <v>159.6</v>
      </c>
      <c r="G8" s="1">
        <v>116.4</v>
      </c>
      <c r="H8" s="1">
        <v>58.5</v>
      </c>
      <c r="I8" s="1">
        <v>194.8</v>
      </c>
      <c r="J8" s="1">
        <v>11.17</v>
      </c>
      <c r="K8" s="1">
        <v>101.2</v>
      </c>
      <c r="L8" s="1">
        <v>136.19999999999999</v>
      </c>
      <c r="M8" s="1">
        <v>4.67</v>
      </c>
      <c r="N8" s="1">
        <v>64.2</v>
      </c>
      <c r="O8" s="1">
        <v>248.4</v>
      </c>
      <c r="P8" s="1">
        <v>42.1</v>
      </c>
      <c r="Q8" s="1">
        <v>45.909041999999999</v>
      </c>
      <c r="R8" s="1">
        <v>131.6</v>
      </c>
      <c r="S8" s="1">
        <v>13.585000000000001</v>
      </c>
      <c r="T8" s="1">
        <v>134.19999999999999</v>
      </c>
      <c r="U8" s="1">
        <v>136.80000000000001</v>
      </c>
      <c r="V8" s="1">
        <v>79.319999999999993</v>
      </c>
      <c r="W8" s="1">
        <v>1.22</v>
      </c>
      <c r="X8" s="1">
        <v>134.5</v>
      </c>
      <c r="Y8" s="1">
        <v>270.8</v>
      </c>
      <c r="Z8" s="1">
        <v>470</v>
      </c>
      <c r="AA8" s="1" t="e">
        <v>#N/A</v>
      </c>
      <c r="AB8" s="1">
        <v>274.39999999999998</v>
      </c>
      <c r="AE8" s="1">
        <v>108.04</v>
      </c>
      <c r="AF8" s="1">
        <v>195.6</v>
      </c>
      <c r="AG8" s="1">
        <v>158.80000000000001</v>
      </c>
      <c r="AH8" s="1">
        <v>116.1</v>
      </c>
      <c r="AI8" s="1">
        <v>58</v>
      </c>
      <c r="AJ8" s="1">
        <v>194.4</v>
      </c>
      <c r="AK8" s="1">
        <v>11.15</v>
      </c>
      <c r="AL8" s="1">
        <v>100.8</v>
      </c>
      <c r="AM8" s="1">
        <v>135.80000000000001</v>
      </c>
      <c r="AN8" s="1">
        <v>4.6150000000000002</v>
      </c>
      <c r="AO8" s="1">
        <v>64.14</v>
      </c>
      <c r="AP8" s="1">
        <v>247.8</v>
      </c>
      <c r="AQ8" s="1">
        <v>41.9</v>
      </c>
      <c r="AR8" s="1">
        <v>45.81814</v>
      </c>
      <c r="AS8" s="1">
        <v>131.25</v>
      </c>
      <c r="AT8" s="1">
        <v>13.58</v>
      </c>
      <c r="AU8" s="1">
        <v>133.9</v>
      </c>
      <c r="AV8" s="1">
        <v>136.44999999999999</v>
      </c>
      <c r="AW8" s="1">
        <v>79.14</v>
      </c>
      <c r="AX8" s="1">
        <v>1.198</v>
      </c>
      <c r="AY8" s="1">
        <v>134.19999999999999</v>
      </c>
      <c r="AZ8" s="1">
        <v>269.60000000000002</v>
      </c>
      <c r="BA8" s="1">
        <v>469.95</v>
      </c>
      <c r="BB8" s="1" t="e">
        <v>#N/A</v>
      </c>
      <c r="BC8" s="1">
        <v>274</v>
      </c>
    </row>
    <row r="9" spans="1:55" ht="14.4" x14ac:dyDescent="0.3">
      <c r="A9" s="1" t="s">
        <v>34</v>
      </c>
      <c r="D9" s="1">
        <v>93.1</v>
      </c>
      <c r="E9" s="1">
        <v>198.2</v>
      </c>
      <c r="F9" s="1">
        <v>125.2</v>
      </c>
      <c r="G9" s="1">
        <v>103.1</v>
      </c>
      <c r="H9" s="1">
        <v>52.8</v>
      </c>
      <c r="I9" s="1">
        <v>147.5</v>
      </c>
      <c r="J9" s="1">
        <v>8.3239999999999998</v>
      </c>
      <c r="K9" s="1">
        <v>101.2</v>
      </c>
      <c r="L9" s="1">
        <v>111</v>
      </c>
      <c r="M9" s="1">
        <v>4.0250000000000004</v>
      </c>
      <c r="N9" s="1">
        <v>65.78</v>
      </c>
      <c r="O9" s="1">
        <v>155.9</v>
      </c>
      <c r="P9" s="1">
        <v>31.15</v>
      </c>
      <c r="Q9" s="1">
        <v>47.818129999999996</v>
      </c>
      <c r="R9" s="1">
        <v>101.65</v>
      </c>
      <c r="S9" s="1">
        <v>11.535</v>
      </c>
      <c r="T9" s="1">
        <v>108.2</v>
      </c>
      <c r="U9" s="1">
        <v>93.02</v>
      </c>
      <c r="V9" s="1">
        <v>65.34</v>
      </c>
      <c r="W9" s="1">
        <v>1.002</v>
      </c>
      <c r="X9" s="1">
        <v>115.4</v>
      </c>
      <c r="Y9" s="1">
        <v>223</v>
      </c>
      <c r="Z9" s="1">
        <v>397.8</v>
      </c>
      <c r="AA9" s="1" t="e">
        <v>#N/A</v>
      </c>
      <c r="AB9" s="1">
        <v>287.7</v>
      </c>
      <c r="AE9" s="1">
        <v>93.1</v>
      </c>
      <c r="AF9" s="1">
        <v>197.4</v>
      </c>
      <c r="AG9" s="1">
        <v>125</v>
      </c>
      <c r="AH9" s="1">
        <v>103</v>
      </c>
      <c r="AI9" s="1">
        <v>51.7</v>
      </c>
      <c r="AJ9" s="1">
        <v>147.19999999999999</v>
      </c>
      <c r="AK9" s="1">
        <v>8.2959999999999994</v>
      </c>
      <c r="AL9" s="1">
        <v>101</v>
      </c>
      <c r="AM9" s="1">
        <v>110.4</v>
      </c>
      <c r="AN9" s="1">
        <v>4.01</v>
      </c>
      <c r="AO9" s="1">
        <v>65.66</v>
      </c>
      <c r="AP9" s="1">
        <v>154.80000000000001</v>
      </c>
      <c r="AQ9" s="1">
        <v>31.05</v>
      </c>
      <c r="AR9" s="1">
        <v>47.727221999999998</v>
      </c>
      <c r="AS9" s="1">
        <v>101</v>
      </c>
      <c r="AT9" s="1">
        <v>11.515000000000001</v>
      </c>
      <c r="AU9" s="1">
        <v>107.9</v>
      </c>
      <c r="AV9" s="1">
        <v>92.98</v>
      </c>
      <c r="AW9" s="1">
        <v>63.36</v>
      </c>
      <c r="AX9" s="1">
        <v>0.996</v>
      </c>
      <c r="AY9" s="1">
        <v>115.3</v>
      </c>
      <c r="AZ9" s="1">
        <v>222.4</v>
      </c>
      <c r="BA9" s="1">
        <v>397.5</v>
      </c>
      <c r="BB9" s="1" t="e">
        <v>#N/A</v>
      </c>
      <c r="BC9" s="1">
        <v>287</v>
      </c>
    </row>
    <row r="10" spans="1:55" ht="14.4" x14ac:dyDescent="0.3">
      <c r="A10" s="1" t="s">
        <v>35</v>
      </c>
      <c r="D10" s="1">
        <v>103.84</v>
      </c>
      <c r="E10" s="1">
        <v>230.5</v>
      </c>
      <c r="F10" s="1">
        <v>139.4</v>
      </c>
      <c r="G10" s="1">
        <v>103.2</v>
      </c>
      <c r="H10" s="1">
        <v>56.9</v>
      </c>
      <c r="I10" s="1">
        <v>209.8</v>
      </c>
      <c r="J10" s="1">
        <v>9.1159999999999997</v>
      </c>
      <c r="K10" s="1">
        <v>116.5</v>
      </c>
      <c r="L10" s="1">
        <v>94.1</v>
      </c>
      <c r="M10" s="1">
        <v>4.6349999999999998</v>
      </c>
      <c r="N10" s="1">
        <v>58.28</v>
      </c>
      <c r="O10" s="1">
        <v>213.2</v>
      </c>
      <c r="P10" s="1">
        <v>27.25</v>
      </c>
      <c r="Q10" s="1">
        <v>59.454487</v>
      </c>
      <c r="R10" s="1">
        <v>94.96</v>
      </c>
      <c r="S10" s="1">
        <v>12.345000000000001</v>
      </c>
      <c r="T10" s="1">
        <v>134.6</v>
      </c>
      <c r="U10" s="1">
        <v>99.3</v>
      </c>
      <c r="V10" s="1">
        <v>52.92</v>
      </c>
      <c r="W10" s="1">
        <v>1.1279999999999999</v>
      </c>
      <c r="X10" s="1">
        <v>137.80000000000001</v>
      </c>
      <c r="Y10" s="1">
        <v>268</v>
      </c>
      <c r="Z10" s="1">
        <v>388.9</v>
      </c>
      <c r="AA10" s="1" t="e">
        <v>#N/A</v>
      </c>
      <c r="AB10" s="1">
        <v>317.2</v>
      </c>
      <c r="AE10" s="1">
        <v>103.84</v>
      </c>
      <c r="AF10" s="1">
        <v>230</v>
      </c>
      <c r="AG10" s="1">
        <v>138.6</v>
      </c>
      <c r="AH10" s="1">
        <v>103</v>
      </c>
      <c r="AI10" s="1">
        <v>56.3</v>
      </c>
      <c r="AJ10" s="1">
        <v>209</v>
      </c>
      <c r="AK10" s="1">
        <v>9.0839999999999996</v>
      </c>
      <c r="AL10" s="1">
        <v>116.3</v>
      </c>
      <c r="AM10" s="1">
        <v>94</v>
      </c>
      <c r="AN10" s="1">
        <v>4.63</v>
      </c>
      <c r="AO10" s="1">
        <v>58.08</v>
      </c>
      <c r="AP10" s="1">
        <v>212.4</v>
      </c>
      <c r="AQ10" s="1">
        <v>27.15</v>
      </c>
      <c r="AR10" s="1">
        <v>59.363579999999999</v>
      </c>
      <c r="AS10" s="1">
        <v>94.84</v>
      </c>
      <c r="AT10" s="1">
        <v>12.315</v>
      </c>
      <c r="AU10" s="1">
        <v>134.4</v>
      </c>
      <c r="AV10" s="1">
        <v>99.28</v>
      </c>
      <c r="AW10" s="1">
        <v>52.64</v>
      </c>
      <c r="AX10" s="1">
        <v>1.1180000000000001</v>
      </c>
      <c r="AY10" s="1">
        <v>137.6</v>
      </c>
      <c r="AZ10" s="1">
        <v>267.60000000000002</v>
      </c>
      <c r="BA10" s="1">
        <v>388.35</v>
      </c>
      <c r="BB10" s="1" t="e">
        <v>#N/A</v>
      </c>
      <c r="BC10" s="1">
        <v>316</v>
      </c>
    </row>
    <row r="11" spans="1:55" ht="14.4" x14ac:dyDescent="0.3">
      <c r="A11" s="1" t="s">
        <v>36</v>
      </c>
      <c r="D11" s="1">
        <v>102.27</v>
      </c>
      <c r="E11" s="1">
        <v>215</v>
      </c>
      <c r="F11" s="1">
        <v>131.30000000000001</v>
      </c>
      <c r="G11" s="1">
        <v>99</v>
      </c>
      <c r="H11" s="1">
        <v>54.8</v>
      </c>
      <c r="I11" s="1">
        <v>215.2</v>
      </c>
      <c r="J11" s="1">
        <v>7.95</v>
      </c>
      <c r="K11" s="1">
        <v>91.85</v>
      </c>
      <c r="L11" s="1">
        <v>109.4</v>
      </c>
      <c r="M11" s="1">
        <v>4.22</v>
      </c>
      <c r="N11" s="1">
        <v>54.7</v>
      </c>
      <c r="O11" s="1">
        <v>217</v>
      </c>
      <c r="P11" s="1">
        <v>26.215</v>
      </c>
      <c r="Q11" s="1">
        <v>57.272675</v>
      </c>
      <c r="R11" s="1">
        <v>83.42</v>
      </c>
      <c r="S11" s="1">
        <v>14.17</v>
      </c>
      <c r="T11" s="1">
        <v>132.80000000000001</v>
      </c>
      <c r="U11" s="1">
        <v>80.099999999999994</v>
      </c>
      <c r="V11" s="1">
        <v>50.48</v>
      </c>
      <c r="W11" s="1">
        <v>1</v>
      </c>
      <c r="X11" s="1">
        <v>181.9</v>
      </c>
      <c r="Y11" s="1">
        <v>241</v>
      </c>
      <c r="Z11" s="1">
        <v>371.9</v>
      </c>
      <c r="AA11" s="1" t="e">
        <v>#N/A</v>
      </c>
      <c r="AB11" s="1">
        <v>255.5</v>
      </c>
      <c r="AE11" s="1">
        <v>102.27</v>
      </c>
      <c r="AF11" s="1">
        <v>214</v>
      </c>
      <c r="AG11" s="1">
        <v>131.19999999999999</v>
      </c>
      <c r="AH11" s="1">
        <v>98.85</v>
      </c>
      <c r="AI11" s="1">
        <v>54.6</v>
      </c>
      <c r="AJ11" s="1">
        <v>214.8</v>
      </c>
      <c r="AK11" s="1">
        <v>7.9440001999999996</v>
      </c>
      <c r="AL11" s="1">
        <v>91.61</v>
      </c>
      <c r="AM11" s="1">
        <v>109.2</v>
      </c>
      <c r="AN11" s="1">
        <v>4.1849999999999996</v>
      </c>
      <c r="AO11" s="1">
        <v>54.3</v>
      </c>
      <c r="AP11" s="1">
        <v>215</v>
      </c>
      <c r="AQ11" s="1">
        <v>26.135000000000002</v>
      </c>
      <c r="AR11" s="1">
        <v>57.19003</v>
      </c>
      <c r="AS11" s="1">
        <v>81.459999999999994</v>
      </c>
      <c r="AT11" s="1">
        <v>14.14</v>
      </c>
      <c r="AU11" s="1">
        <v>132.4</v>
      </c>
      <c r="AV11" s="1">
        <v>80.08</v>
      </c>
      <c r="AW11" s="1">
        <v>50.34</v>
      </c>
      <c r="AX11" s="1">
        <v>0.999</v>
      </c>
      <c r="AY11" s="1">
        <v>181.7</v>
      </c>
      <c r="AZ11" s="1">
        <v>240.4</v>
      </c>
      <c r="BA11" s="1">
        <v>371.85</v>
      </c>
      <c r="BB11" s="1" t="e">
        <v>#N/A</v>
      </c>
      <c r="BC11" s="1">
        <v>255.1</v>
      </c>
    </row>
    <row r="12" spans="1:55" ht="14.4" x14ac:dyDescent="0.3">
      <c r="A12" s="1" t="s">
        <v>37</v>
      </c>
      <c r="D12" s="1">
        <v>95.92</v>
      </c>
      <c r="E12" s="1">
        <v>166.2</v>
      </c>
      <c r="F12" s="1">
        <v>157.69999999999999</v>
      </c>
      <c r="G12" s="1">
        <v>85.7</v>
      </c>
      <c r="H12" s="1">
        <v>56.1</v>
      </c>
      <c r="I12" s="1">
        <v>186.7</v>
      </c>
      <c r="J12" s="1">
        <v>6.48</v>
      </c>
      <c r="K12" s="1">
        <v>83.86</v>
      </c>
      <c r="L12" s="1">
        <v>122.2</v>
      </c>
      <c r="M12" s="1">
        <v>3.3</v>
      </c>
      <c r="N12" s="1">
        <v>47.18</v>
      </c>
      <c r="O12" s="1">
        <v>183.6</v>
      </c>
      <c r="P12" s="1">
        <v>21.324999999999999</v>
      </c>
      <c r="Q12" s="1">
        <v>45.950369999999999</v>
      </c>
      <c r="R12" s="1">
        <v>44.5</v>
      </c>
      <c r="S12" s="1">
        <v>15.505000000000001</v>
      </c>
      <c r="T12" s="1">
        <v>186.2</v>
      </c>
      <c r="U12" s="1">
        <v>56.64</v>
      </c>
      <c r="V12" s="1">
        <v>62.1</v>
      </c>
      <c r="W12" s="1">
        <v>0.85199999999999998</v>
      </c>
      <c r="X12" s="1">
        <v>135.7012</v>
      </c>
      <c r="Y12" s="1">
        <v>227</v>
      </c>
      <c r="Z12" s="1">
        <v>235.75</v>
      </c>
      <c r="AA12" s="1" t="e">
        <v>#N/A</v>
      </c>
      <c r="AB12" s="1">
        <v>218.1</v>
      </c>
      <c r="AE12" s="1">
        <v>95.92</v>
      </c>
      <c r="AF12" s="1">
        <v>165.2</v>
      </c>
      <c r="AG12" s="1">
        <v>157.30000000000001</v>
      </c>
      <c r="AH12" s="1">
        <v>85.5</v>
      </c>
      <c r="AI12" s="1">
        <v>55.2</v>
      </c>
      <c r="AJ12" s="1">
        <v>186.3</v>
      </c>
      <c r="AK12" s="1">
        <v>6.3259999999999996</v>
      </c>
      <c r="AL12" s="1">
        <v>83.67</v>
      </c>
      <c r="AM12" s="1">
        <v>122</v>
      </c>
      <c r="AN12" s="1">
        <v>3.24</v>
      </c>
      <c r="AO12" s="1">
        <v>46.93</v>
      </c>
      <c r="AP12" s="1">
        <v>183</v>
      </c>
      <c r="AQ12" s="1">
        <v>21.14</v>
      </c>
      <c r="AR12" s="1">
        <v>45.867730000000002</v>
      </c>
      <c r="AS12" s="1">
        <v>44.11</v>
      </c>
      <c r="AT12" s="1">
        <v>15.494999999999999</v>
      </c>
      <c r="AU12" s="1">
        <v>185.7</v>
      </c>
      <c r="AV12" s="1">
        <v>56.54</v>
      </c>
      <c r="AW12" s="1">
        <v>60.86</v>
      </c>
      <c r="AX12" s="1">
        <v>0.84499999999999997</v>
      </c>
      <c r="AY12" s="1">
        <v>135.51806999999999</v>
      </c>
      <c r="AZ12" s="1">
        <v>226.2</v>
      </c>
      <c r="BA12" s="1">
        <v>235.65</v>
      </c>
      <c r="BB12" s="1" t="e">
        <v>#N/A</v>
      </c>
      <c r="BC12" s="1">
        <v>217.8</v>
      </c>
    </row>
    <row r="13" spans="1:55" ht="14.4" x14ac:dyDescent="0.3">
      <c r="A13" s="1" t="s">
        <v>38</v>
      </c>
      <c r="D13" s="1">
        <v>87.71</v>
      </c>
      <c r="E13" s="1">
        <v>137.19999999999999</v>
      </c>
      <c r="F13" s="1">
        <v>117</v>
      </c>
      <c r="G13" s="1">
        <v>71.900000000000006</v>
      </c>
      <c r="H13" s="1">
        <v>48</v>
      </c>
      <c r="I13" s="1">
        <v>158.69999999999999</v>
      </c>
      <c r="J13" s="1">
        <v>9.2260000000000009</v>
      </c>
      <c r="K13" s="1">
        <v>77.260000000000005</v>
      </c>
      <c r="L13" s="1">
        <v>96</v>
      </c>
      <c r="M13" s="1">
        <v>2.8250000000000002</v>
      </c>
      <c r="N13" s="1">
        <v>51.78</v>
      </c>
      <c r="O13" s="1">
        <v>157.4</v>
      </c>
      <c r="P13" s="1">
        <v>19.414000000000001</v>
      </c>
      <c r="Q13" s="1">
        <v>35.537154999999998</v>
      </c>
      <c r="R13" s="1">
        <v>41.46</v>
      </c>
      <c r="S13" s="1">
        <v>12.734999999999999</v>
      </c>
      <c r="T13" s="1">
        <v>167.3</v>
      </c>
      <c r="U13" s="1">
        <v>44.59</v>
      </c>
      <c r="V13" s="1">
        <v>61.36</v>
      </c>
      <c r="W13" s="1">
        <v>0.90700000000000003</v>
      </c>
      <c r="X13" s="1">
        <v>126.54458</v>
      </c>
      <c r="Y13" s="1">
        <v>193.1</v>
      </c>
      <c r="Z13" s="1">
        <v>233.75</v>
      </c>
      <c r="AA13" s="1" t="e">
        <v>#N/A</v>
      </c>
      <c r="AB13" s="1">
        <v>223</v>
      </c>
      <c r="AE13" s="1">
        <v>87.71</v>
      </c>
      <c r="AF13" s="1">
        <v>136.4</v>
      </c>
      <c r="AG13" s="1">
        <v>116.7</v>
      </c>
      <c r="AH13" s="1">
        <v>71.75</v>
      </c>
      <c r="AI13" s="1">
        <v>47.3</v>
      </c>
      <c r="AJ13" s="1">
        <v>158.30000000000001</v>
      </c>
      <c r="AK13" s="1">
        <v>9.19</v>
      </c>
      <c r="AL13" s="1">
        <v>77.09</v>
      </c>
      <c r="AM13" s="1">
        <v>95.7</v>
      </c>
      <c r="AN13" s="1">
        <v>2.8</v>
      </c>
      <c r="AO13" s="1">
        <v>51.72</v>
      </c>
      <c r="AP13" s="1">
        <v>156.6</v>
      </c>
      <c r="AQ13" s="1">
        <v>19.079999999999998</v>
      </c>
      <c r="AR13" s="1">
        <v>35.454514000000003</v>
      </c>
      <c r="AS13" s="1">
        <v>41.31</v>
      </c>
      <c r="AT13" s="1">
        <v>12.725</v>
      </c>
      <c r="AU13" s="1">
        <v>166.8</v>
      </c>
      <c r="AV13" s="1">
        <v>44.55</v>
      </c>
      <c r="AW13" s="1">
        <v>61.28</v>
      </c>
      <c r="AX13" s="1">
        <v>0.89100000000000001</v>
      </c>
      <c r="AY13" s="1">
        <v>126.36144</v>
      </c>
      <c r="AZ13" s="1">
        <v>192.7</v>
      </c>
      <c r="BA13" s="1">
        <v>233.7</v>
      </c>
      <c r="BB13" s="1" t="e">
        <v>#N/A</v>
      </c>
      <c r="BC13" s="1">
        <v>222.6</v>
      </c>
    </row>
    <row r="14" spans="1:55" ht="14.4" x14ac:dyDescent="0.3">
      <c r="A14" s="1" t="s">
        <v>39</v>
      </c>
      <c r="D14" s="1" t="e">
        <v>#N/A</v>
      </c>
      <c r="E14" s="1">
        <v>148.6</v>
      </c>
      <c r="F14" s="1">
        <v>127.4</v>
      </c>
      <c r="G14" s="1">
        <v>76.400000000000006</v>
      </c>
      <c r="H14" s="1">
        <v>50.3</v>
      </c>
      <c r="I14" s="1">
        <v>236.8</v>
      </c>
      <c r="J14" s="1">
        <v>9.0419999999999998</v>
      </c>
      <c r="K14" s="1">
        <v>103.58</v>
      </c>
      <c r="L14" s="1">
        <v>81</v>
      </c>
      <c r="M14" s="1">
        <v>3.49</v>
      </c>
      <c r="N14" s="1">
        <v>48.99</v>
      </c>
      <c r="O14" s="1">
        <v>177.4</v>
      </c>
      <c r="P14" s="1">
        <v>24.045000000000002</v>
      </c>
      <c r="Q14" s="1">
        <v>37.314014</v>
      </c>
      <c r="R14" s="1">
        <v>84.96</v>
      </c>
      <c r="S14" s="1">
        <v>11.4</v>
      </c>
      <c r="T14" s="1">
        <v>181.4</v>
      </c>
      <c r="U14" s="1">
        <v>45.88</v>
      </c>
      <c r="V14" s="1">
        <v>79.12</v>
      </c>
      <c r="W14" s="1">
        <v>0.93500000000000005</v>
      </c>
      <c r="X14" s="1">
        <v>128.28434999999999</v>
      </c>
      <c r="Y14" s="1">
        <v>236.2</v>
      </c>
      <c r="Z14" s="1">
        <v>238.6</v>
      </c>
      <c r="AA14" s="1" t="e">
        <v>#N/A</v>
      </c>
      <c r="AB14" s="1">
        <v>250.9</v>
      </c>
      <c r="AE14" s="1" t="e">
        <v>#N/A</v>
      </c>
      <c r="AF14" s="1">
        <v>147</v>
      </c>
      <c r="AG14" s="1">
        <v>127.3</v>
      </c>
      <c r="AH14" s="1">
        <v>76.25</v>
      </c>
      <c r="AI14" s="1">
        <v>50</v>
      </c>
      <c r="AJ14" s="1">
        <v>236</v>
      </c>
      <c r="AK14" s="1">
        <v>9.0359999999999996</v>
      </c>
      <c r="AL14" s="1">
        <v>103.04</v>
      </c>
      <c r="AM14" s="1">
        <v>80.8</v>
      </c>
      <c r="AN14" s="1">
        <v>3.4750000000000001</v>
      </c>
      <c r="AO14" s="1">
        <v>48.31</v>
      </c>
      <c r="AP14" s="1">
        <v>176.8</v>
      </c>
      <c r="AQ14" s="1">
        <v>23.805</v>
      </c>
      <c r="AR14" s="1">
        <v>37.190049999999999</v>
      </c>
      <c r="AS14" s="1">
        <v>84.78</v>
      </c>
      <c r="AT14" s="1">
        <v>11.38</v>
      </c>
      <c r="AU14" s="1">
        <v>180.3</v>
      </c>
      <c r="AV14" s="1">
        <v>45.86</v>
      </c>
      <c r="AW14" s="1">
        <v>79.12</v>
      </c>
      <c r="AX14" s="1">
        <v>0.93400000000000005</v>
      </c>
      <c r="AY14" s="1">
        <v>127.91807</v>
      </c>
      <c r="AZ14" s="1">
        <v>235.4</v>
      </c>
      <c r="BA14" s="1">
        <v>238.45</v>
      </c>
      <c r="BB14" s="1" t="e">
        <v>#N/A</v>
      </c>
      <c r="BC14" s="1">
        <v>250.7</v>
      </c>
    </row>
    <row r="15" spans="1:55" ht="14.4" x14ac:dyDescent="0.3">
      <c r="A15" s="1" t="s">
        <v>40</v>
      </c>
      <c r="D15" s="1" t="e">
        <v>#N/A</v>
      </c>
      <c r="E15" s="1">
        <v>171.7</v>
      </c>
      <c r="F15" s="1">
        <v>170.6</v>
      </c>
      <c r="G15" s="1">
        <v>92.45</v>
      </c>
      <c r="H15" s="1">
        <v>54.6</v>
      </c>
      <c r="I15" s="1">
        <v>312.2</v>
      </c>
      <c r="J15" s="1">
        <v>18.399999999999999</v>
      </c>
      <c r="K15" s="1">
        <v>112.200005</v>
      </c>
      <c r="L15" s="1">
        <v>93.3</v>
      </c>
      <c r="M15" s="1">
        <v>3.96</v>
      </c>
      <c r="N15" s="1">
        <v>52.24</v>
      </c>
      <c r="O15" s="1">
        <v>245.5</v>
      </c>
      <c r="P15" s="1">
        <v>22.61</v>
      </c>
      <c r="Q15" s="1">
        <v>41.172015999999999</v>
      </c>
      <c r="R15" s="1">
        <v>82.85</v>
      </c>
      <c r="S15" s="1">
        <v>13.91</v>
      </c>
      <c r="T15" s="1">
        <v>220.2</v>
      </c>
      <c r="U15" s="1">
        <v>77.88</v>
      </c>
      <c r="V15" s="1">
        <v>103.9</v>
      </c>
      <c r="W15" s="1">
        <v>1.1759999999999999</v>
      </c>
      <c r="X15" s="1">
        <v>157.31084999999999</v>
      </c>
      <c r="Y15" s="1">
        <v>363.5</v>
      </c>
      <c r="Z15" s="1">
        <v>332.2</v>
      </c>
      <c r="AA15" s="1" t="e">
        <v>#N/A</v>
      </c>
      <c r="AB15" s="1">
        <v>375.8</v>
      </c>
      <c r="AE15" s="1" t="e">
        <v>#N/A</v>
      </c>
      <c r="AF15" s="1">
        <v>171.1</v>
      </c>
      <c r="AG15" s="1">
        <v>170.4</v>
      </c>
      <c r="AH15" s="1">
        <v>92.35</v>
      </c>
      <c r="AI15" s="1">
        <v>54.2</v>
      </c>
      <c r="AJ15" s="1">
        <v>311.8</v>
      </c>
      <c r="AK15" s="1">
        <v>18.38</v>
      </c>
      <c r="AL15" s="1">
        <v>111.6</v>
      </c>
      <c r="AM15" s="1">
        <v>92.8</v>
      </c>
      <c r="AN15" s="1">
        <v>3.915</v>
      </c>
      <c r="AO15" s="1">
        <v>52</v>
      </c>
      <c r="AP15" s="1">
        <v>244.5</v>
      </c>
      <c r="AQ15" s="1">
        <v>22.5</v>
      </c>
      <c r="AR15" s="1">
        <v>41.021749999999997</v>
      </c>
      <c r="AS15" s="1">
        <v>82.65</v>
      </c>
      <c r="AT15" s="1">
        <v>13.89</v>
      </c>
      <c r="AU15" s="1">
        <v>219.4</v>
      </c>
      <c r="AV15" s="1">
        <v>77.86</v>
      </c>
      <c r="AW15" s="1">
        <v>103.25</v>
      </c>
      <c r="AX15" s="1">
        <v>1.1719999999999999</v>
      </c>
      <c r="AY15" s="1">
        <v>156.94456</v>
      </c>
      <c r="AZ15" s="1">
        <v>362</v>
      </c>
      <c r="BA15" s="1">
        <v>332.1</v>
      </c>
      <c r="BB15" s="1" t="e">
        <v>#N/A</v>
      </c>
      <c r="BC15" s="1">
        <v>375.2</v>
      </c>
    </row>
    <row r="16" spans="1:55" ht="14.4" x14ac:dyDescent="0.3">
      <c r="A16" s="1" t="s">
        <v>41</v>
      </c>
      <c r="D16" s="1" t="e">
        <v>#N/A</v>
      </c>
      <c r="E16" s="1">
        <v>163.69999999999999</v>
      </c>
      <c r="F16" s="1">
        <v>362</v>
      </c>
      <c r="G16" s="1">
        <v>106.2</v>
      </c>
      <c r="H16" s="1">
        <v>71.599999999999994</v>
      </c>
      <c r="I16" s="1">
        <v>558.5</v>
      </c>
      <c r="J16" s="1">
        <v>20.239999999999998</v>
      </c>
      <c r="K16" s="1">
        <v>103.200005</v>
      </c>
      <c r="L16" s="1">
        <v>75.2</v>
      </c>
      <c r="M16" s="1">
        <v>3.77</v>
      </c>
      <c r="N16" s="1">
        <v>61.9</v>
      </c>
      <c r="O16" s="1">
        <v>462.5</v>
      </c>
      <c r="P16" s="1">
        <v>32.594999999999999</v>
      </c>
      <c r="Q16" s="1">
        <v>55.296722000000003</v>
      </c>
      <c r="R16" s="1">
        <v>114.1</v>
      </c>
      <c r="S16" s="1">
        <v>15.44</v>
      </c>
      <c r="T16" s="1">
        <v>261.8</v>
      </c>
      <c r="U16" s="1">
        <v>75.02</v>
      </c>
      <c r="V16" s="1">
        <v>122.7</v>
      </c>
      <c r="W16" s="1">
        <v>1.232</v>
      </c>
      <c r="X16" s="1">
        <v>181.94217</v>
      </c>
      <c r="Y16" s="1">
        <v>472.5</v>
      </c>
      <c r="Z16" s="1">
        <v>388.7</v>
      </c>
      <c r="AA16" s="1" t="e">
        <v>#N/A</v>
      </c>
      <c r="AB16" s="1">
        <v>550</v>
      </c>
      <c r="AE16" s="1" t="e">
        <v>#N/A</v>
      </c>
      <c r="AF16" s="1">
        <v>163.1</v>
      </c>
      <c r="AG16" s="1">
        <v>361.5</v>
      </c>
      <c r="AH16" s="1">
        <v>105.9</v>
      </c>
      <c r="AI16" s="1">
        <v>71.3</v>
      </c>
      <c r="AJ16" s="1">
        <v>557.5</v>
      </c>
      <c r="AK16" s="1">
        <v>20.239999999999998</v>
      </c>
      <c r="AL16" s="1">
        <v>103</v>
      </c>
      <c r="AM16" s="1">
        <v>74.2</v>
      </c>
      <c r="AN16" s="1">
        <v>3.6399998999999998</v>
      </c>
      <c r="AO16" s="1">
        <v>61.42</v>
      </c>
      <c r="AP16" s="1">
        <v>461</v>
      </c>
      <c r="AQ16" s="1">
        <v>32.369999999999997</v>
      </c>
      <c r="AR16" s="1">
        <v>54.921066000000003</v>
      </c>
      <c r="AS16" s="1">
        <v>113.3</v>
      </c>
      <c r="AT16" s="1">
        <v>15.425000000000001</v>
      </c>
      <c r="AU16" s="1">
        <v>261.2</v>
      </c>
      <c r="AV16" s="1">
        <v>74.78</v>
      </c>
      <c r="AW16" s="1">
        <v>122.3</v>
      </c>
      <c r="AX16" s="1">
        <v>1.21</v>
      </c>
      <c r="AY16" s="1">
        <v>181.57590999999999</v>
      </c>
      <c r="AZ16" s="1">
        <v>471.5</v>
      </c>
      <c r="BA16" s="1">
        <v>388.6</v>
      </c>
      <c r="BB16" s="1" t="e">
        <v>#N/A</v>
      </c>
      <c r="BC16" s="1">
        <v>549</v>
      </c>
    </row>
    <row r="17" spans="1:55" ht="14.4" x14ac:dyDescent="0.3">
      <c r="A17" s="1" t="s">
        <v>42</v>
      </c>
      <c r="D17" s="1" t="e">
        <v>#N/A</v>
      </c>
      <c r="E17" s="1">
        <v>174</v>
      </c>
      <c r="F17" s="1">
        <v>264</v>
      </c>
      <c r="G17" s="1">
        <v>106.1</v>
      </c>
      <c r="H17" s="1">
        <v>71.5</v>
      </c>
      <c r="I17" s="1">
        <v>459.4</v>
      </c>
      <c r="J17" s="1">
        <v>18.38</v>
      </c>
      <c r="K17" s="1">
        <v>88.200005000000004</v>
      </c>
      <c r="L17" s="1">
        <v>53.4</v>
      </c>
      <c r="M17" s="1">
        <v>4.0999999999999996</v>
      </c>
      <c r="N17" s="1">
        <v>59.96</v>
      </c>
      <c r="O17" s="1">
        <v>337.5</v>
      </c>
      <c r="P17" s="1" t="e">
        <v>#N/A</v>
      </c>
      <c r="Q17" s="1">
        <v>41.021749999999997</v>
      </c>
      <c r="R17" s="1">
        <v>127.7</v>
      </c>
      <c r="S17" s="1">
        <v>15.755000000000001</v>
      </c>
      <c r="T17" s="1">
        <v>239.2</v>
      </c>
      <c r="U17" s="1">
        <v>68.680000000000007</v>
      </c>
      <c r="V17" s="1">
        <v>122.2</v>
      </c>
      <c r="W17" s="1">
        <v>1.1060000000000001</v>
      </c>
      <c r="X17" s="1">
        <v>160.14940000000001</v>
      </c>
      <c r="Y17" s="1">
        <v>428</v>
      </c>
      <c r="Z17" s="1">
        <v>338.7</v>
      </c>
      <c r="AA17" s="1" t="e">
        <v>#N/A</v>
      </c>
      <c r="AB17" s="1">
        <v>441.6</v>
      </c>
      <c r="AE17" s="1" t="e">
        <v>#N/A</v>
      </c>
      <c r="AF17" s="1">
        <v>173.6</v>
      </c>
      <c r="AG17" s="1">
        <v>263.5</v>
      </c>
      <c r="AH17" s="1">
        <v>105.8</v>
      </c>
      <c r="AI17" s="1">
        <v>71</v>
      </c>
      <c r="AJ17" s="1">
        <v>459.2</v>
      </c>
      <c r="AK17" s="1">
        <v>18.38</v>
      </c>
      <c r="AL17" s="1">
        <v>87.9</v>
      </c>
      <c r="AM17" s="1">
        <v>52.6</v>
      </c>
      <c r="AN17" s="1">
        <v>4.05</v>
      </c>
      <c r="AO17" s="1">
        <v>59.88</v>
      </c>
      <c r="AP17" s="1">
        <v>336.5</v>
      </c>
      <c r="AQ17" s="1" t="e">
        <v>#N/A</v>
      </c>
      <c r="AR17" s="1">
        <v>40.946624999999997</v>
      </c>
      <c r="AS17" s="1">
        <v>127.6</v>
      </c>
      <c r="AT17" s="1">
        <v>15.725</v>
      </c>
      <c r="AU17" s="1">
        <v>238.6</v>
      </c>
      <c r="AV17" s="1">
        <v>68.66</v>
      </c>
      <c r="AW17" s="1">
        <v>122.2</v>
      </c>
      <c r="AX17" s="1">
        <v>1.1040000000000001</v>
      </c>
      <c r="AY17" s="1">
        <v>159.96626000000001</v>
      </c>
      <c r="AZ17" s="1">
        <v>425</v>
      </c>
      <c r="BA17" s="1">
        <v>338.2</v>
      </c>
      <c r="BB17" s="1" t="e">
        <v>#N/A</v>
      </c>
      <c r="BC17" s="1">
        <v>440.6</v>
      </c>
    </row>
    <row r="18" spans="1:55" ht="14.4" x14ac:dyDescent="0.3">
      <c r="A18" s="1" t="s">
        <v>43</v>
      </c>
      <c r="D18" s="1" t="e">
        <v>#N/A</v>
      </c>
      <c r="E18" s="1">
        <v>188.5</v>
      </c>
      <c r="F18" s="1">
        <v>247.5</v>
      </c>
      <c r="G18" s="1">
        <v>118.5</v>
      </c>
      <c r="H18" s="1">
        <v>62.8</v>
      </c>
      <c r="I18" s="1">
        <v>357.2</v>
      </c>
      <c r="J18" s="1">
        <v>28.375</v>
      </c>
      <c r="K18" s="1">
        <v>94.9</v>
      </c>
      <c r="L18" s="1">
        <v>46.65</v>
      </c>
      <c r="M18" s="1">
        <v>3.87</v>
      </c>
      <c r="N18" s="1">
        <v>71.239999999999995</v>
      </c>
      <c r="O18" s="1">
        <v>281</v>
      </c>
      <c r="P18" s="1" t="e">
        <v>#N/A</v>
      </c>
      <c r="Q18" s="1">
        <v>41.472540000000002</v>
      </c>
      <c r="R18" s="1">
        <v>166.2</v>
      </c>
      <c r="S18" s="1">
        <v>14.75</v>
      </c>
      <c r="T18" s="1">
        <v>202.4</v>
      </c>
      <c r="U18" s="1">
        <v>71.56</v>
      </c>
      <c r="V18" s="1">
        <v>121.75</v>
      </c>
      <c r="W18" s="1">
        <v>0.96899999999999997</v>
      </c>
      <c r="X18" s="1">
        <v>139.73012</v>
      </c>
      <c r="Y18" s="1">
        <v>436</v>
      </c>
      <c r="Z18" s="1">
        <v>277</v>
      </c>
      <c r="AA18" s="1" t="e">
        <v>#N/A</v>
      </c>
      <c r="AB18" s="1">
        <v>378.8</v>
      </c>
      <c r="AE18" s="1" t="e">
        <v>#N/A</v>
      </c>
      <c r="AF18" s="1">
        <v>188.1</v>
      </c>
      <c r="AG18" s="1">
        <v>246</v>
      </c>
      <c r="AH18" s="1">
        <v>118.3</v>
      </c>
      <c r="AI18" s="1">
        <v>62.4</v>
      </c>
      <c r="AJ18" s="1">
        <v>356.6</v>
      </c>
      <c r="AK18" s="1">
        <v>28.324999999999999</v>
      </c>
      <c r="AL18" s="1">
        <v>94.700005000000004</v>
      </c>
      <c r="AM18" s="1">
        <v>46.3</v>
      </c>
      <c r="AN18" s="1">
        <v>3.835</v>
      </c>
      <c r="AO18" s="1">
        <v>71.12</v>
      </c>
      <c r="AP18" s="1">
        <v>279.5</v>
      </c>
      <c r="AQ18" s="1" t="e">
        <v>#N/A</v>
      </c>
      <c r="AR18" s="1">
        <v>41.172015999999999</v>
      </c>
      <c r="AS18" s="1">
        <v>158.4</v>
      </c>
      <c r="AT18" s="1">
        <v>14.734999999999999</v>
      </c>
      <c r="AU18" s="1">
        <v>201.4</v>
      </c>
      <c r="AV18" s="1">
        <v>71.540000000000006</v>
      </c>
      <c r="AW18" s="1">
        <v>121.45</v>
      </c>
      <c r="AX18" s="1">
        <v>0.95799999999999996</v>
      </c>
      <c r="AY18" s="1">
        <v>139.63855000000001</v>
      </c>
      <c r="AZ18" s="1">
        <v>434.5</v>
      </c>
      <c r="BA18" s="1">
        <v>276.8</v>
      </c>
      <c r="BB18" s="1" t="e">
        <v>#N/A</v>
      </c>
      <c r="BC18" s="1">
        <v>378.4</v>
      </c>
    </row>
    <row r="19" spans="1:55" ht="14.4" x14ac:dyDescent="0.3">
      <c r="A19" s="1" t="s">
        <v>44</v>
      </c>
      <c r="D19" s="1" t="e">
        <v>#N/A</v>
      </c>
      <c r="E19" s="1">
        <v>209.5</v>
      </c>
      <c r="F19" s="1">
        <v>199.4</v>
      </c>
      <c r="G19" s="1">
        <v>113.4</v>
      </c>
      <c r="H19" s="1">
        <v>54.8</v>
      </c>
      <c r="I19" s="1">
        <v>256.8</v>
      </c>
      <c r="J19" s="1">
        <v>19.75</v>
      </c>
      <c r="K19" s="1">
        <v>82.200005000000004</v>
      </c>
      <c r="L19" s="1">
        <v>41.1</v>
      </c>
      <c r="M19" s="1">
        <v>4.2549999999999999</v>
      </c>
      <c r="N19" s="1">
        <v>64.7</v>
      </c>
      <c r="O19" s="1">
        <v>243.5</v>
      </c>
      <c r="P19" s="1" t="e">
        <v>#N/A</v>
      </c>
      <c r="Q19" s="1">
        <v>35.175170000000001</v>
      </c>
      <c r="R19" s="1">
        <v>186.8</v>
      </c>
      <c r="S19" s="1">
        <v>13.994999999999999</v>
      </c>
      <c r="T19" s="1">
        <v>154.19999999999999</v>
      </c>
      <c r="U19" s="1">
        <v>71.52</v>
      </c>
      <c r="V19" s="1">
        <v>112.42</v>
      </c>
      <c r="W19" s="1">
        <v>0.91</v>
      </c>
      <c r="X19" s="1">
        <v>116.960526</v>
      </c>
      <c r="Y19" s="1">
        <v>335</v>
      </c>
      <c r="Z19" s="1">
        <v>248.1</v>
      </c>
      <c r="AA19" s="1" t="e">
        <v>#N/A</v>
      </c>
      <c r="AB19" s="1">
        <v>379</v>
      </c>
      <c r="AE19" s="1" t="e">
        <v>#N/A</v>
      </c>
      <c r="AF19" s="1">
        <v>209</v>
      </c>
      <c r="AG19" s="1">
        <v>199.2</v>
      </c>
      <c r="AH19" s="1">
        <v>113.3</v>
      </c>
      <c r="AI19" s="1">
        <v>54.4</v>
      </c>
      <c r="AJ19" s="1">
        <v>255.6</v>
      </c>
      <c r="AK19" s="1">
        <v>19.7</v>
      </c>
      <c r="AL19" s="1">
        <v>81.900000000000006</v>
      </c>
      <c r="AM19" s="1">
        <v>41</v>
      </c>
      <c r="AN19" s="1">
        <v>4.2249999999999996</v>
      </c>
      <c r="AO19" s="1">
        <v>64.55</v>
      </c>
      <c r="AP19" s="1">
        <v>242.5</v>
      </c>
      <c r="AQ19" s="1" t="e">
        <v>#N/A</v>
      </c>
      <c r="AR19" s="1">
        <v>35.106870000000001</v>
      </c>
      <c r="AS19" s="1">
        <v>186</v>
      </c>
      <c r="AT19" s="1">
        <v>13.984999999999999</v>
      </c>
      <c r="AU19" s="1">
        <v>154</v>
      </c>
      <c r="AV19" s="1">
        <v>71.44</v>
      </c>
      <c r="AW19" s="1">
        <v>112.16</v>
      </c>
      <c r="AX19" s="1">
        <v>0.89800000000000002</v>
      </c>
      <c r="AY19" s="1">
        <v>116.77739</v>
      </c>
      <c r="AZ19" s="1">
        <v>333</v>
      </c>
      <c r="BA19" s="1">
        <v>248</v>
      </c>
      <c r="BB19" s="1" t="e">
        <v>#N/A</v>
      </c>
      <c r="BC19" s="1">
        <v>378.4</v>
      </c>
    </row>
    <row r="20" spans="1:55" ht="14.4" x14ac:dyDescent="0.3">
      <c r="A20" s="1" t="s">
        <v>45</v>
      </c>
      <c r="D20" s="1" t="e">
        <v>#N/A</v>
      </c>
      <c r="E20" s="1">
        <v>250</v>
      </c>
      <c r="F20" s="1">
        <v>177</v>
      </c>
      <c r="G20" s="1">
        <v>100.4</v>
      </c>
      <c r="H20" s="1">
        <v>51</v>
      </c>
      <c r="I20" s="1">
        <v>216.8</v>
      </c>
      <c r="J20" s="1">
        <v>15.875</v>
      </c>
      <c r="K20" s="1">
        <v>107.200005</v>
      </c>
      <c r="L20" s="1">
        <v>37.15</v>
      </c>
      <c r="M20" s="1">
        <v>3.7850000000000001</v>
      </c>
      <c r="N20" s="1">
        <v>67.05</v>
      </c>
      <c r="O20" s="1">
        <v>192.6</v>
      </c>
      <c r="P20" s="1" t="e">
        <v>#N/A</v>
      </c>
      <c r="Q20" s="1">
        <v>29.437857000000001</v>
      </c>
      <c r="R20" s="1">
        <v>147.4</v>
      </c>
      <c r="S20" s="1">
        <v>13.425000000000001</v>
      </c>
      <c r="T20" s="1">
        <v>139.6</v>
      </c>
      <c r="U20" s="1">
        <v>49.78</v>
      </c>
      <c r="V20" s="1">
        <v>127.06</v>
      </c>
      <c r="W20" s="1">
        <v>0.86299999999999999</v>
      </c>
      <c r="X20" s="1">
        <v>115.312325</v>
      </c>
      <c r="Y20" s="1">
        <v>231</v>
      </c>
      <c r="Z20" s="1">
        <v>180.75</v>
      </c>
      <c r="AA20" s="1" t="e">
        <v>#N/A</v>
      </c>
      <c r="AB20" s="1">
        <v>308.60000000000002</v>
      </c>
      <c r="AE20" s="1" t="e">
        <v>#N/A</v>
      </c>
      <c r="AF20" s="1">
        <v>249</v>
      </c>
      <c r="AG20" s="1">
        <v>176.6</v>
      </c>
      <c r="AH20" s="1">
        <v>100.3</v>
      </c>
      <c r="AI20" s="1">
        <v>50.4</v>
      </c>
      <c r="AJ20" s="1">
        <v>216.4</v>
      </c>
      <c r="AK20" s="1">
        <v>15.775</v>
      </c>
      <c r="AL20" s="1">
        <v>106.8</v>
      </c>
      <c r="AM20" s="1">
        <v>37.049999999999997</v>
      </c>
      <c r="AN20" s="1">
        <v>3.75</v>
      </c>
      <c r="AO20" s="1">
        <v>66.650000000000006</v>
      </c>
      <c r="AP20" s="1">
        <v>192.4</v>
      </c>
      <c r="AQ20" s="1" t="e">
        <v>#N/A</v>
      </c>
      <c r="AR20" s="1">
        <v>29.33541</v>
      </c>
      <c r="AS20" s="1">
        <v>147</v>
      </c>
      <c r="AT20" s="1">
        <v>13.41</v>
      </c>
      <c r="AU20" s="1">
        <v>139.19999999999999</v>
      </c>
      <c r="AV20" s="1">
        <v>49.58</v>
      </c>
      <c r="AW20" s="1">
        <v>126.24</v>
      </c>
      <c r="AX20" s="1">
        <v>0.85</v>
      </c>
      <c r="AY20" s="1">
        <v>115.19024</v>
      </c>
      <c r="AZ20" s="1">
        <v>230</v>
      </c>
      <c r="BA20" s="1">
        <v>179.95</v>
      </c>
      <c r="BB20" s="1" t="e">
        <v>#N/A</v>
      </c>
      <c r="BC20" s="1">
        <v>308.2</v>
      </c>
    </row>
    <row r="21" spans="1:55" ht="15.75" customHeight="1" x14ac:dyDescent="0.3">
      <c r="A21" s="1" t="s">
        <v>46</v>
      </c>
      <c r="D21" s="1" t="e">
        <v>#N/A</v>
      </c>
      <c r="E21" s="1">
        <v>175.2</v>
      </c>
      <c r="F21" s="1">
        <v>145.80000000000001</v>
      </c>
      <c r="G21" s="1">
        <v>71.060190000000006</v>
      </c>
      <c r="H21" s="1">
        <v>49.3</v>
      </c>
      <c r="I21" s="1">
        <v>245</v>
      </c>
      <c r="J21" s="1">
        <v>10.6875</v>
      </c>
      <c r="K21" s="1">
        <v>116</v>
      </c>
      <c r="L21" s="1">
        <v>21.25</v>
      </c>
      <c r="M21" s="1">
        <v>2.4750000000000001</v>
      </c>
      <c r="N21" s="1">
        <v>74.599999999999994</v>
      </c>
      <c r="O21" s="1">
        <v>170</v>
      </c>
      <c r="P21" s="1" t="e">
        <v>#N/A</v>
      </c>
      <c r="Q21" s="1">
        <v>27.134245</v>
      </c>
      <c r="R21" s="1">
        <v>149.19999999999999</v>
      </c>
      <c r="S21" s="1">
        <v>11.795</v>
      </c>
      <c r="T21" s="1">
        <v>177.7</v>
      </c>
      <c r="U21" s="1">
        <v>36.590000000000003</v>
      </c>
      <c r="V21" s="1">
        <v>122</v>
      </c>
      <c r="W21" s="1">
        <v>0.70599999999999996</v>
      </c>
      <c r="X21" s="1">
        <v>90.284239999999997</v>
      </c>
      <c r="Y21" s="1">
        <v>158</v>
      </c>
      <c r="Z21" s="1">
        <v>122.35</v>
      </c>
      <c r="AA21" s="1" t="e">
        <v>#N/A</v>
      </c>
      <c r="AB21" s="1">
        <v>296.2</v>
      </c>
      <c r="AE21" s="1" t="e">
        <v>#N/A</v>
      </c>
      <c r="AF21" s="1">
        <v>174.4</v>
      </c>
      <c r="AG21" s="1">
        <v>145.6</v>
      </c>
      <c r="AH21" s="1">
        <v>70.838539999999995</v>
      </c>
      <c r="AI21" s="1">
        <v>46</v>
      </c>
      <c r="AJ21" s="1">
        <v>244.6</v>
      </c>
      <c r="AK21" s="1">
        <v>10.612500000000001</v>
      </c>
      <c r="AL21" s="1">
        <v>115.4</v>
      </c>
      <c r="AM21" s="1">
        <v>21.1</v>
      </c>
      <c r="AN21" s="1">
        <v>2.42</v>
      </c>
      <c r="AO21" s="1">
        <v>74.5</v>
      </c>
      <c r="AP21" s="1">
        <v>169.4</v>
      </c>
      <c r="AQ21" s="1" t="e">
        <v>#N/A</v>
      </c>
      <c r="AR21" s="1">
        <v>26.947970000000002</v>
      </c>
      <c r="AS21" s="1">
        <v>148.80000000000001</v>
      </c>
      <c r="AT21" s="1">
        <v>11.775</v>
      </c>
      <c r="AU21" s="1">
        <v>177.4</v>
      </c>
      <c r="AV21" s="1">
        <v>36.5</v>
      </c>
      <c r="AW21" s="1">
        <v>121.92</v>
      </c>
      <c r="AX21" s="1">
        <v>0.69199999999999995</v>
      </c>
      <c r="AY21" s="1">
        <v>90.162149999999997</v>
      </c>
      <c r="AZ21" s="1">
        <v>157.5</v>
      </c>
      <c r="BA21" s="1">
        <v>122.1</v>
      </c>
      <c r="BB21" s="1" t="e">
        <v>#N/A</v>
      </c>
      <c r="BC21" s="1">
        <v>295.8</v>
      </c>
    </row>
    <row r="22" spans="1:55" ht="15.75" customHeight="1" x14ac:dyDescent="0.3">
      <c r="A22" s="1" t="s">
        <v>47</v>
      </c>
      <c r="D22" s="1" t="e">
        <v>#N/A</v>
      </c>
      <c r="E22" s="1">
        <v>148</v>
      </c>
      <c r="F22" s="1">
        <v>117.2</v>
      </c>
      <c r="G22" s="1">
        <v>65.341679999999997</v>
      </c>
      <c r="H22" s="1">
        <v>39.5</v>
      </c>
      <c r="I22" s="1">
        <v>209</v>
      </c>
      <c r="J22" s="1">
        <v>11.4125</v>
      </c>
      <c r="K22" s="1">
        <v>103.4</v>
      </c>
      <c r="L22" s="1">
        <v>23.25</v>
      </c>
      <c r="M22" s="1">
        <v>2.85</v>
      </c>
      <c r="N22" s="1">
        <v>69.2</v>
      </c>
      <c r="O22" s="1">
        <v>146.4</v>
      </c>
      <c r="P22" s="1" t="e">
        <v>#N/A</v>
      </c>
      <c r="Q22" s="1">
        <v>24.805792</v>
      </c>
      <c r="R22" s="1">
        <v>107</v>
      </c>
      <c r="S22" s="1">
        <v>12</v>
      </c>
      <c r="T22" s="1">
        <v>138.80000000000001</v>
      </c>
      <c r="U22" s="1">
        <v>39.69</v>
      </c>
      <c r="V22" s="1">
        <v>113.06</v>
      </c>
      <c r="W22" s="1">
        <v>0.67300000000000004</v>
      </c>
      <c r="X22" s="1">
        <v>86.194280000000006</v>
      </c>
      <c r="Y22" s="1">
        <v>111</v>
      </c>
      <c r="Z22" s="1">
        <v>137.55000000000001</v>
      </c>
      <c r="AA22" s="1" t="e">
        <v>#N/A</v>
      </c>
      <c r="AB22" s="1">
        <v>236.2</v>
      </c>
      <c r="AE22" s="1" t="e">
        <v>#N/A</v>
      </c>
      <c r="AF22" s="1">
        <v>147.19999999999999</v>
      </c>
      <c r="AG22" s="1">
        <v>115.8</v>
      </c>
      <c r="AH22" s="1">
        <v>65.12003</v>
      </c>
      <c r="AI22" s="1">
        <v>39</v>
      </c>
      <c r="AJ22" s="1">
        <v>208.4</v>
      </c>
      <c r="AK22" s="1">
        <v>11.375</v>
      </c>
      <c r="AL22" s="1">
        <v>103</v>
      </c>
      <c r="AM22" s="1">
        <v>23.05</v>
      </c>
      <c r="AN22" s="1">
        <v>2.8450000000000002</v>
      </c>
      <c r="AO22" s="1">
        <v>69.150000000000006</v>
      </c>
      <c r="AP22" s="1">
        <v>146</v>
      </c>
      <c r="AQ22" s="1" t="e">
        <v>#N/A</v>
      </c>
      <c r="AR22" s="1">
        <v>24.681605999999999</v>
      </c>
      <c r="AS22" s="1">
        <v>106.4</v>
      </c>
      <c r="AT22" s="1">
        <v>11.984999999999999</v>
      </c>
      <c r="AU22" s="1">
        <v>138.5</v>
      </c>
      <c r="AV22" s="1">
        <v>39.65</v>
      </c>
      <c r="AW22" s="1">
        <v>112.98</v>
      </c>
      <c r="AX22" s="1">
        <v>0.62</v>
      </c>
      <c r="AY22" s="1">
        <v>86.072199999999995</v>
      </c>
      <c r="AZ22" s="1">
        <v>110</v>
      </c>
      <c r="BA22" s="1">
        <v>137.15</v>
      </c>
      <c r="BB22" s="1" t="e">
        <v>#N/A</v>
      </c>
      <c r="BC22" s="1">
        <v>235.8</v>
      </c>
    </row>
    <row r="23" spans="1:55" ht="15.75" customHeight="1" x14ac:dyDescent="0.3">
      <c r="A23" s="1" t="s">
        <v>48</v>
      </c>
      <c r="D23" s="1" t="e">
        <v>#N/A</v>
      </c>
      <c r="E23" s="1">
        <v>105.8</v>
      </c>
      <c r="F23" s="1">
        <v>94</v>
      </c>
      <c r="G23" s="1">
        <v>44.098987999999999</v>
      </c>
      <c r="H23" s="1">
        <v>28</v>
      </c>
      <c r="I23" s="1">
        <v>142.4</v>
      </c>
      <c r="J23" s="1">
        <v>6.8375000000000004</v>
      </c>
      <c r="K23" s="1">
        <v>83.700005000000004</v>
      </c>
      <c r="L23" s="1">
        <v>21.8</v>
      </c>
      <c r="M23" s="1">
        <v>2.4750000000000001</v>
      </c>
      <c r="N23" s="1">
        <v>54.7</v>
      </c>
      <c r="O23" s="1">
        <v>91.7</v>
      </c>
      <c r="P23" s="1" t="e">
        <v>#N/A</v>
      </c>
      <c r="Q23" s="1">
        <v>19.341685999999999</v>
      </c>
      <c r="R23" s="1">
        <v>51</v>
      </c>
      <c r="S23" s="1">
        <v>8.23</v>
      </c>
      <c r="T23" s="1">
        <v>100.1</v>
      </c>
      <c r="U23" s="1">
        <v>27.83</v>
      </c>
      <c r="V23" s="1">
        <v>102.75</v>
      </c>
      <c r="W23" s="1">
        <v>0.48499999999999999</v>
      </c>
      <c r="X23" s="1">
        <v>54.268214999999998</v>
      </c>
      <c r="Y23" s="1">
        <v>76</v>
      </c>
      <c r="Z23" s="1">
        <v>91.42</v>
      </c>
      <c r="AA23" s="1" t="e">
        <v>#N/A</v>
      </c>
      <c r="AB23" s="1">
        <v>171.5</v>
      </c>
      <c r="AE23" s="1" t="e">
        <v>#N/A</v>
      </c>
      <c r="AF23" s="1">
        <v>105.4</v>
      </c>
      <c r="AG23" s="1">
        <v>92.5</v>
      </c>
      <c r="AH23" s="1">
        <v>44.010325999999999</v>
      </c>
      <c r="AI23" s="1">
        <v>27.9</v>
      </c>
      <c r="AJ23" s="1">
        <v>142.19999999999999</v>
      </c>
      <c r="AK23" s="1">
        <v>6.7750000000000004</v>
      </c>
      <c r="AL23" s="1">
        <v>83.3</v>
      </c>
      <c r="AM23" s="1">
        <v>21.7</v>
      </c>
      <c r="AN23" s="1">
        <v>2.4700000000000002</v>
      </c>
      <c r="AO23" s="1">
        <v>54.55</v>
      </c>
      <c r="AP23" s="1">
        <v>90.8</v>
      </c>
      <c r="AQ23" s="1" t="e">
        <v>#N/A</v>
      </c>
      <c r="AR23" s="1">
        <v>19.000181000000001</v>
      </c>
      <c r="AS23" s="1">
        <v>50.7</v>
      </c>
      <c r="AT23" s="1">
        <v>8.2119999999999997</v>
      </c>
      <c r="AU23" s="1">
        <v>99.55</v>
      </c>
      <c r="AV23" s="1">
        <v>27.8</v>
      </c>
      <c r="AW23" s="1">
        <v>102.4</v>
      </c>
      <c r="AX23" s="1">
        <v>0.48449999999999999</v>
      </c>
      <c r="AY23" s="1">
        <v>54.054564999999997</v>
      </c>
      <c r="AZ23" s="1">
        <v>75.2</v>
      </c>
      <c r="BA23" s="1">
        <v>91.34</v>
      </c>
      <c r="BB23" s="1" t="e">
        <v>#N/A</v>
      </c>
      <c r="BC23" s="1">
        <v>171.2</v>
      </c>
    </row>
    <row r="24" spans="1:55" ht="15.75" customHeight="1" x14ac:dyDescent="0.3">
      <c r="A24" s="1" t="s">
        <v>49</v>
      </c>
      <c r="D24" s="1" t="e">
        <v>#N/A</v>
      </c>
      <c r="E24" s="1">
        <v>102</v>
      </c>
      <c r="F24" s="1">
        <v>92.4</v>
      </c>
      <c r="G24" s="1">
        <v>87.861069999999998</v>
      </c>
      <c r="H24" s="1">
        <v>34.6</v>
      </c>
      <c r="I24" s="1">
        <v>198.1</v>
      </c>
      <c r="J24" s="1">
        <v>6.125</v>
      </c>
      <c r="K24" s="1">
        <v>85.1</v>
      </c>
      <c r="L24" s="1">
        <v>31.7</v>
      </c>
      <c r="M24" s="1">
        <v>5.21</v>
      </c>
      <c r="N24" s="1">
        <v>58.75</v>
      </c>
      <c r="O24" s="1">
        <v>122.4</v>
      </c>
      <c r="P24" s="1" t="e">
        <v>#N/A</v>
      </c>
      <c r="Q24" s="1">
        <v>23.005120000000002</v>
      </c>
      <c r="R24" s="1">
        <v>43.9</v>
      </c>
      <c r="S24" s="1">
        <v>10.81</v>
      </c>
      <c r="T24" s="1">
        <v>124.6</v>
      </c>
      <c r="U24" s="1">
        <v>34.58</v>
      </c>
      <c r="V24" s="1">
        <v>105.6</v>
      </c>
      <c r="W24" s="1">
        <v>0.873</v>
      </c>
      <c r="X24" s="1">
        <v>83.996700000000004</v>
      </c>
      <c r="Y24" s="1">
        <v>75</v>
      </c>
      <c r="Z24" s="1">
        <v>100.5</v>
      </c>
      <c r="AA24" s="1" t="e">
        <v>#N/A</v>
      </c>
      <c r="AB24" s="1">
        <v>217</v>
      </c>
      <c r="AE24" s="1" t="e">
        <v>#N/A</v>
      </c>
      <c r="AF24" s="1">
        <v>101.8</v>
      </c>
      <c r="AG24" s="1">
        <v>91</v>
      </c>
      <c r="AH24" s="1">
        <v>87.683753999999993</v>
      </c>
      <c r="AI24" s="1">
        <v>34</v>
      </c>
      <c r="AJ24" s="1">
        <v>197.7</v>
      </c>
      <c r="AK24" s="1">
        <v>6.05</v>
      </c>
      <c r="AL24" s="1">
        <v>84.700005000000004</v>
      </c>
      <c r="AM24" s="1">
        <v>31.5</v>
      </c>
      <c r="AN24" s="1">
        <v>5.15</v>
      </c>
      <c r="AO24" s="1">
        <v>58.7</v>
      </c>
      <c r="AP24" s="1">
        <v>121.4</v>
      </c>
      <c r="AQ24" s="1" t="e">
        <v>#N/A</v>
      </c>
      <c r="AR24" s="1">
        <v>22.818846000000001</v>
      </c>
      <c r="AS24" s="1">
        <v>43.6</v>
      </c>
      <c r="AT24" s="1">
        <v>10.69</v>
      </c>
      <c r="AU24" s="1">
        <v>124.4</v>
      </c>
      <c r="AV24" s="1">
        <v>34.46</v>
      </c>
      <c r="AW24" s="1">
        <v>105.5</v>
      </c>
      <c r="AX24" s="1">
        <v>0.87</v>
      </c>
      <c r="AY24" s="1">
        <v>83.935649999999995</v>
      </c>
      <c r="AZ24" s="1">
        <v>74.8</v>
      </c>
      <c r="BA24" s="1">
        <v>100.15</v>
      </c>
      <c r="BB24" s="1" t="e">
        <v>#N/A</v>
      </c>
      <c r="BC24" s="1">
        <v>216.8</v>
      </c>
    </row>
    <row r="25" spans="1:55" ht="15.75" customHeight="1" x14ac:dyDescent="0.3">
      <c r="A25" s="1" t="s">
        <v>50</v>
      </c>
      <c r="D25" s="1" t="e">
        <v>#N/A</v>
      </c>
      <c r="E25" s="1">
        <v>74.7</v>
      </c>
      <c r="F25" s="1">
        <v>80.900000000000006</v>
      </c>
      <c r="G25" s="1">
        <v>89.190956</v>
      </c>
      <c r="H25" s="1">
        <v>30.9</v>
      </c>
      <c r="I25" s="1">
        <v>161.4</v>
      </c>
      <c r="J25" s="1">
        <v>6.2249999999999996</v>
      </c>
      <c r="K25" s="1">
        <v>86.6</v>
      </c>
      <c r="L25" s="1">
        <v>30.6</v>
      </c>
      <c r="M25" s="1">
        <v>4.9000000000000004</v>
      </c>
      <c r="N25" s="1">
        <v>52.35</v>
      </c>
      <c r="O25" s="1">
        <v>99.8</v>
      </c>
      <c r="P25" s="1" t="e">
        <v>#N/A</v>
      </c>
      <c r="Q25" s="1">
        <v>24.402190999999998</v>
      </c>
      <c r="R25" s="1">
        <v>36.049999999999997</v>
      </c>
      <c r="S25" s="1">
        <v>9.7140000000000004</v>
      </c>
      <c r="T25" s="1">
        <v>101.9</v>
      </c>
      <c r="U25" s="1">
        <v>28.73</v>
      </c>
      <c r="V25" s="1">
        <v>105.25</v>
      </c>
      <c r="W25" s="1">
        <v>0.73799999999999999</v>
      </c>
      <c r="X25" s="1">
        <v>68.247320000000002</v>
      </c>
      <c r="Y25" s="1">
        <v>57</v>
      </c>
      <c r="Z25" s="1">
        <v>84.5</v>
      </c>
      <c r="AA25" s="1" t="e">
        <v>#N/A</v>
      </c>
      <c r="AB25" s="1">
        <v>186.8</v>
      </c>
      <c r="AE25" s="1" t="e">
        <v>#N/A</v>
      </c>
      <c r="AF25" s="1">
        <v>74</v>
      </c>
      <c r="AG25" s="1">
        <v>79.400000000000006</v>
      </c>
      <c r="AH25" s="1">
        <v>89.013639999999995</v>
      </c>
      <c r="AI25" s="1">
        <v>30.8</v>
      </c>
      <c r="AJ25" s="1">
        <v>161.19999999999999</v>
      </c>
      <c r="AK25" s="1">
        <v>6.2</v>
      </c>
      <c r="AL25" s="1">
        <v>86.3</v>
      </c>
      <c r="AM25" s="1">
        <v>30.3</v>
      </c>
      <c r="AN25" s="1">
        <v>4.875</v>
      </c>
      <c r="AO25" s="1">
        <v>52.3</v>
      </c>
      <c r="AP25" s="1">
        <v>98.7</v>
      </c>
      <c r="AQ25" s="1" t="e">
        <v>#N/A</v>
      </c>
      <c r="AR25" s="1">
        <v>24.278006000000001</v>
      </c>
      <c r="AS25" s="1">
        <v>35.6</v>
      </c>
      <c r="AT25" s="1">
        <v>9.7119999999999997</v>
      </c>
      <c r="AU25" s="1">
        <v>101.6</v>
      </c>
      <c r="AV25" s="1">
        <v>28.72</v>
      </c>
      <c r="AW25" s="1">
        <v>105.15</v>
      </c>
      <c r="AX25" s="1">
        <v>0.73599999999999999</v>
      </c>
      <c r="AY25" s="1">
        <v>68.125230000000002</v>
      </c>
      <c r="AZ25" s="1">
        <v>56.4</v>
      </c>
      <c r="BA25" s="1">
        <v>84.48</v>
      </c>
      <c r="BB25" s="1" t="e">
        <v>#N/A</v>
      </c>
      <c r="BC25" s="1">
        <v>186.6</v>
      </c>
    </row>
    <row r="26" spans="1:55" ht="15.75" customHeight="1" x14ac:dyDescent="0.3">
      <c r="A26" s="1" t="s">
        <v>51</v>
      </c>
      <c r="D26" s="1" t="e">
        <v>#N/A</v>
      </c>
      <c r="E26" s="1">
        <v>70.599999999999994</v>
      </c>
      <c r="F26" s="1">
        <v>84.7</v>
      </c>
      <c r="G26" s="1">
        <v>94.155850000000001</v>
      </c>
      <c r="H26" s="1">
        <v>33.200000000000003</v>
      </c>
      <c r="I26" s="1">
        <v>181.3</v>
      </c>
      <c r="J26" s="1">
        <v>4.875</v>
      </c>
      <c r="K26" s="1">
        <v>86.3</v>
      </c>
      <c r="L26" s="1">
        <v>30.95</v>
      </c>
      <c r="M26" s="1">
        <v>4.7549999999999999</v>
      </c>
      <c r="N26" s="1">
        <v>46.74</v>
      </c>
      <c r="O26" s="1">
        <v>95.3</v>
      </c>
      <c r="P26" s="1" t="e">
        <v>#N/A</v>
      </c>
      <c r="Q26" s="1">
        <v>26.17182</v>
      </c>
      <c r="R26" s="1">
        <v>34.450000000000003</v>
      </c>
      <c r="S26" s="1">
        <v>9.81</v>
      </c>
      <c r="T26" s="1">
        <v>108.9</v>
      </c>
      <c r="U26" s="1">
        <v>22.66</v>
      </c>
      <c r="V26" s="1">
        <v>99.2</v>
      </c>
      <c r="W26" s="1">
        <v>0.73199999999999998</v>
      </c>
      <c r="X26" s="1">
        <v>68.552539999999993</v>
      </c>
      <c r="Y26" s="1">
        <v>44.4</v>
      </c>
      <c r="Z26" s="1">
        <v>57.3</v>
      </c>
      <c r="AA26" s="1" t="e">
        <v>#N/A</v>
      </c>
      <c r="AB26" s="1">
        <v>228.8</v>
      </c>
      <c r="AE26" s="1" t="e">
        <v>#N/A</v>
      </c>
      <c r="AF26" s="1">
        <v>70.2</v>
      </c>
      <c r="AG26" s="1">
        <v>84.4</v>
      </c>
      <c r="AH26" s="1">
        <v>93.978539999999995</v>
      </c>
      <c r="AI26" s="1">
        <v>33</v>
      </c>
      <c r="AJ26" s="1">
        <v>180.9</v>
      </c>
      <c r="AK26" s="1">
        <v>4.84</v>
      </c>
      <c r="AL26" s="1">
        <v>85.700005000000004</v>
      </c>
      <c r="AM26" s="1">
        <v>30.75</v>
      </c>
      <c r="AN26" s="1">
        <v>4.7050000000000001</v>
      </c>
      <c r="AO26" s="1">
        <v>46.7</v>
      </c>
      <c r="AP26" s="1">
        <v>94.7</v>
      </c>
      <c r="AQ26" s="1" t="e">
        <v>#N/A</v>
      </c>
      <c r="AR26" s="1">
        <v>26.078679999999999</v>
      </c>
      <c r="AS26" s="1">
        <v>34.200000000000003</v>
      </c>
      <c r="AT26" s="1">
        <v>9.8019999999999996</v>
      </c>
      <c r="AU26" s="1">
        <v>108.6</v>
      </c>
      <c r="AV26" s="1">
        <v>22.64</v>
      </c>
      <c r="AW26" s="1">
        <v>99.14</v>
      </c>
      <c r="AX26" s="1">
        <v>0.73</v>
      </c>
      <c r="AY26" s="1">
        <v>68.430449999999993</v>
      </c>
      <c r="AZ26" s="1">
        <v>44.1</v>
      </c>
      <c r="BA26" s="1">
        <v>57.24</v>
      </c>
      <c r="BB26" s="1" t="e">
        <v>#N/A</v>
      </c>
      <c r="BC26" s="1">
        <v>228.4</v>
      </c>
    </row>
    <row r="27" spans="1:55" ht="15.75" customHeight="1" x14ac:dyDescent="0.3">
      <c r="A27" s="1" t="s">
        <v>52</v>
      </c>
      <c r="D27" s="1" t="e">
        <v>#N/A</v>
      </c>
      <c r="E27" s="1">
        <v>65.3</v>
      </c>
      <c r="F27" s="1">
        <v>68.7</v>
      </c>
      <c r="G27" s="1">
        <v>84.890990000000002</v>
      </c>
      <c r="H27" s="1">
        <v>23.9</v>
      </c>
      <c r="I27" s="1">
        <v>211.65</v>
      </c>
      <c r="J27" s="1">
        <v>5.3375000000000004</v>
      </c>
      <c r="K27" s="1">
        <v>91.3</v>
      </c>
      <c r="L27" s="1">
        <v>25.3</v>
      </c>
      <c r="M27" s="1">
        <v>5.9</v>
      </c>
      <c r="N27" s="1">
        <v>46.2</v>
      </c>
      <c r="O27" s="1">
        <v>99.499989999999997</v>
      </c>
      <c r="P27" s="1" t="e">
        <v>#N/A</v>
      </c>
      <c r="Q27" s="1">
        <v>27.405193000000001</v>
      </c>
      <c r="R27" s="1">
        <v>37</v>
      </c>
      <c r="S27" s="1">
        <v>11.725</v>
      </c>
      <c r="T27" s="1">
        <v>118.6</v>
      </c>
      <c r="U27" s="1">
        <v>23.73</v>
      </c>
      <c r="V27" s="1">
        <v>109.35</v>
      </c>
      <c r="W27" s="1">
        <v>0.88500000000000001</v>
      </c>
      <c r="X27" s="1">
        <v>45.789189999999998</v>
      </c>
      <c r="Y27" s="1">
        <v>43</v>
      </c>
      <c r="Z27" s="1">
        <v>48.3</v>
      </c>
      <c r="AA27" s="1" t="e">
        <v>#N/A</v>
      </c>
      <c r="AB27" s="1">
        <v>209.6</v>
      </c>
      <c r="AE27" s="1" t="e">
        <v>#N/A</v>
      </c>
      <c r="AF27" s="1">
        <v>64.400000000000006</v>
      </c>
      <c r="AG27" s="1">
        <v>68.2</v>
      </c>
      <c r="AH27" s="1">
        <v>84.713679999999997</v>
      </c>
      <c r="AI27" s="1">
        <v>23.7</v>
      </c>
      <c r="AJ27" s="1">
        <v>211.3</v>
      </c>
      <c r="AK27" s="1">
        <v>5.3</v>
      </c>
      <c r="AL27" s="1">
        <v>91</v>
      </c>
      <c r="AM27" s="1">
        <v>25.15</v>
      </c>
      <c r="AN27" s="1">
        <v>5.87</v>
      </c>
      <c r="AO27" s="1">
        <v>46.14</v>
      </c>
      <c r="AP27" s="1">
        <v>98.666663999999997</v>
      </c>
      <c r="AQ27" s="1" t="e">
        <v>#N/A</v>
      </c>
      <c r="AR27" s="1">
        <v>27.348751</v>
      </c>
      <c r="AS27" s="1">
        <v>36.9</v>
      </c>
      <c r="AT27" s="1">
        <v>11.7</v>
      </c>
      <c r="AU27" s="1">
        <v>118.4</v>
      </c>
      <c r="AV27" s="1">
        <v>23.72</v>
      </c>
      <c r="AW27" s="1">
        <v>109.25</v>
      </c>
      <c r="AX27" s="1">
        <v>0.879</v>
      </c>
      <c r="AY27" s="1">
        <v>45.569429999999997</v>
      </c>
      <c r="AZ27" s="1">
        <v>42.7</v>
      </c>
      <c r="BA27" s="1">
        <v>48.17</v>
      </c>
      <c r="BB27" s="1" t="e">
        <v>#N/A</v>
      </c>
      <c r="BC27" s="1">
        <v>209.4</v>
      </c>
    </row>
    <row r="28" spans="1:55" ht="15.75" customHeight="1" x14ac:dyDescent="0.3">
      <c r="A28" s="1" t="s">
        <v>53</v>
      </c>
      <c r="D28" s="1" t="e">
        <v>#N/A</v>
      </c>
      <c r="E28" s="1">
        <v>57</v>
      </c>
      <c r="F28" s="1">
        <v>58.5</v>
      </c>
      <c r="G28" s="1">
        <v>71.592140000000001</v>
      </c>
      <c r="H28" s="1">
        <v>24.6</v>
      </c>
      <c r="I28" s="1">
        <v>147.9</v>
      </c>
      <c r="J28" s="1">
        <v>4.22</v>
      </c>
      <c r="K28" s="1">
        <v>63.7</v>
      </c>
      <c r="L28" s="1">
        <v>18.18</v>
      </c>
      <c r="M28" s="1">
        <v>4.7699999999999996</v>
      </c>
      <c r="N28" s="1">
        <v>39.94</v>
      </c>
      <c r="O28" s="1">
        <v>83.999989999999997</v>
      </c>
      <c r="P28" s="1" t="e">
        <v>#N/A</v>
      </c>
      <c r="Q28" s="1">
        <v>19.050985000000001</v>
      </c>
      <c r="R28" s="1">
        <v>37.799999999999997</v>
      </c>
      <c r="S28" s="1">
        <v>8.7780000000000005</v>
      </c>
      <c r="T28" s="1">
        <v>108.2</v>
      </c>
      <c r="U28" s="1">
        <v>18.55</v>
      </c>
      <c r="V28" s="1">
        <v>91.72</v>
      </c>
      <c r="W28" s="1">
        <v>0.70699999999999996</v>
      </c>
      <c r="X28" s="1">
        <v>44.745339999999999</v>
      </c>
      <c r="Y28" s="1">
        <v>42</v>
      </c>
      <c r="Z28" s="1">
        <v>36.22</v>
      </c>
      <c r="AA28" s="1" t="e">
        <v>#N/A</v>
      </c>
      <c r="AB28" s="1">
        <v>161.80000000000001</v>
      </c>
      <c r="AE28" s="1" t="e">
        <v>#N/A</v>
      </c>
      <c r="AF28" s="1">
        <v>56.4</v>
      </c>
      <c r="AG28" s="1">
        <v>57.9</v>
      </c>
      <c r="AH28" s="1">
        <v>71.414824999999993</v>
      </c>
      <c r="AI28" s="1">
        <v>24.5</v>
      </c>
      <c r="AJ28" s="1">
        <v>147.36000000000001</v>
      </c>
      <c r="AK28" s="1">
        <v>4.18</v>
      </c>
      <c r="AL28" s="1">
        <v>63.3</v>
      </c>
      <c r="AM28" s="1">
        <v>17.7</v>
      </c>
      <c r="AN28" s="1">
        <v>4.7450000000000001</v>
      </c>
      <c r="AO28" s="1">
        <v>39.9</v>
      </c>
      <c r="AP28" s="1">
        <v>83.666663999999997</v>
      </c>
      <c r="AQ28" s="1" t="e">
        <v>#N/A</v>
      </c>
      <c r="AR28" s="1">
        <v>18.938091</v>
      </c>
      <c r="AS28" s="1">
        <v>37.6</v>
      </c>
      <c r="AT28" s="1">
        <v>8.7739999999999991</v>
      </c>
      <c r="AU28" s="1">
        <v>107.6</v>
      </c>
      <c r="AV28" s="1">
        <v>18.478000000000002</v>
      </c>
      <c r="AW28" s="1">
        <v>91.68</v>
      </c>
      <c r="AX28" s="1">
        <v>0.70199999999999996</v>
      </c>
      <c r="AY28" s="1">
        <v>44.305816999999998</v>
      </c>
      <c r="AZ28" s="1">
        <v>41.5</v>
      </c>
      <c r="BA28" s="1">
        <v>36.200000000000003</v>
      </c>
      <c r="BB28" s="1" t="e">
        <v>#N/A</v>
      </c>
      <c r="BC28" s="1">
        <v>161.5</v>
      </c>
    </row>
    <row r="29" spans="1:55" ht="15.75" customHeight="1" x14ac:dyDescent="0.3">
      <c r="A29" s="1" t="s">
        <v>54</v>
      </c>
      <c r="D29" s="1" t="e">
        <v>#N/A</v>
      </c>
      <c r="E29" s="1">
        <v>60.8</v>
      </c>
      <c r="F29" s="1">
        <v>64.8</v>
      </c>
      <c r="G29" s="1">
        <v>94.421840000000003</v>
      </c>
      <c r="H29" s="1">
        <v>26.8</v>
      </c>
      <c r="I29" s="1">
        <v>130.96</v>
      </c>
      <c r="J29" s="1">
        <v>7.5250000000000004</v>
      </c>
      <c r="K29" s="1">
        <v>89.6</v>
      </c>
      <c r="L29" s="1">
        <v>29.25</v>
      </c>
      <c r="M29" s="1">
        <v>6.84</v>
      </c>
      <c r="N29" s="1">
        <v>40.200000000000003</v>
      </c>
      <c r="O29" s="1">
        <v>96.333330000000004</v>
      </c>
      <c r="P29" s="1" t="e">
        <v>#N/A</v>
      </c>
      <c r="Q29" s="1">
        <v>24.921510000000001</v>
      </c>
      <c r="R29" s="1">
        <v>43.8</v>
      </c>
      <c r="S29" s="1">
        <v>11.525</v>
      </c>
      <c r="T29" s="1">
        <v>119.6</v>
      </c>
      <c r="U29" s="1">
        <v>18.18</v>
      </c>
      <c r="V29" s="1">
        <v>102.2</v>
      </c>
      <c r="W29" s="1">
        <v>0.98</v>
      </c>
      <c r="X29" s="1">
        <v>57.070137000000003</v>
      </c>
      <c r="Y29" s="1">
        <v>39.700000000000003</v>
      </c>
      <c r="Z29" s="1">
        <v>44.6</v>
      </c>
      <c r="AA29" s="1" t="e">
        <v>#N/A</v>
      </c>
      <c r="AB29" s="1">
        <v>215.8</v>
      </c>
      <c r="AE29" s="1" t="e">
        <v>#N/A</v>
      </c>
      <c r="AF29" s="1">
        <v>60.4</v>
      </c>
      <c r="AG29" s="1">
        <v>64.3</v>
      </c>
      <c r="AH29" s="1">
        <v>94.155850000000001</v>
      </c>
      <c r="AI29" s="1">
        <v>26.6</v>
      </c>
      <c r="AJ29" s="1">
        <v>130.80000000000001</v>
      </c>
      <c r="AK29" s="1">
        <v>7.5</v>
      </c>
      <c r="AL29" s="1">
        <v>89.4</v>
      </c>
      <c r="AM29" s="1">
        <v>28.7</v>
      </c>
      <c r="AN29" s="1">
        <v>6.81</v>
      </c>
      <c r="AO29" s="1">
        <v>40.159999999999997</v>
      </c>
      <c r="AP29" s="1">
        <v>96.166663999999997</v>
      </c>
      <c r="AQ29" s="1" t="e">
        <v>#N/A</v>
      </c>
      <c r="AR29" s="1">
        <v>24.86506</v>
      </c>
      <c r="AS29" s="1">
        <v>43.5</v>
      </c>
      <c r="AT29" s="1">
        <v>11.515000000000001</v>
      </c>
      <c r="AU29" s="1">
        <v>119.2</v>
      </c>
      <c r="AV29" s="1">
        <v>18.11</v>
      </c>
      <c r="AW29" s="1">
        <v>102.15</v>
      </c>
      <c r="AX29" s="1">
        <v>0.97</v>
      </c>
      <c r="AY29" s="1">
        <v>56.587890000000002</v>
      </c>
      <c r="AZ29" s="1">
        <v>37.9</v>
      </c>
      <c r="BA29" s="1">
        <v>44.58</v>
      </c>
      <c r="BB29" s="1" t="e">
        <v>#N/A</v>
      </c>
      <c r="BC29" s="1">
        <v>215.4</v>
      </c>
    </row>
    <row r="30" spans="1:55" ht="15.75" customHeight="1" x14ac:dyDescent="0.3">
      <c r="A30" s="1" t="s">
        <v>55</v>
      </c>
      <c r="D30" s="1" t="e">
        <v>#N/A</v>
      </c>
      <c r="E30" s="1">
        <v>62.9</v>
      </c>
      <c r="F30" s="1">
        <v>59.3</v>
      </c>
      <c r="G30" s="1">
        <v>104.61762</v>
      </c>
      <c r="H30" s="1">
        <v>27.5</v>
      </c>
      <c r="I30" s="1">
        <v>131.1</v>
      </c>
      <c r="J30" s="1">
        <v>6.7125000000000004</v>
      </c>
      <c r="K30" s="1">
        <v>79.599999999999994</v>
      </c>
      <c r="L30" s="1">
        <v>26.75</v>
      </c>
      <c r="M30" s="1">
        <v>7.04</v>
      </c>
      <c r="N30" s="1">
        <v>45.5</v>
      </c>
      <c r="O30" s="1">
        <v>95.833330000000004</v>
      </c>
      <c r="P30" s="1" t="e">
        <v>#N/A</v>
      </c>
      <c r="Q30" s="1">
        <v>20.603287000000002</v>
      </c>
      <c r="R30" s="1">
        <v>44.6</v>
      </c>
      <c r="S30" s="1">
        <v>9.6839999999999993</v>
      </c>
      <c r="T30" s="1">
        <v>114.8</v>
      </c>
      <c r="U30" s="1">
        <v>23.2</v>
      </c>
      <c r="V30" s="1">
        <v>93.32</v>
      </c>
      <c r="W30" s="1">
        <v>1.1491867</v>
      </c>
      <c r="X30" s="1">
        <v>49.476256999999997</v>
      </c>
      <c r="Y30" s="1">
        <v>38</v>
      </c>
      <c r="Z30" s="1">
        <v>48.61</v>
      </c>
      <c r="AA30" s="1" t="e">
        <v>#N/A</v>
      </c>
      <c r="AB30" s="1">
        <v>222.6</v>
      </c>
      <c r="AE30" s="1" t="e">
        <v>#N/A</v>
      </c>
      <c r="AF30" s="1">
        <v>61.9</v>
      </c>
      <c r="AG30" s="1">
        <v>58.1</v>
      </c>
      <c r="AH30" s="1">
        <v>104.262985</v>
      </c>
      <c r="AI30" s="1">
        <v>27.4</v>
      </c>
      <c r="AJ30" s="1">
        <v>130.69999999999999</v>
      </c>
      <c r="AK30" s="1">
        <v>6.6875</v>
      </c>
      <c r="AL30" s="1">
        <v>79.3</v>
      </c>
      <c r="AM30" s="1">
        <v>26.05</v>
      </c>
      <c r="AN30" s="1">
        <v>7.02</v>
      </c>
      <c r="AO30" s="1">
        <v>45.42</v>
      </c>
      <c r="AP30" s="1">
        <v>95.166663999999997</v>
      </c>
      <c r="AQ30" s="1" t="e">
        <v>#N/A</v>
      </c>
      <c r="AR30" s="1">
        <v>20.32105</v>
      </c>
      <c r="AS30" s="1">
        <v>44.3</v>
      </c>
      <c r="AT30" s="1">
        <v>9.6679999999999993</v>
      </c>
      <c r="AU30" s="1">
        <v>114.2</v>
      </c>
      <c r="AV30" s="1">
        <v>23.1</v>
      </c>
      <c r="AW30" s="1">
        <v>93.1</v>
      </c>
      <c r="AX30" s="1">
        <v>1.1471916</v>
      </c>
      <c r="AY30" s="1">
        <v>49.280914000000003</v>
      </c>
      <c r="AZ30" s="1">
        <v>37.9</v>
      </c>
      <c r="BA30" s="1">
        <v>47.2</v>
      </c>
      <c r="BB30" s="1" t="e">
        <v>#N/A</v>
      </c>
      <c r="BC30" s="1">
        <v>222.4</v>
      </c>
    </row>
    <row r="31" spans="1:55" ht="15.75" customHeight="1" x14ac:dyDescent="0.3">
      <c r="A31" s="1" t="s">
        <v>56</v>
      </c>
      <c r="D31" s="1" t="e">
        <v>#N/A</v>
      </c>
      <c r="E31" s="1">
        <v>61.1</v>
      </c>
      <c r="F31" s="1">
        <v>52.6</v>
      </c>
      <c r="G31" s="1">
        <v>86.97448</v>
      </c>
      <c r="H31" s="1">
        <v>25.4</v>
      </c>
      <c r="I31" s="1">
        <v>118.1</v>
      </c>
      <c r="J31" s="1">
        <v>6.9874999999999998</v>
      </c>
      <c r="K31" s="1">
        <v>84.200005000000004</v>
      </c>
      <c r="L31" s="1">
        <v>27.7</v>
      </c>
      <c r="M31" s="1">
        <v>6.2</v>
      </c>
      <c r="N31" s="1">
        <v>37.9</v>
      </c>
      <c r="O31" s="1">
        <v>79.333330000000004</v>
      </c>
      <c r="P31" s="1" t="e">
        <v>#N/A</v>
      </c>
      <c r="Q31" s="1">
        <v>19.243399</v>
      </c>
      <c r="R31" s="1">
        <v>38.200000000000003</v>
      </c>
      <c r="S31" s="1">
        <v>9.7680000000000007</v>
      </c>
      <c r="T31" s="1">
        <v>71.400000000000006</v>
      </c>
      <c r="U31" s="1">
        <v>41.55</v>
      </c>
      <c r="V31" s="1">
        <v>91.42</v>
      </c>
      <c r="W31" s="1">
        <v>1.1072894</v>
      </c>
      <c r="X31" s="1">
        <v>35.303809999999999</v>
      </c>
      <c r="Y31" s="1">
        <v>43.4</v>
      </c>
      <c r="Z31" s="1">
        <v>59.26</v>
      </c>
      <c r="AA31" s="1" t="e">
        <v>#N/A</v>
      </c>
      <c r="AB31" s="1">
        <v>180.4</v>
      </c>
      <c r="AE31" s="1" t="e">
        <v>#N/A</v>
      </c>
      <c r="AF31" s="1">
        <v>61</v>
      </c>
      <c r="AG31" s="1">
        <v>51.8</v>
      </c>
      <c r="AH31" s="1">
        <v>86.841489999999993</v>
      </c>
      <c r="AI31" s="1">
        <v>25</v>
      </c>
      <c r="AJ31" s="1">
        <v>117.9</v>
      </c>
      <c r="AK31" s="1">
        <v>6.875</v>
      </c>
      <c r="AL31" s="1">
        <v>84</v>
      </c>
      <c r="AM31" s="1">
        <v>27.6</v>
      </c>
      <c r="AN31" s="1">
        <v>6.19</v>
      </c>
      <c r="AO31" s="1">
        <v>37.82</v>
      </c>
      <c r="AP31" s="1">
        <v>78.833330000000004</v>
      </c>
      <c r="AQ31" s="1" t="e">
        <v>#N/A</v>
      </c>
      <c r="AR31" s="1">
        <v>19.166423999999999</v>
      </c>
      <c r="AS31" s="1">
        <v>37.5</v>
      </c>
      <c r="AT31" s="1">
        <v>9.7639999999999993</v>
      </c>
      <c r="AU31" s="1">
        <v>71.2</v>
      </c>
      <c r="AV31" s="1">
        <v>41.524999999999999</v>
      </c>
      <c r="AW31" s="1">
        <v>91.18</v>
      </c>
      <c r="AX31" s="1">
        <v>1.1013040000000001</v>
      </c>
      <c r="AY31" s="1">
        <v>34.998592000000002</v>
      </c>
      <c r="AZ31" s="1">
        <v>43.2</v>
      </c>
      <c r="BA31" s="1">
        <v>59.16</v>
      </c>
      <c r="BB31" s="1" t="e">
        <v>#N/A</v>
      </c>
      <c r="BC31" s="1">
        <v>180.2</v>
      </c>
    </row>
    <row r="32" spans="1:55" ht="15.75" customHeight="1" x14ac:dyDescent="0.3">
      <c r="A32" s="1" t="s">
        <v>57</v>
      </c>
      <c r="D32" s="1" t="e">
        <v>#N/A</v>
      </c>
      <c r="E32" s="1">
        <v>79</v>
      </c>
      <c r="F32" s="1">
        <v>51.5</v>
      </c>
      <c r="G32" s="1">
        <v>74.695205999999999</v>
      </c>
      <c r="H32" s="1">
        <v>26</v>
      </c>
      <c r="I32" s="1">
        <v>124.6</v>
      </c>
      <c r="J32" s="1">
        <v>7.6624999999999996</v>
      </c>
      <c r="K32" s="1">
        <v>65.400000000000006</v>
      </c>
      <c r="L32" s="1">
        <v>29.98</v>
      </c>
      <c r="M32" s="1">
        <v>6.3049999999999997</v>
      </c>
      <c r="N32" s="1">
        <v>34.045000000000002</v>
      </c>
      <c r="O32" s="1">
        <v>92.666663999999997</v>
      </c>
      <c r="P32" s="1" t="e">
        <v>#N/A</v>
      </c>
      <c r="Q32" s="1">
        <v>17.827085</v>
      </c>
      <c r="R32" s="1">
        <v>47.17</v>
      </c>
      <c r="S32" s="1">
        <v>8.5399999999999991</v>
      </c>
      <c r="T32" s="1">
        <v>83.75</v>
      </c>
      <c r="U32" s="1">
        <v>34.965000000000003</v>
      </c>
      <c r="V32" s="1">
        <v>95.42</v>
      </c>
      <c r="W32" s="1">
        <v>1.1731282000000001</v>
      </c>
      <c r="X32" s="1">
        <v>32.302480000000003</v>
      </c>
      <c r="Y32" s="1">
        <v>47</v>
      </c>
      <c r="Z32" s="1">
        <v>56.41</v>
      </c>
      <c r="AA32" s="1" t="e">
        <v>#N/A</v>
      </c>
      <c r="AB32" s="1">
        <v>185</v>
      </c>
      <c r="AE32" s="1" t="e">
        <v>#N/A</v>
      </c>
      <c r="AF32" s="1">
        <v>78.75</v>
      </c>
      <c r="AG32" s="1">
        <v>51.23</v>
      </c>
      <c r="AH32" s="1">
        <v>74.473560000000006</v>
      </c>
      <c r="AI32" s="1">
        <v>25.4</v>
      </c>
      <c r="AJ32" s="1">
        <v>124</v>
      </c>
      <c r="AK32" s="1">
        <v>7.6074999999999999</v>
      </c>
      <c r="AL32" s="1">
        <v>65.200005000000004</v>
      </c>
      <c r="AM32" s="1">
        <v>29.85</v>
      </c>
      <c r="AN32" s="1">
        <v>6.3</v>
      </c>
      <c r="AO32" s="1">
        <v>34.020000000000003</v>
      </c>
      <c r="AP32" s="1">
        <v>92.499989999999997</v>
      </c>
      <c r="AQ32" s="1" t="e">
        <v>#N/A</v>
      </c>
      <c r="AR32" s="1">
        <v>17.683401</v>
      </c>
      <c r="AS32" s="1">
        <v>46.49</v>
      </c>
      <c r="AT32" s="1">
        <v>8.5350000000000001</v>
      </c>
      <c r="AU32" s="1">
        <v>83.5</v>
      </c>
      <c r="AV32" s="1">
        <v>34.92</v>
      </c>
      <c r="AW32" s="1">
        <v>95.39</v>
      </c>
      <c r="AX32" s="1">
        <v>1.1711332000000001</v>
      </c>
      <c r="AY32" s="1">
        <v>32.149867999999998</v>
      </c>
      <c r="AZ32" s="1">
        <v>46.2</v>
      </c>
      <c r="BA32" s="1">
        <v>56.17</v>
      </c>
      <c r="BB32" s="1" t="e">
        <v>#N/A</v>
      </c>
      <c r="BC32" s="1">
        <v>184.7</v>
      </c>
    </row>
    <row r="33" spans="1:55" ht="15.75" customHeight="1" x14ac:dyDescent="0.3">
      <c r="A33" s="1" t="s">
        <v>58</v>
      </c>
      <c r="D33" s="1" t="e">
        <v>#N/A</v>
      </c>
      <c r="E33" s="1">
        <v>83.25</v>
      </c>
      <c r="F33" s="1">
        <v>48.65</v>
      </c>
      <c r="G33" s="1">
        <v>82.452870000000004</v>
      </c>
      <c r="H33" s="1">
        <v>26.5</v>
      </c>
      <c r="I33" s="1">
        <v>132.80000000000001</v>
      </c>
      <c r="J33" s="1">
        <v>5.1074999999999999</v>
      </c>
      <c r="K33" s="1">
        <v>60.600002000000003</v>
      </c>
      <c r="L33" s="1">
        <v>29.5</v>
      </c>
      <c r="M33" s="1">
        <v>5.5339999999999998</v>
      </c>
      <c r="N33" s="1">
        <v>34.590000000000003</v>
      </c>
      <c r="O33" s="1">
        <v>96.666663999999997</v>
      </c>
      <c r="P33" s="1" t="e">
        <v>#N/A</v>
      </c>
      <c r="Q33" s="1">
        <v>17.329322999999999</v>
      </c>
      <c r="R33" s="1">
        <v>52.8</v>
      </c>
      <c r="S33" s="1">
        <v>7.5</v>
      </c>
      <c r="T33" s="1">
        <v>61.25</v>
      </c>
      <c r="U33" s="1">
        <v>29.425000000000001</v>
      </c>
      <c r="V33" s="1">
        <v>85.61</v>
      </c>
      <c r="W33" s="1" t="e">
        <v>#N/A</v>
      </c>
      <c r="X33" s="1">
        <v>26.961126</v>
      </c>
      <c r="Y33" s="1">
        <v>45.7</v>
      </c>
      <c r="Z33" s="1">
        <v>53.49</v>
      </c>
      <c r="AA33" s="1" t="e">
        <v>#N/A</v>
      </c>
      <c r="AB33" s="1">
        <v>174.9</v>
      </c>
      <c r="AE33" s="1" t="e">
        <v>#N/A</v>
      </c>
      <c r="AF33" s="1">
        <v>82.75</v>
      </c>
      <c r="AG33" s="1">
        <v>48.5</v>
      </c>
      <c r="AH33" s="1">
        <v>82.009574999999998</v>
      </c>
      <c r="AI33" s="1">
        <v>26.164999999999999</v>
      </c>
      <c r="AJ33" s="1">
        <v>132.19999999999999</v>
      </c>
      <c r="AK33" s="1">
        <v>5.05</v>
      </c>
      <c r="AL33" s="1">
        <v>60.3</v>
      </c>
      <c r="AM33" s="1">
        <v>29.36</v>
      </c>
      <c r="AN33" s="1">
        <v>5.5250000000000004</v>
      </c>
      <c r="AO33" s="1">
        <v>34.524999999999999</v>
      </c>
      <c r="AP33" s="1">
        <v>96.333330000000004</v>
      </c>
      <c r="AQ33" s="1" t="e">
        <v>#N/A</v>
      </c>
      <c r="AR33" s="1">
        <v>17.303664999999999</v>
      </c>
      <c r="AS33" s="1">
        <v>52.3</v>
      </c>
      <c r="AT33" s="1">
        <v>7.4950000000000001</v>
      </c>
      <c r="AU33" s="1">
        <v>60.75</v>
      </c>
      <c r="AV33" s="1">
        <v>29.41</v>
      </c>
      <c r="AW33" s="1">
        <v>85.48</v>
      </c>
      <c r="AX33" s="1" t="e">
        <v>#N/A</v>
      </c>
      <c r="AY33" s="1">
        <v>26.655905000000001</v>
      </c>
      <c r="AZ33" s="1">
        <v>45.5</v>
      </c>
      <c r="BA33" s="1">
        <v>53.35</v>
      </c>
      <c r="BB33" s="1" t="e">
        <v>#N/A</v>
      </c>
      <c r="BC33" s="1">
        <v>174.8</v>
      </c>
    </row>
    <row r="34" spans="1:55" ht="15.75" customHeight="1" x14ac:dyDescent="0.3">
      <c r="A34" s="1" t="s">
        <v>59</v>
      </c>
      <c r="D34" s="1" t="e">
        <v>#N/A</v>
      </c>
      <c r="E34" s="1">
        <v>85.75</v>
      </c>
      <c r="F34" s="1">
        <v>53</v>
      </c>
      <c r="G34" s="1">
        <v>69.154020000000003</v>
      </c>
      <c r="H34" s="1">
        <v>25.945</v>
      </c>
      <c r="I34" s="1">
        <v>105.8</v>
      </c>
      <c r="J34" s="1">
        <v>4.2350000000000003</v>
      </c>
      <c r="K34" s="1">
        <v>68.5</v>
      </c>
      <c r="L34" s="1">
        <v>29.26</v>
      </c>
      <c r="M34" s="1">
        <v>4.83</v>
      </c>
      <c r="N34" s="1">
        <v>32.130000000000003</v>
      </c>
      <c r="O34" s="1">
        <v>74.333330000000004</v>
      </c>
      <c r="P34" s="1" t="e">
        <v>#N/A</v>
      </c>
      <c r="Q34" s="1">
        <v>17.011165999999999</v>
      </c>
      <c r="R34" s="1">
        <v>39.5</v>
      </c>
      <c r="S34" s="1">
        <v>6.89</v>
      </c>
      <c r="T34" s="1">
        <v>57.25</v>
      </c>
      <c r="U34" s="1">
        <v>23.432500000000001</v>
      </c>
      <c r="V34" s="1">
        <v>82.1</v>
      </c>
      <c r="W34" s="1" t="e">
        <v>#N/A</v>
      </c>
      <c r="X34" s="1">
        <v>23.756311</v>
      </c>
      <c r="Y34" s="1">
        <v>55</v>
      </c>
      <c r="Z34" s="1">
        <v>51.02</v>
      </c>
      <c r="AA34" s="1" t="e">
        <v>#N/A</v>
      </c>
      <c r="AB34" s="1">
        <v>158.19999999999999</v>
      </c>
      <c r="AE34" s="1" t="e">
        <v>#N/A</v>
      </c>
      <c r="AF34" s="1">
        <v>85</v>
      </c>
      <c r="AG34" s="1">
        <v>52.75</v>
      </c>
      <c r="AH34" s="1">
        <v>68.932370000000006</v>
      </c>
      <c r="AI34" s="1">
        <v>25.65</v>
      </c>
      <c r="AJ34" s="1">
        <v>105.4</v>
      </c>
      <c r="AK34" s="1">
        <v>4.17875</v>
      </c>
      <c r="AL34" s="1">
        <v>67.5</v>
      </c>
      <c r="AM34" s="1">
        <v>29.11</v>
      </c>
      <c r="AN34" s="1">
        <v>4.79</v>
      </c>
      <c r="AO34" s="1">
        <v>32.03</v>
      </c>
      <c r="AP34" s="1">
        <v>73.999989999999997</v>
      </c>
      <c r="AQ34" s="1" t="e">
        <v>#N/A</v>
      </c>
      <c r="AR34" s="1">
        <v>16.908532999999998</v>
      </c>
      <c r="AS34" s="1">
        <v>39.200000000000003</v>
      </c>
      <c r="AT34" s="1">
        <v>6.88</v>
      </c>
      <c r="AU34" s="1">
        <v>56.75</v>
      </c>
      <c r="AV34" s="1">
        <v>23.3675</v>
      </c>
      <c r="AW34" s="1">
        <v>82.01</v>
      </c>
      <c r="AX34" s="1" t="e">
        <v>#N/A</v>
      </c>
      <c r="AY34" s="1">
        <v>23.603702999999999</v>
      </c>
      <c r="AZ34" s="1">
        <v>54.5</v>
      </c>
      <c r="BA34" s="1">
        <v>50.94</v>
      </c>
      <c r="BB34" s="1" t="e">
        <v>#N/A</v>
      </c>
      <c r="BC34" s="1">
        <v>157.9</v>
      </c>
    </row>
    <row r="35" spans="1:55" ht="15.75" customHeight="1" x14ac:dyDescent="0.3">
      <c r="A35" s="1" t="s">
        <v>60</v>
      </c>
      <c r="D35" s="1" t="e">
        <v>#N/A</v>
      </c>
      <c r="E35" s="1">
        <v>67.5</v>
      </c>
      <c r="F35" s="1">
        <v>48.7</v>
      </c>
      <c r="G35" s="1">
        <v>73.143680000000003</v>
      </c>
      <c r="H35" s="1">
        <v>19.98</v>
      </c>
      <c r="I35" s="1">
        <v>85.5</v>
      </c>
      <c r="J35" s="1">
        <v>3.7</v>
      </c>
      <c r="K35" s="1">
        <v>66.700005000000004</v>
      </c>
      <c r="L35" s="1">
        <v>30.69</v>
      </c>
      <c r="M35" s="1">
        <v>4.4450000000000003</v>
      </c>
      <c r="N35" s="1">
        <v>31.315000000000001</v>
      </c>
      <c r="O35" s="1">
        <v>79.833330000000004</v>
      </c>
      <c r="P35" s="1" t="e">
        <v>#N/A</v>
      </c>
      <c r="Q35" s="1">
        <v>14.601645</v>
      </c>
      <c r="R35" s="1">
        <v>27.4</v>
      </c>
      <c r="S35" s="1">
        <v>6.3949999999999996</v>
      </c>
      <c r="T35" s="1">
        <v>42.5</v>
      </c>
      <c r="U35" s="1">
        <v>19.137499999999999</v>
      </c>
      <c r="V35" s="1">
        <v>76.760000000000005</v>
      </c>
      <c r="W35" s="1" t="e">
        <v>#N/A</v>
      </c>
      <c r="X35" s="1">
        <v>23.908922</v>
      </c>
      <c r="Y35" s="1" t="e">
        <v>#N/A</v>
      </c>
      <c r="Z35" s="1">
        <v>52.67</v>
      </c>
      <c r="AA35" s="1" t="e">
        <v>#N/A</v>
      </c>
      <c r="AB35" s="1">
        <v>150</v>
      </c>
      <c r="AE35" s="1" t="e">
        <v>#N/A</v>
      </c>
      <c r="AF35" s="1">
        <v>67</v>
      </c>
      <c r="AG35" s="1">
        <v>48.34</v>
      </c>
      <c r="AH35" s="1">
        <v>72.700379999999996</v>
      </c>
      <c r="AI35" s="1">
        <v>19.899999999999999</v>
      </c>
      <c r="AJ35" s="1">
        <v>85.200005000000004</v>
      </c>
      <c r="AK35" s="1">
        <v>3.69625</v>
      </c>
      <c r="AL35" s="1">
        <v>66.599999999999994</v>
      </c>
      <c r="AM35" s="1">
        <v>30.68</v>
      </c>
      <c r="AN35" s="1">
        <v>4.4400000000000004</v>
      </c>
      <c r="AO35" s="1">
        <v>31.195</v>
      </c>
      <c r="AP35" s="1">
        <v>79.499989999999997</v>
      </c>
      <c r="AQ35" s="1" t="e">
        <v>#N/A</v>
      </c>
      <c r="AR35" s="1">
        <v>14.503678000000001</v>
      </c>
      <c r="AS35" s="1">
        <v>27.26</v>
      </c>
      <c r="AT35" s="1">
        <v>6.38</v>
      </c>
      <c r="AU35" s="1">
        <v>42.4</v>
      </c>
      <c r="AV35" s="1">
        <v>19.105</v>
      </c>
      <c r="AW35" s="1">
        <v>76.56</v>
      </c>
      <c r="AX35" s="1" t="e">
        <v>#N/A</v>
      </c>
      <c r="AY35" s="1">
        <v>23.807179999999999</v>
      </c>
      <c r="AZ35" s="1" t="e">
        <v>#N/A</v>
      </c>
      <c r="BA35" s="1">
        <v>52.62</v>
      </c>
      <c r="BB35" s="1" t="e">
        <v>#N/A</v>
      </c>
      <c r="BC35" s="1">
        <v>149.80000000000001</v>
      </c>
    </row>
    <row r="36" spans="1:55" ht="15.75" customHeight="1" x14ac:dyDescent="0.3">
      <c r="A36" s="1" t="s">
        <v>61</v>
      </c>
      <c r="D36" s="1" t="e">
        <v>#N/A</v>
      </c>
      <c r="E36" s="1">
        <v>64</v>
      </c>
      <c r="F36" s="1">
        <v>44.9</v>
      </c>
      <c r="G36" s="1">
        <v>76.911680000000004</v>
      </c>
      <c r="H36" s="1">
        <v>18.190000000000001</v>
      </c>
      <c r="I36" s="1">
        <v>77.8</v>
      </c>
      <c r="J36" s="1">
        <v>3.4</v>
      </c>
      <c r="K36" s="1">
        <v>60.4</v>
      </c>
      <c r="L36" s="1">
        <v>27.26</v>
      </c>
      <c r="M36" s="1">
        <v>4.3949999999999996</v>
      </c>
      <c r="N36" s="1">
        <v>34</v>
      </c>
      <c r="O36" s="1">
        <v>64.666663999999997</v>
      </c>
      <c r="P36" s="1" t="e">
        <v>#N/A</v>
      </c>
      <c r="Q36" s="1">
        <v>12.782268999999999</v>
      </c>
      <c r="R36" s="1">
        <v>27.605</v>
      </c>
      <c r="S36" s="1">
        <v>5.3449999999999998</v>
      </c>
      <c r="T36" s="1">
        <v>46</v>
      </c>
      <c r="U36" s="1">
        <v>15.82</v>
      </c>
      <c r="V36" s="1">
        <v>73.790000000000006</v>
      </c>
      <c r="W36" s="1" t="e">
        <v>#N/A</v>
      </c>
      <c r="X36" s="1">
        <v>21.874119</v>
      </c>
      <c r="Y36" s="1" t="e">
        <v>#N/A</v>
      </c>
      <c r="Z36" s="1">
        <v>42.674999999999997</v>
      </c>
      <c r="AA36" s="1" t="e">
        <v>#N/A</v>
      </c>
      <c r="AB36" s="1">
        <v>142.5</v>
      </c>
      <c r="AE36" s="1" t="e">
        <v>#N/A</v>
      </c>
      <c r="AF36" s="1">
        <v>63.75</v>
      </c>
      <c r="AG36" s="1">
        <v>44.63</v>
      </c>
      <c r="AH36" s="1">
        <v>76.690029999999993</v>
      </c>
      <c r="AI36" s="1">
        <v>18</v>
      </c>
      <c r="AJ36" s="1">
        <v>77.5</v>
      </c>
      <c r="AK36" s="1">
        <v>3.35</v>
      </c>
      <c r="AL36" s="1">
        <v>60.2</v>
      </c>
      <c r="AM36" s="1">
        <v>27.15</v>
      </c>
      <c r="AN36" s="1">
        <v>4.37</v>
      </c>
      <c r="AO36" s="1">
        <v>33.92</v>
      </c>
      <c r="AP36" s="1">
        <v>64.333330000000004</v>
      </c>
      <c r="AQ36" s="1" t="e">
        <v>#N/A</v>
      </c>
      <c r="AR36" s="1">
        <v>12.730952</v>
      </c>
      <c r="AS36" s="1">
        <v>27.5</v>
      </c>
      <c r="AT36" s="1">
        <v>5.33</v>
      </c>
      <c r="AU36" s="1">
        <v>45.7</v>
      </c>
      <c r="AV36" s="1">
        <v>15.785</v>
      </c>
      <c r="AW36" s="1">
        <v>73.67</v>
      </c>
      <c r="AX36" s="1" t="e">
        <v>#N/A</v>
      </c>
      <c r="AY36" s="1">
        <v>21.823250000000002</v>
      </c>
      <c r="AZ36" s="1" t="e">
        <v>#N/A</v>
      </c>
      <c r="BA36" s="1">
        <v>42.634999999999998</v>
      </c>
      <c r="BB36" s="1" t="e">
        <v>#N/A</v>
      </c>
      <c r="BC36" s="1">
        <v>142</v>
      </c>
    </row>
    <row r="37" spans="1:55" ht="15.75" customHeight="1" x14ac:dyDescent="0.3">
      <c r="A37" s="1" t="s">
        <v>62</v>
      </c>
      <c r="D37" s="1" t="e">
        <v>#N/A</v>
      </c>
      <c r="E37" s="1">
        <v>68</v>
      </c>
      <c r="F37" s="1">
        <v>39.1</v>
      </c>
      <c r="G37" s="1">
        <v>77.798270000000002</v>
      </c>
      <c r="H37" s="1">
        <v>18.594999999999999</v>
      </c>
      <c r="I37" s="1">
        <v>109</v>
      </c>
      <c r="J37" s="1">
        <v>3.88625</v>
      </c>
      <c r="K37" s="1">
        <v>50</v>
      </c>
      <c r="L37" s="1">
        <v>22.63</v>
      </c>
      <c r="M37" s="1">
        <v>4.0999999999999996</v>
      </c>
      <c r="N37" s="1">
        <v>29.984999999999999</v>
      </c>
      <c r="O37" s="1">
        <v>56.666663999999997</v>
      </c>
      <c r="P37" s="1" t="e">
        <v>#N/A</v>
      </c>
      <c r="Q37" s="1">
        <v>11.429401</v>
      </c>
      <c r="R37" s="1">
        <v>31.5</v>
      </c>
      <c r="S37" s="1">
        <v>5.17</v>
      </c>
      <c r="T37" s="1">
        <v>40.1</v>
      </c>
      <c r="U37" s="1">
        <v>15.2</v>
      </c>
      <c r="V37" s="1">
        <v>85.14</v>
      </c>
      <c r="W37" s="1" t="e">
        <v>#N/A</v>
      </c>
      <c r="X37" s="1">
        <v>22.026730000000001</v>
      </c>
      <c r="Y37" s="1" t="e">
        <v>#N/A</v>
      </c>
      <c r="Z37" s="1">
        <v>36.445</v>
      </c>
      <c r="AA37" s="1" t="e">
        <v>#N/A</v>
      </c>
      <c r="AB37" s="1">
        <v>147</v>
      </c>
      <c r="AE37" s="1" t="e">
        <v>#N/A</v>
      </c>
      <c r="AF37" s="1">
        <v>67.5</v>
      </c>
      <c r="AG37" s="1">
        <v>38.9</v>
      </c>
      <c r="AH37" s="1">
        <v>77.354979999999998</v>
      </c>
      <c r="AI37" s="1">
        <v>18.43</v>
      </c>
      <c r="AJ37" s="1">
        <v>108.6</v>
      </c>
      <c r="AK37" s="1">
        <v>3.88</v>
      </c>
      <c r="AL37" s="1">
        <v>49.8</v>
      </c>
      <c r="AM37" s="1">
        <v>22.33</v>
      </c>
      <c r="AN37" s="1">
        <v>4.05</v>
      </c>
      <c r="AO37" s="1">
        <v>29.91</v>
      </c>
      <c r="AP37" s="1">
        <v>56.499996000000003</v>
      </c>
      <c r="AQ37" s="1" t="e">
        <v>#N/A</v>
      </c>
      <c r="AR37" s="1">
        <v>11.336099000000001</v>
      </c>
      <c r="AS37" s="1">
        <v>30</v>
      </c>
      <c r="AT37" s="1">
        <v>5.1550000000000002</v>
      </c>
      <c r="AU37" s="1">
        <v>39.799999999999997</v>
      </c>
      <c r="AV37" s="1">
        <v>15.1975</v>
      </c>
      <c r="AW37" s="1">
        <v>84.89</v>
      </c>
      <c r="AX37" s="1" t="e">
        <v>#N/A</v>
      </c>
      <c r="AY37" s="1">
        <v>21.823250000000002</v>
      </c>
      <c r="AZ37" s="1" t="e">
        <v>#N/A</v>
      </c>
      <c r="BA37" s="1">
        <v>36.409999999999997</v>
      </c>
      <c r="BB37" s="1" t="e">
        <v>#N/A</v>
      </c>
      <c r="BC37" s="1">
        <v>146.75</v>
      </c>
    </row>
    <row r="38" spans="1:55" ht="15.75" customHeight="1" x14ac:dyDescent="0.3">
      <c r="A38" s="1" t="s">
        <v>63</v>
      </c>
      <c r="D38" s="1" t="e">
        <v>#N/A</v>
      </c>
      <c r="E38" s="1">
        <v>58.25</v>
      </c>
      <c r="F38" s="1">
        <v>34</v>
      </c>
      <c r="G38" s="1">
        <v>64.499420000000001</v>
      </c>
      <c r="H38" s="1">
        <v>17.085000000000001</v>
      </c>
      <c r="I38" s="1">
        <v>92.5</v>
      </c>
      <c r="J38" s="1">
        <v>3.11625</v>
      </c>
      <c r="K38" s="1">
        <v>45.600002000000003</v>
      </c>
      <c r="L38" s="1">
        <v>21.61</v>
      </c>
      <c r="M38" s="1">
        <v>3.68</v>
      </c>
      <c r="N38" s="1">
        <v>33.215000000000003</v>
      </c>
      <c r="O38" s="1">
        <v>37.499996000000003</v>
      </c>
      <c r="P38" s="1" t="e">
        <v>#N/A</v>
      </c>
      <c r="Q38" s="1">
        <v>10.533709</v>
      </c>
      <c r="R38" s="1" t="e">
        <v>#N/A</v>
      </c>
      <c r="S38" s="1">
        <v>5.85</v>
      </c>
      <c r="T38" s="1">
        <v>29.4</v>
      </c>
      <c r="U38" s="1">
        <v>12.234999999999999</v>
      </c>
      <c r="V38" s="1">
        <v>84.04</v>
      </c>
      <c r="W38" s="1" t="e">
        <v>#N/A</v>
      </c>
      <c r="X38" s="1">
        <v>19.991928000000001</v>
      </c>
      <c r="Y38" s="1" t="e">
        <v>#N/A</v>
      </c>
      <c r="Z38" s="1">
        <v>34.89</v>
      </c>
      <c r="AA38" s="1" t="e">
        <v>#N/A</v>
      </c>
      <c r="AB38" s="1">
        <v>120.25</v>
      </c>
      <c r="AE38" s="1" t="e">
        <v>#N/A</v>
      </c>
      <c r="AF38" s="1">
        <v>58</v>
      </c>
      <c r="AG38" s="1">
        <v>33.82</v>
      </c>
      <c r="AH38" s="1">
        <v>64.277780000000007</v>
      </c>
      <c r="AI38" s="1">
        <v>17.079999999999998</v>
      </c>
      <c r="AJ38" s="1">
        <v>92.1</v>
      </c>
      <c r="AK38" s="1">
        <v>3.1150000000000002</v>
      </c>
      <c r="AL38" s="1">
        <v>45.2</v>
      </c>
      <c r="AM38" s="1">
        <v>21.6</v>
      </c>
      <c r="AN38" s="1">
        <v>3.677</v>
      </c>
      <c r="AO38" s="1">
        <v>33.005000000000003</v>
      </c>
      <c r="AP38" s="1">
        <v>37.416663999999997</v>
      </c>
      <c r="AQ38" s="1" t="e">
        <v>#N/A</v>
      </c>
      <c r="AR38" s="1">
        <v>10.473064000000001</v>
      </c>
      <c r="AS38" s="1" t="e">
        <v>#N/A</v>
      </c>
      <c r="AT38" s="1">
        <v>5.8450002999999997</v>
      </c>
      <c r="AU38" s="1">
        <v>29.2</v>
      </c>
      <c r="AV38" s="1">
        <v>12.22</v>
      </c>
      <c r="AW38" s="1">
        <v>84.01</v>
      </c>
      <c r="AX38" s="1" t="e">
        <v>#N/A</v>
      </c>
      <c r="AY38" s="1">
        <v>19.890186</v>
      </c>
      <c r="AZ38" s="1" t="e">
        <v>#N/A</v>
      </c>
      <c r="BA38" s="1">
        <v>34.840000000000003</v>
      </c>
      <c r="BB38" s="1" t="e">
        <v>#N/A</v>
      </c>
      <c r="BC38" s="1">
        <v>119.5</v>
      </c>
    </row>
    <row r="39" spans="1:55" ht="15.75" customHeight="1" x14ac:dyDescent="0.3">
      <c r="A39" s="1" t="s">
        <v>64</v>
      </c>
      <c r="D39" s="1" t="e">
        <v>#N/A</v>
      </c>
      <c r="E39" s="1">
        <v>59.5</v>
      </c>
      <c r="F39" s="1">
        <v>27.72</v>
      </c>
      <c r="G39" s="1">
        <v>62.504596999999997</v>
      </c>
      <c r="H39" s="1">
        <v>16.559999999999999</v>
      </c>
      <c r="I39" s="1">
        <v>68.8</v>
      </c>
      <c r="J39" s="1">
        <v>4.07</v>
      </c>
      <c r="K39" s="1">
        <v>43.2</v>
      </c>
      <c r="L39" s="1">
        <v>18.63</v>
      </c>
      <c r="M39" s="1">
        <v>4.4960000000000004</v>
      </c>
      <c r="N39" s="1">
        <v>30.754999999999999</v>
      </c>
      <c r="O39" s="1">
        <v>37.916663999999997</v>
      </c>
      <c r="P39" s="1" t="e">
        <v>#N/A</v>
      </c>
      <c r="Q39" s="1">
        <v>9.7499800000000008</v>
      </c>
      <c r="R39" s="1" t="e">
        <v>#N/A</v>
      </c>
      <c r="S39" s="1">
        <v>7.4</v>
      </c>
      <c r="T39" s="1">
        <v>27.4</v>
      </c>
      <c r="U39" s="1">
        <v>12.077500000000001</v>
      </c>
      <c r="V39" s="1">
        <v>82.7</v>
      </c>
      <c r="W39" s="1" t="e">
        <v>#N/A</v>
      </c>
      <c r="X39" s="1">
        <v>21.568899999999999</v>
      </c>
      <c r="Y39" s="1" t="e">
        <v>#N/A</v>
      </c>
      <c r="Z39" s="1">
        <v>39.380000000000003</v>
      </c>
      <c r="AA39" s="1" t="e">
        <v>#N/A</v>
      </c>
      <c r="AB39" s="1">
        <v>112.25</v>
      </c>
      <c r="AE39" s="1" t="e">
        <v>#N/A</v>
      </c>
      <c r="AF39" s="1">
        <v>59.25</v>
      </c>
      <c r="AG39" s="1">
        <v>27.53</v>
      </c>
      <c r="AH39" s="1">
        <v>62.282947999999998</v>
      </c>
      <c r="AI39" s="1">
        <v>16.45</v>
      </c>
      <c r="AJ39" s="1">
        <v>68.5</v>
      </c>
      <c r="AK39" s="1">
        <v>3.99125</v>
      </c>
      <c r="AL39" s="1">
        <v>43</v>
      </c>
      <c r="AM39" s="1">
        <v>18.600000000000001</v>
      </c>
      <c r="AN39" s="1">
        <v>4.45</v>
      </c>
      <c r="AO39" s="1">
        <v>30.5</v>
      </c>
      <c r="AP39" s="1">
        <v>37.499996000000003</v>
      </c>
      <c r="AQ39" s="1" t="e">
        <v>#N/A</v>
      </c>
      <c r="AR39" s="1">
        <v>9.7160539999999997</v>
      </c>
      <c r="AS39" s="1" t="e">
        <v>#N/A</v>
      </c>
      <c r="AT39" s="1">
        <v>7.3949999999999996</v>
      </c>
      <c r="AU39" s="1">
        <v>27.2</v>
      </c>
      <c r="AV39" s="1">
        <v>12.045</v>
      </c>
      <c r="AW39" s="1">
        <v>82.6</v>
      </c>
      <c r="AX39" s="1" t="e">
        <v>#N/A</v>
      </c>
      <c r="AY39" s="1">
        <v>21.518028000000001</v>
      </c>
      <c r="AZ39" s="1" t="e">
        <v>#N/A</v>
      </c>
      <c r="BA39" s="1">
        <v>39.365000000000002</v>
      </c>
      <c r="BB39" s="1" t="e">
        <v>#N/A</v>
      </c>
      <c r="BC39" s="1">
        <v>112</v>
      </c>
    </row>
    <row r="40" spans="1:55" ht="15.75" customHeight="1" x14ac:dyDescent="0.3">
      <c r="A40" s="1" t="s">
        <v>65</v>
      </c>
      <c r="D40" s="1" t="e">
        <v>#N/A</v>
      </c>
      <c r="E40" s="1">
        <v>76</v>
      </c>
      <c r="F40" s="1">
        <v>31.47</v>
      </c>
      <c r="G40" s="1">
        <v>61.839652999999998</v>
      </c>
      <c r="H40" s="1">
        <v>18.715</v>
      </c>
      <c r="I40" s="1">
        <v>57.8</v>
      </c>
      <c r="J40" s="1">
        <v>5.0237499999999997</v>
      </c>
      <c r="K40" s="1">
        <v>56.3</v>
      </c>
      <c r="L40" s="1">
        <v>14.6</v>
      </c>
      <c r="M40" s="1">
        <v>5.5</v>
      </c>
      <c r="N40" s="1">
        <v>33.31</v>
      </c>
      <c r="O40" s="1">
        <v>41.249996000000003</v>
      </c>
      <c r="P40" s="1" t="e">
        <v>#N/A</v>
      </c>
      <c r="Q40" s="1">
        <v>9.6481969999999997</v>
      </c>
      <c r="R40" s="1" t="e">
        <v>#N/A</v>
      </c>
      <c r="S40" s="1">
        <v>7.625</v>
      </c>
      <c r="T40" s="1">
        <v>24.5</v>
      </c>
      <c r="U40" s="1">
        <v>9.2974999999999994</v>
      </c>
      <c r="V40" s="1">
        <v>75.569999999999993</v>
      </c>
      <c r="W40" s="1" t="e">
        <v>#N/A</v>
      </c>
      <c r="X40" s="1">
        <v>20.500627999999999</v>
      </c>
      <c r="Y40" s="1" t="e">
        <v>#N/A</v>
      </c>
      <c r="Z40" s="1">
        <v>36.18</v>
      </c>
      <c r="AA40" s="1" t="e">
        <v>#N/A</v>
      </c>
      <c r="AB40" s="1">
        <v>116.25</v>
      </c>
      <c r="AE40" s="1" t="e">
        <v>#N/A</v>
      </c>
      <c r="AF40" s="1">
        <v>75.75</v>
      </c>
      <c r="AG40" s="1">
        <v>31.3</v>
      </c>
      <c r="AH40" s="1">
        <v>61.618003999999999</v>
      </c>
      <c r="AI40" s="1">
        <v>18.649999999999999</v>
      </c>
      <c r="AJ40" s="1">
        <v>57.5</v>
      </c>
      <c r="AK40" s="1">
        <v>4.9874999999999998</v>
      </c>
      <c r="AL40" s="1">
        <v>56.2</v>
      </c>
      <c r="AM40" s="1">
        <v>14.56</v>
      </c>
      <c r="AN40" s="1">
        <v>5.4660000000000002</v>
      </c>
      <c r="AO40" s="1">
        <v>32.71</v>
      </c>
      <c r="AP40" s="1">
        <v>40.666663999999997</v>
      </c>
      <c r="AQ40" s="1" t="e">
        <v>#N/A</v>
      </c>
      <c r="AR40" s="1">
        <v>9.6269919999999995</v>
      </c>
      <c r="AS40" s="1" t="e">
        <v>#N/A</v>
      </c>
      <c r="AT40" s="1">
        <v>7.6150000000000002</v>
      </c>
      <c r="AU40" s="1">
        <v>24.2</v>
      </c>
      <c r="AV40" s="1">
        <v>9.2799999999999994</v>
      </c>
      <c r="AW40" s="1">
        <v>75.5</v>
      </c>
      <c r="AX40" s="1" t="e">
        <v>#N/A</v>
      </c>
      <c r="AY40" s="1">
        <v>20.398887999999999</v>
      </c>
      <c r="AZ40" s="1" t="e">
        <v>#N/A</v>
      </c>
      <c r="BA40" s="1">
        <v>36.01</v>
      </c>
      <c r="BB40" s="1" t="e">
        <v>#N/A</v>
      </c>
      <c r="BC40" s="1">
        <v>116</v>
      </c>
    </row>
    <row r="41" spans="1:55" ht="15.75" customHeight="1" x14ac:dyDescent="0.3">
      <c r="A41" s="1" t="s">
        <v>66</v>
      </c>
      <c r="D41" s="1" t="e">
        <v>#N/A</v>
      </c>
      <c r="E41" s="1">
        <v>45.3</v>
      </c>
      <c r="F41" s="1">
        <v>29</v>
      </c>
      <c r="G41" s="1">
        <v>48.319156999999997</v>
      </c>
      <c r="H41" s="1">
        <v>18</v>
      </c>
      <c r="I41" s="1">
        <v>34.100002000000003</v>
      </c>
      <c r="J41" s="1">
        <v>3.1625000000000001</v>
      </c>
      <c r="K41" s="1">
        <v>55.600002000000003</v>
      </c>
      <c r="L41" s="1">
        <v>12.35</v>
      </c>
      <c r="M41" s="1">
        <v>4.3</v>
      </c>
      <c r="N41" s="1" t="e">
        <v>#N/A</v>
      </c>
      <c r="O41" s="1">
        <v>28.666664000000001</v>
      </c>
      <c r="P41" s="1" t="e">
        <v>#N/A</v>
      </c>
      <c r="Q41" s="1">
        <v>9.7160539999999997</v>
      </c>
      <c r="R41" s="1" t="e">
        <v>#N/A</v>
      </c>
      <c r="S41" s="1">
        <v>5.9450000000000003</v>
      </c>
      <c r="T41" s="1">
        <v>17.399999999999999</v>
      </c>
      <c r="U41" s="1">
        <v>6.9249999999999998</v>
      </c>
      <c r="V41" s="1">
        <v>74</v>
      </c>
      <c r="W41" s="1" t="e">
        <v>#N/A</v>
      </c>
      <c r="X41" s="1">
        <v>17.397554</v>
      </c>
      <c r="Y41" s="1" t="e">
        <v>#N/A</v>
      </c>
      <c r="Z41" s="1">
        <v>28.93</v>
      </c>
      <c r="AA41" s="1" t="e">
        <v>#N/A</v>
      </c>
      <c r="AB41" s="1">
        <v>96.25</v>
      </c>
      <c r="AE41" s="1" t="e">
        <v>#N/A</v>
      </c>
      <c r="AF41" s="1">
        <v>45.1</v>
      </c>
      <c r="AG41" s="1">
        <v>28.8</v>
      </c>
      <c r="AH41" s="1">
        <v>48.097507</v>
      </c>
      <c r="AI41" s="1">
        <v>17.954999999999998</v>
      </c>
      <c r="AJ41" s="1">
        <v>33.799999999999997</v>
      </c>
      <c r="AK41" s="1">
        <v>3.1150000000000002</v>
      </c>
      <c r="AL41" s="1">
        <v>55.4</v>
      </c>
      <c r="AM41" s="1">
        <v>12.3</v>
      </c>
      <c r="AN41" s="1">
        <v>4.29</v>
      </c>
      <c r="AO41" s="1" t="e">
        <v>#N/A</v>
      </c>
      <c r="AP41" s="1">
        <v>28.249998000000001</v>
      </c>
      <c r="AQ41" s="1" t="e">
        <v>#N/A</v>
      </c>
      <c r="AR41" s="1">
        <v>9.5761000000000003</v>
      </c>
      <c r="AS41" s="1" t="e">
        <v>#N/A</v>
      </c>
      <c r="AT41" s="1">
        <v>5.94</v>
      </c>
      <c r="AU41" s="1">
        <v>17.3</v>
      </c>
      <c r="AV41" s="1">
        <v>6.875</v>
      </c>
      <c r="AW41" s="1">
        <v>73.930000000000007</v>
      </c>
      <c r="AX41" s="1" t="e">
        <v>#N/A</v>
      </c>
      <c r="AY41" s="1">
        <v>17.295815000000001</v>
      </c>
      <c r="AZ41" s="1" t="e">
        <v>#N/A</v>
      </c>
      <c r="BA41" s="1">
        <v>28.925000000000001</v>
      </c>
      <c r="BB41" s="1" t="e">
        <v>#N/A</v>
      </c>
      <c r="BC41" s="1">
        <v>96</v>
      </c>
    </row>
    <row r="42" spans="1:55" ht="15.75" customHeight="1" x14ac:dyDescent="0.3">
      <c r="A42" s="1" t="s">
        <v>67</v>
      </c>
      <c r="D42" s="1" t="e">
        <v>#N/A</v>
      </c>
      <c r="E42" s="1">
        <v>27.5</v>
      </c>
      <c r="F42" s="1">
        <v>24.8</v>
      </c>
      <c r="G42" s="1">
        <v>52.530456999999998</v>
      </c>
      <c r="H42" s="1">
        <v>16.649999999999999</v>
      </c>
      <c r="I42" s="1">
        <v>33</v>
      </c>
      <c r="J42" s="1">
        <v>3.94875</v>
      </c>
      <c r="K42" s="1">
        <v>49.3</v>
      </c>
      <c r="L42" s="1">
        <v>10.92</v>
      </c>
      <c r="M42" s="1">
        <v>3.5880768000000001</v>
      </c>
      <c r="N42" s="1" t="e">
        <v>#N/A</v>
      </c>
      <c r="O42" s="1">
        <v>28.833331999999999</v>
      </c>
      <c r="P42" s="1" t="e">
        <v>#N/A</v>
      </c>
      <c r="Q42" s="1">
        <v>10.411571</v>
      </c>
      <c r="R42" s="1" t="e">
        <v>#N/A</v>
      </c>
      <c r="S42" s="1">
        <v>6.6449999999999996</v>
      </c>
      <c r="T42" s="1">
        <v>17.3</v>
      </c>
      <c r="U42" s="1">
        <v>12.53</v>
      </c>
      <c r="V42" s="1">
        <v>62.44</v>
      </c>
      <c r="W42" s="1" t="e">
        <v>#N/A</v>
      </c>
      <c r="X42" s="1">
        <v>17.499296000000001</v>
      </c>
      <c r="Y42" s="1" t="e">
        <v>#N/A</v>
      </c>
      <c r="Z42" s="1">
        <v>41.465000000000003</v>
      </c>
      <c r="AA42" s="1" t="e">
        <v>#N/A</v>
      </c>
      <c r="AB42" s="1">
        <v>101</v>
      </c>
      <c r="AE42" s="1" t="e">
        <v>#N/A</v>
      </c>
      <c r="AF42" s="1">
        <v>27.1</v>
      </c>
      <c r="AG42" s="1">
        <v>24.6</v>
      </c>
      <c r="AH42" s="1">
        <v>52.308810000000001</v>
      </c>
      <c r="AI42" s="1">
        <v>16.100000000000001</v>
      </c>
      <c r="AJ42" s="1">
        <v>32.9</v>
      </c>
      <c r="AK42" s="1">
        <v>3.8787500000000001</v>
      </c>
      <c r="AL42" s="1">
        <v>49.2</v>
      </c>
      <c r="AM42" s="1">
        <v>10.85</v>
      </c>
      <c r="AN42" s="1">
        <v>3.4926702999999999</v>
      </c>
      <c r="AO42" s="1" t="e">
        <v>#N/A</v>
      </c>
      <c r="AP42" s="1">
        <v>28.749998000000001</v>
      </c>
      <c r="AQ42" s="1" t="e">
        <v>#N/A</v>
      </c>
      <c r="AR42" s="1">
        <v>10.360678999999999</v>
      </c>
      <c r="AS42" s="1" t="e">
        <v>#N/A</v>
      </c>
      <c r="AT42" s="1">
        <v>6.64</v>
      </c>
      <c r="AU42" s="1">
        <v>17</v>
      </c>
      <c r="AV42" s="1">
        <v>12.48</v>
      </c>
      <c r="AW42" s="1">
        <v>62.35</v>
      </c>
      <c r="AX42" s="1" t="e">
        <v>#N/A</v>
      </c>
      <c r="AY42" s="1">
        <v>17.397554</v>
      </c>
      <c r="AZ42" s="1" t="e">
        <v>#N/A</v>
      </c>
      <c r="BA42" s="1">
        <v>41.454999999999998</v>
      </c>
      <c r="BB42" s="1" t="e">
        <v>#N/A</v>
      </c>
      <c r="BC42" s="1">
        <v>100.25</v>
      </c>
    </row>
    <row r="43" spans="1:55" ht="15.75" customHeight="1" x14ac:dyDescent="0.3">
      <c r="A43" s="1" t="s">
        <v>68</v>
      </c>
      <c r="D43" s="1" t="e">
        <v>#N/A</v>
      </c>
      <c r="E43" s="1">
        <v>14</v>
      </c>
      <c r="F43" s="1">
        <v>21.8</v>
      </c>
      <c r="G43" s="1">
        <v>61.618003999999999</v>
      </c>
      <c r="H43" s="1">
        <v>16.100000000000001</v>
      </c>
      <c r="I43" s="1">
        <v>32.4</v>
      </c>
      <c r="J43" s="1">
        <v>2.4624999999999999</v>
      </c>
      <c r="K43" s="1">
        <v>39.9</v>
      </c>
      <c r="L43" s="1">
        <v>12.2</v>
      </c>
      <c r="M43" s="1">
        <v>3.5900439999999998</v>
      </c>
      <c r="N43" s="1" t="e">
        <v>#N/A</v>
      </c>
      <c r="O43" s="1">
        <v>25.749998000000001</v>
      </c>
      <c r="P43" s="1" t="e">
        <v>#N/A</v>
      </c>
      <c r="Q43" s="1">
        <v>11.79374</v>
      </c>
      <c r="R43" s="1" t="e">
        <v>#N/A</v>
      </c>
      <c r="S43" s="1">
        <v>6.4349999999999996</v>
      </c>
      <c r="T43" s="1">
        <v>15.5</v>
      </c>
      <c r="U43" s="1">
        <v>14.984999999999999</v>
      </c>
      <c r="V43" s="1">
        <v>73.86</v>
      </c>
      <c r="W43" s="1" t="e">
        <v>#N/A</v>
      </c>
      <c r="X43" s="1">
        <v>15.973193</v>
      </c>
      <c r="Y43" s="1" t="e">
        <v>#N/A</v>
      </c>
      <c r="Z43" s="1">
        <v>43.064999999999998</v>
      </c>
      <c r="AA43" s="1" t="e">
        <v>#N/A</v>
      </c>
      <c r="AB43" s="1">
        <v>92.75</v>
      </c>
      <c r="AE43" s="1" t="e">
        <v>#N/A</v>
      </c>
      <c r="AF43" s="1">
        <v>13.9</v>
      </c>
      <c r="AG43" s="1">
        <v>21.61</v>
      </c>
      <c r="AH43" s="1">
        <v>61.174709999999997</v>
      </c>
      <c r="AI43" s="1">
        <v>15.9</v>
      </c>
      <c r="AJ43" s="1">
        <v>32.200000000000003</v>
      </c>
      <c r="AK43" s="1">
        <v>2.44</v>
      </c>
      <c r="AL43" s="1">
        <v>39.5</v>
      </c>
      <c r="AM43" s="1">
        <v>12.18</v>
      </c>
      <c r="AN43" s="1">
        <v>3.5211937</v>
      </c>
      <c r="AO43" s="1" t="e">
        <v>#N/A</v>
      </c>
      <c r="AP43" s="1">
        <v>25.666665999999999</v>
      </c>
      <c r="AQ43" s="1" t="e">
        <v>#N/A</v>
      </c>
      <c r="AR43" s="1">
        <v>11.759041</v>
      </c>
      <c r="AS43" s="1" t="e">
        <v>#N/A</v>
      </c>
      <c r="AT43" s="1">
        <v>6.4249999999999998</v>
      </c>
      <c r="AU43" s="1">
        <v>15.1</v>
      </c>
      <c r="AV43" s="1">
        <v>14.93</v>
      </c>
      <c r="AW43" s="1">
        <v>73.739999999999995</v>
      </c>
      <c r="AX43" s="1" t="e">
        <v>#N/A</v>
      </c>
      <c r="AY43" s="1">
        <v>15.871454999999999</v>
      </c>
      <c r="AZ43" s="1" t="e">
        <v>#N/A</v>
      </c>
      <c r="BA43" s="1">
        <v>43</v>
      </c>
      <c r="BB43" s="1" t="e">
        <v>#N/A</v>
      </c>
      <c r="BC43" s="1">
        <v>92.5</v>
      </c>
    </row>
    <row r="44" spans="1:55" ht="15.75" customHeight="1" x14ac:dyDescent="0.3"/>
    <row r="45" spans="1:55" ht="15.75" customHeight="1" x14ac:dyDescent="0.3"/>
    <row r="46" spans="1:55" ht="15.75" customHeight="1" x14ac:dyDescent="0.3"/>
    <row r="47" spans="1:55" ht="15.75" customHeight="1" x14ac:dyDescent="0.3"/>
    <row r="48" spans="1:55"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2:BD1000"/>
  <sheetViews>
    <sheetView workbookViewId="0">
      <selection activeCell="B2" sqref="B2"/>
    </sheetView>
  </sheetViews>
  <sheetFormatPr baseColWidth="10" defaultColWidth="12.6640625" defaultRowHeight="15" customHeight="1" x14ac:dyDescent="0.3"/>
  <cols>
    <col min="1" max="56" width="10.6640625" customWidth="1"/>
  </cols>
  <sheetData>
    <row r="2" spans="1:56" ht="14.4" x14ac:dyDescent="0.3">
      <c r="B2" s="1" t="s">
        <v>121</v>
      </c>
      <c r="C2" s="1" t="s">
        <v>70</v>
      </c>
      <c r="D2" s="1" t="s">
        <v>122</v>
      </c>
      <c r="E2" s="1" t="s">
        <v>123</v>
      </c>
      <c r="F2" s="1" t="s">
        <v>124</v>
      </c>
      <c r="G2" s="1" t="s">
        <v>125</v>
      </c>
      <c r="H2" s="1" t="s">
        <v>126</v>
      </c>
      <c r="I2" s="1" t="s">
        <v>127</v>
      </c>
      <c r="J2" s="1" t="s">
        <v>128</v>
      </c>
      <c r="K2" s="1" t="s">
        <v>129</v>
      </c>
      <c r="L2" s="1" t="s">
        <v>130</v>
      </c>
      <c r="M2" s="1" t="s">
        <v>131</v>
      </c>
      <c r="N2" s="1" t="s">
        <v>132</v>
      </c>
      <c r="O2" s="1" t="s">
        <v>133</v>
      </c>
      <c r="P2" s="1" t="s">
        <v>134</v>
      </c>
      <c r="Q2" s="1" t="s">
        <v>135</v>
      </c>
      <c r="R2" s="1" t="s">
        <v>136</v>
      </c>
      <c r="S2" s="1" t="s">
        <v>137</v>
      </c>
      <c r="T2" s="1" t="s">
        <v>138</v>
      </c>
      <c r="U2" s="1" t="s">
        <v>139</v>
      </c>
      <c r="V2" s="1" t="s">
        <v>140</v>
      </c>
      <c r="W2" s="1" t="s">
        <v>141</v>
      </c>
      <c r="X2" s="1" t="s">
        <v>142</v>
      </c>
      <c r="Y2" s="1" t="s">
        <v>143</v>
      </c>
      <c r="Z2" s="1" t="s">
        <v>144</v>
      </c>
      <c r="AA2" s="1" t="s">
        <v>145</v>
      </c>
      <c r="AB2" s="1" t="s">
        <v>146</v>
      </c>
      <c r="AD2" s="1" t="s">
        <v>121</v>
      </c>
      <c r="AE2" s="1" t="s">
        <v>70</v>
      </c>
      <c r="AF2" s="1" t="s">
        <v>122</v>
      </c>
      <c r="AG2" s="1" t="s">
        <v>123</v>
      </c>
      <c r="AH2" s="1" t="s">
        <v>124</v>
      </c>
      <c r="AI2" s="1" t="s">
        <v>125</v>
      </c>
      <c r="AJ2" s="1" t="s">
        <v>126</v>
      </c>
      <c r="AK2" s="1" t="s">
        <v>127</v>
      </c>
      <c r="AL2" s="1" t="s">
        <v>128</v>
      </c>
      <c r="AM2" s="1" t="s">
        <v>129</v>
      </c>
      <c r="AN2" s="1" t="s">
        <v>130</v>
      </c>
      <c r="AO2" s="1" t="s">
        <v>131</v>
      </c>
      <c r="AP2" s="1" t="s">
        <v>132</v>
      </c>
      <c r="AQ2" s="1" t="s">
        <v>133</v>
      </c>
      <c r="AR2" s="1" t="s">
        <v>134</v>
      </c>
      <c r="AS2" s="1" t="s">
        <v>135</v>
      </c>
      <c r="AT2" s="1" t="s">
        <v>136</v>
      </c>
      <c r="AU2" s="1" t="s">
        <v>137</v>
      </c>
      <c r="AV2" s="1" t="s">
        <v>138</v>
      </c>
      <c r="AW2" s="1" t="s">
        <v>139</v>
      </c>
      <c r="AX2" s="1" t="s">
        <v>140</v>
      </c>
      <c r="AY2" s="1" t="s">
        <v>141</v>
      </c>
      <c r="AZ2" s="1" t="s">
        <v>142</v>
      </c>
      <c r="BA2" s="1" t="s">
        <v>143</v>
      </c>
      <c r="BB2" s="1" t="s">
        <v>144</v>
      </c>
      <c r="BC2" s="1" t="s">
        <v>145</v>
      </c>
      <c r="BD2" s="1" t="s">
        <v>146</v>
      </c>
    </row>
    <row r="3" spans="1:56" ht="14.4" x14ac:dyDescent="0.3">
      <c r="A3" s="1" t="s">
        <v>5</v>
      </c>
      <c r="D3" s="1" t="s">
        <v>5</v>
      </c>
      <c r="E3" s="1" t="s">
        <v>147</v>
      </c>
      <c r="F3" s="1" t="s">
        <v>148</v>
      </c>
      <c r="G3" s="1" t="s">
        <v>149</v>
      </c>
      <c r="H3" s="1" t="s">
        <v>150</v>
      </c>
      <c r="I3" s="1" t="s">
        <v>16</v>
      </c>
      <c r="J3" s="1" t="s">
        <v>151</v>
      </c>
      <c r="K3" s="1" t="s">
        <v>152</v>
      </c>
      <c r="L3" s="1" t="s">
        <v>153</v>
      </c>
      <c r="M3" s="1" t="s">
        <v>154</v>
      </c>
      <c r="N3" s="1" t="s">
        <v>155</v>
      </c>
      <c r="O3" s="1" t="s">
        <v>156</v>
      </c>
      <c r="P3" s="1" t="s">
        <v>157</v>
      </c>
      <c r="Q3" s="1" t="s">
        <v>158</v>
      </c>
      <c r="R3" s="1" t="s">
        <v>159</v>
      </c>
      <c r="S3" s="1" t="s">
        <v>160</v>
      </c>
      <c r="T3" s="1" t="s">
        <v>161</v>
      </c>
      <c r="U3" s="1" t="s">
        <v>162</v>
      </c>
      <c r="V3" s="1" t="s">
        <v>15</v>
      </c>
      <c r="W3" s="1" t="s">
        <v>163</v>
      </c>
      <c r="X3" s="1" t="s">
        <v>164</v>
      </c>
      <c r="Y3" s="1" t="s">
        <v>165</v>
      </c>
      <c r="Z3" s="1" t="s">
        <v>166</v>
      </c>
      <c r="AA3" s="1" t="s">
        <v>167</v>
      </c>
      <c r="AB3" s="1" t="s">
        <v>168</v>
      </c>
      <c r="AF3" s="1" t="s">
        <v>5</v>
      </c>
      <c r="AG3" s="1" t="s">
        <v>147</v>
      </c>
      <c r="AH3" s="1" t="s">
        <v>148</v>
      </c>
      <c r="AI3" s="1" t="s">
        <v>149</v>
      </c>
      <c r="AJ3" s="1" t="s">
        <v>150</v>
      </c>
      <c r="AK3" s="1" t="s">
        <v>16</v>
      </c>
      <c r="AL3" s="1" t="s">
        <v>151</v>
      </c>
      <c r="AM3" s="1" t="s">
        <v>152</v>
      </c>
      <c r="AN3" s="1" t="s">
        <v>153</v>
      </c>
      <c r="AO3" s="1" t="s">
        <v>154</v>
      </c>
      <c r="AP3" s="1" t="s">
        <v>155</v>
      </c>
      <c r="AQ3" s="1" t="s">
        <v>156</v>
      </c>
      <c r="AR3" s="1" t="s">
        <v>157</v>
      </c>
      <c r="AS3" s="1" t="s">
        <v>158</v>
      </c>
      <c r="AT3" s="1" t="s">
        <v>159</v>
      </c>
      <c r="AU3" s="1" t="s">
        <v>160</v>
      </c>
      <c r="AV3" s="1" t="s">
        <v>161</v>
      </c>
      <c r="AW3" s="1" t="s">
        <v>162</v>
      </c>
      <c r="AX3" s="1" t="s">
        <v>15</v>
      </c>
      <c r="AY3" s="1" t="s">
        <v>163</v>
      </c>
      <c r="AZ3" s="1" t="s">
        <v>164</v>
      </c>
      <c r="BA3" s="1" t="s">
        <v>165</v>
      </c>
      <c r="BB3" s="1" t="s">
        <v>166</v>
      </c>
      <c r="BC3" s="1" t="s">
        <v>167</v>
      </c>
      <c r="BD3" s="1" t="s">
        <v>168</v>
      </c>
    </row>
    <row r="4" spans="1:56" ht="14.4" x14ac:dyDescent="0.3">
      <c r="A4" s="1" t="s">
        <v>120</v>
      </c>
      <c r="D4" s="1" t="s">
        <v>27</v>
      </c>
      <c r="E4" s="1" t="s">
        <v>27</v>
      </c>
      <c r="F4" s="1" t="s">
        <v>27</v>
      </c>
      <c r="G4" s="1" t="s">
        <v>27</v>
      </c>
      <c r="H4" s="1" t="s">
        <v>27</v>
      </c>
      <c r="I4" s="1" t="s">
        <v>27</v>
      </c>
      <c r="J4" s="1" t="s">
        <v>27</v>
      </c>
      <c r="K4" s="1" t="s">
        <v>27</v>
      </c>
      <c r="L4" s="1" t="s">
        <v>27</v>
      </c>
      <c r="M4" s="1" t="s">
        <v>27</v>
      </c>
      <c r="N4" s="1" t="s">
        <v>27</v>
      </c>
      <c r="O4" s="1" t="s">
        <v>27</v>
      </c>
      <c r="P4" s="1" t="s">
        <v>27</v>
      </c>
      <c r="Q4" s="1" t="s">
        <v>27</v>
      </c>
      <c r="R4" s="1" t="s">
        <v>27</v>
      </c>
      <c r="S4" s="1" t="s">
        <v>27</v>
      </c>
      <c r="T4" s="1" t="s">
        <v>27</v>
      </c>
      <c r="U4" s="1" t="s">
        <v>27</v>
      </c>
      <c r="V4" s="1" t="s">
        <v>27</v>
      </c>
      <c r="W4" s="1" t="s">
        <v>27</v>
      </c>
      <c r="X4" s="1" t="s">
        <v>27</v>
      </c>
      <c r="Y4" s="1" t="s">
        <v>27</v>
      </c>
      <c r="Z4" s="1" t="s">
        <v>27</v>
      </c>
      <c r="AA4" s="1" t="s">
        <v>27</v>
      </c>
      <c r="AB4" s="1" t="s">
        <v>27</v>
      </c>
      <c r="AF4" s="1" t="s">
        <v>28</v>
      </c>
      <c r="AG4" s="1" t="s">
        <v>28</v>
      </c>
      <c r="AH4" s="1" t="s">
        <v>28</v>
      </c>
      <c r="AI4" s="1" t="s">
        <v>28</v>
      </c>
      <c r="AJ4" s="1" t="s">
        <v>28</v>
      </c>
      <c r="AK4" s="1" t="s">
        <v>28</v>
      </c>
      <c r="AL4" s="1" t="s">
        <v>28</v>
      </c>
      <c r="AM4" s="1" t="s">
        <v>28</v>
      </c>
      <c r="AN4" s="1" t="s">
        <v>28</v>
      </c>
      <c r="AO4" s="1" t="s">
        <v>28</v>
      </c>
      <c r="AP4" s="1" t="s">
        <v>28</v>
      </c>
      <c r="AQ4" s="1" t="s">
        <v>28</v>
      </c>
      <c r="AR4" s="1" t="s">
        <v>28</v>
      </c>
      <c r="AS4" s="1" t="s">
        <v>28</v>
      </c>
      <c r="AT4" s="1" t="s">
        <v>28</v>
      </c>
      <c r="AU4" s="1" t="s">
        <v>28</v>
      </c>
      <c r="AV4" s="1" t="s">
        <v>28</v>
      </c>
      <c r="AW4" s="1" t="s">
        <v>28</v>
      </c>
      <c r="AX4" s="1" t="s">
        <v>28</v>
      </c>
      <c r="AY4" s="1" t="s">
        <v>28</v>
      </c>
      <c r="AZ4" s="1" t="s">
        <v>28</v>
      </c>
      <c r="BA4" s="1" t="s">
        <v>28</v>
      </c>
      <c r="BB4" s="1" t="s">
        <v>28</v>
      </c>
      <c r="BC4" s="1" t="s">
        <v>28</v>
      </c>
      <c r="BD4" s="1" t="s">
        <v>28</v>
      </c>
    </row>
    <row r="5" spans="1:56" ht="14.4" x14ac:dyDescent="0.3">
      <c r="A5" s="1" t="s">
        <v>29</v>
      </c>
      <c r="D5" s="1">
        <v>80.5</v>
      </c>
      <c r="E5" s="1">
        <v>47.15</v>
      </c>
      <c r="F5" s="1">
        <v>20.68</v>
      </c>
      <c r="G5" s="1">
        <v>1.8779999999999999</v>
      </c>
      <c r="H5" s="1">
        <v>15.84</v>
      </c>
      <c r="I5" s="1">
        <v>58.8</v>
      </c>
      <c r="J5" s="1">
        <v>30.04</v>
      </c>
      <c r="K5" s="1">
        <v>39.049999999999997</v>
      </c>
      <c r="L5" s="1">
        <v>14.52</v>
      </c>
      <c r="M5" s="1">
        <v>104.2</v>
      </c>
      <c r="N5" s="1">
        <v>27.1</v>
      </c>
      <c r="O5" s="1">
        <v>42.52</v>
      </c>
      <c r="P5" s="1">
        <v>14.36</v>
      </c>
      <c r="Q5" s="1">
        <v>46.25</v>
      </c>
      <c r="R5" s="1">
        <v>3.7559999999999998</v>
      </c>
      <c r="S5" s="1">
        <v>2.145</v>
      </c>
      <c r="T5" s="1">
        <v>8.6850000000000005</v>
      </c>
      <c r="U5" s="1">
        <v>0.4647</v>
      </c>
      <c r="V5" s="1">
        <v>6.1340000000000003</v>
      </c>
      <c r="W5" s="1">
        <v>31.25</v>
      </c>
      <c r="X5" s="1">
        <v>133.19999999999999</v>
      </c>
      <c r="Y5" s="1">
        <v>0.94950000000000001</v>
      </c>
      <c r="Z5" s="1">
        <v>348</v>
      </c>
      <c r="AA5" s="1">
        <v>1.5429999999999999</v>
      </c>
      <c r="AB5" s="1">
        <v>2.3450000000000002</v>
      </c>
      <c r="AF5" s="1">
        <v>80.45</v>
      </c>
      <c r="AG5" s="1">
        <v>47.05</v>
      </c>
      <c r="AH5" s="1">
        <v>20.64</v>
      </c>
      <c r="AI5" s="1">
        <v>1.8740000999999999</v>
      </c>
      <c r="AJ5" s="1">
        <v>15.82</v>
      </c>
      <c r="AK5" s="1">
        <v>58.45</v>
      </c>
      <c r="AL5" s="1">
        <v>29.8</v>
      </c>
      <c r="AM5" s="1">
        <v>38.950000000000003</v>
      </c>
      <c r="AN5" s="1">
        <v>14.48</v>
      </c>
      <c r="AO5" s="1">
        <v>103.7</v>
      </c>
      <c r="AP5" s="1">
        <v>27.06</v>
      </c>
      <c r="AQ5" s="1">
        <v>42.48</v>
      </c>
      <c r="AR5" s="1">
        <v>14.28</v>
      </c>
      <c r="AS5" s="1">
        <v>46.05</v>
      </c>
      <c r="AT5" s="1">
        <v>3.754</v>
      </c>
      <c r="AU5" s="1">
        <v>2.1440000000000001</v>
      </c>
      <c r="AV5" s="1">
        <v>8.6750000000000007</v>
      </c>
      <c r="AW5" s="1">
        <v>0.46400000000000002</v>
      </c>
      <c r="AX5" s="1">
        <v>6.1239999999999997</v>
      </c>
      <c r="AY5" s="1">
        <v>31.15</v>
      </c>
      <c r="AZ5" s="1">
        <v>133</v>
      </c>
      <c r="BA5" s="1">
        <v>0.94850000000000001</v>
      </c>
      <c r="BB5" s="1">
        <v>347.8</v>
      </c>
      <c r="BC5" s="1">
        <v>1.5409999999999999</v>
      </c>
      <c r="BD5" s="1">
        <v>2.3250000000000002</v>
      </c>
    </row>
    <row r="6" spans="1:56" ht="14.4" x14ac:dyDescent="0.3">
      <c r="A6" s="1" t="s">
        <v>30</v>
      </c>
      <c r="D6" s="1">
        <v>69.150000000000006</v>
      </c>
      <c r="E6" s="1">
        <v>36.799999999999997</v>
      </c>
      <c r="F6" s="1">
        <v>22.3</v>
      </c>
      <c r="G6" s="1">
        <v>1.8360000000000001</v>
      </c>
      <c r="H6" s="1">
        <v>14.01</v>
      </c>
      <c r="I6" s="1">
        <v>62.25</v>
      </c>
      <c r="J6" s="1">
        <v>34.340000000000003</v>
      </c>
      <c r="K6" s="1">
        <v>30.85</v>
      </c>
      <c r="L6" s="1">
        <v>16.18</v>
      </c>
      <c r="M6" s="1">
        <v>131.80000000000001</v>
      </c>
      <c r="N6" s="1">
        <v>25.06</v>
      </c>
      <c r="O6" s="1">
        <v>44.36</v>
      </c>
      <c r="P6" s="1">
        <v>16.61</v>
      </c>
      <c r="Q6" s="1">
        <v>48.4</v>
      </c>
      <c r="R6" s="1">
        <v>3.7269999999999999</v>
      </c>
      <c r="S6" s="1">
        <v>2.0739999999999998</v>
      </c>
      <c r="T6" s="1">
        <v>7.3449999999999998</v>
      </c>
      <c r="U6" s="1">
        <v>0.40539999999999998</v>
      </c>
      <c r="V6" s="1">
        <v>5.05</v>
      </c>
      <c r="W6" s="1">
        <v>26.55</v>
      </c>
      <c r="X6" s="1">
        <v>107.6</v>
      </c>
      <c r="Y6" s="1">
        <v>0.89500000000000002</v>
      </c>
      <c r="Z6" s="1">
        <v>304.39999999999998</v>
      </c>
      <c r="AA6" s="1">
        <v>1.33</v>
      </c>
      <c r="AB6" s="1">
        <v>1.9660001</v>
      </c>
      <c r="AF6" s="1">
        <v>69.099999999999994</v>
      </c>
      <c r="AG6" s="1">
        <v>36.700000000000003</v>
      </c>
      <c r="AH6" s="1">
        <v>22.26</v>
      </c>
      <c r="AI6" s="1">
        <v>1.8320000000000001</v>
      </c>
      <c r="AJ6" s="1">
        <v>13.99</v>
      </c>
      <c r="AK6" s="1">
        <v>62.2</v>
      </c>
      <c r="AL6" s="1">
        <v>34.299999999999997</v>
      </c>
      <c r="AM6" s="1">
        <v>30.75</v>
      </c>
      <c r="AN6" s="1">
        <v>16.14</v>
      </c>
      <c r="AO6" s="1">
        <v>131.6</v>
      </c>
      <c r="AP6" s="1">
        <v>25.02</v>
      </c>
      <c r="AQ6" s="1">
        <v>44.32</v>
      </c>
      <c r="AR6" s="1">
        <v>16.59</v>
      </c>
      <c r="AS6" s="1">
        <v>48.35</v>
      </c>
      <c r="AT6" s="1">
        <v>3.7250000000000001</v>
      </c>
      <c r="AU6" s="1">
        <v>2.073</v>
      </c>
      <c r="AV6" s="1">
        <v>7.335</v>
      </c>
      <c r="AW6" s="1">
        <v>0.40450000000000003</v>
      </c>
      <c r="AX6" s="1">
        <v>5.048</v>
      </c>
      <c r="AY6" s="1">
        <v>26.45</v>
      </c>
      <c r="AZ6" s="1">
        <v>107.4</v>
      </c>
      <c r="BA6" s="1">
        <v>0.89400000000000002</v>
      </c>
      <c r="BB6" s="1">
        <v>304.2</v>
      </c>
      <c r="BC6" s="1">
        <v>1.3280000999999999</v>
      </c>
      <c r="BD6" s="1">
        <v>1.96</v>
      </c>
    </row>
    <row r="7" spans="1:56" ht="14.4" x14ac:dyDescent="0.3">
      <c r="A7" s="1" t="s">
        <v>31</v>
      </c>
      <c r="D7" s="1">
        <v>59.35</v>
      </c>
      <c r="E7" s="1">
        <v>40.4</v>
      </c>
      <c r="F7" s="1">
        <v>21.84</v>
      </c>
      <c r="G7" s="1">
        <v>1.5899999</v>
      </c>
      <c r="H7" s="1">
        <v>13.1</v>
      </c>
      <c r="I7" s="1">
        <v>59.2</v>
      </c>
      <c r="J7" s="1">
        <v>33.78</v>
      </c>
      <c r="K7" s="1">
        <v>25.4</v>
      </c>
      <c r="L7" s="1">
        <v>12.3</v>
      </c>
      <c r="M7" s="1">
        <v>103.5</v>
      </c>
      <c r="N7" s="1">
        <v>22.68</v>
      </c>
      <c r="O7" s="1">
        <v>41.5</v>
      </c>
      <c r="P7" s="1">
        <v>13.81</v>
      </c>
      <c r="Q7" s="1">
        <v>49.15</v>
      </c>
      <c r="R7" s="1">
        <v>2.8660000000000001</v>
      </c>
      <c r="S7" s="1">
        <v>1.8594999000000001</v>
      </c>
      <c r="T7" s="1">
        <v>5.47</v>
      </c>
      <c r="U7" s="1">
        <v>0.33660000000000001</v>
      </c>
      <c r="V7" s="1">
        <v>4.7220000000000004</v>
      </c>
      <c r="W7" s="1">
        <v>25.75</v>
      </c>
      <c r="X7" s="1">
        <v>106.8</v>
      </c>
      <c r="Y7" s="1">
        <v>0.72050000000000003</v>
      </c>
      <c r="Z7" s="1">
        <v>283.60000000000002</v>
      </c>
      <c r="AA7" s="1">
        <v>1.202</v>
      </c>
      <c r="AB7" s="1">
        <v>1.6020000000000001</v>
      </c>
      <c r="AF7" s="1">
        <v>59.25</v>
      </c>
      <c r="AG7" s="1">
        <v>40.299999999999997</v>
      </c>
      <c r="AH7" s="1">
        <v>21.8</v>
      </c>
      <c r="AI7" s="1">
        <v>1.5860000000000001</v>
      </c>
      <c r="AJ7" s="1">
        <v>13.08</v>
      </c>
      <c r="AK7" s="1">
        <v>59.15</v>
      </c>
      <c r="AL7" s="1">
        <v>33.54</v>
      </c>
      <c r="AM7" s="1">
        <v>25.3</v>
      </c>
      <c r="AN7" s="1">
        <v>12.26</v>
      </c>
      <c r="AO7" s="1">
        <v>102.8</v>
      </c>
      <c r="AP7" s="1">
        <v>22.64</v>
      </c>
      <c r="AQ7" s="1">
        <v>41.46</v>
      </c>
      <c r="AR7" s="1">
        <v>13.67</v>
      </c>
      <c r="AS7" s="1">
        <v>49.1</v>
      </c>
      <c r="AT7" s="1">
        <v>2.8639999999999999</v>
      </c>
      <c r="AU7" s="1">
        <v>1.8585</v>
      </c>
      <c r="AV7" s="1">
        <v>5.46</v>
      </c>
      <c r="AW7" s="1">
        <v>0.33650000000000002</v>
      </c>
      <c r="AX7" s="1">
        <v>4.7210000000000001</v>
      </c>
      <c r="AY7" s="1">
        <v>25.65</v>
      </c>
      <c r="AZ7" s="1">
        <v>106.6</v>
      </c>
      <c r="BA7" s="1">
        <v>0.71950000000000003</v>
      </c>
      <c r="BB7" s="1">
        <v>283.39999999999998</v>
      </c>
      <c r="BC7" s="1">
        <v>1.2</v>
      </c>
      <c r="BD7" s="1">
        <v>1.5899999</v>
      </c>
    </row>
    <row r="8" spans="1:56" ht="14.4" x14ac:dyDescent="0.3">
      <c r="A8" s="1" t="s">
        <v>32</v>
      </c>
      <c r="D8" s="1">
        <v>58.85</v>
      </c>
      <c r="E8" s="1">
        <v>50.6</v>
      </c>
      <c r="F8" s="1">
        <v>20.55</v>
      </c>
      <c r="G8" s="1">
        <v>1.496</v>
      </c>
      <c r="H8" s="1">
        <v>14.43</v>
      </c>
      <c r="I8" s="1">
        <v>56.9</v>
      </c>
      <c r="J8" s="1">
        <v>34.94</v>
      </c>
      <c r="K8" s="1">
        <v>23.25</v>
      </c>
      <c r="L8" s="1">
        <v>10.5</v>
      </c>
      <c r="M8" s="1">
        <v>96.9</v>
      </c>
      <c r="N8" s="1">
        <v>18.059999999999999</v>
      </c>
      <c r="O8" s="1">
        <v>37.24</v>
      </c>
      <c r="P8" s="1">
        <v>12.675000000000001</v>
      </c>
      <c r="Q8" s="1">
        <v>43.38</v>
      </c>
      <c r="R8" s="1">
        <v>2.6520000000000001</v>
      </c>
      <c r="S8" s="1">
        <v>1.6735001</v>
      </c>
      <c r="T8" s="1">
        <v>4.6459999999999999</v>
      </c>
      <c r="U8" s="1">
        <v>0.31259999999999999</v>
      </c>
      <c r="V8" s="1">
        <v>4.38</v>
      </c>
      <c r="W8" s="1">
        <v>32.200000000000003</v>
      </c>
      <c r="X8" s="1">
        <v>100.5</v>
      </c>
      <c r="Y8" s="1">
        <v>0.60599999999999998</v>
      </c>
      <c r="Z8" s="1">
        <v>253.2</v>
      </c>
      <c r="AA8" s="1">
        <v>1.0720000000000001</v>
      </c>
      <c r="AB8" s="1">
        <v>1.6060000000000001</v>
      </c>
      <c r="AF8" s="1">
        <v>58.8</v>
      </c>
      <c r="AG8" s="1">
        <v>50.4</v>
      </c>
      <c r="AH8" s="1">
        <v>20.53</v>
      </c>
      <c r="AI8" s="1">
        <v>1.492</v>
      </c>
      <c r="AJ8" s="1">
        <v>14.41</v>
      </c>
      <c r="AK8" s="1">
        <v>56.75</v>
      </c>
      <c r="AL8" s="1">
        <v>34.82</v>
      </c>
      <c r="AM8" s="1">
        <v>23.15</v>
      </c>
      <c r="AN8" s="1">
        <v>10.46</v>
      </c>
      <c r="AO8" s="1">
        <v>96.85</v>
      </c>
      <c r="AP8" s="1">
        <v>18.04</v>
      </c>
      <c r="AQ8" s="1">
        <v>37.200000000000003</v>
      </c>
      <c r="AR8" s="1">
        <v>12.565</v>
      </c>
      <c r="AS8" s="1">
        <v>43.3</v>
      </c>
      <c r="AT8" s="1">
        <v>2.65</v>
      </c>
      <c r="AU8" s="1">
        <v>1.671</v>
      </c>
      <c r="AV8" s="1">
        <v>4.6440000000000001</v>
      </c>
      <c r="AW8" s="1">
        <v>0.31219999999999998</v>
      </c>
      <c r="AX8" s="1">
        <v>4.3789999999999996</v>
      </c>
      <c r="AY8" s="1">
        <v>32.1</v>
      </c>
      <c r="AZ8" s="1">
        <v>100.3</v>
      </c>
      <c r="BA8" s="1">
        <v>0.60499999999999998</v>
      </c>
      <c r="BB8" s="1">
        <v>253</v>
      </c>
      <c r="BC8" s="1">
        <v>1.07</v>
      </c>
      <c r="BD8" s="1">
        <v>1.5960000000000001</v>
      </c>
    </row>
    <row r="9" spans="1:56" ht="14.4" x14ac:dyDescent="0.3">
      <c r="A9" s="1" t="s">
        <v>33</v>
      </c>
      <c r="D9" s="1">
        <v>48.16</v>
      </c>
      <c r="E9" s="1">
        <v>39.799999999999997</v>
      </c>
      <c r="F9" s="1">
        <v>16.809999999999999</v>
      </c>
      <c r="G9" s="1">
        <v>1.3580000000000001</v>
      </c>
      <c r="H9" s="1">
        <v>12.5</v>
      </c>
      <c r="I9" s="1">
        <v>48.86</v>
      </c>
      <c r="J9" s="1">
        <v>28.32</v>
      </c>
      <c r="K9" s="1">
        <v>22.2</v>
      </c>
      <c r="L9" s="1">
        <v>8.81</v>
      </c>
      <c r="M9" s="1">
        <v>79.3</v>
      </c>
      <c r="N9" s="1">
        <v>16.64</v>
      </c>
      <c r="O9" s="1">
        <v>35.840000000000003</v>
      </c>
      <c r="P9" s="1">
        <v>13.244999999999999</v>
      </c>
      <c r="Q9" s="1">
        <v>34.82</v>
      </c>
      <c r="R9" s="1">
        <v>2.7250000000000001</v>
      </c>
      <c r="S9" s="1">
        <v>1.8610001</v>
      </c>
      <c r="T9" s="1">
        <v>6.8380000000000001</v>
      </c>
      <c r="U9" s="1">
        <v>0.27439999999999998</v>
      </c>
      <c r="V9" s="1">
        <v>3.028</v>
      </c>
      <c r="W9" s="1">
        <v>28.35</v>
      </c>
      <c r="X9" s="1">
        <v>98.75</v>
      </c>
      <c r="Y9" s="1">
        <v>0.50549999999999995</v>
      </c>
      <c r="Z9" s="1">
        <v>204.6</v>
      </c>
      <c r="AA9" s="1">
        <v>1.0289999999999999</v>
      </c>
      <c r="AB9" s="1">
        <v>1.34</v>
      </c>
      <c r="AF9" s="1">
        <v>48.1</v>
      </c>
      <c r="AG9" s="1">
        <v>39.700000000000003</v>
      </c>
      <c r="AH9" s="1">
        <v>16.8</v>
      </c>
      <c r="AI9" s="1">
        <v>1.3540000000000001</v>
      </c>
      <c r="AJ9" s="1">
        <v>12.48</v>
      </c>
      <c r="AK9" s="1">
        <v>48.78</v>
      </c>
      <c r="AL9" s="1">
        <v>28.24</v>
      </c>
      <c r="AM9" s="1">
        <v>22.1</v>
      </c>
      <c r="AN9" s="1">
        <v>8.7899999999999991</v>
      </c>
      <c r="AO9" s="1">
        <v>79.25</v>
      </c>
      <c r="AP9" s="1">
        <v>16.62</v>
      </c>
      <c r="AQ9" s="1">
        <v>35.799999999999997</v>
      </c>
      <c r="AR9" s="1">
        <v>13.23</v>
      </c>
      <c r="AS9" s="1">
        <v>34.74</v>
      </c>
      <c r="AT9" s="1">
        <v>2.7229999999999999</v>
      </c>
      <c r="AU9" s="1">
        <v>1.859</v>
      </c>
      <c r="AV9" s="1">
        <v>6.8339999999999996</v>
      </c>
      <c r="AW9" s="1">
        <v>0.27400000000000002</v>
      </c>
      <c r="AX9" s="1">
        <v>3.024</v>
      </c>
      <c r="AY9" s="1">
        <v>28.25</v>
      </c>
      <c r="AZ9" s="1">
        <v>98.65</v>
      </c>
      <c r="BA9" s="1">
        <v>0.50449999999999995</v>
      </c>
      <c r="BB9" s="1">
        <v>204.4</v>
      </c>
      <c r="BC9" s="1">
        <v>1.0269999999999999</v>
      </c>
      <c r="BD9" s="1">
        <v>1.3220000000000001</v>
      </c>
    </row>
    <row r="10" spans="1:56" ht="14.4" x14ac:dyDescent="0.3">
      <c r="A10" s="1" t="s">
        <v>34</v>
      </c>
      <c r="D10" s="1">
        <v>43.52</v>
      </c>
      <c r="E10" s="1">
        <v>36.950000000000003</v>
      </c>
      <c r="F10" s="1">
        <v>13.835000000000001</v>
      </c>
      <c r="G10" s="1">
        <v>1.202</v>
      </c>
      <c r="H10" s="1">
        <v>10.84</v>
      </c>
      <c r="I10" s="1">
        <v>42.6</v>
      </c>
      <c r="J10" s="1">
        <v>27.54</v>
      </c>
      <c r="K10" s="1">
        <v>20.6</v>
      </c>
      <c r="L10" s="1">
        <v>7.52</v>
      </c>
      <c r="M10" s="1">
        <v>77.099999999999994</v>
      </c>
      <c r="N10" s="1">
        <v>13.78</v>
      </c>
      <c r="O10" s="1">
        <v>30.06</v>
      </c>
      <c r="P10" s="1">
        <v>9.93</v>
      </c>
      <c r="Q10" s="1">
        <v>32.619999999999997</v>
      </c>
      <c r="R10" s="1">
        <v>2.367</v>
      </c>
      <c r="S10" s="1">
        <v>1.694</v>
      </c>
      <c r="T10" s="1">
        <v>8.3239999999999998</v>
      </c>
      <c r="U10" s="1">
        <v>0.26100000000000001</v>
      </c>
      <c r="V10" s="1">
        <v>2.9009999999999998</v>
      </c>
      <c r="W10" s="1">
        <v>29.9</v>
      </c>
      <c r="X10" s="1">
        <v>105.8</v>
      </c>
      <c r="Y10" s="1">
        <v>0.48420000000000002</v>
      </c>
      <c r="Z10" s="1">
        <v>167.7</v>
      </c>
      <c r="AA10" s="1">
        <v>0.85799999999999998</v>
      </c>
      <c r="AB10" s="1">
        <v>1.1120000000000001</v>
      </c>
      <c r="AF10" s="1">
        <v>43.46</v>
      </c>
      <c r="AG10" s="1">
        <v>36.85</v>
      </c>
      <c r="AH10" s="1">
        <v>13.824999999999999</v>
      </c>
      <c r="AI10" s="1">
        <v>1.198</v>
      </c>
      <c r="AJ10" s="1">
        <v>10.82</v>
      </c>
      <c r="AK10" s="1">
        <v>42.58</v>
      </c>
      <c r="AL10" s="1">
        <v>27.52</v>
      </c>
      <c r="AM10" s="1">
        <v>20.5</v>
      </c>
      <c r="AN10" s="1">
        <v>7.5</v>
      </c>
      <c r="AO10" s="1">
        <v>77.05</v>
      </c>
      <c r="AP10" s="1">
        <v>13.76</v>
      </c>
      <c r="AQ10" s="1">
        <v>30.02</v>
      </c>
      <c r="AR10" s="1">
        <v>9.9139999999999997</v>
      </c>
      <c r="AS10" s="1">
        <v>32.54</v>
      </c>
      <c r="AT10" s="1">
        <v>2.3650000000000002</v>
      </c>
      <c r="AU10" s="1">
        <v>1.6859999999999999</v>
      </c>
      <c r="AV10" s="1">
        <v>8.32</v>
      </c>
      <c r="AW10" s="1">
        <v>0.26040000000000002</v>
      </c>
      <c r="AX10" s="1">
        <v>2.8969999999999998</v>
      </c>
      <c r="AY10" s="1">
        <v>29.8</v>
      </c>
      <c r="AZ10" s="1">
        <v>105.6</v>
      </c>
      <c r="BA10" s="1">
        <v>0.48380000000000001</v>
      </c>
      <c r="BB10" s="1">
        <v>167.6</v>
      </c>
      <c r="BC10" s="1">
        <v>0.85699999999999998</v>
      </c>
      <c r="BD10" s="1">
        <v>1.0940000000000001</v>
      </c>
    </row>
    <row r="11" spans="1:56" ht="14.4" x14ac:dyDescent="0.3">
      <c r="A11" s="1" t="s">
        <v>35</v>
      </c>
      <c r="D11" s="1">
        <v>42.1</v>
      </c>
      <c r="E11" s="1">
        <v>29.3</v>
      </c>
      <c r="F11" s="1">
        <v>13.78</v>
      </c>
      <c r="G11" s="1">
        <v>1.276</v>
      </c>
      <c r="H11" s="1">
        <v>12.47</v>
      </c>
      <c r="I11" s="1">
        <v>38.28</v>
      </c>
      <c r="J11" s="1">
        <v>29.62</v>
      </c>
      <c r="K11" s="1">
        <v>18.32</v>
      </c>
      <c r="L11" s="1">
        <v>7.01</v>
      </c>
      <c r="M11" s="1">
        <v>79.349999999999994</v>
      </c>
      <c r="N11" s="1">
        <v>14.66</v>
      </c>
      <c r="O11" s="1">
        <v>29.86</v>
      </c>
      <c r="P11" s="1">
        <v>8.6620000000000008</v>
      </c>
      <c r="Q11" s="1">
        <v>35.619999999999997</v>
      </c>
      <c r="R11" s="1">
        <v>1.9275</v>
      </c>
      <c r="S11" s="1">
        <v>1.677</v>
      </c>
      <c r="T11" s="1">
        <v>10.88</v>
      </c>
      <c r="U11" s="1">
        <v>0.21959999999999999</v>
      </c>
      <c r="V11" s="1">
        <v>2.7839999999999998</v>
      </c>
      <c r="W11" s="1">
        <v>24.75</v>
      </c>
      <c r="X11" s="1">
        <v>109.3</v>
      </c>
      <c r="Y11" s="1">
        <v>0.52400000000000002</v>
      </c>
      <c r="Z11" s="1">
        <v>185.8</v>
      </c>
      <c r="AA11" s="1">
        <v>0.79249999999999998</v>
      </c>
      <c r="AB11" s="1">
        <v>1.1599999999999999</v>
      </c>
      <c r="AF11" s="1">
        <v>42</v>
      </c>
      <c r="AG11" s="1">
        <v>29.2</v>
      </c>
      <c r="AH11" s="1">
        <v>13.77</v>
      </c>
      <c r="AI11" s="1">
        <v>1.2720001000000001</v>
      </c>
      <c r="AJ11" s="1">
        <v>12.45</v>
      </c>
      <c r="AK11" s="1">
        <v>38.26</v>
      </c>
      <c r="AL11" s="1">
        <v>29.56</v>
      </c>
      <c r="AM11" s="1">
        <v>18.28</v>
      </c>
      <c r="AN11" s="1">
        <v>6.99</v>
      </c>
      <c r="AO11" s="1">
        <v>79.3</v>
      </c>
      <c r="AP11" s="1">
        <v>14.64</v>
      </c>
      <c r="AQ11" s="1">
        <v>29.82</v>
      </c>
      <c r="AR11" s="1">
        <v>8.65</v>
      </c>
      <c r="AS11" s="1">
        <v>34.06</v>
      </c>
      <c r="AT11" s="1">
        <v>1.9265000999999999</v>
      </c>
      <c r="AU11" s="1">
        <v>1.673</v>
      </c>
      <c r="AV11" s="1">
        <v>10.87</v>
      </c>
      <c r="AW11" s="1">
        <v>0.2195</v>
      </c>
      <c r="AX11" s="1">
        <v>2.782</v>
      </c>
      <c r="AY11" s="1">
        <v>24.65</v>
      </c>
      <c r="AZ11" s="1">
        <v>109.1</v>
      </c>
      <c r="BA11" s="1">
        <v>0.52300000000000002</v>
      </c>
      <c r="BB11" s="1">
        <v>185.7</v>
      </c>
      <c r="BC11" s="1">
        <v>0.79149999999999998</v>
      </c>
      <c r="BD11" s="1">
        <v>1.1479999999999999</v>
      </c>
    </row>
    <row r="12" spans="1:56" ht="14.4" x14ac:dyDescent="0.3">
      <c r="A12" s="1" t="s">
        <v>36</v>
      </c>
      <c r="D12" s="1">
        <v>44.92</v>
      </c>
      <c r="E12" s="1">
        <v>27.55</v>
      </c>
      <c r="F12" s="1">
        <v>12.175000000000001</v>
      </c>
      <c r="G12" s="1">
        <v>1.222</v>
      </c>
      <c r="H12" s="1">
        <v>13.13</v>
      </c>
      <c r="I12" s="1">
        <v>37.78</v>
      </c>
      <c r="J12" s="1">
        <v>26.76</v>
      </c>
      <c r="K12" s="1">
        <v>16.920000000000002</v>
      </c>
      <c r="L12" s="1">
        <v>6.8</v>
      </c>
      <c r="M12" s="1">
        <v>91.55</v>
      </c>
      <c r="N12" s="1">
        <v>16.93</v>
      </c>
      <c r="O12" s="1">
        <v>28.12</v>
      </c>
      <c r="P12" s="1">
        <v>6.375</v>
      </c>
      <c r="Q12" s="1">
        <v>39.1</v>
      </c>
      <c r="R12" s="1">
        <v>1.6705000000000001</v>
      </c>
      <c r="S12" s="1">
        <v>1.4715</v>
      </c>
      <c r="T12" s="1">
        <v>12.115</v>
      </c>
      <c r="U12" s="1">
        <v>0.20399999999999999</v>
      </c>
      <c r="V12" s="1">
        <v>2.2779999000000002</v>
      </c>
      <c r="W12" s="1">
        <v>22.45</v>
      </c>
      <c r="X12" s="1">
        <v>96.45</v>
      </c>
      <c r="Y12" s="1">
        <v>0.58799999999999997</v>
      </c>
      <c r="Z12" s="1">
        <v>178.3</v>
      </c>
      <c r="AA12" s="1">
        <v>0.84279999999999999</v>
      </c>
      <c r="AB12" s="1">
        <v>1.03</v>
      </c>
      <c r="AF12" s="1">
        <v>44.86</v>
      </c>
      <c r="AG12" s="1">
        <v>27.45</v>
      </c>
      <c r="AH12" s="1">
        <v>12.164999999999999</v>
      </c>
      <c r="AI12" s="1">
        <v>1.2179998999999999</v>
      </c>
      <c r="AJ12" s="1">
        <v>13.12</v>
      </c>
      <c r="AK12" s="1">
        <v>37.76</v>
      </c>
      <c r="AL12" s="1">
        <v>26.74</v>
      </c>
      <c r="AM12" s="1">
        <v>16.88</v>
      </c>
      <c r="AN12" s="1">
        <v>6.7799997000000003</v>
      </c>
      <c r="AO12" s="1">
        <v>91.45</v>
      </c>
      <c r="AP12" s="1">
        <v>16.91</v>
      </c>
      <c r="AQ12" s="1">
        <v>28.08</v>
      </c>
      <c r="AR12" s="1">
        <v>6.36</v>
      </c>
      <c r="AS12" s="1">
        <v>38.979999999999997</v>
      </c>
      <c r="AT12" s="1">
        <v>1.6695</v>
      </c>
      <c r="AU12" s="1">
        <v>1.47</v>
      </c>
      <c r="AV12" s="1">
        <v>12.105</v>
      </c>
      <c r="AW12" s="1">
        <v>0.20380000000000001</v>
      </c>
      <c r="AX12" s="1">
        <v>2.2730000000000001</v>
      </c>
      <c r="AY12" s="1">
        <v>22.35</v>
      </c>
      <c r="AZ12" s="1">
        <v>96.35</v>
      </c>
      <c r="BA12" s="1">
        <v>0.58699999999999997</v>
      </c>
      <c r="BB12" s="1">
        <v>178.1</v>
      </c>
      <c r="BC12" s="1">
        <v>0.84240000000000004</v>
      </c>
      <c r="BD12" s="1">
        <v>1.02</v>
      </c>
    </row>
    <row r="13" spans="1:56" ht="14.4" x14ac:dyDescent="0.3">
      <c r="A13" s="1" t="s">
        <v>37</v>
      </c>
      <c r="D13" s="1">
        <v>49.68</v>
      </c>
      <c r="E13" s="1">
        <v>26.1</v>
      </c>
      <c r="F13" s="1">
        <v>11.484999999999999</v>
      </c>
      <c r="G13" s="1">
        <v>1.0880000000000001</v>
      </c>
      <c r="H13" s="1">
        <v>9.5860000000000003</v>
      </c>
      <c r="I13" s="1">
        <v>36.700000000000003</v>
      </c>
      <c r="J13" s="1">
        <v>24.36</v>
      </c>
      <c r="K13" s="1">
        <v>15.32</v>
      </c>
      <c r="L13" s="1">
        <v>8.01</v>
      </c>
      <c r="M13" s="1">
        <v>84.75</v>
      </c>
      <c r="N13" s="1">
        <v>18.05</v>
      </c>
      <c r="O13" s="1">
        <v>27.78</v>
      </c>
      <c r="P13" s="1">
        <v>6.0449999999999999</v>
      </c>
      <c r="Q13" s="1">
        <v>27.08</v>
      </c>
      <c r="R13" s="1">
        <v>1.2335</v>
      </c>
      <c r="S13" s="1">
        <v>1.2490000000000001</v>
      </c>
      <c r="T13" s="1">
        <v>10.955</v>
      </c>
      <c r="U13" s="1">
        <v>0.14649999999999999</v>
      </c>
      <c r="V13" s="1">
        <v>1.9154998999999999</v>
      </c>
      <c r="W13" s="1">
        <v>22.75</v>
      </c>
      <c r="X13" s="1">
        <v>85.7</v>
      </c>
      <c r="Y13" s="1">
        <v>0.53649999999999998</v>
      </c>
      <c r="Z13" s="1">
        <v>133.6</v>
      </c>
      <c r="AA13" s="1">
        <v>0.9294</v>
      </c>
      <c r="AB13" s="1">
        <v>0.86799999999999999</v>
      </c>
      <c r="AF13" s="1">
        <v>49.62</v>
      </c>
      <c r="AG13" s="1">
        <v>26</v>
      </c>
      <c r="AH13" s="1">
        <v>11.475</v>
      </c>
      <c r="AI13" s="1">
        <v>1.0840000000000001</v>
      </c>
      <c r="AJ13" s="1">
        <v>9.5820000000000007</v>
      </c>
      <c r="AK13" s="1">
        <v>36.68</v>
      </c>
      <c r="AL13" s="1">
        <v>24.34</v>
      </c>
      <c r="AM13" s="1">
        <v>15.28</v>
      </c>
      <c r="AN13" s="1">
        <v>7.99</v>
      </c>
      <c r="AO13" s="1">
        <v>84.45</v>
      </c>
      <c r="AP13" s="1">
        <v>18.03</v>
      </c>
      <c r="AQ13" s="1">
        <v>27.74</v>
      </c>
      <c r="AR13" s="1">
        <v>6.0350000000000001</v>
      </c>
      <c r="AS13" s="1">
        <v>27</v>
      </c>
      <c r="AT13" s="1">
        <v>1.2324999999999999</v>
      </c>
      <c r="AU13" s="1">
        <v>1.248</v>
      </c>
      <c r="AV13" s="1">
        <v>10.945</v>
      </c>
      <c r="AW13" s="1">
        <v>0.1464</v>
      </c>
      <c r="AX13" s="1">
        <v>1.9145000000000001</v>
      </c>
      <c r="AY13" s="1">
        <v>22.65</v>
      </c>
      <c r="AZ13" s="1">
        <v>85.6</v>
      </c>
      <c r="BA13" s="1">
        <v>0.53549999999999998</v>
      </c>
      <c r="BB13" s="1">
        <v>133.5</v>
      </c>
      <c r="BC13" s="1">
        <v>0.92900000000000005</v>
      </c>
      <c r="BD13" s="1">
        <v>0.86099999999999999</v>
      </c>
    </row>
    <row r="14" spans="1:56" ht="14.4" x14ac:dyDescent="0.3">
      <c r="A14" s="1" t="s">
        <v>38</v>
      </c>
      <c r="D14" s="1">
        <v>44.38</v>
      </c>
      <c r="E14" s="1">
        <v>19.899999999999999</v>
      </c>
      <c r="F14" s="1">
        <v>9.83</v>
      </c>
      <c r="G14" s="1">
        <v>0.95399999999999996</v>
      </c>
      <c r="H14" s="1">
        <v>6.9320000000000004</v>
      </c>
      <c r="I14" s="1">
        <v>33.6</v>
      </c>
      <c r="J14" s="1">
        <v>21.62</v>
      </c>
      <c r="K14" s="1">
        <v>14.8</v>
      </c>
      <c r="L14" s="1">
        <v>6.31</v>
      </c>
      <c r="M14" s="1">
        <v>91.9</v>
      </c>
      <c r="N14" s="1">
        <v>16.48</v>
      </c>
      <c r="O14" s="1">
        <v>23.26</v>
      </c>
      <c r="P14" s="1">
        <v>8.2149999999999999</v>
      </c>
      <c r="Q14" s="1">
        <v>25.8</v>
      </c>
      <c r="R14" s="1">
        <v>0.98699999999999999</v>
      </c>
      <c r="S14" s="1">
        <v>1.002</v>
      </c>
      <c r="T14" s="1">
        <v>10.365</v>
      </c>
      <c r="U14" s="1">
        <v>0.12189999999999999</v>
      </c>
      <c r="V14" s="1">
        <v>1.5834999999999999</v>
      </c>
      <c r="W14" s="1">
        <v>16.7</v>
      </c>
      <c r="X14" s="1">
        <v>58</v>
      </c>
      <c r="Y14" s="1">
        <v>0.56699999999999995</v>
      </c>
      <c r="Z14" s="1">
        <v>104.3</v>
      </c>
      <c r="AA14" s="1">
        <v>0.91739999999999999</v>
      </c>
      <c r="AB14" s="1">
        <v>0.82499999999999996</v>
      </c>
      <c r="AF14" s="1">
        <v>44.3</v>
      </c>
      <c r="AG14" s="1">
        <v>19.86</v>
      </c>
      <c r="AH14" s="1">
        <v>9.8260000000000005</v>
      </c>
      <c r="AI14" s="1">
        <v>0.95199999999999996</v>
      </c>
      <c r="AJ14" s="1">
        <v>6.9279999999999999</v>
      </c>
      <c r="AK14" s="1">
        <v>33.58</v>
      </c>
      <c r="AL14" s="1">
        <v>21.58</v>
      </c>
      <c r="AM14" s="1">
        <v>14.76</v>
      </c>
      <c r="AN14" s="1">
        <v>6.29</v>
      </c>
      <c r="AO14" s="1">
        <v>91.75</v>
      </c>
      <c r="AP14" s="1">
        <v>16.46</v>
      </c>
      <c r="AQ14" s="1">
        <v>23.22</v>
      </c>
      <c r="AR14" s="1">
        <v>8.17</v>
      </c>
      <c r="AS14" s="1">
        <v>25.72</v>
      </c>
      <c r="AT14" s="1">
        <v>0.98660000000000003</v>
      </c>
      <c r="AU14" s="1">
        <v>1.0009999999999999</v>
      </c>
      <c r="AV14" s="1">
        <v>10.355</v>
      </c>
      <c r="AW14" s="1">
        <v>0.12180000000000001</v>
      </c>
      <c r="AX14" s="1">
        <v>1.5820000000000001</v>
      </c>
      <c r="AY14" s="1">
        <v>16.66</v>
      </c>
      <c r="AZ14" s="1">
        <v>57.9</v>
      </c>
      <c r="BA14" s="1">
        <v>0.56599999999999995</v>
      </c>
      <c r="BB14" s="1">
        <v>104.1</v>
      </c>
      <c r="BC14" s="1">
        <v>0.91700000000000004</v>
      </c>
      <c r="BD14" s="1">
        <v>0.82199999999999995</v>
      </c>
    </row>
    <row r="15" spans="1:56" ht="14.4" x14ac:dyDescent="0.3">
      <c r="A15" s="1" t="s">
        <v>39</v>
      </c>
      <c r="D15" s="1">
        <v>40.14</v>
      </c>
      <c r="E15" s="1">
        <v>13.08</v>
      </c>
      <c r="F15" s="1">
        <v>13.095000000000001</v>
      </c>
      <c r="G15" s="1">
        <v>1.1299999999999999</v>
      </c>
      <c r="H15" s="1">
        <v>9.06</v>
      </c>
      <c r="I15" s="1">
        <v>32.1</v>
      </c>
      <c r="J15" s="1">
        <v>20.72</v>
      </c>
      <c r="K15" s="1">
        <v>18.239999999999998</v>
      </c>
      <c r="L15" s="1">
        <v>7.25</v>
      </c>
      <c r="M15" s="1">
        <v>73.95</v>
      </c>
      <c r="N15" s="1">
        <v>16.739999999999998</v>
      </c>
      <c r="O15" s="1">
        <v>22.3</v>
      </c>
      <c r="P15" s="1">
        <v>10.400126</v>
      </c>
      <c r="Q15" s="1">
        <v>27.88</v>
      </c>
      <c r="R15" s="1">
        <v>1.3554999999999999</v>
      </c>
      <c r="S15" s="1">
        <v>1.2170000000000001</v>
      </c>
      <c r="T15" s="1">
        <v>11.03</v>
      </c>
      <c r="U15" s="1">
        <v>0.1651</v>
      </c>
      <c r="V15" s="1">
        <v>1.5665</v>
      </c>
      <c r="W15" s="1">
        <v>12.66</v>
      </c>
      <c r="X15" s="1">
        <v>66.849999999999994</v>
      </c>
      <c r="Y15" s="1">
        <v>0.68149999999999999</v>
      </c>
      <c r="Z15" s="1">
        <v>96.85</v>
      </c>
      <c r="AA15" s="1">
        <v>1.026</v>
      </c>
      <c r="AB15" s="1">
        <v>0.995</v>
      </c>
      <c r="AF15" s="1">
        <v>40.1</v>
      </c>
      <c r="AG15" s="1">
        <v>13.04</v>
      </c>
      <c r="AH15" s="1">
        <v>13.085000000000001</v>
      </c>
      <c r="AI15" s="1">
        <v>1.1259999999999999</v>
      </c>
      <c r="AJ15" s="1">
        <v>9.0559999999999992</v>
      </c>
      <c r="AK15" s="1">
        <v>32.08</v>
      </c>
      <c r="AL15" s="1">
        <v>20.7</v>
      </c>
      <c r="AM15" s="1">
        <v>18.2</v>
      </c>
      <c r="AN15" s="1">
        <v>7.23</v>
      </c>
      <c r="AO15" s="1">
        <v>73.900000000000006</v>
      </c>
      <c r="AP15" s="1">
        <v>16.72</v>
      </c>
      <c r="AQ15" s="1">
        <v>22.26</v>
      </c>
      <c r="AR15" s="1">
        <v>10.256874</v>
      </c>
      <c r="AS15" s="1">
        <v>27.82</v>
      </c>
      <c r="AT15" s="1">
        <v>1.3545</v>
      </c>
      <c r="AU15" s="1">
        <v>1.216</v>
      </c>
      <c r="AV15" s="1">
        <v>11.02</v>
      </c>
      <c r="AW15" s="1">
        <v>0.16500000000000001</v>
      </c>
      <c r="AX15" s="1">
        <v>1.5649999999999999</v>
      </c>
      <c r="AY15" s="1">
        <v>12.62</v>
      </c>
      <c r="AZ15" s="1">
        <v>66.75</v>
      </c>
      <c r="BA15" s="1">
        <v>0.68049999999999999</v>
      </c>
      <c r="BB15" s="1">
        <v>96.65</v>
      </c>
      <c r="BC15" s="1">
        <v>1.024</v>
      </c>
      <c r="BD15" s="1">
        <v>0.99099999999999999</v>
      </c>
    </row>
    <row r="16" spans="1:56" ht="14.4" x14ac:dyDescent="0.3">
      <c r="A16" s="1" t="s">
        <v>40</v>
      </c>
      <c r="D16" s="1">
        <v>46.18</v>
      </c>
      <c r="E16" s="1">
        <v>11.9</v>
      </c>
      <c r="F16" s="1">
        <v>17.86</v>
      </c>
      <c r="G16" s="1">
        <v>1.1419999999999999</v>
      </c>
      <c r="H16" s="1">
        <v>11.455</v>
      </c>
      <c r="I16" s="1">
        <v>40.9</v>
      </c>
      <c r="J16" s="1">
        <v>21.54</v>
      </c>
      <c r="K16" s="1">
        <v>24.2</v>
      </c>
      <c r="L16" s="1">
        <v>8.35</v>
      </c>
      <c r="M16" s="1">
        <v>85.15</v>
      </c>
      <c r="N16" s="1">
        <v>14.13</v>
      </c>
      <c r="O16" s="1">
        <v>26.36</v>
      </c>
      <c r="P16" s="1">
        <v>19.625582000000001</v>
      </c>
      <c r="Q16" s="1">
        <v>34.56</v>
      </c>
      <c r="R16" s="1">
        <v>1.5475000000000001</v>
      </c>
      <c r="S16" s="1">
        <v>1.5555000000000001</v>
      </c>
      <c r="T16" s="1">
        <v>14.49</v>
      </c>
      <c r="U16" s="1">
        <v>0.17319999999999999</v>
      </c>
      <c r="V16" s="1">
        <v>1.595</v>
      </c>
      <c r="W16" s="1">
        <v>11.02</v>
      </c>
      <c r="X16" s="1">
        <v>72.7</v>
      </c>
      <c r="Y16" s="1">
        <v>0.90949999999999998</v>
      </c>
      <c r="Z16" s="1">
        <v>168.6</v>
      </c>
      <c r="AA16" s="1">
        <v>1.6619170999999999</v>
      </c>
      <c r="AB16" s="1">
        <v>1.252</v>
      </c>
      <c r="AF16" s="1">
        <v>46.14</v>
      </c>
      <c r="AG16" s="1">
        <v>11.86</v>
      </c>
      <c r="AH16" s="1">
        <v>17.850000000000001</v>
      </c>
      <c r="AI16" s="1">
        <v>1.1379999999999999</v>
      </c>
      <c r="AJ16" s="1">
        <v>11.445</v>
      </c>
      <c r="AK16" s="1">
        <v>40.86</v>
      </c>
      <c r="AL16" s="1">
        <v>21.46</v>
      </c>
      <c r="AM16" s="1">
        <v>24.1</v>
      </c>
      <c r="AN16" s="1">
        <v>8.33</v>
      </c>
      <c r="AO16" s="1">
        <v>85.05</v>
      </c>
      <c r="AP16" s="1">
        <v>14.12</v>
      </c>
      <c r="AQ16" s="1">
        <v>26.32</v>
      </c>
      <c r="AR16" s="1">
        <v>19.625582000000001</v>
      </c>
      <c r="AS16" s="1">
        <v>34.520000000000003</v>
      </c>
      <c r="AT16" s="1">
        <v>1.5465</v>
      </c>
      <c r="AU16" s="1">
        <v>1.5545</v>
      </c>
      <c r="AV16" s="1">
        <v>14.48</v>
      </c>
      <c r="AW16" s="1">
        <v>0.1731</v>
      </c>
      <c r="AX16" s="1">
        <v>1.5899999</v>
      </c>
      <c r="AY16" s="1">
        <v>10.98</v>
      </c>
      <c r="AZ16" s="1">
        <v>72.599999999999994</v>
      </c>
      <c r="BA16" s="1">
        <v>0.90849999999999997</v>
      </c>
      <c r="BB16" s="1">
        <v>168.4</v>
      </c>
      <c r="BC16" s="1">
        <v>1.6607505</v>
      </c>
      <c r="BD16" s="1">
        <v>1.242</v>
      </c>
    </row>
    <row r="17" spans="1:56" ht="14.4" x14ac:dyDescent="0.3">
      <c r="A17" s="1" t="s">
        <v>41</v>
      </c>
      <c r="D17" s="1">
        <v>54</v>
      </c>
      <c r="E17" s="1">
        <v>16.7</v>
      </c>
      <c r="F17" s="1">
        <v>21.95</v>
      </c>
      <c r="G17" s="1">
        <v>1.1200000000000001</v>
      </c>
      <c r="H17" s="1">
        <v>11.154999999999999</v>
      </c>
      <c r="I17" s="1">
        <v>42.5</v>
      </c>
      <c r="J17" s="1">
        <v>22.78</v>
      </c>
      <c r="K17" s="1">
        <v>25.25</v>
      </c>
      <c r="L17" s="1">
        <v>9.86</v>
      </c>
      <c r="M17" s="1">
        <v>86.5</v>
      </c>
      <c r="N17" s="1">
        <v>13.61</v>
      </c>
      <c r="O17" s="1">
        <v>33.76</v>
      </c>
      <c r="P17" s="1">
        <v>23.502949000000001</v>
      </c>
      <c r="Q17" s="1">
        <v>29.9</v>
      </c>
      <c r="R17" s="1">
        <v>2.3149999999999999</v>
      </c>
      <c r="S17" s="1">
        <v>1.7179998999999999</v>
      </c>
      <c r="T17" s="1">
        <v>16.84</v>
      </c>
      <c r="U17" s="1">
        <v>0.1409</v>
      </c>
      <c r="V17" s="1">
        <v>1.8225</v>
      </c>
      <c r="W17" s="1">
        <v>16.52</v>
      </c>
      <c r="X17" s="1">
        <v>99.75</v>
      </c>
      <c r="Y17" s="1">
        <v>1.145</v>
      </c>
      <c r="Z17" s="1">
        <v>200.5</v>
      </c>
      <c r="AA17" s="1">
        <v>1.7330836999999999</v>
      </c>
      <c r="AB17" s="1">
        <v>1.1340001</v>
      </c>
      <c r="AF17" s="1">
        <v>53.95</v>
      </c>
      <c r="AG17" s="1">
        <v>16.66</v>
      </c>
      <c r="AH17" s="1">
        <v>21.93</v>
      </c>
      <c r="AI17" s="1">
        <v>1.1159999</v>
      </c>
      <c r="AJ17" s="1">
        <v>11.145</v>
      </c>
      <c r="AK17" s="1">
        <v>42.34</v>
      </c>
      <c r="AL17" s="1">
        <v>22.72</v>
      </c>
      <c r="AM17" s="1">
        <v>25.15</v>
      </c>
      <c r="AN17" s="1">
        <v>9.84</v>
      </c>
      <c r="AO17" s="1">
        <v>85.85</v>
      </c>
      <c r="AP17" s="1">
        <v>13.6</v>
      </c>
      <c r="AQ17" s="1">
        <v>33.72</v>
      </c>
      <c r="AR17" s="1">
        <v>23.474298000000001</v>
      </c>
      <c r="AS17" s="1">
        <v>29.86</v>
      </c>
      <c r="AT17" s="1">
        <v>2.3130000000000002</v>
      </c>
      <c r="AU17" s="1">
        <v>1.7164999999999999</v>
      </c>
      <c r="AV17" s="1">
        <v>16.829999999999998</v>
      </c>
      <c r="AW17" s="1">
        <v>0.14080000000000001</v>
      </c>
      <c r="AX17" s="1">
        <v>1.8215001</v>
      </c>
      <c r="AY17" s="1">
        <v>16.48</v>
      </c>
      <c r="AZ17" s="1">
        <v>99.65</v>
      </c>
      <c r="BA17" s="1">
        <v>1.143</v>
      </c>
      <c r="BB17" s="1">
        <v>200</v>
      </c>
      <c r="BC17" s="1">
        <v>1.7319169999999999</v>
      </c>
      <c r="BD17" s="1">
        <v>1.1299999999999999</v>
      </c>
    </row>
    <row r="18" spans="1:56" ht="14.4" x14ac:dyDescent="0.3">
      <c r="A18" s="1" t="s">
        <v>42</v>
      </c>
      <c r="D18" s="1">
        <v>55.15</v>
      </c>
      <c r="E18" s="1">
        <v>15.56</v>
      </c>
      <c r="F18" s="1">
        <v>20.46</v>
      </c>
      <c r="G18" s="1">
        <v>1.1679999999999999</v>
      </c>
      <c r="H18" s="1">
        <v>12.805</v>
      </c>
      <c r="I18" s="1">
        <v>43.18</v>
      </c>
      <c r="J18" s="1">
        <v>19.66</v>
      </c>
      <c r="K18" s="1">
        <v>23.9</v>
      </c>
      <c r="L18" s="1">
        <v>9.5299999999999994</v>
      </c>
      <c r="M18" s="1">
        <v>80.900000000000006</v>
      </c>
      <c r="N18" s="1">
        <v>13.904999999999999</v>
      </c>
      <c r="O18" s="1">
        <v>28.44</v>
      </c>
      <c r="P18" s="1">
        <v>24.333812999999999</v>
      </c>
      <c r="Q18" s="1">
        <v>30.18</v>
      </c>
      <c r="R18" s="1">
        <v>1.8354999999999999</v>
      </c>
      <c r="S18" s="1">
        <v>1.7804998999999999</v>
      </c>
      <c r="T18" s="1">
        <v>15.074999999999999</v>
      </c>
      <c r="U18" s="1">
        <v>0.157</v>
      </c>
      <c r="V18" s="1">
        <v>1.9379999999999999</v>
      </c>
      <c r="W18" s="1">
        <v>14.52</v>
      </c>
      <c r="X18" s="1">
        <v>102.8</v>
      </c>
      <c r="Y18" s="1">
        <v>1.3360000000000001</v>
      </c>
      <c r="Z18" s="1">
        <v>173</v>
      </c>
      <c r="AA18" s="1">
        <v>1.6630837999999999</v>
      </c>
      <c r="AB18" s="1">
        <v>1.1399999999999999</v>
      </c>
      <c r="AF18" s="1">
        <v>55.05</v>
      </c>
      <c r="AG18" s="1">
        <v>15.52</v>
      </c>
      <c r="AH18" s="1">
        <v>20.440000000000001</v>
      </c>
      <c r="AI18" s="1">
        <v>1.1639999999999999</v>
      </c>
      <c r="AJ18" s="1">
        <v>12.795</v>
      </c>
      <c r="AK18" s="1">
        <v>43.14</v>
      </c>
      <c r="AL18" s="1">
        <v>19.649999999999999</v>
      </c>
      <c r="AM18" s="1">
        <v>23.8</v>
      </c>
      <c r="AN18" s="1">
        <v>9.51</v>
      </c>
      <c r="AO18" s="1">
        <v>80.849999999999994</v>
      </c>
      <c r="AP18" s="1">
        <v>13.895</v>
      </c>
      <c r="AQ18" s="1">
        <v>28.4</v>
      </c>
      <c r="AR18" s="1">
        <v>24.181010000000001</v>
      </c>
      <c r="AS18" s="1">
        <v>30</v>
      </c>
      <c r="AT18" s="1">
        <v>1.8345001000000001</v>
      </c>
      <c r="AU18" s="1">
        <v>1.7795000000000001</v>
      </c>
      <c r="AV18" s="1">
        <v>15.065</v>
      </c>
      <c r="AW18" s="1">
        <v>0.15670000000000001</v>
      </c>
      <c r="AX18" s="1">
        <v>1.9359999999999999</v>
      </c>
      <c r="AY18" s="1">
        <v>14.48</v>
      </c>
      <c r="AZ18" s="1">
        <v>102.6</v>
      </c>
      <c r="BA18" s="1">
        <v>1.3340000000000001</v>
      </c>
      <c r="BB18" s="1">
        <v>172.8</v>
      </c>
      <c r="BC18" s="1">
        <v>1.6619170999999999</v>
      </c>
      <c r="BD18" s="1">
        <v>1.1319999999999999</v>
      </c>
    </row>
    <row r="19" spans="1:56" ht="14.4" x14ac:dyDescent="0.3">
      <c r="A19" s="1" t="s">
        <v>43</v>
      </c>
      <c r="D19" s="1">
        <v>45</v>
      </c>
      <c r="E19" s="1">
        <v>13.46</v>
      </c>
      <c r="F19" s="1">
        <v>21.25</v>
      </c>
      <c r="G19" s="1">
        <v>1.0980000000000001</v>
      </c>
      <c r="H19" s="1">
        <v>11.84</v>
      </c>
      <c r="I19" s="1">
        <v>34.74</v>
      </c>
      <c r="J19" s="1">
        <v>19.399999999999999</v>
      </c>
      <c r="K19" s="1">
        <v>21.6</v>
      </c>
      <c r="L19" s="1">
        <v>8.0299999999999994</v>
      </c>
      <c r="M19" s="1">
        <v>76.849999999999994</v>
      </c>
      <c r="N19" s="1">
        <v>13.355</v>
      </c>
      <c r="O19" s="1">
        <v>29.06</v>
      </c>
      <c r="P19" s="1">
        <v>25.556234</v>
      </c>
      <c r="Q19" s="1">
        <v>25.34</v>
      </c>
      <c r="R19" s="1">
        <v>1.4650000000000001</v>
      </c>
      <c r="S19" s="1">
        <v>1.7250000000000001</v>
      </c>
      <c r="T19" s="1">
        <v>14.775</v>
      </c>
      <c r="U19" s="1">
        <v>0.13500000000000001</v>
      </c>
      <c r="V19" s="1">
        <v>1.8374999999999999</v>
      </c>
      <c r="W19" s="1">
        <v>11.62</v>
      </c>
      <c r="X19" s="1">
        <v>114.1</v>
      </c>
      <c r="Y19" s="1">
        <v>1.3029999999999999</v>
      </c>
      <c r="Z19" s="1">
        <v>139.80000000000001</v>
      </c>
      <c r="AA19" s="1">
        <v>1.7360005000000001</v>
      </c>
      <c r="AB19" s="1">
        <v>1.0720000000000001</v>
      </c>
      <c r="AF19" s="1">
        <v>44.94</v>
      </c>
      <c r="AG19" s="1">
        <v>13.42</v>
      </c>
      <c r="AH19" s="1">
        <v>21.23</v>
      </c>
      <c r="AI19" s="1">
        <v>1.0940000000000001</v>
      </c>
      <c r="AJ19" s="1">
        <v>11.83</v>
      </c>
      <c r="AK19" s="1">
        <v>34.520000000000003</v>
      </c>
      <c r="AL19" s="1">
        <v>19.39</v>
      </c>
      <c r="AM19" s="1">
        <v>21.5</v>
      </c>
      <c r="AN19" s="1">
        <v>8.01</v>
      </c>
      <c r="AO19" s="1">
        <v>76.650000000000006</v>
      </c>
      <c r="AP19" s="1">
        <v>13.345000000000001</v>
      </c>
      <c r="AQ19" s="1">
        <v>29.02</v>
      </c>
      <c r="AR19" s="1">
        <v>25.518032000000002</v>
      </c>
      <c r="AS19" s="1">
        <v>25.3</v>
      </c>
      <c r="AT19" s="1">
        <v>1.464</v>
      </c>
      <c r="AU19" s="1">
        <v>1.724</v>
      </c>
      <c r="AV19" s="1">
        <v>14.765000000000001</v>
      </c>
      <c r="AW19" s="1">
        <v>0.1346</v>
      </c>
      <c r="AX19" s="1">
        <v>1.8360000000000001</v>
      </c>
      <c r="AY19" s="1">
        <v>11.58</v>
      </c>
      <c r="AZ19" s="1">
        <v>113.9</v>
      </c>
      <c r="BA19" s="1">
        <v>1.3009999999999999</v>
      </c>
      <c r="BB19" s="1">
        <v>139.6</v>
      </c>
      <c r="BC19" s="1">
        <v>1.7348338000000001</v>
      </c>
      <c r="BD19" s="1">
        <v>1.0660000000000001</v>
      </c>
    </row>
    <row r="20" spans="1:56" ht="14.4" x14ac:dyDescent="0.3">
      <c r="A20" s="1" t="s">
        <v>44</v>
      </c>
      <c r="D20" s="1">
        <v>44.32</v>
      </c>
      <c r="E20" s="1">
        <v>11.02</v>
      </c>
      <c r="F20" s="1">
        <v>18.43</v>
      </c>
      <c r="G20" s="1">
        <v>0.95299999999999996</v>
      </c>
      <c r="H20" s="1">
        <v>12.69</v>
      </c>
      <c r="I20" s="1">
        <v>34.78</v>
      </c>
      <c r="J20" s="1">
        <v>20.420000000000002</v>
      </c>
      <c r="K20" s="1">
        <v>17.68</v>
      </c>
      <c r="L20" s="1">
        <v>8.0500000000000007</v>
      </c>
      <c r="M20" s="1">
        <v>75.55</v>
      </c>
      <c r="N20" s="1">
        <v>14.005000000000001</v>
      </c>
      <c r="O20" s="1">
        <v>25.5</v>
      </c>
      <c r="P20" s="1">
        <v>23.245094000000002</v>
      </c>
      <c r="Q20" s="1">
        <v>31.38</v>
      </c>
      <c r="R20" s="1">
        <v>1.5090001</v>
      </c>
      <c r="S20" s="1">
        <v>1.55</v>
      </c>
      <c r="T20" s="1">
        <v>12.744999999999999</v>
      </c>
      <c r="U20" s="1">
        <v>0.1162</v>
      </c>
      <c r="V20" s="1">
        <v>1.88</v>
      </c>
      <c r="W20" s="1">
        <v>9.85</v>
      </c>
      <c r="X20" s="1">
        <v>99.7</v>
      </c>
      <c r="Y20" s="1">
        <v>1.4300001</v>
      </c>
      <c r="Z20" s="1">
        <v>122.2</v>
      </c>
      <c r="AA20" s="1">
        <v>1.8655005</v>
      </c>
      <c r="AB20" s="1">
        <v>1.0720000000000001</v>
      </c>
      <c r="AF20" s="1">
        <v>44.26</v>
      </c>
      <c r="AG20" s="1">
        <v>10.98</v>
      </c>
      <c r="AH20" s="1">
        <v>18.41</v>
      </c>
      <c r="AI20" s="1">
        <v>0.95099999999999996</v>
      </c>
      <c r="AJ20" s="1">
        <v>12.67</v>
      </c>
      <c r="AK20" s="1">
        <v>34.76</v>
      </c>
      <c r="AL20" s="1">
        <v>20.32</v>
      </c>
      <c r="AM20" s="1">
        <v>17.64</v>
      </c>
      <c r="AN20" s="1">
        <v>8.0299999999999994</v>
      </c>
      <c r="AO20" s="1">
        <v>75.5</v>
      </c>
      <c r="AP20" s="1">
        <v>13.994999999999999</v>
      </c>
      <c r="AQ20" s="1">
        <v>25.46</v>
      </c>
      <c r="AR20" s="1">
        <v>23.168693999999999</v>
      </c>
      <c r="AS20" s="1">
        <v>31.18</v>
      </c>
      <c r="AT20" s="1">
        <v>1.508</v>
      </c>
      <c r="AU20" s="1">
        <v>1.5489999999999999</v>
      </c>
      <c r="AV20" s="1">
        <v>12.734999999999999</v>
      </c>
      <c r="AW20" s="1">
        <v>0.11609999999999999</v>
      </c>
      <c r="AX20" s="1">
        <v>1.8785000000000001</v>
      </c>
      <c r="AY20" s="1">
        <v>9.83</v>
      </c>
      <c r="AZ20" s="1">
        <v>99.6</v>
      </c>
      <c r="BA20" s="1">
        <v>1.4279999999999999</v>
      </c>
      <c r="BB20" s="1">
        <v>122</v>
      </c>
      <c r="BC20" s="1">
        <v>1.8643339000000001</v>
      </c>
      <c r="BD20" s="1">
        <v>1.06</v>
      </c>
    </row>
    <row r="21" spans="1:56" ht="15.75" customHeight="1" x14ac:dyDescent="0.3">
      <c r="A21" s="1" t="s">
        <v>45</v>
      </c>
      <c r="D21" s="1">
        <v>38.04</v>
      </c>
      <c r="E21" s="1">
        <v>12.22</v>
      </c>
      <c r="F21" s="1">
        <v>17.27</v>
      </c>
      <c r="G21" s="1">
        <v>1.004</v>
      </c>
      <c r="H21" s="1">
        <v>14.31</v>
      </c>
      <c r="I21" s="1">
        <v>27.2</v>
      </c>
      <c r="J21" s="1">
        <v>17.88</v>
      </c>
      <c r="K21" s="1">
        <v>15.34</v>
      </c>
      <c r="L21" s="1">
        <v>6.99</v>
      </c>
      <c r="M21" s="1">
        <v>59.65</v>
      </c>
      <c r="N21" s="1">
        <v>14.505000000000001</v>
      </c>
      <c r="O21" s="1">
        <v>21.94</v>
      </c>
      <c r="P21" s="1">
        <v>24.734919000000001</v>
      </c>
      <c r="Q21" s="1">
        <v>25.86</v>
      </c>
      <c r="R21" s="1">
        <v>1.3634999999999999</v>
      </c>
      <c r="S21" s="1">
        <v>1.3069999999999999</v>
      </c>
      <c r="T21" s="1">
        <v>11.34</v>
      </c>
      <c r="U21" s="1">
        <v>0.1232</v>
      </c>
      <c r="V21" s="1">
        <v>1.4890000000000001</v>
      </c>
      <c r="W21" s="1">
        <v>12.52</v>
      </c>
      <c r="X21" s="1">
        <v>112.1</v>
      </c>
      <c r="Y21" s="1">
        <v>1.159</v>
      </c>
      <c r="Z21" s="1">
        <v>86</v>
      </c>
      <c r="AA21" s="1">
        <v>1.7925838000000001</v>
      </c>
      <c r="AB21" s="1">
        <v>0.98</v>
      </c>
      <c r="AF21" s="1">
        <v>37.94</v>
      </c>
      <c r="AG21" s="1">
        <v>12.18</v>
      </c>
      <c r="AH21" s="1">
        <v>17.25</v>
      </c>
      <c r="AI21" s="1">
        <v>1</v>
      </c>
      <c r="AJ21" s="1">
        <v>14.29</v>
      </c>
      <c r="AK21" s="1">
        <v>27.04</v>
      </c>
      <c r="AL21" s="1">
        <v>17.809999999999999</v>
      </c>
      <c r="AM21" s="1">
        <v>15.3</v>
      </c>
      <c r="AN21" s="1">
        <v>6.9700002999999997</v>
      </c>
      <c r="AO21" s="1">
        <v>59.25</v>
      </c>
      <c r="AP21" s="1">
        <v>14.494999999999999</v>
      </c>
      <c r="AQ21" s="1">
        <v>21.9</v>
      </c>
      <c r="AR21" s="1">
        <v>24.639417999999999</v>
      </c>
      <c r="AS21" s="1">
        <v>25.84</v>
      </c>
      <c r="AT21" s="1">
        <v>1.3625</v>
      </c>
      <c r="AU21" s="1">
        <v>1.3050001</v>
      </c>
      <c r="AV21" s="1">
        <v>11.33</v>
      </c>
      <c r="AW21" s="1">
        <v>0.1231</v>
      </c>
      <c r="AX21" s="1">
        <v>1.4884999999999999</v>
      </c>
      <c r="AY21" s="1">
        <v>12.48</v>
      </c>
      <c r="AZ21" s="1">
        <v>111.9</v>
      </c>
      <c r="BA21" s="1">
        <v>1.1570001000000001</v>
      </c>
      <c r="BB21" s="1">
        <v>85.9</v>
      </c>
      <c r="BC21" s="1">
        <v>1.7914171999999999</v>
      </c>
      <c r="BD21" s="1">
        <v>0.97</v>
      </c>
    </row>
    <row r="22" spans="1:56" ht="15.75" customHeight="1" x14ac:dyDescent="0.3">
      <c r="A22" s="1" t="s">
        <v>46</v>
      </c>
      <c r="D22" s="1">
        <v>30.68</v>
      </c>
      <c r="E22" s="1">
        <v>8.94</v>
      </c>
      <c r="F22" s="1">
        <v>11.94</v>
      </c>
      <c r="G22" s="1">
        <v>0.92600000000000005</v>
      </c>
      <c r="H22" s="1">
        <v>6.7200002999999997</v>
      </c>
      <c r="I22" s="1">
        <v>18.57</v>
      </c>
      <c r="J22" s="1">
        <v>15.39</v>
      </c>
      <c r="K22" s="1">
        <v>11.42</v>
      </c>
      <c r="L22" s="1">
        <v>6.1</v>
      </c>
      <c r="M22" s="1">
        <v>49.52</v>
      </c>
      <c r="N22" s="1">
        <v>15.69</v>
      </c>
      <c r="O22" s="1">
        <v>22.04</v>
      </c>
      <c r="P22" s="1">
        <v>24.715817999999999</v>
      </c>
      <c r="Q22" s="1">
        <v>15.69</v>
      </c>
      <c r="R22" s="1">
        <v>0.97540000000000004</v>
      </c>
      <c r="S22" s="1">
        <v>1.244</v>
      </c>
      <c r="T22" s="1">
        <v>9.3119999999999994</v>
      </c>
      <c r="U22" s="1">
        <v>8.0299999999999996E-2</v>
      </c>
      <c r="V22" s="1">
        <v>1.3469962</v>
      </c>
      <c r="W22" s="1">
        <v>10.16</v>
      </c>
      <c r="X22" s="1">
        <v>102</v>
      </c>
      <c r="Y22" s="1">
        <v>0.9335</v>
      </c>
      <c r="Z22" s="1">
        <v>74.900000000000006</v>
      </c>
      <c r="AA22" s="1">
        <v>1.4962504000000001</v>
      </c>
      <c r="AB22" s="1">
        <v>0.8</v>
      </c>
      <c r="AF22" s="1">
        <v>30.64</v>
      </c>
      <c r="AG22" s="1">
        <v>8.92</v>
      </c>
      <c r="AH22" s="1">
        <v>11.92</v>
      </c>
      <c r="AI22" s="1">
        <v>0.92400000000000004</v>
      </c>
      <c r="AJ22" s="1">
        <v>6.71</v>
      </c>
      <c r="AK22" s="1">
        <v>18.559999999999999</v>
      </c>
      <c r="AL22" s="1">
        <v>15.35</v>
      </c>
      <c r="AM22" s="1">
        <v>11.38</v>
      </c>
      <c r="AN22" s="1">
        <v>6.08</v>
      </c>
      <c r="AO22" s="1">
        <v>49.46</v>
      </c>
      <c r="AP22" s="1">
        <v>15.68</v>
      </c>
      <c r="AQ22" s="1">
        <v>22</v>
      </c>
      <c r="AR22" s="1">
        <v>24.696719999999999</v>
      </c>
      <c r="AS22" s="1">
        <v>15.66</v>
      </c>
      <c r="AT22" s="1">
        <v>0.97499999999999998</v>
      </c>
      <c r="AU22" s="1">
        <v>1.2415</v>
      </c>
      <c r="AV22" s="1">
        <v>9.3079999999999998</v>
      </c>
      <c r="AW22" s="1">
        <v>8.0199999999999994E-2</v>
      </c>
      <c r="AX22" s="1">
        <v>1.3456423</v>
      </c>
      <c r="AY22" s="1">
        <v>10.119999999999999</v>
      </c>
      <c r="AZ22" s="1">
        <v>101.8</v>
      </c>
      <c r="BA22" s="1">
        <v>0.9325</v>
      </c>
      <c r="BB22" s="1">
        <v>74.7</v>
      </c>
      <c r="BC22" s="1">
        <v>1.4950836999999999</v>
      </c>
      <c r="BD22" s="1">
        <v>0.78800000000000003</v>
      </c>
    </row>
    <row r="23" spans="1:56" ht="15.75" customHeight="1" x14ac:dyDescent="0.3">
      <c r="A23" s="1" t="s">
        <v>47</v>
      </c>
      <c r="D23" s="1">
        <v>30.9</v>
      </c>
      <c r="E23" s="1">
        <v>10.72</v>
      </c>
      <c r="F23" s="1">
        <v>12.9</v>
      </c>
      <c r="G23" s="1">
        <v>0.70099999999999996</v>
      </c>
      <c r="H23" s="1">
        <v>8.4</v>
      </c>
      <c r="I23" s="1">
        <v>16.100000000000001</v>
      </c>
      <c r="J23" s="1">
        <v>13.34</v>
      </c>
      <c r="K23" s="1">
        <v>12.34</v>
      </c>
      <c r="L23" s="1">
        <v>6.35</v>
      </c>
      <c r="M23" s="1">
        <v>41.36</v>
      </c>
      <c r="N23" s="1">
        <v>13.16</v>
      </c>
      <c r="O23" s="1">
        <v>17.96</v>
      </c>
      <c r="P23" s="1">
        <v>20.208143</v>
      </c>
      <c r="Q23" s="1">
        <v>17.100000000000001</v>
      </c>
      <c r="R23" s="1">
        <v>0.99019999999999997</v>
      </c>
      <c r="S23" s="1">
        <v>1.2625</v>
      </c>
      <c r="T23" s="1">
        <v>9.5299999999999994</v>
      </c>
      <c r="U23" s="1">
        <v>0.1072</v>
      </c>
      <c r="V23" s="1">
        <v>1.5013254</v>
      </c>
      <c r="W23" s="1">
        <v>8.9499999999999993</v>
      </c>
      <c r="X23" s="1">
        <v>80.2</v>
      </c>
      <c r="Y23" s="1">
        <v>0.89900000000000002</v>
      </c>
      <c r="Z23" s="1">
        <v>81</v>
      </c>
      <c r="AA23" s="1">
        <v>1.6240003999999999</v>
      </c>
      <c r="AB23" s="1">
        <v>0.89</v>
      </c>
      <c r="AF23" s="1">
        <v>30.74</v>
      </c>
      <c r="AG23" s="1">
        <v>10.68</v>
      </c>
      <c r="AH23" s="1">
        <v>12.88</v>
      </c>
      <c r="AI23" s="1">
        <v>0.69899999999999995</v>
      </c>
      <c r="AJ23" s="1">
        <v>8.39</v>
      </c>
      <c r="AK23" s="1">
        <v>16.04</v>
      </c>
      <c r="AL23" s="1">
        <v>13.3</v>
      </c>
      <c r="AM23" s="1">
        <v>12.3</v>
      </c>
      <c r="AN23" s="1">
        <v>6.33</v>
      </c>
      <c r="AO23" s="1">
        <v>41.34</v>
      </c>
      <c r="AP23" s="1">
        <v>13.15</v>
      </c>
      <c r="AQ23" s="1">
        <v>17.940000000000001</v>
      </c>
      <c r="AR23" s="1">
        <v>20.189041</v>
      </c>
      <c r="AS23" s="1">
        <v>17.04</v>
      </c>
      <c r="AT23" s="1">
        <v>0.98980000000000001</v>
      </c>
      <c r="AU23" s="1">
        <v>1.2605</v>
      </c>
      <c r="AV23" s="1">
        <v>9.5259999999999998</v>
      </c>
      <c r="AW23" s="1">
        <v>0.107</v>
      </c>
      <c r="AX23" s="1">
        <v>1.4972639999999999</v>
      </c>
      <c r="AY23" s="1">
        <v>8.93</v>
      </c>
      <c r="AZ23" s="1">
        <v>80.099999999999994</v>
      </c>
      <c r="BA23" s="1">
        <v>0.89800000000000002</v>
      </c>
      <c r="BB23" s="1">
        <v>80.900000000000006</v>
      </c>
      <c r="BC23" s="1">
        <v>1.6228338</v>
      </c>
      <c r="BD23" s="1">
        <v>0.87</v>
      </c>
    </row>
    <row r="24" spans="1:56" ht="15.75" customHeight="1" x14ac:dyDescent="0.3">
      <c r="A24" s="1" t="s">
        <v>48</v>
      </c>
      <c r="D24" s="1">
        <v>25.58</v>
      </c>
      <c r="E24" s="1">
        <v>9.1549999999999994</v>
      </c>
      <c r="F24" s="1">
        <v>8.9700000000000006</v>
      </c>
      <c r="G24" s="1">
        <v>0.24199999999999999</v>
      </c>
      <c r="H24" s="1">
        <v>5.5149999999999997</v>
      </c>
      <c r="I24" s="1">
        <v>14.51</v>
      </c>
      <c r="J24" s="1">
        <v>9.24</v>
      </c>
      <c r="K24" s="1">
        <v>12.02</v>
      </c>
      <c r="L24" s="1">
        <v>5.27</v>
      </c>
      <c r="M24" s="1">
        <v>27.02</v>
      </c>
      <c r="N24" s="1">
        <v>10.805</v>
      </c>
      <c r="O24" s="1">
        <v>16.149999999999999</v>
      </c>
      <c r="P24" s="1">
        <v>17.228493</v>
      </c>
      <c r="Q24" s="1">
        <v>15.41</v>
      </c>
      <c r="R24" s="1">
        <v>0.99260000000000004</v>
      </c>
      <c r="S24" s="1">
        <v>1.1234999999999999</v>
      </c>
      <c r="T24" s="1">
        <v>7.5979999999999999</v>
      </c>
      <c r="U24" s="1">
        <v>0.1032</v>
      </c>
      <c r="V24" s="1">
        <v>1.8546581</v>
      </c>
      <c r="W24" s="1">
        <v>7.26</v>
      </c>
      <c r="X24" s="1">
        <v>43.32</v>
      </c>
      <c r="Y24" s="1">
        <v>0.78100000000000003</v>
      </c>
      <c r="Z24" s="1">
        <v>56.05</v>
      </c>
      <c r="AA24" s="1">
        <v>1.3772504000000001</v>
      </c>
      <c r="AB24" s="1">
        <v>0.67700000000000005</v>
      </c>
      <c r="AF24" s="1">
        <v>25.08</v>
      </c>
      <c r="AG24" s="1">
        <v>9.1449999999999996</v>
      </c>
      <c r="AH24" s="1">
        <v>8.9600000000000009</v>
      </c>
      <c r="AI24" s="1">
        <v>0.24099999999999999</v>
      </c>
      <c r="AJ24" s="1">
        <v>5.5049999999999999</v>
      </c>
      <c r="AK24" s="1">
        <v>14.49</v>
      </c>
      <c r="AL24" s="1">
        <v>9.1549999999999994</v>
      </c>
      <c r="AM24" s="1">
        <v>11.98</v>
      </c>
      <c r="AN24" s="1">
        <v>5.25</v>
      </c>
      <c r="AO24" s="1">
        <v>27</v>
      </c>
      <c r="AP24" s="1">
        <v>10.795</v>
      </c>
      <c r="AQ24" s="1">
        <v>16.13</v>
      </c>
      <c r="AR24" s="1">
        <v>17.171189999999999</v>
      </c>
      <c r="AS24" s="1">
        <v>15.39</v>
      </c>
      <c r="AT24" s="1">
        <v>0.99219999999999997</v>
      </c>
      <c r="AU24" s="1">
        <v>1.1200000000000001</v>
      </c>
      <c r="AV24" s="1">
        <v>7.5940000000000003</v>
      </c>
      <c r="AW24" s="1">
        <v>0.10249999999999999</v>
      </c>
      <c r="AX24" s="1">
        <v>1.8478893000000001</v>
      </c>
      <c r="AY24" s="1">
        <v>7.24</v>
      </c>
      <c r="AZ24" s="1">
        <v>43.28</v>
      </c>
      <c r="BA24" s="1">
        <v>0.78059999999999996</v>
      </c>
      <c r="BB24" s="1">
        <v>55.5</v>
      </c>
      <c r="BC24" s="1">
        <v>1.3760836999999999</v>
      </c>
      <c r="BD24" s="1">
        <v>0.65400000000000003</v>
      </c>
    </row>
    <row r="25" spans="1:56" ht="15.75" customHeight="1" x14ac:dyDescent="0.3">
      <c r="A25" s="1" t="s">
        <v>49</v>
      </c>
      <c r="D25" s="1">
        <v>40.4</v>
      </c>
      <c r="E25" s="1">
        <v>16.260000000000002</v>
      </c>
      <c r="F25" s="1">
        <v>16.11</v>
      </c>
      <c r="G25" s="1">
        <v>0.379</v>
      </c>
      <c r="H25" s="1">
        <v>16.95</v>
      </c>
      <c r="I25" s="1">
        <v>20.78</v>
      </c>
      <c r="J25" s="1">
        <v>18.190000000000001</v>
      </c>
      <c r="K25" s="1">
        <v>16.22</v>
      </c>
      <c r="L25" s="1">
        <v>7.51</v>
      </c>
      <c r="M25" s="1">
        <v>43.5</v>
      </c>
      <c r="N25" s="1">
        <v>8.8619994999999996</v>
      </c>
      <c r="O25" s="1">
        <v>20.260000000000002</v>
      </c>
      <c r="P25" s="1">
        <v>21.239560000000001</v>
      </c>
      <c r="Q25" s="1">
        <v>34.54</v>
      </c>
      <c r="R25" s="1">
        <v>2.1360000000000001</v>
      </c>
      <c r="S25" s="1">
        <v>1.698</v>
      </c>
      <c r="T25" s="1">
        <v>11.65</v>
      </c>
      <c r="U25" s="1">
        <v>0.20280000000000001</v>
      </c>
      <c r="V25" s="1">
        <v>3.0608624999999998</v>
      </c>
      <c r="W25" s="1">
        <v>13.02</v>
      </c>
      <c r="X25" s="1">
        <v>61.1</v>
      </c>
      <c r="Y25" s="1">
        <v>1.4424999999999999</v>
      </c>
      <c r="Z25" s="1">
        <v>48.54</v>
      </c>
      <c r="AA25" s="1">
        <v>1.8795006000000001</v>
      </c>
      <c r="AB25" s="1">
        <v>1.266</v>
      </c>
      <c r="AF25" s="1">
        <v>40.22</v>
      </c>
      <c r="AG25" s="1">
        <v>16.239999999999998</v>
      </c>
      <c r="AH25" s="1">
        <v>16.09</v>
      </c>
      <c r="AI25" s="1">
        <v>0.378</v>
      </c>
      <c r="AJ25" s="1">
        <v>16.93</v>
      </c>
      <c r="AK25" s="1">
        <v>20.7</v>
      </c>
      <c r="AL25" s="1">
        <v>18.13</v>
      </c>
      <c r="AM25" s="1">
        <v>16.18</v>
      </c>
      <c r="AN25" s="1">
        <v>7.49</v>
      </c>
      <c r="AO25" s="1">
        <v>43.3</v>
      </c>
      <c r="AP25" s="1">
        <v>8.8580000000000005</v>
      </c>
      <c r="AQ25" s="1">
        <v>20.22</v>
      </c>
      <c r="AR25" s="1">
        <v>21.201360000000001</v>
      </c>
      <c r="AS25" s="1">
        <v>34.479999999999997</v>
      </c>
      <c r="AT25" s="1">
        <v>2.1339999999999999</v>
      </c>
      <c r="AU25" s="1">
        <v>1.6700001</v>
      </c>
      <c r="AV25" s="1">
        <v>11.64</v>
      </c>
      <c r="AW25" s="1">
        <v>0.20250000000000001</v>
      </c>
      <c r="AX25" s="1">
        <v>3.0100965</v>
      </c>
      <c r="AY25" s="1">
        <v>12.98</v>
      </c>
      <c r="AZ25" s="1">
        <v>61</v>
      </c>
      <c r="BA25" s="1">
        <v>1.4415</v>
      </c>
      <c r="BB25" s="1">
        <v>48.52</v>
      </c>
      <c r="BC25" s="1">
        <v>1.8783338000000001</v>
      </c>
      <c r="BD25" s="1">
        <v>1.26</v>
      </c>
    </row>
    <row r="26" spans="1:56" ht="15.75" customHeight="1" x14ac:dyDescent="0.3">
      <c r="A26" s="1" t="s">
        <v>50</v>
      </c>
      <c r="D26" s="1">
        <v>36.18</v>
      </c>
      <c r="E26" s="1">
        <v>13.37</v>
      </c>
      <c r="F26" s="1">
        <v>14.56</v>
      </c>
      <c r="G26" s="1">
        <v>0.32450000000000001</v>
      </c>
      <c r="H26" s="1">
        <v>9.1549999999999994</v>
      </c>
      <c r="I26" s="1">
        <v>17.16</v>
      </c>
      <c r="J26" s="1">
        <v>18.37</v>
      </c>
      <c r="K26" s="1">
        <v>12.2</v>
      </c>
      <c r="L26" s="1">
        <v>5.68</v>
      </c>
      <c r="M26" s="1">
        <v>33.86</v>
      </c>
      <c r="N26" s="1">
        <v>7.6340000000000003</v>
      </c>
      <c r="O26" s="1">
        <v>16.64</v>
      </c>
      <c r="P26" s="1">
        <v>20.017140000000001</v>
      </c>
      <c r="Q26" s="1">
        <v>26.82</v>
      </c>
      <c r="R26" s="1">
        <v>1.845</v>
      </c>
      <c r="S26" s="1">
        <v>1.6850000000000001</v>
      </c>
      <c r="T26" s="1">
        <v>9.7959999999999994</v>
      </c>
      <c r="U26" s="1">
        <v>0.19109999999999999</v>
      </c>
      <c r="V26" s="1">
        <v>2.4002254000000001</v>
      </c>
      <c r="W26" s="1">
        <v>12.38</v>
      </c>
      <c r="X26" s="1">
        <v>47.22</v>
      </c>
      <c r="Y26" s="1">
        <v>1.19</v>
      </c>
      <c r="Z26" s="1">
        <v>41.5</v>
      </c>
      <c r="AA26" s="1">
        <v>1.5913337000000001</v>
      </c>
      <c r="AB26" s="1">
        <v>1.1259999999999999</v>
      </c>
      <c r="AF26" s="1">
        <v>36.119999999999997</v>
      </c>
      <c r="AG26" s="1">
        <v>13.35</v>
      </c>
      <c r="AH26" s="1">
        <v>14.54</v>
      </c>
      <c r="AI26" s="1">
        <v>0.32350000000000001</v>
      </c>
      <c r="AJ26" s="1">
        <v>9.1449999999999996</v>
      </c>
      <c r="AK26" s="1">
        <v>17.14</v>
      </c>
      <c r="AL26" s="1">
        <v>18.28</v>
      </c>
      <c r="AM26" s="1">
        <v>12.16</v>
      </c>
      <c r="AN26" s="1">
        <v>5.66</v>
      </c>
      <c r="AO26" s="1">
        <v>33.770000000000003</v>
      </c>
      <c r="AP26" s="1">
        <v>7.63</v>
      </c>
      <c r="AQ26" s="1">
        <v>16.62</v>
      </c>
      <c r="AR26" s="1">
        <v>19.978940000000001</v>
      </c>
      <c r="AS26" s="1">
        <v>26.8</v>
      </c>
      <c r="AT26" s="1">
        <v>1.8440000000000001</v>
      </c>
      <c r="AU26" s="1">
        <v>1.6830001000000001</v>
      </c>
      <c r="AV26" s="1">
        <v>9.7919999999999998</v>
      </c>
      <c r="AW26" s="1">
        <v>0.19059999999999999</v>
      </c>
      <c r="AX26" s="1">
        <v>2.3995484999999999</v>
      </c>
      <c r="AY26" s="1">
        <v>12.34</v>
      </c>
      <c r="AZ26" s="1">
        <v>47.18</v>
      </c>
      <c r="BA26" s="1">
        <v>1.1890000000000001</v>
      </c>
      <c r="BB26" s="1">
        <v>41.4</v>
      </c>
      <c r="BC26" s="1">
        <v>1.5901672</v>
      </c>
      <c r="BD26" s="1">
        <v>1.1180000000000001</v>
      </c>
    </row>
    <row r="27" spans="1:56" ht="15.75" customHeight="1" x14ac:dyDescent="0.3">
      <c r="A27" s="1" t="s">
        <v>51</v>
      </c>
      <c r="D27" s="1">
        <v>36.799999999999997</v>
      </c>
      <c r="E27" s="1">
        <v>14.99</v>
      </c>
      <c r="F27" s="1">
        <v>13.82</v>
      </c>
      <c r="G27" s="1">
        <v>0.33800000000000002</v>
      </c>
      <c r="H27" s="1">
        <v>8.3550000000000004</v>
      </c>
      <c r="I27" s="1">
        <v>16.72</v>
      </c>
      <c r="J27" s="1">
        <v>16.329999999999998</v>
      </c>
      <c r="K27" s="1">
        <v>12.4</v>
      </c>
      <c r="L27" s="1">
        <v>6.15</v>
      </c>
      <c r="M27" s="1">
        <v>29.55</v>
      </c>
      <c r="N27" s="1">
        <v>5.2220000000000004</v>
      </c>
      <c r="O27" s="1">
        <v>15.33</v>
      </c>
      <c r="P27" s="1">
        <v>19.42503</v>
      </c>
      <c r="Q27" s="1">
        <v>28.48</v>
      </c>
      <c r="R27" s="1">
        <v>2.1080000000000001</v>
      </c>
      <c r="S27" s="1">
        <v>1.526</v>
      </c>
      <c r="T27" s="1">
        <v>10.984999999999999</v>
      </c>
      <c r="U27" s="1">
        <v>0.27189999999999998</v>
      </c>
      <c r="V27" s="1">
        <v>2.4252699999999998</v>
      </c>
      <c r="W27" s="1">
        <v>15.9</v>
      </c>
      <c r="X27" s="1">
        <v>49.68</v>
      </c>
      <c r="Y27" s="1">
        <v>1.095</v>
      </c>
      <c r="Z27" s="1">
        <v>41.76</v>
      </c>
      <c r="AA27" s="1">
        <v>1.6380005</v>
      </c>
      <c r="AB27" s="1">
        <v>1.2</v>
      </c>
      <c r="AF27" s="1">
        <v>36.74</v>
      </c>
      <c r="AG27" s="1">
        <v>14.97</v>
      </c>
      <c r="AH27" s="1">
        <v>13.8</v>
      </c>
      <c r="AI27" s="1">
        <v>0.33700000000000002</v>
      </c>
      <c r="AJ27" s="1">
        <v>8.3450000000000006</v>
      </c>
      <c r="AK27" s="1">
        <v>16.68</v>
      </c>
      <c r="AL27" s="1">
        <v>16.309999999999999</v>
      </c>
      <c r="AM27" s="1">
        <v>12.36</v>
      </c>
      <c r="AN27" s="1">
        <v>6.13</v>
      </c>
      <c r="AO27" s="1">
        <v>29.52</v>
      </c>
      <c r="AP27" s="1">
        <v>5.218</v>
      </c>
      <c r="AQ27" s="1">
        <v>15.31</v>
      </c>
      <c r="AR27" s="1">
        <v>19.405930000000001</v>
      </c>
      <c r="AS27" s="1">
        <v>28.42</v>
      </c>
      <c r="AT27" s="1">
        <v>2.1059999999999999</v>
      </c>
      <c r="AU27" s="1">
        <v>1.5229999999999999</v>
      </c>
      <c r="AV27" s="1">
        <v>10.975</v>
      </c>
      <c r="AW27" s="1">
        <v>0.2717</v>
      </c>
      <c r="AX27" s="1">
        <v>2.4225626</v>
      </c>
      <c r="AY27" s="1">
        <v>15.86</v>
      </c>
      <c r="AZ27" s="1">
        <v>49.64</v>
      </c>
      <c r="BA27" s="1">
        <v>1.0940000000000001</v>
      </c>
      <c r="BB27" s="1">
        <v>41.56</v>
      </c>
      <c r="BC27" s="1">
        <v>1.6375337999999999</v>
      </c>
      <c r="BD27" s="1">
        <v>1.17</v>
      </c>
    </row>
    <row r="28" spans="1:56" ht="15.75" customHeight="1" x14ac:dyDescent="0.3">
      <c r="A28" s="1" t="s">
        <v>52</v>
      </c>
      <c r="D28" s="1">
        <v>39.299999999999997</v>
      </c>
      <c r="E28" s="1">
        <v>16.532</v>
      </c>
      <c r="F28" s="1">
        <v>10.66</v>
      </c>
      <c r="G28" s="1">
        <v>0.36449999999999999</v>
      </c>
      <c r="H28" s="1">
        <v>7.94</v>
      </c>
      <c r="I28" s="1">
        <v>13.88</v>
      </c>
      <c r="J28" s="1">
        <v>15.77</v>
      </c>
      <c r="K28" s="1">
        <v>12.56</v>
      </c>
      <c r="L28" s="1">
        <v>6.18</v>
      </c>
      <c r="M28" s="1">
        <v>26.54</v>
      </c>
      <c r="N28" s="1">
        <v>7.5250000000000004</v>
      </c>
      <c r="O28" s="1">
        <v>14.59</v>
      </c>
      <c r="P28" s="1">
        <v>21.048556999999999</v>
      </c>
      <c r="Q28" s="1">
        <v>31.1</v>
      </c>
      <c r="R28" s="1">
        <v>2.6684131999999998</v>
      </c>
      <c r="S28" s="1">
        <v>1.6265000000000001</v>
      </c>
      <c r="T28" s="1">
        <v>10.285</v>
      </c>
      <c r="U28" s="1">
        <v>0.2303</v>
      </c>
      <c r="V28" s="1">
        <v>2.4645293000000001</v>
      </c>
      <c r="W28" s="1">
        <v>15.46</v>
      </c>
      <c r="X28" s="1">
        <v>31.5</v>
      </c>
      <c r="Y28" s="1">
        <v>1.4679998999999999</v>
      </c>
      <c r="Z28" s="1">
        <v>36.4</v>
      </c>
      <c r="AA28" s="1">
        <v>1.7133672</v>
      </c>
      <c r="AB28" s="1">
        <v>1.454</v>
      </c>
      <c r="AF28" s="1">
        <v>39.24</v>
      </c>
      <c r="AG28" s="1">
        <v>16.527999999999999</v>
      </c>
      <c r="AH28" s="1">
        <v>10.64</v>
      </c>
      <c r="AI28" s="1">
        <v>0.36349999999999999</v>
      </c>
      <c r="AJ28" s="1">
        <v>7.93</v>
      </c>
      <c r="AK28" s="1">
        <v>13.87</v>
      </c>
      <c r="AL28" s="1">
        <v>15.76</v>
      </c>
      <c r="AM28" s="1">
        <v>12.52</v>
      </c>
      <c r="AN28" s="1">
        <v>6.16</v>
      </c>
      <c r="AO28" s="1">
        <v>26.53</v>
      </c>
      <c r="AP28" s="1">
        <v>7.5149999999999997</v>
      </c>
      <c r="AQ28" s="1">
        <v>14.57</v>
      </c>
      <c r="AR28" s="1">
        <v>21.010356999999999</v>
      </c>
      <c r="AS28" s="1">
        <v>30.94</v>
      </c>
      <c r="AT28" s="1">
        <v>2.6665003</v>
      </c>
      <c r="AU28" s="1">
        <v>1.623</v>
      </c>
      <c r="AV28" s="1">
        <v>10.275</v>
      </c>
      <c r="AW28" s="1">
        <v>0.23</v>
      </c>
      <c r="AX28" s="1">
        <v>2.4624986999999998</v>
      </c>
      <c r="AY28" s="1">
        <v>15.42</v>
      </c>
      <c r="AZ28" s="1">
        <v>31.4</v>
      </c>
      <c r="BA28" s="1">
        <v>1.4670000000000001</v>
      </c>
      <c r="BB28" s="1">
        <v>36.299999999999997</v>
      </c>
      <c r="BC28" s="1">
        <v>1.7129004000000001</v>
      </c>
      <c r="BD28" s="1">
        <v>1.44</v>
      </c>
    </row>
    <row r="29" spans="1:56" ht="15.75" customHeight="1" x14ac:dyDescent="0.3">
      <c r="A29" s="1" t="s">
        <v>53</v>
      </c>
      <c r="D29" s="1">
        <v>35.979999999999997</v>
      </c>
      <c r="E29" s="1">
        <v>13.772</v>
      </c>
      <c r="F29" s="1">
        <v>9.3550000000000004</v>
      </c>
      <c r="G29" s="1">
        <v>0.33050000000000002</v>
      </c>
      <c r="H29" s="1">
        <v>7.7249999999999996</v>
      </c>
      <c r="I29" s="1">
        <v>10.75</v>
      </c>
      <c r="J29" s="1">
        <v>11.63</v>
      </c>
      <c r="K29" s="1">
        <v>10.56</v>
      </c>
      <c r="L29" s="1">
        <v>4.9400000000000004</v>
      </c>
      <c r="M29" s="1">
        <v>24.38</v>
      </c>
      <c r="N29" s="1">
        <v>13.71</v>
      </c>
      <c r="O29" s="1">
        <v>12.11</v>
      </c>
      <c r="P29" s="1">
        <v>19.090772999999999</v>
      </c>
      <c r="Q29" s="1">
        <v>25.72</v>
      </c>
      <c r="R29" s="1">
        <v>2.3652280000000001</v>
      </c>
      <c r="S29" s="1">
        <v>1.5745001000000001</v>
      </c>
      <c r="T29" s="1">
        <v>9.4420000000000002</v>
      </c>
      <c r="U29" s="1">
        <v>0.23</v>
      </c>
      <c r="V29" s="1">
        <v>2.2777096999999999</v>
      </c>
      <c r="W29" s="1">
        <v>15.24</v>
      </c>
      <c r="X29" s="1">
        <v>30.45</v>
      </c>
      <c r="Y29" s="1">
        <v>1.2014999</v>
      </c>
      <c r="Z29" s="1">
        <v>45.25</v>
      </c>
      <c r="AA29" s="1">
        <v>1.3806337</v>
      </c>
      <c r="AB29" s="1">
        <v>1.0720000000000001</v>
      </c>
      <c r="AF29" s="1">
        <v>35.86</v>
      </c>
      <c r="AG29" s="1">
        <v>13.768000000000001</v>
      </c>
      <c r="AH29" s="1">
        <v>9.3450000000000006</v>
      </c>
      <c r="AI29" s="1">
        <v>0.32950000000000002</v>
      </c>
      <c r="AJ29" s="1">
        <v>7.7149999999999999</v>
      </c>
      <c r="AK29" s="1">
        <v>10.66</v>
      </c>
      <c r="AL29" s="1">
        <v>11.54</v>
      </c>
      <c r="AM29" s="1">
        <v>10.52</v>
      </c>
      <c r="AN29" s="1">
        <v>4.93</v>
      </c>
      <c r="AO29" s="1">
        <v>24.33</v>
      </c>
      <c r="AP29" s="1">
        <v>13.69</v>
      </c>
      <c r="AQ29" s="1">
        <v>12.09</v>
      </c>
      <c r="AR29" s="1">
        <v>19.071672</v>
      </c>
      <c r="AS29" s="1">
        <v>25.68</v>
      </c>
      <c r="AT29" s="1">
        <v>2.3633149000000002</v>
      </c>
      <c r="AU29" s="1">
        <v>1.5725</v>
      </c>
      <c r="AV29" s="1">
        <v>9.4380000000000006</v>
      </c>
      <c r="AW29" s="1">
        <v>0.2293</v>
      </c>
      <c r="AX29" s="1">
        <v>2.2763556999999999</v>
      </c>
      <c r="AY29" s="1">
        <v>15.2</v>
      </c>
      <c r="AZ29" s="1">
        <v>30.35</v>
      </c>
      <c r="BA29" s="1">
        <v>1.2004999999999999</v>
      </c>
      <c r="BB29" s="1">
        <v>45.15</v>
      </c>
      <c r="BC29" s="1">
        <v>1.3801669999999999</v>
      </c>
      <c r="BD29" s="1">
        <v>1.0620000000000001</v>
      </c>
    </row>
    <row r="30" spans="1:56" ht="15.75" customHeight="1" x14ac:dyDescent="0.3">
      <c r="A30" s="1" t="s">
        <v>54</v>
      </c>
      <c r="D30" s="1">
        <v>40.04</v>
      </c>
      <c r="E30" s="1">
        <v>17.116</v>
      </c>
      <c r="F30" s="1">
        <v>10.91</v>
      </c>
      <c r="G30" s="1">
        <v>0.42399999999999999</v>
      </c>
      <c r="H30" s="1">
        <v>9.33</v>
      </c>
      <c r="I30" s="1">
        <v>14.44</v>
      </c>
      <c r="J30" s="1">
        <v>17.14</v>
      </c>
      <c r="K30" s="1">
        <v>13.18</v>
      </c>
      <c r="L30" s="1">
        <v>10.18</v>
      </c>
      <c r="M30" s="1">
        <v>27.08</v>
      </c>
      <c r="N30" s="1">
        <v>13.34</v>
      </c>
      <c r="O30" s="1">
        <v>14.17</v>
      </c>
      <c r="P30" s="1">
        <v>19.577831</v>
      </c>
      <c r="Q30" s="1">
        <v>43.52</v>
      </c>
      <c r="R30" s="1">
        <v>2.7630987</v>
      </c>
      <c r="S30" s="1">
        <v>1.4955000000000001</v>
      </c>
      <c r="T30" s="1">
        <v>11.445</v>
      </c>
      <c r="U30" s="1">
        <v>0.25569999999999998</v>
      </c>
      <c r="V30" s="1">
        <v>2.6994072999999998</v>
      </c>
      <c r="W30" s="1">
        <v>16.86</v>
      </c>
      <c r="X30" s="1">
        <v>37.9</v>
      </c>
      <c r="Y30" s="1">
        <v>1.6970000000000001</v>
      </c>
      <c r="Z30" s="1">
        <v>71.400000000000006</v>
      </c>
      <c r="AA30" s="1">
        <v>1.567067</v>
      </c>
      <c r="AB30" s="1">
        <v>1.4679998999999999</v>
      </c>
      <c r="AF30" s="1">
        <v>40</v>
      </c>
      <c r="AG30" s="1">
        <v>17.111999999999998</v>
      </c>
      <c r="AH30" s="1">
        <v>10.89</v>
      </c>
      <c r="AI30" s="1">
        <v>0.42299999999999999</v>
      </c>
      <c r="AJ30" s="1">
        <v>9.32</v>
      </c>
      <c r="AK30" s="1">
        <v>14.38</v>
      </c>
      <c r="AL30" s="1">
        <v>17.100000000000001</v>
      </c>
      <c r="AM30" s="1">
        <v>13.14</v>
      </c>
      <c r="AN30" s="1">
        <v>10.14</v>
      </c>
      <c r="AO30" s="1">
        <v>27.06</v>
      </c>
      <c r="AP30" s="1">
        <v>13.32</v>
      </c>
      <c r="AQ30" s="1">
        <v>14.15</v>
      </c>
      <c r="AR30" s="1">
        <v>19.558731000000002</v>
      </c>
      <c r="AS30" s="1">
        <v>43.46</v>
      </c>
      <c r="AT30" s="1">
        <v>2.7611861000000002</v>
      </c>
      <c r="AU30" s="1">
        <v>1.494</v>
      </c>
      <c r="AV30" s="1">
        <v>11.435</v>
      </c>
      <c r="AW30" s="1">
        <v>0.255</v>
      </c>
      <c r="AX30" s="1">
        <v>2.6987304999999999</v>
      </c>
      <c r="AY30" s="1">
        <v>16.82</v>
      </c>
      <c r="AZ30" s="1">
        <v>37.799999999999997</v>
      </c>
      <c r="BA30" s="1">
        <v>1.696</v>
      </c>
      <c r="BB30" s="1">
        <v>71.3</v>
      </c>
      <c r="BC30" s="1">
        <v>1.5666004</v>
      </c>
      <c r="BD30" s="1">
        <v>1.466</v>
      </c>
    </row>
    <row r="31" spans="1:56" ht="15.75" customHeight="1" x14ac:dyDescent="0.3">
      <c r="A31" s="1" t="s">
        <v>55</v>
      </c>
      <c r="D31" s="1">
        <v>40.08</v>
      </c>
      <c r="E31" s="1">
        <v>18.852</v>
      </c>
      <c r="F31" s="1">
        <v>11.03</v>
      </c>
      <c r="G31" s="1">
        <v>0.3795</v>
      </c>
      <c r="H31" s="1">
        <v>7.7799997000000003</v>
      </c>
      <c r="I31" s="1">
        <v>15.65</v>
      </c>
      <c r="J31" s="1">
        <v>17.670000000000002</v>
      </c>
      <c r="K31" s="1">
        <v>14.4</v>
      </c>
      <c r="L31" s="1">
        <v>10.16</v>
      </c>
      <c r="M31" s="1">
        <v>30</v>
      </c>
      <c r="N31" s="1">
        <v>16.16</v>
      </c>
      <c r="O31" s="1">
        <v>13.12</v>
      </c>
      <c r="P31" s="1">
        <v>18.021156000000001</v>
      </c>
      <c r="Q31" s="1">
        <v>43.6</v>
      </c>
      <c r="R31" s="1">
        <v>2.8233533</v>
      </c>
      <c r="S31" s="1">
        <v>1.4884999999999999</v>
      </c>
      <c r="T31" s="1">
        <v>11.48</v>
      </c>
      <c r="U31" s="1">
        <v>0.25769999999999998</v>
      </c>
      <c r="V31" s="1">
        <v>3.1860857</v>
      </c>
      <c r="W31" s="1">
        <v>17.48</v>
      </c>
      <c r="X31" s="1">
        <v>30.05</v>
      </c>
      <c r="Y31" s="1">
        <v>1.8665</v>
      </c>
      <c r="Z31" s="1">
        <v>54.9</v>
      </c>
      <c r="AA31" s="1">
        <v>1.6909670999999999</v>
      </c>
      <c r="AB31" s="1">
        <v>1.77</v>
      </c>
      <c r="AF31" s="1">
        <v>40</v>
      </c>
      <c r="AG31" s="1">
        <v>18.847999999999999</v>
      </c>
      <c r="AH31" s="1">
        <v>11.01</v>
      </c>
      <c r="AI31" s="1">
        <v>0.3785</v>
      </c>
      <c r="AJ31" s="1">
        <v>7.77</v>
      </c>
      <c r="AK31" s="1">
        <v>15.4</v>
      </c>
      <c r="AL31" s="1">
        <v>17.22</v>
      </c>
      <c r="AM31" s="1">
        <v>14.36</v>
      </c>
      <c r="AN31" s="1">
        <v>10.119999999999999</v>
      </c>
      <c r="AO31" s="1">
        <v>29.53</v>
      </c>
      <c r="AP31" s="1">
        <v>16.14</v>
      </c>
      <c r="AQ31" s="1">
        <v>13.1</v>
      </c>
      <c r="AR31" s="1">
        <v>17.982953999999999</v>
      </c>
      <c r="AS31" s="1">
        <v>43.46</v>
      </c>
      <c r="AT31" s="1">
        <v>2.8214405</v>
      </c>
      <c r="AU31" s="1">
        <v>1.4850000000000001</v>
      </c>
      <c r="AV31" s="1">
        <v>11.47</v>
      </c>
      <c r="AW31" s="1">
        <v>0.25679999999999997</v>
      </c>
      <c r="AX31" s="1">
        <v>3.1854089999999999</v>
      </c>
      <c r="AY31" s="1">
        <v>17.440000000000001</v>
      </c>
      <c r="AZ31" s="1">
        <v>29.95</v>
      </c>
      <c r="BA31" s="1">
        <v>1.8654999999999999</v>
      </c>
      <c r="BB31" s="1">
        <v>54.8</v>
      </c>
      <c r="BC31" s="1">
        <v>1.6905005</v>
      </c>
      <c r="BD31" s="1">
        <v>1.766</v>
      </c>
    </row>
    <row r="32" spans="1:56" ht="15.75" customHeight="1" x14ac:dyDescent="0.3">
      <c r="A32" s="1" t="s">
        <v>56</v>
      </c>
      <c r="D32" s="1">
        <v>44.52</v>
      </c>
      <c r="E32" s="1">
        <v>35.58</v>
      </c>
      <c r="F32" s="1">
        <v>9.8249999999999993</v>
      </c>
      <c r="G32" s="1">
        <v>0.3785</v>
      </c>
      <c r="H32" s="1">
        <v>8.33</v>
      </c>
      <c r="I32" s="1">
        <v>16</v>
      </c>
      <c r="J32" s="1">
        <v>17.98</v>
      </c>
      <c r="K32" s="1">
        <v>11.72</v>
      </c>
      <c r="L32" s="1">
        <v>8.7100000000000009</v>
      </c>
      <c r="M32" s="1">
        <v>42</v>
      </c>
      <c r="N32" s="1">
        <v>11.41</v>
      </c>
      <c r="O32" s="1">
        <v>11.42</v>
      </c>
      <c r="P32" s="1">
        <v>16.111124</v>
      </c>
      <c r="Q32" s="1">
        <v>37.200000000000003</v>
      </c>
      <c r="R32" s="1">
        <v>2.5852046</v>
      </c>
      <c r="S32" s="1">
        <v>1.5545</v>
      </c>
      <c r="T32" s="1">
        <v>10.87</v>
      </c>
      <c r="U32" s="1">
        <v>0.27229999999999999</v>
      </c>
      <c r="V32" s="1">
        <v>3.0710160000000002</v>
      </c>
      <c r="W32" s="1">
        <v>18.420000000000002</v>
      </c>
      <c r="X32" s="1">
        <v>23.1</v>
      </c>
      <c r="Y32" s="1">
        <v>1.8659999</v>
      </c>
      <c r="Z32" s="1">
        <v>58</v>
      </c>
      <c r="AA32" s="1" t="e">
        <v>#N/A</v>
      </c>
      <c r="AB32" s="1">
        <v>1.81</v>
      </c>
      <c r="AF32" s="1">
        <v>44.46</v>
      </c>
      <c r="AG32" s="1">
        <v>35.54</v>
      </c>
      <c r="AH32" s="1">
        <v>9.8149999999999995</v>
      </c>
      <c r="AI32" s="1">
        <v>0.3775</v>
      </c>
      <c r="AJ32" s="1">
        <v>8.32</v>
      </c>
      <c r="AK32" s="1">
        <v>15.95</v>
      </c>
      <c r="AL32" s="1">
        <v>17.97</v>
      </c>
      <c r="AM32" s="1">
        <v>11.68</v>
      </c>
      <c r="AN32" s="1">
        <v>8.69</v>
      </c>
      <c r="AO32" s="1">
        <v>41.91</v>
      </c>
      <c r="AP32" s="1">
        <v>11.39</v>
      </c>
      <c r="AQ32" s="1">
        <v>11.4</v>
      </c>
      <c r="AR32" s="1">
        <v>16.082474000000001</v>
      </c>
      <c r="AS32" s="1">
        <v>37.06</v>
      </c>
      <c r="AT32" s="1">
        <v>2.5832918</v>
      </c>
      <c r="AU32" s="1">
        <v>1.5525</v>
      </c>
      <c r="AV32" s="1">
        <v>10.86</v>
      </c>
      <c r="AW32" s="1">
        <v>0.27200000000000002</v>
      </c>
      <c r="AX32" s="1">
        <v>3.064924</v>
      </c>
      <c r="AY32" s="1">
        <v>18.38</v>
      </c>
      <c r="AZ32" s="1">
        <v>23</v>
      </c>
      <c r="BA32" s="1">
        <v>1.865</v>
      </c>
      <c r="BB32" s="1">
        <v>57.9</v>
      </c>
      <c r="BC32" s="1" t="e">
        <v>#N/A</v>
      </c>
      <c r="BD32" s="1">
        <v>1.7820001000000001</v>
      </c>
    </row>
    <row r="33" spans="1:56" ht="15.75" customHeight="1" x14ac:dyDescent="0.3">
      <c r="A33" s="1" t="s">
        <v>57</v>
      </c>
      <c r="D33" s="1">
        <v>44.454999999999998</v>
      </c>
      <c r="E33" s="1">
        <v>35.58</v>
      </c>
      <c r="F33" s="1">
        <v>11.47</v>
      </c>
      <c r="G33" s="1">
        <v>0.43</v>
      </c>
      <c r="H33" s="1">
        <v>6.81</v>
      </c>
      <c r="I33" s="1">
        <v>19.059999999999999</v>
      </c>
      <c r="J33" s="1">
        <v>21.725000000000001</v>
      </c>
      <c r="K33" s="1">
        <v>14.29</v>
      </c>
      <c r="L33" s="1">
        <v>9.7349999999999994</v>
      </c>
      <c r="M33" s="1">
        <v>51.16</v>
      </c>
      <c r="N33" s="1">
        <v>9.09</v>
      </c>
      <c r="O33" s="1">
        <v>12.48</v>
      </c>
      <c r="P33" s="1">
        <v>15.084481</v>
      </c>
      <c r="Q33" s="1">
        <v>39.729999999999997</v>
      </c>
      <c r="R33" s="1">
        <v>3.011768</v>
      </c>
      <c r="S33" s="1">
        <v>1.542</v>
      </c>
      <c r="T33" s="1">
        <v>12.27</v>
      </c>
      <c r="U33" s="1">
        <v>0.27439999999999998</v>
      </c>
      <c r="V33" s="1">
        <v>2.8550903999999999</v>
      </c>
      <c r="W33" s="1">
        <v>17.510000000000002</v>
      </c>
      <c r="X33" s="1">
        <v>26.34</v>
      </c>
      <c r="Y33" s="1">
        <v>1.9909999</v>
      </c>
      <c r="Z33" s="1">
        <v>38.15</v>
      </c>
      <c r="AA33" s="1" t="e">
        <v>#N/A</v>
      </c>
      <c r="AB33" s="1">
        <v>1.96</v>
      </c>
      <c r="AF33" s="1">
        <v>44.26</v>
      </c>
      <c r="AG33" s="1">
        <v>35.56</v>
      </c>
      <c r="AH33" s="1">
        <v>11.45</v>
      </c>
      <c r="AI33" s="1">
        <v>0.42499999999999999</v>
      </c>
      <c r="AJ33" s="1">
        <v>6.8</v>
      </c>
      <c r="AK33" s="1">
        <v>19.004999999999999</v>
      </c>
      <c r="AL33" s="1">
        <v>21.625</v>
      </c>
      <c r="AM33" s="1">
        <v>14.27</v>
      </c>
      <c r="AN33" s="1">
        <v>9.7249999999999996</v>
      </c>
      <c r="AO33" s="1">
        <v>51.11</v>
      </c>
      <c r="AP33" s="1">
        <v>9.08</v>
      </c>
      <c r="AQ33" s="1">
        <v>12.46</v>
      </c>
      <c r="AR33" s="1">
        <v>15.07493</v>
      </c>
      <c r="AS33" s="1">
        <v>39.630000000000003</v>
      </c>
      <c r="AT33" s="1">
        <v>3.0098552999999999</v>
      </c>
      <c r="AU33" s="1">
        <v>1.5389999999999999</v>
      </c>
      <c r="AV33" s="1">
        <v>12.25</v>
      </c>
      <c r="AW33" s="1">
        <v>0.26979999999999998</v>
      </c>
      <c r="AX33" s="1">
        <v>2.8496754000000002</v>
      </c>
      <c r="AY33" s="1">
        <v>17.489999999999998</v>
      </c>
      <c r="AZ33" s="1">
        <v>26.32</v>
      </c>
      <c r="BA33" s="1">
        <v>1.9890000999999999</v>
      </c>
      <c r="BB33" s="1">
        <v>38.049999999999997</v>
      </c>
      <c r="BC33" s="1" t="e">
        <v>#N/A</v>
      </c>
      <c r="BD33" s="1">
        <v>1.931</v>
      </c>
    </row>
    <row r="34" spans="1:56" ht="15.75" customHeight="1" x14ac:dyDescent="0.3">
      <c r="A34" s="1" t="s">
        <v>58</v>
      </c>
      <c r="D34" s="1" t="e">
        <v>#N/A</v>
      </c>
      <c r="E34" s="1">
        <v>32.61</v>
      </c>
      <c r="F34" s="1">
        <v>9.3650000000000002</v>
      </c>
      <c r="G34" s="1">
        <v>0.42249999999999999</v>
      </c>
      <c r="H34" s="1">
        <v>5.37</v>
      </c>
      <c r="I34" s="1">
        <v>18.239999999999998</v>
      </c>
      <c r="J34" s="1">
        <v>23.29</v>
      </c>
      <c r="K34" s="1">
        <v>14.29</v>
      </c>
      <c r="L34" s="1">
        <v>8.19</v>
      </c>
      <c r="M34" s="1">
        <v>50.18</v>
      </c>
      <c r="N34" s="1">
        <v>8.9749999999999996</v>
      </c>
      <c r="O34" s="1">
        <v>10.65</v>
      </c>
      <c r="P34" s="1">
        <v>13.585106</v>
      </c>
      <c r="Q34" s="1">
        <v>35.409999999999997</v>
      </c>
      <c r="R34" s="1">
        <v>3.3809464</v>
      </c>
      <c r="S34" s="1">
        <v>1.4550000000000001</v>
      </c>
      <c r="T34" s="1">
        <v>11.47</v>
      </c>
      <c r="U34" s="1">
        <v>0.24540000000000001</v>
      </c>
      <c r="V34" s="1">
        <v>3.4284097999999998</v>
      </c>
      <c r="W34" s="1">
        <v>16.61</v>
      </c>
      <c r="X34" s="1">
        <v>19.7</v>
      </c>
      <c r="Y34" s="1">
        <v>1.9350000000000001</v>
      </c>
      <c r="Z34" s="1">
        <v>36.35</v>
      </c>
      <c r="AA34" s="1" t="e">
        <v>#N/A</v>
      </c>
      <c r="AB34" s="1">
        <v>1.7130000000000001</v>
      </c>
      <c r="AF34" s="1" t="e">
        <v>#N/A</v>
      </c>
      <c r="AG34" s="1">
        <v>32.590000000000003</v>
      </c>
      <c r="AH34" s="1">
        <v>9.3550000000000004</v>
      </c>
      <c r="AI34" s="1">
        <v>0.41749999999999998</v>
      </c>
      <c r="AJ34" s="1">
        <v>5.36</v>
      </c>
      <c r="AK34" s="1">
        <v>18.234999999999999</v>
      </c>
      <c r="AL34" s="1">
        <v>23.26</v>
      </c>
      <c r="AM34" s="1">
        <v>14.27</v>
      </c>
      <c r="AN34" s="1">
        <v>8.18</v>
      </c>
      <c r="AO34" s="1">
        <v>50.13</v>
      </c>
      <c r="AP34" s="1">
        <v>8.9649999999999999</v>
      </c>
      <c r="AQ34" s="1">
        <v>10.63</v>
      </c>
      <c r="AR34" s="1">
        <v>13.566005000000001</v>
      </c>
      <c r="AS34" s="1">
        <v>35.335000000000001</v>
      </c>
      <c r="AT34" s="1">
        <v>3.3790336000000001</v>
      </c>
      <c r="AU34" s="1">
        <v>1.454</v>
      </c>
      <c r="AV34" s="1">
        <v>11.45</v>
      </c>
      <c r="AW34" s="1">
        <v>0.24529999999999999</v>
      </c>
      <c r="AX34" s="1">
        <v>3.4182568</v>
      </c>
      <c r="AY34" s="1">
        <v>16.59</v>
      </c>
      <c r="AZ34" s="1">
        <v>19.68</v>
      </c>
      <c r="BA34" s="1">
        <v>1.9330001000000001</v>
      </c>
      <c r="BB34" s="1">
        <v>36.25</v>
      </c>
      <c r="BC34" s="1" t="e">
        <v>#N/A</v>
      </c>
      <c r="BD34" s="1">
        <v>1.7110000000000001</v>
      </c>
    </row>
    <row r="35" spans="1:56" ht="15.75" customHeight="1" x14ac:dyDescent="0.3">
      <c r="A35" s="1" t="s">
        <v>59</v>
      </c>
      <c r="D35" s="1" t="e">
        <v>#N/A</v>
      </c>
      <c r="E35" s="1">
        <v>34.950000000000003</v>
      </c>
      <c r="F35" s="1">
        <v>8.33</v>
      </c>
      <c r="G35" s="1">
        <v>0.40749999999999997</v>
      </c>
      <c r="H35" s="1">
        <v>6.16</v>
      </c>
      <c r="I35" s="1">
        <v>15.83</v>
      </c>
      <c r="J35" s="1">
        <v>26.3</v>
      </c>
      <c r="K35" s="1">
        <v>12.41</v>
      </c>
      <c r="L35" s="1">
        <v>8.7850000000000001</v>
      </c>
      <c r="M35" s="1">
        <v>47.924999999999997</v>
      </c>
      <c r="N35" s="1">
        <v>5.46</v>
      </c>
      <c r="O35" s="1">
        <v>11.06</v>
      </c>
      <c r="P35" s="1">
        <v>13.131473</v>
      </c>
      <c r="Q35" s="1">
        <v>34.395000000000003</v>
      </c>
      <c r="R35" s="1">
        <v>3.1887059999999998</v>
      </c>
      <c r="S35" s="1">
        <v>1.454</v>
      </c>
      <c r="T35" s="1">
        <v>11.83</v>
      </c>
      <c r="U35" s="1">
        <v>0.23569999999999999</v>
      </c>
      <c r="V35" s="1">
        <v>2.9552689999999999</v>
      </c>
      <c r="W35" s="1">
        <v>15.85</v>
      </c>
      <c r="X35" s="1">
        <v>12.01</v>
      </c>
      <c r="Y35" s="1">
        <v>2.8370000000000002</v>
      </c>
      <c r="Z35" s="1">
        <v>26.45</v>
      </c>
      <c r="AA35" s="1" t="e">
        <v>#N/A</v>
      </c>
      <c r="AB35" s="1" t="e">
        <v>#N/A</v>
      </c>
      <c r="AF35" s="1" t="e">
        <v>#N/A</v>
      </c>
      <c r="AG35" s="1">
        <v>34.93</v>
      </c>
      <c r="AH35" s="1">
        <v>8.32</v>
      </c>
      <c r="AI35" s="1">
        <v>0.40250000000000002</v>
      </c>
      <c r="AJ35" s="1">
        <v>6.15</v>
      </c>
      <c r="AK35" s="1">
        <v>15.82</v>
      </c>
      <c r="AL35" s="1">
        <v>26.274999999999999</v>
      </c>
      <c r="AM35" s="1">
        <v>12.39</v>
      </c>
      <c r="AN35" s="1">
        <v>8.7750000000000004</v>
      </c>
      <c r="AO35" s="1">
        <v>47.835000000000001</v>
      </c>
      <c r="AP35" s="1">
        <v>5.45</v>
      </c>
      <c r="AQ35" s="1">
        <v>11.04</v>
      </c>
      <c r="AR35" s="1">
        <v>13.093272000000001</v>
      </c>
      <c r="AS35" s="1">
        <v>34.305</v>
      </c>
      <c r="AT35" s="1">
        <v>3.1867930000000002</v>
      </c>
      <c r="AU35" s="1">
        <v>1.45</v>
      </c>
      <c r="AV35" s="1">
        <v>11.81</v>
      </c>
      <c r="AW35" s="1">
        <v>0.2356</v>
      </c>
      <c r="AX35" s="1">
        <v>2.9512079</v>
      </c>
      <c r="AY35" s="1">
        <v>15.83</v>
      </c>
      <c r="AZ35" s="1">
        <v>11.99</v>
      </c>
      <c r="BA35" s="1">
        <v>2.835</v>
      </c>
      <c r="BB35" s="1">
        <v>26.2</v>
      </c>
      <c r="BC35" s="1" t="e">
        <v>#N/A</v>
      </c>
      <c r="BD35" s="1" t="e">
        <v>#N/A</v>
      </c>
    </row>
    <row r="36" spans="1:56" ht="15.75" customHeight="1" x14ac:dyDescent="0.3">
      <c r="A36" s="1" t="s">
        <v>60</v>
      </c>
      <c r="D36" s="1" t="e">
        <v>#N/A</v>
      </c>
      <c r="E36" s="1">
        <v>32.229999999999997</v>
      </c>
      <c r="F36" s="1">
        <v>7.085</v>
      </c>
      <c r="G36" s="1">
        <v>0.4425</v>
      </c>
      <c r="H36" s="1">
        <v>5.165</v>
      </c>
      <c r="I36" s="1">
        <v>14.795</v>
      </c>
      <c r="J36" s="1">
        <v>22.664999999999999</v>
      </c>
      <c r="K36" s="1">
        <v>9.7799999999999994</v>
      </c>
      <c r="L36" s="1">
        <v>9.0749999999999993</v>
      </c>
      <c r="M36" s="1">
        <v>48.594999999999999</v>
      </c>
      <c r="N36" s="1">
        <v>4.2024999999999997</v>
      </c>
      <c r="O36" s="1">
        <v>10.6</v>
      </c>
      <c r="P36" s="1">
        <v>12.061854</v>
      </c>
      <c r="Q36" s="1">
        <v>36.07</v>
      </c>
      <c r="R36" s="1">
        <v>3.2240934000000001</v>
      </c>
      <c r="S36" s="1">
        <v>1.423</v>
      </c>
      <c r="T36" s="1">
        <v>10.63</v>
      </c>
      <c r="U36" s="1">
        <v>0.1961</v>
      </c>
      <c r="V36" s="1">
        <v>3.1691639999999999</v>
      </c>
      <c r="W36" s="1">
        <v>14.98</v>
      </c>
      <c r="X36" s="1">
        <v>9.7550000000000008</v>
      </c>
      <c r="Y36" s="1">
        <v>3.177</v>
      </c>
      <c r="Z36" s="1">
        <v>27.25</v>
      </c>
      <c r="AA36" s="1" t="e">
        <v>#N/A</v>
      </c>
      <c r="AB36" s="1" t="e">
        <v>#N/A</v>
      </c>
      <c r="AF36" s="1" t="e">
        <v>#N/A</v>
      </c>
      <c r="AG36" s="1">
        <v>32.21</v>
      </c>
      <c r="AH36" s="1">
        <v>7.0750000000000002</v>
      </c>
      <c r="AI36" s="1">
        <v>0.4375</v>
      </c>
      <c r="AJ36" s="1">
        <v>5.1550000000000002</v>
      </c>
      <c r="AK36" s="1">
        <v>14.78</v>
      </c>
      <c r="AL36" s="1">
        <v>22.59</v>
      </c>
      <c r="AM36" s="1">
        <v>9.77</v>
      </c>
      <c r="AN36" s="1">
        <v>9.0649999999999995</v>
      </c>
      <c r="AO36" s="1">
        <v>48.55</v>
      </c>
      <c r="AP36" s="1">
        <v>4.1974999999999998</v>
      </c>
      <c r="AQ36" s="1">
        <v>10.58</v>
      </c>
      <c r="AR36" s="1">
        <v>12.018879</v>
      </c>
      <c r="AS36" s="1">
        <v>35.984999999999999</v>
      </c>
      <c r="AT36" s="1">
        <v>3.2221806000000002</v>
      </c>
      <c r="AU36" s="1">
        <v>1.4179999999999999</v>
      </c>
      <c r="AV36" s="1">
        <v>10.61</v>
      </c>
      <c r="AW36" s="1">
        <v>0.19600000000000001</v>
      </c>
      <c r="AX36" s="1">
        <v>3.1678099999999998</v>
      </c>
      <c r="AY36" s="1">
        <v>14.96</v>
      </c>
      <c r="AZ36" s="1">
        <v>9.7449999999999992</v>
      </c>
      <c r="BA36" s="1">
        <v>3.1749999999999998</v>
      </c>
      <c r="BB36" s="1">
        <v>27.1</v>
      </c>
      <c r="BC36" s="1" t="e">
        <v>#N/A</v>
      </c>
      <c r="BD36" s="1" t="e">
        <v>#N/A</v>
      </c>
    </row>
    <row r="37" spans="1:56" ht="15.75" customHeight="1" x14ac:dyDescent="0.3">
      <c r="A37" s="1" t="s">
        <v>61</v>
      </c>
      <c r="D37" s="1" t="e">
        <v>#N/A</v>
      </c>
      <c r="E37" s="1">
        <v>29.85</v>
      </c>
      <c r="F37" s="1">
        <v>7.0049999999999999</v>
      </c>
      <c r="G37" s="1">
        <v>0.47</v>
      </c>
      <c r="H37" s="1">
        <v>4.9625000000000004</v>
      </c>
      <c r="I37" s="1">
        <v>13.33</v>
      </c>
      <c r="J37" s="1">
        <v>20.03</v>
      </c>
      <c r="K37" s="1">
        <v>7.4550000000000001</v>
      </c>
      <c r="L37" s="1">
        <v>8.4450000000000003</v>
      </c>
      <c r="M37" s="1">
        <v>49.25</v>
      </c>
      <c r="N37" s="1">
        <v>3.8475000000000001</v>
      </c>
      <c r="O37" s="1">
        <v>10.4</v>
      </c>
      <c r="P37" s="1">
        <v>11.999777999999999</v>
      </c>
      <c r="Q37" s="1">
        <v>36.575000000000003</v>
      </c>
      <c r="R37" s="1">
        <v>3.3484280000000002</v>
      </c>
      <c r="S37" s="1">
        <v>1.232</v>
      </c>
      <c r="T37" s="1">
        <v>10.15</v>
      </c>
      <c r="U37" s="1">
        <v>0.18489003000000001</v>
      </c>
      <c r="V37" s="1">
        <v>3.4385629999999998</v>
      </c>
      <c r="W37" s="1">
        <v>14.53</v>
      </c>
      <c r="X37" s="1">
        <v>7.14</v>
      </c>
      <c r="Y37" s="1">
        <v>3.5470000000000002</v>
      </c>
      <c r="Z37" s="1">
        <v>23.85</v>
      </c>
      <c r="AA37" s="1" t="e">
        <v>#N/A</v>
      </c>
      <c r="AB37" s="1" t="e">
        <v>#N/A</v>
      </c>
      <c r="AF37" s="1" t="e">
        <v>#N/A</v>
      </c>
      <c r="AG37" s="1">
        <v>29.83</v>
      </c>
      <c r="AH37" s="1">
        <v>6.9950000000000001</v>
      </c>
      <c r="AI37" s="1">
        <v>0.46500000000000002</v>
      </c>
      <c r="AJ37" s="1">
        <v>4.9574999999999996</v>
      </c>
      <c r="AK37" s="1">
        <v>13.32</v>
      </c>
      <c r="AL37" s="1">
        <v>20.015000000000001</v>
      </c>
      <c r="AM37" s="1">
        <v>7.4450000000000003</v>
      </c>
      <c r="AN37" s="1">
        <v>8.4350000000000005</v>
      </c>
      <c r="AO37" s="1">
        <v>49.21</v>
      </c>
      <c r="AP37" s="1">
        <v>3.8424999999999998</v>
      </c>
      <c r="AQ37" s="1">
        <v>10.38</v>
      </c>
      <c r="AR37" s="1">
        <v>11.9711275</v>
      </c>
      <c r="AS37" s="1">
        <v>36.414999999999999</v>
      </c>
      <c r="AT37" s="1">
        <v>3.3465153999999999</v>
      </c>
      <c r="AU37" s="1">
        <v>1.2290000000000001</v>
      </c>
      <c r="AV37" s="1">
        <v>10.130000000000001</v>
      </c>
      <c r="AW37" s="1">
        <v>0.18445945</v>
      </c>
      <c r="AX37" s="1">
        <v>3.4250254999999998</v>
      </c>
      <c r="AY37" s="1">
        <v>14.51</v>
      </c>
      <c r="AZ37" s="1">
        <v>7.13</v>
      </c>
      <c r="BA37" s="1">
        <v>3.5449999999999999</v>
      </c>
      <c r="BB37" s="1">
        <v>23.5</v>
      </c>
      <c r="BC37" s="1" t="e">
        <v>#N/A</v>
      </c>
      <c r="BD37" s="1" t="e">
        <v>#N/A</v>
      </c>
    </row>
    <row r="38" spans="1:56" ht="15.75" customHeight="1" x14ac:dyDescent="0.3">
      <c r="A38" s="1" t="s">
        <v>62</v>
      </c>
      <c r="D38" s="1" t="e">
        <v>#N/A</v>
      </c>
      <c r="E38" s="1">
        <v>29.05</v>
      </c>
      <c r="F38" s="1">
        <v>5.9049997000000003</v>
      </c>
      <c r="G38" s="1">
        <v>0.53</v>
      </c>
      <c r="H38" s="1">
        <v>4.1924999999999999</v>
      </c>
      <c r="I38" s="1">
        <v>12.81</v>
      </c>
      <c r="J38" s="1">
        <v>17.745000000000001</v>
      </c>
      <c r="K38" s="1">
        <v>7.4</v>
      </c>
      <c r="L38" s="1">
        <v>8.7850000000000001</v>
      </c>
      <c r="M38" s="1">
        <v>51.06</v>
      </c>
      <c r="N38" s="1">
        <v>6.63</v>
      </c>
      <c r="O38" s="1">
        <v>8.7949999999999999</v>
      </c>
      <c r="P38" s="1">
        <v>12.400885000000001</v>
      </c>
      <c r="Q38" s="1">
        <v>29.475000000000001</v>
      </c>
      <c r="R38" s="1">
        <v>3.1676647999999998</v>
      </c>
      <c r="S38" s="1">
        <v>1.26</v>
      </c>
      <c r="T38" s="1">
        <v>9.4849999999999994</v>
      </c>
      <c r="U38" s="1">
        <v>0.19892684999999999</v>
      </c>
      <c r="V38" s="1">
        <v>2.2418349000000002</v>
      </c>
      <c r="W38" s="1">
        <v>12.71</v>
      </c>
      <c r="X38" s="1">
        <v>5.0650000000000004</v>
      </c>
      <c r="Y38" s="1">
        <v>3.6859999000000001</v>
      </c>
      <c r="Z38" s="1">
        <v>27.6</v>
      </c>
      <c r="AA38" s="1" t="e">
        <v>#N/A</v>
      </c>
      <c r="AB38" s="1" t="e">
        <v>#N/A</v>
      </c>
      <c r="AF38" s="1" t="e">
        <v>#N/A</v>
      </c>
      <c r="AG38" s="1">
        <v>29.03</v>
      </c>
      <c r="AH38" s="1">
        <v>5.8949999999999996</v>
      </c>
      <c r="AI38" s="1">
        <v>0.52500000000000002</v>
      </c>
      <c r="AJ38" s="1">
        <v>4.1875</v>
      </c>
      <c r="AK38" s="1">
        <v>12.8</v>
      </c>
      <c r="AL38" s="1">
        <v>17.71</v>
      </c>
      <c r="AM38" s="1">
        <v>7.39</v>
      </c>
      <c r="AN38" s="1">
        <v>8.7750000000000004</v>
      </c>
      <c r="AO38" s="1">
        <v>51.05</v>
      </c>
      <c r="AP38" s="1">
        <v>6.62</v>
      </c>
      <c r="AQ38" s="1">
        <v>8.7850000000000001</v>
      </c>
      <c r="AR38" s="1">
        <v>12.37701</v>
      </c>
      <c r="AS38" s="1">
        <v>29.425000000000001</v>
      </c>
      <c r="AT38" s="1">
        <v>3.1657516999999999</v>
      </c>
      <c r="AU38" s="1">
        <v>1.2569999999999999</v>
      </c>
      <c r="AV38" s="1">
        <v>9.4749999999999996</v>
      </c>
      <c r="AW38" s="1">
        <v>0.19763512999999999</v>
      </c>
      <c r="AX38" s="1">
        <v>2.2404810999999998</v>
      </c>
      <c r="AY38" s="1">
        <v>12.69</v>
      </c>
      <c r="AZ38" s="1">
        <v>5.0549999999999997</v>
      </c>
      <c r="BA38" s="1">
        <v>3.6840000000000002</v>
      </c>
      <c r="BB38" s="1">
        <v>27.5</v>
      </c>
      <c r="BC38" s="1" t="e">
        <v>#N/A</v>
      </c>
      <c r="BD38" s="1" t="e">
        <v>#N/A</v>
      </c>
    </row>
    <row r="39" spans="1:56" ht="15.75" customHeight="1" x14ac:dyDescent="0.3">
      <c r="A39" s="1" t="s">
        <v>63</v>
      </c>
      <c r="D39" s="1" t="e">
        <v>#N/A</v>
      </c>
      <c r="E39" s="1">
        <v>26.23</v>
      </c>
      <c r="F39" s="1">
        <v>5.5169997000000004</v>
      </c>
      <c r="G39" s="1">
        <v>0.41499999999999998</v>
      </c>
      <c r="H39" s="1">
        <v>5.2750000000000004</v>
      </c>
      <c r="I39" s="1">
        <v>13.615</v>
      </c>
      <c r="J39" s="1">
        <v>16.164999999999999</v>
      </c>
      <c r="K39" s="1">
        <v>6.5750000000000002</v>
      </c>
      <c r="L39" s="1">
        <v>9.0549999999999997</v>
      </c>
      <c r="M39" s="1">
        <v>37.76</v>
      </c>
      <c r="N39" s="1">
        <v>6.54</v>
      </c>
      <c r="O39" s="1">
        <v>8.34</v>
      </c>
      <c r="P39" s="1">
        <v>11.278741999999999</v>
      </c>
      <c r="Q39" s="1">
        <v>26.36</v>
      </c>
      <c r="R39" s="1">
        <v>3.0490685000000002</v>
      </c>
      <c r="S39" s="1">
        <v>1.1779999999999999</v>
      </c>
      <c r="T39" s="1">
        <v>7.8550000000000004</v>
      </c>
      <c r="U39" s="1">
        <v>0.23767884</v>
      </c>
      <c r="V39" s="1">
        <v>2.2228819999999998</v>
      </c>
      <c r="W39" s="1" t="e">
        <v>#N/A</v>
      </c>
      <c r="X39" s="1">
        <v>4.5149999999999997</v>
      </c>
      <c r="Y39" s="1">
        <v>3.2010000000000001</v>
      </c>
      <c r="Z39" s="1">
        <v>22.8</v>
      </c>
      <c r="AA39" s="1" t="e">
        <v>#N/A</v>
      </c>
      <c r="AB39" s="1" t="e">
        <v>#N/A</v>
      </c>
      <c r="AF39" s="1" t="e">
        <v>#N/A</v>
      </c>
      <c r="AG39" s="1">
        <v>26.21</v>
      </c>
      <c r="AH39" s="1">
        <v>5.5147500000000003</v>
      </c>
      <c r="AI39" s="1">
        <v>0.41</v>
      </c>
      <c r="AJ39" s="1">
        <v>5.2649999999999997</v>
      </c>
      <c r="AK39" s="1">
        <v>13.57</v>
      </c>
      <c r="AL39" s="1">
        <v>16.11</v>
      </c>
      <c r="AM39" s="1">
        <v>6.5650000000000004</v>
      </c>
      <c r="AN39" s="1">
        <v>9.0449999999999999</v>
      </c>
      <c r="AO39" s="1">
        <v>37.744999999999997</v>
      </c>
      <c r="AP39" s="1">
        <v>6.5299997000000003</v>
      </c>
      <c r="AQ39" s="1">
        <v>8.33</v>
      </c>
      <c r="AR39" s="1">
        <v>11.273967000000001</v>
      </c>
      <c r="AS39" s="1">
        <v>26.315000000000001</v>
      </c>
      <c r="AT39" s="1">
        <v>3.0471558999999999</v>
      </c>
      <c r="AU39" s="1">
        <v>1.1759999999999999</v>
      </c>
      <c r="AV39" s="1">
        <v>7.8450002999999997</v>
      </c>
      <c r="AW39" s="1">
        <v>0.23509537999999999</v>
      </c>
      <c r="AX39" s="1">
        <v>2.2188208</v>
      </c>
      <c r="AY39" s="1" t="e">
        <v>#N/A</v>
      </c>
      <c r="AZ39" s="1">
        <v>4.51</v>
      </c>
      <c r="BA39" s="1">
        <v>3.1989999999999998</v>
      </c>
      <c r="BB39" s="1">
        <v>22.75</v>
      </c>
      <c r="BC39" s="1" t="e">
        <v>#N/A</v>
      </c>
      <c r="BD39" s="1" t="e">
        <v>#N/A</v>
      </c>
    </row>
    <row r="40" spans="1:56" ht="15.75" customHeight="1" x14ac:dyDescent="0.3">
      <c r="A40" s="1" t="s">
        <v>64</v>
      </c>
      <c r="D40" s="1" t="e">
        <v>#N/A</v>
      </c>
      <c r="E40" s="1">
        <v>20.29</v>
      </c>
      <c r="F40" s="1">
        <v>6.9637500000000001</v>
      </c>
      <c r="G40" s="1">
        <v>0.57250000000000001</v>
      </c>
      <c r="H40" s="1">
        <v>6.6449999999999996</v>
      </c>
      <c r="I40" s="1">
        <v>16.39</v>
      </c>
      <c r="J40" s="1">
        <v>17.5</v>
      </c>
      <c r="K40" s="1">
        <v>8.08</v>
      </c>
      <c r="L40" s="1">
        <v>8.6</v>
      </c>
      <c r="M40" s="1">
        <v>39.534999999999997</v>
      </c>
      <c r="N40" s="1">
        <v>6.16</v>
      </c>
      <c r="O40" s="1">
        <v>7.4349999999999996</v>
      </c>
      <c r="P40" s="1">
        <v>11.398118999999999</v>
      </c>
      <c r="Q40" s="1">
        <v>37.185000000000002</v>
      </c>
      <c r="R40" s="1">
        <v>3.8859365000000001</v>
      </c>
      <c r="S40" s="1">
        <v>1.143</v>
      </c>
      <c r="T40" s="1">
        <v>9.19</v>
      </c>
      <c r="U40" s="1">
        <v>0.46244034000000001</v>
      </c>
      <c r="V40" s="1">
        <v>2.834784</v>
      </c>
      <c r="W40" s="1" t="e">
        <v>#N/A</v>
      </c>
      <c r="X40" s="1">
        <v>4.9049997000000003</v>
      </c>
      <c r="Y40" s="1">
        <v>4.2640000000000002</v>
      </c>
      <c r="Z40" s="1">
        <v>23.9</v>
      </c>
      <c r="AA40" s="1" t="e">
        <v>#N/A</v>
      </c>
      <c r="AB40" s="1" t="e">
        <v>#N/A</v>
      </c>
      <c r="AF40" s="1" t="e">
        <v>#N/A</v>
      </c>
      <c r="AG40" s="1">
        <v>20.27</v>
      </c>
      <c r="AH40" s="1">
        <v>6.9524999999999997</v>
      </c>
      <c r="AI40" s="1">
        <v>0.5675</v>
      </c>
      <c r="AJ40" s="1">
        <v>6.6349999999999998</v>
      </c>
      <c r="AK40" s="1">
        <v>16.324999999999999</v>
      </c>
      <c r="AL40" s="1">
        <v>17.420000000000002</v>
      </c>
      <c r="AM40" s="1">
        <v>8.07</v>
      </c>
      <c r="AN40" s="1">
        <v>8.59</v>
      </c>
      <c r="AO40" s="1">
        <v>39.515000000000001</v>
      </c>
      <c r="AP40" s="1">
        <v>6.15</v>
      </c>
      <c r="AQ40" s="1">
        <v>7.4249999999999998</v>
      </c>
      <c r="AR40" s="1">
        <v>11.359918</v>
      </c>
      <c r="AS40" s="1">
        <v>37.090000000000003</v>
      </c>
      <c r="AT40" s="1">
        <v>3.8840233999999998</v>
      </c>
      <c r="AU40" s="1">
        <v>1.1419999999999999</v>
      </c>
      <c r="AV40" s="1">
        <v>9.18</v>
      </c>
      <c r="AW40" s="1">
        <v>0.46114862000000001</v>
      </c>
      <c r="AX40" s="1">
        <v>2.8320763000000002</v>
      </c>
      <c r="AY40" s="1" t="e">
        <v>#N/A</v>
      </c>
      <c r="AZ40" s="1">
        <v>4.9000000000000004</v>
      </c>
      <c r="BA40" s="1">
        <v>4.2619999999999996</v>
      </c>
      <c r="BB40" s="1">
        <v>23.7</v>
      </c>
      <c r="BC40" s="1" t="e">
        <v>#N/A</v>
      </c>
      <c r="BD40" s="1" t="e">
        <v>#N/A</v>
      </c>
    </row>
    <row r="41" spans="1:56" ht="15.75" customHeight="1" x14ac:dyDescent="0.3">
      <c r="A41" s="1" t="s">
        <v>65</v>
      </c>
      <c r="D41" s="1" t="e">
        <v>#N/A</v>
      </c>
      <c r="E41" s="1">
        <v>19.05</v>
      </c>
      <c r="F41" s="1">
        <v>7.0593753000000001</v>
      </c>
      <c r="G41" s="1">
        <v>0.39500000000000002</v>
      </c>
      <c r="H41" s="1">
        <v>5.89</v>
      </c>
      <c r="I41" s="1">
        <v>18.574999999999999</v>
      </c>
      <c r="J41" s="1">
        <v>16.97</v>
      </c>
      <c r="K41" s="1">
        <v>7.4050000000000002</v>
      </c>
      <c r="L41" s="1">
        <v>8.34</v>
      </c>
      <c r="M41" s="1">
        <v>33.75</v>
      </c>
      <c r="N41" s="1">
        <v>4.2699999999999996</v>
      </c>
      <c r="O41" s="1">
        <v>7.6150000000000002</v>
      </c>
      <c r="P41" s="1">
        <v>11.001787</v>
      </c>
      <c r="Q41" s="1">
        <v>43.505000000000003</v>
      </c>
      <c r="R41" s="1">
        <v>4.3278027000000003</v>
      </c>
      <c r="S41" s="1">
        <v>1.254</v>
      </c>
      <c r="T41" s="1">
        <v>10.09</v>
      </c>
      <c r="U41" s="1">
        <v>0.63165735999999995</v>
      </c>
      <c r="V41" s="1">
        <v>4.7720219999999998</v>
      </c>
      <c r="W41" s="1" t="e">
        <v>#N/A</v>
      </c>
      <c r="X41" s="1">
        <v>5.8550000000000004</v>
      </c>
      <c r="Y41" s="1">
        <v>5.0049999999999999</v>
      </c>
      <c r="Z41" s="1">
        <v>25.3</v>
      </c>
      <c r="AA41" s="1" t="e">
        <v>#N/A</v>
      </c>
      <c r="AB41" s="1" t="e">
        <v>#N/A</v>
      </c>
      <c r="AF41" s="1" t="e">
        <v>#N/A</v>
      </c>
      <c r="AG41" s="1">
        <v>19.03</v>
      </c>
      <c r="AH41" s="1">
        <v>7.0481249999999998</v>
      </c>
      <c r="AI41" s="1">
        <v>0.39</v>
      </c>
      <c r="AJ41" s="1">
        <v>5.88</v>
      </c>
      <c r="AK41" s="1">
        <v>18.54</v>
      </c>
      <c r="AL41" s="1">
        <v>16.91</v>
      </c>
      <c r="AM41" s="1">
        <v>7.3949999999999996</v>
      </c>
      <c r="AN41" s="1">
        <v>8.33</v>
      </c>
      <c r="AO41" s="1">
        <v>33.61</v>
      </c>
      <c r="AP41" s="1">
        <v>4.2649999999999997</v>
      </c>
      <c r="AQ41" s="1">
        <v>7.6050000000000004</v>
      </c>
      <c r="AR41" s="1">
        <v>10.982685999999999</v>
      </c>
      <c r="AS41" s="1">
        <v>43.465000000000003</v>
      </c>
      <c r="AT41" s="1">
        <v>4.3258896</v>
      </c>
      <c r="AU41" s="1">
        <v>1.2509999000000001</v>
      </c>
      <c r="AV41" s="1">
        <v>10.07</v>
      </c>
      <c r="AW41" s="1">
        <v>0.63036559999999997</v>
      </c>
      <c r="AX41" s="1">
        <v>4.7652526000000002</v>
      </c>
      <c r="AY41" s="1" t="e">
        <v>#N/A</v>
      </c>
      <c r="AZ41" s="1">
        <v>5.8450002999999997</v>
      </c>
      <c r="BA41" s="1">
        <v>4.9950000000000001</v>
      </c>
      <c r="BB41" s="1">
        <v>25.25</v>
      </c>
      <c r="BC41" s="1" t="e">
        <v>#N/A</v>
      </c>
      <c r="BD41" s="1" t="e">
        <v>#N/A</v>
      </c>
    </row>
    <row r="42" spans="1:56" ht="15.75" customHeight="1" x14ac:dyDescent="0.3">
      <c r="A42" s="1" t="s">
        <v>66</v>
      </c>
      <c r="D42" s="1" t="e">
        <v>#N/A</v>
      </c>
      <c r="E42" s="1">
        <v>18.05</v>
      </c>
      <c r="F42" s="1">
        <v>5.8162500000000001</v>
      </c>
      <c r="G42" s="1">
        <v>0.32250000000000001</v>
      </c>
      <c r="H42" s="1">
        <v>4.8424997000000003</v>
      </c>
      <c r="I42" s="1">
        <v>21.015000000000001</v>
      </c>
      <c r="J42" s="1">
        <v>15.035</v>
      </c>
      <c r="K42" s="1">
        <v>7.3849999999999998</v>
      </c>
      <c r="L42" s="1">
        <v>8.65</v>
      </c>
      <c r="M42" s="1">
        <v>30.215</v>
      </c>
      <c r="N42" s="1">
        <v>3.7075</v>
      </c>
      <c r="O42" s="1">
        <v>6.6549997000000003</v>
      </c>
      <c r="P42" s="1">
        <v>10.151821999999999</v>
      </c>
      <c r="Q42" s="1">
        <v>33.06</v>
      </c>
      <c r="R42" s="1">
        <v>4.7964487</v>
      </c>
      <c r="S42" s="1">
        <v>1.1100000000000001</v>
      </c>
      <c r="T42" s="1">
        <v>8.5050000000000008</v>
      </c>
      <c r="U42" s="1">
        <v>0.56448719999999997</v>
      </c>
      <c r="V42" s="1">
        <v>4.9920087000000004</v>
      </c>
      <c r="W42" s="1" t="e">
        <v>#N/A</v>
      </c>
      <c r="X42" s="1">
        <v>5.46</v>
      </c>
      <c r="Y42" s="1">
        <v>4.2450000000000001</v>
      </c>
      <c r="Z42" s="1">
        <v>21.45</v>
      </c>
      <c r="AA42" s="1" t="e">
        <v>#N/A</v>
      </c>
      <c r="AB42" s="1" t="e">
        <v>#N/A</v>
      </c>
      <c r="AF42" s="1" t="e">
        <v>#N/A</v>
      </c>
      <c r="AG42" s="1">
        <v>18.03</v>
      </c>
      <c r="AH42" s="1">
        <v>5.8049999999999997</v>
      </c>
      <c r="AI42" s="1">
        <v>0.3175</v>
      </c>
      <c r="AJ42" s="1">
        <v>4.8375000000000004</v>
      </c>
      <c r="AK42" s="1">
        <v>21.004999999999999</v>
      </c>
      <c r="AL42" s="1">
        <v>14.86</v>
      </c>
      <c r="AM42" s="1">
        <v>7.375</v>
      </c>
      <c r="AN42" s="1">
        <v>8.64</v>
      </c>
      <c r="AO42" s="1">
        <v>30.11</v>
      </c>
      <c r="AP42" s="1">
        <v>3.7024998999999998</v>
      </c>
      <c r="AQ42" s="1">
        <v>6.6449999999999996</v>
      </c>
      <c r="AR42" s="1">
        <v>10.127946</v>
      </c>
      <c r="AS42" s="1">
        <v>33.024999999999999</v>
      </c>
      <c r="AT42" s="1">
        <v>4.7868849999999998</v>
      </c>
      <c r="AU42" s="1">
        <v>1.109</v>
      </c>
      <c r="AV42" s="1">
        <v>8.4949999999999992</v>
      </c>
      <c r="AW42" s="1">
        <v>0.56061209999999995</v>
      </c>
      <c r="AX42" s="1">
        <v>4.9886239999999997</v>
      </c>
      <c r="AY42" s="1" t="e">
        <v>#N/A</v>
      </c>
      <c r="AZ42" s="1">
        <v>5.45</v>
      </c>
      <c r="BA42" s="1">
        <v>4.2430000000000003</v>
      </c>
      <c r="BB42" s="1">
        <v>21.4</v>
      </c>
      <c r="BC42" s="1" t="e">
        <v>#N/A</v>
      </c>
      <c r="BD42" s="1" t="e">
        <v>#N/A</v>
      </c>
    </row>
    <row r="43" spans="1:56" ht="15.75" customHeight="1" x14ac:dyDescent="0.3">
      <c r="A43" s="1" t="s">
        <v>67</v>
      </c>
      <c r="D43" s="1" t="e">
        <v>#N/A</v>
      </c>
      <c r="E43" s="1">
        <v>19.510000000000002</v>
      </c>
      <c r="F43" s="1">
        <v>7.2187520000000003</v>
      </c>
      <c r="G43" s="1">
        <v>0.38</v>
      </c>
      <c r="H43" s="1">
        <v>3.9524998999999998</v>
      </c>
      <c r="I43" s="1">
        <v>24.675000000000001</v>
      </c>
      <c r="J43" s="1">
        <v>17.98</v>
      </c>
      <c r="K43" s="1">
        <v>8.2550000000000008</v>
      </c>
      <c r="L43" s="1">
        <v>10.24</v>
      </c>
      <c r="M43" s="1">
        <v>33.664999999999999</v>
      </c>
      <c r="N43" s="1">
        <v>3.9024999999999999</v>
      </c>
      <c r="O43" s="1">
        <v>8.0850000000000009</v>
      </c>
      <c r="P43" s="1">
        <v>10.022895</v>
      </c>
      <c r="Q43" s="1">
        <v>34.075000000000003</v>
      </c>
      <c r="R43" s="1">
        <v>5.1311954999999996</v>
      </c>
      <c r="S43" s="1">
        <v>1.071</v>
      </c>
      <c r="T43" s="1">
        <v>9.0649999999999995</v>
      </c>
      <c r="U43" s="1">
        <v>1.0075517000000001</v>
      </c>
      <c r="V43" s="1">
        <v>5.4150600000000004</v>
      </c>
      <c r="W43" s="1" t="e">
        <v>#N/A</v>
      </c>
      <c r="X43" s="1">
        <v>5.0650000000000004</v>
      </c>
      <c r="Y43" s="1">
        <v>4.5360003000000004</v>
      </c>
      <c r="Z43" s="1">
        <v>28</v>
      </c>
      <c r="AA43" s="1" t="e">
        <v>#N/A</v>
      </c>
      <c r="AB43" s="1" t="e">
        <v>#N/A</v>
      </c>
      <c r="AF43" s="1" t="e">
        <v>#N/A</v>
      </c>
      <c r="AG43" s="1">
        <v>19.489999999999998</v>
      </c>
      <c r="AH43" s="1">
        <v>7.2056269999999998</v>
      </c>
      <c r="AI43" s="1">
        <v>0.375</v>
      </c>
      <c r="AJ43" s="1">
        <v>3.9474999999999998</v>
      </c>
      <c r="AK43" s="1">
        <v>24.65</v>
      </c>
      <c r="AL43" s="1">
        <v>17.850000000000001</v>
      </c>
      <c r="AM43" s="1">
        <v>8.2449999999999992</v>
      </c>
      <c r="AN43" s="1">
        <v>10.220000000000001</v>
      </c>
      <c r="AO43" s="1">
        <v>33.594999999999999</v>
      </c>
      <c r="AP43" s="1">
        <v>3.8975</v>
      </c>
      <c r="AQ43" s="1">
        <v>8.0749999999999993</v>
      </c>
      <c r="AR43" s="1">
        <v>9.9894700000000007</v>
      </c>
      <c r="AS43" s="1">
        <v>33.984999999999999</v>
      </c>
      <c r="AT43" s="1">
        <v>5.1216315999999997</v>
      </c>
      <c r="AU43" s="1">
        <v>1.07</v>
      </c>
      <c r="AV43" s="1">
        <v>9.0549999999999997</v>
      </c>
      <c r="AW43" s="1">
        <v>1.0062599000000001</v>
      </c>
      <c r="AX43" s="1">
        <v>5.4116755000000003</v>
      </c>
      <c r="AY43" s="1" t="e">
        <v>#N/A</v>
      </c>
      <c r="AZ43" s="1">
        <v>5.0549999999999997</v>
      </c>
      <c r="BA43" s="1">
        <v>4.5339999999999998</v>
      </c>
      <c r="BB43" s="1">
        <v>27.9</v>
      </c>
      <c r="BC43" s="1" t="e">
        <v>#N/A</v>
      </c>
      <c r="BD43" s="1" t="e">
        <v>#N/A</v>
      </c>
    </row>
    <row r="44" spans="1:56" ht="15.75" customHeight="1" x14ac:dyDescent="0.3">
      <c r="A44" s="1" t="s">
        <v>68</v>
      </c>
      <c r="D44" s="1" t="e">
        <v>#N/A</v>
      </c>
      <c r="E44" s="1">
        <v>17.36</v>
      </c>
      <c r="F44" s="1">
        <v>6.6150016999999997</v>
      </c>
      <c r="G44" s="1">
        <v>0.42749999999999999</v>
      </c>
      <c r="H44" s="1">
        <v>3.6225000000000001</v>
      </c>
      <c r="I44" s="1">
        <v>29.925000000000001</v>
      </c>
      <c r="J44" s="1" t="e">
        <v>#N/A</v>
      </c>
      <c r="K44" s="1">
        <v>7.87</v>
      </c>
      <c r="L44" s="1">
        <v>9.49</v>
      </c>
      <c r="M44" s="1">
        <v>31.4</v>
      </c>
      <c r="N44" s="1">
        <v>6.83</v>
      </c>
      <c r="O44" s="1">
        <v>8.02</v>
      </c>
      <c r="P44" s="1">
        <v>12.300609</v>
      </c>
      <c r="Q44" s="1">
        <v>54.12</v>
      </c>
      <c r="R44" s="1">
        <v>5.1216315999999997</v>
      </c>
      <c r="S44" s="1">
        <v>0.96750000000000003</v>
      </c>
      <c r="T44" s="1">
        <v>9.35</v>
      </c>
      <c r="U44" s="1">
        <v>1.2361884000000001</v>
      </c>
      <c r="V44" s="1">
        <v>5.5064390000000003</v>
      </c>
      <c r="W44" s="1" t="e">
        <v>#N/A</v>
      </c>
      <c r="X44" s="1">
        <v>4.9974999999999996</v>
      </c>
      <c r="Y44" s="1">
        <v>4.1280000000000001</v>
      </c>
      <c r="Z44" s="1">
        <v>27.15</v>
      </c>
      <c r="AA44" s="1" t="e">
        <v>#N/A</v>
      </c>
      <c r="AB44" s="1" t="e">
        <v>#N/A</v>
      </c>
      <c r="AF44" s="1" t="e">
        <v>#N/A</v>
      </c>
      <c r="AG44" s="1">
        <v>17.34</v>
      </c>
      <c r="AH44" s="1">
        <v>6.601877</v>
      </c>
      <c r="AI44" s="1">
        <v>0.42249999999999999</v>
      </c>
      <c r="AJ44" s="1">
        <v>3.6175000000000002</v>
      </c>
      <c r="AK44" s="1">
        <v>29.885000000000002</v>
      </c>
      <c r="AL44" s="1" t="e">
        <v>#N/A</v>
      </c>
      <c r="AM44" s="1">
        <v>7.86</v>
      </c>
      <c r="AN44" s="1">
        <v>9.48</v>
      </c>
      <c r="AO44" s="1">
        <v>31.38</v>
      </c>
      <c r="AP44" s="1">
        <v>6.82</v>
      </c>
      <c r="AQ44" s="1">
        <v>8.01</v>
      </c>
      <c r="AR44" s="1">
        <v>12.267182999999999</v>
      </c>
      <c r="AS44" s="1">
        <v>54</v>
      </c>
      <c r="AT44" s="1">
        <v>5.1120669999999997</v>
      </c>
      <c r="AU44" s="1">
        <v>0.96699999999999997</v>
      </c>
      <c r="AV44" s="1">
        <v>9.34</v>
      </c>
      <c r="AW44" s="1">
        <v>1.2348967</v>
      </c>
      <c r="AX44" s="1">
        <v>5.5030545999999996</v>
      </c>
      <c r="AY44" s="1" t="e">
        <v>#N/A</v>
      </c>
      <c r="AZ44" s="1">
        <v>4.9924999999999997</v>
      </c>
      <c r="BA44" s="1">
        <v>4.1260000000000003</v>
      </c>
      <c r="BB44" s="1">
        <v>27</v>
      </c>
      <c r="BC44" s="1" t="e">
        <v>#N/A</v>
      </c>
      <c r="BD44" s="1" t="e">
        <v>#N/A</v>
      </c>
    </row>
    <row r="45" spans="1:56" ht="15.75" customHeight="1" x14ac:dyDescent="0.3"/>
    <row r="46" spans="1:56" ht="15.75" customHeight="1" x14ac:dyDescent="0.3"/>
    <row r="47" spans="1:56" ht="15.75" customHeight="1" x14ac:dyDescent="0.3"/>
    <row r="48" spans="1:56"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5B0E1"/>
  </sheetPr>
  <dimension ref="A2:AV2359"/>
  <sheetViews>
    <sheetView zoomScale="54" zoomScaleNormal="13" workbookViewId="0">
      <selection activeCell="F3" sqref="F3"/>
    </sheetView>
  </sheetViews>
  <sheetFormatPr baseColWidth="10" defaultColWidth="12.6640625" defaultRowHeight="15" customHeight="1" x14ac:dyDescent="0.3"/>
  <cols>
    <col min="1" max="1" width="92.33203125" customWidth="1"/>
    <col min="2" max="2" width="14.6640625" customWidth="1"/>
    <col min="3" max="5" width="10.6640625" customWidth="1"/>
    <col min="6" max="6" width="15.33203125" customWidth="1"/>
    <col min="7" max="30" width="10.6640625" customWidth="1"/>
  </cols>
  <sheetData>
    <row r="2" spans="1:30" ht="30" customHeight="1" x14ac:dyDescent="0.3">
      <c r="A2" s="5"/>
      <c r="B2" s="6" t="s">
        <v>254</v>
      </c>
      <c r="C2" s="5" t="s">
        <v>320</v>
      </c>
      <c r="D2" s="5" t="s">
        <v>321</v>
      </c>
      <c r="E2" s="5" t="s">
        <v>322</v>
      </c>
      <c r="F2" s="5" t="s">
        <v>323</v>
      </c>
      <c r="G2" s="5"/>
      <c r="H2" s="5"/>
      <c r="I2" s="5"/>
      <c r="J2" s="5"/>
      <c r="K2" s="5"/>
      <c r="L2" s="5"/>
      <c r="M2" s="5"/>
      <c r="N2" s="5"/>
      <c r="O2" s="5"/>
      <c r="P2" s="5"/>
      <c r="Q2" s="5"/>
      <c r="R2" s="5"/>
      <c r="S2" s="5"/>
      <c r="T2" s="5"/>
      <c r="U2" s="5"/>
      <c r="V2" s="5"/>
      <c r="W2" s="5"/>
      <c r="X2" s="5"/>
      <c r="Y2" s="5"/>
      <c r="Z2" s="5"/>
      <c r="AA2" s="5"/>
      <c r="AB2" s="5"/>
      <c r="AC2" s="5"/>
      <c r="AD2" s="5"/>
    </row>
    <row r="3" spans="1:30" ht="14.4" x14ac:dyDescent="0.3">
      <c r="A3" s="1" t="s">
        <v>324</v>
      </c>
      <c r="B3" s="3" t="s">
        <v>255</v>
      </c>
      <c r="C3" s="1">
        <v>3</v>
      </c>
    </row>
    <row r="4" spans="1:30" ht="14.4" x14ac:dyDescent="0.3">
      <c r="A4" s="1" t="s">
        <v>325</v>
      </c>
      <c r="B4" s="4" t="s">
        <v>256</v>
      </c>
      <c r="C4" s="1">
        <v>45</v>
      </c>
    </row>
    <row r="5" spans="1:30" ht="14.4" x14ac:dyDescent="0.3">
      <c r="A5" s="1" t="s">
        <v>326</v>
      </c>
      <c r="B5" s="4" t="s">
        <v>257</v>
      </c>
      <c r="C5" s="1">
        <v>70</v>
      </c>
      <c r="J5" s="1" t="s">
        <v>120</v>
      </c>
      <c r="K5" s="7" t="s">
        <v>29</v>
      </c>
      <c r="L5" s="7" t="s">
        <v>30</v>
      </c>
      <c r="M5" s="7" t="s">
        <v>31</v>
      </c>
      <c r="N5" s="7" t="s">
        <v>32</v>
      </c>
      <c r="O5" s="7" t="s">
        <v>33</v>
      </c>
      <c r="P5" s="7" t="s">
        <v>34</v>
      </c>
      <c r="Q5" s="7" t="s">
        <v>35</v>
      </c>
      <c r="R5" s="7" t="s">
        <v>36</v>
      </c>
      <c r="S5" s="7" t="s">
        <v>37</v>
      </c>
      <c r="T5" s="7" t="s">
        <v>38</v>
      </c>
      <c r="U5" s="7" t="s">
        <v>39</v>
      </c>
      <c r="V5" s="7" t="s">
        <v>40</v>
      </c>
      <c r="W5" s="7" t="s">
        <v>41</v>
      </c>
      <c r="X5" s="7" t="s">
        <v>42</v>
      </c>
      <c r="Y5" s="7" t="s">
        <v>43</v>
      </c>
      <c r="Z5" s="7" t="s">
        <v>44</v>
      </c>
      <c r="AA5" s="7" t="s">
        <v>45</v>
      </c>
      <c r="AB5" s="7" t="s">
        <v>46</v>
      </c>
      <c r="AC5" s="7" t="s">
        <v>47</v>
      </c>
      <c r="AD5" s="7" t="s">
        <v>48</v>
      </c>
    </row>
    <row r="6" spans="1:30" ht="14.4" x14ac:dyDescent="0.3">
      <c r="A6" s="1" t="s">
        <v>327</v>
      </c>
      <c r="B6" s="4" t="s">
        <v>258</v>
      </c>
      <c r="C6" s="1">
        <v>70</v>
      </c>
      <c r="J6" s="8" t="s">
        <v>328</v>
      </c>
    </row>
    <row r="7" spans="1:30" ht="14.4" x14ac:dyDescent="0.3">
      <c r="A7" s="1" t="s">
        <v>329</v>
      </c>
      <c r="B7" s="4" t="s">
        <v>259</v>
      </c>
      <c r="C7" s="1">
        <v>27</v>
      </c>
      <c r="J7" s="1" t="s">
        <v>70</v>
      </c>
      <c r="K7" s="1" t="s">
        <v>330</v>
      </c>
    </row>
    <row r="8" spans="1:30" ht="14.4" x14ac:dyDescent="0.3">
      <c r="A8" s="1" t="s">
        <v>331</v>
      </c>
      <c r="B8" s="4" t="s">
        <v>260</v>
      </c>
      <c r="C8" s="1">
        <v>67</v>
      </c>
      <c r="J8" s="1" t="s">
        <v>332</v>
      </c>
      <c r="K8" s="1">
        <v>0</v>
      </c>
      <c r="L8" s="1">
        <v>0</v>
      </c>
      <c r="M8" s="1">
        <v>0</v>
      </c>
      <c r="N8" s="1">
        <v>0</v>
      </c>
      <c r="O8" s="1">
        <v>0</v>
      </c>
      <c r="P8" s="1">
        <v>0</v>
      </c>
      <c r="Q8" s="1">
        <v>0</v>
      </c>
      <c r="R8" s="1">
        <v>0</v>
      </c>
      <c r="S8" s="1">
        <v>0</v>
      </c>
      <c r="T8" s="1">
        <v>0</v>
      </c>
      <c r="U8" s="1">
        <v>1.4408000000000001</v>
      </c>
      <c r="V8" s="1">
        <v>1.5982000000000001</v>
      </c>
      <c r="W8" s="1">
        <v>1.4093</v>
      </c>
      <c r="X8" s="1">
        <v>1.3077000000000001</v>
      </c>
      <c r="Y8" s="1">
        <v>1.673</v>
      </c>
      <c r="Z8" s="1">
        <v>1.5430999999999999</v>
      </c>
      <c r="AA8" s="1">
        <v>1.7689999999999999</v>
      </c>
      <c r="AB8" s="1">
        <v>1.9424999999999999</v>
      </c>
      <c r="AC8" s="1">
        <v>2.4801000000000002</v>
      </c>
      <c r="AD8" s="1">
        <v>3.266</v>
      </c>
    </row>
    <row r="9" spans="1:30" ht="14.4" x14ac:dyDescent="0.3">
      <c r="A9" s="1" t="s">
        <v>69</v>
      </c>
      <c r="B9" s="4" t="s">
        <v>261</v>
      </c>
      <c r="C9" s="1">
        <v>64</v>
      </c>
      <c r="J9" s="1" t="s">
        <v>333</v>
      </c>
      <c r="K9" s="1">
        <v>0</v>
      </c>
      <c r="L9" s="1">
        <v>0</v>
      </c>
      <c r="M9" s="1">
        <v>0</v>
      </c>
      <c r="N9" s="1">
        <v>0</v>
      </c>
      <c r="O9" s="1">
        <v>0</v>
      </c>
      <c r="P9" s="1">
        <v>0</v>
      </c>
      <c r="Q9" s="1">
        <v>0</v>
      </c>
      <c r="R9" s="1">
        <v>0</v>
      </c>
      <c r="S9" s="1">
        <v>0</v>
      </c>
      <c r="T9" s="1">
        <v>0</v>
      </c>
      <c r="U9" s="1">
        <v>1.4739</v>
      </c>
      <c r="V9" s="1">
        <v>1.6559999999999999</v>
      </c>
      <c r="W9" s="1">
        <v>1.6494</v>
      </c>
      <c r="X9" s="1">
        <v>1.802</v>
      </c>
      <c r="Y9" s="1">
        <v>2.234</v>
      </c>
      <c r="Z9" s="1">
        <v>2.1619000000000002</v>
      </c>
      <c r="AA9" s="1">
        <v>2.2621000000000002</v>
      </c>
      <c r="AB9" s="1">
        <v>2.3460000000000001</v>
      </c>
      <c r="AC9" s="1">
        <v>2.6198999999999999</v>
      </c>
      <c r="AD9" s="1">
        <v>2.7309000000000001</v>
      </c>
    </row>
    <row r="10" spans="1:30" ht="14.4" x14ac:dyDescent="0.3">
      <c r="A10" s="1" t="s">
        <v>334</v>
      </c>
      <c r="B10" s="4" t="s">
        <v>262</v>
      </c>
      <c r="C10" s="1">
        <v>64</v>
      </c>
      <c r="J10" s="1" t="s">
        <v>335</v>
      </c>
      <c r="K10" s="1">
        <v>0</v>
      </c>
      <c r="L10" s="1">
        <v>0</v>
      </c>
      <c r="M10" s="1">
        <v>0</v>
      </c>
      <c r="N10" s="1">
        <v>0</v>
      </c>
      <c r="O10" s="1">
        <v>0</v>
      </c>
      <c r="P10" s="1">
        <v>0</v>
      </c>
      <c r="Q10" s="1">
        <v>0</v>
      </c>
      <c r="R10" s="1">
        <v>0</v>
      </c>
      <c r="S10" s="1">
        <v>0</v>
      </c>
      <c r="T10" s="1">
        <v>0</v>
      </c>
      <c r="U10" s="1">
        <v>1.6815</v>
      </c>
      <c r="V10" s="1">
        <v>1.6059000000000001</v>
      </c>
      <c r="W10" s="1">
        <v>1.6253</v>
      </c>
      <c r="X10" s="1">
        <v>1.5621</v>
      </c>
      <c r="Y10" s="1">
        <v>2.0777000000000001</v>
      </c>
      <c r="Z10" s="1">
        <v>2.1004</v>
      </c>
      <c r="AA10" s="1">
        <v>2.4523999999999999</v>
      </c>
      <c r="AB10" s="1">
        <v>2.484</v>
      </c>
      <c r="AC10" s="1">
        <v>2.7669999999999999</v>
      </c>
      <c r="AD10" s="1">
        <v>2.6305000000000001</v>
      </c>
    </row>
    <row r="11" spans="1:30" ht="14.4" x14ac:dyDescent="0.3">
      <c r="A11" s="1" t="s">
        <v>336</v>
      </c>
      <c r="B11" s="4" t="s">
        <v>263</v>
      </c>
      <c r="C11" s="1">
        <v>64</v>
      </c>
      <c r="J11" s="1" t="s">
        <v>178</v>
      </c>
      <c r="K11" s="1">
        <v>0</v>
      </c>
      <c r="L11" s="1">
        <v>0</v>
      </c>
      <c r="M11" s="1">
        <v>0</v>
      </c>
      <c r="N11" s="1">
        <v>0</v>
      </c>
      <c r="O11" s="1">
        <v>0</v>
      </c>
      <c r="P11" s="1">
        <v>0</v>
      </c>
      <c r="Q11" s="1">
        <v>0</v>
      </c>
      <c r="R11" s="1">
        <v>0</v>
      </c>
      <c r="S11" s="1">
        <v>0</v>
      </c>
      <c r="T11" s="1">
        <v>0</v>
      </c>
      <c r="U11" s="1">
        <v>1.9287000000000001</v>
      </c>
      <c r="V11" s="1">
        <v>1.9662999999999999</v>
      </c>
      <c r="W11" s="1">
        <v>2.1092</v>
      </c>
      <c r="X11" s="1">
        <v>2.0807000000000002</v>
      </c>
      <c r="Y11" s="1">
        <v>1.9899</v>
      </c>
      <c r="Z11" s="1">
        <v>1.8064</v>
      </c>
      <c r="AA11" s="1">
        <v>2.1981999999999999</v>
      </c>
      <c r="AB11" s="1">
        <v>2.2549999999999999</v>
      </c>
      <c r="AC11" s="1">
        <v>2.3950999999999998</v>
      </c>
      <c r="AD11" s="1">
        <v>2.6242000000000001</v>
      </c>
    </row>
    <row r="12" spans="1:30" ht="14.4" x14ac:dyDescent="0.3">
      <c r="A12" s="1" t="s">
        <v>337</v>
      </c>
      <c r="B12" s="4" t="s">
        <v>264</v>
      </c>
      <c r="C12" s="1">
        <v>73</v>
      </c>
      <c r="J12" s="1" t="s">
        <v>122</v>
      </c>
      <c r="K12" s="1">
        <v>0</v>
      </c>
      <c r="L12" s="1">
        <v>0</v>
      </c>
      <c r="M12" s="1">
        <v>0</v>
      </c>
      <c r="N12" s="1">
        <v>0</v>
      </c>
      <c r="O12" s="1">
        <v>0</v>
      </c>
      <c r="P12" s="1">
        <v>0</v>
      </c>
      <c r="Q12" s="1">
        <v>0</v>
      </c>
      <c r="R12" s="1">
        <v>0</v>
      </c>
      <c r="S12" s="1">
        <v>0</v>
      </c>
      <c r="T12" s="1">
        <v>0</v>
      </c>
      <c r="U12" s="1">
        <v>2.1244999999999998</v>
      </c>
      <c r="V12" s="1">
        <v>2.0669</v>
      </c>
      <c r="W12" s="1">
        <v>1.7679</v>
      </c>
      <c r="X12" s="1">
        <v>1.7045999999999999</v>
      </c>
      <c r="Y12" s="1">
        <v>1.6099000000000001</v>
      </c>
      <c r="Z12" s="1">
        <v>1.6246</v>
      </c>
      <c r="AA12" s="1">
        <v>1.7633000000000001</v>
      </c>
      <c r="AB12" s="1">
        <v>1.8407</v>
      </c>
      <c r="AC12" s="1">
        <v>1.988</v>
      </c>
      <c r="AD12" s="1">
        <v>2.5108999999999999</v>
      </c>
    </row>
    <row r="13" spans="1:30" ht="14.4" x14ac:dyDescent="0.3">
      <c r="A13" s="1" t="s">
        <v>338</v>
      </c>
      <c r="B13" s="4" t="s">
        <v>265</v>
      </c>
      <c r="C13" s="1">
        <v>1</v>
      </c>
      <c r="J13" s="1" t="s">
        <v>339</v>
      </c>
      <c r="K13" s="1">
        <v>0</v>
      </c>
      <c r="L13" s="1">
        <v>0</v>
      </c>
      <c r="M13" s="1">
        <v>0</v>
      </c>
      <c r="N13" s="1">
        <v>0</v>
      </c>
      <c r="O13" s="1">
        <v>0</v>
      </c>
      <c r="P13" s="1">
        <v>0</v>
      </c>
      <c r="Q13" s="1">
        <v>0</v>
      </c>
      <c r="R13" s="1">
        <v>0</v>
      </c>
      <c r="S13" s="1">
        <v>0</v>
      </c>
      <c r="T13" s="1">
        <v>0</v>
      </c>
      <c r="U13" s="1">
        <v>1.8307</v>
      </c>
      <c r="V13" s="1">
        <v>1.9419</v>
      </c>
      <c r="W13" s="1">
        <v>2.4861</v>
      </c>
      <c r="X13" s="1">
        <v>2.5541</v>
      </c>
      <c r="Y13" s="1">
        <v>2.2725</v>
      </c>
      <c r="Z13" s="1">
        <v>2.1808000000000001</v>
      </c>
      <c r="AA13" s="1">
        <v>2.7098</v>
      </c>
      <c r="AB13" s="1">
        <v>2.6274999999999999</v>
      </c>
      <c r="AC13" s="1">
        <v>2.3973</v>
      </c>
      <c r="AD13" s="1">
        <v>2.4619</v>
      </c>
    </row>
    <row r="14" spans="1:30" ht="14.4" x14ac:dyDescent="0.3">
      <c r="A14" s="1" t="s">
        <v>340</v>
      </c>
      <c r="B14" s="4" t="s">
        <v>266</v>
      </c>
      <c r="C14" s="1"/>
      <c r="J14" s="1" t="s">
        <v>341</v>
      </c>
      <c r="K14" s="1">
        <v>0</v>
      </c>
      <c r="L14" s="1">
        <v>0</v>
      </c>
      <c r="M14" s="1">
        <v>0</v>
      </c>
      <c r="N14" s="1">
        <v>0</v>
      </c>
      <c r="O14" s="1">
        <v>0</v>
      </c>
      <c r="P14" s="1">
        <v>0</v>
      </c>
      <c r="Q14" s="1">
        <v>0</v>
      </c>
      <c r="R14" s="1">
        <v>0</v>
      </c>
      <c r="S14" s="1">
        <v>0</v>
      </c>
      <c r="T14" s="1">
        <v>0</v>
      </c>
      <c r="U14" s="1">
        <v>0</v>
      </c>
      <c r="V14" s="1">
        <v>0</v>
      </c>
      <c r="W14" s="1">
        <v>1.1240000000000001</v>
      </c>
      <c r="X14" s="1">
        <v>1.0311999999999999</v>
      </c>
      <c r="Y14" s="1">
        <v>1.0826</v>
      </c>
      <c r="Z14" s="1">
        <v>1.1872</v>
      </c>
      <c r="AA14" s="1">
        <v>1.3343</v>
      </c>
      <c r="AB14" s="1">
        <v>1.4477</v>
      </c>
      <c r="AC14" s="1">
        <v>2.3929</v>
      </c>
      <c r="AD14" s="1">
        <v>2.3755000000000002</v>
      </c>
    </row>
    <row r="15" spans="1:30" ht="14.4" x14ac:dyDescent="0.3">
      <c r="A15" s="1" t="s">
        <v>342</v>
      </c>
      <c r="B15" s="4" t="s">
        <v>267</v>
      </c>
      <c r="C15" s="1">
        <v>1</v>
      </c>
      <c r="J15" s="1" t="s">
        <v>343</v>
      </c>
      <c r="K15" s="1">
        <v>0</v>
      </c>
      <c r="L15" s="1">
        <v>0</v>
      </c>
      <c r="M15" s="1">
        <v>0</v>
      </c>
      <c r="N15" s="1">
        <v>0</v>
      </c>
      <c r="O15" s="1">
        <v>0</v>
      </c>
      <c r="P15" s="1">
        <v>0</v>
      </c>
      <c r="Q15" s="1">
        <v>0</v>
      </c>
      <c r="R15" s="1">
        <v>0</v>
      </c>
      <c r="S15" s="1">
        <v>0</v>
      </c>
      <c r="T15" s="1">
        <v>0</v>
      </c>
      <c r="U15" s="1">
        <v>1.071</v>
      </c>
      <c r="V15" s="1">
        <v>1.3063</v>
      </c>
      <c r="W15" s="1">
        <v>1.2355</v>
      </c>
      <c r="X15" s="1">
        <v>1.5056</v>
      </c>
      <c r="Y15" s="1">
        <v>1.4510000000000001</v>
      </c>
      <c r="Z15" s="1">
        <v>1.7193000000000001</v>
      </c>
      <c r="AA15" s="1">
        <v>1.7011000000000001</v>
      </c>
      <c r="AB15" s="1">
        <v>1.9413</v>
      </c>
      <c r="AC15" s="1">
        <v>2.4161000000000001</v>
      </c>
      <c r="AD15" s="1">
        <v>2.3748</v>
      </c>
    </row>
    <row r="16" spans="1:30" ht="14.4" x14ac:dyDescent="0.3">
      <c r="A16" s="1" t="s">
        <v>344</v>
      </c>
      <c r="B16" s="4" t="s">
        <v>268</v>
      </c>
      <c r="C16" s="1">
        <v>108</v>
      </c>
      <c r="J16" s="1" t="s">
        <v>188</v>
      </c>
      <c r="K16" s="1">
        <v>0</v>
      </c>
      <c r="L16" s="1">
        <v>0</v>
      </c>
      <c r="M16" s="1">
        <v>0</v>
      </c>
      <c r="N16" s="1">
        <v>0</v>
      </c>
      <c r="O16" s="1">
        <v>0</v>
      </c>
      <c r="P16" s="1">
        <v>0</v>
      </c>
      <c r="Q16" s="1">
        <v>0</v>
      </c>
      <c r="R16" s="1">
        <v>0</v>
      </c>
      <c r="S16" s="1">
        <v>0</v>
      </c>
      <c r="T16" s="1">
        <v>0</v>
      </c>
      <c r="U16" s="1">
        <v>0</v>
      </c>
      <c r="V16" s="1">
        <v>0</v>
      </c>
      <c r="W16" s="1">
        <v>0</v>
      </c>
      <c r="X16" s="1">
        <v>0</v>
      </c>
      <c r="Y16" s="1">
        <v>0.86470000000000002</v>
      </c>
      <c r="Z16" s="1">
        <v>1.0606</v>
      </c>
      <c r="AA16" s="1">
        <v>1.4516</v>
      </c>
      <c r="AB16" s="1">
        <v>1.5808</v>
      </c>
      <c r="AC16" s="1">
        <v>1.8777999999999999</v>
      </c>
      <c r="AD16" s="1">
        <v>2.3062999999999998</v>
      </c>
    </row>
    <row r="17" spans="1:30" ht="14.4" x14ac:dyDescent="0.3">
      <c r="A17" s="1" t="s">
        <v>169</v>
      </c>
      <c r="B17" s="4" t="s">
        <v>269</v>
      </c>
      <c r="C17" s="1">
        <v>84</v>
      </c>
      <c r="J17" s="1" t="s">
        <v>345</v>
      </c>
      <c r="K17" s="1">
        <v>0</v>
      </c>
      <c r="L17" s="1">
        <v>0</v>
      </c>
      <c r="M17" s="1">
        <v>0</v>
      </c>
      <c r="N17" s="1">
        <v>0</v>
      </c>
      <c r="O17" s="1">
        <v>0</v>
      </c>
      <c r="P17" s="1">
        <v>0</v>
      </c>
      <c r="Q17" s="1">
        <v>0</v>
      </c>
      <c r="R17" s="1">
        <v>0</v>
      </c>
      <c r="S17" s="1">
        <v>0</v>
      </c>
      <c r="T17" s="1">
        <v>0</v>
      </c>
      <c r="U17" s="1">
        <v>1.3584000000000001</v>
      </c>
      <c r="V17" s="1">
        <v>1.2370000000000001</v>
      </c>
      <c r="W17" s="1">
        <v>1.2562</v>
      </c>
      <c r="X17" s="1">
        <v>1.1895</v>
      </c>
      <c r="Y17" s="1">
        <v>1.5868</v>
      </c>
      <c r="Z17" s="1">
        <v>1.6890000000000001</v>
      </c>
      <c r="AA17" s="1">
        <v>1.5278</v>
      </c>
      <c r="AB17" s="1">
        <v>1.4569000000000001</v>
      </c>
      <c r="AC17" s="1">
        <v>2.4289000000000001</v>
      </c>
      <c r="AD17" s="1">
        <v>2.2645</v>
      </c>
    </row>
    <row r="18" spans="1:30" ht="14.4" x14ac:dyDescent="0.3">
      <c r="A18" s="1" t="s">
        <v>346</v>
      </c>
      <c r="B18" s="4" t="s">
        <v>270</v>
      </c>
      <c r="C18" s="1">
        <v>40</v>
      </c>
      <c r="J18" s="1" t="s">
        <v>347</v>
      </c>
      <c r="K18" s="1">
        <v>0</v>
      </c>
      <c r="L18" s="1">
        <v>0</v>
      </c>
      <c r="M18" s="1">
        <v>0</v>
      </c>
      <c r="N18" s="1">
        <v>0</v>
      </c>
      <c r="O18" s="1">
        <v>0</v>
      </c>
      <c r="P18" s="1">
        <v>0</v>
      </c>
      <c r="Q18" s="1">
        <v>0</v>
      </c>
      <c r="R18" s="1">
        <v>0</v>
      </c>
      <c r="S18" s="1">
        <v>0</v>
      </c>
      <c r="T18" s="1">
        <v>0</v>
      </c>
      <c r="U18" s="1">
        <v>0</v>
      </c>
      <c r="V18" s="1">
        <v>0</v>
      </c>
      <c r="W18" s="1">
        <v>0</v>
      </c>
      <c r="X18" s="1">
        <v>0</v>
      </c>
      <c r="Y18" s="1">
        <v>0</v>
      </c>
      <c r="Z18" s="1">
        <v>0</v>
      </c>
      <c r="AA18" s="1">
        <v>0</v>
      </c>
      <c r="AB18" s="1">
        <v>0</v>
      </c>
      <c r="AC18" s="1">
        <v>2.2625999999999999</v>
      </c>
      <c r="AD18" s="1">
        <v>2.2604000000000002</v>
      </c>
    </row>
    <row r="19" spans="1:30" ht="14.4" x14ac:dyDescent="0.3">
      <c r="A19" s="1" t="s">
        <v>348</v>
      </c>
      <c r="B19" s="4" t="s">
        <v>271</v>
      </c>
      <c r="C19" s="1"/>
      <c r="J19" s="1" t="s">
        <v>349</v>
      </c>
      <c r="K19" s="1">
        <v>0</v>
      </c>
      <c r="L19" s="1">
        <v>0</v>
      </c>
      <c r="M19" s="1">
        <v>0</v>
      </c>
      <c r="N19" s="1">
        <v>0</v>
      </c>
      <c r="O19" s="1">
        <v>0</v>
      </c>
      <c r="P19" s="1">
        <v>0</v>
      </c>
      <c r="Q19" s="1">
        <v>0</v>
      </c>
      <c r="R19" s="1">
        <v>0</v>
      </c>
      <c r="S19" s="1">
        <v>0</v>
      </c>
      <c r="T19" s="1">
        <v>0</v>
      </c>
      <c r="U19" s="1">
        <v>1.421</v>
      </c>
      <c r="V19" s="1">
        <v>1.3111999999999999</v>
      </c>
      <c r="W19" s="1">
        <v>1.2763</v>
      </c>
      <c r="X19" s="1">
        <v>1.149</v>
      </c>
      <c r="Y19" s="1">
        <v>1.2436</v>
      </c>
      <c r="Z19" s="1">
        <v>1.3546</v>
      </c>
      <c r="AA19" s="1">
        <v>1.8216000000000001</v>
      </c>
      <c r="AB19" s="1">
        <v>1.8523000000000001</v>
      </c>
      <c r="AC19" s="1">
        <v>1.8754999999999999</v>
      </c>
      <c r="AD19" s="1">
        <v>2.2507999999999999</v>
      </c>
    </row>
    <row r="20" spans="1:30" ht="14.4" x14ac:dyDescent="0.3">
      <c r="A20" s="1" t="s">
        <v>350</v>
      </c>
      <c r="B20" s="4" t="s">
        <v>272</v>
      </c>
      <c r="C20" s="1"/>
      <c r="J20" s="1" t="s">
        <v>351</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2.0589</v>
      </c>
      <c r="AD20" s="1">
        <v>2.1615000000000002</v>
      </c>
    </row>
    <row r="21" spans="1:30" ht="15.75" customHeight="1" x14ac:dyDescent="0.3">
      <c r="A21" s="1" t="s">
        <v>352</v>
      </c>
      <c r="B21" s="4" t="s">
        <v>273</v>
      </c>
      <c r="C21" s="1">
        <v>87</v>
      </c>
      <c r="J21" s="1" t="s">
        <v>140</v>
      </c>
      <c r="K21" s="1">
        <v>0</v>
      </c>
      <c r="L21" s="1">
        <v>0</v>
      </c>
      <c r="M21" s="1">
        <v>0</v>
      </c>
      <c r="N21" s="1">
        <v>0</v>
      </c>
      <c r="O21" s="1">
        <v>0</v>
      </c>
      <c r="P21" s="1">
        <v>0</v>
      </c>
      <c r="Q21" s="1">
        <v>0</v>
      </c>
      <c r="R21" s="1">
        <v>0</v>
      </c>
      <c r="S21" s="1">
        <v>0</v>
      </c>
      <c r="T21" s="1">
        <v>0</v>
      </c>
      <c r="U21" s="1">
        <v>1.9977</v>
      </c>
      <c r="V21" s="1">
        <v>2.1055000000000001</v>
      </c>
      <c r="W21" s="1">
        <v>1.8057000000000001</v>
      </c>
      <c r="X21" s="1">
        <v>2.2541000000000002</v>
      </c>
      <c r="Y21" s="1">
        <v>1.9128000000000001</v>
      </c>
      <c r="Z21" s="1">
        <v>1.8263</v>
      </c>
      <c r="AA21" s="1">
        <v>2.3182</v>
      </c>
      <c r="AB21" s="1">
        <v>2.5907</v>
      </c>
      <c r="AC21" s="1">
        <v>1.625</v>
      </c>
      <c r="AD21" s="1">
        <v>2.1366000000000001</v>
      </c>
    </row>
    <row r="22" spans="1:30" ht="15.75" customHeight="1" x14ac:dyDescent="0.3">
      <c r="A22" s="1" t="s">
        <v>353</v>
      </c>
      <c r="B22" s="4" t="s">
        <v>274</v>
      </c>
      <c r="C22" s="1">
        <v>97</v>
      </c>
      <c r="J22" s="1" t="s">
        <v>127</v>
      </c>
      <c r="K22" s="1">
        <v>0</v>
      </c>
      <c r="L22" s="1">
        <v>0</v>
      </c>
      <c r="M22" s="1">
        <v>0</v>
      </c>
      <c r="N22" s="1">
        <v>0</v>
      </c>
      <c r="O22" s="1">
        <v>0</v>
      </c>
      <c r="P22" s="1">
        <v>0</v>
      </c>
      <c r="Q22" s="1">
        <v>0</v>
      </c>
      <c r="R22" s="1">
        <v>0</v>
      </c>
      <c r="S22" s="1">
        <v>0</v>
      </c>
      <c r="T22" s="1">
        <v>0</v>
      </c>
      <c r="U22" s="1">
        <v>2.4255</v>
      </c>
      <c r="V22" s="1">
        <v>2.3010999999999999</v>
      </c>
      <c r="W22" s="1">
        <v>1.8711</v>
      </c>
      <c r="X22" s="1">
        <v>1.9346000000000001</v>
      </c>
      <c r="Y22" s="1">
        <v>1.8097000000000001</v>
      </c>
      <c r="Z22" s="1">
        <v>1.8965000000000001</v>
      </c>
      <c r="AA22" s="1">
        <v>2.1562999999999999</v>
      </c>
      <c r="AB22" s="1">
        <v>2.3302999999999998</v>
      </c>
      <c r="AC22" s="1">
        <v>2.0853000000000002</v>
      </c>
      <c r="AD22" s="1">
        <v>2.1286</v>
      </c>
    </row>
    <row r="23" spans="1:30" ht="15.75" customHeight="1" x14ac:dyDescent="0.3">
      <c r="A23" s="1" t="s">
        <v>354</v>
      </c>
      <c r="B23" s="4" t="s">
        <v>275</v>
      </c>
      <c r="C23" s="1">
        <v>57</v>
      </c>
      <c r="J23" s="1" t="s">
        <v>355</v>
      </c>
      <c r="K23" s="1">
        <v>0</v>
      </c>
      <c r="L23" s="1">
        <v>0</v>
      </c>
      <c r="M23" s="1">
        <v>0</v>
      </c>
      <c r="N23" s="1">
        <v>0</v>
      </c>
      <c r="O23" s="1">
        <v>0</v>
      </c>
      <c r="P23" s="1">
        <v>0</v>
      </c>
      <c r="Q23" s="1">
        <v>0</v>
      </c>
      <c r="R23" s="1">
        <v>0</v>
      </c>
      <c r="S23" s="1">
        <v>0</v>
      </c>
      <c r="T23" s="1">
        <v>0</v>
      </c>
      <c r="U23" s="1">
        <v>1.9039999999999999</v>
      </c>
      <c r="V23" s="1">
        <v>1.8110999999999999</v>
      </c>
      <c r="W23" s="1">
        <v>1.9177</v>
      </c>
      <c r="X23" s="1">
        <v>2.0587</v>
      </c>
      <c r="Y23" s="1">
        <v>1.3691</v>
      </c>
      <c r="Z23" s="1">
        <v>1.5730999999999999</v>
      </c>
      <c r="AA23" s="1">
        <v>1.9995000000000001</v>
      </c>
      <c r="AB23" s="1">
        <v>1.9012</v>
      </c>
      <c r="AC23" s="1">
        <v>2.0468000000000002</v>
      </c>
      <c r="AD23" s="1">
        <v>1.9978</v>
      </c>
    </row>
    <row r="24" spans="1:30" ht="15.75" customHeight="1" x14ac:dyDescent="0.3">
      <c r="A24" s="1" t="s">
        <v>356</v>
      </c>
      <c r="B24" s="4" t="s">
        <v>276</v>
      </c>
      <c r="C24" s="1">
        <v>39</v>
      </c>
      <c r="J24" s="1" t="s">
        <v>357</v>
      </c>
      <c r="K24" s="1">
        <v>0</v>
      </c>
      <c r="L24" s="1">
        <v>0</v>
      </c>
      <c r="M24" s="1">
        <v>0</v>
      </c>
      <c r="N24" s="1">
        <v>0</v>
      </c>
      <c r="O24" s="1">
        <v>0</v>
      </c>
      <c r="P24" s="1">
        <v>0</v>
      </c>
      <c r="Q24" s="1">
        <v>0</v>
      </c>
      <c r="R24" s="1">
        <v>0</v>
      </c>
      <c r="S24" s="1">
        <v>0</v>
      </c>
      <c r="T24" s="1">
        <v>0</v>
      </c>
      <c r="U24" s="1">
        <v>2.4121000000000001</v>
      </c>
      <c r="V24" s="1">
        <v>2.4722</v>
      </c>
      <c r="W24" s="1">
        <v>2.5830000000000002</v>
      </c>
      <c r="X24" s="1">
        <v>2.4706000000000001</v>
      </c>
      <c r="Y24" s="1">
        <v>2.2000999999999999</v>
      </c>
      <c r="Z24" s="1">
        <v>2.3643999999999998</v>
      </c>
      <c r="AA24" s="1">
        <v>1.7733000000000001</v>
      </c>
      <c r="AB24" s="1">
        <v>1.8872</v>
      </c>
      <c r="AC24" s="1">
        <v>1.9656</v>
      </c>
      <c r="AD24" s="1">
        <v>1.9614</v>
      </c>
    </row>
    <row r="25" spans="1:30" ht="15.75" customHeight="1" x14ac:dyDescent="0.3">
      <c r="A25" s="1" t="s">
        <v>358</v>
      </c>
      <c r="B25" s="4" t="s">
        <v>277</v>
      </c>
      <c r="C25" s="1">
        <v>31</v>
      </c>
      <c r="J25" s="1" t="s">
        <v>224</v>
      </c>
      <c r="K25" s="1">
        <v>0</v>
      </c>
      <c r="L25" s="1">
        <v>0</v>
      </c>
      <c r="M25" s="1">
        <v>0</v>
      </c>
      <c r="N25" s="1">
        <v>0</v>
      </c>
      <c r="O25" s="1">
        <v>0</v>
      </c>
      <c r="P25" s="1">
        <v>0</v>
      </c>
      <c r="Q25" s="1">
        <v>0</v>
      </c>
      <c r="R25" s="1">
        <v>0</v>
      </c>
      <c r="S25" s="1">
        <v>0</v>
      </c>
      <c r="T25" s="1">
        <v>0</v>
      </c>
      <c r="U25" s="1">
        <v>1.8148</v>
      </c>
      <c r="V25" s="1">
        <v>1.9884999999999999</v>
      </c>
      <c r="W25" s="1">
        <v>2.2273000000000001</v>
      </c>
      <c r="X25" s="1">
        <v>2.2376999999999998</v>
      </c>
      <c r="Y25" s="1">
        <v>1.6227</v>
      </c>
      <c r="Z25" s="1">
        <v>1.5985</v>
      </c>
      <c r="AA25" s="1">
        <v>1.4354</v>
      </c>
      <c r="AB25" s="1">
        <v>1.3661000000000001</v>
      </c>
      <c r="AC25" s="1">
        <v>1.7654000000000001</v>
      </c>
      <c r="AD25" s="1">
        <v>1.9467000000000001</v>
      </c>
    </row>
    <row r="26" spans="1:30" ht="15.75" customHeight="1" x14ac:dyDescent="0.3">
      <c r="A26" s="1" t="s">
        <v>359</v>
      </c>
      <c r="B26" s="4" t="s">
        <v>278</v>
      </c>
      <c r="C26" s="1"/>
      <c r="J26" s="1" t="s">
        <v>360</v>
      </c>
      <c r="K26" s="1">
        <v>0</v>
      </c>
      <c r="L26" s="1">
        <v>0</v>
      </c>
      <c r="M26" s="1">
        <v>0</v>
      </c>
      <c r="N26" s="1">
        <v>0</v>
      </c>
      <c r="O26" s="1">
        <v>0</v>
      </c>
      <c r="P26" s="1">
        <v>0</v>
      </c>
      <c r="Q26" s="1">
        <v>0</v>
      </c>
      <c r="R26" s="1">
        <v>0</v>
      </c>
      <c r="S26" s="1">
        <v>0</v>
      </c>
      <c r="T26" s="1">
        <v>0</v>
      </c>
      <c r="U26" s="1">
        <v>1.0647</v>
      </c>
      <c r="V26" s="1">
        <v>1.2202999999999999</v>
      </c>
      <c r="W26" s="1">
        <v>1.1625000000000001</v>
      </c>
      <c r="X26" s="1">
        <v>1.0397000000000001</v>
      </c>
      <c r="Y26" s="1">
        <v>1.4688000000000001</v>
      </c>
      <c r="Z26" s="1">
        <v>1.3808</v>
      </c>
      <c r="AA26" s="1">
        <v>1.8621000000000001</v>
      </c>
      <c r="AB26" s="1">
        <v>1.9128000000000001</v>
      </c>
      <c r="AC26" s="1">
        <v>1.9537</v>
      </c>
      <c r="AD26" s="1">
        <v>1.8934</v>
      </c>
    </row>
    <row r="27" spans="1:30" ht="15.75" customHeight="1" x14ac:dyDescent="0.3">
      <c r="A27" s="1" t="s">
        <v>361</v>
      </c>
      <c r="B27" s="4" t="s">
        <v>279</v>
      </c>
      <c r="C27" s="1">
        <v>31</v>
      </c>
      <c r="J27" s="1" t="s">
        <v>362</v>
      </c>
      <c r="K27" s="1">
        <v>0</v>
      </c>
      <c r="L27" s="1">
        <v>0</v>
      </c>
      <c r="M27" s="1">
        <v>0</v>
      </c>
      <c r="N27" s="1">
        <v>0</v>
      </c>
      <c r="O27" s="1">
        <v>0</v>
      </c>
      <c r="P27" s="1">
        <v>0</v>
      </c>
      <c r="Q27" s="1">
        <v>0</v>
      </c>
      <c r="R27" s="1">
        <v>0</v>
      </c>
      <c r="S27" s="1">
        <v>0</v>
      </c>
      <c r="T27" s="1">
        <v>0</v>
      </c>
      <c r="U27" s="1">
        <v>2.0204</v>
      </c>
      <c r="V27" s="1">
        <v>1.9076</v>
      </c>
      <c r="W27" s="1">
        <v>1.5169999999999999</v>
      </c>
      <c r="X27" s="1">
        <v>1.6668000000000001</v>
      </c>
      <c r="Y27" s="1">
        <v>2.1612</v>
      </c>
      <c r="Z27" s="1">
        <v>1.8944000000000001</v>
      </c>
      <c r="AA27" s="1">
        <v>1.7107000000000001</v>
      </c>
      <c r="AB27" s="1">
        <v>1.9944</v>
      </c>
      <c r="AC27" s="1">
        <v>1.8004</v>
      </c>
      <c r="AD27" s="1">
        <v>1.8734999999999999</v>
      </c>
    </row>
    <row r="28" spans="1:30" ht="15.75" customHeight="1" x14ac:dyDescent="0.3">
      <c r="A28" s="1" t="s">
        <v>363</v>
      </c>
      <c r="B28" s="4" t="s">
        <v>280</v>
      </c>
      <c r="C28" s="1"/>
      <c r="J28" s="1" t="s">
        <v>364</v>
      </c>
      <c r="K28" s="1">
        <v>0</v>
      </c>
      <c r="L28" s="1">
        <v>0</v>
      </c>
      <c r="M28" s="1">
        <v>0</v>
      </c>
      <c r="N28" s="1">
        <v>0</v>
      </c>
      <c r="O28" s="1">
        <v>0</v>
      </c>
      <c r="P28" s="1">
        <v>0</v>
      </c>
      <c r="Q28" s="1">
        <v>0</v>
      </c>
      <c r="R28" s="1">
        <v>0</v>
      </c>
      <c r="S28" s="1">
        <v>0</v>
      </c>
      <c r="T28" s="1">
        <v>0</v>
      </c>
      <c r="U28" s="1">
        <v>2.0666000000000002</v>
      </c>
      <c r="V28" s="1">
        <v>1.8163</v>
      </c>
      <c r="W28" s="1">
        <v>2.2936000000000001</v>
      </c>
      <c r="X28" s="1">
        <v>2.3986999999999998</v>
      </c>
      <c r="Y28" s="1">
        <v>2.141</v>
      </c>
      <c r="Z28" s="1">
        <v>1.8693</v>
      </c>
      <c r="AA28" s="1">
        <v>2.1229</v>
      </c>
      <c r="AB28" s="1">
        <v>2.1913999999999998</v>
      </c>
      <c r="AC28" s="1">
        <v>1.9993000000000001</v>
      </c>
      <c r="AD28" s="1">
        <v>1.8202</v>
      </c>
    </row>
    <row r="29" spans="1:30" ht="15.75" customHeight="1" x14ac:dyDescent="0.3">
      <c r="A29" s="1" t="s">
        <v>212</v>
      </c>
      <c r="B29" s="4" t="s">
        <v>281</v>
      </c>
      <c r="C29" s="1">
        <v>147</v>
      </c>
      <c r="J29" s="1" t="s">
        <v>365</v>
      </c>
      <c r="K29" s="1">
        <v>0</v>
      </c>
      <c r="L29" s="1">
        <v>0</v>
      </c>
      <c r="M29" s="1">
        <v>0</v>
      </c>
      <c r="N29" s="1">
        <v>0</v>
      </c>
      <c r="O29" s="1">
        <v>0</v>
      </c>
      <c r="P29" s="1">
        <v>0</v>
      </c>
      <c r="Q29" s="1">
        <v>0</v>
      </c>
      <c r="R29" s="1">
        <v>0</v>
      </c>
      <c r="S29" s="1">
        <v>0</v>
      </c>
      <c r="T29" s="1">
        <v>0</v>
      </c>
      <c r="U29" s="1">
        <v>1.5599000000000001</v>
      </c>
      <c r="V29" s="1">
        <v>1.4536</v>
      </c>
      <c r="W29" s="1">
        <v>1.6612</v>
      </c>
      <c r="X29" s="1">
        <v>1.5038</v>
      </c>
      <c r="Y29" s="1">
        <v>1.8521000000000001</v>
      </c>
      <c r="Z29" s="1">
        <v>1.9165000000000001</v>
      </c>
      <c r="AA29" s="1">
        <v>2.1360999999999999</v>
      </c>
      <c r="AB29" s="1">
        <v>1.8835</v>
      </c>
      <c r="AC29" s="1">
        <v>1.7696000000000001</v>
      </c>
      <c r="AD29" s="1">
        <v>1.8008</v>
      </c>
    </row>
    <row r="30" spans="1:30" ht="15.75" customHeight="1" x14ac:dyDescent="0.3">
      <c r="A30" s="1" t="s">
        <v>366</v>
      </c>
      <c r="B30" s="4" t="s">
        <v>282</v>
      </c>
      <c r="C30" s="1">
        <v>34</v>
      </c>
      <c r="J30" s="1" t="s">
        <v>367</v>
      </c>
      <c r="K30" s="1">
        <v>0</v>
      </c>
      <c r="L30" s="1">
        <v>0</v>
      </c>
      <c r="M30" s="1">
        <v>0</v>
      </c>
      <c r="N30" s="1">
        <v>0</v>
      </c>
      <c r="O30" s="1">
        <v>0</v>
      </c>
      <c r="P30" s="1">
        <v>0</v>
      </c>
      <c r="Q30" s="1">
        <v>0</v>
      </c>
      <c r="R30" s="1">
        <v>0</v>
      </c>
      <c r="S30" s="1">
        <v>0</v>
      </c>
      <c r="T30" s="1">
        <v>0</v>
      </c>
      <c r="U30" s="1">
        <v>0</v>
      </c>
      <c r="V30" s="1">
        <v>0</v>
      </c>
      <c r="W30" s="1">
        <v>0.70030000000000003</v>
      </c>
      <c r="X30" s="1">
        <v>0.54800000000000004</v>
      </c>
      <c r="Y30" s="1">
        <v>1.7659</v>
      </c>
      <c r="Z30" s="1">
        <v>1.7844</v>
      </c>
      <c r="AA30" s="1">
        <v>1.7551000000000001</v>
      </c>
      <c r="AB30" s="1">
        <v>1.8081</v>
      </c>
      <c r="AC30" s="1">
        <v>2.3108</v>
      </c>
      <c r="AD30" s="1">
        <v>1.7912999999999999</v>
      </c>
    </row>
    <row r="31" spans="1:30" ht="15.75" customHeight="1" x14ac:dyDescent="0.3">
      <c r="A31" s="1" t="s">
        <v>328</v>
      </c>
      <c r="B31" s="4" t="s">
        <v>283</v>
      </c>
      <c r="C31" s="1">
        <v>70</v>
      </c>
      <c r="J31" s="1" t="s">
        <v>225</v>
      </c>
      <c r="K31" s="1">
        <v>0</v>
      </c>
      <c r="L31" s="1">
        <v>0</v>
      </c>
      <c r="M31" s="1">
        <v>0</v>
      </c>
      <c r="N31" s="1">
        <v>0</v>
      </c>
      <c r="O31" s="1">
        <v>0</v>
      </c>
      <c r="P31" s="1">
        <v>0</v>
      </c>
      <c r="Q31" s="1">
        <v>0</v>
      </c>
      <c r="R31" s="1">
        <v>0</v>
      </c>
      <c r="S31" s="1">
        <v>0</v>
      </c>
      <c r="T31" s="1">
        <v>0</v>
      </c>
      <c r="U31" s="1">
        <v>2.0548999999999999</v>
      </c>
      <c r="V31" s="1">
        <v>2.0004</v>
      </c>
      <c r="W31" s="1">
        <v>1.9147000000000001</v>
      </c>
      <c r="X31" s="1">
        <v>2.0276999999999998</v>
      </c>
      <c r="Y31" s="1">
        <v>1.9745999999999999</v>
      </c>
      <c r="Z31" s="1">
        <v>2.1697000000000002</v>
      </c>
      <c r="AA31" s="1">
        <v>2.0135999999999998</v>
      </c>
      <c r="AB31" s="1">
        <v>2.0472000000000001</v>
      </c>
      <c r="AC31" s="1">
        <v>1.5832999999999999</v>
      </c>
      <c r="AD31" s="1">
        <v>1.7787999999999999</v>
      </c>
    </row>
    <row r="32" spans="1:30" ht="15.75" customHeight="1" x14ac:dyDescent="0.3">
      <c r="A32" s="1" t="s">
        <v>368</v>
      </c>
      <c r="B32" s="4" t="s">
        <v>284</v>
      </c>
      <c r="C32" s="1">
        <v>70</v>
      </c>
      <c r="J32" s="1" t="s">
        <v>233</v>
      </c>
      <c r="K32" s="1">
        <v>0</v>
      </c>
      <c r="L32" s="1">
        <v>0</v>
      </c>
      <c r="M32" s="1">
        <v>0</v>
      </c>
      <c r="N32" s="1">
        <v>0</v>
      </c>
      <c r="O32" s="1">
        <v>0</v>
      </c>
      <c r="P32" s="1">
        <v>0</v>
      </c>
      <c r="Q32" s="1">
        <v>0</v>
      </c>
      <c r="R32" s="1">
        <v>0</v>
      </c>
      <c r="S32" s="1">
        <v>0</v>
      </c>
      <c r="T32" s="1">
        <v>0</v>
      </c>
      <c r="U32" s="1">
        <v>0</v>
      </c>
      <c r="V32" s="1">
        <v>0</v>
      </c>
      <c r="W32" s="1">
        <v>0</v>
      </c>
      <c r="X32" s="1">
        <v>0</v>
      </c>
      <c r="Y32" s="1">
        <v>0</v>
      </c>
      <c r="Z32" s="1">
        <v>0</v>
      </c>
      <c r="AA32" s="1">
        <v>1.2000999999999999</v>
      </c>
      <c r="AB32" s="1">
        <v>1.0286</v>
      </c>
      <c r="AC32" s="1">
        <v>1.6660999999999999</v>
      </c>
      <c r="AD32" s="1">
        <v>1.7642</v>
      </c>
    </row>
    <row r="33" spans="1:30" ht="15.75" customHeight="1" x14ac:dyDescent="0.3">
      <c r="A33" s="1" t="s">
        <v>369</v>
      </c>
      <c r="B33" s="4" t="s">
        <v>285</v>
      </c>
      <c r="C33" s="1">
        <v>50</v>
      </c>
      <c r="J33" s="1" t="s">
        <v>370</v>
      </c>
      <c r="K33" s="1">
        <v>0</v>
      </c>
      <c r="L33" s="1">
        <v>0</v>
      </c>
      <c r="M33" s="1">
        <v>0</v>
      </c>
      <c r="N33" s="1">
        <v>0</v>
      </c>
      <c r="O33" s="1">
        <v>0</v>
      </c>
      <c r="P33" s="1">
        <v>0</v>
      </c>
      <c r="Q33" s="1">
        <v>0</v>
      </c>
      <c r="R33" s="1">
        <v>0</v>
      </c>
      <c r="S33" s="1">
        <v>0</v>
      </c>
      <c r="T33" s="1">
        <v>0</v>
      </c>
      <c r="U33" s="1">
        <v>1.3708</v>
      </c>
      <c r="V33" s="1">
        <v>1.4384999999999999</v>
      </c>
      <c r="W33" s="1">
        <v>1.0947</v>
      </c>
      <c r="X33" s="1">
        <v>0.9284</v>
      </c>
      <c r="Y33" s="1">
        <v>0.83750000000000002</v>
      </c>
      <c r="Z33" s="1">
        <v>0.91200000000000003</v>
      </c>
      <c r="AA33" s="1">
        <v>1.2706</v>
      </c>
      <c r="AB33" s="1">
        <v>1.0857000000000001</v>
      </c>
      <c r="AC33" s="1">
        <v>1.7791999999999999</v>
      </c>
      <c r="AD33" s="1">
        <v>1.7219</v>
      </c>
    </row>
    <row r="34" spans="1:30" ht="15.75" customHeight="1" x14ac:dyDescent="0.3">
      <c r="A34" s="1" t="s">
        <v>371</v>
      </c>
      <c r="B34" s="4" t="s">
        <v>286</v>
      </c>
      <c r="C34" s="1">
        <v>123</v>
      </c>
      <c r="J34" s="1" t="s">
        <v>230</v>
      </c>
      <c r="K34" s="1">
        <v>0</v>
      </c>
      <c r="L34" s="1">
        <v>0</v>
      </c>
      <c r="M34" s="1">
        <v>0</v>
      </c>
      <c r="N34" s="1">
        <v>0</v>
      </c>
      <c r="O34" s="1">
        <v>0</v>
      </c>
      <c r="P34" s="1">
        <v>0</v>
      </c>
      <c r="Q34" s="1">
        <v>0</v>
      </c>
      <c r="R34" s="1">
        <v>0</v>
      </c>
      <c r="S34" s="1">
        <v>0</v>
      </c>
      <c r="T34" s="1">
        <v>0</v>
      </c>
      <c r="U34" s="1">
        <v>2.5802</v>
      </c>
      <c r="V34" s="1">
        <v>2.4933000000000001</v>
      </c>
      <c r="W34" s="1">
        <v>2.8037000000000001</v>
      </c>
      <c r="X34" s="1">
        <v>2.7092000000000001</v>
      </c>
      <c r="Y34" s="1">
        <v>2.0474999999999999</v>
      </c>
      <c r="Z34" s="1">
        <v>1.9702999999999999</v>
      </c>
      <c r="AA34" s="1">
        <v>1.8585</v>
      </c>
      <c r="AB34" s="1">
        <v>1.9864999999999999</v>
      </c>
      <c r="AC34" s="1">
        <v>1.8077000000000001</v>
      </c>
      <c r="AD34" s="1">
        <v>1.7197</v>
      </c>
    </row>
    <row r="35" spans="1:30" ht="15.75" customHeight="1" x14ac:dyDescent="0.3">
      <c r="A35" s="1" t="s">
        <v>372</v>
      </c>
      <c r="B35" s="4" t="s">
        <v>287</v>
      </c>
      <c r="C35" s="1">
        <v>90</v>
      </c>
      <c r="J35" s="1" t="s">
        <v>134</v>
      </c>
      <c r="K35" s="1">
        <v>0</v>
      </c>
      <c r="L35" s="1">
        <v>0</v>
      </c>
      <c r="M35" s="1">
        <v>0</v>
      </c>
      <c r="N35" s="1">
        <v>0</v>
      </c>
      <c r="O35" s="1">
        <v>0</v>
      </c>
      <c r="P35" s="1">
        <v>0</v>
      </c>
      <c r="Q35" s="1">
        <v>0</v>
      </c>
      <c r="R35" s="1">
        <v>0</v>
      </c>
      <c r="S35" s="1">
        <v>0</v>
      </c>
      <c r="T35" s="1">
        <v>0</v>
      </c>
      <c r="U35" s="1">
        <v>0.70579999999999998</v>
      </c>
      <c r="V35" s="1">
        <v>0.4511</v>
      </c>
      <c r="W35" s="1">
        <v>0.56810000000000005</v>
      </c>
      <c r="X35" s="1">
        <v>0.7873</v>
      </c>
      <c r="Y35" s="1">
        <v>0.85350000000000004</v>
      </c>
      <c r="Z35" s="1">
        <v>1.0365</v>
      </c>
      <c r="AA35" s="1">
        <v>1.3759999999999999</v>
      </c>
      <c r="AB35" s="1">
        <v>1.5386</v>
      </c>
      <c r="AC35" s="1">
        <v>1.8293999999999999</v>
      </c>
      <c r="AD35" s="1">
        <v>1.712</v>
      </c>
    </row>
    <row r="36" spans="1:30" ht="15.75" customHeight="1" x14ac:dyDescent="0.3">
      <c r="A36" s="1" t="s">
        <v>373</v>
      </c>
      <c r="B36" s="4" t="s">
        <v>288</v>
      </c>
      <c r="C36" s="1">
        <v>88</v>
      </c>
      <c r="J36" s="1" t="s">
        <v>374</v>
      </c>
      <c r="K36" s="1">
        <v>0</v>
      </c>
      <c r="L36" s="1">
        <v>0</v>
      </c>
      <c r="M36" s="1">
        <v>0</v>
      </c>
      <c r="N36" s="1">
        <v>0</v>
      </c>
      <c r="O36" s="1">
        <v>0</v>
      </c>
      <c r="P36" s="1">
        <v>0</v>
      </c>
      <c r="Q36" s="1">
        <v>0</v>
      </c>
      <c r="R36" s="1">
        <v>0</v>
      </c>
      <c r="S36" s="1">
        <v>0</v>
      </c>
      <c r="T36" s="1">
        <v>0</v>
      </c>
      <c r="U36" s="1">
        <v>2.5689000000000002</v>
      </c>
      <c r="V36" s="1">
        <v>2.8437999999999999</v>
      </c>
      <c r="W36" s="1">
        <v>1.8693</v>
      </c>
      <c r="X36" s="1">
        <v>1.7011000000000001</v>
      </c>
      <c r="Y36" s="1">
        <v>1.9790000000000001</v>
      </c>
      <c r="Z36" s="1">
        <v>2.3578000000000001</v>
      </c>
      <c r="AA36" s="1">
        <v>2.4918999999999998</v>
      </c>
      <c r="AB36" s="1">
        <v>2.3287</v>
      </c>
      <c r="AC36" s="1">
        <v>1.8119000000000001</v>
      </c>
      <c r="AD36" s="1">
        <v>1.5915999999999999</v>
      </c>
    </row>
    <row r="37" spans="1:30" ht="15.75" customHeight="1" x14ac:dyDescent="0.3">
      <c r="A37" s="1" t="s">
        <v>121</v>
      </c>
      <c r="B37" s="3" t="s">
        <v>289</v>
      </c>
      <c r="C37" s="1">
        <v>179</v>
      </c>
      <c r="J37" s="1" t="s">
        <v>375</v>
      </c>
      <c r="K37" s="1">
        <v>0</v>
      </c>
      <c r="L37" s="1">
        <v>0</v>
      </c>
      <c r="M37" s="1">
        <v>0</v>
      </c>
      <c r="N37" s="1">
        <v>0</v>
      </c>
      <c r="O37" s="1">
        <v>0</v>
      </c>
      <c r="P37" s="1">
        <v>0</v>
      </c>
      <c r="Q37" s="1">
        <v>0</v>
      </c>
      <c r="R37" s="1">
        <v>0</v>
      </c>
      <c r="S37" s="1">
        <v>0</v>
      </c>
      <c r="T37" s="1">
        <v>0</v>
      </c>
      <c r="U37" s="1">
        <v>1.6614</v>
      </c>
      <c r="V37" s="1">
        <v>1.5208999999999999</v>
      </c>
      <c r="W37" s="1">
        <v>1.7196</v>
      </c>
      <c r="X37" s="1">
        <v>1.7192000000000001</v>
      </c>
      <c r="Y37" s="1">
        <v>1.8351</v>
      </c>
      <c r="Z37" s="1">
        <v>1.7294</v>
      </c>
      <c r="AA37" s="1">
        <v>1.7168000000000001</v>
      </c>
      <c r="AB37" s="1">
        <v>1.8365</v>
      </c>
      <c r="AC37" s="1">
        <v>1.5806</v>
      </c>
      <c r="AD37" s="1">
        <v>1.538</v>
      </c>
    </row>
    <row r="38" spans="1:30" ht="15.75" customHeight="1" x14ac:dyDescent="0.3">
      <c r="A38" s="1" t="s">
        <v>376</v>
      </c>
      <c r="B38" s="3" t="s">
        <v>290</v>
      </c>
      <c r="C38" s="1">
        <v>128</v>
      </c>
      <c r="J38" s="1" t="s">
        <v>377</v>
      </c>
      <c r="K38" s="1">
        <v>0</v>
      </c>
      <c r="L38" s="1">
        <v>0</v>
      </c>
      <c r="M38" s="1">
        <v>0</v>
      </c>
      <c r="N38" s="1">
        <v>0</v>
      </c>
      <c r="O38" s="1">
        <v>0</v>
      </c>
      <c r="P38" s="1">
        <v>0</v>
      </c>
      <c r="Q38" s="1">
        <v>0</v>
      </c>
      <c r="R38" s="1">
        <v>0</v>
      </c>
      <c r="S38" s="1">
        <v>0</v>
      </c>
      <c r="T38" s="1">
        <v>0</v>
      </c>
      <c r="U38" s="1">
        <v>2.0272000000000001</v>
      </c>
      <c r="V38" s="1">
        <v>1.8087</v>
      </c>
      <c r="W38" s="1">
        <v>2.1697000000000002</v>
      </c>
      <c r="X38" s="1">
        <v>2.1738</v>
      </c>
      <c r="Y38" s="1">
        <v>2.13</v>
      </c>
      <c r="Z38" s="1">
        <v>2.1032000000000002</v>
      </c>
      <c r="AA38" s="1">
        <v>2.1543000000000001</v>
      </c>
      <c r="AB38" s="1">
        <v>1.6934</v>
      </c>
      <c r="AC38" s="1">
        <v>1.7991999999999999</v>
      </c>
      <c r="AD38" s="1">
        <v>1.5343</v>
      </c>
    </row>
    <row r="39" spans="1:30" ht="15.75" customHeight="1" x14ac:dyDescent="0.3">
      <c r="A39" s="1" t="s">
        <v>378</v>
      </c>
      <c r="B39" s="3" t="s">
        <v>291</v>
      </c>
      <c r="C39" s="1">
        <v>57</v>
      </c>
      <c r="J39" s="1" t="s">
        <v>379</v>
      </c>
      <c r="K39" s="1">
        <v>0</v>
      </c>
      <c r="L39" s="1">
        <v>0</v>
      </c>
      <c r="M39" s="1">
        <v>0</v>
      </c>
      <c r="N39" s="1">
        <v>0</v>
      </c>
      <c r="O39" s="1">
        <v>0</v>
      </c>
      <c r="P39" s="1">
        <v>0</v>
      </c>
      <c r="Q39" s="1">
        <v>0</v>
      </c>
      <c r="R39" s="1">
        <v>0</v>
      </c>
      <c r="S39" s="1">
        <v>0</v>
      </c>
      <c r="T39" s="1">
        <v>0</v>
      </c>
      <c r="U39" s="1">
        <v>0</v>
      </c>
      <c r="V39" s="1">
        <v>0</v>
      </c>
      <c r="W39" s="1">
        <v>1.0894999999999999</v>
      </c>
      <c r="X39" s="1">
        <v>1.0901000000000001</v>
      </c>
      <c r="Y39" s="1">
        <v>1.1196999999999999</v>
      </c>
      <c r="Z39" s="1">
        <v>1.1173999999999999</v>
      </c>
      <c r="AA39" s="1">
        <v>1.3835999999999999</v>
      </c>
      <c r="AB39" s="1">
        <v>1.5154000000000001</v>
      </c>
      <c r="AC39" s="1">
        <v>1.6596</v>
      </c>
      <c r="AD39" s="1">
        <v>1.4786999999999999</v>
      </c>
    </row>
    <row r="40" spans="1:30" ht="15.75" customHeight="1" x14ac:dyDescent="0.3">
      <c r="A40" s="1" t="s">
        <v>380</v>
      </c>
      <c r="B40" s="3" t="s">
        <v>292</v>
      </c>
      <c r="C40" s="1">
        <v>42</v>
      </c>
      <c r="J40" s="1" t="s">
        <v>381</v>
      </c>
      <c r="K40" s="1">
        <v>0</v>
      </c>
      <c r="L40" s="1">
        <v>0</v>
      </c>
      <c r="M40" s="1">
        <v>0</v>
      </c>
      <c r="N40" s="1">
        <v>0</v>
      </c>
      <c r="O40" s="1">
        <v>0</v>
      </c>
      <c r="P40" s="1">
        <v>0</v>
      </c>
      <c r="Q40" s="1">
        <v>0</v>
      </c>
      <c r="R40" s="1">
        <v>0</v>
      </c>
      <c r="S40" s="1">
        <v>0</v>
      </c>
      <c r="T40" s="1">
        <v>0</v>
      </c>
      <c r="U40" s="1">
        <v>0</v>
      </c>
      <c r="V40" s="1">
        <v>0</v>
      </c>
      <c r="W40" s="1">
        <v>0</v>
      </c>
      <c r="X40" s="1">
        <v>0</v>
      </c>
      <c r="Y40" s="1">
        <v>0</v>
      </c>
      <c r="Z40" s="1">
        <v>0</v>
      </c>
      <c r="AA40" s="1">
        <v>0.69199999999999995</v>
      </c>
      <c r="AB40" s="1">
        <v>0.61380000000000001</v>
      </c>
      <c r="AC40" s="1">
        <v>1.4117</v>
      </c>
      <c r="AD40" s="1">
        <v>1.4709000000000001</v>
      </c>
    </row>
    <row r="41" spans="1:30" ht="15.75" customHeight="1" x14ac:dyDescent="0.3">
      <c r="A41" s="1" t="s">
        <v>382</v>
      </c>
      <c r="B41" s="3" t="s">
        <v>293</v>
      </c>
      <c r="C41" s="1">
        <v>45</v>
      </c>
      <c r="J41" s="1" t="s">
        <v>383</v>
      </c>
      <c r="K41" s="1">
        <v>0</v>
      </c>
      <c r="L41" s="1">
        <v>0</v>
      </c>
      <c r="M41" s="1">
        <v>0</v>
      </c>
      <c r="N41" s="1">
        <v>0</v>
      </c>
      <c r="O41" s="1">
        <v>0</v>
      </c>
      <c r="P41" s="1">
        <v>0</v>
      </c>
      <c r="Q41" s="1">
        <v>0</v>
      </c>
      <c r="R41" s="1">
        <v>0</v>
      </c>
      <c r="S41" s="1">
        <v>0</v>
      </c>
      <c r="T41" s="1">
        <v>0</v>
      </c>
      <c r="U41" s="1">
        <v>0</v>
      </c>
      <c r="V41" s="1">
        <v>0</v>
      </c>
      <c r="W41" s="1">
        <v>0</v>
      </c>
      <c r="X41" s="1">
        <v>0</v>
      </c>
      <c r="Y41" s="1">
        <v>0.42599999999999999</v>
      </c>
      <c r="Z41" s="1">
        <v>0.47739999999999999</v>
      </c>
      <c r="AA41" s="1">
        <v>1.1315999999999999</v>
      </c>
      <c r="AB41" s="1">
        <v>1.2333000000000001</v>
      </c>
      <c r="AC41" s="1">
        <v>1.6458999999999999</v>
      </c>
      <c r="AD41" s="1">
        <v>1.4587000000000001</v>
      </c>
    </row>
    <row r="42" spans="1:30" ht="15.75" customHeight="1" x14ac:dyDescent="0.3">
      <c r="A42" s="1" t="s">
        <v>384</v>
      </c>
      <c r="B42" s="3" t="s">
        <v>294</v>
      </c>
      <c r="C42" s="1">
        <v>29</v>
      </c>
      <c r="J42" s="1" t="s">
        <v>385</v>
      </c>
      <c r="K42" s="1">
        <v>0</v>
      </c>
      <c r="L42" s="1">
        <v>0</v>
      </c>
      <c r="M42" s="1">
        <v>0</v>
      </c>
      <c r="N42" s="1">
        <v>0</v>
      </c>
      <c r="O42" s="1">
        <v>0</v>
      </c>
      <c r="P42" s="1">
        <v>0</v>
      </c>
      <c r="Q42" s="1">
        <v>0</v>
      </c>
      <c r="R42" s="1">
        <v>0</v>
      </c>
      <c r="S42" s="1">
        <v>0</v>
      </c>
      <c r="T42" s="1">
        <v>0</v>
      </c>
      <c r="U42" s="1">
        <v>0</v>
      </c>
      <c r="V42" s="1">
        <v>0</v>
      </c>
      <c r="W42" s="1">
        <v>0</v>
      </c>
      <c r="X42" s="1">
        <v>0</v>
      </c>
      <c r="Y42" s="1">
        <v>0.3609</v>
      </c>
      <c r="Z42" s="1">
        <v>0.42280000000000001</v>
      </c>
      <c r="AA42" s="1">
        <v>1.3785000000000001</v>
      </c>
      <c r="AB42" s="1">
        <v>1.4681</v>
      </c>
      <c r="AC42" s="1">
        <v>1.6529</v>
      </c>
      <c r="AD42" s="1">
        <v>1.44</v>
      </c>
    </row>
    <row r="43" spans="1:30" ht="15.75" customHeight="1" x14ac:dyDescent="0.3">
      <c r="A43" s="1" t="s">
        <v>386</v>
      </c>
      <c r="B43" s="3" t="s">
        <v>295</v>
      </c>
      <c r="C43" s="1">
        <v>72</v>
      </c>
      <c r="J43" s="1" t="s">
        <v>387</v>
      </c>
      <c r="K43" s="1">
        <v>0</v>
      </c>
      <c r="L43" s="1">
        <v>0</v>
      </c>
      <c r="M43" s="1">
        <v>0</v>
      </c>
      <c r="N43" s="1">
        <v>0</v>
      </c>
      <c r="O43" s="1">
        <v>0</v>
      </c>
      <c r="P43" s="1">
        <v>0</v>
      </c>
      <c r="Q43" s="1">
        <v>0</v>
      </c>
      <c r="R43" s="1">
        <v>0</v>
      </c>
      <c r="S43" s="1">
        <v>0</v>
      </c>
      <c r="T43" s="1">
        <v>0</v>
      </c>
      <c r="U43" s="1">
        <v>0</v>
      </c>
      <c r="V43" s="1">
        <v>0</v>
      </c>
      <c r="W43" s="1">
        <v>0</v>
      </c>
      <c r="X43" s="1">
        <v>0</v>
      </c>
      <c r="Y43" s="1">
        <v>0</v>
      </c>
      <c r="Z43" s="1">
        <v>0</v>
      </c>
      <c r="AA43" s="1">
        <v>1.0926</v>
      </c>
      <c r="AB43" s="1">
        <v>1.3952</v>
      </c>
      <c r="AC43" s="1">
        <v>1.4395</v>
      </c>
      <c r="AD43" s="1">
        <v>1.4391</v>
      </c>
    </row>
    <row r="44" spans="1:30" ht="15.75" customHeight="1" x14ac:dyDescent="0.3">
      <c r="A44" s="1" t="s">
        <v>388</v>
      </c>
      <c r="B44" s="3" t="s">
        <v>296</v>
      </c>
      <c r="C44" s="1">
        <v>73</v>
      </c>
      <c r="J44" s="1" t="s">
        <v>389</v>
      </c>
      <c r="K44" s="1">
        <v>0</v>
      </c>
      <c r="L44" s="1">
        <v>0</v>
      </c>
      <c r="M44" s="1">
        <v>0</v>
      </c>
      <c r="N44" s="1">
        <v>0</v>
      </c>
      <c r="O44" s="1">
        <v>0</v>
      </c>
      <c r="P44" s="1">
        <v>0</v>
      </c>
      <c r="Q44" s="1">
        <v>0</v>
      </c>
      <c r="R44" s="1">
        <v>0</v>
      </c>
      <c r="S44" s="1">
        <v>0</v>
      </c>
      <c r="T44" s="1">
        <v>0</v>
      </c>
      <c r="U44" s="1">
        <v>1.2745</v>
      </c>
      <c r="V44" s="1">
        <v>1.5167999999999999</v>
      </c>
      <c r="W44" s="1">
        <v>1.7947</v>
      </c>
      <c r="X44" s="1">
        <v>1.6012999999999999</v>
      </c>
      <c r="Y44" s="1">
        <v>1.4842</v>
      </c>
      <c r="Z44" s="1">
        <v>1.2685999999999999</v>
      </c>
      <c r="AA44" s="1">
        <v>1.7112000000000001</v>
      </c>
      <c r="AB44" s="1">
        <v>1.6678999999999999</v>
      </c>
      <c r="AC44" s="1">
        <v>1.3894</v>
      </c>
      <c r="AD44" s="1">
        <v>1.3861000000000001</v>
      </c>
    </row>
    <row r="45" spans="1:30" ht="15.75" customHeight="1" x14ac:dyDescent="0.3">
      <c r="A45" s="1" t="s">
        <v>390</v>
      </c>
      <c r="B45" s="3" t="s">
        <v>297</v>
      </c>
      <c r="C45" s="1">
        <v>207</v>
      </c>
      <c r="J45" s="1" t="s">
        <v>391</v>
      </c>
      <c r="K45" s="1">
        <v>0</v>
      </c>
      <c r="L45" s="1">
        <v>0</v>
      </c>
      <c r="M45" s="1">
        <v>0</v>
      </c>
      <c r="N45" s="1">
        <v>0</v>
      </c>
      <c r="O45" s="1">
        <v>0</v>
      </c>
      <c r="P45" s="1">
        <v>0</v>
      </c>
      <c r="Q45" s="1">
        <v>0</v>
      </c>
      <c r="R45" s="1">
        <v>0</v>
      </c>
      <c r="S45" s="1">
        <v>0</v>
      </c>
      <c r="T45" s="1">
        <v>0</v>
      </c>
      <c r="U45" s="1">
        <v>1.3031999999999999</v>
      </c>
      <c r="V45" s="1">
        <v>1.3584000000000001</v>
      </c>
      <c r="W45" s="1">
        <v>1.3767</v>
      </c>
      <c r="X45" s="1">
        <v>1.2418</v>
      </c>
      <c r="Y45" s="1">
        <v>1.1575</v>
      </c>
      <c r="Z45" s="1">
        <v>1.1526000000000001</v>
      </c>
      <c r="AA45" s="1">
        <v>1.3916999999999999</v>
      </c>
      <c r="AB45" s="1">
        <v>1.4983</v>
      </c>
      <c r="AC45" s="1">
        <v>1.3693</v>
      </c>
      <c r="AD45" s="1">
        <v>1.3563000000000001</v>
      </c>
    </row>
    <row r="46" spans="1:30" ht="15.75" customHeight="1" x14ac:dyDescent="0.3">
      <c r="A46" s="1" t="s">
        <v>392</v>
      </c>
      <c r="B46" s="3" t="s">
        <v>298</v>
      </c>
      <c r="C46" s="1">
        <v>41</v>
      </c>
      <c r="J46" s="1" t="s">
        <v>393</v>
      </c>
      <c r="K46" s="1">
        <v>0</v>
      </c>
      <c r="L46" s="1">
        <v>0</v>
      </c>
      <c r="M46" s="1">
        <v>0</v>
      </c>
      <c r="N46" s="1">
        <v>0</v>
      </c>
      <c r="O46" s="1">
        <v>0</v>
      </c>
      <c r="P46" s="1">
        <v>0</v>
      </c>
      <c r="Q46" s="1">
        <v>0</v>
      </c>
      <c r="R46" s="1">
        <v>0</v>
      </c>
      <c r="S46" s="1">
        <v>0</v>
      </c>
      <c r="T46" s="1">
        <v>0</v>
      </c>
      <c r="U46" s="1">
        <v>1.2611000000000001</v>
      </c>
      <c r="V46" s="1">
        <v>0.96479999999999999</v>
      </c>
      <c r="W46" s="1">
        <v>1.1319999999999999</v>
      </c>
      <c r="X46" s="1">
        <v>1.1428</v>
      </c>
      <c r="Y46" s="1">
        <v>1.5124</v>
      </c>
      <c r="Z46" s="1">
        <v>1.4228000000000001</v>
      </c>
      <c r="AA46" s="1">
        <v>1.5278</v>
      </c>
      <c r="AB46" s="1">
        <v>1.3942000000000001</v>
      </c>
      <c r="AC46" s="1">
        <v>1.2129000000000001</v>
      </c>
      <c r="AD46" s="1">
        <v>1.3293999999999999</v>
      </c>
    </row>
    <row r="47" spans="1:30" ht="15.75" customHeight="1" x14ac:dyDescent="0.3">
      <c r="A47" s="1" t="s">
        <v>394</v>
      </c>
      <c r="B47" s="3" t="s">
        <v>299</v>
      </c>
      <c r="C47" s="1">
        <v>50</v>
      </c>
      <c r="J47" s="1" t="s">
        <v>219</v>
      </c>
      <c r="K47" s="1">
        <v>0</v>
      </c>
      <c r="L47" s="1">
        <v>0</v>
      </c>
      <c r="M47" s="1">
        <v>0</v>
      </c>
      <c r="N47" s="1">
        <v>0</v>
      </c>
      <c r="O47" s="1">
        <v>0</v>
      </c>
      <c r="P47" s="1">
        <v>0</v>
      </c>
      <c r="Q47" s="1">
        <v>0</v>
      </c>
      <c r="R47" s="1">
        <v>0</v>
      </c>
      <c r="S47" s="1">
        <v>0</v>
      </c>
      <c r="T47" s="1">
        <v>0</v>
      </c>
      <c r="U47" s="1">
        <v>0.36230000000000001</v>
      </c>
      <c r="V47" s="1">
        <v>0.37490000000000001</v>
      </c>
      <c r="W47" s="1">
        <v>0.76880000000000004</v>
      </c>
      <c r="X47" s="1">
        <v>0.86760000000000004</v>
      </c>
      <c r="Y47" s="1">
        <v>1.4056999999999999</v>
      </c>
      <c r="Z47" s="1">
        <v>1.7284999999999999</v>
      </c>
      <c r="AA47" s="1">
        <v>1.9876</v>
      </c>
      <c r="AB47" s="1">
        <v>2.1867999999999999</v>
      </c>
      <c r="AC47" s="1">
        <v>1.3572</v>
      </c>
      <c r="AD47" s="1">
        <v>1.3115000000000001</v>
      </c>
    </row>
    <row r="48" spans="1:30" ht="15.75" customHeight="1" x14ac:dyDescent="0.3">
      <c r="A48" s="1" t="s">
        <v>395</v>
      </c>
      <c r="B48" s="3" t="s">
        <v>300</v>
      </c>
      <c r="C48" s="1">
        <v>283</v>
      </c>
      <c r="J48" s="1" t="s">
        <v>396</v>
      </c>
      <c r="K48" s="1">
        <v>0</v>
      </c>
      <c r="L48" s="1">
        <v>0</v>
      </c>
      <c r="M48" s="1">
        <v>0</v>
      </c>
      <c r="N48" s="1">
        <v>0</v>
      </c>
      <c r="O48" s="1">
        <v>0</v>
      </c>
      <c r="P48" s="1">
        <v>0</v>
      </c>
      <c r="Q48" s="1">
        <v>0</v>
      </c>
      <c r="R48" s="1">
        <v>0</v>
      </c>
      <c r="S48" s="1">
        <v>0</v>
      </c>
      <c r="T48" s="1">
        <v>0</v>
      </c>
      <c r="U48" s="1">
        <v>2.3349000000000002</v>
      </c>
      <c r="V48" s="1">
        <v>2.3809999999999998</v>
      </c>
      <c r="W48" s="1">
        <v>1.6491</v>
      </c>
      <c r="X48" s="1">
        <v>1.4703999999999999</v>
      </c>
      <c r="Y48" s="1">
        <v>1.8909</v>
      </c>
      <c r="Z48" s="1">
        <v>1.9997</v>
      </c>
      <c r="AA48" s="1">
        <v>1.98</v>
      </c>
      <c r="AB48" s="1">
        <v>1.6686000000000001</v>
      </c>
      <c r="AC48" s="1">
        <v>1.5784</v>
      </c>
      <c r="AD48" s="1">
        <v>1.2438</v>
      </c>
    </row>
    <row r="49" spans="1:30" ht="15.75" customHeight="1" x14ac:dyDescent="0.3">
      <c r="A49" s="1" t="s">
        <v>397</v>
      </c>
      <c r="B49" s="3" t="s">
        <v>301</v>
      </c>
      <c r="C49" s="1">
        <v>63</v>
      </c>
      <c r="J49" s="1" t="s">
        <v>398</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1.1516999999999999</v>
      </c>
      <c r="AD49" s="1">
        <v>1.2372000000000001</v>
      </c>
    </row>
    <row r="50" spans="1:30" ht="15.75" customHeight="1" x14ac:dyDescent="0.3">
      <c r="A50" s="1" t="s">
        <v>399</v>
      </c>
      <c r="B50" s="3" t="s">
        <v>302</v>
      </c>
      <c r="C50" s="1">
        <v>62</v>
      </c>
      <c r="J50" s="1" t="s">
        <v>400</v>
      </c>
      <c r="K50" s="1">
        <v>0</v>
      </c>
      <c r="L50" s="1">
        <v>0</v>
      </c>
      <c r="M50" s="1">
        <v>0</v>
      </c>
      <c r="N50" s="1">
        <v>0</v>
      </c>
      <c r="O50" s="1">
        <v>0</v>
      </c>
      <c r="P50" s="1">
        <v>0</v>
      </c>
      <c r="Q50" s="1">
        <v>0</v>
      </c>
      <c r="R50" s="1">
        <v>0</v>
      </c>
      <c r="S50" s="1">
        <v>0</v>
      </c>
      <c r="T50" s="1">
        <v>0</v>
      </c>
      <c r="U50" s="1">
        <v>1.3566</v>
      </c>
      <c r="V50" s="1">
        <v>1.7018</v>
      </c>
      <c r="W50" s="1">
        <v>1.6903999999999999</v>
      </c>
      <c r="X50" s="1">
        <v>1.4463999999999999</v>
      </c>
      <c r="Y50" s="1">
        <v>1.5908</v>
      </c>
      <c r="Z50" s="1">
        <v>1.7699</v>
      </c>
      <c r="AA50" s="1">
        <v>1.1981999999999999</v>
      </c>
      <c r="AB50" s="1">
        <v>1.2103999999999999</v>
      </c>
      <c r="AC50" s="1">
        <v>1.387</v>
      </c>
      <c r="AD50" s="1">
        <v>1.1988000000000001</v>
      </c>
    </row>
    <row r="51" spans="1:30" ht="15.75" customHeight="1" x14ac:dyDescent="0.3">
      <c r="A51" s="1" t="s">
        <v>401</v>
      </c>
      <c r="B51" s="3" t="s">
        <v>303</v>
      </c>
      <c r="C51" s="1"/>
      <c r="J51" s="1" t="s">
        <v>402</v>
      </c>
      <c r="K51" s="1">
        <v>0</v>
      </c>
      <c r="L51" s="1">
        <v>0</v>
      </c>
      <c r="M51" s="1">
        <v>0</v>
      </c>
      <c r="N51" s="1">
        <v>0</v>
      </c>
      <c r="O51" s="1">
        <v>0</v>
      </c>
      <c r="P51" s="1">
        <v>0</v>
      </c>
      <c r="Q51" s="1">
        <v>0</v>
      </c>
      <c r="R51" s="1">
        <v>0</v>
      </c>
      <c r="S51" s="1">
        <v>0</v>
      </c>
      <c r="T51" s="1">
        <v>0</v>
      </c>
      <c r="U51" s="1">
        <v>1.7499</v>
      </c>
      <c r="V51" s="1">
        <v>1.8050999999999999</v>
      </c>
      <c r="W51" s="1">
        <v>1.7818000000000001</v>
      </c>
      <c r="X51" s="1">
        <v>1.5409999999999999</v>
      </c>
      <c r="Y51" s="1">
        <v>1.9544999999999999</v>
      </c>
      <c r="Z51" s="1">
        <v>1.8562000000000001</v>
      </c>
      <c r="AA51" s="1">
        <v>2.0121000000000002</v>
      </c>
      <c r="AB51" s="1">
        <v>1.7766999999999999</v>
      </c>
      <c r="AC51" s="1">
        <v>1.0447</v>
      </c>
      <c r="AD51" s="1">
        <v>1.1693</v>
      </c>
    </row>
    <row r="52" spans="1:30" ht="15.75" customHeight="1" x14ac:dyDescent="0.3">
      <c r="A52" s="1" t="s">
        <v>403</v>
      </c>
      <c r="B52" s="4" t="s">
        <v>304</v>
      </c>
      <c r="C52" s="1">
        <v>27</v>
      </c>
      <c r="J52" s="1" t="s">
        <v>404</v>
      </c>
      <c r="K52" s="1">
        <v>0</v>
      </c>
      <c r="L52" s="1">
        <v>0</v>
      </c>
      <c r="M52" s="1">
        <v>0</v>
      </c>
      <c r="N52" s="1">
        <v>0</v>
      </c>
      <c r="O52" s="1">
        <v>0</v>
      </c>
      <c r="P52" s="1">
        <v>0</v>
      </c>
      <c r="Q52" s="1">
        <v>0</v>
      </c>
      <c r="R52" s="1">
        <v>0</v>
      </c>
      <c r="S52" s="1">
        <v>0</v>
      </c>
      <c r="T52" s="1">
        <v>0</v>
      </c>
      <c r="U52" s="1">
        <v>1.0595000000000001</v>
      </c>
      <c r="V52" s="1">
        <v>1.0848</v>
      </c>
      <c r="W52" s="1">
        <v>1.2017</v>
      </c>
      <c r="X52" s="1">
        <v>1.3015000000000001</v>
      </c>
      <c r="Y52" s="1">
        <v>0.96209999999999996</v>
      </c>
      <c r="Z52" s="1">
        <v>0.84130000000000005</v>
      </c>
      <c r="AA52" s="1">
        <v>1.2246999999999999</v>
      </c>
      <c r="AB52" s="1">
        <v>1.3107</v>
      </c>
      <c r="AC52" s="1">
        <v>1.2692000000000001</v>
      </c>
      <c r="AD52" s="1">
        <v>1.1517999999999999</v>
      </c>
    </row>
    <row r="53" spans="1:30" ht="15.75" customHeight="1" x14ac:dyDescent="0.3">
      <c r="A53" s="1" t="s">
        <v>405</v>
      </c>
      <c r="B53" s="3" t="s">
        <v>305</v>
      </c>
      <c r="C53" s="1">
        <v>49</v>
      </c>
      <c r="J53" s="1" t="s">
        <v>406</v>
      </c>
      <c r="K53" s="1">
        <v>0</v>
      </c>
      <c r="L53" s="1">
        <v>0</v>
      </c>
      <c r="M53" s="1">
        <v>0</v>
      </c>
      <c r="N53" s="1">
        <v>0</v>
      </c>
      <c r="O53" s="1">
        <v>0</v>
      </c>
      <c r="P53" s="1">
        <v>0</v>
      </c>
      <c r="Q53" s="1">
        <v>0</v>
      </c>
      <c r="R53" s="1">
        <v>0</v>
      </c>
      <c r="S53" s="1">
        <v>0</v>
      </c>
      <c r="T53" s="1">
        <v>0</v>
      </c>
      <c r="U53" s="1">
        <v>1.7284999999999999</v>
      </c>
      <c r="V53" s="1">
        <v>1.7158</v>
      </c>
      <c r="W53" s="1">
        <v>1.8349</v>
      </c>
      <c r="X53" s="1">
        <v>1.7075</v>
      </c>
      <c r="Y53" s="1">
        <v>1.0823</v>
      </c>
      <c r="Z53" s="1">
        <v>0.85470000000000002</v>
      </c>
      <c r="AA53" s="1">
        <v>1.3280000000000001</v>
      </c>
      <c r="AB53" s="1">
        <v>1.3987000000000001</v>
      </c>
      <c r="AC53" s="1">
        <v>1.2088000000000001</v>
      </c>
      <c r="AD53" s="1">
        <v>1.1143000000000001</v>
      </c>
    </row>
    <row r="54" spans="1:30" ht="15.75" customHeight="1" x14ac:dyDescent="0.3">
      <c r="A54" s="1" t="s">
        <v>407</v>
      </c>
      <c r="B54" s="3" t="s">
        <v>306</v>
      </c>
      <c r="C54" s="1">
        <v>23</v>
      </c>
      <c r="J54" s="1" t="s">
        <v>408</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1.0387999999999999</v>
      </c>
      <c r="AD54" s="1">
        <v>1.0727</v>
      </c>
    </row>
    <row r="55" spans="1:30" ht="15.75" customHeight="1" x14ac:dyDescent="0.3">
      <c r="A55" s="1" t="s">
        <v>409</v>
      </c>
      <c r="B55" s="3" t="s">
        <v>307</v>
      </c>
      <c r="C55" s="1">
        <v>68</v>
      </c>
      <c r="J55" s="1" t="s">
        <v>410</v>
      </c>
      <c r="K55" s="1">
        <v>0</v>
      </c>
      <c r="L55" s="1">
        <v>0</v>
      </c>
      <c r="M55" s="1">
        <v>0</v>
      </c>
      <c r="N55" s="1">
        <v>0</v>
      </c>
      <c r="O55" s="1">
        <v>0</v>
      </c>
      <c r="P55" s="1">
        <v>0</v>
      </c>
      <c r="Q55" s="1">
        <v>0</v>
      </c>
      <c r="R55" s="1">
        <v>0</v>
      </c>
      <c r="S55" s="1">
        <v>0</v>
      </c>
      <c r="T55" s="1">
        <v>0</v>
      </c>
      <c r="U55" s="1">
        <v>1.0286999999999999</v>
      </c>
      <c r="V55" s="1">
        <v>1.0623</v>
      </c>
      <c r="W55" s="1">
        <v>1.0479000000000001</v>
      </c>
      <c r="X55" s="1">
        <v>0.86299999999999999</v>
      </c>
      <c r="Y55" s="1">
        <v>1.032</v>
      </c>
      <c r="Z55" s="1">
        <v>0.99539999999999995</v>
      </c>
      <c r="AA55" s="1">
        <v>1.0585</v>
      </c>
      <c r="AB55" s="1">
        <v>1.1288</v>
      </c>
      <c r="AC55" s="1">
        <v>1.1426000000000001</v>
      </c>
      <c r="AD55" s="1">
        <v>1.0109999999999999</v>
      </c>
    </row>
    <row r="56" spans="1:30" ht="15.75" customHeight="1" x14ac:dyDescent="0.3">
      <c r="A56" s="1" t="s">
        <v>411</v>
      </c>
      <c r="B56" s="4" t="s">
        <v>308</v>
      </c>
      <c r="C56" s="1">
        <v>59</v>
      </c>
      <c r="J56" s="1" t="s">
        <v>412</v>
      </c>
      <c r="K56" s="1">
        <v>0</v>
      </c>
      <c r="L56" s="1">
        <v>0</v>
      </c>
      <c r="M56" s="1">
        <v>0</v>
      </c>
      <c r="N56" s="1">
        <v>0</v>
      </c>
      <c r="O56" s="1">
        <v>0</v>
      </c>
      <c r="P56" s="1">
        <v>0</v>
      </c>
      <c r="Q56" s="1">
        <v>0</v>
      </c>
      <c r="R56" s="1">
        <v>0</v>
      </c>
      <c r="S56" s="1">
        <v>0</v>
      </c>
      <c r="T56" s="1">
        <v>0</v>
      </c>
      <c r="U56" s="1">
        <v>0.59719999999999995</v>
      </c>
      <c r="V56" s="1">
        <v>0.7429</v>
      </c>
      <c r="W56" s="1">
        <v>0.72550000000000003</v>
      </c>
      <c r="X56" s="1">
        <v>0.80600000000000005</v>
      </c>
      <c r="Y56" s="1">
        <v>0.60770000000000002</v>
      </c>
      <c r="Z56" s="1">
        <v>0.6915</v>
      </c>
      <c r="AA56" s="1">
        <v>0.80910000000000004</v>
      </c>
      <c r="AB56" s="1">
        <v>0.8216</v>
      </c>
      <c r="AC56" s="1">
        <v>1.0547</v>
      </c>
      <c r="AD56" s="1">
        <v>1.0105</v>
      </c>
    </row>
    <row r="57" spans="1:30" ht="15.75" customHeight="1" x14ac:dyDescent="0.3">
      <c r="A57" s="1" t="s">
        <v>413</v>
      </c>
      <c r="B57" s="3" t="s">
        <v>309</v>
      </c>
      <c r="C57" s="1">
        <v>50</v>
      </c>
      <c r="J57" s="1" t="s">
        <v>414</v>
      </c>
      <c r="K57" s="1">
        <v>0</v>
      </c>
      <c r="L57" s="1">
        <v>0</v>
      </c>
      <c r="M57" s="1">
        <v>0</v>
      </c>
      <c r="N57" s="1">
        <v>0</v>
      </c>
      <c r="O57" s="1">
        <v>0</v>
      </c>
      <c r="P57" s="1">
        <v>0</v>
      </c>
      <c r="Q57" s="1">
        <v>0</v>
      </c>
      <c r="R57" s="1">
        <v>0</v>
      </c>
      <c r="S57" s="1">
        <v>0</v>
      </c>
      <c r="T57" s="1">
        <v>0</v>
      </c>
      <c r="U57" s="1">
        <v>0.9899</v>
      </c>
      <c r="V57" s="1">
        <v>0.98429999999999995</v>
      </c>
      <c r="W57" s="1">
        <v>0.90690000000000004</v>
      </c>
      <c r="X57" s="1">
        <v>1.111</v>
      </c>
      <c r="Y57" s="1">
        <v>1.0389999999999999</v>
      </c>
      <c r="Z57" s="1">
        <v>1.046</v>
      </c>
      <c r="AA57" s="1">
        <v>0.86129999999999995</v>
      </c>
      <c r="AB57" s="1">
        <v>0.92730000000000001</v>
      </c>
      <c r="AC57" s="1">
        <v>0.92520000000000002</v>
      </c>
      <c r="AD57" s="1">
        <v>0.97809999999999997</v>
      </c>
    </row>
    <row r="58" spans="1:30" ht="15.75" customHeight="1" x14ac:dyDescent="0.3">
      <c r="A58" s="1" t="s">
        <v>415</v>
      </c>
      <c r="B58" s="3" t="s">
        <v>310</v>
      </c>
      <c r="C58" s="1">
        <v>1</v>
      </c>
      <c r="J58" s="1" t="s">
        <v>416</v>
      </c>
      <c r="K58" s="1">
        <v>0</v>
      </c>
      <c r="L58" s="1">
        <v>0</v>
      </c>
      <c r="M58" s="1">
        <v>0</v>
      </c>
      <c r="N58" s="1">
        <v>0</v>
      </c>
      <c r="O58" s="1">
        <v>0</v>
      </c>
      <c r="P58" s="1">
        <v>0</v>
      </c>
      <c r="Q58" s="1">
        <v>0</v>
      </c>
      <c r="R58" s="1">
        <v>0</v>
      </c>
      <c r="S58" s="1">
        <v>0</v>
      </c>
      <c r="T58" s="1">
        <v>0</v>
      </c>
      <c r="U58" s="1">
        <v>0.79239999999999999</v>
      </c>
      <c r="V58" s="1">
        <v>0.96489999999999998</v>
      </c>
      <c r="W58" s="1">
        <v>1.0551999999999999</v>
      </c>
      <c r="X58" s="1">
        <v>1.0736000000000001</v>
      </c>
      <c r="Y58" s="1">
        <v>1.2547999999999999</v>
      </c>
      <c r="Z58" s="1">
        <v>1.2573000000000001</v>
      </c>
      <c r="AA58" s="1">
        <v>1.5637000000000001</v>
      </c>
      <c r="AB58" s="1">
        <v>1.3328</v>
      </c>
      <c r="AC58" s="1">
        <v>0.95030000000000003</v>
      </c>
      <c r="AD58" s="1">
        <v>0.93</v>
      </c>
    </row>
    <row r="59" spans="1:30" ht="15.75" customHeight="1" x14ac:dyDescent="0.3">
      <c r="A59" s="1" t="s">
        <v>417</v>
      </c>
      <c r="B59" s="3" t="s">
        <v>311</v>
      </c>
      <c r="C59" s="1">
        <v>140</v>
      </c>
      <c r="J59" s="1" t="s">
        <v>418</v>
      </c>
      <c r="K59" s="1">
        <v>0</v>
      </c>
      <c r="L59" s="1">
        <v>0</v>
      </c>
      <c r="M59" s="1">
        <v>0</v>
      </c>
      <c r="N59" s="1">
        <v>0</v>
      </c>
      <c r="O59" s="1">
        <v>0</v>
      </c>
      <c r="P59" s="1">
        <v>0</v>
      </c>
      <c r="Q59" s="1">
        <v>0</v>
      </c>
      <c r="R59" s="1">
        <v>0</v>
      </c>
      <c r="S59" s="1">
        <v>0</v>
      </c>
      <c r="T59" s="1">
        <v>0</v>
      </c>
      <c r="U59" s="1">
        <v>1.8142</v>
      </c>
      <c r="V59" s="1">
        <v>1.9434</v>
      </c>
      <c r="W59" s="1">
        <v>0.93610000000000004</v>
      </c>
      <c r="X59" s="1">
        <v>0.86399999999999999</v>
      </c>
      <c r="Y59" s="1">
        <v>1.2615000000000001</v>
      </c>
      <c r="Z59" s="1">
        <v>1.2757000000000001</v>
      </c>
      <c r="AA59" s="1">
        <v>2.0114000000000001</v>
      </c>
      <c r="AB59" s="1">
        <v>2.0093999999999999</v>
      </c>
      <c r="AC59" s="1">
        <v>0.97450000000000003</v>
      </c>
      <c r="AD59" s="1">
        <v>0.89049999999999996</v>
      </c>
    </row>
    <row r="60" spans="1:30" ht="15.75" customHeight="1" x14ac:dyDescent="0.3">
      <c r="A60" s="1" t="s">
        <v>419</v>
      </c>
      <c r="B60" s="4" t="s">
        <v>312</v>
      </c>
      <c r="C60" s="1">
        <v>199</v>
      </c>
      <c r="J60" s="1" t="s">
        <v>180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0.7762</v>
      </c>
      <c r="AD60" s="1">
        <v>0.85709999999999997</v>
      </c>
    </row>
    <row r="61" spans="1:30" ht="15.75" customHeight="1" x14ac:dyDescent="0.3">
      <c r="A61" s="1" t="s">
        <v>420</v>
      </c>
      <c r="B61" s="3" t="s">
        <v>313</v>
      </c>
      <c r="C61" s="1">
        <v>50</v>
      </c>
      <c r="J61" s="1" t="s">
        <v>421</v>
      </c>
      <c r="K61" s="1">
        <v>0</v>
      </c>
      <c r="L61" s="1">
        <v>0</v>
      </c>
      <c r="M61" s="1">
        <v>0</v>
      </c>
      <c r="N61" s="1">
        <v>0</v>
      </c>
      <c r="O61" s="1">
        <v>0</v>
      </c>
      <c r="P61" s="1">
        <v>0</v>
      </c>
      <c r="Q61" s="1">
        <v>0</v>
      </c>
      <c r="R61" s="1">
        <v>0</v>
      </c>
      <c r="S61" s="1">
        <v>0</v>
      </c>
      <c r="T61" s="1">
        <v>0</v>
      </c>
      <c r="U61" s="1">
        <v>1.625</v>
      </c>
      <c r="V61" s="1">
        <v>1.9598</v>
      </c>
      <c r="W61" s="1">
        <v>1.7103999999999999</v>
      </c>
      <c r="X61" s="1">
        <v>1.4911000000000001</v>
      </c>
      <c r="Y61" s="1">
        <v>1.7686999999999999</v>
      </c>
      <c r="Z61" s="1">
        <v>1.8837999999999999</v>
      </c>
      <c r="AA61" s="1">
        <v>1.7985</v>
      </c>
      <c r="AB61" s="1">
        <v>1.3511</v>
      </c>
      <c r="AC61" s="1">
        <v>0.92869999999999997</v>
      </c>
      <c r="AD61" s="1">
        <v>0.8286</v>
      </c>
    </row>
    <row r="62" spans="1:30" ht="15.75" customHeight="1" x14ac:dyDescent="0.3">
      <c r="A62" s="1" t="s">
        <v>422</v>
      </c>
      <c r="B62" s="3" t="s">
        <v>314</v>
      </c>
      <c r="C62" s="1">
        <v>93</v>
      </c>
      <c r="J62" s="1" t="s">
        <v>423</v>
      </c>
      <c r="K62" s="1">
        <v>0</v>
      </c>
      <c r="L62" s="1">
        <v>0</v>
      </c>
      <c r="M62" s="1">
        <v>0</v>
      </c>
      <c r="N62" s="1">
        <v>0</v>
      </c>
      <c r="O62" s="1">
        <v>0</v>
      </c>
      <c r="P62" s="1">
        <v>0</v>
      </c>
      <c r="Q62" s="1">
        <v>0</v>
      </c>
      <c r="R62" s="1">
        <v>0</v>
      </c>
      <c r="S62" s="1">
        <v>0</v>
      </c>
      <c r="T62" s="1">
        <v>0</v>
      </c>
      <c r="U62" s="1">
        <v>1.4542999999999999</v>
      </c>
      <c r="V62" s="1">
        <v>1.5489999999999999</v>
      </c>
      <c r="W62" s="1">
        <v>1.2473000000000001</v>
      </c>
      <c r="X62" s="1">
        <v>1.1620999999999999</v>
      </c>
      <c r="Y62" s="1">
        <v>1.2383</v>
      </c>
      <c r="Z62" s="1">
        <v>1.2678</v>
      </c>
      <c r="AA62" s="1">
        <v>0.91290000000000004</v>
      </c>
      <c r="AB62" s="1">
        <v>0.7611</v>
      </c>
      <c r="AC62" s="1">
        <v>0.68879999999999997</v>
      </c>
      <c r="AD62" s="1">
        <v>0.79100000000000004</v>
      </c>
    </row>
    <row r="63" spans="1:30" ht="15.75" customHeight="1" x14ac:dyDescent="0.3">
      <c r="A63" s="1" t="s">
        <v>424</v>
      </c>
      <c r="B63" s="3" t="s">
        <v>315</v>
      </c>
      <c r="C63" s="1"/>
      <c r="J63" s="1" t="s">
        <v>425</v>
      </c>
      <c r="K63" s="1">
        <v>0</v>
      </c>
      <c r="L63" s="1">
        <v>0</v>
      </c>
      <c r="M63" s="1">
        <v>0</v>
      </c>
      <c r="N63" s="1">
        <v>0</v>
      </c>
      <c r="O63" s="1">
        <v>0</v>
      </c>
      <c r="P63" s="1">
        <v>0</v>
      </c>
      <c r="Q63" s="1">
        <v>0</v>
      </c>
      <c r="R63" s="1">
        <v>0</v>
      </c>
      <c r="S63" s="1">
        <v>0</v>
      </c>
      <c r="T63" s="1">
        <v>0</v>
      </c>
      <c r="U63" s="1">
        <v>1.2745</v>
      </c>
      <c r="V63" s="1">
        <v>1.1589</v>
      </c>
      <c r="W63" s="1">
        <v>1.1329</v>
      </c>
      <c r="X63" s="1">
        <v>1.0038</v>
      </c>
      <c r="Y63" s="1">
        <v>1.4238999999999999</v>
      </c>
      <c r="Z63" s="1">
        <v>1.1343000000000001</v>
      </c>
      <c r="AA63" s="1">
        <v>0.94740000000000002</v>
      </c>
      <c r="AB63" s="1">
        <v>1.1457999999999999</v>
      </c>
      <c r="AC63" s="1">
        <v>0.54990000000000006</v>
      </c>
      <c r="AD63" s="1">
        <v>0.75770000000000004</v>
      </c>
    </row>
    <row r="64" spans="1:30" ht="15.75" customHeight="1" x14ac:dyDescent="0.3">
      <c r="A64" s="1" t="s">
        <v>426</v>
      </c>
      <c r="B64" s="3" t="s">
        <v>316</v>
      </c>
      <c r="C64" s="1">
        <v>41</v>
      </c>
      <c r="J64" s="1" t="s">
        <v>231</v>
      </c>
      <c r="K64" s="1">
        <v>0</v>
      </c>
      <c r="L64" s="1">
        <v>0</v>
      </c>
      <c r="M64" s="1">
        <v>0</v>
      </c>
      <c r="N64" s="1">
        <v>0</v>
      </c>
      <c r="O64" s="1">
        <v>0</v>
      </c>
      <c r="P64" s="1">
        <v>0</v>
      </c>
      <c r="Q64" s="1">
        <v>0</v>
      </c>
      <c r="R64" s="1">
        <v>0</v>
      </c>
      <c r="S64" s="1">
        <v>0</v>
      </c>
      <c r="T64" s="1">
        <v>0</v>
      </c>
      <c r="U64" s="1">
        <v>2.1438000000000001</v>
      </c>
      <c r="V64" s="1">
        <v>2.2181000000000002</v>
      </c>
      <c r="W64" s="1">
        <v>2.2113999999999998</v>
      </c>
      <c r="X64" s="1">
        <v>2.3233000000000001</v>
      </c>
      <c r="Y64" s="1">
        <v>1.5511999999999999</v>
      </c>
      <c r="Z64" s="1">
        <v>1.6489</v>
      </c>
      <c r="AA64" s="1">
        <v>1.4319999999999999</v>
      </c>
      <c r="AB64" s="1">
        <v>1.4331</v>
      </c>
      <c r="AC64" s="1">
        <v>0.73299999999999998</v>
      </c>
      <c r="AD64" s="1">
        <v>0.74970000000000003</v>
      </c>
    </row>
    <row r="65" spans="1:30" ht="15.75" customHeight="1" x14ac:dyDescent="0.3">
      <c r="A65" s="1" t="s">
        <v>427</v>
      </c>
      <c r="B65" s="3" t="s">
        <v>317</v>
      </c>
      <c r="C65" s="1"/>
      <c r="J65" s="1" t="s">
        <v>428</v>
      </c>
      <c r="K65" s="1">
        <v>0</v>
      </c>
      <c r="L65" s="1">
        <v>0</v>
      </c>
      <c r="M65" s="1">
        <v>0</v>
      </c>
      <c r="N65" s="1">
        <v>0</v>
      </c>
      <c r="O65" s="1">
        <v>0</v>
      </c>
      <c r="P65" s="1">
        <v>0</v>
      </c>
      <c r="Q65" s="1">
        <v>0</v>
      </c>
      <c r="R65" s="1">
        <v>0</v>
      </c>
      <c r="S65" s="1">
        <v>0</v>
      </c>
      <c r="T65" s="1">
        <v>0</v>
      </c>
      <c r="U65" s="1">
        <v>1.1423000000000001</v>
      </c>
      <c r="V65" s="1">
        <v>1.0143</v>
      </c>
      <c r="W65" s="1">
        <v>1.0202</v>
      </c>
      <c r="X65" s="1">
        <v>1.0441</v>
      </c>
      <c r="Y65" s="1">
        <v>1.0288999999999999</v>
      </c>
      <c r="Z65" s="1">
        <v>1.0306999999999999</v>
      </c>
      <c r="AA65" s="1">
        <v>0.80959999999999999</v>
      </c>
      <c r="AB65" s="1">
        <v>0.755</v>
      </c>
      <c r="AC65" s="1">
        <v>0.6865</v>
      </c>
      <c r="AD65" s="1">
        <v>0.72809999999999997</v>
      </c>
    </row>
    <row r="66" spans="1:30" ht="15.75" customHeight="1" x14ac:dyDescent="0.3">
      <c r="A66" s="1" t="s">
        <v>429</v>
      </c>
      <c r="B66" s="3" t="s">
        <v>318</v>
      </c>
      <c r="C66" s="1">
        <v>83</v>
      </c>
      <c r="J66" s="1" t="s">
        <v>430</v>
      </c>
      <c r="K66" s="1">
        <v>0</v>
      </c>
      <c r="L66" s="1">
        <v>0</v>
      </c>
      <c r="M66" s="1">
        <v>0</v>
      </c>
      <c r="N66" s="1">
        <v>0</v>
      </c>
      <c r="O66" s="1">
        <v>0</v>
      </c>
      <c r="P66" s="1">
        <v>0</v>
      </c>
      <c r="Q66" s="1">
        <v>0</v>
      </c>
      <c r="R66" s="1">
        <v>0</v>
      </c>
      <c r="S66" s="1">
        <v>0</v>
      </c>
      <c r="T66" s="1">
        <v>0</v>
      </c>
      <c r="U66" s="1">
        <v>0.56420000000000003</v>
      </c>
      <c r="V66" s="1">
        <v>0.61660000000000004</v>
      </c>
      <c r="W66" s="1">
        <v>1.3185</v>
      </c>
      <c r="X66" s="1">
        <v>1.4542999999999999</v>
      </c>
      <c r="Y66" s="1">
        <v>1.6452</v>
      </c>
      <c r="Z66" s="1">
        <v>1.5659000000000001</v>
      </c>
      <c r="AA66" s="1">
        <v>1.8305</v>
      </c>
      <c r="AB66" s="1">
        <v>1.4927999999999999</v>
      </c>
      <c r="AC66" s="1">
        <v>0.64939999999999998</v>
      </c>
      <c r="AD66" s="1">
        <v>0.65959999999999996</v>
      </c>
    </row>
    <row r="67" spans="1:30" ht="15.75" customHeight="1" x14ac:dyDescent="0.3">
      <c r="A67" s="1" t="s">
        <v>431</v>
      </c>
      <c r="B67" s="3" t="s">
        <v>319</v>
      </c>
      <c r="C67" s="1"/>
      <c r="J67" s="1" t="s">
        <v>432</v>
      </c>
      <c r="K67" s="1">
        <v>0</v>
      </c>
      <c r="L67" s="1">
        <v>0</v>
      </c>
      <c r="M67" s="1">
        <v>0</v>
      </c>
      <c r="N67" s="1">
        <v>0</v>
      </c>
      <c r="O67" s="1">
        <v>0</v>
      </c>
      <c r="P67" s="1">
        <v>0</v>
      </c>
      <c r="Q67" s="1">
        <v>0</v>
      </c>
      <c r="R67" s="1">
        <v>0</v>
      </c>
      <c r="S67" s="1">
        <v>0</v>
      </c>
      <c r="T67" s="1">
        <v>0</v>
      </c>
      <c r="U67" s="1">
        <v>1.1477999999999999</v>
      </c>
      <c r="V67" s="1">
        <v>1.2357</v>
      </c>
      <c r="W67" s="1">
        <v>1.2171000000000001</v>
      </c>
      <c r="X67" s="1">
        <v>0.93230000000000002</v>
      </c>
      <c r="Y67" s="1">
        <v>0.83150000000000002</v>
      </c>
      <c r="Z67" s="1">
        <v>0.9224</v>
      </c>
      <c r="AA67" s="1">
        <v>0.6845</v>
      </c>
      <c r="AB67" s="1">
        <v>0.60440000000000005</v>
      </c>
      <c r="AC67" s="1">
        <v>0.63390000000000002</v>
      </c>
      <c r="AD67" s="1">
        <v>0.60840000000000005</v>
      </c>
    </row>
    <row r="68" spans="1:30" ht="15.75" customHeight="1" x14ac:dyDescent="0.3">
      <c r="A68" s="8" t="s">
        <v>433</v>
      </c>
      <c r="C68" s="9">
        <f>AVERAGE(C3:C67)</f>
        <v>71.589285714285708</v>
      </c>
      <c r="J68" s="1" t="s">
        <v>434</v>
      </c>
      <c r="K68" s="1">
        <v>0</v>
      </c>
      <c r="L68" s="1">
        <v>0</v>
      </c>
      <c r="M68" s="1">
        <v>0</v>
      </c>
      <c r="N68" s="1">
        <v>0</v>
      </c>
      <c r="O68" s="1">
        <v>0</v>
      </c>
      <c r="P68" s="1">
        <v>0</v>
      </c>
      <c r="Q68" s="1">
        <v>0</v>
      </c>
      <c r="R68" s="1">
        <v>0</v>
      </c>
      <c r="S68" s="1">
        <v>0</v>
      </c>
      <c r="T68" s="1">
        <v>0</v>
      </c>
      <c r="U68" s="1">
        <v>1.5538000000000001</v>
      </c>
      <c r="V68" s="1">
        <v>1.5909</v>
      </c>
      <c r="W68" s="1">
        <v>1.3744000000000001</v>
      </c>
      <c r="X68" s="1">
        <v>1.9456</v>
      </c>
      <c r="Y68" s="1">
        <v>1.7882</v>
      </c>
      <c r="Z68" s="1">
        <v>1.5386</v>
      </c>
      <c r="AA68" s="1">
        <v>1.2343999999999999</v>
      </c>
      <c r="AB68" s="1">
        <v>1.3145</v>
      </c>
      <c r="AC68" s="1">
        <v>1.3290999999999999</v>
      </c>
      <c r="AD68" s="1">
        <v>0.58760000000000001</v>
      </c>
    </row>
    <row r="69" spans="1:30" ht="15.75" customHeight="1" x14ac:dyDescent="0.3">
      <c r="J69" s="1" t="s">
        <v>435</v>
      </c>
      <c r="K69" s="1">
        <v>0</v>
      </c>
      <c r="L69" s="1">
        <v>0</v>
      </c>
      <c r="M69" s="1">
        <v>0</v>
      </c>
      <c r="N69" s="1">
        <v>0</v>
      </c>
      <c r="O69" s="1">
        <v>0</v>
      </c>
      <c r="P69" s="1">
        <v>0</v>
      </c>
      <c r="Q69" s="1">
        <v>0</v>
      </c>
      <c r="R69" s="1">
        <v>0</v>
      </c>
      <c r="S69" s="1">
        <v>0</v>
      </c>
      <c r="T69" s="1">
        <v>0</v>
      </c>
      <c r="U69" s="1">
        <v>1.0066999999999999</v>
      </c>
      <c r="V69" s="1">
        <v>0.83020000000000005</v>
      </c>
      <c r="W69" s="1">
        <v>0.65100000000000002</v>
      </c>
      <c r="X69" s="1">
        <v>0.59199999999999997</v>
      </c>
      <c r="Y69" s="1">
        <v>0.5978</v>
      </c>
      <c r="Z69" s="1">
        <v>0.61560000000000004</v>
      </c>
      <c r="AA69" s="1">
        <v>0.628</v>
      </c>
      <c r="AB69" s="1">
        <v>0.54749999999999999</v>
      </c>
      <c r="AC69" s="1">
        <v>0.48359999999999997</v>
      </c>
      <c r="AD69" s="1">
        <v>0.48199999999999998</v>
      </c>
    </row>
    <row r="70" spans="1:30" ht="15.75" customHeight="1" x14ac:dyDescent="0.3">
      <c r="J70" s="1" t="s">
        <v>436</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0.35270000000000001</v>
      </c>
      <c r="AD70" s="1">
        <v>0.47420000000000001</v>
      </c>
    </row>
    <row r="71" spans="1:30" ht="15.75" customHeight="1" x14ac:dyDescent="0.3">
      <c r="J71" s="1" t="s">
        <v>71</v>
      </c>
      <c r="K71" s="1">
        <v>0</v>
      </c>
      <c r="L71" s="1">
        <v>0</v>
      </c>
      <c r="M71" s="1">
        <v>0</v>
      </c>
      <c r="N71" s="1">
        <v>0</v>
      </c>
      <c r="O71" s="1">
        <v>0</v>
      </c>
      <c r="P71" s="1">
        <v>0</v>
      </c>
      <c r="Q71" s="1">
        <v>0</v>
      </c>
      <c r="R71" s="1">
        <v>0</v>
      </c>
      <c r="S71" s="1">
        <v>0</v>
      </c>
      <c r="T71" s="1">
        <v>0</v>
      </c>
      <c r="U71" s="1">
        <v>1.01</v>
      </c>
      <c r="V71" s="1">
        <v>0.81</v>
      </c>
      <c r="W71" s="1">
        <v>2.48</v>
      </c>
      <c r="X71" s="1">
        <v>2.52</v>
      </c>
      <c r="Y71" s="1">
        <v>1.53</v>
      </c>
      <c r="Z71" s="1">
        <v>1.34</v>
      </c>
      <c r="AA71" s="1">
        <v>0.51</v>
      </c>
      <c r="AB71" s="1">
        <v>0.53</v>
      </c>
      <c r="AC71" s="1">
        <v>0.36</v>
      </c>
      <c r="AD71" s="1">
        <v>0.42</v>
      </c>
    </row>
    <row r="72" spans="1:30" ht="15.75" customHeight="1" x14ac:dyDescent="0.3">
      <c r="J72" s="1" t="s">
        <v>437</v>
      </c>
      <c r="K72" s="1">
        <v>0</v>
      </c>
      <c r="L72" s="1">
        <v>0</v>
      </c>
      <c r="M72" s="1">
        <v>0</v>
      </c>
      <c r="N72" s="1">
        <v>0</v>
      </c>
      <c r="O72" s="1">
        <v>0</v>
      </c>
      <c r="P72" s="1">
        <v>0</v>
      </c>
      <c r="Q72" s="1">
        <v>0</v>
      </c>
      <c r="R72" s="1">
        <v>0</v>
      </c>
      <c r="S72" s="1">
        <v>0</v>
      </c>
      <c r="T72" s="1">
        <v>0</v>
      </c>
      <c r="U72" s="1">
        <v>0</v>
      </c>
      <c r="V72" s="1">
        <v>0</v>
      </c>
      <c r="W72" s="1">
        <v>0.5151</v>
      </c>
      <c r="X72" s="1">
        <v>0.38350000000000001</v>
      </c>
      <c r="Y72" s="1">
        <v>0.49780000000000002</v>
      </c>
      <c r="Z72" s="1">
        <v>0.54649999999999999</v>
      </c>
      <c r="AA72" s="1">
        <v>0.62709999999999999</v>
      </c>
      <c r="AB72" s="1">
        <v>0.53500000000000003</v>
      </c>
      <c r="AC72" s="1">
        <v>0.53390000000000004</v>
      </c>
      <c r="AD72" s="1">
        <v>0.37909999999999999</v>
      </c>
    </row>
    <row r="73" spans="1:30" ht="15.75" customHeight="1" x14ac:dyDescent="0.3">
      <c r="J73" s="1" t="s">
        <v>438</v>
      </c>
      <c r="K73" s="1">
        <v>0</v>
      </c>
      <c r="L73" s="1">
        <v>0</v>
      </c>
      <c r="M73" s="1">
        <v>0</v>
      </c>
      <c r="N73" s="1">
        <v>0</v>
      </c>
      <c r="O73" s="1">
        <v>0</v>
      </c>
      <c r="P73" s="1">
        <v>0</v>
      </c>
      <c r="Q73" s="1">
        <v>0</v>
      </c>
      <c r="R73" s="1">
        <v>0</v>
      </c>
      <c r="S73" s="1">
        <v>0</v>
      </c>
      <c r="T73" s="1">
        <v>0</v>
      </c>
      <c r="U73" s="1">
        <v>1.4023000000000001</v>
      </c>
      <c r="V73" s="1">
        <v>1.22</v>
      </c>
      <c r="W73" s="1">
        <v>1.1600999999999999</v>
      </c>
      <c r="X73" s="1">
        <v>1.0087999999999999</v>
      </c>
      <c r="Y73" s="1">
        <v>1.5035000000000001</v>
      </c>
      <c r="Z73" s="1">
        <v>1.0774999999999999</v>
      </c>
      <c r="AA73" s="1">
        <v>0.57809999999999995</v>
      </c>
      <c r="AB73" s="1">
        <v>0.49659999999999999</v>
      </c>
      <c r="AC73" s="1">
        <v>0.54290000000000005</v>
      </c>
      <c r="AD73" s="1">
        <v>0.37240000000000001</v>
      </c>
    </row>
    <row r="74" spans="1:30" ht="15.75" customHeight="1" x14ac:dyDescent="0.3">
      <c r="J74" s="1" t="s">
        <v>439</v>
      </c>
      <c r="K74" s="1">
        <v>0</v>
      </c>
      <c r="L74" s="1">
        <v>0</v>
      </c>
      <c r="M74" s="1">
        <v>0</v>
      </c>
      <c r="N74" s="1">
        <v>0</v>
      </c>
      <c r="O74" s="1">
        <v>0</v>
      </c>
      <c r="P74" s="1">
        <v>0</v>
      </c>
      <c r="Q74" s="1">
        <v>0</v>
      </c>
      <c r="R74" s="1">
        <v>0</v>
      </c>
      <c r="S74" s="1">
        <v>0</v>
      </c>
      <c r="T74" s="1">
        <v>0</v>
      </c>
      <c r="U74" s="1">
        <v>0.81630000000000003</v>
      </c>
      <c r="V74" s="1">
        <v>0.59970000000000001</v>
      </c>
      <c r="W74" s="1">
        <v>0.99770000000000003</v>
      </c>
      <c r="X74" s="1">
        <v>1.1079000000000001</v>
      </c>
      <c r="Y74" s="1">
        <v>0.80700000000000005</v>
      </c>
      <c r="Z74" s="1">
        <v>0.88070000000000004</v>
      </c>
      <c r="AA74" s="1">
        <v>0.94110000000000005</v>
      </c>
      <c r="AB74" s="1">
        <v>0.95650000000000002</v>
      </c>
      <c r="AC74" s="1">
        <v>0.43859999999999999</v>
      </c>
      <c r="AD74" s="1">
        <v>0.36749999999999999</v>
      </c>
    </row>
    <row r="75" spans="1:30" ht="15.75" customHeight="1" x14ac:dyDescent="0.3">
      <c r="J75" s="1" t="s">
        <v>440</v>
      </c>
      <c r="K75" s="1">
        <v>0</v>
      </c>
      <c r="L75" s="1">
        <v>0</v>
      </c>
      <c r="M75" s="1">
        <v>0</v>
      </c>
      <c r="N75" s="1">
        <v>0</v>
      </c>
      <c r="O75" s="1">
        <v>0</v>
      </c>
      <c r="P75" s="1">
        <v>0</v>
      </c>
      <c r="Q75" s="1">
        <v>0</v>
      </c>
      <c r="R75" s="1">
        <v>0</v>
      </c>
      <c r="S75" s="1">
        <v>0</v>
      </c>
      <c r="T75" s="1">
        <v>0</v>
      </c>
      <c r="U75" s="1">
        <v>1.085</v>
      </c>
      <c r="V75" s="1">
        <v>0.94269999999999998</v>
      </c>
      <c r="W75" s="1">
        <v>1.1249</v>
      </c>
      <c r="X75" s="1">
        <v>1.0924</v>
      </c>
      <c r="Y75" s="1">
        <v>1.6251</v>
      </c>
      <c r="Z75" s="1">
        <v>1.7379</v>
      </c>
      <c r="AA75" s="1">
        <v>1.3257000000000001</v>
      </c>
      <c r="AB75" s="1">
        <v>1.3782000000000001</v>
      </c>
      <c r="AC75" s="1">
        <v>0.1988</v>
      </c>
      <c r="AD75" s="1">
        <v>0.21909999999999999</v>
      </c>
    </row>
    <row r="76" spans="1:30" ht="15.75" customHeight="1" x14ac:dyDescent="0.3">
      <c r="J76" s="1" t="s">
        <v>441</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6.9199999999999998E-2</v>
      </c>
      <c r="AD76" s="1">
        <v>6.6100000000000006E-2</v>
      </c>
    </row>
    <row r="77" spans="1:30" ht="15.75" customHeight="1" x14ac:dyDescent="0.3">
      <c r="J77" s="1" t="s">
        <v>442</v>
      </c>
      <c r="K77" s="1">
        <v>0</v>
      </c>
      <c r="L77" s="1">
        <v>0</v>
      </c>
      <c r="M77" s="1">
        <v>0</v>
      </c>
      <c r="N77" s="1">
        <v>0</v>
      </c>
      <c r="O77" s="1">
        <v>0</v>
      </c>
      <c r="P77" s="1">
        <v>0</v>
      </c>
      <c r="Q77" s="1">
        <v>0</v>
      </c>
      <c r="R77" s="1">
        <v>0</v>
      </c>
      <c r="S77" s="1">
        <v>0</v>
      </c>
      <c r="T77" s="1">
        <v>0</v>
      </c>
      <c r="U77" s="1">
        <v>0</v>
      </c>
      <c r="V77" s="1">
        <v>0</v>
      </c>
      <c r="W77" s="1">
        <v>0</v>
      </c>
      <c r="X77" s="1">
        <v>0</v>
      </c>
      <c r="Y77" s="1">
        <v>0</v>
      </c>
      <c r="Z77" s="1">
        <v>0</v>
      </c>
      <c r="AA77" s="1">
        <v>0.2316</v>
      </c>
      <c r="AB77" s="1">
        <v>0.24229999999999999</v>
      </c>
      <c r="AC77" s="1">
        <v>3.8800000000000001E-2</v>
      </c>
      <c r="AD77" s="1">
        <v>4.2299999999999997E-2</v>
      </c>
    </row>
    <row r="78" spans="1:30" ht="15.75" customHeight="1" x14ac:dyDescent="0.3">
      <c r="J78" s="1" t="s">
        <v>443</v>
      </c>
      <c r="K78" s="1">
        <v>0</v>
      </c>
      <c r="L78" s="1">
        <v>0</v>
      </c>
      <c r="M78" s="1">
        <v>0</v>
      </c>
      <c r="N78" s="1">
        <v>0</v>
      </c>
      <c r="O78" s="1">
        <v>0</v>
      </c>
      <c r="P78" s="1">
        <v>0</v>
      </c>
      <c r="Q78" s="1">
        <v>0</v>
      </c>
      <c r="R78" s="1">
        <v>0</v>
      </c>
      <c r="S78" s="1">
        <v>0</v>
      </c>
      <c r="T78" s="1">
        <v>0</v>
      </c>
      <c r="U78" s="1">
        <v>1.0044</v>
      </c>
      <c r="V78" s="1">
        <v>0.85670000000000002</v>
      </c>
      <c r="W78" s="1">
        <v>0.59499999999999997</v>
      </c>
      <c r="X78" s="1">
        <v>0.4476</v>
      </c>
      <c r="Y78" s="1">
        <v>0.31080000000000002</v>
      </c>
      <c r="Z78" s="1">
        <v>0.26</v>
      </c>
      <c r="AA78" s="1">
        <v>0</v>
      </c>
      <c r="AB78" s="1">
        <v>0</v>
      </c>
      <c r="AC78" s="1">
        <v>0</v>
      </c>
      <c r="AD78" s="1">
        <v>0</v>
      </c>
    </row>
    <row r="79" spans="1:30" ht="15.75" customHeight="1" x14ac:dyDescent="0.3">
      <c r="J79" s="1" t="s">
        <v>444</v>
      </c>
      <c r="K79" s="1">
        <v>0</v>
      </c>
      <c r="L79" s="1">
        <v>0</v>
      </c>
      <c r="M79" s="1">
        <v>0</v>
      </c>
      <c r="N79" s="1">
        <v>0</v>
      </c>
      <c r="O79" s="1">
        <v>0</v>
      </c>
      <c r="P79" s="1">
        <v>0</v>
      </c>
      <c r="Q79" s="1">
        <v>0</v>
      </c>
      <c r="R79" s="1">
        <v>0</v>
      </c>
      <c r="S79" s="1">
        <v>0</v>
      </c>
      <c r="T79" s="1">
        <v>0</v>
      </c>
      <c r="U79" s="1">
        <v>1.2811999999999999</v>
      </c>
      <c r="V79" s="1">
        <v>1.0698000000000001</v>
      </c>
      <c r="W79" s="1">
        <v>0.99750000000000005</v>
      </c>
      <c r="X79" s="1">
        <v>0.80589999999999995</v>
      </c>
      <c r="Y79" s="1">
        <v>0.91320000000000001</v>
      </c>
      <c r="Z79" s="1">
        <v>0.98670000000000002</v>
      </c>
      <c r="AA79" s="1">
        <v>0.86429999999999996</v>
      </c>
      <c r="AB79" s="1">
        <v>0.89139999999999997</v>
      </c>
      <c r="AC79" s="1">
        <v>0</v>
      </c>
      <c r="AD79" s="1">
        <v>0</v>
      </c>
    </row>
    <row r="80" spans="1:30" ht="15.75" customHeight="1" x14ac:dyDescent="0.3">
      <c r="J80" s="1" t="s">
        <v>445</v>
      </c>
      <c r="K80" s="1">
        <v>0</v>
      </c>
      <c r="L80" s="1">
        <v>0</v>
      </c>
      <c r="M80" s="1">
        <v>0</v>
      </c>
      <c r="N80" s="1">
        <v>0</v>
      </c>
      <c r="O80" s="1">
        <v>0</v>
      </c>
      <c r="P80" s="1">
        <v>0</v>
      </c>
      <c r="Q80" s="1">
        <v>0</v>
      </c>
      <c r="R80" s="1">
        <v>0</v>
      </c>
      <c r="S80" s="1">
        <v>0</v>
      </c>
      <c r="T80" s="1">
        <v>0</v>
      </c>
      <c r="U80" s="1">
        <v>1.4698</v>
      </c>
      <c r="V80" s="1">
        <v>1.3453999999999999</v>
      </c>
      <c r="W80" s="1">
        <v>1.5257000000000001</v>
      </c>
      <c r="X80" s="1">
        <v>1.2951999999999999</v>
      </c>
      <c r="Y80" s="1">
        <v>0.97370000000000001</v>
      </c>
      <c r="Z80" s="1">
        <v>0.8014</v>
      </c>
      <c r="AA80" s="1">
        <v>0.69169999999999998</v>
      </c>
      <c r="AB80" s="1">
        <v>0.48659999999999998</v>
      </c>
      <c r="AC80" s="1">
        <v>0</v>
      </c>
      <c r="AD80" s="1">
        <v>0</v>
      </c>
    </row>
    <row r="81" spans="10:30" ht="15.75" customHeight="1" x14ac:dyDescent="0.3">
      <c r="J81" s="1" t="s">
        <v>446</v>
      </c>
      <c r="K81" s="1">
        <v>0</v>
      </c>
      <c r="L81" s="1">
        <v>0</v>
      </c>
      <c r="M81" s="1">
        <v>0</v>
      </c>
      <c r="N81" s="1">
        <v>0</v>
      </c>
      <c r="O81" s="1">
        <v>0</v>
      </c>
      <c r="P81" s="1">
        <v>0</v>
      </c>
      <c r="Q81" s="1">
        <v>0</v>
      </c>
      <c r="R81" s="1">
        <v>0</v>
      </c>
      <c r="S81" s="1">
        <v>0</v>
      </c>
      <c r="T81" s="1">
        <v>0</v>
      </c>
      <c r="U81" s="1">
        <v>1.657</v>
      </c>
      <c r="V81" s="1">
        <v>2.1158000000000001</v>
      </c>
      <c r="W81" s="1">
        <v>1.4281999999999999</v>
      </c>
      <c r="X81" s="1">
        <v>1.3067</v>
      </c>
      <c r="Y81" s="1">
        <v>1.1575</v>
      </c>
      <c r="Z81" s="1">
        <v>0.88019999999999998</v>
      </c>
      <c r="AA81" s="1">
        <v>0</v>
      </c>
      <c r="AB81" s="1">
        <v>0</v>
      </c>
      <c r="AC81" s="1">
        <v>0</v>
      </c>
      <c r="AD81" s="1">
        <v>0</v>
      </c>
    </row>
    <row r="82" spans="10:30" ht="15.75" customHeight="1" x14ac:dyDescent="0.3">
      <c r="J82" s="1" t="s">
        <v>447</v>
      </c>
      <c r="K82" s="1">
        <v>0</v>
      </c>
      <c r="L82" s="1">
        <v>0</v>
      </c>
      <c r="M82" s="1">
        <v>0</v>
      </c>
      <c r="N82" s="1">
        <v>0</v>
      </c>
      <c r="O82" s="1">
        <v>0</v>
      </c>
      <c r="P82" s="1">
        <v>0</v>
      </c>
      <c r="Q82" s="1">
        <v>0</v>
      </c>
      <c r="R82" s="1">
        <v>0</v>
      </c>
      <c r="S82" s="1">
        <v>0</v>
      </c>
      <c r="T82" s="1">
        <v>0</v>
      </c>
      <c r="U82" s="1">
        <v>0.33700000000000002</v>
      </c>
      <c r="V82" s="1">
        <v>0.188</v>
      </c>
      <c r="W82" s="1">
        <v>0</v>
      </c>
      <c r="X82" s="1">
        <v>0</v>
      </c>
      <c r="Y82" s="1">
        <v>0</v>
      </c>
      <c r="Z82" s="1">
        <v>0</v>
      </c>
      <c r="AA82" s="1">
        <v>0</v>
      </c>
      <c r="AB82" s="1">
        <v>0</v>
      </c>
      <c r="AC82" s="1">
        <v>0</v>
      </c>
      <c r="AD82" s="1">
        <v>0</v>
      </c>
    </row>
    <row r="83" spans="10:30" ht="15.75" customHeight="1" x14ac:dyDescent="0.3">
      <c r="J83" s="1" t="s">
        <v>448</v>
      </c>
      <c r="K83" s="1">
        <v>0</v>
      </c>
      <c r="L83" s="1">
        <v>0</v>
      </c>
      <c r="M83" s="1">
        <v>0</v>
      </c>
      <c r="N83" s="1">
        <v>0</v>
      </c>
      <c r="O83" s="1">
        <v>0</v>
      </c>
      <c r="P83" s="1">
        <v>0</v>
      </c>
      <c r="Q83" s="1">
        <v>0</v>
      </c>
      <c r="R83" s="1">
        <v>0</v>
      </c>
      <c r="S83" s="1">
        <v>0</v>
      </c>
      <c r="T83" s="1">
        <v>0</v>
      </c>
      <c r="U83" s="1">
        <v>0.97370000000000001</v>
      </c>
      <c r="V83" s="1">
        <v>0.87090000000000001</v>
      </c>
      <c r="W83" s="1">
        <v>0.62190000000000001</v>
      </c>
      <c r="X83" s="1">
        <v>1.0033000000000001</v>
      </c>
      <c r="Y83" s="1">
        <v>0</v>
      </c>
      <c r="Z83" s="1">
        <v>0</v>
      </c>
      <c r="AA83" s="1">
        <v>0</v>
      </c>
      <c r="AB83" s="1">
        <v>0</v>
      </c>
      <c r="AC83" s="1">
        <v>0</v>
      </c>
      <c r="AD83" s="1">
        <v>0</v>
      </c>
    </row>
    <row r="84" spans="10:30" ht="15.75" customHeight="1" x14ac:dyDescent="0.3">
      <c r="J84" s="1" t="s">
        <v>449</v>
      </c>
      <c r="K84" s="1">
        <v>0</v>
      </c>
      <c r="L84" s="1">
        <v>0</v>
      </c>
      <c r="M84" s="1">
        <v>0</v>
      </c>
      <c r="N84" s="1">
        <v>0</v>
      </c>
      <c r="O84" s="1">
        <v>0</v>
      </c>
      <c r="P84" s="1">
        <v>0</v>
      </c>
      <c r="Q84" s="1">
        <v>0</v>
      </c>
      <c r="R84" s="1">
        <v>0</v>
      </c>
      <c r="S84" s="1">
        <v>0</v>
      </c>
      <c r="T84" s="1">
        <v>0</v>
      </c>
      <c r="U84" s="1">
        <v>0.67879999999999996</v>
      </c>
      <c r="V84" s="1">
        <v>0.84560000000000002</v>
      </c>
      <c r="W84" s="1">
        <v>0</v>
      </c>
      <c r="X84" s="1">
        <v>0</v>
      </c>
      <c r="Y84" s="1">
        <v>0</v>
      </c>
      <c r="Z84" s="1">
        <v>0</v>
      </c>
      <c r="AA84" s="1">
        <v>0</v>
      </c>
      <c r="AB84" s="1">
        <v>0</v>
      </c>
      <c r="AC84" s="1">
        <v>0</v>
      </c>
      <c r="AD84" s="1">
        <v>0</v>
      </c>
    </row>
    <row r="85" spans="10:30" ht="15.75" customHeight="1" x14ac:dyDescent="0.3">
      <c r="J85" s="1" t="s">
        <v>450</v>
      </c>
      <c r="K85" s="1">
        <v>0</v>
      </c>
      <c r="L85" s="1">
        <v>0</v>
      </c>
      <c r="M85" s="1">
        <v>0</v>
      </c>
      <c r="N85" s="1">
        <v>0</v>
      </c>
      <c r="O85" s="1">
        <v>0</v>
      </c>
      <c r="P85" s="1">
        <v>0</v>
      </c>
      <c r="Q85" s="1">
        <v>0</v>
      </c>
      <c r="R85" s="1">
        <v>0</v>
      </c>
      <c r="S85" s="1">
        <v>0</v>
      </c>
      <c r="T85" s="1">
        <v>0</v>
      </c>
      <c r="U85" s="1">
        <v>0.68869999999999998</v>
      </c>
      <c r="V85" s="1">
        <v>0.79279999999999995</v>
      </c>
      <c r="W85" s="1">
        <v>0.58499999999999996</v>
      </c>
      <c r="X85" s="1">
        <v>0.63959999999999995</v>
      </c>
      <c r="Y85" s="1">
        <v>0</v>
      </c>
      <c r="Z85" s="1">
        <v>0</v>
      </c>
      <c r="AA85" s="1">
        <v>0</v>
      </c>
      <c r="AB85" s="1">
        <v>0</v>
      </c>
      <c r="AC85" s="1">
        <v>0</v>
      </c>
      <c r="AD85" s="1">
        <v>0</v>
      </c>
    </row>
    <row r="86" spans="10:30" ht="15.75" customHeight="1" x14ac:dyDescent="0.3">
      <c r="J86" s="1" t="s">
        <v>451</v>
      </c>
      <c r="K86" s="1">
        <v>0</v>
      </c>
      <c r="L86" s="1">
        <v>0</v>
      </c>
      <c r="M86" s="1">
        <v>0</v>
      </c>
      <c r="N86" s="1">
        <v>0</v>
      </c>
      <c r="O86" s="1">
        <v>0</v>
      </c>
      <c r="P86" s="1">
        <v>0</v>
      </c>
      <c r="Q86" s="1">
        <v>0</v>
      </c>
      <c r="R86" s="1">
        <v>0</v>
      </c>
      <c r="S86" s="1">
        <v>0</v>
      </c>
      <c r="T86" s="1">
        <v>0</v>
      </c>
      <c r="U86" s="1">
        <v>0.95650000000000002</v>
      </c>
      <c r="V86" s="1">
        <v>0.80389999999999995</v>
      </c>
      <c r="W86" s="1">
        <v>0.93440000000000001</v>
      </c>
      <c r="X86" s="1">
        <v>1.0710999999999999</v>
      </c>
      <c r="Y86" s="1">
        <v>1.0165999999999999</v>
      </c>
      <c r="Z86" s="1">
        <v>0.93510000000000004</v>
      </c>
      <c r="AA86" s="1">
        <v>0.4108</v>
      </c>
      <c r="AB86" s="1">
        <v>0.38969999999999999</v>
      </c>
      <c r="AC86" s="1">
        <v>0</v>
      </c>
      <c r="AD86" s="1">
        <v>0</v>
      </c>
    </row>
    <row r="87" spans="10:30" ht="15.75" customHeight="1" x14ac:dyDescent="0.3">
      <c r="J87" s="1" t="s">
        <v>452</v>
      </c>
      <c r="K87" s="1">
        <v>0</v>
      </c>
      <c r="L87" s="1">
        <v>0</v>
      </c>
      <c r="M87" s="1">
        <v>0</v>
      </c>
      <c r="N87" s="1">
        <v>0</v>
      </c>
      <c r="O87" s="1">
        <v>0</v>
      </c>
      <c r="P87" s="1">
        <v>0</v>
      </c>
      <c r="Q87" s="1">
        <v>0</v>
      </c>
      <c r="R87" s="1">
        <v>0</v>
      </c>
      <c r="S87" s="1">
        <v>0</v>
      </c>
      <c r="T87" s="1">
        <v>0</v>
      </c>
      <c r="U87" s="1">
        <v>1.8756999999999999</v>
      </c>
      <c r="V87" s="1">
        <v>1.609</v>
      </c>
      <c r="W87" s="1">
        <v>1.7630999999999999</v>
      </c>
      <c r="X87" s="1">
        <v>2.5611000000000002</v>
      </c>
      <c r="Y87" s="1">
        <v>2.0375000000000001</v>
      </c>
      <c r="Z87" s="1">
        <v>1.8988</v>
      </c>
      <c r="AA87" s="1">
        <v>0</v>
      </c>
      <c r="AB87" s="1">
        <v>0</v>
      </c>
      <c r="AC87" s="1">
        <v>0</v>
      </c>
      <c r="AD87" s="1">
        <v>0</v>
      </c>
    </row>
    <row r="88" spans="10:30" ht="15.75" customHeight="1" x14ac:dyDescent="0.3">
      <c r="J88" s="1" t="s">
        <v>453</v>
      </c>
      <c r="K88" s="1">
        <v>0</v>
      </c>
      <c r="L88" s="1">
        <v>0</v>
      </c>
      <c r="M88" s="1">
        <v>0</v>
      </c>
      <c r="N88" s="1">
        <v>0</v>
      </c>
      <c r="O88" s="1">
        <v>0</v>
      </c>
      <c r="P88" s="1">
        <v>0</v>
      </c>
      <c r="Q88" s="1">
        <v>0</v>
      </c>
      <c r="R88" s="1">
        <v>0</v>
      </c>
      <c r="S88" s="1">
        <v>0</v>
      </c>
      <c r="T88" s="1">
        <v>0</v>
      </c>
      <c r="U88" s="1">
        <v>1.0564</v>
      </c>
      <c r="V88" s="1">
        <v>1.1097999999999999</v>
      </c>
      <c r="W88" s="1">
        <v>0.3861</v>
      </c>
      <c r="X88" s="1">
        <v>0.3286</v>
      </c>
      <c r="Y88" s="1">
        <v>0.379</v>
      </c>
      <c r="Z88" s="1">
        <v>0.55469999999999997</v>
      </c>
      <c r="AA88" s="1">
        <v>0</v>
      </c>
      <c r="AB88" s="1">
        <v>0</v>
      </c>
      <c r="AC88" s="1">
        <v>0</v>
      </c>
      <c r="AD88" s="1">
        <v>0</v>
      </c>
    </row>
    <row r="89" spans="10:30" ht="15.75" customHeight="1" x14ac:dyDescent="0.3">
      <c r="J89" s="1" t="s">
        <v>454</v>
      </c>
      <c r="K89" s="1">
        <v>0</v>
      </c>
      <c r="L89" s="1">
        <v>0</v>
      </c>
      <c r="M89" s="1">
        <v>0</v>
      </c>
      <c r="N89" s="1">
        <v>0</v>
      </c>
      <c r="O89" s="1">
        <v>0</v>
      </c>
      <c r="P89" s="1">
        <v>0</v>
      </c>
      <c r="Q89" s="1">
        <v>0</v>
      </c>
      <c r="R89" s="1">
        <v>0</v>
      </c>
      <c r="S89" s="1">
        <v>0</v>
      </c>
      <c r="T89" s="1">
        <v>0</v>
      </c>
      <c r="U89" s="1">
        <v>2.5771999999999999</v>
      </c>
      <c r="V89" s="1">
        <v>2.5169999999999999</v>
      </c>
      <c r="W89" s="1">
        <v>2.2887</v>
      </c>
      <c r="X89" s="1">
        <v>2.2134999999999998</v>
      </c>
      <c r="Y89" s="1">
        <v>2.4011</v>
      </c>
      <c r="Z89" s="1">
        <v>2.7330000000000001</v>
      </c>
      <c r="AA89" s="1">
        <v>2.6838000000000002</v>
      </c>
      <c r="AB89" s="1">
        <v>2.8123</v>
      </c>
      <c r="AC89" s="1">
        <v>0</v>
      </c>
      <c r="AD89" s="1">
        <v>0</v>
      </c>
    </row>
    <row r="90" spans="10:30" ht="15.75" customHeight="1" x14ac:dyDescent="0.3">
      <c r="J90" s="1" t="s">
        <v>455</v>
      </c>
      <c r="K90" s="1">
        <v>0</v>
      </c>
      <c r="L90" s="1">
        <v>0</v>
      </c>
      <c r="M90" s="1">
        <v>0</v>
      </c>
      <c r="N90" s="1">
        <v>0</v>
      </c>
      <c r="O90" s="1">
        <v>0</v>
      </c>
      <c r="P90" s="1">
        <v>0</v>
      </c>
      <c r="Q90" s="1">
        <v>0</v>
      </c>
      <c r="R90" s="1">
        <v>0</v>
      </c>
      <c r="S90" s="1">
        <v>0</v>
      </c>
      <c r="T90" s="1">
        <v>0</v>
      </c>
      <c r="U90" s="1">
        <v>0.90800000000000003</v>
      </c>
      <c r="V90" s="1">
        <v>0.69840000000000002</v>
      </c>
      <c r="W90" s="1">
        <v>0.74670000000000003</v>
      </c>
      <c r="X90" s="1">
        <v>0.60980000000000001</v>
      </c>
      <c r="Y90" s="1">
        <v>0.37469999999999998</v>
      </c>
      <c r="Z90" s="1">
        <v>0.36209999999999998</v>
      </c>
      <c r="AA90" s="1">
        <v>0</v>
      </c>
      <c r="AB90" s="1">
        <v>0</v>
      </c>
      <c r="AC90" s="1">
        <v>0</v>
      </c>
      <c r="AD90" s="1">
        <v>0</v>
      </c>
    </row>
    <row r="91" spans="10:30" ht="15.75" customHeight="1" x14ac:dyDescent="0.3">
      <c r="J91" s="1" t="s">
        <v>456</v>
      </c>
      <c r="K91" s="1">
        <v>0</v>
      </c>
      <c r="L91" s="1">
        <v>0</v>
      </c>
      <c r="M91" s="1">
        <v>0</v>
      </c>
      <c r="N91" s="1">
        <v>0</v>
      </c>
      <c r="O91" s="1">
        <v>0</v>
      </c>
      <c r="P91" s="1">
        <v>0</v>
      </c>
      <c r="Q91" s="1">
        <v>0</v>
      </c>
      <c r="R91" s="1">
        <v>0</v>
      </c>
      <c r="S91" s="1">
        <v>0</v>
      </c>
      <c r="T91" s="1">
        <v>0</v>
      </c>
      <c r="U91" s="1">
        <v>1.1404000000000001</v>
      </c>
      <c r="V91" s="1">
        <v>1.4637</v>
      </c>
      <c r="W91" s="1">
        <v>1.1202000000000001</v>
      </c>
      <c r="X91" s="1">
        <v>1.3834</v>
      </c>
      <c r="Y91" s="1">
        <v>0.70430000000000004</v>
      </c>
      <c r="Z91" s="1">
        <v>0.51549999999999996</v>
      </c>
      <c r="AA91" s="1">
        <v>0.17680000000000001</v>
      </c>
      <c r="AB91" s="1">
        <v>0.13439999999999999</v>
      </c>
      <c r="AC91" s="1">
        <v>0</v>
      </c>
      <c r="AD91" s="1">
        <v>0</v>
      </c>
    </row>
    <row r="92" spans="10:30" ht="15.75" customHeight="1" x14ac:dyDescent="0.3">
      <c r="J92" s="1" t="s">
        <v>457</v>
      </c>
      <c r="K92" s="1">
        <v>0</v>
      </c>
      <c r="L92" s="1">
        <v>0</v>
      </c>
      <c r="M92" s="1">
        <v>0</v>
      </c>
      <c r="N92" s="1">
        <v>0</v>
      </c>
      <c r="O92" s="1">
        <v>0</v>
      </c>
      <c r="P92" s="1">
        <v>0</v>
      </c>
      <c r="Q92" s="1">
        <v>0</v>
      </c>
      <c r="R92" s="1">
        <v>0</v>
      </c>
      <c r="S92" s="1">
        <v>0</v>
      </c>
      <c r="T92" s="1">
        <v>0</v>
      </c>
      <c r="U92" s="1">
        <v>0.77949999999999997</v>
      </c>
      <c r="V92" s="1">
        <v>0.75719999999999998</v>
      </c>
      <c r="W92" s="1">
        <v>0.72309999999999997</v>
      </c>
      <c r="X92" s="1">
        <v>0.80220000000000002</v>
      </c>
      <c r="Y92" s="1">
        <v>0.77900000000000003</v>
      </c>
      <c r="Z92" s="1">
        <v>0.66479999999999995</v>
      </c>
      <c r="AA92" s="1">
        <v>0</v>
      </c>
      <c r="AB92" s="1">
        <v>0</v>
      </c>
      <c r="AC92" s="1">
        <v>0</v>
      </c>
      <c r="AD92" s="1">
        <v>0</v>
      </c>
    </row>
    <row r="93" spans="10:30" ht="15.75" customHeight="1" x14ac:dyDescent="0.3">
      <c r="J93" s="1" t="s">
        <v>458</v>
      </c>
      <c r="K93" s="1">
        <v>0</v>
      </c>
      <c r="L93" s="1">
        <v>0</v>
      </c>
      <c r="M93" s="1">
        <v>0</v>
      </c>
      <c r="N93" s="1">
        <v>0</v>
      </c>
      <c r="O93" s="1">
        <v>0</v>
      </c>
      <c r="P93" s="1">
        <v>0</v>
      </c>
      <c r="Q93" s="1">
        <v>0</v>
      </c>
      <c r="R93" s="1">
        <v>0</v>
      </c>
      <c r="S93" s="1">
        <v>0</v>
      </c>
      <c r="T93" s="1">
        <v>0</v>
      </c>
      <c r="U93" s="1">
        <v>0.46329999999999999</v>
      </c>
      <c r="V93" s="1">
        <v>0.44890000000000002</v>
      </c>
      <c r="W93" s="1">
        <v>0.4103</v>
      </c>
      <c r="X93" s="1">
        <v>0.40970000000000001</v>
      </c>
      <c r="Y93" s="1">
        <v>0.13719999999999999</v>
      </c>
      <c r="Z93" s="1">
        <v>0.12089999999999999</v>
      </c>
      <c r="AA93" s="1">
        <v>0</v>
      </c>
      <c r="AB93" s="1">
        <v>0</v>
      </c>
      <c r="AC93" s="1">
        <v>0</v>
      </c>
      <c r="AD93" s="1">
        <v>0</v>
      </c>
    </row>
    <row r="94" spans="10:30" ht="15.75" customHeight="1" x14ac:dyDescent="0.3">
      <c r="J94" s="1" t="s">
        <v>459</v>
      </c>
      <c r="K94" s="1">
        <v>0</v>
      </c>
      <c r="L94" s="1">
        <v>0</v>
      </c>
      <c r="M94" s="1">
        <v>0</v>
      </c>
      <c r="N94" s="1">
        <v>0</v>
      </c>
      <c r="O94" s="1">
        <v>0</v>
      </c>
      <c r="P94" s="1">
        <v>0</v>
      </c>
      <c r="Q94" s="1">
        <v>0</v>
      </c>
      <c r="R94" s="1">
        <v>0</v>
      </c>
      <c r="S94" s="1">
        <v>0</v>
      </c>
      <c r="T94" s="1">
        <v>0</v>
      </c>
      <c r="U94" s="1">
        <v>0.78839999999999999</v>
      </c>
      <c r="V94" s="1">
        <v>0.89180000000000004</v>
      </c>
      <c r="W94" s="1">
        <v>0.98040000000000005</v>
      </c>
      <c r="X94" s="1">
        <v>1.2121999999999999</v>
      </c>
      <c r="Y94" s="1">
        <v>1.2851999999999999</v>
      </c>
      <c r="Z94" s="1">
        <v>1.4625999999999999</v>
      </c>
      <c r="AA94" s="1">
        <v>0</v>
      </c>
      <c r="AB94" s="1">
        <v>0</v>
      </c>
      <c r="AC94" s="1">
        <v>0</v>
      </c>
      <c r="AD94" s="1">
        <v>0</v>
      </c>
    </row>
    <row r="95" spans="10:30" ht="15.75" customHeight="1" x14ac:dyDescent="0.3">
      <c r="J95" s="1" t="s">
        <v>460</v>
      </c>
      <c r="K95" s="1">
        <v>0</v>
      </c>
      <c r="L95" s="1">
        <v>0</v>
      </c>
      <c r="M95" s="1">
        <v>0</v>
      </c>
      <c r="N95" s="1">
        <v>0</v>
      </c>
      <c r="O95" s="1">
        <v>0</v>
      </c>
      <c r="P95" s="1">
        <v>0</v>
      </c>
      <c r="Q95" s="1">
        <v>0</v>
      </c>
      <c r="R95" s="1">
        <v>0</v>
      </c>
      <c r="S95" s="1">
        <v>0</v>
      </c>
      <c r="T95" s="1">
        <v>0</v>
      </c>
      <c r="U95" s="1">
        <v>1.0293000000000001</v>
      </c>
      <c r="V95" s="1">
        <v>1.0226</v>
      </c>
      <c r="W95" s="1">
        <v>1.0925</v>
      </c>
      <c r="X95" s="1">
        <v>0.8871</v>
      </c>
      <c r="Y95" s="1">
        <v>0.89970000000000006</v>
      </c>
      <c r="Z95" s="1">
        <v>0.93710000000000004</v>
      </c>
      <c r="AA95" s="1">
        <v>0</v>
      </c>
      <c r="AB95" s="1">
        <v>0</v>
      </c>
      <c r="AC95" s="1">
        <v>0</v>
      </c>
      <c r="AD95" s="1">
        <v>0</v>
      </c>
    </row>
    <row r="96" spans="10:30" ht="15.75" customHeight="1" x14ac:dyDescent="0.3">
      <c r="J96" s="1" t="s">
        <v>461</v>
      </c>
      <c r="K96" s="1">
        <v>0</v>
      </c>
      <c r="L96" s="1">
        <v>0</v>
      </c>
      <c r="M96" s="1">
        <v>0</v>
      </c>
      <c r="N96" s="1">
        <v>0</v>
      </c>
      <c r="O96" s="1">
        <v>0</v>
      </c>
      <c r="P96" s="1">
        <v>0</v>
      </c>
      <c r="Q96" s="1">
        <v>0</v>
      </c>
      <c r="R96" s="1">
        <v>0</v>
      </c>
      <c r="S96" s="1">
        <v>0</v>
      </c>
      <c r="T96" s="1">
        <v>0</v>
      </c>
      <c r="U96" s="1">
        <v>0.67530000000000001</v>
      </c>
      <c r="V96" s="1">
        <v>0.72140000000000004</v>
      </c>
      <c r="W96" s="1">
        <v>0</v>
      </c>
      <c r="X96" s="1">
        <v>0</v>
      </c>
      <c r="Y96" s="1">
        <v>0</v>
      </c>
      <c r="Z96" s="1">
        <v>0</v>
      </c>
      <c r="AA96" s="1">
        <v>0</v>
      </c>
      <c r="AB96" s="1">
        <v>0</v>
      </c>
      <c r="AC96" s="1">
        <v>0</v>
      </c>
      <c r="AD96" s="1">
        <v>0</v>
      </c>
    </row>
    <row r="97" spans="5:48" ht="15.75" customHeight="1" x14ac:dyDescent="0.3">
      <c r="J97" s="1" t="s">
        <v>462</v>
      </c>
      <c r="K97" s="1">
        <v>0</v>
      </c>
      <c r="L97" s="1">
        <v>0</v>
      </c>
      <c r="M97" s="1">
        <v>0</v>
      </c>
      <c r="N97" s="1">
        <v>0</v>
      </c>
      <c r="O97" s="1">
        <v>0</v>
      </c>
      <c r="P97" s="1">
        <v>0</v>
      </c>
      <c r="Q97" s="1">
        <v>0</v>
      </c>
      <c r="R97" s="1">
        <v>0</v>
      </c>
      <c r="S97" s="1">
        <v>0</v>
      </c>
      <c r="T97" s="1">
        <v>0</v>
      </c>
      <c r="U97" s="1">
        <v>1.2150000000000001</v>
      </c>
      <c r="V97" s="1">
        <v>1.2057</v>
      </c>
      <c r="W97" s="1">
        <v>0.83030000000000004</v>
      </c>
      <c r="X97" s="1">
        <v>0.78869999999999996</v>
      </c>
      <c r="Y97" s="1">
        <v>0.60219999999999996</v>
      </c>
      <c r="Z97" s="1">
        <v>0.70479999999999998</v>
      </c>
      <c r="AA97" s="1">
        <v>0</v>
      </c>
      <c r="AB97" s="1">
        <v>0</v>
      </c>
      <c r="AC97" s="1">
        <v>0</v>
      </c>
      <c r="AD97" s="1">
        <v>0</v>
      </c>
    </row>
    <row r="98" spans="5:48" ht="15.75" customHeight="1" x14ac:dyDescent="0.3">
      <c r="U98" s="1">
        <f>SUM(U8:U97)</f>
        <v>99.999899999999997</v>
      </c>
    </row>
    <row r="99" spans="5:48" ht="15.75" customHeight="1" x14ac:dyDescent="0.3">
      <c r="E99" s="15">
        <v>45627</v>
      </c>
    </row>
    <row r="100" spans="5:48" ht="15.75" customHeight="1" x14ac:dyDescent="0.3">
      <c r="E100" s="15">
        <v>42064</v>
      </c>
    </row>
    <row r="101" spans="5:48" ht="15.75" customHeight="1" x14ac:dyDescent="0.3"/>
    <row r="102" spans="5:48" ht="15.75" customHeight="1" x14ac:dyDescent="0.3">
      <c r="H102" t="str" cm="1">
        <f t="array" ref="H102">_xll.FDSR("VXNFMH.F-LU","FG_COMPANY_NAME()")</f>
        <v>Goldman Sachs Europe Sustainable Small Cap Equity - I Cap EUR</v>
      </c>
      <c r="I102" t="str" cm="1">
        <f t="array" ref="I102">_xll.FDSR("VXNFMH.F-LU","FORMULA_DESCRIPTION(""DATE"")")</f>
        <v>Date: MM/DD/YY</v>
      </c>
      <c r="J102" t="str" cm="1">
        <f t="array" ref="J102:AV102">_xll.FDSR("VXNFMH.F-LU","DATE("&amp;E100&amp;","&amp;E99&amp;",CQ)")</f>
        <v>3/15</v>
      </c>
      <c r="K102" t="str">
        <v>6/15</v>
      </c>
      <c r="L102" t="str">
        <v>9/15</v>
      </c>
      <c r="M102" t="str">
        <v>12/15</v>
      </c>
      <c r="N102" t="str">
        <v>3/16</v>
      </c>
      <c r="O102" t="str">
        <v>6/16</v>
      </c>
      <c r="P102" t="str">
        <v>9/16</v>
      </c>
      <c r="Q102" t="str">
        <v>12/16</v>
      </c>
      <c r="R102" t="str">
        <v>3/17</v>
      </c>
      <c r="S102" t="str">
        <v>6/17</v>
      </c>
      <c r="T102" t="str">
        <v>9/17</v>
      </c>
      <c r="U102" t="str">
        <v>12/17</v>
      </c>
      <c r="V102" t="str">
        <v>3/18</v>
      </c>
      <c r="W102" t="str">
        <v>6/18</v>
      </c>
      <c r="X102" t="str">
        <v>9/18</v>
      </c>
      <c r="Y102" t="str">
        <v>12/18</v>
      </c>
      <c r="Z102" t="str">
        <v>3/19</v>
      </c>
      <c r="AA102" t="str">
        <v>6/19</v>
      </c>
      <c r="AB102" t="str">
        <v>9/19</v>
      </c>
      <c r="AC102" t="str">
        <v>12/19</v>
      </c>
      <c r="AD102" t="str">
        <v>3/20</v>
      </c>
      <c r="AE102" t="str">
        <v>6/20</v>
      </c>
      <c r="AF102" t="str">
        <v>9/20</v>
      </c>
      <c r="AG102" t="str">
        <v>12/20</v>
      </c>
      <c r="AH102" t="str">
        <v>3/21</v>
      </c>
      <c r="AI102" t="str">
        <v>6/21</v>
      </c>
      <c r="AJ102" t="str">
        <v>9/21</v>
      </c>
      <c r="AK102" t="str">
        <v>12/21</v>
      </c>
      <c r="AL102" t="str">
        <v>3/22</v>
      </c>
      <c r="AM102" t="str">
        <v>6/22</v>
      </c>
      <c r="AN102" t="str">
        <v>9/22</v>
      </c>
      <c r="AO102" t="str">
        <v>12/22</v>
      </c>
      <c r="AP102" t="str">
        <v>3/23</v>
      </c>
      <c r="AQ102" t="str">
        <v>6/23</v>
      </c>
      <c r="AR102" t="str">
        <v>9/23</v>
      </c>
      <c r="AS102" t="str">
        <v>12/23</v>
      </c>
      <c r="AT102" t="str">
        <v>3/24</v>
      </c>
      <c r="AU102" t="str">
        <v>6/24</v>
      </c>
      <c r="AV102" t="str">
        <v>9/24</v>
      </c>
    </row>
    <row r="103" spans="5:48" ht="15.75" customHeight="1" x14ac:dyDescent="0.3">
      <c r="H103" t="str" cm="1">
        <f t="array" ref="H103">_xll.FDS("VXNFMH.F-LU","FG_COMPANY_NAME()")</f>
        <v>Goldman Sachs Europe Sustainable Small Cap Equity - I Cap EUR</v>
      </c>
      <c r="I103" t="str" cm="1">
        <f t="array" ref="I103">_xll.FDS("VXNFMH.F-LU","FG_COMPANY_NAME()")</f>
        <v>Goldman Sachs Europe Sustainable Small Cap Equity - I Cap EUR</v>
      </c>
      <c r="J103" t="str" cm="1">
        <f t="array" ref="J103">_xll.FDS("VXNFMH.F-LU","FG_COMPANY_NAME()")</f>
        <v>Goldman Sachs Europe Sustainable Small Cap Equity - I Cap EUR</v>
      </c>
    </row>
    <row r="104" spans="5:48" ht="15.75" customHeight="1" x14ac:dyDescent="0.3">
      <c r="H104" t="str" cm="1">
        <f t="array" ref="H104">_xll.FDS("VXNFMH.F-LU","FORMULA_DESCRIPTION(""OS_TOP_HLDG_LOCID"")")</f>
        <v>ID - Top Holdings</v>
      </c>
      <c r="I104" t="str" cm="1">
        <f t="array" ref="I104">_xll.FDS("VXNFMH.F-LU","FORMULA_DESCRIPTION(""OS_TOP_HLDG_NAME"")")</f>
        <v>Name - Top Holdings</v>
      </c>
      <c r="J104" t="str" cm="1">
        <f t="array" ref="J104">_xll.FDS("VXNFMH.F-LU","FORMULA_DESCRIPTION(""OS_TOP_HLDG_TOTPCPRT"")")</f>
        <v>Percentage of Total Portfolio - Top Holdings</v>
      </c>
    </row>
    <row r="105" spans="5:48" ht="15.75" customHeight="1" x14ac:dyDescent="0.3">
      <c r="H105" t="str" cm="1">
        <f t="array" ref="H105:H194">_xll.FDS("VXNFMH.F-LU","OS_TOP_HLDG_LOCID(ALL,"&amp;E100&amp;","&amp;E99&amp;",CQ,,ALL,EQ)")</f>
        <v>0557681</v>
      </c>
      <c r="I105" t="str" cm="1">
        <f t="array" ref="I105:I194">_xll.FDS("VXNFMH.F-LU","OS_TOP_HLDG_NAME(ALL,"&amp;E100&amp;","&amp;E99&amp;",CQ,,ALL,EQ)")</f>
        <v>HOWDEN JOINERY GROUP PLC  ORD</v>
      </c>
      <c r="J105" cm="1">
        <f t="array" ref="J105:AV194">_xll.FDS("VXNFMH.F-LU","OS_TOP_HLDG_TOTPCPRT(ALL,"&amp;E100&amp;","&amp;E99&amp;",CQ,,ALL,EQ)")</f>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1.6815</v>
      </c>
      <c r="AO105">
        <v>1.6059000000000001</v>
      </c>
      <c r="AP105">
        <v>1.6253</v>
      </c>
      <c r="AQ105">
        <v>1.5621</v>
      </c>
      <c r="AR105">
        <v>2.0777000000000001</v>
      </c>
      <c r="AS105">
        <v>2.1004</v>
      </c>
      <c r="AT105">
        <v>2.4523999999999999</v>
      </c>
      <c r="AU105">
        <v>2.484</v>
      </c>
      <c r="AV105">
        <v>2.7669999999999999</v>
      </c>
    </row>
    <row r="106" spans="5:48" ht="15.75" customHeight="1" x14ac:dyDescent="0.3">
      <c r="H106" t="str">
        <v>B0PYHC7</v>
      </c>
      <c r="I106" t="str">
        <v>LANCASHIRE HOLDINGS LTD  ORD</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1.4739</v>
      </c>
      <c r="AO106">
        <v>1.6559999999999999</v>
      </c>
      <c r="AP106">
        <v>1.6494</v>
      </c>
      <c r="AQ106">
        <v>1.802</v>
      </c>
      <c r="AR106">
        <v>2.234</v>
      </c>
      <c r="AS106">
        <v>2.1619000000000002</v>
      </c>
      <c r="AT106">
        <v>2.2621000000000002</v>
      </c>
      <c r="AU106">
        <v>2.3460000000000001</v>
      </c>
      <c r="AV106">
        <v>2.6198999999999999</v>
      </c>
    </row>
    <row r="107" spans="5:48" ht="15.75" customHeight="1" x14ac:dyDescent="0.3">
      <c r="H107" t="str">
        <v>BLLJ381</v>
      </c>
      <c r="I107" t="str">
        <v>ANIMA HOLDING SPA  ORD</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1.4408000000000001</v>
      </c>
      <c r="AO107">
        <v>1.5982000000000001</v>
      </c>
      <c r="AP107">
        <v>1.4093</v>
      </c>
      <c r="AQ107">
        <v>1.3077000000000001</v>
      </c>
      <c r="AR107">
        <v>1.673</v>
      </c>
      <c r="AS107">
        <v>1.5430999999999999</v>
      </c>
      <c r="AT107">
        <v>1.7689999999999999</v>
      </c>
      <c r="AU107">
        <v>1.9424999999999999</v>
      </c>
      <c r="AV107">
        <v>2.4801000000000002</v>
      </c>
    </row>
    <row r="108" spans="5:48" ht="15.75" customHeight="1" x14ac:dyDescent="0.3">
      <c r="H108" t="str">
        <v>0692861</v>
      </c>
      <c r="I108" t="str">
        <v>UNITE GROUP PLC ORD</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1.3584000000000001</v>
      </c>
      <c r="AO108">
        <v>1.2370000000000001</v>
      </c>
      <c r="AP108">
        <v>1.2562</v>
      </c>
      <c r="AQ108">
        <v>1.1895</v>
      </c>
      <c r="AR108">
        <v>1.5868</v>
      </c>
      <c r="AS108">
        <v>1.6890000000000001</v>
      </c>
      <c r="AT108">
        <v>1.5278</v>
      </c>
      <c r="AU108">
        <v>1.4569000000000001</v>
      </c>
      <c r="AV108">
        <v>2.4289000000000001</v>
      </c>
    </row>
    <row r="109" spans="5:48" ht="15.75" customHeight="1" x14ac:dyDescent="0.3">
      <c r="H109" t="str">
        <v>B11WFP1</v>
      </c>
      <c r="I109" t="str">
        <v>KONECRANES OYJ  ORD</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1.071</v>
      </c>
      <c r="AO109">
        <v>1.3063</v>
      </c>
      <c r="AP109">
        <v>1.2355</v>
      </c>
      <c r="AQ109">
        <v>1.5056</v>
      </c>
      <c r="AR109">
        <v>1.4510000000000001</v>
      </c>
      <c r="AS109">
        <v>1.7193000000000001</v>
      </c>
      <c r="AT109">
        <v>1.7011000000000001</v>
      </c>
      <c r="AU109">
        <v>1.9413</v>
      </c>
      <c r="AV109">
        <v>2.4161000000000001</v>
      </c>
    </row>
    <row r="110" spans="5:48" ht="15.75" customHeight="1" x14ac:dyDescent="0.3">
      <c r="H110" t="str">
        <v>BVZHXQ9</v>
      </c>
      <c r="I110" t="str">
        <v>HISCOX LTD  ORD</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1.8307</v>
      </c>
      <c r="AO110">
        <v>1.9419</v>
      </c>
      <c r="AP110">
        <v>2.4861</v>
      </c>
      <c r="AQ110">
        <v>2.5541</v>
      </c>
      <c r="AR110">
        <v>2.2725</v>
      </c>
      <c r="AS110">
        <v>2.1808000000000001</v>
      </c>
      <c r="AT110">
        <v>2.7098</v>
      </c>
      <c r="AU110">
        <v>2.6274999999999999</v>
      </c>
      <c r="AV110">
        <v>2.3973</v>
      </c>
    </row>
    <row r="111" spans="5:48" ht="15.75" customHeight="1" x14ac:dyDescent="0.3">
      <c r="H111" t="str">
        <v>0946580</v>
      </c>
      <c r="I111" t="str">
        <v>WEIR GROUP PLC  ORD</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1.9287000000000001</v>
      </c>
      <c r="AO111">
        <v>1.9662999999999999</v>
      </c>
      <c r="AP111">
        <v>2.1092</v>
      </c>
      <c r="AQ111">
        <v>2.0807000000000002</v>
      </c>
      <c r="AR111">
        <v>1.9899</v>
      </c>
      <c r="AS111">
        <v>1.8064</v>
      </c>
      <c r="AT111">
        <v>2.1981999999999999</v>
      </c>
      <c r="AU111">
        <v>2.2549999999999999</v>
      </c>
      <c r="AV111">
        <v>2.3950999999999998</v>
      </c>
    </row>
    <row r="112" spans="5:48" ht="15.75" customHeight="1" x14ac:dyDescent="0.3">
      <c r="H112" t="str">
        <v>BN3ZZ52</v>
      </c>
      <c r="I112" t="str">
        <v>VOLUTION GROUP PLC  ORD</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1.1240000000000001</v>
      </c>
      <c r="AQ112">
        <v>1.0311999999999999</v>
      </c>
      <c r="AR112">
        <v>1.0826</v>
      </c>
      <c r="AS112">
        <v>1.1872</v>
      </c>
      <c r="AT112">
        <v>1.3343</v>
      </c>
      <c r="AU112">
        <v>1.4477</v>
      </c>
      <c r="AV112">
        <v>2.3929</v>
      </c>
    </row>
    <row r="113" spans="8:48" ht="15.75" customHeight="1" x14ac:dyDescent="0.3">
      <c r="H113" t="str">
        <v>B00D9P6</v>
      </c>
      <c r="I113" t="str">
        <v>PROXIMUS (BELGACOM) SA  ORD</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0.70030000000000003</v>
      </c>
      <c r="AQ113">
        <v>0.54800000000000004</v>
      </c>
      <c r="AR113">
        <v>1.7659</v>
      </c>
      <c r="AS113">
        <v>1.7844</v>
      </c>
      <c r="AT113">
        <v>1.7551000000000001</v>
      </c>
      <c r="AU113">
        <v>1.8081</v>
      </c>
      <c r="AV113">
        <v>2.3108</v>
      </c>
    </row>
    <row r="114" spans="8:48" ht="15.75" customHeight="1" x14ac:dyDescent="0.3">
      <c r="H114" t="str">
        <v>0081180</v>
      </c>
      <c r="I114" t="str">
        <v>BARRATT REDROW PLC  ORD</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2.2625999999999999</v>
      </c>
    </row>
    <row r="115" spans="8:48" ht="15.75" customHeight="1" x14ac:dyDescent="0.3">
      <c r="H115" t="str">
        <v>5769209</v>
      </c>
      <c r="I115" t="str">
        <v>ARCADIS NV  ORD</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2.4255</v>
      </c>
      <c r="AO115">
        <v>2.3010999999999999</v>
      </c>
      <c r="AP115">
        <v>1.8711</v>
      </c>
      <c r="AQ115">
        <v>1.9346000000000001</v>
      </c>
      <c r="AR115">
        <v>1.8097000000000001</v>
      </c>
      <c r="AS115">
        <v>1.8965000000000001</v>
      </c>
      <c r="AT115">
        <v>2.1562999999999999</v>
      </c>
      <c r="AU115">
        <v>2.3302999999999998</v>
      </c>
      <c r="AV115">
        <v>2.0853000000000002</v>
      </c>
    </row>
    <row r="116" spans="8:48" ht="15.75" customHeight="1" x14ac:dyDescent="0.3">
      <c r="H116" t="str">
        <v>B61TVQ0</v>
      </c>
      <c r="I116" t="str">
        <v>INCHCAPE PLC  ORD</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2.0589</v>
      </c>
    </row>
    <row r="117" spans="8:48" ht="15.75" customHeight="1" x14ac:dyDescent="0.3">
      <c r="H117" t="str">
        <v>5699373</v>
      </c>
      <c r="I117" t="str">
        <v>WIENERBERGER AG  ORD</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1.9039999999999999</v>
      </c>
      <c r="AO117">
        <v>1.8110999999999999</v>
      </c>
      <c r="AP117">
        <v>1.9177</v>
      </c>
      <c r="AQ117">
        <v>2.0587</v>
      </c>
      <c r="AR117">
        <v>1.3691</v>
      </c>
      <c r="AS117">
        <v>1.5730999999999999</v>
      </c>
      <c r="AT117">
        <v>1.9995000000000001</v>
      </c>
      <c r="AU117">
        <v>1.9012</v>
      </c>
      <c r="AV117">
        <v>2.0468000000000002</v>
      </c>
    </row>
    <row r="118" spans="8:48" ht="15.75" customHeight="1" x14ac:dyDescent="0.3">
      <c r="H118" t="str">
        <v>4058629</v>
      </c>
      <c r="I118" t="str">
        <v>GLANBIA PLC  ORD</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2.0666000000000002</v>
      </c>
      <c r="AO118">
        <v>1.8163</v>
      </c>
      <c r="AP118">
        <v>2.2936000000000001</v>
      </c>
      <c r="AQ118">
        <v>2.3986999999999998</v>
      </c>
      <c r="AR118">
        <v>2.141</v>
      </c>
      <c r="AS118">
        <v>1.8693</v>
      </c>
      <c r="AT118">
        <v>2.1229</v>
      </c>
      <c r="AU118">
        <v>2.1913999999999998</v>
      </c>
      <c r="AV118">
        <v>1.9993000000000001</v>
      </c>
    </row>
    <row r="119" spans="8:48" ht="15.75" customHeight="1" x14ac:dyDescent="0.3">
      <c r="H119" t="str">
        <v>BZ1GZ06</v>
      </c>
      <c r="I119" t="str">
        <v>BAWAG GROUP AG  ORD</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2.1244999999999998</v>
      </c>
      <c r="AO119">
        <v>2.0669</v>
      </c>
      <c r="AP119">
        <v>1.7679</v>
      </c>
      <c r="AQ119">
        <v>1.7045999999999999</v>
      </c>
      <c r="AR119">
        <v>1.6099000000000001</v>
      </c>
      <c r="AS119">
        <v>1.6246</v>
      </c>
      <c r="AT119">
        <v>1.7633000000000001</v>
      </c>
      <c r="AU119">
        <v>1.8407</v>
      </c>
      <c r="AV119">
        <v>1.988</v>
      </c>
    </row>
    <row r="120" spans="8:48" ht="15.75" customHeight="1" x14ac:dyDescent="0.3">
      <c r="H120" t="str">
        <v>5690859</v>
      </c>
      <c r="I120" t="str">
        <v>SCHOUW &amp; CO  ORD</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2.4121000000000001</v>
      </c>
      <c r="AO120">
        <v>2.4722</v>
      </c>
      <c r="AP120">
        <v>2.5830000000000002</v>
      </c>
      <c r="AQ120">
        <v>2.4706000000000001</v>
      </c>
      <c r="AR120">
        <v>2.2000999999999999</v>
      </c>
      <c r="AS120">
        <v>2.3643999999999998</v>
      </c>
      <c r="AT120">
        <v>1.7733000000000001</v>
      </c>
      <c r="AU120">
        <v>1.8872</v>
      </c>
      <c r="AV120">
        <v>1.9656</v>
      </c>
    </row>
    <row r="121" spans="8:48" ht="15.75" customHeight="1" x14ac:dyDescent="0.3">
      <c r="H121" t="str">
        <v>0241854</v>
      </c>
      <c r="I121" t="str">
        <v>ELEMENTIS PLC  ORD</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1.0647</v>
      </c>
      <c r="AO121">
        <v>1.2202999999999999</v>
      </c>
      <c r="AP121">
        <v>1.1625000000000001</v>
      </c>
      <c r="AQ121">
        <v>1.0397000000000001</v>
      </c>
      <c r="AR121">
        <v>1.4688000000000001</v>
      </c>
      <c r="AS121">
        <v>1.3808</v>
      </c>
      <c r="AT121">
        <v>1.8621000000000001</v>
      </c>
      <c r="AU121">
        <v>1.9128000000000001</v>
      </c>
      <c r="AV121">
        <v>1.9537</v>
      </c>
    </row>
    <row r="122" spans="8:48" ht="15.75" customHeight="1" x14ac:dyDescent="0.3">
      <c r="H122" t="str">
        <v>BZ1DZ96</v>
      </c>
      <c r="I122" t="str">
        <v>REPLY SPA  ORD</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0.86470000000000002</v>
      </c>
      <c r="AS122">
        <v>1.0606</v>
      </c>
      <c r="AT122">
        <v>1.4516</v>
      </c>
      <c r="AU122">
        <v>1.5808</v>
      </c>
      <c r="AV122">
        <v>1.8777999999999999</v>
      </c>
    </row>
    <row r="123" spans="8:48" ht="15.75" customHeight="1" x14ac:dyDescent="0.3">
      <c r="H123" t="str">
        <v>BNBNSG0</v>
      </c>
      <c r="I123" t="str">
        <v>EURONEXT NV  ORD REG</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1.421</v>
      </c>
      <c r="AO123">
        <v>1.3111999999999999</v>
      </c>
      <c r="AP123">
        <v>1.2763</v>
      </c>
      <c r="AQ123">
        <v>1.149</v>
      </c>
      <c r="AR123">
        <v>1.2436</v>
      </c>
      <c r="AS123">
        <v>1.3546</v>
      </c>
      <c r="AT123">
        <v>1.8216000000000001</v>
      </c>
      <c r="AU123">
        <v>1.8523000000000001</v>
      </c>
      <c r="AV123">
        <v>1.8754999999999999</v>
      </c>
    </row>
    <row r="124" spans="8:48" ht="15.75" customHeight="1" x14ac:dyDescent="0.3">
      <c r="H124" t="str">
        <v>5735631</v>
      </c>
      <c r="I124" t="str">
        <v>TAG IMMOBILIEN AG  ORD</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0.70579999999999998</v>
      </c>
      <c r="AO124">
        <v>0.4511</v>
      </c>
      <c r="AP124">
        <v>0.56810000000000005</v>
      </c>
      <c r="AQ124">
        <v>0.7873</v>
      </c>
      <c r="AR124">
        <v>0.85350000000000004</v>
      </c>
      <c r="AS124">
        <v>1.0365</v>
      </c>
      <c r="AT124">
        <v>1.3759999999999999</v>
      </c>
      <c r="AU124">
        <v>1.5386</v>
      </c>
      <c r="AV124">
        <v>1.8293999999999999</v>
      </c>
    </row>
    <row r="125" spans="8:48" ht="15.75" customHeight="1" x14ac:dyDescent="0.3">
      <c r="H125" t="str">
        <v>B188NJ2</v>
      </c>
      <c r="I125" t="str">
        <v>IPSOS SA  ORD</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2.5689000000000002</v>
      </c>
      <c r="AO125">
        <v>2.8437999999999999</v>
      </c>
      <c r="AP125">
        <v>1.8693</v>
      </c>
      <c r="AQ125">
        <v>1.7011000000000001</v>
      </c>
      <c r="AR125">
        <v>1.9790000000000001</v>
      </c>
      <c r="AS125">
        <v>2.3578000000000001</v>
      </c>
      <c r="AT125">
        <v>2.4918999999999998</v>
      </c>
      <c r="AU125">
        <v>2.3287</v>
      </c>
      <c r="AV125">
        <v>1.8119000000000001</v>
      </c>
    </row>
    <row r="126" spans="8:48" ht="15.75" customHeight="1" x14ac:dyDescent="0.3">
      <c r="H126" t="str">
        <v>B1WFDQ6</v>
      </c>
      <c r="I126" t="str">
        <v>TKH GROUP NV  ORD CTF</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2.5802</v>
      </c>
      <c r="AO126">
        <v>2.4933000000000001</v>
      </c>
      <c r="AP126">
        <v>2.8037000000000001</v>
      </c>
      <c r="AQ126">
        <v>2.7092000000000001</v>
      </c>
      <c r="AR126">
        <v>2.0474999999999999</v>
      </c>
      <c r="AS126">
        <v>1.9702999999999999</v>
      </c>
      <c r="AT126">
        <v>1.8585</v>
      </c>
      <c r="AU126">
        <v>1.9864999999999999</v>
      </c>
      <c r="AV126">
        <v>1.8077000000000001</v>
      </c>
    </row>
    <row r="127" spans="8:48" ht="15.75" customHeight="1" x14ac:dyDescent="0.3">
      <c r="H127" t="str">
        <v>5474008</v>
      </c>
      <c r="I127" t="str">
        <v>BANKINTER SA  ORD REG</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2.0204</v>
      </c>
      <c r="AO127">
        <v>1.9076</v>
      </c>
      <c r="AP127">
        <v>1.5169999999999999</v>
      </c>
      <c r="AQ127">
        <v>1.6668000000000001</v>
      </c>
      <c r="AR127">
        <v>2.1612</v>
      </c>
      <c r="AS127">
        <v>1.8944000000000001</v>
      </c>
      <c r="AT127">
        <v>1.7107000000000001</v>
      </c>
      <c r="AU127">
        <v>1.9944</v>
      </c>
      <c r="AV127">
        <v>1.8004</v>
      </c>
    </row>
    <row r="128" spans="8:48" ht="15.75" customHeight="1" x14ac:dyDescent="0.3">
      <c r="H128" t="str">
        <v>5608915</v>
      </c>
      <c r="I128" t="str">
        <v>ALTEN  ORD</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2.0272000000000001</v>
      </c>
      <c r="AO128">
        <v>1.8087</v>
      </c>
      <c r="AP128">
        <v>2.1697000000000002</v>
      </c>
      <c r="AQ128">
        <v>2.1738</v>
      </c>
      <c r="AR128">
        <v>2.13</v>
      </c>
      <c r="AS128">
        <v>2.1032000000000002</v>
      </c>
      <c r="AT128">
        <v>2.1543000000000001</v>
      </c>
      <c r="AU128">
        <v>1.6934</v>
      </c>
      <c r="AV128">
        <v>1.7991999999999999</v>
      </c>
    </row>
    <row r="129" spans="8:48" ht="15.75" customHeight="1" x14ac:dyDescent="0.3">
      <c r="H129" t="str">
        <v>B58C6H1</v>
      </c>
      <c r="I129" t="str">
        <v>APERAM SA  ORD</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1.3708</v>
      </c>
      <c r="AO129">
        <v>1.4384999999999999</v>
      </c>
      <c r="AP129">
        <v>1.0947</v>
      </c>
      <c r="AQ129">
        <v>0.9284</v>
      </c>
      <c r="AR129">
        <v>0.83750000000000002</v>
      </c>
      <c r="AS129">
        <v>0.91200000000000003</v>
      </c>
      <c r="AT129">
        <v>1.2706</v>
      </c>
      <c r="AU129">
        <v>1.0857000000000001</v>
      </c>
      <c r="AV129">
        <v>1.7791999999999999</v>
      </c>
    </row>
    <row r="130" spans="8:48" ht="15.75" customHeight="1" x14ac:dyDescent="0.3">
      <c r="H130" t="str">
        <v>B1W8P14</v>
      </c>
      <c r="I130" t="str">
        <v>AALBERTS NV  ORD</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1.5599000000000001</v>
      </c>
      <c r="AO130">
        <v>1.4536</v>
      </c>
      <c r="AP130">
        <v>1.6612</v>
      </c>
      <c r="AQ130">
        <v>1.5038</v>
      </c>
      <c r="AR130">
        <v>1.8521000000000001</v>
      </c>
      <c r="AS130">
        <v>1.9165000000000001</v>
      </c>
      <c r="AT130">
        <v>2.1360999999999999</v>
      </c>
      <c r="AU130">
        <v>1.8835</v>
      </c>
      <c r="AV130">
        <v>1.7696000000000001</v>
      </c>
    </row>
    <row r="131" spans="8:48" ht="15.75" customHeight="1" x14ac:dyDescent="0.3">
      <c r="H131" t="str">
        <v>5161407</v>
      </c>
      <c r="I131" t="str">
        <v>INTERPUMP GROUP SPA  ORD</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1.8148</v>
      </c>
      <c r="AO131">
        <v>1.9884999999999999</v>
      </c>
      <c r="AP131">
        <v>2.2273000000000001</v>
      </c>
      <c r="AQ131">
        <v>2.2376999999999998</v>
      </c>
      <c r="AR131">
        <v>1.6227</v>
      </c>
      <c r="AS131">
        <v>1.5985</v>
      </c>
      <c r="AT131">
        <v>1.4354</v>
      </c>
      <c r="AU131">
        <v>1.3661000000000001</v>
      </c>
      <c r="AV131">
        <v>1.7654000000000001</v>
      </c>
    </row>
    <row r="132" spans="8:48" ht="15.75" customHeight="1" x14ac:dyDescent="0.3">
      <c r="H132" t="str">
        <v>BD3VFW7</v>
      </c>
      <c r="I132" t="str">
        <v>CONVATEC GROUP PLC  ORD REG</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1.2000999999999999</v>
      </c>
      <c r="AU132">
        <v>1.0286</v>
      </c>
      <c r="AV132">
        <v>1.6660999999999999</v>
      </c>
    </row>
    <row r="133" spans="8:48" ht="15.75" customHeight="1" x14ac:dyDescent="0.3">
      <c r="H133" t="str">
        <v>BZBWTJ1</v>
      </c>
      <c r="I133" t="str">
        <v>HORNBACH HOLDING AG &amp; CO KGAA  ORD</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1.0894999999999999</v>
      </c>
      <c r="AQ133">
        <v>1.0901000000000001</v>
      </c>
      <c r="AR133">
        <v>1.1196999999999999</v>
      </c>
      <c r="AS133">
        <v>1.1173999999999999</v>
      </c>
      <c r="AT133">
        <v>1.3835999999999999</v>
      </c>
      <c r="AU133">
        <v>1.5154000000000001</v>
      </c>
      <c r="AV133">
        <v>1.6596</v>
      </c>
    </row>
    <row r="134" spans="8:48" ht="15.75" customHeight="1" x14ac:dyDescent="0.3">
      <c r="H134" t="str">
        <v>B131GJ7</v>
      </c>
      <c r="I134" t="str">
        <v>CATENA AB  ORD</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0.3609</v>
      </c>
      <c r="AS134">
        <v>0.42280000000000001</v>
      </c>
      <c r="AT134">
        <v>1.3785000000000001</v>
      </c>
      <c r="AU134">
        <v>1.4681</v>
      </c>
      <c r="AV134">
        <v>1.6529</v>
      </c>
    </row>
    <row r="135" spans="8:48" ht="15.75" customHeight="1" x14ac:dyDescent="0.3">
      <c r="H135" t="str">
        <v>0265274</v>
      </c>
      <c r="I135" t="str">
        <v>DERWENT LONDON (VALLEY HLDGS)  ORD</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0.42599999999999999</v>
      </c>
      <c r="AS135">
        <v>0.47739999999999999</v>
      </c>
      <c r="AT135">
        <v>1.1315999999999999</v>
      </c>
      <c r="AU135">
        <v>1.2333000000000001</v>
      </c>
      <c r="AV135">
        <v>1.6458999999999999</v>
      </c>
    </row>
    <row r="136" spans="8:48" ht="15.75" customHeight="1" x14ac:dyDescent="0.3">
      <c r="H136" t="str">
        <v>4116099</v>
      </c>
      <c r="I136" t="str">
        <v>BPER BANCA (BANCA POPOLARE)  ORD</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1.9977</v>
      </c>
      <c r="AO136">
        <v>2.1055000000000001</v>
      </c>
      <c r="AP136">
        <v>1.8057000000000001</v>
      </c>
      <c r="AQ136">
        <v>2.2541000000000002</v>
      </c>
      <c r="AR136">
        <v>1.9128000000000001</v>
      </c>
      <c r="AS136">
        <v>1.8263</v>
      </c>
      <c r="AT136">
        <v>2.3182</v>
      </c>
      <c r="AU136">
        <v>2.5907</v>
      </c>
      <c r="AV136">
        <v>1.625</v>
      </c>
    </row>
    <row r="137" spans="8:48" ht="15.75" customHeight="1" x14ac:dyDescent="0.3">
      <c r="H137" t="str">
        <v>BD9PNF2</v>
      </c>
      <c r="I137" t="str">
        <v>ASR NEDERLAND NV  ORD</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2.0548999999999999</v>
      </c>
      <c r="AO137">
        <v>2.0004</v>
      </c>
      <c r="AP137">
        <v>1.9147000000000001</v>
      </c>
      <c r="AQ137">
        <v>2.0276999999999998</v>
      </c>
      <c r="AR137">
        <v>1.9745999999999999</v>
      </c>
      <c r="AS137">
        <v>2.1697000000000002</v>
      </c>
      <c r="AT137">
        <v>2.0135999999999998</v>
      </c>
      <c r="AU137">
        <v>2.0472000000000001</v>
      </c>
      <c r="AV137">
        <v>1.5832999999999999</v>
      </c>
    </row>
    <row r="138" spans="8:48" ht="15.75" customHeight="1" x14ac:dyDescent="0.3">
      <c r="H138" t="str">
        <v>B281L72</v>
      </c>
      <c r="I138" t="str">
        <v>FAGRON NV  ORD</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1.6614</v>
      </c>
      <c r="AO138">
        <v>1.5208999999999999</v>
      </c>
      <c r="AP138">
        <v>1.7196</v>
      </c>
      <c r="AQ138">
        <v>1.7192000000000001</v>
      </c>
      <c r="AR138">
        <v>1.8351</v>
      </c>
      <c r="AS138">
        <v>1.7294</v>
      </c>
      <c r="AT138">
        <v>1.7168000000000001</v>
      </c>
      <c r="AU138">
        <v>1.8365</v>
      </c>
      <c r="AV138">
        <v>1.5806</v>
      </c>
    </row>
    <row r="139" spans="8:48" ht="15.75" customHeight="1" x14ac:dyDescent="0.3">
      <c r="H139" t="str">
        <v>7110902</v>
      </c>
      <c r="I139" t="str">
        <v>TECAN GROUP AG  ORD REG</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2.3349000000000002</v>
      </c>
      <c r="AO139">
        <v>2.3809999999999998</v>
      </c>
      <c r="AP139">
        <v>1.6491</v>
      </c>
      <c r="AQ139">
        <v>1.4703999999999999</v>
      </c>
      <c r="AR139">
        <v>1.8909</v>
      </c>
      <c r="AS139">
        <v>1.9997</v>
      </c>
      <c r="AT139">
        <v>1.98</v>
      </c>
      <c r="AU139">
        <v>1.6686000000000001</v>
      </c>
      <c r="AV139">
        <v>1.5784</v>
      </c>
    </row>
    <row r="140" spans="8:48" ht="15.75" customHeight="1" x14ac:dyDescent="0.3">
      <c r="H140" t="str">
        <v>BNHSHK6</v>
      </c>
      <c r="I140" t="str">
        <v>ALK ABELLO A/S  ORD B</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1.0926</v>
      </c>
      <c r="AU140">
        <v>1.3952</v>
      </c>
      <c r="AV140">
        <v>1.4395</v>
      </c>
    </row>
    <row r="141" spans="8:48" ht="15.75" customHeight="1" x14ac:dyDescent="0.3">
      <c r="H141" t="str">
        <v>BMHT025</v>
      </c>
      <c r="I141" t="str">
        <v>AZELIS GROUP NV  ORD</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0.69199999999999995</v>
      </c>
      <c r="AU141">
        <v>0.61380000000000001</v>
      </c>
      <c r="AV141">
        <v>1.4117</v>
      </c>
    </row>
    <row r="142" spans="8:48" ht="15.75" customHeight="1" x14ac:dyDescent="0.3">
      <c r="H142" t="str">
        <v>BKT7807</v>
      </c>
      <c r="I142" t="str">
        <v>VERALLIA SA  ORD</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1.2745</v>
      </c>
      <c r="AO142">
        <v>1.5167999999999999</v>
      </c>
      <c r="AP142">
        <v>1.7947</v>
      </c>
      <c r="AQ142">
        <v>1.6012999999999999</v>
      </c>
      <c r="AR142">
        <v>1.4842</v>
      </c>
      <c r="AS142">
        <v>1.2685999999999999</v>
      </c>
      <c r="AT142">
        <v>1.7112000000000001</v>
      </c>
      <c r="AU142">
        <v>1.6678999999999999</v>
      </c>
      <c r="AV142">
        <v>1.3894</v>
      </c>
    </row>
    <row r="143" spans="8:48" ht="15.75" customHeight="1" x14ac:dyDescent="0.3">
      <c r="H143" t="str">
        <v>BDZRDG3</v>
      </c>
      <c r="I143" t="str">
        <v>BEFESA SA  ORD</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1.3566</v>
      </c>
      <c r="AO143">
        <v>1.7018</v>
      </c>
      <c r="AP143">
        <v>1.6903999999999999</v>
      </c>
      <c r="AQ143">
        <v>1.4463999999999999</v>
      </c>
      <c r="AR143">
        <v>1.5908</v>
      </c>
      <c r="AS143">
        <v>1.7699</v>
      </c>
      <c r="AT143">
        <v>1.1981999999999999</v>
      </c>
      <c r="AU143">
        <v>1.2103999999999999</v>
      </c>
      <c r="AV143">
        <v>1.387</v>
      </c>
    </row>
    <row r="144" spans="8:48" ht="15.75" customHeight="1" x14ac:dyDescent="0.3">
      <c r="H144" t="str">
        <v>B8B6WX9</v>
      </c>
      <c r="I144" t="str">
        <v>BORREGAARD ASA  ORD</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1.3031999999999999</v>
      </c>
      <c r="AO144">
        <v>1.3584000000000001</v>
      </c>
      <c r="AP144">
        <v>1.3767</v>
      </c>
      <c r="AQ144">
        <v>1.2418</v>
      </c>
      <c r="AR144">
        <v>1.1575</v>
      </c>
      <c r="AS144">
        <v>1.1526000000000001</v>
      </c>
      <c r="AT144">
        <v>1.3916999999999999</v>
      </c>
      <c r="AU144">
        <v>1.4983</v>
      </c>
      <c r="AV144">
        <v>1.3693</v>
      </c>
    </row>
    <row r="145" spans="8:48" ht="15.75" customHeight="1" x14ac:dyDescent="0.3">
      <c r="H145" t="str">
        <v>4501093</v>
      </c>
      <c r="I145" t="str">
        <v>GN STORE NORD AS  ORD</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0.36230000000000001</v>
      </c>
      <c r="AO145">
        <v>0.37490000000000001</v>
      </c>
      <c r="AP145">
        <v>0.76880000000000004</v>
      </c>
      <c r="AQ145">
        <v>0.86760000000000004</v>
      </c>
      <c r="AR145">
        <v>1.4056999999999999</v>
      </c>
      <c r="AS145">
        <v>1.7284999999999999</v>
      </c>
      <c r="AT145">
        <v>1.9876</v>
      </c>
      <c r="AU145">
        <v>2.1867999999999999</v>
      </c>
      <c r="AV145">
        <v>1.3572</v>
      </c>
    </row>
    <row r="146" spans="8:48" ht="15.75" customHeight="1" x14ac:dyDescent="0.3">
      <c r="H146" t="str">
        <v>BKWD4B5</v>
      </c>
      <c r="I146" t="str">
        <v>SOFTWAREONE HOLDING AG  ORD</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1.5538000000000001</v>
      </c>
      <c r="AO146">
        <v>1.5909</v>
      </c>
      <c r="AP146">
        <v>1.3744000000000001</v>
      </c>
      <c r="AQ146">
        <v>1.9456</v>
      </c>
      <c r="AR146">
        <v>1.7882</v>
      </c>
      <c r="AS146">
        <v>1.5386</v>
      </c>
      <c r="AT146">
        <v>1.2343999999999999</v>
      </c>
      <c r="AU146">
        <v>1.3145</v>
      </c>
      <c r="AV146">
        <v>1.3290999999999999</v>
      </c>
    </row>
    <row r="147" spans="8:48" ht="15.75" customHeight="1" x14ac:dyDescent="0.3">
      <c r="H147" t="str">
        <v>B0B87F6</v>
      </c>
      <c r="I147" t="str">
        <v>MARR SPA  ORD</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1.0595000000000001</v>
      </c>
      <c r="AO147">
        <v>1.0848</v>
      </c>
      <c r="AP147">
        <v>1.2017</v>
      </c>
      <c r="AQ147">
        <v>1.3015000000000001</v>
      </c>
      <c r="AR147">
        <v>0.96209999999999996</v>
      </c>
      <c r="AS147">
        <v>0.84130000000000005</v>
      </c>
      <c r="AT147">
        <v>1.2246999999999999</v>
      </c>
      <c r="AU147">
        <v>1.3107</v>
      </c>
      <c r="AV147">
        <v>1.2692000000000001</v>
      </c>
    </row>
    <row r="148" spans="8:48" ht="15.75" customHeight="1" x14ac:dyDescent="0.3">
      <c r="H148" t="str">
        <v>BJYRDP5</v>
      </c>
      <c r="I148" t="str">
        <v>GAZTRANSPORT &amp; TECHNIGA SA  ORD</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1.2611000000000001</v>
      </c>
      <c r="AO148">
        <v>0.96479999999999999</v>
      </c>
      <c r="AP148">
        <v>1.1319999999999999</v>
      </c>
      <c r="AQ148">
        <v>1.1428</v>
      </c>
      <c r="AR148">
        <v>1.5124</v>
      </c>
      <c r="AS148">
        <v>1.4228000000000001</v>
      </c>
      <c r="AT148">
        <v>1.5278</v>
      </c>
      <c r="AU148">
        <v>1.3942000000000001</v>
      </c>
      <c r="AV148">
        <v>1.2129000000000001</v>
      </c>
    </row>
    <row r="149" spans="8:48" ht="15.75" customHeight="1" x14ac:dyDescent="0.3">
      <c r="H149" t="str">
        <v>BCZM1B2</v>
      </c>
      <c r="I149" t="str">
        <v>PROSIEBENSAT 1 MEDIA SE  ORD REG</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1.7284999999999999</v>
      </c>
      <c r="AO149">
        <v>1.7158</v>
      </c>
      <c r="AP149">
        <v>1.8349</v>
      </c>
      <c r="AQ149">
        <v>1.7075</v>
      </c>
      <c r="AR149">
        <v>1.0823</v>
      </c>
      <c r="AS149">
        <v>0.85470000000000002</v>
      </c>
      <c r="AT149">
        <v>1.3280000000000001</v>
      </c>
      <c r="AU149">
        <v>1.3987000000000001</v>
      </c>
      <c r="AV149">
        <v>1.2088000000000001</v>
      </c>
    </row>
    <row r="150" spans="8:48" ht="15.75" customHeight="1" x14ac:dyDescent="0.3">
      <c r="H150" t="str">
        <v>5689857</v>
      </c>
      <c r="I150" t="str">
        <v>ECKERT &amp; ZIEGLER SE  ORD</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1.1516999999999999</v>
      </c>
    </row>
    <row r="151" spans="8:48" ht="15.75" customHeight="1" x14ac:dyDescent="0.3">
      <c r="H151" t="str">
        <v>B1YC2Y6</v>
      </c>
      <c r="I151" t="str">
        <v>ORIGIN ENTERPRISES PLC  ORD</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1.0286999999999999</v>
      </c>
      <c r="AO151">
        <v>1.0623</v>
      </c>
      <c r="AP151">
        <v>1.0479000000000001</v>
      </c>
      <c r="AQ151">
        <v>0.86299999999999999</v>
      </c>
      <c r="AR151">
        <v>1.032</v>
      </c>
      <c r="AS151">
        <v>0.99539999999999995</v>
      </c>
      <c r="AT151">
        <v>1.0585</v>
      </c>
      <c r="AU151">
        <v>1.1288</v>
      </c>
      <c r="AV151">
        <v>1.1426000000000001</v>
      </c>
    </row>
    <row r="152" spans="8:48" ht="15.75" customHeight="1" x14ac:dyDescent="0.3">
      <c r="H152" t="str">
        <v>BL5BYR9</v>
      </c>
      <c r="I152" t="str">
        <v>SAF HOLLAND SE  ORD BRR</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0.59719999999999995</v>
      </c>
      <c r="AO152">
        <v>0.7429</v>
      </c>
      <c r="AP152">
        <v>0.72550000000000003</v>
      </c>
      <c r="AQ152">
        <v>0.80600000000000005</v>
      </c>
      <c r="AR152">
        <v>0.60770000000000002</v>
      </c>
      <c r="AS152">
        <v>0.6915</v>
      </c>
      <c r="AT152">
        <v>0.80910000000000004</v>
      </c>
      <c r="AU152">
        <v>0.8216</v>
      </c>
      <c r="AV152">
        <v>1.0547</v>
      </c>
    </row>
    <row r="153" spans="8:48" ht="15.75" customHeight="1" x14ac:dyDescent="0.3">
      <c r="H153" t="str">
        <v>BZ1DP29</v>
      </c>
      <c r="I153" t="str">
        <v>BRAVIDA HOLDING AB  ORD</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1.7499</v>
      </c>
      <c r="AO153">
        <v>1.8050999999999999</v>
      </c>
      <c r="AP153">
        <v>1.7818000000000001</v>
      </c>
      <c r="AQ153">
        <v>1.5409999999999999</v>
      </c>
      <c r="AR153">
        <v>1.9544999999999999</v>
      </c>
      <c r="AS153">
        <v>1.8562000000000001</v>
      </c>
      <c r="AT153">
        <v>2.0121000000000002</v>
      </c>
      <c r="AU153">
        <v>1.7766999999999999</v>
      </c>
      <c r="AV153">
        <v>1.0447</v>
      </c>
    </row>
    <row r="154" spans="8:48" ht="15.75" customHeight="1" x14ac:dyDescent="0.3">
      <c r="H154" t="str">
        <v>5468346</v>
      </c>
      <c r="I154" t="str">
        <v>AIXTRON SE  ORG REG</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1.0387999999999999</v>
      </c>
    </row>
    <row r="155" spans="8:48" ht="15.75" customHeight="1" x14ac:dyDescent="0.3">
      <c r="H155" t="str">
        <v>4247494</v>
      </c>
      <c r="I155" t="str">
        <v>D IETEREN GROUP SA/NA  ORD</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1.8142</v>
      </c>
      <c r="AO155">
        <v>1.9434</v>
      </c>
      <c r="AP155">
        <v>0.93610000000000004</v>
      </c>
      <c r="AQ155">
        <v>0.86399999999999999</v>
      </c>
      <c r="AR155">
        <v>1.2615000000000001</v>
      </c>
      <c r="AS155">
        <v>1.2757000000000001</v>
      </c>
      <c r="AT155">
        <v>2.0114000000000001</v>
      </c>
      <c r="AU155">
        <v>2.0093999999999999</v>
      </c>
      <c r="AV155">
        <v>0.97450000000000003</v>
      </c>
    </row>
    <row r="156" spans="8:48" ht="15.75" customHeight="1" x14ac:dyDescent="0.3">
      <c r="H156" t="str">
        <v>5827431</v>
      </c>
      <c r="I156" t="str">
        <v>BEKAERT SA  ORD</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0.79239999999999999</v>
      </c>
      <c r="AO156">
        <v>0.96489999999999998</v>
      </c>
      <c r="AP156">
        <v>1.0551999999999999</v>
      </c>
      <c r="AQ156">
        <v>1.0736000000000001</v>
      </c>
      <c r="AR156">
        <v>1.2547999999999999</v>
      </c>
      <c r="AS156">
        <v>1.2573000000000001</v>
      </c>
      <c r="AT156">
        <v>1.5637000000000001</v>
      </c>
      <c r="AU156">
        <v>1.3328</v>
      </c>
      <c r="AV156">
        <v>0.95030000000000003</v>
      </c>
    </row>
    <row r="157" spans="8:48" ht="15.75" customHeight="1" x14ac:dyDescent="0.3">
      <c r="H157" t="str">
        <v>BP2B2B0</v>
      </c>
      <c r="I157" t="str">
        <v>STABILUS SE  ORD</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1.625</v>
      </c>
      <c r="AO157">
        <v>1.9598</v>
      </c>
      <c r="AP157">
        <v>1.7103999999999999</v>
      </c>
      <c r="AQ157">
        <v>1.4911000000000001</v>
      </c>
      <c r="AR157">
        <v>1.7686999999999999</v>
      </c>
      <c r="AS157">
        <v>1.8837999999999999</v>
      </c>
      <c r="AT157">
        <v>1.7985</v>
      </c>
      <c r="AU157">
        <v>1.3511</v>
      </c>
      <c r="AV157">
        <v>0.92869999999999997</v>
      </c>
    </row>
    <row r="158" spans="8:48" ht="15.75" customHeight="1" x14ac:dyDescent="0.3">
      <c r="H158" t="str">
        <v>BYX98X0</v>
      </c>
      <c r="I158" t="str">
        <v>CONSTRUCCIONES Y AUXILIAR FERR  ORD</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0.9899</v>
      </c>
      <c r="AO158">
        <v>0.98429999999999995</v>
      </c>
      <c r="AP158">
        <v>0.90690000000000004</v>
      </c>
      <c r="AQ158">
        <v>1.111</v>
      </c>
      <c r="AR158">
        <v>1.0389999999999999</v>
      </c>
      <c r="AS158">
        <v>1.046</v>
      </c>
      <c r="AT158">
        <v>0.86129999999999995</v>
      </c>
      <c r="AU158">
        <v>0.92730000000000001</v>
      </c>
      <c r="AV158">
        <v>0.92520000000000002</v>
      </c>
    </row>
    <row r="159" spans="8:48" ht="15.75" customHeight="1" x14ac:dyDescent="0.3">
      <c r="H159" t="str">
        <v>BD96BJ5</v>
      </c>
      <c r="I159" t="str">
        <v>VITEC SOFTWARE GROUP AB  ORD B</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0.7762</v>
      </c>
    </row>
    <row r="160" spans="8:48" ht="15.75" customHeight="1" x14ac:dyDescent="0.3">
      <c r="H160" t="str">
        <v>B1VP0K0</v>
      </c>
      <c r="I160" t="str">
        <v>REXEL SA  ORD</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2.1438000000000001</v>
      </c>
      <c r="AO160">
        <v>2.2181000000000002</v>
      </c>
      <c r="AP160">
        <v>2.2113999999999998</v>
      </c>
      <c r="AQ160">
        <v>2.3233000000000001</v>
      </c>
      <c r="AR160">
        <v>1.5511999999999999</v>
      </c>
      <c r="AS160">
        <v>1.6489</v>
      </c>
      <c r="AT160">
        <v>1.4319999999999999</v>
      </c>
      <c r="AU160">
        <v>1.4331</v>
      </c>
      <c r="AV160">
        <v>0.73299999999999998</v>
      </c>
    </row>
    <row r="161" spans="8:48" ht="15.75" customHeight="1" x14ac:dyDescent="0.3">
      <c r="H161" t="str">
        <v>BMVFDR5</v>
      </c>
      <c r="I161" t="str">
        <v>EL EN SPA  ORD</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1.4542999999999999</v>
      </c>
      <c r="AO161">
        <v>1.5489999999999999</v>
      </c>
      <c r="AP161">
        <v>1.2473000000000001</v>
      </c>
      <c r="AQ161">
        <v>1.1620999999999999</v>
      </c>
      <c r="AR161">
        <v>1.2383</v>
      </c>
      <c r="AS161">
        <v>1.2678</v>
      </c>
      <c r="AT161">
        <v>0.91290000000000004</v>
      </c>
      <c r="AU161">
        <v>0.7611</v>
      </c>
      <c r="AV161">
        <v>0.68879999999999997</v>
      </c>
    </row>
    <row r="162" spans="8:48" ht="15.75" customHeight="1" x14ac:dyDescent="0.3">
      <c r="H162" t="str">
        <v>5228614</v>
      </c>
      <c r="I162" t="str">
        <v>NEDAP NV  ORD</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1.1423000000000001</v>
      </c>
      <c r="AO162">
        <v>1.0143</v>
      </c>
      <c r="AP162">
        <v>1.0202</v>
      </c>
      <c r="AQ162">
        <v>1.0441</v>
      </c>
      <c r="AR162">
        <v>1.0288999999999999</v>
      </c>
      <c r="AS162">
        <v>1.0306999999999999</v>
      </c>
      <c r="AT162">
        <v>0.80959999999999999</v>
      </c>
      <c r="AU162">
        <v>0.755</v>
      </c>
      <c r="AV162">
        <v>0.6865</v>
      </c>
    </row>
    <row r="163" spans="8:48" ht="15.75" customHeight="1" x14ac:dyDescent="0.3">
      <c r="H163" t="str">
        <v>4400446</v>
      </c>
      <c r="I163" t="str">
        <v>FORVIA SE  ORD</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0.56420000000000003</v>
      </c>
      <c r="AO163">
        <v>0.61660000000000004</v>
      </c>
      <c r="AP163">
        <v>1.3185</v>
      </c>
      <c r="AQ163">
        <v>1.4542999999999999</v>
      </c>
      <c r="AR163">
        <v>1.6452</v>
      </c>
      <c r="AS163">
        <v>1.5659000000000001</v>
      </c>
      <c r="AT163">
        <v>1.8305</v>
      </c>
      <c r="AU163">
        <v>1.4927999999999999</v>
      </c>
      <c r="AV163">
        <v>0.64939999999999998</v>
      </c>
    </row>
    <row r="164" spans="8:48" ht="15.75" customHeight="1" x14ac:dyDescent="0.3">
      <c r="H164" t="str">
        <v>4508663</v>
      </c>
      <c r="I164" t="str">
        <v>LECTRA SA  ORD</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1.1477999999999999</v>
      </c>
      <c r="AO164">
        <v>1.2357</v>
      </c>
      <c r="AP164">
        <v>1.2171000000000001</v>
      </c>
      <c r="AQ164">
        <v>0.93230000000000002</v>
      </c>
      <c r="AR164">
        <v>0.83150000000000002</v>
      </c>
      <c r="AS164">
        <v>0.9224</v>
      </c>
      <c r="AT164">
        <v>0.6845</v>
      </c>
      <c r="AU164">
        <v>0.60440000000000005</v>
      </c>
      <c r="AV164">
        <v>0.63390000000000002</v>
      </c>
    </row>
    <row r="165" spans="8:48" ht="15.75" customHeight="1" x14ac:dyDescent="0.3">
      <c r="H165" t="str">
        <v>BNR4T86</v>
      </c>
      <c r="I165" t="str">
        <v>RENEWI PLC  ORD</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1.2745</v>
      </c>
      <c r="AO165">
        <v>1.1589</v>
      </c>
      <c r="AP165">
        <v>1.1329</v>
      </c>
      <c r="AQ165">
        <v>1.0038</v>
      </c>
      <c r="AR165">
        <v>1.4238999999999999</v>
      </c>
      <c r="AS165">
        <v>1.1343000000000001</v>
      </c>
      <c r="AT165">
        <v>0.94740000000000002</v>
      </c>
      <c r="AU165">
        <v>1.1457999999999999</v>
      </c>
      <c r="AV165">
        <v>0.54990000000000006</v>
      </c>
    </row>
    <row r="166" spans="8:48" ht="15.75" customHeight="1" x14ac:dyDescent="0.3">
      <c r="H166" t="str">
        <v>B1FQQK1</v>
      </c>
      <c r="I166" t="str">
        <v>VERBIO (VEREINIGTE) SE  ORD</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1.4023000000000001</v>
      </c>
      <c r="AO166">
        <v>1.22</v>
      </c>
      <c r="AP166">
        <v>1.1600999999999999</v>
      </c>
      <c r="AQ166">
        <v>1.0087999999999999</v>
      </c>
      <c r="AR166">
        <v>1.5035000000000001</v>
      </c>
      <c r="AS166">
        <v>1.0774999999999999</v>
      </c>
      <c r="AT166">
        <v>0.57809999999999995</v>
      </c>
      <c r="AU166">
        <v>0.49659999999999999</v>
      </c>
      <c r="AV166">
        <v>0.54290000000000005</v>
      </c>
    </row>
    <row r="167" spans="8:48" ht="15.75" customHeight="1" x14ac:dyDescent="0.3">
      <c r="H167" t="str">
        <v>0490526</v>
      </c>
      <c r="I167" t="str">
        <v>IMPAX ASSET MGMT (IMPAX GRP)  ORD</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0.5151</v>
      </c>
      <c r="AQ167">
        <v>0.38350000000000001</v>
      </c>
      <c r="AR167">
        <v>0.49780000000000002</v>
      </c>
      <c r="AS167">
        <v>0.54649999999999999</v>
      </c>
      <c r="AT167">
        <v>0.62709999999999999</v>
      </c>
      <c r="AU167">
        <v>0.53500000000000003</v>
      </c>
      <c r="AV167">
        <v>0.53390000000000004</v>
      </c>
    </row>
    <row r="168" spans="8:48" ht="15.75" customHeight="1" x14ac:dyDescent="0.3">
      <c r="H168" t="str">
        <v>BNZJDK3</v>
      </c>
      <c r="I168" t="str">
        <v>ANTIN INFRASTRUCTURE PARTNERS  ORD</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1.0066999999999999</v>
      </c>
      <c r="AO168">
        <v>0.83020000000000005</v>
      </c>
      <c r="AP168">
        <v>0.65100000000000002</v>
      </c>
      <c r="AQ168">
        <v>0.59199999999999997</v>
      </c>
      <c r="AR168">
        <v>0.5978</v>
      </c>
      <c r="AS168">
        <v>0.61560000000000004</v>
      </c>
      <c r="AT168">
        <v>0.628</v>
      </c>
      <c r="AU168">
        <v>0.54749999999999999</v>
      </c>
      <c r="AV168">
        <v>0.48359999999999997</v>
      </c>
    </row>
    <row r="169" spans="8:48" ht="15.75" customHeight="1" x14ac:dyDescent="0.3">
      <c r="H169" t="str">
        <v>B29L881</v>
      </c>
      <c r="I169" t="str">
        <v>VGP NV  ORD</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0.81630000000000003</v>
      </c>
      <c r="AO169">
        <v>0.59970000000000001</v>
      </c>
      <c r="AP169">
        <v>0.99770000000000003</v>
      </c>
      <c r="AQ169">
        <v>1.1079000000000001</v>
      </c>
      <c r="AR169">
        <v>0.80700000000000005</v>
      </c>
      <c r="AS169">
        <v>0.88070000000000004</v>
      </c>
      <c r="AT169">
        <v>0.94110000000000005</v>
      </c>
      <c r="AU169">
        <v>0.95650000000000002</v>
      </c>
      <c r="AV169">
        <v>0.43859999999999999</v>
      </c>
    </row>
    <row r="170" spans="8:48" ht="15.75" customHeight="1" x14ac:dyDescent="0.3">
      <c r="H170" t="str">
        <v>CASH</v>
      </c>
      <c r="I170" t="str">
        <v>CASH/SHORT-TERM INVESTMENTS</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1.01</v>
      </c>
      <c r="AO170">
        <v>0.81</v>
      </c>
      <c r="AP170">
        <v>2.48</v>
      </c>
      <c r="AQ170">
        <v>2.52</v>
      </c>
      <c r="AR170">
        <v>1.53</v>
      </c>
      <c r="AS170">
        <v>1.34</v>
      </c>
      <c r="AT170">
        <v>0.51</v>
      </c>
      <c r="AU170">
        <v>0.53</v>
      </c>
      <c r="AV170">
        <v>0.36</v>
      </c>
    </row>
    <row r="171" spans="8:48" ht="15.75" customHeight="1" x14ac:dyDescent="0.3">
      <c r="H171" t="str">
        <v>BDVP4H9</v>
      </c>
      <c r="I171" t="str">
        <v>BIOARCTIC AB  ORD B</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0.35270000000000001</v>
      </c>
    </row>
    <row r="172" spans="8:48" ht="15.75" customHeight="1" x14ac:dyDescent="0.3">
      <c r="H172" t="str">
        <v>5491966</v>
      </c>
      <c r="I172" t="str">
        <v>ENCAVIS (CAPITAL) AG  ORD</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1.085</v>
      </c>
      <c r="AO172">
        <v>0.94269999999999998</v>
      </c>
      <c r="AP172">
        <v>1.1249</v>
      </c>
      <c r="AQ172">
        <v>1.0924</v>
      </c>
      <c r="AR172">
        <v>1.6251</v>
      </c>
      <c r="AS172">
        <v>1.7379</v>
      </c>
      <c r="AT172">
        <v>1.3257000000000001</v>
      </c>
      <c r="AU172">
        <v>1.3782000000000001</v>
      </c>
      <c r="AV172">
        <v>0.1988</v>
      </c>
    </row>
    <row r="173" spans="8:48" ht="15.75" customHeight="1" x14ac:dyDescent="0.3">
      <c r="H173" t="str">
        <v>B4WFW71</v>
      </c>
      <c r="I173" t="str">
        <v>LONDONMETRIC PPTY (LONDON &amp; ST)  ORD</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6.9199999999999998E-2</v>
      </c>
    </row>
    <row r="174" spans="8:48" ht="15.75" customHeight="1" x14ac:dyDescent="0.3">
      <c r="H174" t="str">
        <v>B96CNN6</v>
      </c>
      <c r="I174" t="str">
        <v>GOLDMAN SACHS EURO LIQUID RESERVES</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0.2316</v>
      </c>
      <c r="AU174">
        <v>0.24229999999999999</v>
      </c>
      <c r="AV174">
        <v>3.8800000000000001E-2</v>
      </c>
    </row>
    <row r="175" spans="8:48" ht="15.75" customHeight="1" x14ac:dyDescent="0.3">
      <c r="H175" t="str">
        <v>4512330</v>
      </c>
      <c r="I175" t="str">
        <v>LENZING AG  ORD</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1.0044</v>
      </c>
      <c r="AO175">
        <v>0.85670000000000002</v>
      </c>
      <c r="AP175">
        <v>0.59499999999999997</v>
      </c>
      <c r="AQ175">
        <v>0.4476</v>
      </c>
      <c r="AR175">
        <v>0.31080000000000002</v>
      </c>
      <c r="AS175">
        <v>0.26</v>
      </c>
      <c r="AT175">
        <v>0</v>
      </c>
      <c r="AU175">
        <v>0</v>
      </c>
      <c r="AV175">
        <v>0</v>
      </c>
    </row>
    <row r="176" spans="8:48" ht="15.75" customHeight="1" x14ac:dyDescent="0.3">
      <c r="H176" t="str">
        <v>B1G5XP1</v>
      </c>
      <c r="I176" t="str">
        <v>AEDIFICA SA  ORD</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1.2811999999999999</v>
      </c>
      <c r="AO176">
        <v>1.0698000000000001</v>
      </c>
      <c r="AP176">
        <v>0.99750000000000005</v>
      </c>
      <c r="AQ176">
        <v>0.80589999999999995</v>
      </c>
      <c r="AR176">
        <v>0.91320000000000001</v>
      </c>
      <c r="AS176">
        <v>0.98670000000000002</v>
      </c>
      <c r="AT176">
        <v>0.86429999999999996</v>
      </c>
      <c r="AU176">
        <v>0.89139999999999997</v>
      </c>
      <c r="AV176">
        <v>0</v>
      </c>
    </row>
    <row r="177" spans="8:48" ht="15.75" customHeight="1" x14ac:dyDescent="0.3">
      <c r="H177" t="str">
        <v>BMB3BN1</v>
      </c>
      <c r="I177" t="str">
        <v>BARCO NV  ORD</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1.4698</v>
      </c>
      <c r="AO177">
        <v>1.3453999999999999</v>
      </c>
      <c r="AP177">
        <v>1.5257000000000001</v>
      </c>
      <c r="AQ177">
        <v>1.2951999999999999</v>
      </c>
      <c r="AR177">
        <v>0.97370000000000001</v>
      </c>
      <c r="AS177">
        <v>0.8014</v>
      </c>
      <c r="AT177">
        <v>0.69169999999999998</v>
      </c>
      <c r="AU177">
        <v>0.48659999999999998</v>
      </c>
      <c r="AV177">
        <v>0</v>
      </c>
    </row>
    <row r="178" spans="8:48" ht="15.75" customHeight="1" x14ac:dyDescent="0.3">
      <c r="H178" t="str">
        <v>5119901</v>
      </c>
      <c r="I178" t="str">
        <v>DUERR (DURR) AG  ORD</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1.657</v>
      </c>
      <c r="AO178">
        <v>2.1158000000000001</v>
      </c>
      <c r="AP178">
        <v>1.4281999999999999</v>
      </c>
      <c r="AQ178">
        <v>1.3067</v>
      </c>
      <c r="AR178">
        <v>1.1575</v>
      </c>
      <c r="AS178">
        <v>0.88019999999999998</v>
      </c>
      <c r="AT178">
        <v>0</v>
      </c>
      <c r="AU178">
        <v>0</v>
      </c>
      <c r="AV178">
        <v>0</v>
      </c>
    </row>
    <row r="179" spans="8:48" ht="15.75" customHeight="1" x14ac:dyDescent="0.3">
      <c r="H179" t="str">
        <v>5531000</v>
      </c>
      <c r="I179" t="str">
        <v>MORPHOSYS AG  ORD</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0.33700000000000002</v>
      </c>
      <c r="AO179">
        <v>0.188</v>
      </c>
      <c r="AP179">
        <v>0</v>
      </c>
      <c r="AQ179">
        <v>0</v>
      </c>
      <c r="AR179">
        <v>0</v>
      </c>
      <c r="AS179">
        <v>0</v>
      </c>
      <c r="AT179">
        <v>0</v>
      </c>
      <c r="AU179">
        <v>0</v>
      </c>
      <c r="AV179">
        <v>0</v>
      </c>
    </row>
    <row r="180" spans="8:48" ht="15.75" customHeight="1" x14ac:dyDescent="0.3">
      <c r="H180" t="str">
        <v>BF06WX9</v>
      </c>
      <c r="I180" t="str">
        <v>SOFTWARE AG  ORD REG</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0.97370000000000001</v>
      </c>
      <c r="AO180">
        <v>0.87090000000000001</v>
      </c>
      <c r="AP180">
        <v>0.62190000000000001</v>
      </c>
      <c r="AQ180">
        <v>1.0033000000000001</v>
      </c>
      <c r="AR180">
        <v>0</v>
      </c>
      <c r="AS180">
        <v>0</v>
      </c>
      <c r="AT180">
        <v>0</v>
      </c>
      <c r="AU180">
        <v>0</v>
      </c>
      <c r="AV180">
        <v>0</v>
      </c>
    </row>
    <row r="181" spans="8:48" ht="15.75" customHeight="1" x14ac:dyDescent="0.3">
      <c r="H181" t="str">
        <v>5769470</v>
      </c>
      <c r="I181" t="str">
        <v>TAKKT AG  ORD</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0.67879999999999996</v>
      </c>
      <c r="AO181">
        <v>0.84560000000000002</v>
      </c>
      <c r="AP181">
        <v>0</v>
      </c>
      <c r="AQ181">
        <v>0</v>
      </c>
      <c r="AR181">
        <v>0</v>
      </c>
      <c r="AS181">
        <v>0</v>
      </c>
      <c r="AT181">
        <v>0</v>
      </c>
      <c r="AU181">
        <v>0</v>
      </c>
      <c r="AV181">
        <v>0</v>
      </c>
    </row>
    <row r="182" spans="8:48" ht="15.75" customHeight="1" x14ac:dyDescent="0.3">
      <c r="H182" t="str">
        <v>BX9C1J3</v>
      </c>
      <c r="I182" t="str">
        <v>TALGO SA  ORD</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0.68869999999999998</v>
      </c>
      <c r="AO182">
        <v>0.79279999999999995</v>
      </c>
      <c r="AP182">
        <v>0.58499999999999996</v>
      </c>
      <c r="AQ182">
        <v>0.63959999999999995</v>
      </c>
      <c r="AR182">
        <v>0</v>
      </c>
      <c r="AS182">
        <v>0</v>
      </c>
      <c r="AT182">
        <v>0</v>
      </c>
      <c r="AU182">
        <v>0</v>
      </c>
      <c r="AV182">
        <v>0</v>
      </c>
    </row>
    <row r="183" spans="8:48" ht="15.75" customHeight="1" x14ac:dyDescent="0.3">
      <c r="H183" t="str">
        <v>5617096</v>
      </c>
      <c r="I183" t="str">
        <v>QUADIENT SA  ORD</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0.95650000000000002</v>
      </c>
      <c r="AO183">
        <v>0.80389999999999995</v>
      </c>
      <c r="AP183">
        <v>0.93440000000000001</v>
      </c>
      <c r="AQ183">
        <v>1.0710999999999999</v>
      </c>
      <c r="AR183">
        <v>1.0165999999999999</v>
      </c>
      <c r="AS183">
        <v>0.93510000000000004</v>
      </c>
      <c r="AT183">
        <v>0.4108</v>
      </c>
      <c r="AU183">
        <v>0.38969999999999999</v>
      </c>
      <c r="AV183">
        <v>0</v>
      </c>
    </row>
    <row r="184" spans="8:48" ht="15.75" customHeight="1" x14ac:dyDescent="0.3">
      <c r="H184" t="str">
        <v>0963318</v>
      </c>
      <c r="I184" t="str">
        <v>DECHRA PHARMACEUTICALS PLC  ORD</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1.8756999999999999</v>
      </c>
      <c r="AO184">
        <v>1.609</v>
      </c>
      <c r="AP184">
        <v>1.7630999999999999</v>
      </c>
      <c r="AQ184">
        <v>2.5611000000000002</v>
      </c>
      <c r="AR184">
        <v>2.0375000000000001</v>
      </c>
      <c r="AS184">
        <v>1.8988</v>
      </c>
      <c r="AT184">
        <v>0</v>
      </c>
      <c r="AU184">
        <v>0</v>
      </c>
      <c r="AV184">
        <v>0</v>
      </c>
    </row>
    <row r="185" spans="8:48" ht="15.75" customHeight="1" x14ac:dyDescent="0.3">
      <c r="H185" t="str">
        <v>0768900</v>
      </c>
      <c r="I185" t="str">
        <v>KIN &amp; CARTA (ST IVES) PLC  ORD</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1.0564</v>
      </c>
      <c r="AO185">
        <v>1.1097999999999999</v>
      </c>
      <c r="AP185">
        <v>0.3861</v>
      </c>
      <c r="AQ185">
        <v>0.3286</v>
      </c>
      <c r="AR185">
        <v>0.379</v>
      </c>
      <c r="AS185">
        <v>0.55469999999999997</v>
      </c>
      <c r="AT185">
        <v>0</v>
      </c>
      <c r="AU185">
        <v>0</v>
      </c>
      <c r="AV185">
        <v>0</v>
      </c>
    </row>
    <row r="186" spans="8:48" ht="15.75" customHeight="1" x14ac:dyDescent="0.3">
      <c r="H186" t="str">
        <v>BG11K36</v>
      </c>
      <c r="I186" t="str">
        <v>REDROW PLC  ORD</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2.5771999999999999</v>
      </c>
      <c r="AO186">
        <v>2.5169999999999999</v>
      </c>
      <c r="AP186">
        <v>2.2887</v>
      </c>
      <c r="AQ186">
        <v>2.2134999999999998</v>
      </c>
      <c r="AR186">
        <v>2.4011</v>
      </c>
      <c r="AS186">
        <v>2.7330000000000001</v>
      </c>
      <c r="AT186">
        <v>2.6838000000000002</v>
      </c>
      <c r="AU186">
        <v>2.8123</v>
      </c>
      <c r="AV186">
        <v>0</v>
      </c>
    </row>
    <row r="187" spans="8:48" ht="15.75" customHeight="1" x14ac:dyDescent="0.3">
      <c r="H187" t="str">
        <v>0929666</v>
      </c>
      <c r="I187" t="str">
        <v>VIDENDUM (VITEC) PLC  ORD</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0.90800000000000003</v>
      </c>
      <c r="AO187">
        <v>0.69840000000000002</v>
      </c>
      <c r="AP187">
        <v>0.74670000000000003</v>
      </c>
      <c r="AQ187">
        <v>0.60980000000000001</v>
      </c>
      <c r="AR187">
        <v>0.37469999999999998</v>
      </c>
      <c r="AS187">
        <v>0.36209999999999998</v>
      </c>
      <c r="AT187">
        <v>0</v>
      </c>
      <c r="AU187">
        <v>0</v>
      </c>
      <c r="AV187">
        <v>0</v>
      </c>
    </row>
    <row r="188" spans="8:48" ht="15.75" customHeight="1" x14ac:dyDescent="0.3">
      <c r="H188" t="str">
        <v>B1Z95S1</v>
      </c>
      <c r="I188" t="str">
        <v>AMG CRITICAL MAT (AMG ADVANCED)  ORD</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1.1404000000000001</v>
      </c>
      <c r="AO188">
        <v>1.4637</v>
      </c>
      <c r="AP188">
        <v>1.1202000000000001</v>
      </c>
      <c r="AQ188">
        <v>1.3834</v>
      </c>
      <c r="AR188">
        <v>0.70430000000000004</v>
      </c>
      <c r="AS188">
        <v>0.51549999999999996</v>
      </c>
      <c r="AT188">
        <v>0.17680000000000001</v>
      </c>
      <c r="AU188">
        <v>0.13439999999999999</v>
      </c>
      <c r="AV188">
        <v>0</v>
      </c>
    </row>
    <row r="189" spans="8:48" ht="15.75" customHeight="1" x14ac:dyDescent="0.3">
      <c r="H189" t="str">
        <v>B1VYCB2</v>
      </c>
      <c r="I189" t="str">
        <v>KENDRION NV  ORD</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0.77949999999999997</v>
      </c>
      <c r="AO189">
        <v>0.75719999999999998</v>
      </c>
      <c r="AP189">
        <v>0.72309999999999997</v>
      </c>
      <c r="AQ189">
        <v>0.80220000000000002</v>
      </c>
      <c r="AR189">
        <v>0.77900000000000003</v>
      </c>
      <c r="AS189">
        <v>0.66479999999999995</v>
      </c>
      <c r="AT189">
        <v>0</v>
      </c>
      <c r="AU189">
        <v>0</v>
      </c>
      <c r="AV189">
        <v>0</v>
      </c>
    </row>
    <row r="190" spans="8:48" ht="15.75" customHeight="1" x14ac:dyDescent="0.3">
      <c r="H190" t="str">
        <v>BMCQH20</v>
      </c>
      <c r="I190" t="str">
        <v>NX FILTRATION BV  ORD</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0.46329999999999999</v>
      </c>
      <c r="AO190">
        <v>0.44890000000000002</v>
      </c>
      <c r="AP190">
        <v>0.4103</v>
      </c>
      <c r="AQ190">
        <v>0.40970000000000001</v>
      </c>
      <c r="AR190">
        <v>0.13719999999999999</v>
      </c>
      <c r="AS190">
        <v>0.12089999999999999</v>
      </c>
      <c r="AT190">
        <v>0</v>
      </c>
      <c r="AU190">
        <v>0</v>
      </c>
      <c r="AV190">
        <v>0</v>
      </c>
    </row>
    <row r="191" spans="8:48" ht="15.75" customHeight="1" x14ac:dyDescent="0.3">
      <c r="H191" t="str">
        <v>BYZ2JR8</v>
      </c>
      <c r="I191" t="str">
        <v>RHI MAGNESITA NV  ORD</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0.78839999999999999</v>
      </c>
      <c r="AO191">
        <v>0.89180000000000004</v>
      </c>
      <c r="AP191">
        <v>0.98040000000000005</v>
      </c>
      <c r="AQ191">
        <v>1.2121999999999999</v>
      </c>
      <c r="AR191">
        <v>1.2851999999999999</v>
      </c>
      <c r="AS191">
        <v>1.4625999999999999</v>
      </c>
      <c r="AT191">
        <v>0</v>
      </c>
      <c r="AU191">
        <v>0</v>
      </c>
      <c r="AV191">
        <v>0</v>
      </c>
    </row>
    <row r="192" spans="8:48" ht="15.75" customHeight="1" x14ac:dyDescent="0.3">
      <c r="H192" t="str">
        <v>B00ZG06</v>
      </c>
      <c r="I192" t="str">
        <v>NORDIC SEMICONDUCTOR (VLSI) ASA  ORD</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1.0293000000000001</v>
      </c>
      <c r="AO192">
        <v>1.0226</v>
      </c>
      <c r="AP192">
        <v>1.0925</v>
      </c>
      <c r="AQ192">
        <v>0.8871</v>
      </c>
      <c r="AR192">
        <v>0.89970000000000006</v>
      </c>
      <c r="AS192">
        <v>0.93710000000000004</v>
      </c>
      <c r="AT192">
        <v>0</v>
      </c>
      <c r="AU192">
        <v>0</v>
      </c>
      <c r="AV192">
        <v>0</v>
      </c>
    </row>
    <row r="193" spans="8:48" ht="15.75" customHeight="1" x14ac:dyDescent="0.3">
      <c r="H193" t="str">
        <v>BZ0Y0T5</v>
      </c>
      <c r="I193" t="str">
        <v>ALIMAK GROUP AB  ORD</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0.67530000000000001</v>
      </c>
      <c r="AO193">
        <v>0.72140000000000004</v>
      </c>
      <c r="AP193">
        <v>0</v>
      </c>
      <c r="AQ193">
        <v>0</v>
      </c>
      <c r="AR193">
        <v>0</v>
      </c>
      <c r="AS193">
        <v>0</v>
      </c>
      <c r="AT193">
        <v>0</v>
      </c>
      <c r="AU193">
        <v>0</v>
      </c>
      <c r="AV193">
        <v>0</v>
      </c>
    </row>
    <row r="194" spans="8:48" ht="15.75" customHeight="1" x14ac:dyDescent="0.3">
      <c r="H194" t="str">
        <v>BFM6T36</v>
      </c>
      <c r="I194" t="str">
        <v>FABEGE AB  ORD</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1.2150000000000001</v>
      </c>
      <c r="AO194">
        <v>1.2057</v>
      </c>
      <c r="AP194">
        <v>0.83030000000000004</v>
      </c>
      <c r="AQ194">
        <v>0.78869999999999996</v>
      </c>
      <c r="AR194">
        <v>0.60219999999999996</v>
      </c>
      <c r="AS194">
        <v>0.70479999999999998</v>
      </c>
      <c r="AT194">
        <v>0</v>
      </c>
      <c r="AU194">
        <v>0</v>
      </c>
      <c r="AV194">
        <v>0</v>
      </c>
    </row>
    <row r="195" spans="8:48" ht="15.75" customHeight="1" x14ac:dyDescent="0.3"/>
    <row r="196" spans="8:48" ht="15.75" customHeight="1" x14ac:dyDescent="0.3"/>
    <row r="197" spans="8:48" ht="15.75" customHeight="1" x14ac:dyDescent="0.3"/>
    <row r="198" spans="8:48" ht="15.75" customHeight="1" x14ac:dyDescent="0.3">
      <c r="H198" t="str" cm="1">
        <f t="array" ref="H198">_xll.FDSR("SVMVS5.F-FR","FG_COMPANY_NAME()")</f>
        <v>Allianz Actions Euro PME-ETI FCP Parts -MC EUR-</v>
      </c>
      <c r="I198" t="str" cm="1">
        <f t="array" ref="I198">_xll.FDSR("SVMVS5.F-FR","FORMULA_DESCRIPTION(""DATE"")")</f>
        <v>Date: MM/DD/YY</v>
      </c>
      <c r="J198" t="str" cm="1">
        <f t="array" ref="J198:AV198">_xll.FDSR("SVMVS5.F-FR","DATE("&amp;E100&amp;","&amp;E99&amp;",CQ)")</f>
        <v>3/15</v>
      </c>
      <c r="K198" t="str">
        <v>6/15</v>
      </c>
      <c r="L198" t="str">
        <v>9/15</v>
      </c>
      <c r="M198" t="str">
        <v>12/15</v>
      </c>
      <c r="N198" t="str">
        <v>3/16</v>
      </c>
      <c r="O198" t="str">
        <v>6/16</v>
      </c>
      <c r="P198" t="str">
        <v>9/16</v>
      </c>
      <c r="Q198" t="str">
        <v>12/16</v>
      </c>
      <c r="R198" t="str">
        <v>3/17</v>
      </c>
      <c r="S198" t="str">
        <v>6/17</v>
      </c>
      <c r="T198" t="str">
        <v>9/17</v>
      </c>
      <c r="U198" t="str">
        <v>12/17</v>
      </c>
      <c r="V198" t="str">
        <v>3/18</v>
      </c>
      <c r="W198" t="str">
        <v>6/18</v>
      </c>
      <c r="X198" t="str">
        <v>9/18</v>
      </c>
      <c r="Y198" t="str">
        <v>12/18</v>
      </c>
      <c r="Z198" t="str">
        <v>3/19</v>
      </c>
      <c r="AA198" t="str">
        <v>6/19</v>
      </c>
      <c r="AB198" t="str">
        <v>9/19</v>
      </c>
      <c r="AC198" t="str">
        <v>12/19</v>
      </c>
      <c r="AD198" t="str">
        <v>3/20</v>
      </c>
      <c r="AE198" t="str">
        <v>6/20</v>
      </c>
      <c r="AF198" t="str">
        <v>9/20</v>
      </c>
      <c r="AG198" t="str">
        <v>12/20</v>
      </c>
      <c r="AH198" t="str">
        <v>3/21</v>
      </c>
      <c r="AI198" t="str">
        <v>6/21</v>
      </c>
      <c r="AJ198" t="str">
        <v>9/21</v>
      </c>
      <c r="AK198" t="str">
        <v>12/21</v>
      </c>
      <c r="AL198" t="str">
        <v>3/22</v>
      </c>
      <c r="AM198" t="str">
        <v>6/22</v>
      </c>
      <c r="AN198" t="str">
        <v>9/22</v>
      </c>
      <c r="AO198" t="str">
        <v>12/22</v>
      </c>
      <c r="AP198" t="str">
        <v>3/23</v>
      </c>
      <c r="AQ198" t="str">
        <v>6/23</v>
      </c>
      <c r="AR198" t="str">
        <v>9/23</v>
      </c>
      <c r="AS198" t="str">
        <v>12/23</v>
      </c>
      <c r="AT198" t="str">
        <v>3/24</v>
      </c>
      <c r="AU198" t="str">
        <v>6/24</v>
      </c>
      <c r="AV198" t="str">
        <v>9/24</v>
      </c>
    </row>
    <row r="199" spans="8:48" ht="15.75" customHeight="1" x14ac:dyDescent="0.3">
      <c r="H199" t="str" cm="1">
        <f t="array" ref="H199">_xll.FDS("SVMVS5.F-FR","FG_COMPANY_NAME()")</f>
        <v>Allianz Actions Euro PME-ETI FCP Parts -MC EUR-</v>
      </c>
      <c r="I199" t="str" cm="1">
        <f t="array" ref="I199">_xll.FDS("SVMVS5.F-FR","FG_COMPANY_NAME()")</f>
        <v>Allianz Actions Euro PME-ETI FCP Parts -MC EUR-</v>
      </c>
      <c r="J199" t="str" cm="1">
        <f t="array" ref="J199">_xll.FDS("SVMVS5.F-FR","FG_COMPANY_NAME()")</f>
        <v>Allianz Actions Euro PME-ETI FCP Parts -MC EUR-</v>
      </c>
    </row>
    <row r="200" spans="8:48" ht="15.75" customHeight="1" x14ac:dyDescent="0.3">
      <c r="H200" t="str" cm="1">
        <f t="array" ref="H200">_xll.FDS("SVMVS5.F-FR","FORMULA_DESCRIPTION(""OS_TOP_HLDG_LOCID"")")</f>
        <v>ID - Top Holdings</v>
      </c>
      <c r="I200" t="str" cm="1">
        <f t="array" ref="I200">_xll.FDS("SVMVS5.F-FR","FORMULA_DESCRIPTION(""OS_TOP_HLDG_NAME"")")</f>
        <v>Name - Top Holdings</v>
      </c>
      <c r="J200" t="str" cm="1">
        <f t="array" ref="J200">_xll.FDS("SVMVS5.F-FR","FORMULA_DESCRIPTION(""OS_TOP_HLDG_TOTPCPRT"")")</f>
        <v>Percentage of Total Portfolio - Top Holdings</v>
      </c>
    </row>
    <row r="201" spans="8:48" ht="15.75" customHeight="1" x14ac:dyDescent="0.3">
      <c r="H201" t="str" cm="1">
        <f t="array" ref="H201:H469">_xll.FDS("SVMVS5.F-FR","OS_TOP_HLDG_LOCID(ALL,"&amp;E100&amp;","&amp;E99&amp;",CQ,,ALL,EQ)")</f>
        <v>CASH</v>
      </c>
      <c r="I201" t="str" cm="1">
        <f t="array" ref="I201:I469">_xll.FDS("SVMVS5.F-FR","OS_TOP_HLDG_NAME(ALL,"&amp;E100&amp;","&amp;E99&amp;",CQ,,ALL,EQ)")</f>
        <v>CASH/SHORT-TERM INVESTMENTS</v>
      </c>
      <c r="J201" cm="1">
        <f t="array" ref="J201:AV469">_xll.FDS("SVMVS5.F-FR","OS_TOP_HLDG_TOTPCPRT(ALL,"&amp;E100&amp;","&amp;E99&amp;",CQ,,ALL,EQ)")</f>
        <v>-0.47</v>
      </c>
      <c r="K201">
        <v>-1.6</v>
      </c>
      <c r="L201">
        <v>1.93</v>
      </c>
      <c r="M201">
        <v>2.21</v>
      </c>
      <c r="N201">
        <v>0.93</v>
      </c>
      <c r="O201">
        <v>1</v>
      </c>
      <c r="P201">
        <v>0.31</v>
      </c>
      <c r="Q201">
        <v>0.89</v>
      </c>
      <c r="R201">
        <v>0.72</v>
      </c>
      <c r="S201">
        <v>2.02</v>
      </c>
      <c r="T201">
        <v>0.6</v>
      </c>
      <c r="U201">
        <v>7.0000000000000007E-2</v>
      </c>
      <c r="V201">
        <v>0.3</v>
      </c>
      <c r="W201">
        <v>3.08</v>
      </c>
      <c r="X201">
        <v>1.91</v>
      </c>
      <c r="Y201">
        <v>4.72</v>
      </c>
      <c r="Z201">
        <v>1.4</v>
      </c>
      <c r="AA201">
        <v>3.49</v>
      </c>
      <c r="AB201">
        <v>0.64</v>
      </c>
      <c r="AC201">
        <v>2.54</v>
      </c>
      <c r="AD201">
        <v>1.84</v>
      </c>
      <c r="AE201">
        <v>6.13</v>
      </c>
      <c r="AF201">
        <v>2.5099999999999998</v>
      </c>
      <c r="AG201">
        <v>4.3899999999999997</v>
      </c>
      <c r="AH201">
        <v>4.76</v>
      </c>
      <c r="AI201">
        <v>3.3</v>
      </c>
      <c r="AJ201">
        <v>6.46</v>
      </c>
      <c r="AK201">
        <v>2.39</v>
      </c>
      <c r="AL201">
        <v>2.65</v>
      </c>
      <c r="AM201">
        <v>4.59</v>
      </c>
      <c r="AN201">
        <v>2.1</v>
      </c>
      <c r="AO201">
        <v>2.02</v>
      </c>
      <c r="AP201">
        <v>2.65</v>
      </c>
      <c r="AQ201">
        <v>2.37</v>
      </c>
      <c r="AR201">
        <v>2.78</v>
      </c>
      <c r="AS201">
        <v>2.68</v>
      </c>
      <c r="AT201">
        <v>2.13</v>
      </c>
      <c r="AU201">
        <v>3.06</v>
      </c>
      <c r="AV201">
        <v>5.12</v>
      </c>
    </row>
    <row r="202" spans="8:48" ht="15.75" customHeight="1" x14ac:dyDescent="0.3">
      <c r="H202" t="str">
        <v>BFZCSN4</v>
      </c>
      <c r="I202" t="str">
        <v>VITROLIFE AB  ORD</v>
      </c>
      <c r="J202">
        <v>1.3940999999999999</v>
      </c>
      <c r="K202">
        <v>0.96240000000000003</v>
      </c>
      <c r="L202">
        <v>0.89170000000000005</v>
      </c>
      <c r="M202">
        <v>1.248</v>
      </c>
      <c r="N202">
        <v>1.4521999999999999</v>
      </c>
      <c r="O202">
        <v>1.8385</v>
      </c>
      <c r="P202">
        <v>1.6929000000000001</v>
      </c>
      <c r="Q202">
        <v>1.1911</v>
      </c>
      <c r="R202">
        <v>1.4545999999999999</v>
      </c>
      <c r="S202">
        <v>1.5406</v>
      </c>
      <c r="T202">
        <v>1.8069999999999999</v>
      </c>
      <c r="U202">
        <v>1.7117</v>
      </c>
      <c r="V202">
        <v>1.629</v>
      </c>
      <c r="W202">
        <v>1.5931</v>
      </c>
      <c r="X202">
        <v>1.5395000000000001</v>
      </c>
      <c r="Y202">
        <v>2.0621999999999998</v>
      </c>
      <c r="Z202">
        <v>2.6452</v>
      </c>
      <c r="AA202">
        <v>2.1573000000000002</v>
      </c>
      <c r="AB202">
        <v>2.0878000000000001</v>
      </c>
      <c r="AC202">
        <v>2.8151000000000002</v>
      </c>
      <c r="AD202">
        <v>2.2949000000000002</v>
      </c>
      <c r="AE202">
        <v>2.3908999999999998</v>
      </c>
      <c r="AF202">
        <v>3.5165999999999999</v>
      </c>
      <c r="AG202">
        <v>2.2534000000000001</v>
      </c>
      <c r="AH202">
        <v>2.5390000000000001</v>
      </c>
      <c r="AI202">
        <v>3.0440999999999998</v>
      </c>
      <c r="AJ202">
        <v>3.1962999999999999</v>
      </c>
      <c r="AK202">
        <v>2.8039000000000001</v>
      </c>
      <c r="AL202">
        <v>1.9417</v>
      </c>
      <c r="AM202">
        <v>1.6909000000000001</v>
      </c>
      <c r="AN202">
        <v>1.3548</v>
      </c>
      <c r="AO202">
        <v>1.5273000000000001</v>
      </c>
      <c r="AP202">
        <v>1.6658999999999999</v>
      </c>
      <c r="AQ202">
        <v>1.5278</v>
      </c>
      <c r="AR202">
        <v>2.1509999999999998</v>
      </c>
      <c r="AS202">
        <v>2.5347</v>
      </c>
      <c r="AT202">
        <v>2.5276000000000001</v>
      </c>
      <c r="AU202">
        <v>2.3119999999999998</v>
      </c>
      <c r="AV202">
        <v>3.1911</v>
      </c>
    </row>
    <row r="203" spans="8:48" ht="15.75" customHeight="1" x14ac:dyDescent="0.3">
      <c r="H203" t="str">
        <v>5267639</v>
      </c>
      <c r="I203" t="str">
        <v>ESKER SA  ORD</v>
      </c>
      <c r="J203">
        <v>0</v>
      </c>
      <c r="K203">
        <v>0</v>
      </c>
      <c r="L203">
        <v>0</v>
      </c>
      <c r="M203">
        <v>0</v>
      </c>
      <c r="N203">
        <v>0</v>
      </c>
      <c r="O203">
        <v>0</v>
      </c>
      <c r="P203">
        <v>0</v>
      </c>
      <c r="Q203">
        <v>0</v>
      </c>
      <c r="R203">
        <v>0</v>
      </c>
      <c r="S203">
        <v>0</v>
      </c>
      <c r="T203">
        <v>0</v>
      </c>
      <c r="U203">
        <v>0</v>
      </c>
      <c r="V203">
        <v>0</v>
      </c>
      <c r="W203">
        <v>1.2811999999999999</v>
      </c>
      <c r="X203">
        <v>1.3402000000000001</v>
      </c>
      <c r="Y203">
        <v>1.6052999999999999</v>
      </c>
      <c r="Z203">
        <v>1.6910000000000001</v>
      </c>
      <c r="AA203">
        <v>2.0270999999999999</v>
      </c>
      <c r="AB203">
        <v>2.1133000000000002</v>
      </c>
      <c r="AC203">
        <v>2.2040999999999999</v>
      </c>
      <c r="AD203">
        <v>2.9748000000000001</v>
      </c>
      <c r="AE203">
        <v>2.5933999999999999</v>
      </c>
      <c r="AF203">
        <v>2.7766999999999999</v>
      </c>
      <c r="AG203">
        <v>2.5299999999999998</v>
      </c>
      <c r="AH203">
        <v>2.7682000000000002</v>
      </c>
      <c r="AI203">
        <v>2.7854999999999999</v>
      </c>
      <c r="AJ203">
        <v>2.7816999999999998</v>
      </c>
      <c r="AK203">
        <v>2.7959000000000001</v>
      </c>
      <c r="AL203">
        <v>1.6531</v>
      </c>
      <c r="AM203">
        <v>1.472</v>
      </c>
      <c r="AN203">
        <v>1.623</v>
      </c>
      <c r="AO203">
        <v>2.1541000000000001</v>
      </c>
      <c r="AP203">
        <v>1.7175</v>
      </c>
      <c r="AQ203">
        <v>1.7887</v>
      </c>
      <c r="AR203">
        <v>1.9057999999999999</v>
      </c>
      <c r="AS203">
        <v>2.0916999999999999</v>
      </c>
      <c r="AT203">
        <v>2.4462999999999999</v>
      </c>
      <c r="AU203">
        <v>2.0169000000000001</v>
      </c>
      <c r="AV203">
        <v>2.8517000000000001</v>
      </c>
    </row>
    <row r="204" spans="8:48" ht="15.75" customHeight="1" x14ac:dyDescent="0.3">
      <c r="H204" t="str">
        <v>BPX36K2</v>
      </c>
      <c r="I204" t="str">
        <v>BIOGAIA AB  ORD B</v>
      </c>
      <c r="J204">
        <v>0</v>
      </c>
      <c r="K204">
        <v>0.8155</v>
      </c>
      <c r="L204">
        <v>0.82569999999999999</v>
      </c>
      <c r="M204">
        <v>0.8639</v>
      </c>
      <c r="N204">
        <v>0.65669999999999995</v>
      </c>
      <c r="O204">
        <v>0.64529999999999998</v>
      </c>
      <c r="P204">
        <v>0</v>
      </c>
      <c r="Q204">
        <v>0</v>
      </c>
      <c r="R204">
        <v>0</v>
      </c>
      <c r="S204">
        <v>0</v>
      </c>
      <c r="T204">
        <v>0</v>
      </c>
      <c r="U204">
        <v>0</v>
      </c>
      <c r="V204">
        <v>0.93510000000000004</v>
      </c>
      <c r="W204">
        <v>1.1944999999999999</v>
      </c>
      <c r="X204">
        <v>1.2983</v>
      </c>
      <c r="Y204">
        <v>1.2264999999999999</v>
      </c>
      <c r="Z204">
        <v>1.5676000000000001</v>
      </c>
      <c r="AA204">
        <v>1.4078999999999999</v>
      </c>
      <c r="AB204">
        <v>1.5442</v>
      </c>
      <c r="AC204">
        <v>2.2507000000000001</v>
      </c>
      <c r="AD204">
        <v>2.8824999999999998</v>
      </c>
      <c r="AE204">
        <v>2.5272000000000001</v>
      </c>
      <c r="AF204">
        <v>2.4588000000000001</v>
      </c>
      <c r="AG204">
        <v>2.202</v>
      </c>
      <c r="AH204">
        <v>1.6156999999999999</v>
      </c>
      <c r="AI204">
        <v>1.8547</v>
      </c>
      <c r="AJ204">
        <v>1.6012</v>
      </c>
      <c r="AK204">
        <v>1.806</v>
      </c>
      <c r="AL204">
        <v>2.5011000000000001</v>
      </c>
      <c r="AM204">
        <v>2.665</v>
      </c>
      <c r="AN204">
        <v>2.3512</v>
      </c>
      <c r="AO204">
        <v>2.2174999999999998</v>
      </c>
      <c r="AP204">
        <v>2.2955999999999999</v>
      </c>
      <c r="AQ204">
        <v>2.738</v>
      </c>
      <c r="AR204">
        <v>2.8721999999999999</v>
      </c>
      <c r="AS204">
        <v>2.3986000000000001</v>
      </c>
      <c r="AT204">
        <v>2.8595000000000002</v>
      </c>
      <c r="AU204">
        <v>2.9872000000000001</v>
      </c>
      <c r="AV204">
        <v>2.5545</v>
      </c>
    </row>
    <row r="205" spans="8:48" ht="15.75" customHeight="1" x14ac:dyDescent="0.3">
      <c r="H205" t="str">
        <v>BRJ3BP0</v>
      </c>
      <c r="I205" t="str">
        <v>GRANGES AB  ORD</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1.4662999999999999</v>
      </c>
      <c r="AF205">
        <v>1.3693</v>
      </c>
      <c r="AG205">
        <v>2.363</v>
      </c>
      <c r="AH205">
        <v>2.5383</v>
      </c>
      <c r="AI205">
        <v>2.6294</v>
      </c>
      <c r="AJ205">
        <v>2.1716000000000002</v>
      </c>
      <c r="AK205">
        <v>2.0996000000000001</v>
      </c>
      <c r="AL205">
        <v>2.2831000000000001</v>
      </c>
      <c r="AM205">
        <v>2.1737000000000002</v>
      </c>
      <c r="AN205">
        <v>2.3054999999999999</v>
      </c>
      <c r="AO205">
        <v>2.3818999999999999</v>
      </c>
      <c r="AP205">
        <v>2.6023999999999998</v>
      </c>
      <c r="AQ205">
        <v>2.5558999999999998</v>
      </c>
      <c r="AR205">
        <v>3.0916000000000001</v>
      </c>
      <c r="AS205">
        <v>2.7686999999999999</v>
      </c>
      <c r="AT205">
        <v>2.6698</v>
      </c>
      <c r="AU205">
        <v>2.9664000000000001</v>
      </c>
      <c r="AV205">
        <v>2.5024999999999999</v>
      </c>
    </row>
    <row r="206" spans="8:48" ht="15.75" customHeight="1" x14ac:dyDescent="0.3">
      <c r="H206" t="str">
        <v>4433839</v>
      </c>
      <c r="I206" t="str">
        <v>INTERPARFUMS  ORD</v>
      </c>
      <c r="J206">
        <v>0</v>
      </c>
      <c r="K206">
        <v>0</v>
      </c>
      <c r="L206">
        <v>0</v>
      </c>
      <c r="M206">
        <v>0</v>
      </c>
      <c r="N206">
        <v>0</v>
      </c>
      <c r="O206">
        <v>0</v>
      </c>
      <c r="P206">
        <v>0</v>
      </c>
      <c r="Q206">
        <v>0</v>
      </c>
      <c r="R206">
        <v>0</v>
      </c>
      <c r="S206">
        <v>0</v>
      </c>
      <c r="T206">
        <v>0</v>
      </c>
      <c r="U206">
        <v>0</v>
      </c>
      <c r="V206">
        <v>0</v>
      </c>
      <c r="W206">
        <v>0</v>
      </c>
      <c r="X206">
        <v>0</v>
      </c>
      <c r="Y206">
        <v>0</v>
      </c>
      <c r="Z206">
        <v>2.4026000000000001</v>
      </c>
      <c r="AA206">
        <v>2.2223999999999999</v>
      </c>
      <c r="AB206">
        <v>2.2869999999999999</v>
      </c>
      <c r="AC206">
        <v>1.9442999999999999</v>
      </c>
      <c r="AD206">
        <v>2.1631</v>
      </c>
      <c r="AE206">
        <v>1.9400999999999999</v>
      </c>
      <c r="AF206">
        <v>1.8359000000000001</v>
      </c>
      <c r="AG206">
        <v>1.6557999999999999</v>
      </c>
      <c r="AH206">
        <v>1.9220999999999999</v>
      </c>
      <c r="AI206">
        <v>2.2065000000000001</v>
      </c>
      <c r="AJ206">
        <v>2.0419999999999998</v>
      </c>
      <c r="AK206">
        <v>2.6863999999999999</v>
      </c>
      <c r="AL206">
        <v>2.3062</v>
      </c>
      <c r="AM206">
        <v>2.5004</v>
      </c>
      <c r="AN206">
        <v>2.7345999999999999</v>
      </c>
      <c r="AO206">
        <v>3.0573999999999999</v>
      </c>
      <c r="AP206">
        <v>3.3483000000000001</v>
      </c>
      <c r="AQ206">
        <v>3.4216000000000002</v>
      </c>
      <c r="AR206">
        <v>3.1212</v>
      </c>
      <c r="AS206">
        <v>2.5750000000000002</v>
      </c>
      <c r="AT206">
        <v>2.6722999999999999</v>
      </c>
      <c r="AU206">
        <v>2.2301000000000002</v>
      </c>
      <c r="AV206">
        <v>2.4857</v>
      </c>
    </row>
    <row r="207" spans="8:48" ht="15.75" customHeight="1" x14ac:dyDescent="0.3">
      <c r="H207" t="str">
        <v>B06G108</v>
      </c>
      <c r="I207" t="str">
        <v>INVISIO (INVISIO COMM) AB  ORD</v>
      </c>
      <c r="J207">
        <v>0</v>
      </c>
      <c r="K207">
        <v>0</v>
      </c>
      <c r="L207">
        <v>0</v>
      </c>
      <c r="M207">
        <v>0</v>
      </c>
      <c r="N207">
        <v>0</v>
      </c>
      <c r="O207">
        <v>0</v>
      </c>
      <c r="P207">
        <v>0</v>
      </c>
      <c r="Q207">
        <v>0</v>
      </c>
      <c r="R207">
        <v>0</v>
      </c>
      <c r="S207">
        <v>0.85589999999999999</v>
      </c>
      <c r="T207">
        <v>0.84299999999999997</v>
      </c>
      <c r="U207">
        <v>0.80420000000000003</v>
      </c>
      <c r="V207">
        <v>0.63009999999999999</v>
      </c>
      <c r="W207">
        <v>0.55220000000000002</v>
      </c>
      <c r="X207">
        <v>0</v>
      </c>
      <c r="Y207">
        <v>0</v>
      </c>
      <c r="Z207">
        <v>0</v>
      </c>
      <c r="AA207">
        <v>0</v>
      </c>
      <c r="AB207">
        <v>0</v>
      </c>
      <c r="AC207">
        <v>1.7459</v>
      </c>
      <c r="AD207">
        <v>2.3397999999999999</v>
      </c>
      <c r="AE207">
        <v>2.3441000000000001</v>
      </c>
      <c r="AF207">
        <v>2.3940999999999999</v>
      </c>
      <c r="AG207">
        <v>2.6164999999999998</v>
      </c>
      <c r="AH207">
        <v>2.0743999999999998</v>
      </c>
      <c r="AI207">
        <v>1.851</v>
      </c>
      <c r="AJ207">
        <v>1.5922000000000001</v>
      </c>
      <c r="AK207">
        <v>1.4386000000000001</v>
      </c>
      <c r="AL207">
        <v>1.8777999999999999</v>
      </c>
      <c r="AM207">
        <v>1.8613</v>
      </c>
      <c r="AN207">
        <v>2.0266999999999999</v>
      </c>
      <c r="AO207">
        <v>2.2625000000000002</v>
      </c>
      <c r="AP207">
        <v>2.6753999999999998</v>
      </c>
      <c r="AQ207">
        <v>2.7166000000000001</v>
      </c>
      <c r="AR207">
        <v>2.8231999999999999</v>
      </c>
      <c r="AS207">
        <v>2.4838</v>
      </c>
      <c r="AT207">
        <v>2.9866999999999999</v>
      </c>
      <c r="AU207">
        <v>2.6406000000000001</v>
      </c>
      <c r="AV207">
        <v>2.4660000000000002</v>
      </c>
    </row>
    <row r="208" spans="8:48" ht="15.75" customHeight="1" x14ac:dyDescent="0.3">
      <c r="H208" t="str">
        <v>BYVQYG8</v>
      </c>
      <c r="I208" t="str">
        <v>FLATEXDEGIRO AG  ORD REG</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1.2462</v>
      </c>
      <c r="AI208">
        <v>2.1804999999999999</v>
      </c>
      <c r="AJ208">
        <v>1.3143</v>
      </c>
      <c r="AK208">
        <v>1.4118999999999999</v>
      </c>
      <c r="AL208">
        <v>1.6083000000000001</v>
      </c>
      <c r="AM208">
        <v>0.94699999999999995</v>
      </c>
      <c r="AN208">
        <v>1.1573</v>
      </c>
      <c r="AO208">
        <v>0</v>
      </c>
      <c r="AP208">
        <v>0</v>
      </c>
      <c r="AQ208">
        <v>0</v>
      </c>
      <c r="AR208">
        <v>0</v>
      </c>
      <c r="AS208">
        <v>0</v>
      </c>
      <c r="AT208">
        <v>1.4933000000000001</v>
      </c>
      <c r="AU208">
        <v>1.9732000000000001</v>
      </c>
      <c r="AV208">
        <v>2.3041999999999998</v>
      </c>
    </row>
    <row r="209" spans="8:48" ht="15.75" customHeight="1" x14ac:dyDescent="0.3">
      <c r="H209" t="str">
        <v>BLN8T44</v>
      </c>
      <c r="I209" t="str">
        <v>ADDTECH AB  ORD B</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1.6558999999999999</v>
      </c>
      <c r="AF209">
        <v>2.8542000000000001</v>
      </c>
      <c r="AG209">
        <v>2.3761999999999999</v>
      </c>
      <c r="AH209">
        <v>2.6890000000000001</v>
      </c>
      <c r="AI209">
        <v>2.9043999999999999</v>
      </c>
      <c r="AJ209">
        <v>2.9699</v>
      </c>
      <c r="AK209">
        <v>2.9624999999999999</v>
      </c>
      <c r="AL209">
        <v>3.1067</v>
      </c>
      <c r="AM209">
        <v>2.3397000000000001</v>
      </c>
      <c r="AN209">
        <v>2.9255</v>
      </c>
      <c r="AO209">
        <v>1.9560999999999999</v>
      </c>
      <c r="AP209">
        <v>2.3873000000000002</v>
      </c>
      <c r="AQ209">
        <v>2.7473999999999998</v>
      </c>
      <c r="AR209">
        <v>2.4773000000000001</v>
      </c>
      <c r="AS209">
        <v>2.7852000000000001</v>
      </c>
      <c r="AT209">
        <v>2.9626000000000001</v>
      </c>
      <c r="AU209">
        <v>3.0333000000000001</v>
      </c>
      <c r="AV209">
        <v>2.2947000000000002</v>
      </c>
    </row>
    <row r="210" spans="8:48" ht="15.75" customHeight="1" x14ac:dyDescent="0.3">
      <c r="H210" t="str">
        <v>B1VN5T8</v>
      </c>
      <c r="I210" t="str">
        <v>BIOTAGE AB  ORD</v>
      </c>
      <c r="J210">
        <v>0</v>
      </c>
      <c r="K210">
        <v>0</v>
      </c>
      <c r="L210">
        <v>0</v>
      </c>
      <c r="M210">
        <v>0</v>
      </c>
      <c r="N210">
        <v>0</v>
      </c>
      <c r="O210">
        <v>1.732</v>
      </c>
      <c r="P210">
        <v>2.0880000000000001</v>
      </c>
      <c r="Q210">
        <v>1.671</v>
      </c>
      <c r="R210">
        <v>1.4924999999999999</v>
      </c>
      <c r="S210">
        <v>1.5489999999999999</v>
      </c>
      <c r="T210">
        <v>1.5459000000000001</v>
      </c>
      <c r="U210">
        <v>2.1482999999999999</v>
      </c>
      <c r="V210">
        <v>1.8319000000000001</v>
      </c>
      <c r="W210">
        <v>2.5935999999999999</v>
      </c>
      <c r="X210">
        <v>2.6187</v>
      </c>
      <c r="Y210">
        <v>3.1812999999999998</v>
      </c>
      <c r="Z210">
        <v>2.1389999999999998</v>
      </c>
      <c r="AA210">
        <v>1.8759999999999999</v>
      </c>
      <c r="AB210">
        <v>1.9174</v>
      </c>
      <c r="AC210">
        <v>2.9198</v>
      </c>
      <c r="AD210">
        <v>2.7265000000000001</v>
      </c>
      <c r="AE210">
        <v>2.7290999999999999</v>
      </c>
      <c r="AF210">
        <v>2.9847000000000001</v>
      </c>
      <c r="AG210">
        <v>2.1716000000000002</v>
      </c>
      <c r="AH210">
        <v>2.2816000000000001</v>
      </c>
      <c r="AI210">
        <v>2.9681000000000002</v>
      </c>
      <c r="AJ210">
        <v>3.2644000000000002</v>
      </c>
      <c r="AK210">
        <v>2.6856</v>
      </c>
      <c r="AL210">
        <v>2.8092000000000001</v>
      </c>
      <c r="AM210">
        <v>2.6640000000000001</v>
      </c>
      <c r="AN210">
        <v>2.7780999999999998</v>
      </c>
      <c r="AO210">
        <v>2.3391000000000002</v>
      </c>
      <c r="AP210">
        <v>1.5731999999999999</v>
      </c>
      <c r="AQ210">
        <v>1.7869999999999999</v>
      </c>
      <c r="AR210">
        <v>1.7282</v>
      </c>
      <c r="AS210">
        <v>1.9140999999999999</v>
      </c>
      <c r="AT210">
        <v>2.5154000000000001</v>
      </c>
      <c r="AU210">
        <v>2.1278999999999999</v>
      </c>
      <c r="AV210">
        <v>2.2944</v>
      </c>
    </row>
    <row r="211" spans="8:48" ht="15.75" customHeight="1" x14ac:dyDescent="0.3">
      <c r="H211" t="str">
        <v>B9G6L89</v>
      </c>
      <c r="I211" t="str">
        <v>LEG IMMOBILIEN SE ORD</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2.6168999999999998</v>
      </c>
      <c r="AE211">
        <v>1.9854000000000001</v>
      </c>
      <c r="AF211">
        <v>1.8444</v>
      </c>
      <c r="AG211">
        <v>2.1762999999999999</v>
      </c>
      <c r="AH211">
        <v>1.8533999999999999</v>
      </c>
      <c r="AI211">
        <v>1.9644999999999999</v>
      </c>
      <c r="AJ211">
        <v>1.8392999999999999</v>
      </c>
      <c r="AK211">
        <v>1.7949999999999999</v>
      </c>
      <c r="AL211">
        <v>1.9015</v>
      </c>
      <c r="AM211">
        <v>1.7367999999999999</v>
      </c>
      <c r="AN211">
        <v>1.6198999999999999</v>
      </c>
      <c r="AO211">
        <v>1.5821000000000001</v>
      </c>
      <c r="AP211">
        <v>1.2546999999999999</v>
      </c>
      <c r="AQ211">
        <v>1.2898000000000001</v>
      </c>
      <c r="AR211">
        <v>1.8884000000000001</v>
      </c>
      <c r="AS211">
        <v>1.9738</v>
      </c>
      <c r="AT211">
        <v>1.9843</v>
      </c>
      <c r="AU211">
        <v>1.9713000000000001</v>
      </c>
      <c r="AV211">
        <v>2.2759999999999998</v>
      </c>
    </row>
    <row r="212" spans="8:48" ht="15.75" customHeight="1" x14ac:dyDescent="0.3">
      <c r="H212" t="str">
        <v>B0XMRC3</v>
      </c>
      <c r="I212" t="str">
        <v>VUSIONGROUP  ORD</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0.61899999999999999</v>
      </c>
      <c r="AL212">
        <v>0.96350000000000002</v>
      </c>
      <c r="AM212">
        <v>0.997</v>
      </c>
      <c r="AN212">
        <v>1.5837000000000001</v>
      </c>
      <c r="AO212">
        <v>2.0224000000000002</v>
      </c>
      <c r="AP212">
        <v>1.7337</v>
      </c>
      <c r="AQ212">
        <v>1.4685999999999999</v>
      </c>
      <c r="AR212">
        <v>2.0344000000000002</v>
      </c>
      <c r="AS212">
        <v>2.0122</v>
      </c>
      <c r="AT212">
        <v>2.1172</v>
      </c>
      <c r="AU212">
        <v>2.0055000000000001</v>
      </c>
      <c r="AV212">
        <v>2.2254</v>
      </c>
    </row>
    <row r="213" spans="8:48" ht="15.75" customHeight="1" x14ac:dyDescent="0.3">
      <c r="H213" t="str">
        <v>BYT9340</v>
      </c>
      <c r="I213" t="str">
        <v>SCOUT24 SE  ORD</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2.5070000000000001</v>
      </c>
      <c r="AD213">
        <v>3.1379999999999999</v>
      </c>
      <c r="AE213">
        <v>2.7290000000000001</v>
      </c>
      <c r="AF213">
        <v>2.5375999999999999</v>
      </c>
      <c r="AG213">
        <v>1.6872</v>
      </c>
      <c r="AH213">
        <v>1.2911999999999999</v>
      </c>
      <c r="AI213">
        <v>1.3894</v>
      </c>
      <c r="AJ213">
        <v>1.0900000000000001</v>
      </c>
      <c r="AK213">
        <v>1.0851999999999999</v>
      </c>
      <c r="AL213">
        <v>1.1566000000000001</v>
      </c>
      <c r="AM213">
        <v>1.5339</v>
      </c>
      <c r="AN213">
        <v>2.4359999999999999</v>
      </c>
      <c r="AO213">
        <v>2.0847000000000002</v>
      </c>
      <c r="AP213">
        <v>2.3231000000000002</v>
      </c>
      <c r="AQ213">
        <v>2.4318</v>
      </c>
      <c r="AR213">
        <v>3.2427000000000001</v>
      </c>
      <c r="AS213">
        <v>2.5480999999999998</v>
      </c>
      <c r="AT213">
        <v>2.78</v>
      </c>
      <c r="AU213">
        <v>2.1366999999999998</v>
      </c>
      <c r="AV213">
        <v>2.1766000000000001</v>
      </c>
    </row>
    <row r="214" spans="8:48" ht="15.75" customHeight="1" x14ac:dyDescent="0.3">
      <c r="H214" t="str">
        <v>BYYH7G9</v>
      </c>
      <c r="I214" t="str">
        <v>REDCARE PHARMACY (SHOP) NV  ORD</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0.98850000000000005</v>
      </c>
      <c r="AK214">
        <v>1.1295999999999999</v>
      </c>
      <c r="AL214">
        <v>1.0373000000000001</v>
      </c>
      <c r="AM214">
        <v>1.2688999999999999</v>
      </c>
      <c r="AN214">
        <v>0.74570000000000003</v>
      </c>
      <c r="AO214">
        <v>0.78139999999999998</v>
      </c>
      <c r="AP214">
        <v>1.4128000000000001</v>
      </c>
      <c r="AQ214">
        <v>1.5834999999999999</v>
      </c>
      <c r="AR214">
        <v>1.9888999999999999</v>
      </c>
      <c r="AS214">
        <v>2.2309999999999999</v>
      </c>
      <c r="AT214">
        <v>2.5758999999999999</v>
      </c>
      <c r="AU214">
        <v>2.0074999999999998</v>
      </c>
      <c r="AV214">
        <v>2.1427</v>
      </c>
    </row>
    <row r="215" spans="8:48" ht="15.75" customHeight="1" x14ac:dyDescent="0.3">
      <c r="H215" t="str">
        <v>BJ84HW7</v>
      </c>
      <c r="I215" t="str">
        <v>TROAX GROUP AB  ORD A</v>
      </c>
      <c r="J215">
        <v>0</v>
      </c>
      <c r="K215">
        <v>0</v>
      </c>
      <c r="L215">
        <v>0</v>
      </c>
      <c r="M215">
        <v>1.2479</v>
      </c>
      <c r="N215">
        <v>1.5387</v>
      </c>
      <c r="O215">
        <v>1.5153000000000001</v>
      </c>
      <c r="P215">
        <v>2.0284</v>
      </c>
      <c r="Q215">
        <v>2.2892999999999999</v>
      </c>
      <c r="R215">
        <v>2.7805</v>
      </c>
      <c r="S215">
        <v>2.2097000000000002</v>
      </c>
      <c r="T215">
        <v>2.7238000000000002</v>
      </c>
      <c r="U215">
        <v>2.6109</v>
      </c>
      <c r="V215">
        <v>2.2195999999999998</v>
      </c>
      <c r="W215">
        <v>2.3892000000000002</v>
      </c>
      <c r="X215">
        <v>2.3153000000000001</v>
      </c>
      <c r="Y215">
        <v>2.7229000000000001</v>
      </c>
      <c r="Z215">
        <v>2.8308</v>
      </c>
      <c r="AA215">
        <v>2.5893999999999999</v>
      </c>
      <c r="AB215">
        <v>2.9506999999999999</v>
      </c>
      <c r="AC215">
        <v>2.7925</v>
      </c>
      <c r="AD215">
        <v>2.5072999999999999</v>
      </c>
      <c r="AE215">
        <v>2.8607</v>
      </c>
      <c r="AF215">
        <v>2.8380999999999998</v>
      </c>
      <c r="AG215">
        <v>2.4750000000000001</v>
      </c>
      <c r="AH215">
        <v>2.9674</v>
      </c>
      <c r="AI215">
        <v>2.7248999999999999</v>
      </c>
      <c r="AJ215">
        <v>3.0535999999999999</v>
      </c>
      <c r="AK215">
        <v>3.0426000000000002</v>
      </c>
      <c r="AL215">
        <v>2.0097999999999998</v>
      </c>
      <c r="AM215">
        <v>1.6684000000000001</v>
      </c>
      <c r="AN215">
        <v>1.7605999999999999</v>
      </c>
      <c r="AO215">
        <v>1.9637</v>
      </c>
      <c r="AP215">
        <v>2.1871</v>
      </c>
      <c r="AQ215">
        <v>2.0356999999999998</v>
      </c>
      <c r="AR215">
        <v>1.7918000000000001</v>
      </c>
      <c r="AS215">
        <v>2.5465</v>
      </c>
      <c r="AT215">
        <v>2.4459</v>
      </c>
      <c r="AU215">
        <v>2.4834999999999998</v>
      </c>
      <c r="AV215">
        <v>2.1023999999999998</v>
      </c>
    </row>
    <row r="216" spans="8:48" ht="15.75" customHeight="1" x14ac:dyDescent="0.3">
      <c r="H216" t="str">
        <v>BJMZDW8</v>
      </c>
      <c r="I216" t="str">
        <v>DALATA HOTEL GROUP PLC  ORD</v>
      </c>
      <c r="J216">
        <v>1.7219</v>
      </c>
      <c r="K216">
        <v>1.6226</v>
      </c>
      <c r="L216">
        <v>1.2353000000000001</v>
      </c>
      <c r="M216">
        <v>1.2956000000000001</v>
      </c>
      <c r="N216">
        <v>0.93320000000000003</v>
      </c>
      <c r="O216">
        <v>1.2212000000000001</v>
      </c>
      <c r="P216">
        <v>0.89870000000000005</v>
      </c>
      <c r="Q216">
        <v>1.3169</v>
      </c>
      <c r="R216">
        <v>1.2519</v>
      </c>
      <c r="S216">
        <v>1.1657999999999999</v>
      </c>
      <c r="T216">
        <v>1.2557</v>
      </c>
      <c r="U216">
        <v>1.466</v>
      </c>
      <c r="V216">
        <v>1.5150999999999999</v>
      </c>
      <c r="W216">
        <v>1.5230999999999999</v>
      </c>
      <c r="X216">
        <v>1.4375</v>
      </c>
      <c r="Y216">
        <v>1.3123</v>
      </c>
      <c r="Z216">
        <v>1.4724999999999999</v>
      </c>
      <c r="AA216">
        <v>1.1398999999999999</v>
      </c>
      <c r="AB216">
        <v>1.3103</v>
      </c>
      <c r="AC216">
        <v>1.8285</v>
      </c>
      <c r="AD216">
        <v>1.1797</v>
      </c>
      <c r="AE216">
        <v>0.93859999999999999</v>
      </c>
      <c r="AF216">
        <v>0.70250000000000001</v>
      </c>
      <c r="AG216">
        <v>1.3287</v>
      </c>
      <c r="AH216">
        <v>1.4671000000000001</v>
      </c>
      <c r="AI216">
        <v>1.3037000000000001</v>
      </c>
      <c r="AJ216">
        <v>1.2968999999999999</v>
      </c>
      <c r="AK216">
        <v>1.1478999999999999</v>
      </c>
      <c r="AL216">
        <v>1.5328999999999999</v>
      </c>
      <c r="AM216">
        <v>1.6032999999999999</v>
      </c>
      <c r="AN216">
        <v>1.5649</v>
      </c>
      <c r="AO216">
        <v>1.7867999999999999</v>
      </c>
      <c r="AP216">
        <v>2.1890999999999998</v>
      </c>
      <c r="AQ216">
        <v>2.3874</v>
      </c>
      <c r="AR216">
        <v>2.4392999999999998</v>
      </c>
      <c r="AS216">
        <v>2.4169999999999998</v>
      </c>
      <c r="AT216">
        <v>2.3614999999999999</v>
      </c>
      <c r="AU216">
        <v>2.1629</v>
      </c>
      <c r="AV216">
        <v>2.0918999999999999</v>
      </c>
    </row>
    <row r="217" spans="8:48" ht="15.75" customHeight="1" x14ac:dyDescent="0.3">
      <c r="H217" t="str">
        <v>BN4F6F8</v>
      </c>
      <c r="I217" t="str">
        <v>DYNAVOX GROUP AB  ORD</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1.1367</v>
      </c>
      <c r="AL217">
        <v>0.99260000000000004</v>
      </c>
      <c r="AM217">
        <v>1.2161</v>
      </c>
      <c r="AN217">
        <v>1.171</v>
      </c>
      <c r="AO217">
        <v>1.232</v>
      </c>
      <c r="AP217">
        <v>1.3519000000000001</v>
      </c>
      <c r="AQ217">
        <v>1.3331999999999999</v>
      </c>
      <c r="AR217">
        <v>1.8386</v>
      </c>
      <c r="AS217">
        <v>2.2143999999999999</v>
      </c>
      <c r="AT217">
        <v>2.5594999999999999</v>
      </c>
      <c r="AU217">
        <v>1.9803999999999999</v>
      </c>
      <c r="AV217">
        <v>2.0878000000000001</v>
      </c>
    </row>
    <row r="218" spans="8:48" ht="15.75" customHeight="1" x14ac:dyDescent="0.3">
      <c r="H218" t="str">
        <v>4100553</v>
      </c>
      <c r="I218" t="str">
        <v>NEXUS AG  ORD</v>
      </c>
      <c r="J218">
        <v>0</v>
      </c>
      <c r="K218">
        <v>0</v>
      </c>
      <c r="L218">
        <v>0</v>
      </c>
      <c r="M218">
        <v>0</v>
      </c>
      <c r="N218">
        <v>0</v>
      </c>
      <c r="O218">
        <v>0</v>
      </c>
      <c r="P218">
        <v>0</v>
      </c>
      <c r="Q218">
        <v>0</v>
      </c>
      <c r="R218">
        <v>0</v>
      </c>
      <c r="S218">
        <v>0</v>
      </c>
      <c r="T218">
        <v>0</v>
      </c>
      <c r="U218">
        <v>0</v>
      </c>
      <c r="V218">
        <v>0</v>
      </c>
      <c r="W218">
        <v>1.1215999999999999</v>
      </c>
      <c r="X218">
        <v>1.0471999999999999</v>
      </c>
      <c r="Y218">
        <v>1.2695000000000001</v>
      </c>
      <c r="Z218">
        <v>1.1093</v>
      </c>
      <c r="AA218">
        <v>1.5029999999999999</v>
      </c>
      <c r="AB218">
        <v>1.5740000000000001</v>
      </c>
      <c r="AC218">
        <v>1.5582</v>
      </c>
      <c r="AD218">
        <v>1.6934</v>
      </c>
      <c r="AE218">
        <v>1.6364000000000001</v>
      </c>
      <c r="AF218">
        <v>1.6592</v>
      </c>
      <c r="AG218">
        <v>1.3516999999999999</v>
      </c>
      <c r="AH218">
        <v>1.4014</v>
      </c>
      <c r="AI218">
        <v>1.5720000000000001</v>
      </c>
      <c r="AJ218">
        <v>1.6654</v>
      </c>
      <c r="AK218">
        <v>1.6209</v>
      </c>
      <c r="AL218">
        <v>1.5447</v>
      </c>
      <c r="AM218">
        <v>1.6984999999999999</v>
      </c>
      <c r="AN218">
        <v>1.9510000000000001</v>
      </c>
      <c r="AO218">
        <v>2.2448999999999999</v>
      </c>
      <c r="AP218">
        <v>2.1078999999999999</v>
      </c>
      <c r="AQ218">
        <v>2.1425999999999998</v>
      </c>
      <c r="AR218">
        <v>2.3125</v>
      </c>
      <c r="AS218">
        <v>2.2414999999999998</v>
      </c>
      <c r="AT218">
        <v>2.1726000000000001</v>
      </c>
      <c r="AU218">
        <v>2.1844000000000001</v>
      </c>
      <c r="AV218">
        <v>2.0847000000000002</v>
      </c>
    </row>
    <row r="219" spans="8:48" ht="15.75" customHeight="1" x14ac:dyDescent="0.3">
      <c r="H219" t="str">
        <v>BNGN9Z1</v>
      </c>
      <c r="I219" t="str">
        <v>FINECOBANK SPA  ORD</v>
      </c>
      <c r="J219">
        <v>1.0306</v>
      </c>
      <c r="K219">
        <v>1.0183</v>
      </c>
      <c r="L219">
        <v>0.82889999999999997</v>
      </c>
      <c r="M219">
        <v>1.2964</v>
      </c>
      <c r="N219">
        <v>1.2324999999999999</v>
      </c>
      <c r="O219">
        <v>0.92159999999999997</v>
      </c>
      <c r="P219">
        <v>0.73429999999999995</v>
      </c>
      <c r="Q219">
        <v>1.5718000000000001</v>
      </c>
      <c r="R219">
        <v>1.7585</v>
      </c>
      <c r="S219">
        <v>1.7219</v>
      </c>
      <c r="T219">
        <v>1.7604</v>
      </c>
      <c r="U219">
        <v>1.8365</v>
      </c>
      <c r="V219">
        <v>2.2090000000000001</v>
      </c>
      <c r="W219">
        <v>1.1869000000000001</v>
      </c>
      <c r="X219">
        <v>1.359</v>
      </c>
      <c r="Y219">
        <v>1.3685</v>
      </c>
      <c r="Z219">
        <v>1.6513</v>
      </c>
      <c r="AA219">
        <v>1.3362000000000001</v>
      </c>
      <c r="AB219">
        <v>1.4601</v>
      </c>
      <c r="AC219">
        <v>1.4483999999999999</v>
      </c>
      <c r="AD219">
        <v>1.5139</v>
      </c>
      <c r="AE219">
        <v>1.5129999999999999</v>
      </c>
      <c r="AF219">
        <v>1.2757000000000001</v>
      </c>
      <c r="AG219">
        <v>2.0684</v>
      </c>
      <c r="AH219">
        <v>2.0783999999999998</v>
      </c>
      <c r="AI219">
        <v>2.1432000000000002</v>
      </c>
      <c r="AJ219">
        <v>2.1259000000000001</v>
      </c>
      <c r="AK219">
        <v>2.0354999999999999</v>
      </c>
      <c r="AL219">
        <v>2.2951999999999999</v>
      </c>
      <c r="AM219">
        <v>2.2599</v>
      </c>
      <c r="AN219">
        <v>3.0310000000000001</v>
      </c>
      <c r="AO219">
        <v>2.7513999999999998</v>
      </c>
      <c r="AP219">
        <v>2.2025999999999999</v>
      </c>
      <c r="AQ219">
        <v>1.8532999999999999</v>
      </c>
      <c r="AR219">
        <v>2.044</v>
      </c>
      <c r="AS219">
        <v>1.8559000000000001</v>
      </c>
      <c r="AT219">
        <v>1.8246</v>
      </c>
      <c r="AU219">
        <v>1.8964000000000001</v>
      </c>
      <c r="AV219">
        <v>1.9665999999999999</v>
      </c>
    </row>
    <row r="220" spans="8:48" ht="15.75" customHeight="1" x14ac:dyDescent="0.3">
      <c r="H220" t="str">
        <v>BP2NJ48</v>
      </c>
      <c r="I220" t="str">
        <v>BEIJER REF AB  ORD B</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1.1333</v>
      </c>
      <c r="AF220">
        <v>1.3258000000000001</v>
      </c>
      <c r="AG220">
        <v>1.6040000000000001</v>
      </c>
      <c r="AH220">
        <v>1.5509999999999999</v>
      </c>
      <c r="AI220">
        <v>1.8281000000000001</v>
      </c>
      <c r="AJ220">
        <v>1.9459</v>
      </c>
      <c r="AK220">
        <v>2.1229</v>
      </c>
      <c r="AL220">
        <v>2.2883</v>
      </c>
      <c r="AM220">
        <v>2.1549</v>
      </c>
      <c r="AN220">
        <v>2.5101</v>
      </c>
      <c r="AO220">
        <v>2.3515000000000001</v>
      </c>
      <c r="AP220">
        <v>2.6480000000000001</v>
      </c>
      <c r="AQ220">
        <v>1.8900999999999999</v>
      </c>
      <c r="AR220">
        <v>1.8407</v>
      </c>
      <c r="AS220">
        <v>1.6647000000000001</v>
      </c>
      <c r="AT220">
        <v>1.8193999999999999</v>
      </c>
      <c r="AU220">
        <v>1.9734</v>
      </c>
      <c r="AV220">
        <v>1.8980999999999999</v>
      </c>
    </row>
    <row r="221" spans="8:48" ht="15.75" customHeight="1" x14ac:dyDescent="0.3">
      <c r="H221" t="str">
        <v>5165294</v>
      </c>
      <c r="I221" t="str">
        <v>ASM INTERNATIONAL NV  ORD</v>
      </c>
      <c r="J221">
        <v>0</v>
      </c>
      <c r="K221">
        <v>0</v>
      </c>
      <c r="L221">
        <v>0</v>
      </c>
      <c r="M221">
        <v>0</v>
      </c>
      <c r="N221">
        <v>0</v>
      </c>
      <c r="O221">
        <v>0</v>
      </c>
      <c r="P221">
        <v>0</v>
      </c>
      <c r="Q221">
        <v>0</v>
      </c>
      <c r="R221">
        <v>0</v>
      </c>
      <c r="S221">
        <v>0</v>
      </c>
      <c r="T221">
        <v>0</v>
      </c>
      <c r="U221">
        <v>0</v>
      </c>
      <c r="V221">
        <v>0</v>
      </c>
      <c r="W221">
        <v>0</v>
      </c>
      <c r="X221">
        <v>0</v>
      </c>
      <c r="Y221">
        <v>0</v>
      </c>
      <c r="Z221">
        <v>1.5968</v>
      </c>
      <c r="AA221">
        <v>1.831</v>
      </c>
      <c r="AB221">
        <v>2.9815999999999998</v>
      </c>
      <c r="AC221">
        <v>2.7429000000000001</v>
      </c>
      <c r="AD221">
        <v>2.7435</v>
      </c>
      <c r="AE221">
        <v>2.8489</v>
      </c>
      <c r="AF221">
        <v>2.1839</v>
      </c>
      <c r="AG221">
        <v>3.0350999999999999</v>
      </c>
      <c r="AH221">
        <v>4.0572999999999997</v>
      </c>
      <c r="AI221">
        <v>2.7852999999999999</v>
      </c>
      <c r="AJ221">
        <v>3.1644999999999999</v>
      </c>
      <c r="AK221">
        <v>2.6549</v>
      </c>
      <c r="AL221">
        <v>2.8452999999999999</v>
      </c>
      <c r="AM221">
        <v>1.0389999999999999</v>
      </c>
      <c r="AN221">
        <v>1.1689000000000001</v>
      </c>
      <c r="AO221">
        <v>1.1113999999999999</v>
      </c>
      <c r="AP221">
        <v>1.5410999999999999</v>
      </c>
      <c r="AQ221">
        <v>1.5175000000000001</v>
      </c>
      <c r="AR221">
        <v>1.7589999999999999</v>
      </c>
      <c r="AS221">
        <v>1.5584</v>
      </c>
      <c r="AT221">
        <v>1.8051999999999999</v>
      </c>
      <c r="AU221">
        <v>2.3540000000000001</v>
      </c>
      <c r="AV221">
        <v>1.83</v>
      </c>
    </row>
    <row r="222" spans="8:48" ht="15.75" customHeight="1" x14ac:dyDescent="0.3">
      <c r="H222" t="str">
        <v>BD6JX57</v>
      </c>
      <c r="I222" t="str">
        <v>GLENVEAGH PROPERTIES PLC  ORD</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1.0345</v>
      </c>
      <c r="AR222">
        <v>1.3929</v>
      </c>
      <c r="AS222">
        <v>1.4677</v>
      </c>
      <c r="AT222">
        <v>1.5092000000000001</v>
      </c>
      <c r="AU222">
        <v>1.5721000000000001</v>
      </c>
      <c r="AV222">
        <v>1.821</v>
      </c>
    </row>
    <row r="223" spans="8:48" ht="15.75" customHeight="1" x14ac:dyDescent="0.3">
      <c r="H223" t="str">
        <v>7195824</v>
      </c>
      <c r="I223" t="str">
        <v>REVENIO GROUP OYJ  ORD</v>
      </c>
      <c r="J223">
        <v>0</v>
      </c>
      <c r="K223">
        <v>0</v>
      </c>
      <c r="L223">
        <v>0</v>
      </c>
      <c r="M223">
        <v>0.9728</v>
      </c>
      <c r="N223">
        <v>0.78869999999999996</v>
      </c>
      <c r="O223">
        <v>0.87739999999999996</v>
      </c>
      <c r="P223">
        <v>0.90949999999999998</v>
      </c>
      <c r="Q223">
        <v>0.97099999999999997</v>
      </c>
      <c r="R223">
        <v>1.0095000000000001</v>
      </c>
      <c r="S223">
        <v>0.99270000000000003</v>
      </c>
      <c r="T223">
        <v>0.9002</v>
      </c>
      <c r="U223">
        <v>0.93930000000000002</v>
      </c>
      <c r="V223">
        <v>1.0563</v>
      </c>
      <c r="W223">
        <v>1.1254</v>
      </c>
      <c r="X223">
        <v>1.1020000000000001</v>
      </c>
      <c r="Y223">
        <v>1.1720999999999999</v>
      </c>
      <c r="Z223">
        <v>1.2948999999999999</v>
      </c>
      <c r="AA223">
        <v>1.6309</v>
      </c>
      <c r="AB223">
        <v>1.746</v>
      </c>
      <c r="AC223">
        <v>2.1292</v>
      </c>
      <c r="AD223">
        <v>2.4872000000000001</v>
      </c>
      <c r="AE223">
        <v>2.1221000000000001</v>
      </c>
      <c r="AF223">
        <v>2.5209000000000001</v>
      </c>
      <c r="AG223">
        <v>2.4411999999999998</v>
      </c>
      <c r="AH223">
        <v>2.3694999999999999</v>
      </c>
      <c r="AI223">
        <v>2.9291999999999998</v>
      </c>
      <c r="AJ223">
        <v>2.3395999999999999</v>
      </c>
      <c r="AK223">
        <v>2.3031000000000001</v>
      </c>
      <c r="AL223">
        <v>2.496</v>
      </c>
      <c r="AM223">
        <v>2.6454</v>
      </c>
      <c r="AN223">
        <v>2.7235</v>
      </c>
      <c r="AO223">
        <v>2.1551</v>
      </c>
      <c r="AP223">
        <v>2.0626000000000002</v>
      </c>
      <c r="AQ223">
        <v>1.6693</v>
      </c>
      <c r="AR223">
        <v>1.2725</v>
      </c>
      <c r="AS223">
        <v>1.4517</v>
      </c>
      <c r="AT223">
        <v>1.3656999999999999</v>
      </c>
      <c r="AU223">
        <v>1.5268999999999999</v>
      </c>
      <c r="AV223">
        <v>1.8203</v>
      </c>
    </row>
    <row r="224" spans="8:48" ht="15.75" customHeight="1" x14ac:dyDescent="0.3">
      <c r="H224" t="str">
        <v>BG0SCK9</v>
      </c>
      <c r="I224" t="str">
        <v>BE SEMICONDUCTOR INDUSTRIES  ORD</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0.54720000000000002</v>
      </c>
      <c r="AN224">
        <v>1.3433999999999999</v>
      </c>
      <c r="AO224">
        <v>1.6778</v>
      </c>
      <c r="AP224">
        <v>2.2717000000000001</v>
      </c>
      <c r="AQ224">
        <v>2.7764000000000002</v>
      </c>
      <c r="AR224">
        <v>2.9445999999999999</v>
      </c>
      <c r="AS224">
        <v>3.2376999999999998</v>
      </c>
      <c r="AT224">
        <v>2.2418</v>
      </c>
      <c r="AU224">
        <v>2.5573999999999999</v>
      </c>
      <c r="AV224">
        <v>1.746</v>
      </c>
    </row>
    <row r="225" spans="8:48" ht="15.75" customHeight="1" x14ac:dyDescent="0.3">
      <c r="H225" t="str">
        <v>BS3DXX5</v>
      </c>
      <c r="I225" t="str">
        <v>Encavis AG TEMP</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1.744</v>
      </c>
      <c r="AV225">
        <v>1.6660999999999999</v>
      </c>
    </row>
    <row r="226" spans="8:48" ht="15.75" customHeight="1" x14ac:dyDescent="0.3">
      <c r="H226" t="str">
        <v>5927353</v>
      </c>
      <c r="I226" t="str">
        <v>ATOSS SOFTWARE SE  ORD</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0.69730000000000003</v>
      </c>
      <c r="AK226">
        <v>0.82</v>
      </c>
      <c r="AL226">
        <v>0.85340000000000005</v>
      </c>
      <c r="AM226">
        <v>0.68610000000000004</v>
      </c>
      <c r="AN226">
        <v>0.78290000000000004</v>
      </c>
      <c r="AO226">
        <v>0.93469999999999998</v>
      </c>
      <c r="AP226">
        <v>1.0691999999999999</v>
      </c>
      <c r="AQ226">
        <v>1.3129999999999999</v>
      </c>
      <c r="AR226">
        <v>1.4628000000000001</v>
      </c>
      <c r="AS226">
        <v>1.3427</v>
      </c>
      <c r="AT226">
        <v>1.7638</v>
      </c>
      <c r="AU226">
        <v>1.4948999999999999</v>
      </c>
      <c r="AV226">
        <v>1.6266</v>
      </c>
    </row>
    <row r="227" spans="8:48" ht="15.75" customHeight="1" x14ac:dyDescent="0.3">
      <c r="H227" t="str">
        <v>5337093</v>
      </c>
      <c r="I227" t="str">
        <v>ERG SPA  ORD</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0.74819999999999998</v>
      </c>
      <c r="AM227">
        <v>0.87639999999999996</v>
      </c>
      <c r="AN227">
        <v>2.2406999999999999</v>
      </c>
      <c r="AO227">
        <v>2.0316000000000001</v>
      </c>
      <c r="AP227">
        <v>1.8753</v>
      </c>
      <c r="AQ227">
        <v>1.7841</v>
      </c>
      <c r="AR227">
        <v>1.7815000000000001</v>
      </c>
      <c r="AS227">
        <v>1.9382999999999999</v>
      </c>
      <c r="AT227">
        <v>1.5666</v>
      </c>
      <c r="AU227">
        <v>1.6353</v>
      </c>
      <c r="AV227">
        <v>1.6126</v>
      </c>
    </row>
    <row r="228" spans="8:48" ht="15.75" customHeight="1" x14ac:dyDescent="0.3">
      <c r="H228" t="str">
        <v>BF2FPV3</v>
      </c>
      <c r="I228" t="str">
        <v>AAK AB  ORD</v>
      </c>
      <c r="J228">
        <v>0</v>
      </c>
      <c r="K228">
        <v>0</v>
      </c>
      <c r="L228">
        <v>0</v>
      </c>
      <c r="M228">
        <v>0</v>
      </c>
      <c r="N228">
        <v>0</v>
      </c>
      <c r="O228">
        <v>0</v>
      </c>
      <c r="P228">
        <v>0</v>
      </c>
      <c r="Q228">
        <v>0</v>
      </c>
      <c r="R228">
        <v>0</v>
      </c>
      <c r="S228">
        <v>0</v>
      </c>
      <c r="T228">
        <v>0</v>
      </c>
      <c r="U228">
        <v>0</v>
      </c>
      <c r="V228">
        <v>0.75019999999999998</v>
      </c>
      <c r="W228">
        <v>1.2585</v>
      </c>
      <c r="X228">
        <v>1.3222</v>
      </c>
      <c r="Y228">
        <v>1.399</v>
      </c>
      <c r="Z228">
        <v>1.4087000000000001</v>
      </c>
      <c r="AA228">
        <v>1.7045999999999999</v>
      </c>
      <c r="AB228">
        <v>2.0110999999999999</v>
      </c>
      <c r="AC228">
        <v>2.1536</v>
      </c>
      <c r="AD228">
        <v>0</v>
      </c>
      <c r="AE228">
        <v>0</v>
      </c>
      <c r="AF228">
        <v>0</v>
      </c>
      <c r="AG228">
        <v>0</v>
      </c>
      <c r="AH228">
        <v>0</v>
      </c>
      <c r="AI228">
        <v>0</v>
      </c>
      <c r="AJ228">
        <v>0</v>
      </c>
      <c r="AK228">
        <v>0</v>
      </c>
      <c r="AL228">
        <v>0</v>
      </c>
      <c r="AM228">
        <v>1.0583</v>
      </c>
      <c r="AN228">
        <v>1.0572999999999999</v>
      </c>
      <c r="AO228">
        <v>1.2284999999999999</v>
      </c>
      <c r="AP228">
        <v>1.1634</v>
      </c>
      <c r="AQ228">
        <v>1.1336999999999999</v>
      </c>
      <c r="AR228">
        <v>1.2777000000000001</v>
      </c>
      <c r="AS228">
        <v>1.129</v>
      </c>
      <c r="AT228">
        <v>1.1848000000000001</v>
      </c>
      <c r="AU228">
        <v>1.5257000000000001</v>
      </c>
      <c r="AV228">
        <v>1.5407999999999999</v>
      </c>
    </row>
    <row r="229" spans="8:48" ht="15.75" customHeight="1" x14ac:dyDescent="0.3">
      <c r="H229" t="str">
        <v>BNYKZJ0</v>
      </c>
      <c r="I229" t="str">
        <v>NCAB GROUP AB  ORD</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0.61619999999999997</v>
      </c>
      <c r="AI229">
        <v>0.77890000000000004</v>
      </c>
      <c r="AJ229">
        <v>0.92989999999999995</v>
      </c>
      <c r="AK229">
        <v>1.2746999999999999</v>
      </c>
      <c r="AL229">
        <v>1.1983999999999999</v>
      </c>
      <c r="AM229">
        <v>1.0794999999999999</v>
      </c>
      <c r="AN229">
        <v>1.1351</v>
      </c>
      <c r="AO229">
        <v>1.5488</v>
      </c>
      <c r="AP229">
        <v>1.3728</v>
      </c>
      <c r="AQ229">
        <v>1.7828999999999999</v>
      </c>
      <c r="AR229">
        <v>1.3803000000000001</v>
      </c>
      <c r="AS229">
        <v>1.6705000000000001</v>
      </c>
      <c r="AT229">
        <v>1.5452999999999999</v>
      </c>
      <c r="AU229">
        <v>1.9286000000000001</v>
      </c>
      <c r="AV229">
        <v>1.4762999999999999</v>
      </c>
    </row>
    <row r="230" spans="8:48" ht="15.75" customHeight="1" x14ac:dyDescent="0.3">
      <c r="H230" t="str">
        <v>BSQXJ01</v>
      </c>
      <c r="I230" t="str">
        <v>THULE GROUP AB  ORD</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1.5355000000000001</v>
      </c>
      <c r="AU230">
        <v>1.3953</v>
      </c>
      <c r="AV230">
        <v>1.4637</v>
      </c>
    </row>
    <row r="231" spans="8:48" ht="15.75" customHeight="1" x14ac:dyDescent="0.3">
      <c r="H231" t="str">
        <v>BJBMWP6</v>
      </c>
      <c r="I231" t="str">
        <v>KARNOV GROUP AB  ORD</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1.4513</v>
      </c>
    </row>
    <row r="232" spans="8:48" ht="15.75" customHeight="1" x14ac:dyDescent="0.3">
      <c r="H232" t="str">
        <v>B0M42T2</v>
      </c>
      <c r="I232" t="str">
        <v>ELEKTA AB  ORD B</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1.2569999999999999</v>
      </c>
      <c r="AK232">
        <v>1.8515999999999999</v>
      </c>
      <c r="AL232">
        <v>1.4931000000000001</v>
      </c>
      <c r="AM232">
        <v>1.64</v>
      </c>
      <c r="AN232">
        <v>1.5641</v>
      </c>
      <c r="AO232">
        <v>1.663</v>
      </c>
      <c r="AP232">
        <v>1.9762999999999999</v>
      </c>
      <c r="AQ232">
        <v>1.9631000000000001</v>
      </c>
      <c r="AR232">
        <v>2.0337999999999998</v>
      </c>
      <c r="AS232">
        <v>1.742</v>
      </c>
      <c r="AT232">
        <v>1.5835999999999999</v>
      </c>
      <c r="AU232">
        <v>1.3702000000000001</v>
      </c>
      <c r="AV232">
        <v>1.4116</v>
      </c>
    </row>
    <row r="233" spans="8:48" ht="15.75" customHeight="1" x14ac:dyDescent="0.3">
      <c r="H233" t="str">
        <v>BJYRDP5</v>
      </c>
      <c r="I233" t="str">
        <v>GAZTRANSPORT &amp; TECHNIGA SA  ORD</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1.1902999999999999</v>
      </c>
      <c r="AP233">
        <v>1.0742</v>
      </c>
      <c r="AQ233">
        <v>1.0483</v>
      </c>
      <c r="AR233">
        <v>1.5448999999999999</v>
      </c>
      <c r="AS233">
        <v>1.3689</v>
      </c>
      <c r="AT233">
        <v>1.5844</v>
      </c>
      <c r="AU233">
        <v>1.4457</v>
      </c>
      <c r="AV233">
        <v>1.4108000000000001</v>
      </c>
    </row>
    <row r="234" spans="8:48" ht="15.75" customHeight="1" x14ac:dyDescent="0.3">
      <c r="H234" t="str">
        <v>BFYR8L8</v>
      </c>
      <c r="I234" t="str">
        <v>KOJAMO PLC  ORD</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2.0106000000000002</v>
      </c>
      <c r="AD234">
        <v>2.8906999999999998</v>
      </c>
      <c r="AE234">
        <v>2.1686000000000001</v>
      </c>
      <c r="AF234">
        <v>1.8232999999999999</v>
      </c>
      <c r="AG234">
        <v>1.4340999999999999</v>
      </c>
      <c r="AH234">
        <v>1.2751999999999999</v>
      </c>
      <c r="AI234">
        <v>1.4421999999999999</v>
      </c>
      <c r="AJ234">
        <v>1.2473000000000001</v>
      </c>
      <c r="AK234">
        <v>1.7861</v>
      </c>
      <c r="AL234">
        <v>2.3056999999999999</v>
      </c>
      <c r="AM234">
        <v>2.077</v>
      </c>
      <c r="AN234">
        <v>1.9912000000000001</v>
      </c>
      <c r="AO234">
        <v>2.0623</v>
      </c>
      <c r="AP234">
        <v>1.5503</v>
      </c>
      <c r="AQ234">
        <v>1.1851</v>
      </c>
      <c r="AR234">
        <v>1.3621000000000001</v>
      </c>
      <c r="AS234">
        <v>1.6616</v>
      </c>
      <c r="AT234">
        <v>1.5362</v>
      </c>
      <c r="AU234">
        <v>1.3946000000000001</v>
      </c>
      <c r="AV234">
        <v>1.4013</v>
      </c>
    </row>
    <row r="235" spans="8:48" ht="15.75" customHeight="1" x14ac:dyDescent="0.3">
      <c r="H235" t="str">
        <v>BD9G333</v>
      </c>
      <c r="I235" t="str">
        <v>AMBU AS  ORD B</v>
      </c>
      <c r="J235">
        <v>2.6027</v>
      </c>
      <c r="K235">
        <v>2.6991000000000001</v>
      </c>
      <c r="L235">
        <v>2.5419999999999998</v>
      </c>
      <c r="M235">
        <v>2.0333999999999999</v>
      </c>
      <c r="N235">
        <v>1.0960000000000001</v>
      </c>
      <c r="O235">
        <v>1.236</v>
      </c>
      <c r="P235">
        <v>1.4400999999999999</v>
      </c>
      <c r="Q235">
        <v>1.1304000000000001</v>
      </c>
      <c r="R235">
        <v>1.2863</v>
      </c>
      <c r="S235">
        <v>1.7342</v>
      </c>
      <c r="T235">
        <v>1.8937999999999999</v>
      </c>
      <c r="U235">
        <v>1.9827999999999999</v>
      </c>
      <c r="V235">
        <v>2.5531999999999999</v>
      </c>
      <c r="W235">
        <v>3.3073999999999999</v>
      </c>
      <c r="X235">
        <v>1.9919</v>
      </c>
      <c r="Y235">
        <v>3.4464000000000001</v>
      </c>
      <c r="Z235">
        <v>3.1884999999999999</v>
      </c>
      <c r="AA235">
        <v>1.863</v>
      </c>
      <c r="AB235">
        <v>2.5228999999999999</v>
      </c>
      <c r="AC235">
        <v>2.2364999999999999</v>
      </c>
      <c r="AD235">
        <v>3.01</v>
      </c>
      <c r="AE235">
        <v>2.6215000000000002</v>
      </c>
      <c r="AF235">
        <v>2.5329999999999999</v>
      </c>
      <c r="AG235">
        <v>2.9775</v>
      </c>
      <c r="AH235">
        <v>2.8374000000000001</v>
      </c>
      <c r="AI235">
        <v>2.1406999999999998</v>
      </c>
      <c r="AJ235">
        <v>1.5686</v>
      </c>
      <c r="AK235">
        <v>1.4000999999999999</v>
      </c>
      <c r="AL235">
        <v>1.0185999999999999</v>
      </c>
      <c r="AM235">
        <v>0.83699999999999997</v>
      </c>
      <c r="AN235">
        <v>0.9264</v>
      </c>
      <c r="AO235">
        <v>1.2222</v>
      </c>
      <c r="AP235">
        <v>1.3467</v>
      </c>
      <c r="AQ235">
        <v>1.4434</v>
      </c>
      <c r="AR235">
        <v>1.1246</v>
      </c>
      <c r="AS235">
        <v>1.3796999999999999</v>
      </c>
      <c r="AT235">
        <v>1.4942</v>
      </c>
      <c r="AU235">
        <v>1.8249</v>
      </c>
      <c r="AV235">
        <v>1.3894</v>
      </c>
    </row>
    <row r="236" spans="8:48" ht="15.75" customHeight="1" x14ac:dyDescent="0.3">
      <c r="H236" t="str">
        <v>B234WN9</v>
      </c>
      <c r="I236" t="str">
        <v>DIASORIN SPA  ORD</v>
      </c>
      <c r="J236">
        <v>0</v>
      </c>
      <c r="K236">
        <v>0</v>
      </c>
      <c r="L236">
        <v>0</v>
      </c>
      <c r="M236">
        <v>0</v>
      </c>
      <c r="N236">
        <v>0</v>
      </c>
      <c r="O236">
        <v>0</v>
      </c>
      <c r="P236">
        <v>0</v>
      </c>
      <c r="Q236">
        <v>0</v>
      </c>
      <c r="R236">
        <v>0</v>
      </c>
      <c r="S236">
        <v>0</v>
      </c>
      <c r="T236">
        <v>0</v>
      </c>
      <c r="U236">
        <v>0</v>
      </c>
      <c r="V236">
        <v>0</v>
      </c>
      <c r="W236">
        <v>0</v>
      </c>
      <c r="X236">
        <v>1.2549999999999999</v>
      </c>
      <c r="Y236">
        <v>1.2937000000000001</v>
      </c>
      <c r="Z236">
        <v>1.4826999999999999</v>
      </c>
      <c r="AA236">
        <v>1.6291</v>
      </c>
      <c r="AB236">
        <v>1.879</v>
      </c>
      <c r="AC236">
        <v>1.8314999999999999</v>
      </c>
      <c r="AD236">
        <v>2.5819000000000001</v>
      </c>
      <c r="AE236">
        <v>2.5135000000000001</v>
      </c>
      <c r="AF236">
        <v>2.1852999999999998</v>
      </c>
      <c r="AG236">
        <v>1.5889</v>
      </c>
      <c r="AH236">
        <v>1.2327999999999999</v>
      </c>
      <c r="AI236">
        <v>1.4068000000000001</v>
      </c>
      <c r="AJ236">
        <v>1.4883999999999999</v>
      </c>
      <c r="AK236">
        <v>1.3352999999999999</v>
      </c>
      <c r="AL236">
        <v>1.4246000000000001</v>
      </c>
      <c r="AM236">
        <v>1.4983</v>
      </c>
      <c r="AN236">
        <v>1.6523000000000001</v>
      </c>
      <c r="AO236">
        <v>1.8479000000000001</v>
      </c>
      <c r="AP236">
        <v>1.3149</v>
      </c>
      <c r="AQ236">
        <v>1.2743</v>
      </c>
      <c r="AR236">
        <v>1.3613999999999999</v>
      </c>
      <c r="AS236">
        <v>1.2646999999999999</v>
      </c>
      <c r="AT236">
        <v>1.2162999999999999</v>
      </c>
      <c r="AU236">
        <v>1.3110999999999999</v>
      </c>
      <c r="AV236">
        <v>1.3875</v>
      </c>
    </row>
    <row r="237" spans="8:48" ht="15.75" customHeight="1" x14ac:dyDescent="0.3">
      <c r="H237" t="str">
        <v>BKT6105</v>
      </c>
      <c r="I237" t="str">
        <v>MUSTI GROUP PLC  ORD</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1.5287999999999999</v>
      </c>
      <c r="AE237">
        <v>2.0373000000000001</v>
      </c>
      <c r="AF237">
        <v>2.2768000000000002</v>
      </c>
      <c r="AG237">
        <v>2.4295</v>
      </c>
      <c r="AH237">
        <v>2.6288</v>
      </c>
      <c r="AI237">
        <v>2.9194</v>
      </c>
      <c r="AJ237">
        <v>2.6888000000000001</v>
      </c>
      <c r="AK237">
        <v>2.4302000000000001</v>
      </c>
      <c r="AL237">
        <v>2.3677000000000001</v>
      </c>
      <c r="AM237">
        <v>2.0070999999999999</v>
      </c>
      <c r="AN237">
        <v>2.5245000000000002</v>
      </c>
      <c r="AO237">
        <v>1.9758</v>
      </c>
      <c r="AP237">
        <v>1.9496</v>
      </c>
      <c r="AQ237">
        <v>2.1345000000000001</v>
      </c>
      <c r="AR237">
        <v>2.5331999999999999</v>
      </c>
      <c r="AS237">
        <v>2.9563000000000001</v>
      </c>
      <c r="AT237">
        <v>1.3835</v>
      </c>
      <c r="AU237">
        <v>1.4985999999999999</v>
      </c>
      <c r="AV237">
        <v>1.3827</v>
      </c>
    </row>
    <row r="238" spans="8:48" ht="15.75" customHeight="1" x14ac:dyDescent="0.3">
      <c r="H238" t="str">
        <v>5623662</v>
      </c>
      <c r="I238" t="str">
        <v>AMADEUS FIRE AG  ORD</v>
      </c>
      <c r="J238">
        <v>1.0430999999999999</v>
      </c>
      <c r="K238">
        <v>1.0818000000000001</v>
      </c>
      <c r="L238">
        <v>0.97799999999999998</v>
      </c>
      <c r="M238">
        <v>0.6885</v>
      </c>
      <c r="N238">
        <v>0.60289999999999999</v>
      </c>
      <c r="O238">
        <v>0</v>
      </c>
      <c r="P238">
        <v>0</v>
      </c>
      <c r="Q238">
        <v>0</v>
      </c>
      <c r="R238">
        <v>0</v>
      </c>
      <c r="S238">
        <v>0</v>
      </c>
      <c r="T238">
        <v>0</v>
      </c>
      <c r="U238">
        <v>0</v>
      </c>
      <c r="V238">
        <v>0</v>
      </c>
      <c r="W238">
        <v>0</v>
      </c>
      <c r="X238">
        <v>0</v>
      </c>
      <c r="Y238">
        <v>0</v>
      </c>
      <c r="Z238">
        <v>0</v>
      </c>
      <c r="AA238">
        <v>0</v>
      </c>
      <c r="AB238">
        <v>0</v>
      </c>
      <c r="AC238">
        <v>0</v>
      </c>
      <c r="AD238">
        <v>0</v>
      </c>
      <c r="AE238">
        <v>0</v>
      </c>
      <c r="AF238">
        <v>0</v>
      </c>
      <c r="AG238">
        <v>0.94350000000000001</v>
      </c>
      <c r="AH238">
        <v>0.97740000000000005</v>
      </c>
      <c r="AI238">
        <v>1.1818</v>
      </c>
      <c r="AJ238">
        <v>1.5999000000000001</v>
      </c>
      <c r="AK238">
        <v>1.5844</v>
      </c>
      <c r="AL238">
        <v>1.5847</v>
      </c>
      <c r="AM238">
        <v>1.5546</v>
      </c>
      <c r="AN238">
        <v>1.3197000000000001</v>
      </c>
      <c r="AO238">
        <v>1.7882</v>
      </c>
      <c r="AP238">
        <v>2.0497000000000001</v>
      </c>
      <c r="AQ238">
        <v>1.63</v>
      </c>
      <c r="AR238">
        <v>1.9225000000000001</v>
      </c>
      <c r="AS238">
        <v>1.8210999999999999</v>
      </c>
      <c r="AT238">
        <v>1.7831999999999999</v>
      </c>
      <c r="AU238">
        <v>1.6333</v>
      </c>
      <c r="AV238">
        <v>1.3357000000000001</v>
      </c>
    </row>
    <row r="239" spans="8:48" ht="15.75" customHeight="1" x14ac:dyDescent="0.3">
      <c r="H239" t="str">
        <v>BQLSWP3</v>
      </c>
      <c r="I239" t="str">
        <v>PLANISWARE SA  ORD</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1.0371999999999999</v>
      </c>
      <c r="AV239">
        <v>1.3351</v>
      </c>
    </row>
    <row r="240" spans="8:48" ht="15.75" customHeight="1" x14ac:dyDescent="0.3">
      <c r="H240" t="str">
        <v>B11WFP1</v>
      </c>
      <c r="I240" t="str">
        <v>KONECRANES OYJ  ORD</v>
      </c>
      <c r="J240">
        <v>1.1095999999999999</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0.95509999999999995</v>
      </c>
      <c r="AU240">
        <v>1.0896999999999999</v>
      </c>
      <c r="AV240">
        <v>1.3023</v>
      </c>
    </row>
    <row r="241" spans="8:48" ht="15.75" customHeight="1" x14ac:dyDescent="0.3">
      <c r="H241" t="str">
        <v>5355437</v>
      </c>
      <c r="I241" t="str">
        <v>WASHTEC AG  ORD</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1.1016999999999999</v>
      </c>
      <c r="AH241">
        <v>1.1933</v>
      </c>
      <c r="AI241">
        <v>1.2466999999999999</v>
      </c>
      <c r="AJ241">
        <v>1.2067000000000001</v>
      </c>
      <c r="AK241">
        <v>1.1858</v>
      </c>
      <c r="AL241">
        <v>1.3015000000000001</v>
      </c>
      <c r="AM241">
        <v>1.4397</v>
      </c>
      <c r="AN241">
        <v>1.2037</v>
      </c>
      <c r="AO241">
        <v>1.2621</v>
      </c>
      <c r="AP241">
        <v>1.4271</v>
      </c>
      <c r="AQ241">
        <v>1.2344999999999999</v>
      </c>
      <c r="AR241">
        <v>1.3626</v>
      </c>
      <c r="AS241">
        <v>1.1207</v>
      </c>
      <c r="AT241">
        <v>1.3843000000000001</v>
      </c>
      <c r="AU241">
        <v>1.4296</v>
      </c>
      <c r="AV241">
        <v>1.2978000000000001</v>
      </c>
    </row>
    <row r="242" spans="8:48" ht="15.75" customHeight="1" x14ac:dyDescent="0.3">
      <c r="H242" t="str">
        <v>BG44ZS2</v>
      </c>
      <c r="I242" t="str">
        <v>SP GROUP AS  ORD</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1.1378999999999999</v>
      </c>
      <c r="AL242">
        <v>1.1495</v>
      </c>
      <c r="AM242">
        <v>1.2138</v>
      </c>
      <c r="AN242">
        <v>0.93379999999999996</v>
      </c>
      <c r="AO242">
        <v>1.1229</v>
      </c>
      <c r="AP242">
        <v>1.0821000000000001</v>
      </c>
      <c r="AQ242">
        <v>1.0838000000000001</v>
      </c>
      <c r="AR242">
        <v>0.98519999999999996</v>
      </c>
      <c r="AS242">
        <v>0.85309999999999997</v>
      </c>
      <c r="AT242">
        <v>0.84840000000000004</v>
      </c>
      <c r="AU242">
        <v>1.0459000000000001</v>
      </c>
      <c r="AV242">
        <v>1.2811999999999999</v>
      </c>
    </row>
    <row r="243" spans="8:48" ht="15.75" customHeight="1" x14ac:dyDescent="0.3">
      <c r="H243" t="str">
        <v>4852832</v>
      </c>
      <c r="I243" t="str">
        <v>STOREBRAND ASA  ORD A</v>
      </c>
      <c r="J243">
        <v>0</v>
      </c>
      <c r="K243">
        <v>0</v>
      </c>
      <c r="L243">
        <v>0</v>
      </c>
      <c r="M243">
        <v>0</v>
      </c>
      <c r="N243">
        <v>0</v>
      </c>
      <c r="O243">
        <v>0</v>
      </c>
      <c r="P243">
        <v>0</v>
      </c>
      <c r="Q243">
        <v>0</v>
      </c>
      <c r="R243">
        <v>0</v>
      </c>
      <c r="S243">
        <v>0</v>
      </c>
      <c r="T243">
        <v>0</v>
      </c>
      <c r="U243">
        <v>0</v>
      </c>
      <c r="V243">
        <v>0</v>
      </c>
      <c r="W243">
        <v>0</v>
      </c>
      <c r="X243">
        <v>0</v>
      </c>
      <c r="Y243">
        <v>1.3552999999999999</v>
      </c>
      <c r="Z243">
        <v>1.3773</v>
      </c>
      <c r="AA243">
        <v>1.0130999999999999</v>
      </c>
      <c r="AB243">
        <v>1.0044999999999999</v>
      </c>
      <c r="AC243">
        <v>1.0954999999999999</v>
      </c>
      <c r="AD243">
        <v>0.76239999999999997</v>
      </c>
      <c r="AE243">
        <v>0.6643</v>
      </c>
      <c r="AF243">
        <v>0.55769999999999997</v>
      </c>
      <c r="AG243">
        <v>0.74009999999999998</v>
      </c>
      <c r="AH243">
        <v>1.0029999999999999</v>
      </c>
      <c r="AI243">
        <v>0.65649999999999997</v>
      </c>
      <c r="AJ243">
        <v>0.66110000000000002</v>
      </c>
      <c r="AK243">
        <v>0.94279999999999997</v>
      </c>
      <c r="AL243">
        <v>1.2365999999999999</v>
      </c>
      <c r="AM243">
        <v>1.1022000000000001</v>
      </c>
      <c r="AN243">
        <v>1.4141999999999999</v>
      </c>
      <c r="AO243">
        <v>1.6003000000000001</v>
      </c>
      <c r="AP243">
        <v>1.2219</v>
      </c>
      <c r="AQ243">
        <v>1.1681999999999999</v>
      </c>
      <c r="AR243">
        <v>1.43</v>
      </c>
      <c r="AS243">
        <v>1.1117999999999999</v>
      </c>
      <c r="AT243">
        <v>1.1435</v>
      </c>
      <c r="AU243">
        <v>1.3194999999999999</v>
      </c>
      <c r="AV243">
        <v>1.2786999999999999</v>
      </c>
    </row>
    <row r="244" spans="8:48" ht="15.75" customHeight="1" x14ac:dyDescent="0.3">
      <c r="H244" t="str">
        <v>BZ30ML6</v>
      </c>
      <c r="I244" t="str">
        <v>HMS NETWORKS AB  ORD</v>
      </c>
      <c r="J244">
        <v>0</v>
      </c>
      <c r="K244">
        <v>0</v>
      </c>
      <c r="L244">
        <v>0</v>
      </c>
      <c r="M244">
        <v>0</v>
      </c>
      <c r="N244">
        <v>0</v>
      </c>
      <c r="O244">
        <v>0</v>
      </c>
      <c r="P244">
        <v>0</v>
      </c>
      <c r="Q244">
        <v>0</v>
      </c>
      <c r="R244">
        <v>0</v>
      </c>
      <c r="S244">
        <v>0</v>
      </c>
      <c r="T244">
        <v>0</v>
      </c>
      <c r="U244">
        <v>0</v>
      </c>
      <c r="V244">
        <v>0</v>
      </c>
      <c r="W244">
        <v>1.3732</v>
      </c>
      <c r="X244">
        <v>1.3858999999999999</v>
      </c>
      <c r="Y244">
        <v>1.4242999999999999</v>
      </c>
      <c r="Z244">
        <v>1.6651</v>
      </c>
      <c r="AA244">
        <v>1.7524</v>
      </c>
      <c r="AB244">
        <v>1.3588</v>
      </c>
      <c r="AC244">
        <v>1.7107000000000001</v>
      </c>
      <c r="AD244">
        <v>1.5762</v>
      </c>
      <c r="AE244">
        <v>1.5954999999999999</v>
      </c>
      <c r="AF244">
        <v>1.6211</v>
      </c>
      <c r="AG244">
        <v>1.6273</v>
      </c>
      <c r="AH244">
        <v>1.6380999999999999</v>
      </c>
      <c r="AI244">
        <v>2.1244999999999998</v>
      </c>
      <c r="AJ244">
        <v>2.3025000000000002</v>
      </c>
      <c r="AK244">
        <v>2.7195999999999998</v>
      </c>
      <c r="AL244">
        <v>2.6810999999999998</v>
      </c>
      <c r="AM244">
        <v>2.2294999999999998</v>
      </c>
      <c r="AN244">
        <v>1.8252999999999999</v>
      </c>
      <c r="AO244">
        <v>1.0521</v>
      </c>
      <c r="AP244">
        <v>1.2378</v>
      </c>
      <c r="AQ244">
        <v>1.4550000000000001</v>
      </c>
      <c r="AR244">
        <v>1.3320000000000001</v>
      </c>
      <c r="AS244">
        <v>1.4735</v>
      </c>
      <c r="AT244">
        <v>1.3266</v>
      </c>
      <c r="AU244">
        <v>1.2688999999999999</v>
      </c>
      <c r="AV244">
        <v>1.1486000000000001</v>
      </c>
    </row>
    <row r="245" spans="8:48" ht="15.75" customHeight="1" x14ac:dyDescent="0.3">
      <c r="H245" t="str">
        <v>4018786</v>
      </c>
      <c r="I245" t="str">
        <v>CELLAVISION AB  ORD</v>
      </c>
      <c r="J245">
        <v>0</v>
      </c>
      <c r="K245">
        <v>0</v>
      </c>
      <c r="L245">
        <v>0</v>
      </c>
      <c r="M245">
        <v>0</v>
      </c>
      <c r="N245">
        <v>0</v>
      </c>
      <c r="O245">
        <v>0</v>
      </c>
      <c r="P245">
        <v>0</v>
      </c>
      <c r="Q245">
        <v>0</v>
      </c>
      <c r="R245">
        <v>0</v>
      </c>
      <c r="S245">
        <v>0</v>
      </c>
      <c r="T245">
        <v>0</v>
      </c>
      <c r="U245">
        <v>0</v>
      </c>
      <c r="V245">
        <v>0</v>
      </c>
      <c r="W245">
        <v>0</v>
      </c>
      <c r="X245">
        <v>1.4536</v>
      </c>
      <c r="Y245">
        <v>1.3647</v>
      </c>
      <c r="Z245">
        <v>1.7712000000000001</v>
      </c>
      <c r="AA245">
        <v>1.9278</v>
      </c>
      <c r="AB245">
        <v>1.7416</v>
      </c>
      <c r="AC245">
        <v>1.3495999999999999</v>
      </c>
      <c r="AD245">
        <v>1.3395999999999999</v>
      </c>
      <c r="AE245">
        <v>1.1007</v>
      </c>
      <c r="AF245">
        <v>1.2090000000000001</v>
      </c>
      <c r="AG245">
        <v>0.94789999999999996</v>
      </c>
      <c r="AH245">
        <v>0.94869999999999999</v>
      </c>
      <c r="AI245">
        <v>1.0671999999999999</v>
      </c>
      <c r="AJ245">
        <v>1.0547</v>
      </c>
      <c r="AK245">
        <v>0.84250000000000003</v>
      </c>
      <c r="AL245">
        <v>1.0092000000000001</v>
      </c>
      <c r="AM245">
        <v>1.2573000000000001</v>
      </c>
      <c r="AN245">
        <v>1.1220000000000001</v>
      </c>
      <c r="AO245">
        <v>0.97189999999999999</v>
      </c>
      <c r="AP245">
        <v>0.7409</v>
      </c>
      <c r="AQ245">
        <v>0.69310000000000005</v>
      </c>
      <c r="AR245">
        <v>0.70069999999999999</v>
      </c>
      <c r="AS245">
        <v>0.86029999999999995</v>
      </c>
      <c r="AT245">
        <v>0.93689999999999996</v>
      </c>
      <c r="AU245">
        <v>1.0358000000000001</v>
      </c>
      <c r="AV245">
        <v>1.1412</v>
      </c>
    </row>
    <row r="246" spans="8:48" ht="15.75" customHeight="1" x14ac:dyDescent="0.3">
      <c r="H246" t="str">
        <v>BVYPCH8</v>
      </c>
      <c r="I246" t="str">
        <v>ENENTO GROUP (ASIAKASTIETO) OYJ  ORD</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1.0465</v>
      </c>
      <c r="AK246">
        <v>1.1400999999999999</v>
      </c>
      <c r="AL246">
        <v>1.17</v>
      </c>
      <c r="AM246">
        <v>1.0757000000000001</v>
      </c>
      <c r="AN246">
        <v>1.3063</v>
      </c>
      <c r="AO246">
        <v>1.3139000000000001</v>
      </c>
      <c r="AP246">
        <v>0.96150000000000002</v>
      </c>
      <c r="AQ246">
        <v>1.2182999999999999</v>
      </c>
      <c r="AR246">
        <v>1.4472</v>
      </c>
      <c r="AS246">
        <v>1.145</v>
      </c>
      <c r="AT246">
        <v>1.0165999999999999</v>
      </c>
      <c r="AU246">
        <v>1.0014000000000001</v>
      </c>
      <c r="AV246">
        <v>1.1097999999999999</v>
      </c>
    </row>
    <row r="247" spans="8:48" ht="15.75" customHeight="1" x14ac:dyDescent="0.3">
      <c r="H247" t="str">
        <v>BYR4KP7</v>
      </c>
      <c r="I247" t="str">
        <v>GRENKE AG  ORD REG</v>
      </c>
      <c r="J247">
        <v>0</v>
      </c>
      <c r="K247">
        <v>0</v>
      </c>
      <c r="L247">
        <v>0</v>
      </c>
      <c r="M247">
        <v>0</v>
      </c>
      <c r="N247">
        <v>0</v>
      </c>
      <c r="O247">
        <v>0</v>
      </c>
      <c r="P247">
        <v>1.3718999999999999</v>
      </c>
      <c r="Q247">
        <v>1.3629</v>
      </c>
      <c r="R247">
        <v>1.4272</v>
      </c>
      <c r="S247">
        <v>1.2029000000000001</v>
      </c>
      <c r="T247">
        <v>1.4714</v>
      </c>
      <c r="U247">
        <v>1.3547</v>
      </c>
      <c r="V247">
        <v>1.5485</v>
      </c>
      <c r="W247">
        <v>1.5714999999999999</v>
      </c>
      <c r="X247">
        <v>1.5862000000000001</v>
      </c>
      <c r="Y247">
        <v>1.5139</v>
      </c>
      <c r="Z247">
        <v>1.597</v>
      </c>
      <c r="AA247">
        <v>1.679</v>
      </c>
      <c r="AB247">
        <v>1.4841</v>
      </c>
      <c r="AC247">
        <v>2.5044</v>
      </c>
      <c r="AD247">
        <v>1.9669000000000001</v>
      </c>
      <c r="AE247">
        <v>1.7310000000000001</v>
      </c>
      <c r="AF247">
        <v>0.68589999999999995</v>
      </c>
      <c r="AG247">
        <v>0.95669999999999999</v>
      </c>
      <c r="AH247">
        <v>0.72389999999999999</v>
      </c>
      <c r="AI247">
        <v>0.81169999999999998</v>
      </c>
      <c r="AJ247">
        <v>1.0597000000000001</v>
      </c>
      <c r="AK247">
        <v>0.85299999999999998</v>
      </c>
      <c r="AL247">
        <v>0.88639999999999997</v>
      </c>
      <c r="AM247">
        <v>0.97560000000000002</v>
      </c>
      <c r="AN247">
        <v>0.93930000000000002</v>
      </c>
      <c r="AO247">
        <v>0.96840000000000004</v>
      </c>
      <c r="AP247">
        <v>1.2048000000000001</v>
      </c>
      <c r="AQ247">
        <v>1.2446999999999999</v>
      </c>
      <c r="AR247">
        <v>1.1382000000000001</v>
      </c>
      <c r="AS247">
        <v>1.1859999999999999</v>
      </c>
      <c r="AT247">
        <v>1.1479999999999999</v>
      </c>
      <c r="AU247">
        <v>1.0156000000000001</v>
      </c>
      <c r="AV247">
        <v>1.1059000000000001</v>
      </c>
    </row>
    <row r="248" spans="8:48" ht="15.75" customHeight="1" x14ac:dyDescent="0.3">
      <c r="H248" t="str">
        <v>BNGNB77</v>
      </c>
      <c r="I248" t="str">
        <v>MERLIN PROPERTIES SOCIMI SA  ORD</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0.50849999999999995</v>
      </c>
      <c r="AS248">
        <v>0.97019999999999995</v>
      </c>
      <c r="AT248">
        <v>0.96389999999999998</v>
      </c>
      <c r="AU248">
        <v>1.0419</v>
      </c>
      <c r="AV248">
        <v>1.0693999999999999</v>
      </c>
    </row>
    <row r="249" spans="8:48" ht="15.75" customHeight="1" x14ac:dyDescent="0.3">
      <c r="H249" t="str">
        <v>BF1HKP9</v>
      </c>
      <c r="I249" t="str">
        <v>WAVESTONE SA  ORD</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0.49630000000000002</v>
      </c>
      <c r="AQ249">
        <v>0.56079999999999997</v>
      </c>
      <c r="AR249">
        <v>1.0066999999999999</v>
      </c>
      <c r="AS249">
        <v>1.0967</v>
      </c>
      <c r="AT249">
        <v>1.0499000000000001</v>
      </c>
      <c r="AU249">
        <v>0.99339999999999995</v>
      </c>
      <c r="AV249">
        <v>1.0610999999999999</v>
      </c>
    </row>
    <row r="250" spans="8:48" ht="15.75" customHeight="1" x14ac:dyDescent="0.3">
      <c r="H250" t="str">
        <v>BZ6T5C2</v>
      </c>
      <c r="I250" t="str">
        <v>SOITEC SA  ORD</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0.77739999999999998</v>
      </c>
      <c r="AK250">
        <v>1.1236999999999999</v>
      </c>
      <c r="AL250">
        <v>1.1207</v>
      </c>
      <c r="AM250">
        <v>1.0579000000000001</v>
      </c>
      <c r="AN250">
        <v>1.1138999999999999</v>
      </c>
      <c r="AO250">
        <v>1.8196000000000001</v>
      </c>
      <c r="AP250">
        <v>1.6796</v>
      </c>
      <c r="AQ250">
        <v>1.7384999999999999</v>
      </c>
      <c r="AR250">
        <v>2.0876000000000001</v>
      </c>
      <c r="AS250">
        <v>1.8432999999999999</v>
      </c>
      <c r="AT250">
        <v>1.0947</v>
      </c>
      <c r="AU250">
        <v>1.2331000000000001</v>
      </c>
      <c r="AV250">
        <v>0.99550000000000005</v>
      </c>
    </row>
    <row r="251" spans="8:48" ht="15.75" customHeight="1" x14ac:dyDescent="0.3">
      <c r="H251" t="str">
        <v>BD8YX16</v>
      </c>
      <c r="I251" t="str">
        <v>SDIPTECH AB  ORD B</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0.98640000000000005</v>
      </c>
    </row>
    <row r="252" spans="8:48" ht="15.75" customHeight="1" x14ac:dyDescent="0.3">
      <c r="H252" t="str">
        <v>5364886</v>
      </c>
      <c r="I252" t="str">
        <v>KNOWIT AB  ORD</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1.1203000000000001</v>
      </c>
      <c r="AJ252">
        <v>1.3122</v>
      </c>
      <c r="AK252">
        <v>1.4942</v>
      </c>
      <c r="AL252">
        <v>1.5501</v>
      </c>
      <c r="AM252">
        <v>1.6317999999999999</v>
      </c>
      <c r="AN252">
        <v>1.5127999999999999</v>
      </c>
      <c r="AO252">
        <v>1.3286</v>
      </c>
      <c r="AP252">
        <v>1.2698</v>
      </c>
      <c r="AQ252">
        <v>1.0113000000000001</v>
      </c>
      <c r="AR252">
        <v>0.88849999999999996</v>
      </c>
      <c r="AS252">
        <v>0.97619999999999996</v>
      </c>
      <c r="AT252">
        <v>0.95140000000000002</v>
      </c>
      <c r="AU252">
        <v>1.0569</v>
      </c>
      <c r="AV252">
        <v>0.94289999999999996</v>
      </c>
    </row>
    <row r="253" spans="8:48" ht="15.75" customHeight="1" x14ac:dyDescent="0.3">
      <c r="H253" t="str">
        <v>BP4DDM2</v>
      </c>
      <c r="I253" t="str">
        <v>SYNSAM AB  ORD</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1.0356000000000001</v>
      </c>
      <c r="AU253">
        <v>0.99080000000000001</v>
      </c>
      <c r="AV253">
        <v>0.88729999999999998</v>
      </c>
    </row>
    <row r="254" spans="8:48" ht="15.75" customHeight="1" x14ac:dyDescent="0.3">
      <c r="H254" t="str">
        <v>B6632T7</v>
      </c>
      <c r="I254" t="str">
        <v>BAKKAFROST P/F  ORD REG</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1.0905</v>
      </c>
      <c r="AN254">
        <v>0.87170000000000003</v>
      </c>
      <c r="AO254">
        <v>1.2405999999999999</v>
      </c>
      <c r="AP254">
        <v>1.2071000000000001</v>
      </c>
      <c r="AQ254">
        <v>1.0962000000000001</v>
      </c>
      <c r="AR254">
        <v>1.1439999999999999</v>
      </c>
      <c r="AS254">
        <v>0.85909999999999997</v>
      </c>
      <c r="AT254">
        <v>1.0424</v>
      </c>
      <c r="AU254">
        <v>0.85809999999999997</v>
      </c>
      <c r="AV254">
        <v>0.87660000000000005</v>
      </c>
    </row>
    <row r="255" spans="8:48" ht="15.75" customHeight="1" x14ac:dyDescent="0.3">
      <c r="H255" t="str">
        <v>BNCBD46</v>
      </c>
      <c r="I255" t="str">
        <v>IMCD NV  ORD</v>
      </c>
      <c r="J255">
        <v>0</v>
      </c>
      <c r="K255">
        <v>0</v>
      </c>
      <c r="L255">
        <v>0</v>
      </c>
      <c r="M255">
        <v>0</v>
      </c>
      <c r="N255">
        <v>1.5483</v>
      </c>
      <c r="O255">
        <v>1.9103000000000001</v>
      </c>
      <c r="P255">
        <v>1.8979999999999999</v>
      </c>
      <c r="Q255">
        <v>1.0217000000000001</v>
      </c>
      <c r="R255">
        <v>1.2875000000000001</v>
      </c>
      <c r="S255">
        <v>0.96889999999999998</v>
      </c>
      <c r="T255">
        <v>0.99529999999999996</v>
      </c>
      <c r="U255">
        <v>0.9254</v>
      </c>
      <c r="V255">
        <v>0.92600000000000005</v>
      </c>
      <c r="W255">
        <v>1.7310000000000001</v>
      </c>
      <c r="X255">
        <v>1.9411</v>
      </c>
      <c r="Y255">
        <v>2.1410999999999998</v>
      </c>
      <c r="Z255">
        <v>0.90839999999999999</v>
      </c>
      <c r="AA255">
        <v>1.0436000000000001</v>
      </c>
      <c r="AB255">
        <v>0.96960000000000002</v>
      </c>
      <c r="AC255">
        <v>1.0039</v>
      </c>
      <c r="AD255">
        <v>1.1236999999999999</v>
      </c>
      <c r="AE255">
        <v>1.0014000000000001</v>
      </c>
      <c r="AF255">
        <v>1.0479000000000001</v>
      </c>
      <c r="AG255">
        <v>0.96030000000000004</v>
      </c>
      <c r="AH255">
        <v>0.99790000000000001</v>
      </c>
      <c r="AI255">
        <v>0.83030000000000004</v>
      </c>
      <c r="AJ255">
        <v>0.95209999999999995</v>
      </c>
      <c r="AK255">
        <v>1.0939000000000001</v>
      </c>
      <c r="AL255">
        <v>1.0941000000000001</v>
      </c>
      <c r="AM255">
        <v>1.1000000000000001</v>
      </c>
      <c r="AN255">
        <v>1.1826000000000001</v>
      </c>
      <c r="AO255">
        <v>1.0693999999999999</v>
      </c>
      <c r="AP255">
        <v>1.0613999999999999</v>
      </c>
      <c r="AQ255">
        <v>0.87639999999999996</v>
      </c>
      <c r="AR255">
        <v>0.90429999999999999</v>
      </c>
      <c r="AS255">
        <v>0.88980000000000004</v>
      </c>
      <c r="AT255">
        <v>0.88739999999999997</v>
      </c>
      <c r="AU255">
        <v>0.72819999999999996</v>
      </c>
      <c r="AV255">
        <v>0.82430000000000003</v>
      </c>
    </row>
    <row r="256" spans="8:48" ht="15.75" customHeight="1" x14ac:dyDescent="0.3">
      <c r="H256" t="str">
        <v>BMTVR17</v>
      </c>
      <c r="I256" t="str">
        <v>KNAUS TABBERT AG  ORD</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1.0259</v>
      </c>
      <c r="AG256">
        <v>1.0488</v>
      </c>
      <c r="AH256">
        <v>1.2393000000000001</v>
      </c>
      <c r="AI256">
        <v>1.1714</v>
      </c>
      <c r="AJ256">
        <v>1.2091000000000001</v>
      </c>
      <c r="AK256">
        <v>1.1541999999999999</v>
      </c>
      <c r="AL256">
        <v>1.1902999999999999</v>
      </c>
      <c r="AM256">
        <v>0.79239999999999999</v>
      </c>
      <c r="AN256">
        <v>0.96030000000000004</v>
      </c>
      <c r="AO256">
        <v>1.0854999999999999</v>
      </c>
      <c r="AP256">
        <v>1.3913</v>
      </c>
      <c r="AQ256">
        <v>1.9342999999999999</v>
      </c>
      <c r="AR256">
        <v>2.3611</v>
      </c>
      <c r="AS256">
        <v>1.8340000000000001</v>
      </c>
      <c r="AT256">
        <v>1.7399</v>
      </c>
      <c r="AU256">
        <v>1.5829</v>
      </c>
      <c r="AV256">
        <v>0.81740000000000002</v>
      </c>
    </row>
    <row r="257" spans="8:48" ht="15.75" customHeight="1" x14ac:dyDescent="0.3">
      <c r="H257" t="str">
        <v>5772627</v>
      </c>
      <c r="I257" t="str">
        <v>CANCOM (CANCOM IT SYS) SE  ORD</v>
      </c>
      <c r="J257">
        <v>1.0269999999999999</v>
      </c>
      <c r="K257">
        <v>0.84430000000000005</v>
      </c>
      <c r="L257">
        <v>0.7399</v>
      </c>
      <c r="M257">
        <v>1.2193000000000001</v>
      </c>
      <c r="N257">
        <v>1.3642000000000001</v>
      </c>
      <c r="O257">
        <v>1.3996</v>
      </c>
      <c r="P257">
        <v>1.3254999999999999</v>
      </c>
      <c r="Q257">
        <v>1.2636000000000001</v>
      </c>
      <c r="R257">
        <v>1.3918999999999999</v>
      </c>
      <c r="S257">
        <v>1.2137</v>
      </c>
      <c r="T257">
        <v>1.361</v>
      </c>
      <c r="U257">
        <v>1.5232000000000001</v>
      </c>
      <c r="V257">
        <v>1.9295</v>
      </c>
      <c r="W257">
        <v>1.8023</v>
      </c>
      <c r="X257">
        <v>1.5419</v>
      </c>
      <c r="Y257">
        <v>1.4999</v>
      </c>
      <c r="Z257">
        <v>1.8995</v>
      </c>
      <c r="AA257">
        <v>2.1355</v>
      </c>
      <c r="AB257">
        <v>2.4973000000000001</v>
      </c>
      <c r="AC257">
        <v>2.3915999999999999</v>
      </c>
      <c r="AD257">
        <v>2.3923000000000001</v>
      </c>
      <c r="AE257">
        <v>1.9944999999999999</v>
      </c>
      <c r="AF257">
        <v>1.6060000000000001</v>
      </c>
      <c r="AG257">
        <v>1.6971000000000001</v>
      </c>
      <c r="AH257">
        <v>1.7985</v>
      </c>
      <c r="AI257">
        <v>1.4415</v>
      </c>
      <c r="AJ257">
        <v>1.3471</v>
      </c>
      <c r="AK257">
        <v>1.1664000000000001</v>
      </c>
      <c r="AL257">
        <v>1.4452</v>
      </c>
      <c r="AM257">
        <v>0.97870000000000001</v>
      </c>
      <c r="AN257">
        <v>0.85289999999999999</v>
      </c>
      <c r="AO257">
        <v>0.90349999999999997</v>
      </c>
      <c r="AP257">
        <v>0.99450000000000005</v>
      </c>
      <c r="AQ257">
        <v>0.86350000000000005</v>
      </c>
      <c r="AR257">
        <v>0.89039999999999997</v>
      </c>
      <c r="AS257">
        <v>0.78090000000000004</v>
      </c>
      <c r="AT257">
        <v>0.70240000000000002</v>
      </c>
      <c r="AU257">
        <v>0.84989999999999999</v>
      </c>
      <c r="AV257">
        <v>0.69599999999999995</v>
      </c>
    </row>
    <row r="258" spans="8:48" ht="15.75" customHeight="1" x14ac:dyDescent="0.3">
      <c r="H258" t="str">
        <v>BD6S901</v>
      </c>
      <c r="I258" t="str">
        <v>KAMUX OYJ  ORD</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1.0633999999999999</v>
      </c>
      <c r="AG258">
        <v>1.2181999999999999</v>
      </c>
      <c r="AH258">
        <v>1.1305000000000001</v>
      </c>
      <c r="AI258">
        <v>1.3867</v>
      </c>
      <c r="AJ258">
        <v>1.0085</v>
      </c>
      <c r="AK258">
        <v>0.87770000000000004</v>
      </c>
      <c r="AL258">
        <v>1.0819000000000001</v>
      </c>
      <c r="AM258">
        <v>0.89229999999999998</v>
      </c>
      <c r="AN258">
        <v>0.73199999999999998</v>
      </c>
      <c r="AO258">
        <v>0.58889999999999998</v>
      </c>
      <c r="AP258">
        <v>0.6774</v>
      </c>
      <c r="AQ258">
        <v>0.69610000000000005</v>
      </c>
      <c r="AR258">
        <v>1.0497000000000001</v>
      </c>
      <c r="AS258">
        <v>0.91290000000000004</v>
      </c>
      <c r="AT258">
        <v>0.94479999999999997</v>
      </c>
      <c r="AU258">
        <v>0.92120000000000002</v>
      </c>
      <c r="AV258">
        <v>0.63319999999999999</v>
      </c>
    </row>
    <row r="259" spans="8:48" ht="15.75" customHeight="1" x14ac:dyDescent="0.3">
      <c r="H259" t="str">
        <v>BGJVB13</v>
      </c>
      <c r="I259" t="str">
        <v>JENOPTIK AG  ORD REG</v>
      </c>
      <c r="J259">
        <v>0</v>
      </c>
      <c r="K259">
        <v>0</v>
      </c>
      <c r="L259">
        <v>0</v>
      </c>
      <c r="M259">
        <v>0.80730000000000002</v>
      </c>
      <c r="N259">
        <v>0.78669999999999995</v>
      </c>
      <c r="O259">
        <v>1.0462</v>
      </c>
      <c r="P259">
        <v>1.0401</v>
      </c>
      <c r="Q259">
        <v>1.0335000000000001</v>
      </c>
      <c r="R259">
        <v>0</v>
      </c>
      <c r="S259">
        <v>0</v>
      </c>
      <c r="T259">
        <v>0</v>
      </c>
      <c r="U259">
        <v>0</v>
      </c>
      <c r="V259">
        <v>0.69489999999999996</v>
      </c>
      <c r="W259">
        <v>1.1125</v>
      </c>
      <c r="X259">
        <v>1.0112000000000001</v>
      </c>
      <c r="Y259">
        <v>0.9587</v>
      </c>
      <c r="Z259">
        <v>1.2622</v>
      </c>
      <c r="AA259">
        <v>1.0455000000000001</v>
      </c>
      <c r="AB259">
        <v>0.9224</v>
      </c>
      <c r="AC259">
        <v>1.9383999999999999</v>
      </c>
      <c r="AD259">
        <v>1.5277000000000001</v>
      </c>
      <c r="AE259">
        <v>1.4734</v>
      </c>
      <c r="AF259">
        <v>2.3243</v>
      </c>
      <c r="AG259">
        <v>2.3477999999999999</v>
      </c>
      <c r="AH259">
        <v>2.3511000000000002</v>
      </c>
      <c r="AI259">
        <v>2.0731000000000002</v>
      </c>
      <c r="AJ259">
        <v>2.4510999999999998</v>
      </c>
      <c r="AK259">
        <v>2.6985999999999999</v>
      </c>
      <c r="AL259">
        <v>2.5137</v>
      </c>
      <c r="AM259">
        <v>2.3201999999999998</v>
      </c>
      <c r="AN259">
        <v>2.6673</v>
      </c>
      <c r="AO259">
        <v>2.9009999999999998</v>
      </c>
      <c r="AP259">
        <v>3.1234000000000002</v>
      </c>
      <c r="AQ259">
        <v>3.0912000000000002</v>
      </c>
      <c r="AR259">
        <v>0</v>
      </c>
      <c r="AS259">
        <v>0.64839999999999998</v>
      </c>
      <c r="AT259">
        <v>0.65790000000000004</v>
      </c>
      <c r="AU259">
        <v>0.63990000000000002</v>
      </c>
      <c r="AV259">
        <v>0.61370000000000002</v>
      </c>
    </row>
    <row r="260" spans="8:48" ht="15.75" customHeight="1" x14ac:dyDescent="0.3">
      <c r="H260" t="str">
        <v>BDCLCM7</v>
      </c>
      <c r="I260" t="str">
        <v>PIERER MOBILITY AG  ORD</v>
      </c>
      <c r="J260">
        <v>0</v>
      </c>
      <c r="K260">
        <v>0</v>
      </c>
      <c r="L260">
        <v>0</v>
      </c>
      <c r="M260">
        <v>0</v>
      </c>
      <c r="N260">
        <v>0</v>
      </c>
      <c r="O260">
        <v>0</v>
      </c>
      <c r="P260">
        <v>0</v>
      </c>
      <c r="Q260">
        <v>0</v>
      </c>
      <c r="R260">
        <v>0</v>
      </c>
      <c r="S260">
        <v>0</v>
      </c>
      <c r="T260">
        <v>0</v>
      </c>
      <c r="U260">
        <v>0</v>
      </c>
      <c r="V260">
        <v>0</v>
      </c>
      <c r="W260">
        <v>0</v>
      </c>
      <c r="X260">
        <v>1.2101</v>
      </c>
      <c r="Y260">
        <v>1.2607999999999999</v>
      </c>
      <c r="Z260">
        <v>1.1517999999999999</v>
      </c>
      <c r="AA260">
        <v>1.0571999999999999</v>
      </c>
      <c r="AB260">
        <v>1.1394</v>
      </c>
      <c r="AC260">
        <v>1.6894</v>
      </c>
      <c r="AD260">
        <v>1.2838000000000001</v>
      </c>
      <c r="AE260">
        <v>1.4666999999999999</v>
      </c>
      <c r="AF260">
        <v>1.42</v>
      </c>
      <c r="AG260">
        <v>1.4379</v>
      </c>
      <c r="AH260">
        <v>1.7505999999999999</v>
      </c>
      <c r="AI260">
        <v>1.7822</v>
      </c>
      <c r="AJ260">
        <v>1.7335</v>
      </c>
      <c r="AK260">
        <v>1.9838</v>
      </c>
      <c r="AL260">
        <v>2.2801</v>
      </c>
      <c r="AM260">
        <v>2.1131000000000002</v>
      </c>
      <c r="AN260">
        <v>2.1747999999999998</v>
      </c>
      <c r="AO260">
        <v>2.1812</v>
      </c>
      <c r="AP260">
        <v>2.2534000000000001</v>
      </c>
      <c r="AQ260">
        <v>2.0659999999999998</v>
      </c>
      <c r="AR260">
        <v>0</v>
      </c>
      <c r="AS260">
        <v>1.1160000000000001</v>
      </c>
      <c r="AT260">
        <v>1.0193000000000001</v>
      </c>
      <c r="AU260">
        <v>0.65210000000000001</v>
      </c>
      <c r="AV260">
        <v>0.51929999999999998</v>
      </c>
    </row>
    <row r="261" spans="8:48" ht="15.75" customHeight="1" x14ac:dyDescent="0.3">
      <c r="H261" t="str">
        <v>BWB8X52</v>
      </c>
      <c r="I261" t="str">
        <v>PERMANENT TSB GROUP HLDGS PLC  ORD</v>
      </c>
      <c r="J261">
        <v>0</v>
      </c>
      <c r="K261">
        <v>1.4803999999999999</v>
      </c>
      <c r="L261">
        <v>2.3393000000000002</v>
      </c>
      <c r="M261">
        <v>0.66810000000000003</v>
      </c>
      <c r="N261">
        <v>0.38979999999999998</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0.4965</v>
      </c>
      <c r="AT261">
        <v>0.40239999999999998</v>
      </c>
      <c r="AU261">
        <v>0.39739999999999998</v>
      </c>
      <c r="AV261">
        <v>0.4985</v>
      </c>
    </row>
    <row r="262" spans="8:48" ht="15.75" customHeight="1" x14ac:dyDescent="0.3">
      <c r="H262" t="str">
        <v>5206621</v>
      </c>
      <c r="I262" t="str">
        <v>INTERROLL HOLDING AG  ORD REG</v>
      </c>
      <c r="J262">
        <v>0</v>
      </c>
      <c r="K262">
        <v>0</v>
      </c>
      <c r="L262">
        <v>0</v>
      </c>
      <c r="M262">
        <v>0</v>
      </c>
      <c r="N262">
        <v>0</v>
      </c>
      <c r="O262">
        <v>0</v>
      </c>
      <c r="P262">
        <v>0</v>
      </c>
      <c r="Q262">
        <v>0</v>
      </c>
      <c r="R262">
        <v>0</v>
      </c>
      <c r="S262">
        <v>0</v>
      </c>
      <c r="T262">
        <v>0</v>
      </c>
      <c r="U262">
        <v>0</v>
      </c>
      <c r="V262">
        <v>0</v>
      </c>
      <c r="W262">
        <v>0</v>
      </c>
      <c r="X262">
        <v>0</v>
      </c>
      <c r="Y262">
        <v>0</v>
      </c>
      <c r="Z262">
        <v>0</v>
      </c>
      <c r="AA262">
        <v>1.1567000000000001</v>
      </c>
      <c r="AB262">
        <v>0.98260000000000003</v>
      </c>
      <c r="AC262">
        <v>1.0408999999999999</v>
      </c>
      <c r="AD262">
        <v>1.0486</v>
      </c>
      <c r="AE262">
        <v>0.8619</v>
      </c>
      <c r="AF262">
        <v>0.89229999999999998</v>
      </c>
      <c r="AG262">
        <v>0.75390000000000001</v>
      </c>
      <c r="AH262">
        <v>0.65010000000000001</v>
      </c>
      <c r="AI262">
        <v>0.53</v>
      </c>
      <c r="AJ262">
        <v>0.53820000000000001</v>
      </c>
      <c r="AK262">
        <v>0.53600000000000003</v>
      </c>
      <c r="AL262">
        <v>0.50939999999999996</v>
      </c>
      <c r="AM262">
        <v>0.43509999999999999</v>
      </c>
      <c r="AN262">
        <v>0.4778</v>
      </c>
      <c r="AO262">
        <v>0.56979999999999997</v>
      </c>
      <c r="AP262">
        <v>0.69630000000000003</v>
      </c>
      <c r="AQ262">
        <v>0.56230000000000002</v>
      </c>
      <c r="AR262">
        <v>0.58250000000000002</v>
      </c>
      <c r="AS262">
        <v>0.48380000000000001</v>
      </c>
      <c r="AT262">
        <v>0.49980000000000002</v>
      </c>
      <c r="AU262">
        <v>0.46229999999999999</v>
      </c>
      <c r="AV262">
        <v>0.42970000000000003</v>
      </c>
    </row>
    <row r="263" spans="8:48" ht="15.75" customHeight="1" x14ac:dyDescent="0.3">
      <c r="H263" t="str">
        <v>BDC3R17</v>
      </c>
      <c r="I263" t="str">
        <v>JOST WERKE SE  ORD BRR</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0.40229999999999999</v>
      </c>
      <c r="AT263">
        <v>0.4168</v>
      </c>
      <c r="AU263">
        <v>0.39029999999999998</v>
      </c>
      <c r="AV263">
        <v>0.39200000000000002</v>
      </c>
    </row>
    <row r="264" spans="8:48" ht="15.75" customHeight="1" x14ac:dyDescent="0.3">
      <c r="H264" t="str">
        <v>B3XDDH4</v>
      </c>
      <c r="I264" t="str">
        <v>ENTERTAINMENT ONE LTD  ORD</v>
      </c>
      <c r="J264">
        <v>0</v>
      </c>
      <c r="K264">
        <v>0</v>
      </c>
      <c r="L264">
        <v>0</v>
      </c>
      <c r="M264">
        <v>0</v>
      </c>
      <c r="N264">
        <v>0</v>
      </c>
      <c r="O264">
        <v>0</v>
      </c>
      <c r="P264">
        <v>0</v>
      </c>
      <c r="Q264">
        <v>0</v>
      </c>
      <c r="R264">
        <v>0</v>
      </c>
      <c r="S264">
        <v>0</v>
      </c>
      <c r="T264">
        <v>0</v>
      </c>
      <c r="U264">
        <v>0</v>
      </c>
      <c r="V264">
        <v>0</v>
      </c>
      <c r="W264">
        <v>0</v>
      </c>
      <c r="X264">
        <v>0</v>
      </c>
      <c r="Y264">
        <v>0</v>
      </c>
      <c r="Z264">
        <v>0</v>
      </c>
      <c r="AA264">
        <v>1.1605000000000001</v>
      </c>
      <c r="AB264">
        <v>1.847</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row>
    <row r="265" spans="8:48" ht="15.75" customHeight="1" x14ac:dyDescent="0.3">
      <c r="H265" t="str">
        <v>BQPGGN9</v>
      </c>
      <c r="I265" t="str">
        <v>AMS OSRAM AG  ORD</v>
      </c>
      <c r="J265">
        <v>1.6882999999999999</v>
      </c>
      <c r="K265">
        <v>1.4168000000000001</v>
      </c>
      <c r="L265">
        <v>1.0931</v>
      </c>
      <c r="M265">
        <v>0.69679999999999997</v>
      </c>
      <c r="N265">
        <v>0.84789999999999999</v>
      </c>
      <c r="O265">
        <v>1.0546</v>
      </c>
      <c r="P265">
        <v>1.4176</v>
      </c>
      <c r="Q265">
        <v>0</v>
      </c>
      <c r="R265">
        <v>0</v>
      </c>
      <c r="S265">
        <v>0</v>
      </c>
      <c r="T265">
        <v>0</v>
      </c>
      <c r="U265">
        <v>0</v>
      </c>
      <c r="V265">
        <v>1.2311000000000001</v>
      </c>
      <c r="W265">
        <v>0.82509999999999994</v>
      </c>
      <c r="X265">
        <v>0.80379999999999996</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row>
    <row r="266" spans="8:48" ht="15.75" customHeight="1" x14ac:dyDescent="0.3">
      <c r="H266" t="str">
        <v>BLMP1D9</v>
      </c>
      <c r="I266" t="str">
        <v>BUWOG AG  ORD</v>
      </c>
      <c r="J266">
        <v>1.0818000000000001</v>
      </c>
      <c r="K266">
        <v>0.94269999999999998</v>
      </c>
      <c r="L266">
        <v>1.2476</v>
      </c>
      <c r="M266">
        <v>1.0680000000000001</v>
      </c>
      <c r="N266">
        <v>1.5404</v>
      </c>
      <c r="O266">
        <v>1.0719000000000001</v>
      </c>
      <c r="P266">
        <v>1.1232</v>
      </c>
      <c r="Q266">
        <v>0.68279999999999996</v>
      </c>
      <c r="R266">
        <v>0.68799999999999994</v>
      </c>
      <c r="S266">
        <v>0.7127</v>
      </c>
      <c r="T266">
        <v>0.67700000000000005</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row>
    <row r="267" spans="8:48" ht="15.75" customHeight="1" x14ac:dyDescent="0.3">
      <c r="H267" t="str">
        <v>4748436</v>
      </c>
      <c r="I267" t="str">
        <v>ROSENBAUER INTERNATIONAL AG  ORD</v>
      </c>
      <c r="J267">
        <v>1.3492999999999999</v>
      </c>
      <c r="K267">
        <v>1.2275</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row>
    <row r="268" spans="8:48" ht="15.75" customHeight="1" x14ac:dyDescent="0.3">
      <c r="H268" t="str">
        <v>7571305</v>
      </c>
      <c r="I268" t="str">
        <v>SCHOELLER BLECKMANN OILFIELD  ORD</v>
      </c>
      <c r="J268">
        <v>0.53349999999999997</v>
      </c>
      <c r="K268">
        <v>0.73329999999999995</v>
      </c>
      <c r="L268">
        <v>0</v>
      </c>
      <c r="M268">
        <v>0</v>
      </c>
      <c r="N268">
        <v>0.86560000000000004</v>
      </c>
      <c r="O268">
        <v>1.3674999999999999</v>
      </c>
      <c r="P268">
        <v>1.3424</v>
      </c>
      <c r="Q268">
        <v>1.4120999999999999</v>
      </c>
      <c r="R268">
        <v>1.1375999999999999</v>
      </c>
      <c r="S268">
        <v>1.0673999999999999</v>
      </c>
      <c r="T268">
        <v>1.1874</v>
      </c>
      <c r="U268">
        <v>1.5263</v>
      </c>
      <c r="V268">
        <v>1.6861999999999999</v>
      </c>
      <c r="W268">
        <v>1.4433</v>
      </c>
      <c r="X268">
        <v>1.2689999999999999</v>
      </c>
      <c r="Y268">
        <v>1.0179</v>
      </c>
      <c r="Z268">
        <v>1.1865000000000001</v>
      </c>
      <c r="AA268">
        <v>1.1560999999999999</v>
      </c>
      <c r="AB268">
        <v>0.93220000000000003</v>
      </c>
      <c r="AC268">
        <v>0.77539999999999998</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row>
    <row r="269" spans="8:48" ht="15.75" customHeight="1" x14ac:dyDescent="0.3">
      <c r="H269" t="str">
        <v>5699373</v>
      </c>
      <c r="I269" t="str">
        <v>WIENERBERGER AG  ORD</v>
      </c>
      <c r="J269">
        <v>0</v>
      </c>
      <c r="K269">
        <v>0</v>
      </c>
      <c r="L269">
        <v>0</v>
      </c>
      <c r="M269">
        <v>0</v>
      </c>
      <c r="N269">
        <v>0</v>
      </c>
      <c r="O269">
        <v>0</v>
      </c>
      <c r="P269">
        <v>0</v>
      </c>
      <c r="Q269">
        <v>0</v>
      </c>
      <c r="R269">
        <v>0</v>
      </c>
      <c r="S269">
        <v>0</v>
      </c>
      <c r="T269">
        <v>0</v>
      </c>
      <c r="U269">
        <v>0.86680000000000001</v>
      </c>
      <c r="V269">
        <v>0.91769999999999996</v>
      </c>
      <c r="W269">
        <v>0.86229999999999996</v>
      </c>
      <c r="X269">
        <v>0.83540000000000003</v>
      </c>
      <c r="Y269">
        <v>0.92230000000000001</v>
      </c>
      <c r="Z269">
        <v>0.87609999999999999</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row>
    <row r="270" spans="8:48" ht="15.75" customHeight="1" x14ac:dyDescent="0.3">
      <c r="H270" t="str">
        <v>BMB3BN1</v>
      </c>
      <c r="I270" t="str">
        <v>BARCO NV  ORD</v>
      </c>
      <c r="J270">
        <v>0</v>
      </c>
      <c r="K270">
        <v>0</v>
      </c>
      <c r="L270">
        <v>0</v>
      </c>
      <c r="M270">
        <v>0</v>
      </c>
      <c r="N270">
        <v>0</v>
      </c>
      <c r="O270">
        <v>0</v>
      </c>
      <c r="P270">
        <v>0</v>
      </c>
      <c r="Q270">
        <v>0</v>
      </c>
      <c r="R270">
        <v>0.78710000000000002</v>
      </c>
      <c r="S270">
        <v>1.0585</v>
      </c>
      <c r="T270">
        <v>1.0125</v>
      </c>
      <c r="U270">
        <v>1.0137</v>
      </c>
      <c r="V270">
        <v>1.1936</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row>
    <row r="271" spans="8:48" ht="15.75" customHeight="1" x14ac:dyDescent="0.3">
      <c r="H271" t="str">
        <v>B281L72</v>
      </c>
      <c r="I271" t="str">
        <v>FAGRON NV  ORD</v>
      </c>
      <c r="J271">
        <v>1.0605</v>
      </c>
      <c r="K271">
        <v>1.6031</v>
      </c>
      <c r="L271">
        <v>1.2565999999999999</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row>
    <row r="272" spans="8:48" ht="15.75" customHeight="1" x14ac:dyDescent="0.3">
      <c r="H272" t="str">
        <v>5705496</v>
      </c>
      <c r="I272" t="str">
        <v>ION BEAM APPS (IBA)  ORD</v>
      </c>
      <c r="J272">
        <v>0</v>
      </c>
      <c r="K272">
        <v>0</v>
      </c>
      <c r="L272">
        <v>0</v>
      </c>
      <c r="M272">
        <v>0</v>
      </c>
      <c r="N272">
        <v>0</v>
      </c>
      <c r="O272">
        <v>0</v>
      </c>
      <c r="P272">
        <v>0</v>
      </c>
      <c r="Q272">
        <v>0.55820000000000003</v>
      </c>
      <c r="R272">
        <v>0.64910000000000001</v>
      </c>
      <c r="S272">
        <v>0.53220000000000001</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row>
    <row r="273" spans="8:48" ht="15.75" customHeight="1" x14ac:dyDescent="0.3">
      <c r="H273" t="str">
        <v>BN3ZYS8</v>
      </c>
      <c r="I273" t="str">
        <v>KINEPOLIS GROUP NV  ORD</v>
      </c>
      <c r="J273">
        <v>1.6584000000000001</v>
      </c>
      <c r="K273">
        <v>1.4883999999999999</v>
      </c>
      <c r="L273">
        <v>1.5677000000000001</v>
      </c>
      <c r="M273">
        <v>1.2750999999999999</v>
      </c>
      <c r="N273">
        <v>0.96230000000000004</v>
      </c>
      <c r="O273">
        <v>0.87429999999999997</v>
      </c>
      <c r="P273">
        <v>1.4924999999999999</v>
      </c>
      <c r="Q273">
        <v>1.508</v>
      </c>
      <c r="R273">
        <v>1.5981000000000001</v>
      </c>
      <c r="S273">
        <v>1.6586000000000001</v>
      </c>
      <c r="T273">
        <v>1.8023</v>
      </c>
      <c r="U273">
        <v>1.8281000000000001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row>
    <row r="274" spans="8:48" ht="15.75" customHeight="1" x14ac:dyDescent="0.3">
      <c r="H274" t="str">
        <v>4224992</v>
      </c>
      <c r="I274" t="str">
        <v>LOTUS BAKERIES NV  ORD</v>
      </c>
      <c r="J274">
        <v>1.1511</v>
      </c>
      <c r="K274">
        <v>1.1897</v>
      </c>
      <c r="L274">
        <v>2.1191</v>
      </c>
      <c r="M274">
        <v>1.4215</v>
      </c>
      <c r="N274">
        <v>1.3531</v>
      </c>
      <c r="O274">
        <v>1.3104</v>
      </c>
      <c r="P274">
        <v>1.5769</v>
      </c>
      <c r="Q274">
        <v>2.5232000000000001</v>
      </c>
      <c r="R274">
        <v>2.3963000000000001</v>
      </c>
      <c r="S274">
        <v>2.1816</v>
      </c>
      <c r="T274">
        <v>2.0145</v>
      </c>
      <c r="U274">
        <v>0.4874</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row>
    <row r="275" spans="8:48" ht="15.75" customHeight="1" x14ac:dyDescent="0.3">
      <c r="H275" t="str">
        <v>7370063</v>
      </c>
      <c r="I275" t="str">
        <v>MELEXIS NV  ORD</v>
      </c>
      <c r="J275">
        <v>0</v>
      </c>
      <c r="K275">
        <v>0</v>
      </c>
      <c r="L275">
        <v>0</v>
      </c>
      <c r="M275">
        <v>1.1039000000000001</v>
      </c>
      <c r="N275">
        <v>1.5039</v>
      </c>
      <c r="O275">
        <v>1.5864</v>
      </c>
      <c r="P275">
        <v>1.6275999999999999</v>
      </c>
      <c r="Q275">
        <v>1.3149</v>
      </c>
      <c r="R275">
        <v>1.3347</v>
      </c>
      <c r="S275">
        <v>0.72860000000000003</v>
      </c>
      <c r="T275">
        <v>0.87050000000000005</v>
      </c>
      <c r="U275">
        <v>0.82869999999999999</v>
      </c>
      <c r="V275">
        <v>0.83620000000000005</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row>
    <row r="276" spans="8:48" ht="15.75" customHeight="1" x14ac:dyDescent="0.3">
      <c r="H276" t="str">
        <v>BNBNNH6</v>
      </c>
      <c r="I276" t="str">
        <v>ONTEX GROUP NV  ORD</v>
      </c>
      <c r="J276">
        <v>1.415</v>
      </c>
      <c r="K276">
        <v>0.87509999999999999</v>
      </c>
      <c r="L276">
        <v>0.8125</v>
      </c>
      <c r="M276">
        <v>1.0061</v>
      </c>
      <c r="N276">
        <v>1.1767000000000001</v>
      </c>
      <c r="O276">
        <v>1.1756</v>
      </c>
      <c r="P276">
        <v>0.70020000000000004</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row>
    <row r="277" spans="8:48" ht="15.75" customHeight="1" x14ac:dyDescent="0.3">
      <c r="H277" t="str">
        <v>BRRG924</v>
      </c>
      <c r="I277" t="str">
        <v>AAREAL BANK AG  ORD</v>
      </c>
      <c r="J277">
        <v>1.4830000000000001</v>
      </c>
      <c r="K277">
        <v>1.27</v>
      </c>
      <c r="L277">
        <v>0.70389999999999997</v>
      </c>
      <c r="M277">
        <v>0</v>
      </c>
      <c r="N277">
        <v>0</v>
      </c>
      <c r="O277">
        <v>0</v>
      </c>
      <c r="P277">
        <v>0</v>
      </c>
      <c r="Q277">
        <v>0</v>
      </c>
      <c r="R277">
        <v>0</v>
      </c>
      <c r="S277">
        <v>0</v>
      </c>
      <c r="T277">
        <v>0</v>
      </c>
      <c r="U277">
        <v>0</v>
      </c>
      <c r="V277">
        <v>0.74990000000000001</v>
      </c>
      <c r="W277">
        <v>0.65110000000000001</v>
      </c>
      <c r="X277">
        <v>0.89810000000000001</v>
      </c>
      <c r="Y277">
        <v>0.88900000000000001</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row>
    <row r="278" spans="8:48" ht="15.75" customHeight="1" x14ac:dyDescent="0.3">
      <c r="H278" t="str">
        <v>B1VP947</v>
      </c>
      <c r="I278" t="str">
        <v>ALSTRIA OFFICE REIT AG  ORD</v>
      </c>
      <c r="J278">
        <v>0</v>
      </c>
      <c r="K278">
        <v>0</v>
      </c>
      <c r="L278">
        <v>0</v>
      </c>
      <c r="M278">
        <v>0</v>
      </c>
      <c r="N278">
        <v>0</v>
      </c>
      <c r="O278">
        <v>0</v>
      </c>
      <c r="P278">
        <v>0.60829999999999995</v>
      </c>
      <c r="Q278">
        <v>0</v>
      </c>
      <c r="R278">
        <v>0</v>
      </c>
      <c r="S278">
        <v>0</v>
      </c>
      <c r="T278">
        <v>0</v>
      </c>
      <c r="U278">
        <v>0</v>
      </c>
      <c r="V278">
        <v>0</v>
      </c>
      <c r="W278">
        <v>0</v>
      </c>
      <c r="X278">
        <v>0</v>
      </c>
      <c r="Y278">
        <v>1.4511000000000001</v>
      </c>
      <c r="Z278">
        <v>2.0373000000000001</v>
      </c>
      <c r="AA278">
        <v>1.9359</v>
      </c>
      <c r="AB278">
        <v>2.3618000000000001</v>
      </c>
      <c r="AC278">
        <v>2.2652000000000001</v>
      </c>
      <c r="AD278">
        <v>2.3767999999999998</v>
      </c>
      <c r="AE278">
        <v>1.6666000000000001</v>
      </c>
      <c r="AF278">
        <v>1.2847</v>
      </c>
      <c r="AG278">
        <v>1.23</v>
      </c>
      <c r="AH278">
        <v>1.1108</v>
      </c>
      <c r="AI278">
        <v>1.2302999999999999</v>
      </c>
      <c r="AJ278">
        <v>1.1536</v>
      </c>
      <c r="AK278">
        <v>1.0527</v>
      </c>
      <c r="AL278">
        <v>0</v>
      </c>
      <c r="AM278">
        <v>0</v>
      </c>
      <c r="AN278">
        <v>0</v>
      </c>
      <c r="AO278">
        <v>0</v>
      </c>
      <c r="AP278">
        <v>0</v>
      </c>
      <c r="AQ278">
        <v>0</v>
      </c>
      <c r="AR278">
        <v>0</v>
      </c>
      <c r="AS278">
        <v>0</v>
      </c>
      <c r="AT278">
        <v>0</v>
      </c>
      <c r="AU278">
        <v>0</v>
      </c>
      <c r="AV278">
        <v>0</v>
      </c>
    </row>
    <row r="279" spans="8:48" ht="15.75" customHeight="1" x14ac:dyDescent="0.3">
      <c r="H279" t="str">
        <v>5644588</v>
      </c>
      <c r="I279" t="str">
        <v>BASLER AG ORD</v>
      </c>
      <c r="J279">
        <v>0</v>
      </c>
      <c r="K279">
        <v>0</v>
      </c>
      <c r="L279">
        <v>0</v>
      </c>
      <c r="M279">
        <v>0</v>
      </c>
      <c r="N279">
        <v>0.84060000000000001</v>
      </c>
      <c r="O279">
        <v>0.86860000000000004</v>
      </c>
      <c r="P279">
        <v>0.93730000000000002</v>
      </c>
      <c r="Q279">
        <v>0.94830000000000003</v>
      </c>
      <c r="R279">
        <v>1.1095999999999999</v>
      </c>
      <c r="S279">
        <v>1.7765</v>
      </c>
      <c r="T279">
        <v>2.0583999999999998</v>
      </c>
      <c r="U279">
        <v>2.3045</v>
      </c>
      <c r="V279">
        <v>2.1480999999999999</v>
      </c>
      <c r="W279">
        <v>1.8362000000000001</v>
      </c>
      <c r="X279">
        <v>1.7486999999999999</v>
      </c>
      <c r="Y279">
        <v>1.7466999999999999</v>
      </c>
      <c r="Z279">
        <v>1.9087000000000001</v>
      </c>
      <c r="AA279">
        <v>1.1177999999999999</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row>
    <row r="280" spans="8:48" ht="15.75" customHeight="1" x14ac:dyDescent="0.3">
      <c r="H280" t="str">
        <v>5932409</v>
      </c>
      <c r="I280" t="str">
        <v>BECHTLE AG  ORD</v>
      </c>
      <c r="J280">
        <v>0</v>
      </c>
      <c r="K280">
        <v>0</v>
      </c>
      <c r="L280">
        <v>0</v>
      </c>
      <c r="M280">
        <v>0</v>
      </c>
      <c r="N280">
        <v>0</v>
      </c>
      <c r="O280">
        <v>0</v>
      </c>
      <c r="P280">
        <v>0</v>
      </c>
      <c r="Q280">
        <v>0</v>
      </c>
      <c r="R280">
        <v>0</v>
      </c>
      <c r="S280">
        <v>0</v>
      </c>
      <c r="T280">
        <v>0</v>
      </c>
      <c r="U280">
        <v>0</v>
      </c>
      <c r="V280">
        <v>0</v>
      </c>
      <c r="W280">
        <v>0</v>
      </c>
      <c r="X280">
        <v>0</v>
      </c>
      <c r="Y280">
        <v>0</v>
      </c>
      <c r="Z280">
        <v>0</v>
      </c>
      <c r="AA280">
        <v>1.6114999999999999</v>
      </c>
      <c r="AB280">
        <v>1.6438999999999999</v>
      </c>
      <c r="AC280">
        <v>1.9870000000000001</v>
      </c>
      <c r="AD280">
        <v>2.5005999999999999</v>
      </c>
      <c r="AE280">
        <v>2.3157999999999999</v>
      </c>
      <c r="AF280">
        <v>2.198</v>
      </c>
      <c r="AG280">
        <v>1.6664000000000001</v>
      </c>
      <c r="AH280">
        <v>1.0584</v>
      </c>
      <c r="AI280">
        <v>0.76239999999999997</v>
      </c>
      <c r="AJ280">
        <v>0.80569999999999997</v>
      </c>
      <c r="AK280">
        <v>0.83120000000000005</v>
      </c>
      <c r="AL280">
        <v>0.85119999999999996</v>
      </c>
      <c r="AM280">
        <v>0.77300000000000002</v>
      </c>
      <c r="AN280">
        <v>0.84489999999999998</v>
      </c>
      <c r="AO280">
        <v>0</v>
      </c>
      <c r="AP280">
        <v>0</v>
      </c>
      <c r="AQ280">
        <v>0</v>
      </c>
      <c r="AR280">
        <v>0</v>
      </c>
      <c r="AS280">
        <v>0</v>
      </c>
      <c r="AT280">
        <v>0</v>
      </c>
      <c r="AU280">
        <v>0</v>
      </c>
      <c r="AV280">
        <v>0</v>
      </c>
    </row>
    <row r="281" spans="8:48" ht="15.75" customHeight="1" x14ac:dyDescent="0.3">
      <c r="H281" t="str">
        <v>BYW82K3</v>
      </c>
      <c r="I281" t="str">
        <v>AUMANN AG  ORD BRR</v>
      </c>
      <c r="J281">
        <v>0</v>
      </c>
      <c r="K281">
        <v>0</v>
      </c>
      <c r="L281">
        <v>0</v>
      </c>
      <c r="M281">
        <v>0</v>
      </c>
      <c r="N281">
        <v>0</v>
      </c>
      <c r="O281">
        <v>0</v>
      </c>
      <c r="P281">
        <v>0</v>
      </c>
      <c r="Q281">
        <v>0</v>
      </c>
      <c r="R281">
        <v>1.8617999999999999</v>
      </c>
      <c r="S281">
        <v>1.2503</v>
      </c>
      <c r="T281">
        <v>1.6896</v>
      </c>
      <c r="U281">
        <v>1.2949999999999999</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row>
    <row r="282" spans="8:48" ht="15.75" customHeight="1" x14ac:dyDescent="0.3">
      <c r="H282" t="str">
        <v>5119893</v>
      </c>
      <c r="I282" t="str">
        <v>BIOTEST AG  PFD NON VTG</v>
      </c>
      <c r="J282">
        <v>0.97750000000000004</v>
      </c>
      <c r="K282">
        <v>0.85489999999999999</v>
      </c>
      <c r="L282">
        <v>0.49249999999999999</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row>
    <row r="283" spans="8:48" ht="15.75" customHeight="1" x14ac:dyDescent="0.3">
      <c r="H283" t="str">
        <v>BYQR1T8</v>
      </c>
      <c r="I283" t="str">
        <v>CHORUS CLEAN ENERGY AG  ORD</v>
      </c>
      <c r="J283">
        <v>0</v>
      </c>
      <c r="K283">
        <v>0</v>
      </c>
      <c r="L283">
        <v>0</v>
      </c>
      <c r="M283">
        <v>1.2166999999999999</v>
      </c>
      <c r="N283">
        <v>1.3374999999999999</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row>
    <row r="284" spans="8:48" ht="15.75" customHeight="1" x14ac:dyDescent="0.3">
      <c r="H284" t="str">
        <v>5811917</v>
      </c>
      <c r="I284" t="str">
        <v>EVOTEC SE  ORD</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2.1638000000000002</v>
      </c>
      <c r="AE284">
        <v>1.7674000000000001</v>
      </c>
      <c r="AF284">
        <v>1.4206000000000001</v>
      </c>
      <c r="AG284">
        <v>2.7048000000000001</v>
      </c>
      <c r="AH284">
        <v>2.7271000000000001</v>
      </c>
      <c r="AI284">
        <v>2.9026999999999998</v>
      </c>
      <c r="AJ284">
        <v>2.9115000000000002</v>
      </c>
      <c r="AK284">
        <v>2.6800999999999999</v>
      </c>
      <c r="AL284">
        <v>2.1674000000000002</v>
      </c>
      <c r="AM284">
        <v>2.1686000000000001</v>
      </c>
      <c r="AN284">
        <v>2.0360999999999998</v>
      </c>
      <c r="AO284">
        <v>1.8802000000000001</v>
      </c>
      <c r="AP284">
        <v>2.2894999999999999</v>
      </c>
      <c r="AQ284">
        <v>2.3936999999999999</v>
      </c>
      <c r="AR284">
        <v>2.4857999999999998</v>
      </c>
      <c r="AS284">
        <v>2.0975000000000001</v>
      </c>
      <c r="AT284">
        <v>1.3720000000000001</v>
      </c>
      <c r="AU284">
        <v>0.88219999999999998</v>
      </c>
      <c r="AV284">
        <v>0</v>
      </c>
    </row>
    <row r="285" spans="8:48" ht="15.75" customHeight="1" x14ac:dyDescent="0.3">
      <c r="H285" t="str">
        <v>B02N4S2</v>
      </c>
      <c r="I285" t="str">
        <v>USU SOFTWARE (OPENSHOP) AG  ORD</v>
      </c>
      <c r="J285">
        <v>0</v>
      </c>
      <c r="K285">
        <v>0</v>
      </c>
      <c r="L285">
        <v>0</v>
      </c>
      <c r="M285">
        <v>0</v>
      </c>
      <c r="N285">
        <v>0</v>
      </c>
      <c r="O285">
        <v>0</v>
      </c>
      <c r="P285">
        <v>0</v>
      </c>
      <c r="Q285">
        <v>0</v>
      </c>
      <c r="R285">
        <v>0</v>
      </c>
      <c r="S285">
        <v>0</v>
      </c>
      <c r="T285">
        <v>0</v>
      </c>
      <c r="U285">
        <v>0</v>
      </c>
      <c r="V285">
        <v>0</v>
      </c>
      <c r="W285">
        <v>0.43940000000000001</v>
      </c>
      <c r="X285">
        <v>0.87670000000000003</v>
      </c>
      <c r="Y285">
        <v>0.96919999999999995</v>
      </c>
      <c r="Z285">
        <v>0.81159999999999999</v>
      </c>
      <c r="AA285">
        <v>0.70369999999999999</v>
      </c>
      <c r="AB285">
        <v>0.91739999999999999</v>
      </c>
      <c r="AC285">
        <v>0.69120000000000004</v>
      </c>
      <c r="AD285">
        <v>0.7429</v>
      </c>
      <c r="AE285">
        <v>0.82130000000000003</v>
      </c>
      <c r="AF285">
        <v>0.86550000000000005</v>
      </c>
      <c r="AG285">
        <v>0.80689999999999995</v>
      </c>
      <c r="AH285">
        <v>0.80559999999999998</v>
      </c>
      <c r="AI285">
        <v>0.61550000000000005</v>
      </c>
      <c r="AJ285">
        <v>0.56130000000000002</v>
      </c>
      <c r="AK285">
        <v>0.40550000000000003</v>
      </c>
      <c r="AL285">
        <v>0.31830000000000003</v>
      </c>
      <c r="AM285">
        <v>0.1037</v>
      </c>
      <c r="AN285">
        <v>0.11</v>
      </c>
      <c r="AO285">
        <v>0</v>
      </c>
      <c r="AP285">
        <v>0</v>
      </c>
      <c r="AQ285">
        <v>0</v>
      </c>
      <c r="AR285">
        <v>0</v>
      </c>
      <c r="AS285">
        <v>0</v>
      </c>
      <c r="AT285">
        <v>0</v>
      </c>
      <c r="AU285">
        <v>0</v>
      </c>
      <c r="AV285">
        <v>0</v>
      </c>
    </row>
    <row r="286" spans="8:48" ht="15.75" customHeight="1" x14ac:dyDescent="0.3">
      <c r="H286" t="str">
        <v>BN72HH5</v>
      </c>
      <c r="I286" t="str">
        <v>DEAG DEUTSCHE ENTERTAINMENT AG  ORD</v>
      </c>
      <c r="J286">
        <v>0.63219999999999998</v>
      </c>
      <c r="K286">
        <v>0.98929999999999996</v>
      </c>
      <c r="L286">
        <v>0.88729999999999998</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row>
    <row r="287" spans="8:48" ht="15.75" customHeight="1" x14ac:dyDescent="0.3">
      <c r="H287" t="str">
        <v>BD5JBF4</v>
      </c>
      <c r="I287" t="str">
        <v>BRAIN BIOTECH AG  ORD</v>
      </c>
      <c r="J287">
        <v>0</v>
      </c>
      <c r="K287">
        <v>0</v>
      </c>
      <c r="L287">
        <v>0</v>
      </c>
      <c r="M287">
        <v>0</v>
      </c>
      <c r="N287">
        <v>0.87680000000000002</v>
      </c>
      <c r="O287">
        <v>0.78090000000000004</v>
      </c>
      <c r="P287">
        <v>0.82779999999999998</v>
      </c>
      <c r="Q287">
        <v>1.2186999999999999</v>
      </c>
      <c r="R287">
        <v>1.1371</v>
      </c>
      <c r="S287">
        <v>1.0739000000000001</v>
      </c>
      <c r="T287">
        <v>1.171</v>
      </c>
      <c r="U287">
        <v>1.3695999999999999</v>
      </c>
      <c r="V287">
        <v>1.5161</v>
      </c>
      <c r="W287">
        <v>1.2566999999999999</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row>
    <row r="288" spans="8:48" ht="15.75" customHeight="1" x14ac:dyDescent="0.3">
      <c r="H288" t="str">
        <v>BYM6917</v>
      </c>
      <c r="I288" t="str">
        <v>DEUTSCHE PFANDBRIEFBANK AG  ORD BRR</v>
      </c>
      <c r="J288">
        <v>0</v>
      </c>
      <c r="K288">
        <v>0</v>
      </c>
      <c r="L288">
        <v>0</v>
      </c>
      <c r="M288">
        <v>0</v>
      </c>
      <c r="N288">
        <v>0</v>
      </c>
      <c r="O288">
        <v>0</v>
      </c>
      <c r="P288">
        <v>0</v>
      </c>
      <c r="Q288">
        <v>0</v>
      </c>
      <c r="R288">
        <v>0</v>
      </c>
      <c r="S288">
        <v>0</v>
      </c>
      <c r="T288">
        <v>0</v>
      </c>
      <c r="U288">
        <v>1.1277999999999999</v>
      </c>
      <c r="V288">
        <v>1.1355999999999999</v>
      </c>
      <c r="W288">
        <v>0.95140000000000002</v>
      </c>
      <c r="X288">
        <v>0.98280000000000001</v>
      </c>
      <c r="Y288">
        <v>0.87960000000000005</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row>
    <row r="289" spans="8:48" ht="15.75" customHeight="1" x14ac:dyDescent="0.3">
      <c r="H289" t="str">
        <v>7508927</v>
      </c>
      <c r="I289" t="str">
        <v>WIRECARD AG  ORD</v>
      </c>
      <c r="J289">
        <v>1.0398000000000001</v>
      </c>
      <c r="K289">
        <v>0.86699999999999999</v>
      </c>
      <c r="L289">
        <v>0.98150000000000004</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row>
    <row r="290" spans="8:48" ht="15.75" customHeight="1" x14ac:dyDescent="0.3">
      <c r="H290" t="str">
        <v>BNHRG84</v>
      </c>
      <c r="I290" t="str">
        <v>FUCHS (PETROLUB) SE  ORD PFD</v>
      </c>
      <c r="J290">
        <v>0</v>
      </c>
      <c r="K290">
        <v>0</v>
      </c>
      <c r="L290">
        <v>0</v>
      </c>
      <c r="M290">
        <v>1.2573000000000001</v>
      </c>
      <c r="N290">
        <v>1.3122</v>
      </c>
      <c r="O290">
        <v>0.59399999999999997</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row>
    <row r="291" spans="8:48" ht="15.75" customHeight="1" x14ac:dyDescent="0.3">
      <c r="H291" t="str">
        <v>5491966</v>
      </c>
      <c r="I291" t="str">
        <v>ENCAVIS (CAPITAL) AG  ORD</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0.65920000000000001</v>
      </c>
      <c r="AK291">
        <v>0.65890000000000004</v>
      </c>
      <c r="AL291">
        <v>1.5452999999999999</v>
      </c>
      <c r="AM291">
        <v>1.6932</v>
      </c>
      <c r="AN291">
        <v>2.1536</v>
      </c>
      <c r="AO291">
        <v>1.8956999999999999</v>
      </c>
      <c r="AP291">
        <v>1.5472999999999999</v>
      </c>
      <c r="AQ291">
        <v>1.4524999999999999</v>
      </c>
      <c r="AR291">
        <v>1.5194000000000001</v>
      </c>
      <c r="AS291">
        <v>1.5306</v>
      </c>
      <c r="AT291">
        <v>1.6581999999999999</v>
      </c>
      <c r="AU291">
        <v>0</v>
      </c>
      <c r="AV291">
        <v>0</v>
      </c>
    </row>
    <row r="292" spans="8:48" ht="15.75" customHeight="1" x14ac:dyDescent="0.3">
      <c r="H292" t="str">
        <v>B1DN1D2</v>
      </c>
      <c r="I292" t="str">
        <v>HELMA EIGENHEIMBAU AG  ORD</v>
      </c>
      <c r="J292">
        <v>0</v>
      </c>
      <c r="K292">
        <v>0</v>
      </c>
      <c r="L292">
        <v>0</v>
      </c>
      <c r="M292">
        <v>0</v>
      </c>
      <c r="N292">
        <v>0</v>
      </c>
      <c r="O292">
        <v>4.2700000000000002E-2</v>
      </c>
      <c r="P292">
        <v>1.1853</v>
      </c>
      <c r="Q292">
        <v>1.2785</v>
      </c>
      <c r="R292">
        <v>0.53790000000000004</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row>
    <row r="293" spans="8:48" ht="15.75" customHeight="1" x14ac:dyDescent="0.3">
      <c r="H293" t="str">
        <v>5545670</v>
      </c>
      <c r="I293" t="str">
        <v>JUNGHEINRICH AG  ORD PFD NVTG</v>
      </c>
      <c r="J293">
        <v>0</v>
      </c>
      <c r="K293">
        <v>0</v>
      </c>
      <c r="L293">
        <v>0</v>
      </c>
      <c r="M293">
        <v>0</v>
      </c>
      <c r="N293">
        <v>0.15490000000000001</v>
      </c>
      <c r="O293">
        <v>1.4650000000000001</v>
      </c>
      <c r="P293">
        <v>1.476</v>
      </c>
      <c r="Q293">
        <v>0.96299999999999997</v>
      </c>
      <c r="R293">
        <v>1.0338000000000001</v>
      </c>
      <c r="S293">
        <v>0.92049999999999998</v>
      </c>
      <c r="T293">
        <v>1.056</v>
      </c>
      <c r="U293">
        <v>0.97829999999999995</v>
      </c>
      <c r="V293">
        <v>0.93969999999999998</v>
      </c>
      <c r="W293">
        <v>0.74109999999999998</v>
      </c>
      <c r="X293">
        <v>0.73599999999999999</v>
      </c>
      <c r="Y293">
        <v>0.67710000000000004</v>
      </c>
      <c r="Z293">
        <v>0.77710000000000001</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row>
    <row r="294" spans="8:48" ht="15.75" customHeight="1" x14ac:dyDescent="0.3">
      <c r="H294" t="str">
        <v>BN0WND0</v>
      </c>
      <c r="I294" t="str">
        <v>HGEARS AG  ORD</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0.60350000000000004</v>
      </c>
      <c r="AJ294">
        <v>0.72919999999999996</v>
      </c>
      <c r="AK294">
        <v>0.65749999999999997</v>
      </c>
      <c r="AL294">
        <v>0.6835</v>
      </c>
      <c r="AM294">
        <v>0.58840000000000003</v>
      </c>
      <c r="AN294">
        <v>0.40849999999999997</v>
      </c>
      <c r="AO294">
        <v>0.35489999999999999</v>
      </c>
      <c r="AP294">
        <v>0.2429</v>
      </c>
      <c r="AQ294">
        <v>0.20899999999999999</v>
      </c>
      <c r="AR294">
        <v>0.15790000000000001</v>
      </c>
      <c r="AS294">
        <v>0</v>
      </c>
      <c r="AT294">
        <v>0</v>
      </c>
      <c r="AU294">
        <v>0</v>
      </c>
      <c r="AV294">
        <v>0</v>
      </c>
    </row>
    <row r="295" spans="8:48" ht="15.75" customHeight="1" x14ac:dyDescent="0.3">
      <c r="H295" t="str">
        <v>5569711</v>
      </c>
      <c r="I295" t="str">
        <v>LPKF LASER &amp; ELECTRONICS SE  ORD</v>
      </c>
      <c r="J295">
        <v>0.82620000000000005</v>
      </c>
      <c r="K295">
        <v>0.58309999999999995</v>
      </c>
      <c r="L295">
        <v>0.84840000000000004</v>
      </c>
      <c r="M295">
        <v>0.37480000000000002</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row>
    <row r="296" spans="8:48" ht="15.75" customHeight="1" x14ac:dyDescent="0.3">
      <c r="H296" t="str">
        <v>B13G625</v>
      </c>
      <c r="I296" t="str">
        <v>MBB (MBB INDUSTRIES) SE  ORD</v>
      </c>
      <c r="J296">
        <v>0</v>
      </c>
      <c r="K296">
        <v>0</v>
      </c>
      <c r="L296">
        <v>0</v>
      </c>
      <c r="M296">
        <v>0</v>
      </c>
      <c r="N296">
        <v>0</v>
      </c>
      <c r="O296">
        <v>0</v>
      </c>
      <c r="P296">
        <v>0</v>
      </c>
      <c r="Q296">
        <v>0</v>
      </c>
      <c r="R296">
        <v>0</v>
      </c>
      <c r="S296">
        <v>0.73850000000000005</v>
      </c>
      <c r="T296">
        <v>0.83779999999999999</v>
      </c>
      <c r="U296">
        <v>0.69510000000000005</v>
      </c>
      <c r="V296">
        <v>0.75409999999999999</v>
      </c>
      <c r="W296">
        <v>0.68759999999999999</v>
      </c>
      <c r="X296">
        <v>0.2994</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row>
    <row r="297" spans="8:48" ht="15.75" customHeight="1" x14ac:dyDescent="0.3">
      <c r="H297" t="str">
        <v>5633962</v>
      </c>
      <c r="I297" t="str">
        <v>NEMETSCHEK SE  ORD</v>
      </c>
      <c r="J297">
        <v>1.5931</v>
      </c>
      <c r="K297">
        <v>1.4574</v>
      </c>
      <c r="L297">
        <v>1.5444</v>
      </c>
      <c r="M297">
        <v>1.4398</v>
      </c>
      <c r="N297">
        <v>1.3280000000000001</v>
      </c>
      <c r="O297">
        <v>1.5385</v>
      </c>
      <c r="P297">
        <v>1.5645</v>
      </c>
      <c r="Q297">
        <v>1.7428999999999999</v>
      </c>
      <c r="R297">
        <v>1.6635</v>
      </c>
      <c r="S297">
        <v>1.6712</v>
      </c>
      <c r="T297">
        <v>1.6595</v>
      </c>
      <c r="U297">
        <v>1.6597999999999999</v>
      </c>
      <c r="V297">
        <v>2.121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row>
    <row r="298" spans="8:48" ht="15.75" customHeight="1" x14ac:dyDescent="0.3">
      <c r="H298" t="str">
        <v>BFYG8K4</v>
      </c>
      <c r="I298" t="str">
        <v>MUTARES SE &amp; CO KGAA  ORD REG</v>
      </c>
      <c r="J298">
        <v>0</v>
      </c>
      <c r="K298">
        <v>0</v>
      </c>
      <c r="L298">
        <v>0</v>
      </c>
      <c r="M298">
        <v>0.72030000000000005</v>
      </c>
      <c r="N298">
        <v>1.026</v>
      </c>
      <c r="O298">
        <v>0.87780000000000002</v>
      </c>
      <c r="P298">
        <v>0.82050000000000001</v>
      </c>
      <c r="Q298">
        <v>1.5176000000000001</v>
      </c>
      <c r="R298">
        <v>1.7841</v>
      </c>
      <c r="S298">
        <v>1.7174</v>
      </c>
      <c r="T298">
        <v>1.4963</v>
      </c>
      <c r="U298">
        <v>1.8261000000000001</v>
      </c>
      <c r="V298">
        <v>2.1829999999999998</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row>
    <row r="299" spans="8:48" ht="15.75" customHeight="1" x14ac:dyDescent="0.3">
      <c r="H299" t="str">
        <v>BGR7FR7</v>
      </c>
      <c r="I299" t="str">
        <v>SCHALTBAU HOLDING AG  ORD</v>
      </c>
      <c r="J299">
        <v>0.84950000000000003</v>
      </c>
      <c r="K299">
        <v>0.78120000000000001</v>
      </c>
      <c r="L299">
        <v>0.7238</v>
      </c>
      <c r="M299">
        <v>0.52029999999999998</v>
      </c>
      <c r="N299">
        <v>0.77959999999999996</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row>
    <row r="300" spans="8:48" ht="15.75" customHeight="1" x14ac:dyDescent="0.3">
      <c r="H300" t="str">
        <v>5465358</v>
      </c>
      <c r="I300" t="str">
        <v>SALZGITTER AG  ORD</v>
      </c>
      <c r="J300">
        <v>0</v>
      </c>
      <c r="K300">
        <v>0</v>
      </c>
      <c r="L300">
        <v>0</v>
      </c>
      <c r="M300">
        <v>0</v>
      </c>
      <c r="N300">
        <v>0</v>
      </c>
      <c r="O300">
        <v>0</v>
      </c>
      <c r="P300">
        <v>0</v>
      </c>
      <c r="Q300">
        <v>0.92589999999999995</v>
      </c>
      <c r="R300">
        <v>0.66369999999999996</v>
      </c>
      <c r="S300">
        <v>0.63339999999999996</v>
      </c>
      <c r="T300">
        <v>0.64429999999999998</v>
      </c>
      <c r="U300">
        <v>0.73409999999999997</v>
      </c>
      <c r="V300">
        <v>0.6734</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row>
    <row r="301" spans="8:48" ht="15.75" customHeight="1" x14ac:dyDescent="0.3">
      <c r="H301" t="str">
        <v>B3S3S52</v>
      </c>
      <c r="I301" t="str">
        <v>STROEER SE &amp; CO KGAA  ORD</v>
      </c>
      <c r="J301">
        <v>0</v>
      </c>
      <c r="K301">
        <v>0</v>
      </c>
      <c r="L301">
        <v>0</v>
      </c>
      <c r="M301">
        <v>0</v>
      </c>
      <c r="N301">
        <v>1.1097999999999999</v>
      </c>
      <c r="O301">
        <v>1.0745</v>
      </c>
      <c r="P301">
        <v>0.94199999999999995</v>
      </c>
      <c r="Q301">
        <v>0</v>
      </c>
      <c r="R301">
        <v>0</v>
      </c>
      <c r="S301">
        <v>0</v>
      </c>
      <c r="T301">
        <v>0</v>
      </c>
      <c r="U301">
        <v>0</v>
      </c>
      <c r="V301">
        <v>0.82389999999999997</v>
      </c>
      <c r="W301">
        <v>0.67210000000000003</v>
      </c>
      <c r="X301">
        <v>0.95489999999999997</v>
      </c>
      <c r="Y301">
        <v>1.0806</v>
      </c>
      <c r="Z301">
        <v>1.208</v>
      </c>
      <c r="AA301">
        <v>1.4771000000000001</v>
      </c>
      <c r="AB301">
        <v>1.7241</v>
      </c>
      <c r="AC301">
        <v>1.1400999999999999</v>
      </c>
      <c r="AD301">
        <v>1.0117</v>
      </c>
      <c r="AE301">
        <v>0.88080000000000003</v>
      </c>
      <c r="AF301">
        <v>0.84150000000000003</v>
      </c>
      <c r="AG301">
        <v>0.75429999999999997</v>
      </c>
      <c r="AH301">
        <v>0.53879999999999995</v>
      </c>
      <c r="AI301">
        <v>0.40350000000000003</v>
      </c>
      <c r="AJ301">
        <v>0</v>
      </c>
      <c r="AK301">
        <v>0</v>
      </c>
      <c r="AL301">
        <v>0</v>
      </c>
      <c r="AM301">
        <v>0</v>
      </c>
      <c r="AN301">
        <v>0</v>
      </c>
      <c r="AO301">
        <v>0</v>
      </c>
      <c r="AP301">
        <v>0</v>
      </c>
      <c r="AQ301">
        <v>0</v>
      </c>
      <c r="AR301">
        <v>0</v>
      </c>
      <c r="AS301">
        <v>0</v>
      </c>
      <c r="AT301">
        <v>0</v>
      </c>
      <c r="AU301">
        <v>0</v>
      </c>
      <c r="AV301">
        <v>0</v>
      </c>
    </row>
    <row r="302" spans="8:48" ht="15.75" customHeight="1" x14ac:dyDescent="0.3">
      <c r="H302" t="str">
        <v>5413700</v>
      </c>
      <c r="I302" t="str">
        <v>TECHNOTRANS SE  ORD</v>
      </c>
      <c r="J302">
        <v>0</v>
      </c>
      <c r="K302">
        <v>0</v>
      </c>
      <c r="L302">
        <v>0</v>
      </c>
      <c r="M302">
        <v>0</v>
      </c>
      <c r="N302">
        <v>0</v>
      </c>
      <c r="O302">
        <v>0</v>
      </c>
      <c r="P302">
        <v>0</v>
      </c>
      <c r="Q302">
        <v>0</v>
      </c>
      <c r="R302">
        <v>0</v>
      </c>
      <c r="S302">
        <v>0</v>
      </c>
      <c r="T302">
        <v>0</v>
      </c>
      <c r="U302">
        <v>0</v>
      </c>
      <c r="V302">
        <v>0</v>
      </c>
      <c r="W302">
        <v>1.3236000000000001</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row>
    <row r="303" spans="8:48" ht="15.75" customHeight="1" x14ac:dyDescent="0.3">
      <c r="H303" t="str">
        <v>BH4GH67</v>
      </c>
      <c r="I303" t="str">
        <v>VIB VERMOEGEN AG  ORD</v>
      </c>
      <c r="J303">
        <v>0</v>
      </c>
      <c r="K303">
        <v>0</v>
      </c>
      <c r="L303">
        <v>0</v>
      </c>
      <c r="M303">
        <v>0</v>
      </c>
      <c r="N303">
        <v>0</v>
      </c>
      <c r="O303">
        <v>0</v>
      </c>
      <c r="P303">
        <v>1.032</v>
      </c>
      <c r="Q303">
        <v>1.0049999999999999</v>
      </c>
      <c r="R303">
        <v>1.0327</v>
      </c>
      <c r="S303">
        <v>0.90569999999999995</v>
      </c>
      <c r="T303">
        <v>0.88990000000000002</v>
      </c>
      <c r="U303">
        <v>0.89439999999999997</v>
      </c>
      <c r="V303">
        <v>0.97109999999999996</v>
      </c>
      <c r="W303">
        <v>0.86709999999999998</v>
      </c>
      <c r="X303">
        <v>0.87960000000000005</v>
      </c>
      <c r="Y303">
        <v>1.0664</v>
      </c>
      <c r="Z303">
        <v>1.0995999999999999</v>
      </c>
      <c r="AA303">
        <v>1.1157999999999999</v>
      </c>
      <c r="AB303">
        <v>1.3527</v>
      </c>
      <c r="AC303">
        <v>1.3022</v>
      </c>
      <c r="AD303">
        <v>1.3428</v>
      </c>
      <c r="AE303">
        <v>1.1067</v>
      </c>
      <c r="AF303">
        <v>0.95199999999999996</v>
      </c>
      <c r="AG303">
        <v>0.75319999999999998</v>
      </c>
      <c r="AH303">
        <v>0.74199999999999999</v>
      </c>
      <c r="AI303">
        <v>0.88890000000000002</v>
      </c>
      <c r="AJ303">
        <v>0.85719999999999996</v>
      </c>
      <c r="AK303">
        <v>1.0206999999999999</v>
      </c>
      <c r="AL303">
        <v>1.032</v>
      </c>
      <c r="AM303">
        <v>0.80879999999999996</v>
      </c>
      <c r="AN303">
        <v>0.86529999999999996</v>
      </c>
      <c r="AO303">
        <v>0.81020000000000003</v>
      </c>
      <c r="AP303">
        <v>0.66390000000000005</v>
      </c>
      <c r="AQ303">
        <v>0.51990000000000003</v>
      </c>
      <c r="AR303">
        <v>0.58120000000000005</v>
      </c>
      <c r="AS303">
        <v>0.5171</v>
      </c>
      <c r="AT303">
        <v>0</v>
      </c>
      <c r="AU303">
        <v>0</v>
      </c>
      <c r="AV303">
        <v>0</v>
      </c>
    </row>
    <row r="304" spans="8:48" ht="15.75" customHeight="1" x14ac:dyDescent="0.3">
      <c r="H304" t="str">
        <v>BDT8XD9</v>
      </c>
      <c r="I304" t="str">
        <v>STEMMER IMAGING AG  ORD</v>
      </c>
      <c r="J304">
        <v>0</v>
      </c>
      <c r="K304">
        <v>0</v>
      </c>
      <c r="L304">
        <v>0</v>
      </c>
      <c r="M304">
        <v>0</v>
      </c>
      <c r="N304">
        <v>0</v>
      </c>
      <c r="O304">
        <v>0</v>
      </c>
      <c r="P304">
        <v>0</v>
      </c>
      <c r="Q304">
        <v>0</v>
      </c>
      <c r="R304">
        <v>0</v>
      </c>
      <c r="S304">
        <v>0</v>
      </c>
      <c r="T304">
        <v>0</v>
      </c>
      <c r="U304">
        <v>0</v>
      </c>
      <c r="V304">
        <v>0.85750000000000004</v>
      </c>
      <c r="W304">
        <v>1.2296</v>
      </c>
      <c r="X304">
        <v>1.2761</v>
      </c>
      <c r="Y304">
        <v>1.4025000000000001</v>
      </c>
      <c r="Z304">
        <v>0.86629999999999996</v>
      </c>
      <c r="AA304">
        <v>1.9136</v>
      </c>
      <c r="AB304">
        <v>1.6376999999999999</v>
      </c>
      <c r="AC304">
        <v>1.5522</v>
      </c>
      <c r="AD304">
        <v>0.86050000000000004</v>
      </c>
      <c r="AE304">
        <v>0.88880000000000003</v>
      </c>
      <c r="AF304">
        <v>1.0247999999999999</v>
      </c>
      <c r="AG304">
        <v>0.72660000000000002</v>
      </c>
      <c r="AH304">
        <v>0.80820000000000003</v>
      </c>
      <c r="AI304">
        <v>0.68579999999999997</v>
      </c>
      <c r="AJ304">
        <v>0.81979999999999997</v>
      </c>
      <c r="AK304">
        <v>0.81879999999999997</v>
      </c>
      <c r="AL304">
        <v>0.76160000000000005</v>
      </c>
      <c r="AM304">
        <v>0.81530000000000002</v>
      </c>
      <c r="AN304">
        <v>0.88639999999999997</v>
      </c>
      <c r="AO304">
        <v>1.002</v>
      </c>
      <c r="AP304">
        <v>1.2573000000000001</v>
      </c>
      <c r="AQ304">
        <v>1.1480999999999999</v>
      </c>
      <c r="AR304">
        <v>0.96779999999999999</v>
      </c>
      <c r="AS304">
        <v>0.99509999999999998</v>
      </c>
      <c r="AT304">
        <v>0.99409999999999998</v>
      </c>
      <c r="AU304">
        <v>1.1022000000000001</v>
      </c>
      <c r="AV304">
        <v>0</v>
      </c>
    </row>
    <row r="305" spans="8:48" ht="15.75" customHeight="1" x14ac:dyDescent="0.3">
      <c r="H305" t="str">
        <v>BR2Z8G3</v>
      </c>
      <c r="I305" t="str">
        <v>TLG IMMOBILIEN AG  ORD</v>
      </c>
      <c r="J305">
        <v>0</v>
      </c>
      <c r="K305">
        <v>0</v>
      </c>
      <c r="L305">
        <v>0.99729999999999996</v>
      </c>
      <c r="M305">
        <v>1.2786999999999999</v>
      </c>
      <c r="N305">
        <v>1.7258</v>
      </c>
      <c r="O305">
        <v>1.7298</v>
      </c>
      <c r="P305">
        <v>1.6646000000000001</v>
      </c>
      <c r="Q305">
        <v>0.99080000000000001</v>
      </c>
      <c r="R305">
        <v>0.9486</v>
      </c>
      <c r="S305">
        <v>0.80269999999999997</v>
      </c>
      <c r="T305">
        <v>0.82169999999999999</v>
      </c>
      <c r="U305">
        <v>0.8548</v>
      </c>
      <c r="V305">
        <v>0.90469999999999995</v>
      </c>
      <c r="W305">
        <v>0.82740000000000002</v>
      </c>
      <c r="X305">
        <v>0.78310000000000002</v>
      </c>
      <c r="Y305">
        <v>1.1146</v>
      </c>
      <c r="Z305">
        <v>2.0030999999999999</v>
      </c>
      <c r="AA305">
        <v>1.8589</v>
      </c>
      <c r="AB305">
        <v>1.988</v>
      </c>
      <c r="AC305">
        <v>2.0430999999999999</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row>
    <row r="306" spans="8:48" ht="15.75" customHeight="1" x14ac:dyDescent="0.3">
      <c r="H306" t="str">
        <v>BZ13VD2</v>
      </c>
      <c r="I306" t="str">
        <v>VA Q TEC AG  ORD</v>
      </c>
      <c r="J306">
        <v>0</v>
      </c>
      <c r="K306">
        <v>0</v>
      </c>
      <c r="L306">
        <v>0</v>
      </c>
      <c r="M306">
        <v>0</v>
      </c>
      <c r="N306">
        <v>0</v>
      </c>
      <c r="O306">
        <v>0</v>
      </c>
      <c r="P306">
        <v>0</v>
      </c>
      <c r="Q306">
        <v>0</v>
      </c>
      <c r="R306">
        <v>0</v>
      </c>
      <c r="S306">
        <v>0</v>
      </c>
      <c r="T306">
        <v>0.71530000000000005</v>
      </c>
      <c r="U306">
        <v>0.5897</v>
      </c>
      <c r="V306">
        <v>0.59830000000000005</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row>
    <row r="307" spans="8:48" ht="15.75" customHeight="1" x14ac:dyDescent="0.3">
      <c r="H307" t="str">
        <v>B142804</v>
      </c>
      <c r="I307" t="str">
        <v>VISCOM AG  ORD</v>
      </c>
      <c r="J307">
        <v>0</v>
      </c>
      <c r="K307">
        <v>0.92789999999999995</v>
      </c>
      <c r="L307">
        <v>0.83230000000000004</v>
      </c>
      <c r="M307">
        <v>0.62039999999999995</v>
      </c>
      <c r="N307">
        <v>0.58509999999999995</v>
      </c>
      <c r="O307">
        <v>0.33960000000000001</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row>
    <row r="308" spans="8:48" ht="15.75" customHeight="1" x14ac:dyDescent="0.3">
      <c r="H308" t="str">
        <v>BP3QYZ2</v>
      </c>
      <c r="I308" t="str">
        <v>LOGISTA INTEGRAL (COMPANIA DIS)  ORD</v>
      </c>
      <c r="J308">
        <v>0.87219999999999998</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row>
    <row r="309" spans="8:48" ht="15.75" customHeight="1" x14ac:dyDescent="0.3">
      <c r="H309" t="str">
        <v>B1YY662</v>
      </c>
      <c r="I309" t="str">
        <v>ALMIRALL SA  ORD</v>
      </c>
      <c r="J309">
        <v>0</v>
      </c>
      <c r="K309">
        <v>0</v>
      </c>
      <c r="L309">
        <v>0</v>
      </c>
      <c r="M309">
        <v>1.135</v>
      </c>
      <c r="N309">
        <v>0.89790000000000003</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row>
    <row r="310" spans="8:48" ht="15.75" customHeight="1" x14ac:dyDescent="0.3">
      <c r="H310" t="str">
        <v>B18S767</v>
      </c>
      <c r="I310" t="str">
        <v>BOLSAS Y MERCADOS ESPANOLES  ORD</v>
      </c>
      <c r="J310">
        <v>2.5047999999999999</v>
      </c>
      <c r="K310">
        <v>2.0931000000000002</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row>
    <row r="311" spans="8:48" ht="15.75" customHeight="1" x14ac:dyDescent="0.3">
      <c r="H311" t="str">
        <v>BMGWZR5</v>
      </c>
      <c r="I311" t="str">
        <v>SOLTEC POWER HOLDINGS SA  ORD</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0.47610000000000002</v>
      </c>
      <c r="AH311">
        <v>0</v>
      </c>
      <c r="AI311">
        <v>0</v>
      </c>
      <c r="AJ311">
        <v>0</v>
      </c>
      <c r="AK311">
        <v>0</v>
      </c>
      <c r="AL311">
        <v>0</v>
      </c>
      <c r="AM311">
        <v>0</v>
      </c>
      <c r="AN311">
        <v>0</v>
      </c>
      <c r="AO311">
        <v>0</v>
      </c>
      <c r="AP311">
        <v>0</v>
      </c>
      <c r="AQ311">
        <v>0</v>
      </c>
      <c r="AR311">
        <v>0</v>
      </c>
      <c r="AS311">
        <v>0</v>
      </c>
      <c r="AT311">
        <v>0</v>
      </c>
      <c r="AU311">
        <v>0</v>
      </c>
      <c r="AV311">
        <v>0</v>
      </c>
    </row>
    <row r="312" spans="8:48" ht="15.75" customHeight="1" x14ac:dyDescent="0.3">
      <c r="H312" t="str">
        <v>EQUITYOTH</v>
      </c>
      <c r="I312" t="str">
        <v>EQUITY OTHER</v>
      </c>
      <c r="J312">
        <v>0</v>
      </c>
      <c r="K312">
        <v>0</v>
      </c>
      <c r="L312">
        <v>0.05</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row>
    <row r="313" spans="8:48" ht="15.75" customHeight="1" x14ac:dyDescent="0.3">
      <c r="H313" t="str">
        <v>BZ0YDW9</v>
      </c>
      <c r="I313" t="str">
        <v>AMPLITUDE SURGICAL SAS  ORD</v>
      </c>
      <c r="J313">
        <v>0</v>
      </c>
      <c r="K313">
        <v>0.61339999999999995</v>
      </c>
      <c r="L313">
        <v>0.54579999999999995</v>
      </c>
      <c r="M313">
        <v>0.50360000000000005</v>
      </c>
      <c r="N313">
        <v>0</v>
      </c>
      <c r="O313">
        <v>0</v>
      </c>
      <c r="P313">
        <v>0.74339999999999995</v>
      </c>
      <c r="Q313">
        <v>0.96140000000000003</v>
      </c>
      <c r="R313">
        <v>0.71299999999999997</v>
      </c>
      <c r="S313">
        <v>0.81040000000000001</v>
      </c>
      <c r="T313">
        <v>0.77129999999999999</v>
      </c>
      <c r="U313">
        <v>0.61990000000000001</v>
      </c>
      <c r="V313">
        <v>0.70860000000000001</v>
      </c>
      <c r="W313">
        <v>0.51439999999999997</v>
      </c>
      <c r="X313">
        <v>2.9399999999999999E-2</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row>
    <row r="314" spans="8:48" ht="15.75" customHeight="1" x14ac:dyDescent="0.3">
      <c r="H314" t="str">
        <v>BNZJDK3</v>
      </c>
      <c r="I314" t="str">
        <v>ANTIN INFRASTRUCTURE PARTNERS  ORD</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0.68149999999999999</v>
      </c>
      <c r="AK314">
        <v>0.78810000000000002</v>
      </c>
      <c r="AL314">
        <v>0.83089999999999997</v>
      </c>
      <c r="AM314">
        <v>0.76910000000000001</v>
      </c>
      <c r="AN314">
        <v>0.87819999999999998</v>
      </c>
      <c r="AO314">
        <v>0.82099999999999995</v>
      </c>
      <c r="AP314">
        <v>0</v>
      </c>
      <c r="AQ314">
        <v>0</v>
      </c>
      <c r="AR314">
        <v>0</v>
      </c>
      <c r="AS314">
        <v>0</v>
      </c>
      <c r="AT314">
        <v>0</v>
      </c>
      <c r="AU314">
        <v>0</v>
      </c>
      <c r="AV314">
        <v>0</v>
      </c>
    </row>
    <row r="315" spans="8:48" ht="15.75" customHeight="1" x14ac:dyDescent="0.3">
      <c r="H315" t="str">
        <v>BNFWV75</v>
      </c>
      <c r="I315" t="str">
        <v>COFACE SA  ORD</v>
      </c>
      <c r="J315">
        <v>0</v>
      </c>
      <c r="K315">
        <v>0</v>
      </c>
      <c r="L315">
        <v>0</v>
      </c>
      <c r="M315">
        <v>0</v>
      </c>
      <c r="N315">
        <v>0</v>
      </c>
      <c r="O315">
        <v>0</v>
      </c>
      <c r="P315">
        <v>0</v>
      </c>
      <c r="Q315">
        <v>0</v>
      </c>
      <c r="R315">
        <v>0</v>
      </c>
      <c r="S315">
        <v>1.0769</v>
      </c>
      <c r="T315">
        <v>1.0477000000000001</v>
      </c>
      <c r="U315">
        <v>1.0521</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row>
    <row r="316" spans="8:48" ht="15.75" customHeight="1" x14ac:dyDescent="0.3">
      <c r="H316" t="str">
        <v>5805103</v>
      </c>
      <c r="I316" t="str">
        <v>DEVOTEAM SA  ORD</v>
      </c>
      <c r="J316">
        <v>0</v>
      </c>
      <c r="K316">
        <v>0</v>
      </c>
      <c r="L316">
        <v>0</v>
      </c>
      <c r="M316">
        <v>0</v>
      </c>
      <c r="N316">
        <v>0</v>
      </c>
      <c r="O316">
        <v>0</v>
      </c>
      <c r="P316">
        <v>0</v>
      </c>
      <c r="Q316">
        <v>0</v>
      </c>
      <c r="R316">
        <v>0</v>
      </c>
      <c r="S316">
        <v>0</v>
      </c>
      <c r="T316">
        <v>0</v>
      </c>
      <c r="U316">
        <v>0</v>
      </c>
      <c r="V316">
        <v>0</v>
      </c>
      <c r="W316">
        <v>1.1234999999999999</v>
      </c>
      <c r="X316">
        <v>1.2234</v>
      </c>
      <c r="Y316">
        <v>1.6601999999999999</v>
      </c>
      <c r="Z316">
        <v>1.3078000000000001</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row>
    <row r="317" spans="8:48" ht="15.75" customHeight="1" x14ac:dyDescent="0.3">
      <c r="H317" t="str">
        <v>BHC8KJ9</v>
      </c>
      <c r="I317" t="str">
        <v>FIGEAC AERO SA  ORD</v>
      </c>
      <c r="J317">
        <v>0</v>
      </c>
      <c r="K317">
        <v>0</v>
      </c>
      <c r="L317">
        <v>0</v>
      </c>
      <c r="M317">
        <v>0</v>
      </c>
      <c r="N317">
        <v>0.99180000000000001</v>
      </c>
      <c r="O317">
        <v>0.87629999999999997</v>
      </c>
      <c r="P317">
        <v>0.81100000000000005</v>
      </c>
      <c r="Q317">
        <v>0.90269999999999995</v>
      </c>
      <c r="R317">
        <v>0.80740000000000001</v>
      </c>
      <c r="S317">
        <v>0.68030000000000002</v>
      </c>
      <c r="T317">
        <v>0.53059999999999996</v>
      </c>
      <c r="U317">
        <v>0.51319999999999999</v>
      </c>
      <c r="V317">
        <v>0.46820000000000001</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row>
    <row r="318" spans="8:48" ht="15.75" customHeight="1" x14ac:dyDescent="0.3">
      <c r="H318" t="str">
        <v>5984273</v>
      </c>
      <c r="I318" t="str">
        <v>GAMELOFT SE  ORD</v>
      </c>
      <c r="J318">
        <v>0</v>
      </c>
      <c r="K318">
        <v>0</v>
      </c>
      <c r="L318">
        <v>0</v>
      </c>
      <c r="M318">
        <v>0.73629999999999995</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row>
    <row r="319" spans="8:48" ht="15.75" customHeight="1" x14ac:dyDescent="0.3">
      <c r="H319" t="str">
        <v>B292JQ9</v>
      </c>
      <c r="I319" t="str">
        <v>GETLINK SE  ORD</v>
      </c>
      <c r="J319">
        <v>0</v>
      </c>
      <c r="K319">
        <v>0</v>
      </c>
      <c r="L319">
        <v>0</v>
      </c>
      <c r="M319">
        <v>0</v>
      </c>
      <c r="N319">
        <v>0.70040000000000002</v>
      </c>
      <c r="O319">
        <v>0.67020000000000002</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row>
    <row r="320" spans="8:48" ht="15.75" customHeight="1" x14ac:dyDescent="0.3">
      <c r="H320" t="str">
        <v>B138HB7</v>
      </c>
      <c r="I320" t="str">
        <v>KAUFMAN &amp; BROAD SA  ORD</v>
      </c>
      <c r="J320">
        <v>0</v>
      </c>
      <c r="K320">
        <v>0</v>
      </c>
      <c r="L320">
        <v>0</v>
      </c>
      <c r="M320">
        <v>0</v>
      </c>
      <c r="N320">
        <v>0</v>
      </c>
      <c r="O320">
        <v>1.0799000000000001</v>
      </c>
      <c r="P320">
        <v>1.0556000000000001</v>
      </c>
      <c r="Q320">
        <v>1.1727000000000001</v>
      </c>
      <c r="R320">
        <v>1.2781</v>
      </c>
      <c r="S320">
        <v>1.3305</v>
      </c>
      <c r="T320">
        <v>1.3064</v>
      </c>
      <c r="U320">
        <v>1.2994000000000001</v>
      </c>
      <c r="V320">
        <v>1.4721</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row>
    <row r="321" spans="8:48" ht="15.75" customHeight="1" x14ac:dyDescent="0.3">
      <c r="H321" t="str">
        <v>BYY8LS2</v>
      </c>
      <c r="I321" t="str">
        <v>MAISONS DU MONDE SA  ORD</v>
      </c>
      <c r="J321">
        <v>0</v>
      </c>
      <c r="K321">
        <v>0</v>
      </c>
      <c r="L321">
        <v>0</v>
      </c>
      <c r="M321">
        <v>0</v>
      </c>
      <c r="N321">
        <v>0</v>
      </c>
      <c r="O321">
        <v>0</v>
      </c>
      <c r="P321">
        <v>0</v>
      </c>
      <c r="Q321">
        <v>0</v>
      </c>
      <c r="R321">
        <v>0</v>
      </c>
      <c r="S321">
        <v>1.8414999999999999</v>
      </c>
      <c r="T321">
        <v>1.7546999999999999</v>
      </c>
      <c r="U321">
        <v>0.95450000000000002</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row>
    <row r="322" spans="8:48" ht="15.75" customHeight="1" x14ac:dyDescent="0.3">
      <c r="H322" t="str">
        <v>5998177</v>
      </c>
      <c r="I322" t="str">
        <v>OENEO (SABATE DIOSOS) SA  ORD</v>
      </c>
      <c r="J322">
        <v>0</v>
      </c>
      <c r="K322">
        <v>0</v>
      </c>
      <c r="L322">
        <v>0</v>
      </c>
      <c r="M322">
        <v>1.5229999999999999</v>
      </c>
      <c r="N322">
        <v>1.4098999999999999</v>
      </c>
      <c r="O322">
        <v>1.5582</v>
      </c>
      <c r="P322">
        <v>1.5593999999999999</v>
      </c>
      <c r="Q322">
        <v>1.6638999999999999</v>
      </c>
      <c r="R322">
        <v>1.7271000000000001</v>
      </c>
      <c r="S322">
        <v>1.6973</v>
      </c>
      <c r="T322">
        <v>1.6714</v>
      </c>
      <c r="U322">
        <v>1.8272999999999999</v>
      </c>
      <c r="V322">
        <v>1.9036</v>
      </c>
      <c r="W322">
        <v>1.6999</v>
      </c>
      <c r="X322">
        <v>1.786</v>
      </c>
      <c r="Y322">
        <v>1.853</v>
      </c>
      <c r="Z322">
        <v>1.5734999999999999</v>
      </c>
      <c r="AA322">
        <v>1.6664000000000001</v>
      </c>
      <c r="AB322">
        <v>1.8357000000000001</v>
      </c>
      <c r="AC322">
        <v>2.222</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row>
    <row r="323" spans="8:48" ht="15.75" customHeight="1" x14ac:dyDescent="0.3">
      <c r="H323" t="str">
        <v>B09YFD0</v>
      </c>
      <c r="I323" t="str">
        <v>SAFT GROUPE SA  ORD</v>
      </c>
      <c r="J323">
        <v>0</v>
      </c>
      <c r="K323">
        <v>0.53639999999999999</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row>
    <row r="324" spans="8:48" ht="15.75" customHeight="1" x14ac:dyDescent="0.3">
      <c r="H324" t="str">
        <v>BYZ2QP5</v>
      </c>
      <c r="I324" t="str">
        <v>SARTORIUS STEDIM BIOTECH  ORD</v>
      </c>
      <c r="J324">
        <v>1.5860000000000001</v>
      </c>
      <c r="K324">
        <v>1.8960999999999999</v>
      </c>
      <c r="L324">
        <v>1.8559000000000001</v>
      </c>
      <c r="M324">
        <v>1.6147</v>
      </c>
      <c r="N324">
        <v>1.6948000000000001</v>
      </c>
      <c r="O324">
        <v>1.7615000000000001</v>
      </c>
      <c r="P324">
        <v>1.7454000000000001</v>
      </c>
      <c r="Q324">
        <v>1.5416000000000001</v>
      </c>
      <c r="R324">
        <v>1.5257000000000001</v>
      </c>
      <c r="S324">
        <v>1.4166000000000001</v>
      </c>
      <c r="T324">
        <v>1.1506000000000001</v>
      </c>
      <c r="U324">
        <v>1.0872999999999999</v>
      </c>
      <c r="V324">
        <v>1.3920999999999999</v>
      </c>
      <c r="W324">
        <v>1.5146999999999999</v>
      </c>
      <c r="X324">
        <v>1.9287000000000001</v>
      </c>
      <c r="Y324">
        <v>1.8775999999999999</v>
      </c>
      <c r="Z324">
        <v>1.9129</v>
      </c>
      <c r="AA324">
        <v>1.8593</v>
      </c>
      <c r="AB324">
        <v>1.7143999999999999</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row>
    <row r="325" spans="8:48" ht="15.75" customHeight="1" x14ac:dyDescent="0.3">
      <c r="H325" t="str">
        <v>4457624</v>
      </c>
      <c r="I325" t="str">
        <v>TRIGANO SA ORD</v>
      </c>
      <c r="J325">
        <v>0</v>
      </c>
      <c r="K325">
        <v>0</v>
      </c>
      <c r="L325">
        <v>0</v>
      </c>
      <c r="M325">
        <v>0</v>
      </c>
      <c r="N325">
        <v>0</v>
      </c>
      <c r="O325">
        <v>0</v>
      </c>
      <c r="P325">
        <v>0.7409</v>
      </c>
      <c r="Q325">
        <v>0.60950000000000004</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row>
    <row r="326" spans="8:48" ht="15.75" customHeight="1" x14ac:dyDescent="0.3">
      <c r="H326" t="str">
        <v>7399369</v>
      </c>
      <c r="I326" t="str">
        <v>VIRBAC SA  ORD</v>
      </c>
      <c r="J326">
        <v>1.5575000000000001</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row>
    <row r="327" spans="8:48" ht="15.75" customHeight="1" x14ac:dyDescent="0.3">
      <c r="H327" t="str">
        <v>0453659</v>
      </c>
      <c r="I327" t="str">
        <v>ADVANCED MEDICAL SOLUTIONS GRP  ORD</v>
      </c>
      <c r="J327">
        <v>1.8222</v>
      </c>
      <c r="K327">
        <v>1.8892</v>
      </c>
      <c r="L327">
        <v>1.7751999999999999</v>
      </c>
      <c r="M327">
        <v>1.4348000000000001</v>
      </c>
      <c r="N327">
        <v>1.3435999999999999</v>
      </c>
      <c r="O327">
        <v>1.5631999999999999</v>
      </c>
      <c r="P327">
        <v>1.5873999999999999</v>
      </c>
      <c r="Q327">
        <v>1.1796</v>
      </c>
      <c r="R327">
        <v>0.94530000000000003</v>
      </c>
      <c r="S327">
        <v>0.95279999999999998</v>
      </c>
      <c r="T327">
        <v>0.89100000000000001</v>
      </c>
      <c r="U327">
        <v>0.99319999999999997</v>
      </c>
      <c r="V327">
        <v>1.0528</v>
      </c>
      <c r="W327">
        <v>0.96440000000000003</v>
      </c>
      <c r="X327">
        <v>0.92920000000000003</v>
      </c>
      <c r="Y327">
        <v>1.0133000000000001</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row>
    <row r="328" spans="8:48" ht="15.75" customHeight="1" x14ac:dyDescent="0.3">
      <c r="H328" t="str">
        <v>0644936</v>
      </c>
      <c r="I328" t="str">
        <v>ECORA RESOURCES (ANGLO) PLC  ORD</v>
      </c>
      <c r="J328">
        <v>0</v>
      </c>
      <c r="K328">
        <v>0</v>
      </c>
      <c r="L328">
        <v>0</v>
      </c>
      <c r="M328">
        <v>0</v>
      </c>
      <c r="N328">
        <v>0</v>
      </c>
      <c r="O328">
        <v>0</v>
      </c>
      <c r="P328">
        <v>0</v>
      </c>
      <c r="Q328">
        <v>0</v>
      </c>
      <c r="R328">
        <v>1.335</v>
      </c>
      <c r="S328">
        <v>1.0748</v>
      </c>
      <c r="T328">
        <v>1.4500999999999999</v>
      </c>
      <c r="U328">
        <v>1.6742999999999999</v>
      </c>
      <c r="V328">
        <v>1.7583</v>
      </c>
      <c r="W328">
        <v>1.4790000000000001</v>
      </c>
      <c r="X328">
        <v>1.4467000000000001</v>
      </c>
      <c r="Y328">
        <v>1.9283999999999999</v>
      </c>
      <c r="Z328">
        <v>1.9378</v>
      </c>
      <c r="AA328">
        <v>2.2248000000000001</v>
      </c>
      <c r="AB328">
        <v>2.2336999999999998</v>
      </c>
      <c r="AC328">
        <v>1.5879000000000001</v>
      </c>
      <c r="AD328">
        <v>1.2038</v>
      </c>
      <c r="AE328">
        <v>0.96109999999999995</v>
      </c>
      <c r="AF328">
        <v>0.78320000000000001</v>
      </c>
      <c r="AG328">
        <v>0.58460000000000001</v>
      </c>
      <c r="AH328">
        <v>0.44790000000000002</v>
      </c>
      <c r="AI328">
        <v>0.3473</v>
      </c>
      <c r="AJ328">
        <v>0</v>
      </c>
      <c r="AK328">
        <v>0</v>
      </c>
      <c r="AL328">
        <v>0</v>
      </c>
      <c r="AM328">
        <v>0</v>
      </c>
      <c r="AN328">
        <v>0</v>
      </c>
      <c r="AO328">
        <v>0</v>
      </c>
      <c r="AP328">
        <v>0</v>
      </c>
      <c r="AQ328">
        <v>0</v>
      </c>
      <c r="AR328">
        <v>0</v>
      </c>
      <c r="AS328">
        <v>0</v>
      </c>
      <c r="AT328">
        <v>0</v>
      </c>
      <c r="AU328">
        <v>0</v>
      </c>
      <c r="AV328">
        <v>0</v>
      </c>
    </row>
    <row r="329" spans="8:48" ht="15.75" customHeight="1" x14ac:dyDescent="0.3">
      <c r="H329" t="str">
        <v>BXC8D03</v>
      </c>
      <c r="I329" t="str">
        <v>APPLEGREEN PLC  ORD</v>
      </c>
      <c r="J329">
        <v>0</v>
      </c>
      <c r="K329">
        <v>0</v>
      </c>
      <c r="L329">
        <v>0</v>
      </c>
      <c r="M329">
        <v>0</v>
      </c>
      <c r="N329">
        <v>0</v>
      </c>
      <c r="O329">
        <v>0</v>
      </c>
      <c r="P329">
        <v>0</v>
      </c>
      <c r="Q329">
        <v>0</v>
      </c>
      <c r="R329">
        <v>0</v>
      </c>
      <c r="S329">
        <v>0</v>
      </c>
      <c r="T329">
        <v>0</v>
      </c>
      <c r="U329">
        <v>0</v>
      </c>
      <c r="V329">
        <v>0</v>
      </c>
      <c r="W329">
        <v>0</v>
      </c>
      <c r="X329">
        <v>0.53280000000000005</v>
      </c>
      <c r="Y329">
        <v>1.2062999999999999</v>
      </c>
      <c r="Z329">
        <v>1.0042</v>
      </c>
      <c r="AA329">
        <v>0.94750000000000001</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row>
    <row r="330" spans="8:48" ht="15.75" customHeight="1" x14ac:dyDescent="0.3">
      <c r="H330" t="str">
        <v>3092725</v>
      </c>
      <c r="I330" t="str">
        <v>ASOS PLC  ORD</v>
      </c>
      <c r="J330">
        <v>0.80459999999999998</v>
      </c>
      <c r="K330">
        <v>1.2339</v>
      </c>
      <c r="L330">
        <v>1.3854</v>
      </c>
      <c r="M330">
        <v>1.4104000000000001</v>
      </c>
      <c r="N330">
        <v>1.2168000000000001</v>
      </c>
      <c r="O330">
        <v>1.6749000000000001</v>
      </c>
      <c r="P330">
        <v>1.7692000000000001</v>
      </c>
      <c r="Q330">
        <v>0.98129999999999995</v>
      </c>
      <c r="R330">
        <v>1.1267</v>
      </c>
      <c r="S330">
        <v>1.2001999999999999</v>
      </c>
      <c r="T330">
        <v>1.1649</v>
      </c>
      <c r="U330">
        <v>1.7764</v>
      </c>
      <c r="V330">
        <v>1.9592000000000001</v>
      </c>
      <c r="W330">
        <v>1.5206</v>
      </c>
      <c r="X330">
        <v>1.595</v>
      </c>
      <c r="Y330">
        <v>0.82609999999999995</v>
      </c>
      <c r="Z330">
        <v>1.0926</v>
      </c>
      <c r="AA330">
        <v>0.997</v>
      </c>
      <c r="AB330">
        <v>1.6867000000000001</v>
      </c>
      <c r="AC330">
        <v>1.9743999999999999</v>
      </c>
      <c r="AD330">
        <v>0.90100000000000002</v>
      </c>
      <c r="AE330">
        <v>1.7324999999999999</v>
      </c>
      <c r="AF330">
        <v>2.2513000000000001</v>
      </c>
      <c r="AG330">
        <v>1.1001000000000001</v>
      </c>
      <c r="AH330">
        <v>0.95279999999999998</v>
      </c>
      <c r="AI330">
        <v>0.62309999999999999</v>
      </c>
      <c r="AJ330">
        <v>0</v>
      </c>
      <c r="AK330">
        <v>0</v>
      </c>
      <c r="AL330">
        <v>0</v>
      </c>
      <c r="AM330">
        <v>0</v>
      </c>
      <c r="AN330">
        <v>0</v>
      </c>
      <c r="AO330">
        <v>0</v>
      </c>
      <c r="AP330">
        <v>0</v>
      </c>
      <c r="AQ330">
        <v>0</v>
      </c>
      <c r="AR330">
        <v>0</v>
      </c>
      <c r="AS330">
        <v>0</v>
      </c>
      <c r="AT330">
        <v>0</v>
      </c>
      <c r="AU330">
        <v>0</v>
      </c>
      <c r="AV330">
        <v>0</v>
      </c>
    </row>
    <row r="331" spans="8:48" ht="15.75" customHeight="1" x14ac:dyDescent="0.3">
      <c r="H331" t="str">
        <v>BVYVFW2</v>
      </c>
      <c r="I331" t="str">
        <v>AUTO TRADER GROUP PLC  ORD</v>
      </c>
      <c r="J331">
        <v>0.90939999999999999</v>
      </c>
      <c r="K331">
        <v>1.5518000000000001</v>
      </c>
      <c r="L331">
        <v>1.8885000000000001</v>
      </c>
      <c r="M331">
        <v>0.85229999999999995</v>
      </c>
      <c r="N331">
        <v>0.9889</v>
      </c>
      <c r="O331">
        <v>1.0470999999999999</v>
      </c>
      <c r="P331">
        <v>0.9748</v>
      </c>
      <c r="Q331">
        <v>0</v>
      </c>
      <c r="R331">
        <v>0</v>
      </c>
      <c r="S331">
        <v>0</v>
      </c>
      <c r="T331">
        <v>0</v>
      </c>
      <c r="U331">
        <v>0</v>
      </c>
      <c r="V331">
        <v>0.96760000000000002</v>
      </c>
      <c r="W331">
        <v>1.3874</v>
      </c>
      <c r="X331">
        <v>1.3891</v>
      </c>
      <c r="Y331">
        <v>1.8539000000000001</v>
      </c>
      <c r="Z331">
        <v>1.5007999999999999</v>
      </c>
      <c r="AA331">
        <v>1.4683999999999999</v>
      </c>
      <c r="AB331">
        <v>1.5261</v>
      </c>
      <c r="AC331">
        <v>1.5291999999999999</v>
      </c>
      <c r="AD331">
        <v>1.742</v>
      </c>
      <c r="AE331">
        <v>1.4018999999999999</v>
      </c>
      <c r="AF331">
        <v>1.2948999999999999</v>
      </c>
      <c r="AG331">
        <v>1.0153000000000001</v>
      </c>
      <c r="AH331">
        <v>0.70699999999999996</v>
      </c>
      <c r="AI331">
        <v>0.58940000000000003</v>
      </c>
      <c r="AJ331">
        <v>0</v>
      </c>
      <c r="AK331">
        <v>0</v>
      </c>
      <c r="AL331">
        <v>0</v>
      </c>
      <c r="AM331">
        <v>0</v>
      </c>
      <c r="AN331">
        <v>0</v>
      </c>
      <c r="AO331">
        <v>0</v>
      </c>
      <c r="AP331">
        <v>0</v>
      </c>
      <c r="AQ331">
        <v>0</v>
      </c>
      <c r="AR331">
        <v>0</v>
      </c>
      <c r="AS331">
        <v>0</v>
      </c>
      <c r="AT331">
        <v>0</v>
      </c>
      <c r="AU331">
        <v>0</v>
      </c>
      <c r="AV331">
        <v>0</v>
      </c>
    </row>
    <row r="332" spans="8:48" ht="15.75" customHeight="1" x14ac:dyDescent="0.3">
      <c r="H332" t="str">
        <v>0066701</v>
      </c>
      <c r="I332" t="str">
        <v>AVON TECHNOLOGIES (PROTECTION)  ORD</v>
      </c>
      <c r="J332">
        <v>2.0476999999999999</v>
      </c>
      <c r="K332">
        <v>2.0434000000000001</v>
      </c>
      <c r="L332">
        <v>2.0259</v>
      </c>
      <c r="M332">
        <v>1.5003</v>
      </c>
      <c r="N332">
        <v>1.425</v>
      </c>
      <c r="O332">
        <v>1.6666000000000001</v>
      </c>
      <c r="P332">
        <v>1.72</v>
      </c>
      <c r="Q332">
        <v>1.7684</v>
      </c>
      <c r="R332">
        <v>1.5250999999999999</v>
      </c>
      <c r="S332">
        <v>1.4291</v>
      </c>
      <c r="T332">
        <v>1.4359999999999999</v>
      </c>
      <c r="U332">
        <v>1.8978999999999999</v>
      </c>
      <c r="V332">
        <v>1.5199</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row>
    <row r="333" spans="8:48" ht="15.75" customHeight="1" x14ac:dyDescent="0.3">
      <c r="H333" t="str">
        <v>BD1RP61</v>
      </c>
      <c r="I333" t="str">
        <v>BANK OF IRELAND GROUP PLC  ORD</v>
      </c>
      <c r="J333">
        <v>0</v>
      </c>
      <c r="K333">
        <v>0</v>
      </c>
      <c r="L333">
        <v>0</v>
      </c>
      <c r="M333">
        <v>0</v>
      </c>
      <c r="N333">
        <v>0</v>
      </c>
      <c r="O333">
        <v>0</v>
      </c>
      <c r="P333">
        <v>0</v>
      </c>
      <c r="Q333">
        <v>1.2977000000000001</v>
      </c>
      <c r="R333">
        <v>1.2175</v>
      </c>
      <c r="S333">
        <v>1.0805</v>
      </c>
      <c r="T333">
        <v>0.86080000000000001</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row>
    <row r="334" spans="8:48" ht="15.75" customHeight="1" x14ac:dyDescent="0.3">
      <c r="H334" t="str">
        <v>0090498</v>
      </c>
      <c r="I334" t="str">
        <v>BELLWAY PLC ORD</v>
      </c>
      <c r="J334">
        <v>0</v>
      </c>
      <c r="K334">
        <v>0</v>
      </c>
      <c r="L334">
        <v>2.2151999999999998</v>
      </c>
      <c r="M334">
        <v>1.7191000000000001</v>
      </c>
      <c r="N334">
        <v>0.61419999999999997</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row>
    <row r="335" spans="8:48" ht="15.75" customHeight="1" x14ac:dyDescent="0.3">
      <c r="H335" t="str">
        <v>BGHPT80</v>
      </c>
      <c r="I335" t="str">
        <v>BENCHMARK HOLDINGS PLC  ORD</v>
      </c>
      <c r="J335">
        <v>0</v>
      </c>
      <c r="K335">
        <v>0</v>
      </c>
      <c r="L335">
        <v>0</v>
      </c>
      <c r="M335">
        <v>0.82199999999999995</v>
      </c>
      <c r="N335">
        <v>0.64390000000000003</v>
      </c>
      <c r="O335">
        <v>0.72299999999999998</v>
      </c>
      <c r="P335">
        <v>0.92159999999999997</v>
      </c>
      <c r="Q335">
        <v>1.0536000000000001</v>
      </c>
      <c r="R335">
        <v>1.0006999999999999</v>
      </c>
      <c r="S335">
        <v>0.68</v>
      </c>
      <c r="T335">
        <v>0.36220000000000002</v>
      </c>
      <c r="U335">
        <v>0.2591</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row>
    <row r="336" spans="8:48" ht="15.75" customHeight="1" x14ac:dyDescent="0.3">
      <c r="H336" t="str">
        <v>0177142</v>
      </c>
      <c r="I336" t="str">
        <v>ACCESSO TECHNOLOGY GRP (LO Q)  ORD</v>
      </c>
      <c r="J336">
        <v>0</v>
      </c>
      <c r="K336">
        <v>0</v>
      </c>
      <c r="L336">
        <v>0</v>
      </c>
      <c r="M336">
        <v>0</v>
      </c>
      <c r="N336">
        <v>0</v>
      </c>
      <c r="O336">
        <v>0.94650000000000001</v>
      </c>
      <c r="P336">
        <v>1.5508</v>
      </c>
      <c r="Q336">
        <v>1.6337999999999999</v>
      </c>
      <c r="R336">
        <v>1.6738999999999999</v>
      </c>
      <c r="S336">
        <v>1.8227</v>
      </c>
      <c r="T336">
        <v>2.5947</v>
      </c>
      <c r="U336">
        <v>2.7532000000000001</v>
      </c>
      <c r="V336">
        <v>3.4260999999999999</v>
      </c>
      <c r="W336">
        <v>3.7408000000000001</v>
      </c>
      <c r="X336">
        <v>4.1528999999999998</v>
      </c>
      <c r="Y336">
        <v>2.6934999999999998</v>
      </c>
      <c r="Z336">
        <v>1.0157</v>
      </c>
      <c r="AA336">
        <v>2.4823</v>
      </c>
      <c r="AB336">
        <v>3.4779</v>
      </c>
      <c r="AC336">
        <v>1.7244999999999999</v>
      </c>
      <c r="AD336">
        <v>0.87</v>
      </c>
      <c r="AE336">
        <v>0.89970000000000006</v>
      </c>
      <c r="AF336">
        <v>0.81110000000000004</v>
      </c>
      <c r="AG336">
        <v>0</v>
      </c>
      <c r="AH336">
        <v>0</v>
      </c>
      <c r="AI336">
        <v>0</v>
      </c>
      <c r="AJ336">
        <v>0</v>
      </c>
      <c r="AK336">
        <v>0</v>
      </c>
      <c r="AL336">
        <v>0</v>
      </c>
      <c r="AM336">
        <v>0</v>
      </c>
      <c r="AN336">
        <v>0</v>
      </c>
      <c r="AO336">
        <v>0</v>
      </c>
      <c r="AP336">
        <v>0</v>
      </c>
      <c r="AQ336">
        <v>0</v>
      </c>
      <c r="AR336">
        <v>0</v>
      </c>
      <c r="AS336">
        <v>0</v>
      </c>
      <c r="AT336">
        <v>0</v>
      </c>
      <c r="AU336">
        <v>0</v>
      </c>
      <c r="AV336">
        <v>0</v>
      </c>
    </row>
    <row r="337" spans="8:48" ht="15.75" customHeight="1" x14ac:dyDescent="0.3">
      <c r="H337" t="str">
        <v>BYQ0HV1</v>
      </c>
      <c r="I337" t="str">
        <v>BLUE PRISM GROUP PLC  ORD</v>
      </c>
      <c r="J337">
        <v>0</v>
      </c>
      <c r="K337">
        <v>0</v>
      </c>
      <c r="L337">
        <v>0</v>
      </c>
      <c r="M337">
        <v>0</v>
      </c>
      <c r="N337">
        <v>0</v>
      </c>
      <c r="O337">
        <v>0</v>
      </c>
      <c r="P337">
        <v>0</v>
      </c>
      <c r="Q337">
        <v>0</v>
      </c>
      <c r="R337">
        <v>0</v>
      </c>
      <c r="S337">
        <v>0</v>
      </c>
      <c r="T337">
        <v>0</v>
      </c>
      <c r="U337">
        <v>0</v>
      </c>
      <c r="V337">
        <v>1.1557999999999999</v>
      </c>
      <c r="W337">
        <v>2.1389999999999998</v>
      </c>
      <c r="X337">
        <v>4.3583999999999996</v>
      </c>
      <c r="Y337">
        <v>2.4344999999999999</v>
      </c>
      <c r="Z337">
        <v>2.7988</v>
      </c>
      <c r="AA337">
        <v>2.1734</v>
      </c>
      <c r="AB337">
        <v>1.6678999999999999</v>
      </c>
      <c r="AC337">
        <v>1.7052</v>
      </c>
      <c r="AD337">
        <v>1.9397</v>
      </c>
      <c r="AE337">
        <v>1.3160000000000001</v>
      </c>
      <c r="AF337">
        <v>1.3314999999999999</v>
      </c>
      <c r="AG337">
        <v>1.2735000000000001</v>
      </c>
      <c r="AH337">
        <v>0.70389999999999997</v>
      </c>
      <c r="AI337">
        <v>0.3276</v>
      </c>
      <c r="AJ337">
        <v>0</v>
      </c>
      <c r="AK337">
        <v>0</v>
      </c>
      <c r="AL337">
        <v>0</v>
      </c>
      <c r="AM337">
        <v>0</v>
      </c>
      <c r="AN337">
        <v>0</v>
      </c>
      <c r="AO337">
        <v>0</v>
      </c>
      <c r="AP337">
        <v>0</v>
      </c>
      <c r="AQ337">
        <v>0</v>
      </c>
      <c r="AR337">
        <v>0</v>
      </c>
      <c r="AS337">
        <v>0</v>
      </c>
      <c r="AT337">
        <v>0</v>
      </c>
      <c r="AU337">
        <v>0</v>
      </c>
      <c r="AV337">
        <v>0</v>
      </c>
    </row>
    <row r="338" spans="8:48" ht="15.75" customHeight="1" x14ac:dyDescent="0.3">
      <c r="H338" t="str">
        <v>BH581H1</v>
      </c>
      <c r="I338" t="str">
        <v>CITYFIBRE INFRASTRUCTURE HLDGS  ORD</v>
      </c>
      <c r="J338">
        <v>0</v>
      </c>
      <c r="K338">
        <v>0</v>
      </c>
      <c r="L338">
        <v>0</v>
      </c>
      <c r="M338">
        <v>1.4545999999999999</v>
      </c>
      <c r="N338">
        <v>1.0611999999999999</v>
      </c>
      <c r="O338">
        <v>1.5250999999999999</v>
      </c>
      <c r="P338">
        <v>1.2773000000000001</v>
      </c>
      <c r="Q338">
        <v>1.206</v>
      </c>
      <c r="R338">
        <v>0.97840000000000005</v>
      </c>
      <c r="S338">
        <v>1.1007</v>
      </c>
      <c r="T338">
        <v>0.69789999999999996</v>
      </c>
      <c r="U338">
        <v>1.0207999999999999</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row>
    <row r="339" spans="8:48" ht="15.75" customHeight="1" x14ac:dyDescent="0.3">
      <c r="H339" t="str">
        <v>BMMV6B7</v>
      </c>
      <c r="I339" t="str">
        <v>CLIPPER LOGISTICS PLC  ORD</v>
      </c>
      <c r="J339">
        <v>0</v>
      </c>
      <c r="K339">
        <v>0</v>
      </c>
      <c r="L339">
        <v>0</v>
      </c>
      <c r="M339">
        <v>1.3478000000000001</v>
      </c>
      <c r="N339">
        <v>1.1796</v>
      </c>
      <c r="O339">
        <v>1.0601</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row>
    <row r="340" spans="8:48" ht="15.75" customHeight="1" x14ac:dyDescent="0.3">
      <c r="H340" t="str">
        <v>0052700</v>
      </c>
      <c r="I340" t="str">
        <v>DATALEX PLC  ORD</v>
      </c>
      <c r="J340">
        <v>0</v>
      </c>
      <c r="K340">
        <v>0</v>
      </c>
      <c r="L340">
        <v>0</v>
      </c>
      <c r="M340">
        <v>0</v>
      </c>
      <c r="N340">
        <v>0</v>
      </c>
      <c r="O340">
        <v>0.90710000000000002</v>
      </c>
      <c r="P340">
        <v>0.88139999999999996</v>
      </c>
      <c r="Q340">
        <v>0.81930000000000003</v>
      </c>
      <c r="R340">
        <v>0.85560000000000003</v>
      </c>
      <c r="S340">
        <v>0.81669999999999998</v>
      </c>
      <c r="T340">
        <v>0.71499999999999997</v>
      </c>
      <c r="U340">
        <v>0.5595</v>
      </c>
      <c r="V340">
        <v>0.60450000000000004</v>
      </c>
      <c r="W340">
        <v>0.20119999999999999</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row>
    <row r="341" spans="8:48" ht="15.75" customHeight="1" x14ac:dyDescent="0.3">
      <c r="H341" t="str">
        <v>0242493</v>
      </c>
      <c r="I341" t="str">
        <v>DCC PLC  ORD</v>
      </c>
      <c r="J341">
        <v>1.1543000000000001</v>
      </c>
      <c r="K341">
        <v>1.7413000000000001</v>
      </c>
      <c r="L341">
        <v>1.1113999999999999</v>
      </c>
      <c r="M341">
        <v>0.85770000000000002</v>
      </c>
      <c r="N341">
        <v>0.59289999999999998</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row>
    <row r="342" spans="8:48" ht="15.75" customHeight="1" x14ac:dyDescent="0.3">
      <c r="H342" t="str">
        <v>B0CM0C5</v>
      </c>
      <c r="I342" t="str">
        <v>IDEAGEN (DATUM INTERNATIONAL)  ORD</v>
      </c>
      <c r="J342">
        <v>0</v>
      </c>
      <c r="K342">
        <v>0</v>
      </c>
      <c r="L342">
        <v>0</v>
      </c>
      <c r="M342">
        <v>0</v>
      </c>
      <c r="N342">
        <v>0</v>
      </c>
      <c r="O342">
        <v>0</v>
      </c>
      <c r="P342">
        <v>0</v>
      </c>
      <c r="Q342">
        <v>0</v>
      </c>
      <c r="R342">
        <v>0</v>
      </c>
      <c r="S342">
        <v>0</v>
      </c>
      <c r="T342">
        <v>0</v>
      </c>
      <c r="U342">
        <v>0</v>
      </c>
      <c r="V342">
        <v>0</v>
      </c>
      <c r="W342">
        <v>1.4651000000000001</v>
      </c>
      <c r="X342">
        <v>1.7472000000000001</v>
      </c>
      <c r="Y342">
        <v>1.7547999999999999</v>
      </c>
      <c r="Z342">
        <v>1.9805999999999999</v>
      </c>
      <c r="AA342">
        <v>1.9519</v>
      </c>
      <c r="AB342">
        <v>2.0392999999999999</v>
      </c>
      <c r="AC342">
        <v>2.5811000000000002</v>
      </c>
      <c r="AD342">
        <v>2.2585000000000002</v>
      </c>
      <c r="AE342">
        <v>1.7181999999999999</v>
      </c>
      <c r="AF342">
        <v>1.5078</v>
      </c>
      <c r="AG342">
        <v>1.6456999999999999</v>
      </c>
      <c r="AH342">
        <v>1.2804</v>
      </c>
      <c r="AI342">
        <v>0.86360000000000003</v>
      </c>
      <c r="AJ342">
        <v>0</v>
      </c>
      <c r="AK342">
        <v>0</v>
      </c>
      <c r="AL342">
        <v>0</v>
      </c>
      <c r="AM342">
        <v>0</v>
      </c>
      <c r="AN342">
        <v>0</v>
      </c>
      <c r="AO342">
        <v>0</v>
      </c>
      <c r="AP342">
        <v>0</v>
      </c>
      <c r="AQ342">
        <v>0</v>
      </c>
      <c r="AR342">
        <v>0</v>
      </c>
      <c r="AS342">
        <v>0</v>
      </c>
      <c r="AT342">
        <v>0</v>
      </c>
      <c r="AU342">
        <v>0</v>
      </c>
      <c r="AV342">
        <v>0</v>
      </c>
    </row>
    <row r="343" spans="8:48" ht="15.75" customHeight="1" x14ac:dyDescent="0.3">
      <c r="H343" t="str">
        <v>BY7QYJ5</v>
      </c>
      <c r="I343" t="str">
        <v>MOLTEN VENTURES (DRAPER) PLC  ORD</v>
      </c>
      <c r="J343">
        <v>0</v>
      </c>
      <c r="K343">
        <v>0</v>
      </c>
      <c r="L343">
        <v>0</v>
      </c>
      <c r="M343">
        <v>0</v>
      </c>
      <c r="N343">
        <v>0</v>
      </c>
      <c r="O343">
        <v>0</v>
      </c>
      <c r="P343">
        <v>0</v>
      </c>
      <c r="Q343">
        <v>0</v>
      </c>
      <c r="R343">
        <v>0</v>
      </c>
      <c r="S343">
        <v>0</v>
      </c>
      <c r="T343">
        <v>0</v>
      </c>
      <c r="U343">
        <v>0</v>
      </c>
      <c r="V343">
        <v>0</v>
      </c>
      <c r="W343">
        <v>0</v>
      </c>
      <c r="X343">
        <v>0</v>
      </c>
      <c r="Y343">
        <v>0</v>
      </c>
      <c r="Z343">
        <v>1.7585999999999999</v>
      </c>
      <c r="AA343">
        <v>1.3137000000000001</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row>
    <row r="344" spans="8:48" ht="15.75" customHeight="1" x14ac:dyDescent="0.3">
      <c r="H344" t="str">
        <v>B3W40C2</v>
      </c>
      <c r="I344" t="str">
        <v>DOTDIGITAL GROUP PLC  ORD</v>
      </c>
      <c r="J344">
        <v>0</v>
      </c>
      <c r="K344">
        <v>0</v>
      </c>
      <c r="L344">
        <v>0</v>
      </c>
      <c r="M344">
        <v>0.8004</v>
      </c>
      <c r="N344">
        <v>0.72619999999999996</v>
      </c>
      <c r="O344">
        <v>1.2164999999999999</v>
      </c>
      <c r="P344">
        <v>1.3305</v>
      </c>
      <c r="Q344">
        <v>1.4964</v>
      </c>
      <c r="R344">
        <v>1.4357</v>
      </c>
      <c r="S344">
        <v>1.2587999999999999</v>
      </c>
      <c r="T344">
        <v>1.3177000000000001</v>
      </c>
      <c r="U344">
        <v>1.9853000000000001</v>
      </c>
      <c r="V344">
        <v>1.7082999999999999</v>
      </c>
      <c r="W344">
        <v>0.60929999999999995</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row>
    <row r="345" spans="8:48" ht="15.75" customHeight="1" x14ac:dyDescent="0.3">
      <c r="H345" t="str">
        <v>B1CKQ73</v>
      </c>
      <c r="I345" t="str">
        <v>DUNELM GROUP PLC  ORD</v>
      </c>
      <c r="J345">
        <v>0.92020000000000002</v>
      </c>
      <c r="K345">
        <v>0.96779999999999999</v>
      </c>
      <c r="L345">
        <v>0.84209999999999996</v>
      </c>
      <c r="M345">
        <v>0.60629999999999995</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row>
    <row r="346" spans="8:48" ht="15.75" customHeight="1" x14ac:dyDescent="0.3">
      <c r="H346" t="str">
        <v>BVG30R6</v>
      </c>
      <c r="I346" t="str">
        <v>Dunelm Group PLC</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row>
    <row r="347" spans="8:48" ht="15.75" customHeight="1" x14ac:dyDescent="0.3">
      <c r="H347" t="str">
        <v>BQJXXT1</v>
      </c>
      <c r="I347" t="str">
        <v>FLOW TRADERS LTD  ORD</v>
      </c>
      <c r="J347">
        <v>0</v>
      </c>
      <c r="K347">
        <v>0</v>
      </c>
      <c r="L347">
        <v>1.4311</v>
      </c>
      <c r="M347">
        <v>1.4426000000000001</v>
      </c>
      <c r="N347">
        <v>1.4862</v>
      </c>
      <c r="O347">
        <v>1.6789000000000001</v>
      </c>
      <c r="P347">
        <v>1.3277000000000001</v>
      </c>
      <c r="Q347">
        <v>1.2958000000000001</v>
      </c>
      <c r="R347">
        <v>0.58750000000000002</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row>
    <row r="348" spans="8:48" ht="15.75" customHeight="1" x14ac:dyDescent="0.3">
      <c r="H348" t="str">
        <v>BWZMZF4</v>
      </c>
      <c r="I348" t="str">
        <v>FLUTTER ENTERTAINMENT PLC  ORD</v>
      </c>
      <c r="J348">
        <v>1.504</v>
      </c>
      <c r="K348">
        <v>1.2472000000000001</v>
      </c>
      <c r="L348">
        <v>1.5246</v>
      </c>
      <c r="M348">
        <v>1.2498</v>
      </c>
      <c r="N348">
        <v>0.69740000000000002</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row>
    <row r="349" spans="8:48" ht="15.75" customHeight="1" x14ac:dyDescent="0.3">
      <c r="H349" t="str">
        <v>0664097</v>
      </c>
      <c r="I349" t="str">
        <v>4IMPRINT GROUP PLC  ORD</v>
      </c>
      <c r="J349">
        <v>0</v>
      </c>
      <c r="K349">
        <v>0</v>
      </c>
      <c r="L349">
        <v>0</v>
      </c>
      <c r="M349">
        <v>0.96230000000000004</v>
      </c>
      <c r="N349">
        <v>0.86509999999999998</v>
      </c>
      <c r="O349">
        <v>1.0760000000000001</v>
      </c>
      <c r="P349">
        <v>1.2594000000000001</v>
      </c>
      <c r="Q349">
        <v>1.2825</v>
      </c>
      <c r="R349">
        <v>1.2082999999999999</v>
      </c>
      <c r="S349">
        <v>0.96009999999999995</v>
      </c>
      <c r="T349">
        <v>0.84750000000000003</v>
      </c>
      <c r="U349">
        <v>0.90090000000000003</v>
      </c>
      <c r="V349">
        <v>0.79469999999999996</v>
      </c>
      <c r="W349">
        <v>0.76829999999999998</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row>
    <row r="350" spans="8:48" ht="15.75" customHeight="1" x14ac:dyDescent="0.3">
      <c r="H350" t="str">
        <v>BBT32N3</v>
      </c>
      <c r="I350" t="str">
        <v>FRONTIER DEVELOPMENTS PLC  ORD</v>
      </c>
      <c r="J350">
        <v>0</v>
      </c>
      <c r="K350">
        <v>0</v>
      </c>
      <c r="L350">
        <v>0</v>
      </c>
      <c r="M350">
        <v>0</v>
      </c>
      <c r="N350">
        <v>0</v>
      </c>
      <c r="O350">
        <v>0</v>
      </c>
      <c r="P350">
        <v>0</v>
      </c>
      <c r="Q350">
        <v>0</v>
      </c>
      <c r="R350">
        <v>0</v>
      </c>
      <c r="S350">
        <v>0</v>
      </c>
      <c r="T350">
        <v>0</v>
      </c>
      <c r="U350">
        <v>0</v>
      </c>
      <c r="V350">
        <v>0</v>
      </c>
      <c r="W350">
        <v>0</v>
      </c>
      <c r="X350">
        <v>1.034</v>
      </c>
      <c r="Y350">
        <v>1.0566</v>
      </c>
      <c r="Z350">
        <v>1.7677</v>
      </c>
      <c r="AA350">
        <v>1.8953</v>
      </c>
      <c r="AB350">
        <v>2.1560000000000001</v>
      </c>
      <c r="AC350">
        <v>2.2863000000000002</v>
      </c>
      <c r="AD350">
        <v>2.7069999999999999</v>
      </c>
      <c r="AE350">
        <v>2.7155</v>
      </c>
      <c r="AF350">
        <v>3.4481999999999999</v>
      </c>
      <c r="AG350">
        <v>2.4786999999999999</v>
      </c>
      <c r="AH350">
        <v>1.6386000000000001</v>
      </c>
      <c r="AI350">
        <v>1.0163</v>
      </c>
      <c r="AJ350">
        <v>0</v>
      </c>
      <c r="AK350">
        <v>0</v>
      </c>
      <c r="AL350">
        <v>0</v>
      </c>
      <c r="AM350">
        <v>0</v>
      </c>
      <c r="AN350">
        <v>0</v>
      </c>
      <c r="AO350">
        <v>0</v>
      </c>
      <c r="AP350">
        <v>0</v>
      </c>
      <c r="AQ350">
        <v>0</v>
      </c>
      <c r="AR350">
        <v>0</v>
      </c>
      <c r="AS350">
        <v>0</v>
      </c>
      <c r="AT350">
        <v>0</v>
      </c>
      <c r="AU350">
        <v>0</v>
      </c>
      <c r="AV350">
        <v>0</v>
      </c>
    </row>
    <row r="351" spans="8:48" ht="15.75" customHeight="1" x14ac:dyDescent="0.3">
      <c r="H351" t="str">
        <v>0687061</v>
      </c>
      <c r="I351" t="str">
        <v>GB GROUP (TELME GROUP) PLC  ORD</v>
      </c>
      <c r="J351">
        <v>0</v>
      </c>
      <c r="K351">
        <v>0</v>
      </c>
      <c r="L351">
        <v>0</v>
      </c>
      <c r="M351">
        <v>0</v>
      </c>
      <c r="N351">
        <v>0</v>
      </c>
      <c r="O351">
        <v>0.84909999999999997</v>
      </c>
      <c r="P351">
        <v>1.3663000000000001</v>
      </c>
      <c r="Q351">
        <v>1.3466</v>
      </c>
      <c r="R351">
        <v>1.4045000000000001</v>
      </c>
      <c r="S351">
        <v>1.4021999999999999</v>
      </c>
      <c r="T351">
        <v>1.3972</v>
      </c>
      <c r="U351">
        <v>1.6797</v>
      </c>
      <c r="V351">
        <v>1.657</v>
      </c>
      <c r="W351">
        <v>2.1703000000000001</v>
      </c>
      <c r="X351">
        <v>1.7486999999999999</v>
      </c>
      <c r="Y351">
        <v>1.6637</v>
      </c>
      <c r="Z351">
        <v>1.8141</v>
      </c>
      <c r="AA351">
        <v>1.9096</v>
      </c>
      <c r="AB351">
        <v>2.0893000000000002</v>
      </c>
      <c r="AC351">
        <v>2.3050999999999999</v>
      </c>
      <c r="AD351">
        <v>1.9787999999999999</v>
      </c>
      <c r="AE351">
        <v>1.5338000000000001</v>
      </c>
      <c r="AF351">
        <v>1.3837999999999999</v>
      </c>
      <c r="AG351">
        <v>1.3694999999999999</v>
      </c>
      <c r="AH351">
        <v>0.92679999999999996</v>
      </c>
      <c r="AI351">
        <v>0.6583</v>
      </c>
      <c r="AJ351">
        <v>0</v>
      </c>
      <c r="AK351">
        <v>0</v>
      </c>
      <c r="AL351">
        <v>0</v>
      </c>
      <c r="AM351">
        <v>0</v>
      </c>
      <c r="AN351">
        <v>0</v>
      </c>
      <c r="AO351">
        <v>0</v>
      </c>
      <c r="AP351">
        <v>0</v>
      </c>
      <c r="AQ351">
        <v>0</v>
      </c>
      <c r="AR351">
        <v>0</v>
      </c>
      <c r="AS351">
        <v>0</v>
      </c>
      <c r="AT351">
        <v>0</v>
      </c>
      <c r="AU351">
        <v>0</v>
      </c>
      <c r="AV351">
        <v>0</v>
      </c>
    </row>
    <row r="352" spans="8:48" ht="15.75" customHeight="1" x14ac:dyDescent="0.3">
      <c r="H352" t="str">
        <v>BW9PJQ8</v>
      </c>
      <c r="I352" t="str">
        <v>GEAR4MUSIC HOLDINGS PLC  ORD</v>
      </c>
      <c r="J352">
        <v>0</v>
      </c>
      <c r="K352">
        <v>0</v>
      </c>
      <c r="L352">
        <v>0</v>
      </c>
      <c r="M352">
        <v>0</v>
      </c>
      <c r="N352">
        <v>0</v>
      </c>
      <c r="O352">
        <v>0</v>
      </c>
      <c r="P352">
        <v>0</v>
      </c>
      <c r="Q352">
        <v>0</v>
      </c>
      <c r="R352">
        <v>0</v>
      </c>
      <c r="S352">
        <v>0</v>
      </c>
      <c r="T352">
        <v>0</v>
      </c>
      <c r="U352">
        <v>0.62829999999999997</v>
      </c>
      <c r="V352">
        <v>0.56869999999999998</v>
      </c>
      <c r="W352">
        <v>0.54169999999999996</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row>
    <row r="353" spans="8:48" ht="15.75" customHeight="1" x14ac:dyDescent="0.3">
      <c r="H353" t="str">
        <v>0207458</v>
      </c>
      <c r="I353" t="str">
        <v>GENUS PLC  ORD</v>
      </c>
      <c r="J353">
        <v>0.71419999999999995</v>
      </c>
      <c r="K353">
        <v>0.72629999999999995</v>
      </c>
      <c r="L353">
        <v>0.82250000000000001</v>
      </c>
      <c r="M353">
        <v>0.62090000000000001</v>
      </c>
      <c r="N353">
        <v>0.56220000000000003</v>
      </c>
      <c r="O353">
        <v>0.55730000000000002</v>
      </c>
      <c r="P353">
        <v>0</v>
      </c>
      <c r="Q353">
        <v>0</v>
      </c>
      <c r="R353">
        <v>0</v>
      </c>
      <c r="S353">
        <v>0</v>
      </c>
      <c r="T353">
        <v>0</v>
      </c>
      <c r="U353">
        <v>0.87519999999999998</v>
      </c>
      <c r="V353">
        <v>0.85740000000000005</v>
      </c>
      <c r="W353">
        <v>1.6744000000000001</v>
      </c>
      <c r="X353">
        <v>1.4496</v>
      </c>
      <c r="Y353">
        <v>1.7058</v>
      </c>
      <c r="Z353">
        <v>1.6608000000000001</v>
      </c>
      <c r="AA353">
        <v>1.8442000000000001</v>
      </c>
      <c r="AB353">
        <v>2.1707000000000001</v>
      </c>
      <c r="AC353">
        <v>2.0465</v>
      </c>
      <c r="AD353">
        <v>2.1356000000000002</v>
      </c>
      <c r="AE353">
        <v>1.5532999999999999</v>
      </c>
      <c r="AF353">
        <v>1.4638</v>
      </c>
      <c r="AG353">
        <v>1.1803999999999999</v>
      </c>
      <c r="AH353">
        <v>1.0229999999999999</v>
      </c>
      <c r="AI353">
        <v>0.7621</v>
      </c>
      <c r="AJ353">
        <v>0</v>
      </c>
      <c r="AK353">
        <v>0</v>
      </c>
      <c r="AL353">
        <v>0</v>
      </c>
      <c r="AM353">
        <v>0</v>
      </c>
      <c r="AN353">
        <v>0</v>
      </c>
      <c r="AO353">
        <v>0</v>
      </c>
      <c r="AP353">
        <v>0</v>
      </c>
      <c r="AQ353">
        <v>0</v>
      </c>
      <c r="AR353">
        <v>0</v>
      </c>
      <c r="AS353">
        <v>0</v>
      </c>
      <c r="AT353">
        <v>0</v>
      </c>
      <c r="AU353">
        <v>0</v>
      </c>
      <c r="AV353">
        <v>0</v>
      </c>
    </row>
    <row r="354" spans="8:48" ht="15.75" customHeight="1" x14ac:dyDescent="0.3">
      <c r="H354" t="str">
        <v>0405207</v>
      </c>
      <c r="I354" t="str">
        <v>HALMA PLC  ORD</v>
      </c>
      <c r="J354">
        <v>0.68189999999999995</v>
      </c>
      <c r="K354">
        <v>0.72570000000000001</v>
      </c>
      <c r="L354">
        <v>0.60699999999999998</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row>
    <row r="355" spans="8:48" ht="15.75" customHeight="1" x14ac:dyDescent="0.3">
      <c r="H355" t="str">
        <v>BMBVGQ3</v>
      </c>
      <c r="I355" t="str">
        <v>HARBOUR ENERGY PLC  ORD</v>
      </c>
      <c r="J355">
        <v>0</v>
      </c>
      <c r="K355">
        <v>0</v>
      </c>
      <c r="L355">
        <v>0.51970000000000005</v>
      </c>
      <c r="M355">
        <v>0.48060000000000003</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row>
    <row r="356" spans="8:48" ht="15.75" customHeight="1" x14ac:dyDescent="0.3">
      <c r="H356" t="str">
        <v>BYYN422</v>
      </c>
      <c r="I356" t="str">
        <v>HOSTELWORLD GROUP PLC  ORD</v>
      </c>
      <c r="J356">
        <v>0</v>
      </c>
      <c r="K356">
        <v>0</v>
      </c>
      <c r="L356">
        <v>0</v>
      </c>
      <c r="M356">
        <v>0.86470000000000002</v>
      </c>
      <c r="N356">
        <v>0.83189999999999997</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row>
    <row r="357" spans="8:48" ht="15.75" customHeight="1" x14ac:dyDescent="0.3">
      <c r="H357" t="str">
        <v>BYYTFB6</v>
      </c>
      <c r="I357" t="str">
        <v>HOMESERVE PLC  ORD</v>
      </c>
      <c r="J357">
        <v>0</v>
      </c>
      <c r="K357">
        <v>0</v>
      </c>
      <c r="L357">
        <v>0</v>
      </c>
      <c r="M357">
        <v>0</v>
      </c>
      <c r="N357">
        <v>0</v>
      </c>
      <c r="O357">
        <v>0</v>
      </c>
      <c r="P357">
        <v>0</v>
      </c>
      <c r="Q357">
        <v>0</v>
      </c>
      <c r="R357">
        <v>0</v>
      </c>
      <c r="S357">
        <v>0</v>
      </c>
      <c r="T357">
        <v>0</v>
      </c>
      <c r="U357">
        <v>0</v>
      </c>
      <c r="V357">
        <v>0</v>
      </c>
      <c r="W357">
        <v>0</v>
      </c>
      <c r="X357">
        <v>0</v>
      </c>
      <c r="Y357">
        <v>0</v>
      </c>
      <c r="Z357">
        <v>0</v>
      </c>
      <c r="AA357">
        <v>0</v>
      </c>
      <c r="AB357">
        <v>2.6124000000000001</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row>
    <row r="358" spans="8:48" ht="15.75" customHeight="1" x14ac:dyDescent="0.3">
      <c r="H358" t="str">
        <v>BGLP8L2</v>
      </c>
      <c r="I358" t="str">
        <v>IMI PLC  ORD</v>
      </c>
      <c r="J358">
        <v>0</v>
      </c>
      <c r="K358">
        <v>0</v>
      </c>
      <c r="L358">
        <v>0</v>
      </c>
      <c r="M358">
        <v>0.46289999999999998</v>
      </c>
      <c r="N358">
        <v>1.2813000000000001</v>
      </c>
      <c r="O358">
        <v>0.92169999999999996</v>
      </c>
      <c r="P358">
        <v>0.68820000000000003</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row>
    <row r="359" spans="8:48" ht="15.75" customHeight="1" x14ac:dyDescent="0.3">
      <c r="H359" t="str">
        <v>B59HWB1</v>
      </c>
      <c r="I359" t="str">
        <v>INDEPENDENT NEWS &amp; MEDIA PLC  ORD</v>
      </c>
      <c r="J359">
        <v>1.2483</v>
      </c>
      <c r="K359">
        <v>1.1232</v>
      </c>
      <c r="L359">
        <v>1.0966</v>
      </c>
      <c r="M359">
        <v>0.75860000000000005</v>
      </c>
      <c r="N359">
        <v>0.748</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row>
    <row r="360" spans="8:48" ht="15.75" customHeight="1" x14ac:dyDescent="0.3">
      <c r="H360" t="str">
        <v>BN4HT33</v>
      </c>
      <c r="I360" t="str">
        <v>INDIVIOR PLC  ORD</v>
      </c>
      <c r="J360">
        <v>0</v>
      </c>
      <c r="K360">
        <v>0</v>
      </c>
      <c r="L360">
        <v>0</v>
      </c>
      <c r="M360">
        <v>0</v>
      </c>
      <c r="N360">
        <v>0</v>
      </c>
      <c r="O360">
        <v>0</v>
      </c>
      <c r="P360">
        <v>0</v>
      </c>
      <c r="Q360">
        <v>0</v>
      </c>
      <c r="R360">
        <v>0</v>
      </c>
      <c r="S360">
        <v>0</v>
      </c>
      <c r="T360">
        <v>0</v>
      </c>
      <c r="U360">
        <v>0</v>
      </c>
      <c r="V360">
        <v>0</v>
      </c>
      <c r="W360">
        <v>0.93620000000000003</v>
      </c>
      <c r="X360">
        <v>0.63</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row>
    <row r="361" spans="8:48" ht="15.75" customHeight="1" x14ac:dyDescent="0.3">
      <c r="H361" t="str">
        <v>BYT1DJ1</v>
      </c>
      <c r="I361" t="str">
        <v>INTERMEDIATE CAPITAL GROUP PLC  ORD</v>
      </c>
      <c r="J361">
        <v>0</v>
      </c>
      <c r="K361">
        <v>0</v>
      </c>
      <c r="L361">
        <v>0</v>
      </c>
      <c r="M361">
        <v>1.0999000000000001</v>
      </c>
      <c r="N361">
        <v>1.004</v>
      </c>
      <c r="O361">
        <v>1.0569999999999999</v>
      </c>
      <c r="P361">
        <v>0.98199999999999998</v>
      </c>
      <c r="Q361">
        <v>0.94359999999999999</v>
      </c>
      <c r="R361">
        <v>1.1382000000000001</v>
      </c>
      <c r="S361">
        <v>1.1271</v>
      </c>
      <c r="T361">
        <v>1.2121</v>
      </c>
      <c r="U361">
        <v>1.3509</v>
      </c>
      <c r="V361">
        <v>1.2318</v>
      </c>
      <c r="W361">
        <v>1.2237</v>
      </c>
      <c r="X361">
        <v>1.1556999999999999</v>
      </c>
      <c r="Y361">
        <v>1.0931999999999999</v>
      </c>
      <c r="Z361">
        <v>1.3762000000000001</v>
      </c>
      <c r="AA361">
        <v>1.6625000000000001</v>
      </c>
      <c r="AB361">
        <v>1.9554</v>
      </c>
      <c r="AC361">
        <v>1.8824000000000001</v>
      </c>
      <c r="AD361">
        <v>1.3502000000000001</v>
      </c>
      <c r="AE361">
        <v>1.3031999999999999</v>
      </c>
      <c r="AF361">
        <v>1.0417000000000001</v>
      </c>
      <c r="AG361">
        <v>1.1162000000000001</v>
      </c>
      <c r="AH361">
        <v>0.89170000000000005</v>
      </c>
      <c r="AI361">
        <v>0.75029999999999997</v>
      </c>
      <c r="AJ361">
        <v>0</v>
      </c>
      <c r="AK361">
        <v>0</v>
      </c>
      <c r="AL361">
        <v>0</v>
      </c>
      <c r="AM361">
        <v>0</v>
      </c>
      <c r="AN361">
        <v>0</v>
      </c>
      <c r="AO361">
        <v>0</v>
      </c>
      <c r="AP361">
        <v>0</v>
      </c>
      <c r="AQ361">
        <v>0</v>
      </c>
      <c r="AR361">
        <v>0</v>
      </c>
      <c r="AS361">
        <v>0</v>
      </c>
      <c r="AT361">
        <v>0</v>
      </c>
      <c r="AU361">
        <v>0</v>
      </c>
      <c r="AV361">
        <v>0</v>
      </c>
    </row>
    <row r="362" spans="8:48" ht="15.75" customHeight="1" x14ac:dyDescent="0.3">
      <c r="H362" t="str">
        <v>B09LSH6</v>
      </c>
      <c r="I362" t="str">
        <v>INMARSAT PLC  ORD</v>
      </c>
      <c r="J362">
        <v>0</v>
      </c>
      <c r="K362">
        <v>0</v>
      </c>
      <c r="L362">
        <v>0</v>
      </c>
      <c r="M362">
        <v>0.90329999999999999</v>
      </c>
      <c r="N362">
        <v>0.7218</v>
      </c>
      <c r="O362">
        <v>1.0293000000000001</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row>
    <row r="363" spans="8:48" ht="15.75" customHeight="1" x14ac:dyDescent="0.3">
      <c r="H363" t="str">
        <v>5723830</v>
      </c>
      <c r="I363" t="str">
        <v>CPL RESOURCES PLC  ORD</v>
      </c>
      <c r="J363">
        <v>0</v>
      </c>
      <c r="K363">
        <v>0</v>
      </c>
      <c r="L363">
        <v>1.2210000000000001</v>
      </c>
      <c r="M363">
        <v>1.2794000000000001</v>
      </c>
      <c r="N363">
        <v>1.2054</v>
      </c>
      <c r="O363">
        <v>0.73009999999999997</v>
      </c>
      <c r="P363">
        <v>0.71779999999999999</v>
      </c>
      <c r="Q363">
        <v>0.67620000000000002</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row>
    <row r="364" spans="8:48" ht="15.75" customHeight="1" x14ac:dyDescent="0.3">
      <c r="H364" t="str">
        <v>0766937</v>
      </c>
      <c r="I364" t="str">
        <v>ST JAMES S PLACE PLC  ORD</v>
      </c>
      <c r="J364">
        <v>1.3406</v>
      </c>
      <c r="K364">
        <v>1.2681</v>
      </c>
      <c r="L364">
        <v>1.6094999999999999</v>
      </c>
      <c r="M364">
        <v>0.9304</v>
      </c>
      <c r="N364">
        <v>0.63429999999999997</v>
      </c>
      <c r="O364">
        <v>0</v>
      </c>
      <c r="P364">
        <v>0</v>
      </c>
      <c r="Q364">
        <v>0.84299999999999997</v>
      </c>
      <c r="R364">
        <v>0.82650000000000001</v>
      </c>
      <c r="S364">
        <v>0.8125</v>
      </c>
      <c r="T364">
        <v>0.73880000000000001</v>
      </c>
      <c r="U364">
        <v>0</v>
      </c>
      <c r="V364">
        <v>0</v>
      </c>
      <c r="W364">
        <v>0</v>
      </c>
      <c r="X364">
        <v>0</v>
      </c>
      <c r="Y364">
        <v>0</v>
      </c>
      <c r="Z364">
        <v>0</v>
      </c>
      <c r="AA364">
        <v>1.7661</v>
      </c>
      <c r="AB364">
        <v>1.7585999999999999</v>
      </c>
      <c r="AC364">
        <v>1.8473999999999999</v>
      </c>
      <c r="AD364">
        <v>1.5522</v>
      </c>
      <c r="AE364">
        <v>1.3069999999999999</v>
      </c>
      <c r="AF364">
        <v>1.103</v>
      </c>
      <c r="AG364">
        <v>0.56769999999999998</v>
      </c>
      <c r="AH364">
        <v>0.47760000000000002</v>
      </c>
      <c r="AI364">
        <v>0.42349999999999999</v>
      </c>
      <c r="AJ364">
        <v>0</v>
      </c>
      <c r="AK364">
        <v>0</v>
      </c>
      <c r="AL364">
        <v>0</v>
      </c>
      <c r="AM364">
        <v>0</v>
      </c>
      <c r="AN364">
        <v>0</v>
      </c>
      <c r="AO364">
        <v>0</v>
      </c>
      <c r="AP364">
        <v>0</v>
      </c>
      <c r="AQ364">
        <v>0</v>
      </c>
      <c r="AR364">
        <v>0</v>
      </c>
      <c r="AS364">
        <v>0</v>
      </c>
      <c r="AT364">
        <v>0</v>
      </c>
      <c r="AU364">
        <v>0</v>
      </c>
      <c r="AV364">
        <v>0</v>
      </c>
    </row>
    <row r="365" spans="8:48" ht="15.75" customHeight="1" x14ac:dyDescent="0.3">
      <c r="H365" t="str">
        <v>BQPW6Y8</v>
      </c>
      <c r="I365" t="str">
        <v>JIMMY CHOO PLC  ORD</v>
      </c>
      <c r="J365">
        <v>0</v>
      </c>
      <c r="K365">
        <v>0.79810000000000003</v>
      </c>
      <c r="L365">
        <v>0.84909999999999997</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row>
    <row r="366" spans="8:48" ht="15.75" customHeight="1" x14ac:dyDescent="0.3">
      <c r="H366" t="str">
        <v>BKX5CN8</v>
      </c>
      <c r="I366" t="str">
        <v>JUST EAT PLC  ORD</v>
      </c>
      <c r="J366">
        <v>1.1373</v>
      </c>
      <c r="K366">
        <v>1.3539000000000001</v>
      </c>
      <c r="L366">
        <v>1.1957</v>
      </c>
      <c r="M366">
        <v>0.98519999999999996</v>
      </c>
      <c r="N366">
        <v>0.68689999999999996</v>
      </c>
      <c r="O366">
        <v>0.97219999999999995</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row>
    <row r="367" spans="8:48" ht="15.75" customHeight="1" x14ac:dyDescent="0.3">
      <c r="H367" t="str">
        <v>BBQ3850</v>
      </c>
      <c r="I367" t="str">
        <v>KEYWORDS STUDIOS PLC  ORD</v>
      </c>
      <c r="J367">
        <v>0</v>
      </c>
      <c r="K367">
        <v>0</v>
      </c>
      <c r="L367">
        <v>0</v>
      </c>
      <c r="M367">
        <v>1.0248999999999999</v>
      </c>
      <c r="N367">
        <v>1.1357999999999999</v>
      </c>
      <c r="O367">
        <v>1.3109</v>
      </c>
      <c r="P367">
        <v>1.7579</v>
      </c>
      <c r="Q367">
        <v>2.1941000000000002</v>
      </c>
      <c r="R367">
        <v>2.0512999999999999</v>
      </c>
      <c r="S367">
        <v>1.9917</v>
      </c>
      <c r="T367">
        <v>2.7256999999999998</v>
      </c>
      <c r="U367">
        <v>3.2006999999999999</v>
      </c>
      <c r="V367">
        <v>3.1760000000000002</v>
      </c>
      <c r="W367">
        <v>3.3618999999999999</v>
      </c>
      <c r="X367">
        <v>3.5087000000000002</v>
      </c>
      <c r="Y367">
        <v>2.5232000000000001</v>
      </c>
      <c r="Z367">
        <v>2.5655999999999999</v>
      </c>
      <c r="AA367">
        <v>2.7073999999999998</v>
      </c>
      <c r="AB367">
        <v>1.5253000000000001</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row>
    <row r="368" spans="8:48" ht="15.75" customHeight="1" x14ac:dyDescent="0.3">
      <c r="H368" t="str">
        <v>4491235</v>
      </c>
      <c r="I368" t="str">
        <v>KINGSPAN GROUP PLC  ORD</v>
      </c>
      <c r="J368">
        <v>0.99829999999999997</v>
      </c>
      <c r="K368">
        <v>1.171</v>
      </c>
      <c r="L368">
        <v>1.0610999999999999</v>
      </c>
      <c r="M368">
        <v>0.58420000000000005</v>
      </c>
      <c r="N368">
        <v>0.55620000000000003</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row>
    <row r="369" spans="8:48" ht="15.75" customHeight="1" x14ac:dyDescent="0.3">
      <c r="H369" t="str">
        <v>B0SWJX3</v>
      </c>
      <c r="I369" t="str">
        <v>LONDON STOCK EXCHANGE GROUP  ORD</v>
      </c>
      <c r="J369">
        <v>1.1224000000000001</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row>
    <row r="370" spans="8:48" ht="15.75" customHeight="1" x14ac:dyDescent="0.3">
      <c r="H370" t="str">
        <v>5982200</v>
      </c>
      <c r="I370" t="str">
        <v>DIALOG SEMICONDUCTOR PLC  ORD</v>
      </c>
      <c r="J370">
        <v>0</v>
      </c>
      <c r="K370">
        <v>0.65569999999999995</v>
      </c>
      <c r="L370">
        <v>0.73399999999999999</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row>
    <row r="371" spans="8:48" ht="15.75" customHeight="1" x14ac:dyDescent="0.3">
      <c r="H371" t="str">
        <v>BD8SLV4</v>
      </c>
      <c r="I371" t="str">
        <v>MARLOWE PLC  ORD</v>
      </c>
      <c r="J371">
        <v>0</v>
      </c>
      <c r="K371">
        <v>0</v>
      </c>
      <c r="L371">
        <v>0</v>
      </c>
      <c r="M371">
        <v>0</v>
      </c>
      <c r="N371">
        <v>0</v>
      </c>
      <c r="O371">
        <v>0</v>
      </c>
      <c r="P371">
        <v>0</v>
      </c>
      <c r="Q371">
        <v>0</v>
      </c>
      <c r="R371">
        <v>0</v>
      </c>
      <c r="S371">
        <v>0</v>
      </c>
      <c r="T371">
        <v>0</v>
      </c>
      <c r="U371">
        <v>0</v>
      </c>
      <c r="V371">
        <v>0</v>
      </c>
      <c r="W371">
        <v>0</v>
      </c>
      <c r="X371">
        <v>1.1474</v>
      </c>
      <c r="Y371">
        <v>1.1392</v>
      </c>
      <c r="Z371">
        <v>0.94699999999999995</v>
      </c>
      <c r="AA371">
        <v>1.0889</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row>
    <row r="372" spans="8:48" ht="15.75" customHeight="1" x14ac:dyDescent="0.3">
      <c r="H372" t="str">
        <v>B1ZBKY8</v>
      </c>
      <c r="I372" t="str">
        <v>MONY GROUP (SUPERMARKET) PLC  ORD</v>
      </c>
      <c r="J372">
        <v>0</v>
      </c>
      <c r="K372">
        <v>0</v>
      </c>
      <c r="L372">
        <v>0</v>
      </c>
      <c r="M372">
        <v>0</v>
      </c>
      <c r="N372">
        <v>0</v>
      </c>
      <c r="O372">
        <v>0</v>
      </c>
      <c r="P372">
        <v>0</v>
      </c>
      <c r="Q372">
        <v>0</v>
      </c>
      <c r="R372">
        <v>0</v>
      </c>
      <c r="S372">
        <v>0</v>
      </c>
      <c r="T372">
        <v>0</v>
      </c>
      <c r="U372">
        <v>0</v>
      </c>
      <c r="V372">
        <v>0</v>
      </c>
      <c r="W372">
        <v>0</v>
      </c>
      <c r="X372">
        <v>0</v>
      </c>
      <c r="Y372">
        <v>1.1792</v>
      </c>
      <c r="Z372">
        <v>1.7844</v>
      </c>
      <c r="AA372">
        <v>1.8422000000000001</v>
      </c>
      <c r="AB372">
        <v>1.8874</v>
      </c>
      <c r="AC372">
        <v>1.4315</v>
      </c>
      <c r="AD372">
        <v>1.6949000000000001</v>
      </c>
      <c r="AE372">
        <v>1.2115</v>
      </c>
      <c r="AF372">
        <v>0.86399999999999999</v>
      </c>
      <c r="AG372">
        <v>0.62409999999999999</v>
      </c>
      <c r="AH372">
        <v>0.47799999999999998</v>
      </c>
      <c r="AI372">
        <v>0.3518</v>
      </c>
      <c r="AJ372">
        <v>0</v>
      </c>
      <c r="AK372">
        <v>0</v>
      </c>
      <c r="AL372">
        <v>0</v>
      </c>
      <c r="AM372">
        <v>0</v>
      </c>
      <c r="AN372">
        <v>0</v>
      </c>
      <c r="AO372">
        <v>0</v>
      </c>
      <c r="AP372">
        <v>0</v>
      </c>
      <c r="AQ372">
        <v>0</v>
      </c>
      <c r="AR372">
        <v>0</v>
      </c>
      <c r="AS372">
        <v>0</v>
      </c>
      <c r="AT372">
        <v>0</v>
      </c>
      <c r="AU372">
        <v>0</v>
      </c>
      <c r="AV372">
        <v>0</v>
      </c>
    </row>
    <row r="373" spans="8:48" ht="15.75" customHeight="1" x14ac:dyDescent="0.3">
      <c r="H373" t="str">
        <v>B01QGK8</v>
      </c>
      <c r="I373" t="str">
        <v>NCC GROUP PLC  ORD</v>
      </c>
      <c r="J373">
        <v>1.2551000000000001</v>
      </c>
      <c r="K373">
        <v>1.3479000000000001</v>
      </c>
      <c r="L373">
        <v>2.1362999999999999</v>
      </c>
      <c r="M373">
        <v>1.6973</v>
      </c>
      <c r="N373">
        <v>1.3086</v>
      </c>
      <c r="O373">
        <v>1.286</v>
      </c>
      <c r="P373">
        <v>1.4843</v>
      </c>
      <c r="Q373">
        <v>1.1952</v>
      </c>
      <c r="R373">
        <v>0.82010000000000005</v>
      </c>
      <c r="S373">
        <v>0.89190000000000003</v>
      </c>
      <c r="T373">
        <v>1.1032999999999999</v>
      </c>
      <c r="U373">
        <v>1.2121</v>
      </c>
      <c r="V373">
        <v>0.45219999999999999</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row>
    <row r="374" spans="8:48" ht="15.75" customHeight="1" x14ac:dyDescent="0.3">
      <c r="H374" t="str">
        <v>B1YC2Y6</v>
      </c>
      <c r="I374" t="str">
        <v>ORIGIN ENTERPRISES PLC  ORD</v>
      </c>
      <c r="J374">
        <v>1.5628</v>
      </c>
      <c r="K374">
        <v>1.4564999999999999</v>
      </c>
      <c r="L374">
        <v>1.4869000000000001</v>
      </c>
      <c r="M374">
        <v>1.1979</v>
      </c>
      <c r="N374">
        <v>1.0629</v>
      </c>
      <c r="O374">
        <v>0</v>
      </c>
      <c r="P374">
        <v>0</v>
      </c>
      <c r="Q374">
        <v>0</v>
      </c>
      <c r="R374">
        <v>0</v>
      </c>
      <c r="S374">
        <v>0</v>
      </c>
      <c r="T374">
        <v>0</v>
      </c>
      <c r="U374">
        <v>0</v>
      </c>
      <c r="V374">
        <v>0</v>
      </c>
      <c r="W374">
        <v>0</v>
      </c>
      <c r="X374">
        <v>0</v>
      </c>
      <c r="Y374">
        <v>0</v>
      </c>
      <c r="Z374">
        <v>1.0452999999999999</v>
      </c>
      <c r="AA374">
        <v>0.98260000000000003</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row>
    <row r="375" spans="8:48" ht="15.75" customHeight="1" x14ac:dyDescent="0.3">
      <c r="H375" t="str">
        <v>0665045</v>
      </c>
      <c r="I375" t="str">
        <v>OXFORD INSTRUMENTS PLC  ORD</v>
      </c>
      <c r="J375">
        <v>1.5273000000000001</v>
      </c>
      <c r="K375">
        <v>1.736</v>
      </c>
      <c r="L375">
        <v>0</v>
      </c>
      <c r="M375">
        <v>0</v>
      </c>
      <c r="N375">
        <v>0</v>
      </c>
      <c r="O375">
        <v>0</v>
      </c>
      <c r="P375">
        <v>0</v>
      </c>
      <c r="Q375">
        <v>0</v>
      </c>
      <c r="R375">
        <v>0</v>
      </c>
      <c r="S375">
        <v>0</v>
      </c>
      <c r="T375">
        <v>0</v>
      </c>
      <c r="U375">
        <v>0</v>
      </c>
      <c r="V375">
        <v>0</v>
      </c>
      <c r="W375">
        <v>1.0587</v>
      </c>
      <c r="X375">
        <v>1.0018</v>
      </c>
      <c r="Y375">
        <v>1.2056</v>
      </c>
      <c r="Z375">
        <v>1.2181999999999999</v>
      </c>
      <c r="AA375">
        <v>1.498</v>
      </c>
      <c r="AB375">
        <v>1.6567000000000001</v>
      </c>
      <c r="AC375">
        <v>1.8822000000000001</v>
      </c>
      <c r="AD375">
        <v>1.851</v>
      </c>
      <c r="AE375">
        <v>1.3882000000000001</v>
      </c>
      <c r="AF375">
        <v>1.3348</v>
      </c>
      <c r="AG375">
        <v>1.2370000000000001</v>
      </c>
      <c r="AH375">
        <v>0.88600000000000001</v>
      </c>
      <c r="AI375">
        <v>0.78349999999999997</v>
      </c>
      <c r="AJ375">
        <v>0</v>
      </c>
      <c r="AK375">
        <v>0</v>
      </c>
      <c r="AL375">
        <v>0</v>
      </c>
      <c r="AM375">
        <v>0</v>
      </c>
      <c r="AN375">
        <v>0</v>
      </c>
      <c r="AO375">
        <v>0</v>
      </c>
      <c r="AP375">
        <v>0</v>
      </c>
      <c r="AQ375">
        <v>0</v>
      </c>
      <c r="AR375">
        <v>0</v>
      </c>
      <c r="AS375">
        <v>0</v>
      </c>
      <c r="AT375">
        <v>0</v>
      </c>
      <c r="AU375">
        <v>0</v>
      </c>
      <c r="AV375">
        <v>0</v>
      </c>
    </row>
    <row r="376" spans="8:48" ht="15.75" customHeight="1" x14ac:dyDescent="0.3">
      <c r="H376" t="str">
        <v>BJ62K68</v>
      </c>
      <c r="I376" t="str">
        <v>PETS AT HOME GROUP PLC  ORD</v>
      </c>
      <c r="J376">
        <v>1.7022999999999999</v>
      </c>
      <c r="K376">
        <v>1.9725999999999999</v>
      </c>
      <c r="L376">
        <v>1.5938000000000001</v>
      </c>
      <c r="M376">
        <v>0.79790000000000005</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row>
    <row r="377" spans="8:48" ht="15.75" customHeight="1" x14ac:dyDescent="0.3">
      <c r="H377" t="str">
        <v>B0MDF23</v>
      </c>
      <c r="I377" t="str">
        <v>PLEXUS HOLDINGS PLC  ORD</v>
      </c>
      <c r="J377">
        <v>0.6522</v>
      </c>
      <c r="K377">
        <v>0.5907</v>
      </c>
      <c r="L377">
        <v>0.36430000000000001</v>
      </c>
      <c r="M377">
        <v>0.54169999999999996</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row>
    <row r="378" spans="8:48" ht="15.75" customHeight="1" x14ac:dyDescent="0.3">
      <c r="H378" t="str">
        <v>BGDT3G2</v>
      </c>
      <c r="I378" t="str">
        <v>RIGHTMOVE PLC  ORD</v>
      </c>
      <c r="J378">
        <v>0</v>
      </c>
      <c r="K378">
        <v>0</v>
      </c>
      <c r="L378">
        <v>1.0158</v>
      </c>
      <c r="M378">
        <v>0.75770000000000004</v>
      </c>
      <c r="N378">
        <v>0.71750000000000003</v>
      </c>
      <c r="O378">
        <v>1.0346</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row>
    <row r="379" spans="8:48" ht="15.75" customHeight="1" x14ac:dyDescent="0.3">
      <c r="H379" t="str">
        <v>B5NR1S7</v>
      </c>
      <c r="I379" t="str">
        <v>RESTORE PLC  ORD</v>
      </c>
      <c r="J379">
        <v>0</v>
      </c>
      <c r="K379">
        <v>0</v>
      </c>
      <c r="L379">
        <v>0</v>
      </c>
      <c r="M379">
        <v>1.071</v>
      </c>
      <c r="N379">
        <v>1.0114000000000001</v>
      </c>
      <c r="O379">
        <v>1.2155</v>
      </c>
      <c r="P379">
        <v>1.9367000000000001</v>
      </c>
      <c r="Q379">
        <v>2.1128999999999998</v>
      </c>
      <c r="R379">
        <v>1.8531</v>
      </c>
      <c r="S379">
        <v>1.9961</v>
      </c>
      <c r="T379">
        <v>2.3174999999999999</v>
      </c>
      <c r="U379">
        <v>2.6482000000000001</v>
      </c>
      <c r="V379">
        <v>2.6000999999999999</v>
      </c>
      <c r="W379">
        <v>1.7670999999999999</v>
      </c>
      <c r="X379">
        <v>1.6153999999999999</v>
      </c>
      <c r="Y379">
        <v>1.3903000000000001</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row>
    <row r="380" spans="8:48" ht="15.75" customHeight="1" x14ac:dyDescent="0.3">
      <c r="H380" t="str">
        <v>BVFNZH2</v>
      </c>
      <c r="I380" t="str">
        <v>ROTORK PLC  ORD</v>
      </c>
      <c r="J380">
        <v>0.90490000000000004</v>
      </c>
      <c r="K380">
        <v>9.7999999999999997E-3</v>
      </c>
      <c r="L380">
        <v>0</v>
      </c>
      <c r="M380">
        <v>0</v>
      </c>
      <c r="N380">
        <v>0</v>
      </c>
      <c r="O380">
        <v>0</v>
      </c>
      <c r="P380">
        <v>0</v>
      </c>
      <c r="Q380">
        <v>0</v>
      </c>
      <c r="R380">
        <v>1.2000999999999999</v>
      </c>
      <c r="S380">
        <v>0.99050000000000005</v>
      </c>
      <c r="T380">
        <v>1.0249999999999999</v>
      </c>
      <c r="U380">
        <v>0.4945</v>
      </c>
      <c r="V380">
        <v>0.5605</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row>
    <row r="381" spans="8:48" ht="15.75" customHeight="1" x14ac:dyDescent="0.3">
      <c r="H381" t="str">
        <v>BVFCZV3</v>
      </c>
      <c r="I381" t="str">
        <v>RWS HOLDINGS PLC  ORD</v>
      </c>
      <c r="J381">
        <v>1.0106999999999999</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row>
    <row r="382" spans="8:48" ht="15.75" customHeight="1" x14ac:dyDescent="0.3">
      <c r="H382" t="str">
        <v>0795823</v>
      </c>
      <c r="I382" t="str">
        <v>SENIOR PLC  ORD</v>
      </c>
      <c r="J382">
        <v>0</v>
      </c>
      <c r="K382">
        <v>0</v>
      </c>
      <c r="L382">
        <v>0</v>
      </c>
      <c r="M382">
        <v>0</v>
      </c>
      <c r="N382">
        <v>1.1506000000000001</v>
      </c>
      <c r="O382">
        <v>1.2958000000000001</v>
      </c>
      <c r="P382">
        <v>1.3292999999999999</v>
      </c>
      <c r="Q382">
        <v>0.8468</v>
      </c>
      <c r="R382">
        <v>1.2902</v>
      </c>
      <c r="S382">
        <v>1.2355</v>
      </c>
      <c r="T382">
        <v>1.1916</v>
      </c>
      <c r="U382">
        <v>1.1445000000000001</v>
      </c>
      <c r="V382">
        <v>1.7083999999999999</v>
      </c>
      <c r="W382">
        <v>1.5285</v>
      </c>
      <c r="X382">
        <v>1.4998</v>
      </c>
      <c r="Y382">
        <v>1.0430999999999999</v>
      </c>
      <c r="Z382">
        <v>0.83799999999999997</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row>
    <row r="383" spans="8:48" ht="15.75" customHeight="1" x14ac:dyDescent="0.3">
      <c r="H383" t="str">
        <v>BWFGQN1</v>
      </c>
      <c r="I383" t="str">
        <v>SPIRAX GROUP (SARCO) PLC  ORD</v>
      </c>
      <c r="J383">
        <v>1.3785000000000001</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8:48" ht="15.75" customHeight="1" x14ac:dyDescent="0.3">
      <c r="H384" t="str">
        <v>B040L80</v>
      </c>
      <c r="I384" t="str">
        <v>STAFFLINE GRP (STAFFLINE RECR)  ORD</v>
      </c>
      <c r="J384">
        <v>1.4543999999999999</v>
      </c>
      <c r="K384">
        <v>1.6920999999999999</v>
      </c>
      <c r="L384">
        <v>1.8817999999999999</v>
      </c>
      <c r="M384">
        <v>1.2343</v>
      </c>
      <c r="N384">
        <v>1.3698999999999999</v>
      </c>
      <c r="O384">
        <v>0.90239999999999998</v>
      </c>
      <c r="P384">
        <v>1.5219</v>
      </c>
      <c r="Q384">
        <v>1.6382000000000001</v>
      </c>
      <c r="R384">
        <v>2.1655000000000002</v>
      </c>
      <c r="S384">
        <v>2.1936</v>
      </c>
      <c r="T384">
        <v>1.8115000000000001</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row>
    <row r="385" spans="8:48" ht="15.75" customHeight="1" x14ac:dyDescent="0.3">
      <c r="H385" t="str">
        <v>B60BD27</v>
      </c>
      <c r="I385" t="str">
        <v>SUPERDRY (SUPERGROUP) PLC  ORD</v>
      </c>
      <c r="J385">
        <v>0</v>
      </c>
      <c r="K385">
        <v>0</v>
      </c>
      <c r="L385">
        <v>0</v>
      </c>
      <c r="M385">
        <v>0</v>
      </c>
      <c r="N385">
        <v>0</v>
      </c>
      <c r="O385">
        <v>0</v>
      </c>
      <c r="P385">
        <v>0</v>
      </c>
      <c r="Q385">
        <v>0</v>
      </c>
      <c r="R385">
        <v>0</v>
      </c>
      <c r="S385">
        <v>0</v>
      </c>
      <c r="T385">
        <v>0</v>
      </c>
      <c r="U385">
        <v>0.61529999999999996</v>
      </c>
      <c r="V385">
        <v>0.51700000000000002</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row>
    <row r="386" spans="8:48" ht="15.75" customHeight="1" x14ac:dyDescent="0.3">
      <c r="H386" t="str">
        <v>0104861</v>
      </c>
      <c r="I386" t="str">
        <v>TED BAKER PLC  ORD</v>
      </c>
      <c r="J386">
        <v>0</v>
      </c>
      <c r="K386">
        <v>0</v>
      </c>
      <c r="L386">
        <v>1.6073999999999999</v>
      </c>
      <c r="M386">
        <v>1.0313000000000001</v>
      </c>
      <c r="N386">
        <v>1.3796999999999999</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row>
    <row r="387" spans="8:48" ht="15.75" customHeight="1" x14ac:dyDescent="0.3">
      <c r="H387" t="str">
        <v>B06GM72</v>
      </c>
      <c r="I387" t="str">
        <v>TELIT COMMUNICATIONS PLC  ORD</v>
      </c>
      <c r="J387">
        <v>0</v>
      </c>
      <c r="K387">
        <v>0</v>
      </c>
      <c r="L387">
        <v>0</v>
      </c>
      <c r="M387">
        <v>0</v>
      </c>
      <c r="N387">
        <v>0</v>
      </c>
      <c r="O387">
        <v>0</v>
      </c>
      <c r="P387">
        <v>0.91700000000000004</v>
      </c>
      <c r="Q387">
        <v>1.1431</v>
      </c>
      <c r="R387">
        <v>1.3601000000000001</v>
      </c>
      <c r="S387">
        <v>1.2089000000000001</v>
      </c>
      <c r="T387">
        <v>0.63429999999999997</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row>
    <row r="388" spans="8:48" ht="15.75" customHeight="1" x14ac:dyDescent="0.3">
      <c r="H388" t="str">
        <v>B28HSF7</v>
      </c>
      <c r="I388" t="str">
        <v>TRACSIS PLC  ORD</v>
      </c>
      <c r="J388">
        <v>0</v>
      </c>
      <c r="K388">
        <v>0</v>
      </c>
      <c r="L388">
        <v>0</v>
      </c>
      <c r="M388">
        <v>1.2096</v>
      </c>
      <c r="N388">
        <v>1.0725</v>
      </c>
      <c r="O388">
        <v>0.80940000000000001</v>
      </c>
      <c r="P388">
        <v>1.1322000000000001</v>
      </c>
      <c r="Q388">
        <v>1.4064000000000001</v>
      </c>
      <c r="R388">
        <v>0.95779999999999998</v>
      </c>
      <c r="S388">
        <v>0.74709999999999999</v>
      </c>
      <c r="T388">
        <v>0.86770000000000003</v>
      </c>
      <c r="U388">
        <v>1.0331999999999999</v>
      </c>
      <c r="V388">
        <v>1.1091</v>
      </c>
      <c r="W388">
        <v>1.1205000000000001</v>
      </c>
      <c r="X388">
        <v>1.3002</v>
      </c>
      <c r="Y388">
        <v>1.4139999999999999</v>
      </c>
      <c r="Z388">
        <v>1.4315</v>
      </c>
      <c r="AA388">
        <v>1.3912</v>
      </c>
      <c r="AB388">
        <v>1.3959999999999999</v>
      </c>
      <c r="AC388">
        <v>1.5465</v>
      </c>
      <c r="AD388">
        <v>1.6671</v>
      </c>
      <c r="AE388">
        <v>1.1950000000000001</v>
      </c>
      <c r="AF388">
        <v>0.93379999999999996</v>
      </c>
      <c r="AG388">
        <v>0</v>
      </c>
      <c r="AH388">
        <v>0</v>
      </c>
      <c r="AI388">
        <v>0</v>
      </c>
      <c r="AJ388">
        <v>0</v>
      </c>
      <c r="AK388">
        <v>0</v>
      </c>
      <c r="AL388">
        <v>0</v>
      </c>
      <c r="AM388">
        <v>0</v>
      </c>
      <c r="AN388">
        <v>0</v>
      </c>
      <c r="AO388">
        <v>0</v>
      </c>
      <c r="AP388">
        <v>0</v>
      </c>
      <c r="AQ388">
        <v>0</v>
      </c>
      <c r="AR388">
        <v>0</v>
      </c>
      <c r="AS388">
        <v>0</v>
      </c>
      <c r="AT388">
        <v>0</v>
      </c>
      <c r="AU388">
        <v>0</v>
      </c>
      <c r="AV388">
        <v>0</v>
      </c>
    </row>
    <row r="389" spans="8:48" ht="15.75" customHeight="1" x14ac:dyDescent="0.3">
      <c r="H389" t="str">
        <v>BKS7YK0</v>
      </c>
      <c r="I389" t="str">
        <v>TREATT PLC  ORD</v>
      </c>
      <c r="J389">
        <v>0</v>
      </c>
      <c r="K389">
        <v>0</v>
      </c>
      <c r="L389">
        <v>0</v>
      </c>
      <c r="M389">
        <v>0</v>
      </c>
      <c r="N389">
        <v>0</v>
      </c>
      <c r="O389">
        <v>0</v>
      </c>
      <c r="P389">
        <v>0</v>
      </c>
      <c r="Q389">
        <v>0</v>
      </c>
      <c r="R389">
        <v>0</v>
      </c>
      <c r="S389">
        <v>0</v>
      </c>
      <c r="T389">
        <v>0</v>
      </c>
      <c r="U389">
        <v>0.89229999999999998</v>
      </c>
      <c r="V389">
        <v>0.86699999999999999</v>
      </c>
      <c r="W389">
        <v>0.8004</v>
      </c>
      <c r="X389">
        <v>1.331</v>
      </c>
      <c r="Y389">
        <v>1.5457000000000001</v>
      </c>
      <c r="Z389">
        <v>1.0746</v>
      </c>
      <c r="AA389">
        <v>0.93230000000000002</v>
      </c>
      <c r="AB389">
        <v>0.91859999999999997</v>
      </c>
      <c r="AC389">
        <v>0.98119999999999996</v>
      </c>
      <c r="AD389">
        <v>1.0714999999999999</v>
      </c>
      <c r="AE389">
        <v>0.9194</v>
      </c>
      <c r="AF389">
        <v>0.96220000000000006</v>
      </c>
      <c r="AG389">
        <v>0.96750000000000003</v>
      </c>
      <c r="AH389">
        <v>0.83899999999999997</v>
      </c>
      <c r="AI389">
        <v>0.754</v>
      </c>
      <c r="AJ389">
        <v>0</v>
      </c>
      <c r="AK389">
        <v>0</v>
      </c>
      <c r="AL389">
        <v>0</v>
      </c>
      <c r="AM389">
        <v>0</v>
      </c>
      <c r="AN389">
        <v>0</v>
      </c>
      <c r="AO389">
        <v>0</v>
      </c>
      <c r="AP389">
        <v>0</v>
      </c>
      <c r="AQ389">
        <v>0</v>
      </c>
      <c r="AR389">
        <v>0</v>
      </c>
      <c r="AS389">
        <v>0</v>
      </c>
      <c r="AT389">
        <v>0</v>
      </c>
      <c r="AU389">
        <v>0</v>
      </c>
      <c r="AV389">
        <v>0</v>
      </c>
    </row>
    <row r="390" spans="8:48" ht="15.75" customHeight="1" x14ac:dyDescent="0.3">
      <c r="H390" t="str">
        <v>0888392</v>
      </c>
      <c r="I390" t="str">
        <v>TRIFAST PLC  ORD</v>
      </c>
      <c r="J390">
        <v>0</v>
      </c>
      <c r="K390">
        <v>0</v>
      </c>
      <c r="L390">
        <v>0</v>
      </c>
      <c r="M390">
        <v>0</v>
      </c>
      <c r="N390">
        <v>0</v>
      </c>
      <c r="O390">
        <v>0.57089999999999996</v>
      </c>
      <c r="P390">
        <v>0.88900000000000001</v>
      </c>
      <c r="Q390">
        <v>1.212</v>
      </c>
      <c r="R390">
        <v>1.0037</v>
      </c>
      <c r="S390">
        <v>0.93100000000000005</v>
      </c>
      <c r="T390">
        <v>0.80530000000000002</v>
      </c>
      <c r="U390">
        <v>0.99170000000000003</v>
      </c>
      <c r="V390">
        <v>1.0804</v>
      </c>
      <c r="W390">
        <v>0.91559999999999997</v>
      </c>
      <c r="X390">
        <v>0.81059999999999999</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row>
    <row r="391" spans="8:48" ht="15.75" customHeight="1" x14ac:dyDescent="0.3">
      <c r="H391" t="str">
        <v>0150080</v>
      </c>
      <c r="I391" t="str">
        <v>TULLOW OIL PLC  ORD</v>
      </c>
      <c r="J391">
        <v>0</v>
      </c>
      <c r="K391">
        <v>0</v>
      </c>
      <c r="L391">
        <v>0</v>
      </c>
      <c r="M391">
        <v>0</v>
      </c>
      <c r="N391">
        <v>0.98660000000000003</v>
      </c>
      <c r="O391">
        <v>1.9944</v>
      </c>
      <c r="P391">
        <v>1.4953000000000001</v>
      </c>
      <c r="Q391">
        <v>1.8157000000000001</v>
      </c>
      <c r="R391">
        <v>0.79720000000000002</v>
      </c>
      <c r="S391">
        <v>0.89890000000000003</v>
      </c>
      <c r="T391">
        <v>1.0385</v>
      </c>
      <c r="U391">
        <v>1.0489999999999999</v>
      </c>
      <c r="V391">
        <v>1.0589999999999999</v>
      </c>
      <c r="W391">
        <v>1.1718</v>
      </c>
      <c r="X391">
        <v>1.2024999999999999</v>
      </c>
      <c r="Y391">
        <v>1.0720000000000001</v>
      </c>
      <c r="Z391">
        <v>1.3552999999999999</v>
      </c>
      <c r="AA391">
        <v>1.0995999999999999</v>
      </c>
      <c r="AB391">
        <v>1.2533000000000001</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row>
    <row r="392" spans="8:48" ht="15.75" customHeight="1" x14ac:dyDescent="0.3">
      <c r="H392" t="str">
        <v>B6WVD70</v>
      </c>
      <c r="I392" t="str">
        <v>UTILITYWISE PLC  ORD</v>
      </c>
      <c r="J392">
        <v>1.1563000000000001</v>
      </c>
      <c r="K392">
        <v>0.90029999999999999</v>
      </c>
      <c r="L392">
        <v>1.0261</v>
      </c>
      <c r="M392">
        <v>0.80479999999999996</v>
      </c>
      <c r="N392">
        <v>0.99909999999999999</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row>
    <row r="393" spans="8:48" ht="15.75" customHeight="1" x14ac:dyDescent="0.3">
      <c r="H393" t="str">
        <v>BH6XDL3</v>
      </c>
      <c r="I393" t="str">
        <v>XLMEDIA PLC  ORD</v>
      </c>
      <c r="J393">
        <v>0</v>
      </c>
      <c r="K393">
        <v>0</v>
      </c>
      <c r="L393">
        <v>0</v>
      </c>
      <c r="M393">
        <v>0</v>
      </c>
      <c r="N393">
        <v>0.69889999999999997</v>
      </c>
      <c r="O393">
        <v>0.57050000000000001</v>
      </c>
      <c r="P393">
        <v>0</v>
      </c>
      <c r="Q393">
        <v>0</v>
      </c>
      <c r="R393">
        <v>1.2162999999999999</v>
      </c>
      <c r="S393">
        <v>1.3035000000000001</v>
      </c>
      <c r="T393">
        <v>1.1197999999999999</v>
      </c>
      <c r="U393">
        <v>0.73860000000000003</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8:48" ht="15.75" customHeight="1" x14ac:dyDescent="0.3">
      <c r="H394" t="str">
        <v>B176416</v>
      </c>
      <c r="I394" t="str">
        <v>BURCKHARDT COMPRESSION HLDG  ORD</v>
      </c>
      <c r="J394">
        <v>1.6981999999999999</v>
      </c>
      <c r="K394">
        <v>1.5334000000000001</v>
      </c>
      <c r="L394">
        <v>0</v>
      </c>
      <c r="M394">
        <v>0</v>
      </c>
      <c r="N394">
        <v>0.91310000000000002</v>
      </c>
      <c r="O394">
        <v>1.3351999999999999</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8:48" ht="15.75" customHeight="1" x14ac:dyDescent="0.3">
      <c r="H395" t="str">
        <v>BD376K0</v>
      </c>
      <c r="I395" t="str">
        <v>COMET HOLDING AG  ORD</v>
      </c>
      <c r="J395">
        <v>1.0623</v>
      </c>
      <c r="K395">
        <v>1.0103</v>
      </c>
      <c r="L395">
        <v>0.76029999999999998</v>
      </c>
      <c r="M395">
        <v>0.80110000000000003</v>
      </c>
      <c r="N395">
        <v>1.37</v>
      </c>
      <c r="O395">
        <v>1.2083999999999999</v>
      </c>
      <c r="P395">
        <v>1.9590000000000001</v>
      </c>
      <c r="Q395">
        <v>1.5524</v>
      </c>
      <c r="R395">
        <v>1.6883999999999999</v>
      </c>
      <c r="S395">
        <v>1.4699</v>
      </c>
      <c r="T395">
        <v>1.5971</v>
      </c>
      <c r="U395">
        <v>1.7101999999999999</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8:48" ht="15.75" customHeight="1" x14ac:dyDescent="0.3">
      <c r="H396" t="str">
        <v>BMQWJ06</v>
      </c>
      <c r="I396" t="str">
        <v>FENIX OUTDOOR INTL AG  ORD B</v>
      </c>
      <c r="J396">
        <v>1.7032</v>
      </c>
      <c r="K396">
        <v>1.2598</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8:48" ht="15.75" customHeight="1" x14ac:dyDescent="0.3">
      <c r="H397" t="str">
        <v>BM8J5G3</v>
      </c>
      <c r="I397" t="str">
        <v>GEORG FISCHER AG  ORD REG</v>
      </c>
      <c r="J397">
        <v>1.5037</v>
      </c>
      <c r="K397">
        <v>1.3906000000000001</v>
      </c>
      <c r="L397">
        <v>0.4158</v>
      </c>
      <c r="M397">
        <v>0.2777</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8:48" ht="15.75" customHeight="1" x14ac:dyDescent="0.3">
      <c r="H398" t="str">
        <v>BSQL1V0</v>
      </c>
      <c r="I398" t="str">
        <v>MULTITUDE SE  ORD</v>
      </c>
      <c r="J398">
        <v>2.0646</v>
      </c>
      <c r="K398">
        <v>2.1419000000000001</v>
      </c>
      <c r="L398">
        <v>1.1084000000000001</v>
      </c>
      <c r="M398">
        <v>0.50070000000000003</v>
      </c>
      <c r="N398">
        <v>0.52829999999999999</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row>
    <row r="399" spans="8:48" ht="15.75" customHeight="1" x14ac:dyDescent="0.3">
      <c r="H399" t="str">
        <v>4681724</v>
      </c>
      <c r="I399" t="str">
        <v>INFICON HOLDING AG  ORD</v>
      </c>
      <c r="J399">
        <v>1.0992999999999999</v>
      </c>
      <c r="K399">
        <v>0.96809999999999996</v>
      </c>
      <c r="L399">
        <v>0.71640000000000004</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row>
    <row r="400" spans="8:48" ht="15.75" customHeight="1" x14ac:dyDescent="0.3">
      <c r="H400" t="str">
        <v>B7Y4738</v>
      </c>
      <c r="I400" t="str">
        <v>LEONTEQ AG  ORD</v>
      </c>
      <c r="J400">
        <v>1.5034000000000001</v>
      </c>
      <c r="K400">
        <v>1.9683999999999999</v>
      </c>
      <c r="L400">
        <v>1.8133999999999999</v>
      </c>
      <c r="M400">
        <v>0.70960000000000001</v>
      </c>
      <c r="N400">
        <v>4.4499999999999998E-2</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row>
    <row r="401" spans="8:48" ht="15.75" customHeight="1" x14ac:dyDescent="0.3">
      <c r="H401" t="str">
        <v>BL9ZH89</v>
      </c>
      <c r="I401" t="str">
        <v>TRIFORK GROUP (HOLDING) AG  ORD</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0.2145</v>
      </c>
      <c r="AJ401">
        <v>0.58599999999999997</v>
      </c>
      <c r="AK401">
        <v>0.81230000000000002</v>
      </c>
      <c r="AL401">
        <v>0.72419999999999995</v>
      </c>
      <c r="AM401">
        <v>0.7349</v>
      </c>
      <c r="AN401">
        <v>0.62729999999999997</v>
      </c>
      <c r="AO401">
        <v>0.58379999999999999</v>
      </c>
      <c r="AP401">
        <v>0</v>
      </c>
      <c r="AQ401">
        <v>0</v>
      </c>
      <c r="AR401">
        <v>0</v>
      </c>
      <c r="AS401">
        <v>0</v>
      </c>
      <c r="AT401">
        <v>0</v>
      </c>
      <c r="AU401">
        <v>0</v>
      </c>
      <c r="AV401">
        <v>0</v>
      </c>
    </row>
    <row r="402" spans="8:48" ht="15.75" customHeight="1" x14ac:dyDescent="0.3">
      <c r="H402" t="str">
        <v>B28PS95</v>
      </c>
      <c r="I402" t="str">
        <v>U BLOX HOLDING AG  ORD</v>
      </c>
      <c r="J402">
        <v>0</v>
      </c>
      <c r="K402">
        <v>1.6379999999999999</v>
      </c>
      <c r="L402">
        <v>1.4758</v>
      </c>
      <c r="M402">
        <v>0.94479999999999997</v>
      </c>
      <c r="N402">
        <v>0.78259999999999996</v>
      </c>
      <c r="O402">
        <v>1.5429999999999999</v>
      </c>
      <c r="P402">
        <v>0.92610000000000003</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row>
    <row r="403" spans="8:48" ht="15.75" customHeight="1" x14ac:dyDescent="0.3">
      <c r="H403" t="str">
        <v>BYZWMR9</v>
      </c>
      <c r="I403" t="str">
        <v>VAT GROUP AG  ORD</v>
      </c>
      <c r="J403">
        <v>0</v>
      </c>
      <c r="K403">
        <v>0</v>
      </c>
      <c r="L403">
        <v>0</v>
      </c>
      <c r="M403">
        <v>0</v>
      </c>
      <c r="N403">
        <v>0</v>
      </c>
      <c r="O403">
        <v>0</v>
      </c>
      <c r="P403">
        <v>0.8841</v>
      </c>
      <c r="Q403">
        <v>0.91120000000000001</v>
      </c>
      <c r="R403">
        <v>0.88770000000000004</v>
      </c>
      <c r="S403">
        <v>0.82940000000000003</v>
      </c>
      <c r="T403">
        <v>0.84279999999999999</v>
      </c>
      <c r="U403">
        <v>0.81440000000000001</v>
      </c>
      <c r="V403">
        <v>0.94469999999999998</v>
      </c>
      <c r="W403">
        <v>0.70840000000000003</v>
      </c>
      <c r="X403">
        <v>0.98129999999999995</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row>
    <row r="404" spans="8:48" ht="15.75" customHeight="1" x14ac:dyDescent="0.3">
      <c r="H404" t="str">
        <v>B573M11</v>
      </c>
      <c r="I404" t="str">
        <v>CHR HANSEN HOLDING AS  ORD</v>
      </c>
      <c r="J404">
        <v>0</v>
      </c>
      <c r="K404">
        <v>0</v>
      </c>
      <c r="L404">
        <v>0</v>
      </c>
      <c r="M404">
        <v>0</v>
      </c>
      <c r="N404">
        <v>0</v>
      </c>
      <c r="O404">
        <v>0</v>
      </c>
      <c r="P404">
        <v>0</v>
      </c>
      <c r="Q404">
        <v>0</v>
      </c>
      <c r="R404">
        <v>0</v>
      </c>
      <c r="S404">
        <v>0.80669999999999997</v>
      </c>
      <c r="T404">
        <v>0.87009999999999998</v>
      </c>
      <c r="U404">
        <v>0.86380000000000001</v>
      </c>
      <c r="V404">
        <v>0.81569999999999998</v>
      </c>
      <c r="W404">
        <v>0</v>
      </c>
      <c r="X404">
        <v>0</v>
      </c>
      <c r="Y404">
        <v>0</v>
      </c>
      <c r="Z404">
        <v>0</v>
      </c>
      <c r="AA404">
        <v>0</v>
      </c>
      <c r="AB404">
        <v>0</v>
      </c>
      <c r="AC404">
        <v>0</v>
      </c>
      <c r="AD404">
        <v>0</v>
      </c>
      <c r="AE404">
        <v>0</v>
      </c>
      <c r="AF404">
        <v>0</v>
      </c>
      <c r="AG404">
        <v>0</v>
      </c>
      <c r="AH404">
        <v>1.4363999999999999</v>
      </c>
      <c r="AI404">
        <v>1.3808</v>
      </c>
      <c r="AJ404">
        <v>1.1904999999999999</v>
      </c>
      <c r="AK404">
        <v>1.137</v>
      </c>
      <c r="AL404">
        <v>1.3791</v>
      </c>
      <c r="AM404">
        <v>1.7101</v>
      </c>
      <c r="AN404">
        <v>1.4923999999999999</v>
      </c>
      <c r="AO404">
        <v>1.9590000000000001</v>
      </c>
      <c r="AP404">
        <v>1.9494</v>
      </c>
      <c r="AQ404">
        <v>1.7478</v>
      </c>
      <c r="AR404">
        <v>1.8794</v>
      </c>
      <c r="AS404">
        <v>2.1196000000000002</v>
      </c>
      <c r="AT404">
        <v>0</v>
      </c>
      <c r="AU404">
        <v>0</v>
      </c>
      <c r="AV404">
        <v>0</v>
      </c>
    </row>
    <row r="405" spans="8:48" ht="15.75" customHeight="1" x14ac:dyDescent="0.3">
      <c r="H405" t="str">
        <v>4501093</v>
      </c>
      <c r="I405" t="str">
        <v>GN STORE NORD AS  ORD</v>
      </c>
      <c r="J405">
        <v>0.99970000000000003</v>
      </c>
      <c r="K405">
        <v>0.85289999999999999</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row>
    <row r="406" spans="8:48" ht="15.75" customHeight="1" x14ac:dyDescent="0.3">
      <c r="H406" t="str">
        <v>BFYDWS1</v>
      </c>
      <c r="I406" t="str">
        <v>NETCOMPANY GROUP AS  ORD</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1.026</v>
      </c>
      <c r="AL406">
        <v>0.81859999999999999</v>
      </c>
      <c r="AM406">
        <v>0.84750000000000003</v>
      </c>
      <c r="AN406">
        <v>0.64300000000000002</v>
      </c>
      <c r="AO406">
        <v>0.72689999999999999</v>
      </c>
      <c r="AP406">
        <v>0.54010000000000002</v>
      </c>
      <c r="AQ406">
        <v>0.57740000000000002</v>
      </c>
      <c r="AR406">
        <v>0.62119999999999997</v>
      </c>
      <c r="AS406">
        <v>0.39100000000000001</v>
      </c>
      <c r="AT406">
        <v>0</v>
      </c>
      <c r="AU406">
        <v>0</v>
      </c>
      <c r="AV406">
        <v>0</v>
      </c>
    </row>
    <row r="407" spans="8:48" ht="15.75" customHeight="1" x14ac:dyDescent="0.3">
      <c r="H407" t="str">
        <v>B44XTX8</v>
      </c>
      <c r="I407" t="str">
        <v>PANDORA AS  ORD</v>
      </c>
      <c r="J407">
        <v>1.5202</v>
      </c>
      <c r="K407">
        <v>1.6508</v>
      </c>
      <c r="L407">
        <v>1.6285000000000001</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row>
    <row r="408" spans="8:48" ht="15.75" customHeight="1" x14ac:dyDescent="0.3">
      <c r="H408" t="str">
        <v>BBCR9N1</v>
      </c>
      <c r="I408" t="str">
        <v>SIMCORP AS  ORD</v>
      </c>
      <c r="J408">
        <v>1.1806000000000001</v>
      </c>
      <c r="K408">
        <v>1.3204</v>
      </c>
      <c r="L408">
        <v>1.5157</v>
      </c>
      <c r="M408">
        <v>1.2022999999999999</v>
      </c>
      <c r="N408">
        <v>0.91569999999999996</v>
      </c>
      <c r="O408">
        <v>1.1003000000000001</v>
      </c>
      <c r="P408">
        <v>1.1680999999999999</v>
      </c>
      <c r="Q408">
        <v>1.0293000000000001</v>
      </c>
      <c r="R408">
        <v>0.70550000000000002</v>
      </c>
      <c r="S408">
        <v>0.57709999999999995</v>
      </c>
      <c r="T408">
        <v>0.5343</v>
      </c>
      <c r="U408">
        <v>0.45150000000000001</v>
      </c>
      <c r="V408">
        <v>0.56320000000000003</v>
      </c>
      <c r="W408">
        <v>1.3693</v>
      </c>
      <c r="X408">
        <v>1.4149</v>
      </c>
      <c r="Y408">
        <v>1.4959</v>
      </c>
      <c r="Z408">
        <v>1.9490000000000001</v>
      </c>
      <c r="AA408">
        <v>1.8636999999999999</v>
      </c>
      <c r="AB408">
        <v>1.9479</v>
      </c>
      <c r="AC408">
        <v>2.7570000000000001</v>
      </c>
      <c r="AD408">
        <v>2.4565000000000001</v>
      </c>
      <c r="AE408">
        <v>2.1236999999999999</v>
      </c>
      <c r="AF408">
        <v>2.1414</v>
      </c>
      <c r="AG408">
        <v>2.11</v>
      </c>
      <c r="AH408">
        <v>1.7721</v>
      </c>
      <c r="AI408">
        <v>1.7383999999999999</v>
      </c>
      <c r="AJ408">
        <v>1.5613999999999999</v>
      </c>
      <c r="AK408">
        <v>1.4276</v>
      </c>
      <c r="AL408">
        <v>1.2492000000000001</v>
      </c>
      <c r="AM408">
        <v>1.7527999999999999</v>
      </c>
      <c r="AN408">
        <v>1.7593000000000001</v>
      </c>
      <c r="AO408">
        <v>1.9267000000000001</v>
      </c>
      <c r="AP408">
        <v>1.9948999999999999</v>
      </c>
      <c r="AQ408">
        <v>2.6762999999999999</v>
      </c>
      <c r="AR408">
        <v>0</v>
      </c>
      <c r="AS408">
        <v>0</v>
      </c>
      <c r="AT408">
        <v>0</v>
      </c>
      <c r="AU408">
        <v>0</v>
      </c>
      <c r="AV408">
        <v>0</v>
      </c>
    </row>
    <row r="409" spans="8:48" ht="15.75" customHeight="1" x14ac:dyDescent="0.3">
      <c r="H409" t="str">
        <v>5263574</v>
      </c>
      <c r="I409" t="str">
        <v>FLSMIDTH &amp; CO AS  ORD</v>
      </c>
      <c r="J409">
        <v>0</v>
      </c>
      <c r="K409">
        <v>0</v>
      </c>
      <c r="L409">
        <v>0</v>
      </c>
      <c r="M409">
        <v>0</v>
      </c>
      <c r="N409">
        <v>0</v>
      </c>
      <c r="O409">
        <v>0</v>
      </c>
      <c r="P409">
        <v>0</v>
      </c>
      <c r="Q409">
        <v>0</v>
      </c>
      <c r="R409">
        <v>0</v>
      </c>
      <c r="S409">
        <v>0</v>
      </c>
      <c r="T409">
        <v>0</v>
      </c>
      <c r="U409">
        <v>0</v>
      </c>
      <c r="V409">
        <v>0</v>
      </c>
      <c r="W409">
        <v>1.1073999999999999</v>
      </c>
      <c r="X409">
        <v>1.1136999999999999</v>
      </c>
      <c r="Y409">
        <v>1.0772999999999999</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row>
    <row r="410" spans="8:48" ht="15.75" customHeight="1" x14ac:dyDescent="0.3">
      <c r="H410" t="str">
        <v>B58C6H1</v>
      </c>
      <c r="I410" t="str">
        <v>APERAM SA  ORD</v>
      </c>
      <c r="J410">
        <v>0</v>
      </c>
      <c r="K410">
        <v>0</v>
      </c>
      <c r="L410">
        <v>0</v>
      </c>
      <c r="M410">
        <v>0</v>
      </c>
      <c r="N410">
        <v>0</v>
      </c>
      <c r="O410">
        <v>0</v>
      </c>
      <c r="P410">
        <v>0</v>
      </c>
      <c r="Q410">
        <v>0.4798</v>
      </c>
      <c r="R410">
        <v>1.5939000000000001</v>
      </c>
      <c r="S410">
        <v>1.2555000000000001</v>
      </c>
      <c r="T410">
        <v>1.5812999999999999</v>
      </c>
      <c r="U410">
        <v>1.4066000000000001</v>
      </c>
      <c r="V410">
        <v>1.3371999999999999</v>
      </c>
      <c r="W410">
        <v>1.1319999999999999</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row>
    <row r="411" spans="8:48" ht="15.75" customHeight="1" x14ac:dyDescent="0.3">
      <c r="H411" t="str">
        <v>BD5FFX8</v>
      </c>
      <c r="I411" t="str">
        <v>SOLUTIONS 30 SE  ORD</v>
      </c>
      <c r="J411">
        <v>0</v>
      </c>
      <c r="K411">
        <v>1.3648</v>
      </c>
      <c r="L411">
        <v>1.4762999999999999</v>
      </c>
      <c r="M411">
        <v>1.3537999999999999</v>
      </c>
      <c r="N411">
        <v>1.2753000000000001</v>
      </c>
      <c r="O411">
        <v>1.3544</v>
      </c>
      <c r="P411">
        <v>1.5523</v>
      </c>
      <c r="Q411">
        <v>1.6606000000000001</v>
      </c>
      <c r="R411">
        <v>1.8951</v>
      </c>
      <c r="S411">
        <v>2.4356</v>
      </c>
      <c r="T411">
        <v>2.8008000000000002</v>
      </c>
      <c r="U411">
        <v>2.5615999999999999</v>
      </c>
      <c r="V411">
        <v>3.2412000000000001</v>
      </c>
      <c r="W411">
        <v>3.1875</v>
      </c>
      <c r="X411">
        <v>3.7761</v>
      </c>
      <c r="Y411">
        <v>2.9994999999999998</v>
      </c>
      <c r="Z411">
        <v>1.9569000000000001</v>
      </c>
      <c r="AA411">
        <v>0.95589999999999997</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row>
    <row r="412" spans="8:48" ht="15.75" customHeight="1" x14ac:dyDescent="0.3">
      <c r="H412" t="str">
        <v>4031459</v>
      </c>
      <c r="I412" t="str">
        <v>ACOMO (AMSTERDAM COMMODITIES)  ORD</v>
      </c>
      <c r="J412">
        <v>1.5993999999999999</v>
      </c>
      <c r="K412">
        <v>1.3707</v>
      </c>
      <c r="L412">
        <v>1.1274</v>
      </c>
      <c r="M412">
        <v>1.1464000000000001</v>
      </c>
      <c r="N412">
        <v>1.1617</v>
      </c>
      <c r="O412">
        <v>1.0209999999999999</v>
      </c>
      <c r="P412">
        <v>0.98329999999999995</v>
      </c>
      <c r="Q412">
        <v>0.91300000000000003</v>
      </c>
      <c r="R412">
        <v>0.99619999999999997</v>
      </c>
      <c r="S412">
        <v>1.0439000000000001</v>
      </c>
      <c r="T412">
        <v>0.85389999999999999</v>
      </c>
      <c r="U412">
        <v>0.85060000000000002</v>
      </c>
      <c r="V412">
        <v>0.78990000000000005</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row>
    <row r="413" spans="8:48" ht="15.75" customHeight="1" x14ac:dyDescent="0.3">
      <c r="H413" t="str">
        <v>BD9PNF2</v>
      </c>
      <c r="I413" t="str">
        <v>ASR NEDERLAND NV  ORD</v>
      </c>
      <c r="J413">
        <v>0</v>
      </c>
      <c r="K413">
        <v>0</v>
      </c>
      <c r="L413">
        <v>0</v>
      </c>
      <c r="M413">
        <v>0</v>
      </c>
      <c r="N413">
        <v>0</v>
      </c>
      <c r="O413">
        <v>0</v>
      </c>
      <c r="P413">
        <v>0</v>
      </c>
      <c r="Q413">
        <v>0</v>
      </c>
      <c r="R413">
        <v>1.2255</v>
      </c>
      <c r="S413">
        <v>1.2276</v>
      </c>
      <c r="T413">
        <v>1.3240000000000001</v>
      </c>
      <c r="U413">
        <v>1.232</v>
      </c>
      <c r="V413">
        <v>1.3105</v>
      </c>
      <c r="W413">
        <v>1.179</v>
      </c>
      <c r="X413">
        <v>1.3309</v>
      </c>
      <c r="Y413">
        <v>1.4802999999999999</v>
      </c>
      <c r="Z413">
        <v>1.4350000000000001</v>
      </c>
      <c r="AA413">
        <v>1.3375999999999999</v>
      </c>
      <c r="AB413">
        <v>1.3983000000000001</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row>
    <row r="414" spans="8:48" ht="15.75" customHeight="1" x14ac:dyDescent="0.3">
      <c r="H414" t="str">
        <v>BD9Y9B7</v>
      </c>
      <c r="I414" t="str">
        <v>BASIC FIT NV  ORD</v>
      </c>
      <c r="J414">
        <v>0</v>
      </c>
      <c r="K414">
        <v>0</v>
      </c>
      <c r="L414">
        <v>0</v>
      </c>
      <c r="M414">
        <v>0</v>
      </c>
      <c r="N414">
        <v>0</v>
      </c>
      <c r="O414">
        <v>0.82479999999999998</v>
      </c>
      <c r="P414">
        <v>1.1634</v>
      </c>
      <c r="Q414">
        <v>1.0744</v>
      </c>
      <c r="R414">
        <v>1.0256000000000001</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row>
    <row r="415" spans="8:48" ht="15.75" customHeight="1" x14ac:dyDescent="0.3">
      <c r="H415" t="str">
        <v>BN573R4</v>
      </c>
      <c r="I415" t="str">
        <v>BRUNEL INTERNATIONAL NV  ORD</v>
      </c>
      <c r="J415">
        <v>0.77439999999999998</v>
      </c>
      <c r="K415">
        <v>0.78800000000000003</v>
      </c>
      <c r="L415">
        <v>1.0822000000000001</v>
      </c>
      <c r="M415">
        <v>1.069</v>
      </c>
      <c r="N415">
        <v>1.5657000000000001</v>
      </c>
      <c r="O415">
        <v>1.4214</v>
      </c>
      <c r="P415">
        <v>1.2116</v>
      </c>
      <c r="Q415">
        <v>1.4829000000000001</v>
      </c>
      <c r="R415">
        <v>0.54390000000000005</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row>
    <row r="416" spans="8:48" ht="15.75" customHeight="1" x14ac:dyDescent="0.3">
      <c r="H416" t="str">
        <v>BNBNSG0</v>
      </c>
      <c r="I416" t="str">
        <v>EURONEXT NV  ORD REG</v>
      </c>
      <c r="J416">
        <v>2.5649999999999999</v>
      </c>
      <c r="K416">
        <v>1.2737000000000001</v>
      </c>
      <c r="L416">
        <v>1.9077</v>
      </c>
      <c r="M416">
        <v>1.6163000000000001</v>
      </c>
      <c r="N416">
        <v>1.4139999999999999</v>
      </c>
      <c r="O416">
        <v>1.2157</v>
      </c>
      <c r="P416">
        <v>0.79730000000000001</v>
      </c>
      <c r="Q416">
        <v>0.81</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row>
    <row r="417" spans="8:48" ht="15.75" customHeight="1" x14ac:dyDescent="0.3">
      <c r="H417" t="str">
        <v>BN0TYP0</v>
      </c>
      <c r="I417" t="str">
        <v>FUGRO NV  ORD</v>
      </c>
      <c r="J417">
        <v>0</v>
      </c>
      <c r="K417">
        <v>0</v>
      </c>
      <c r="L417">
        <v>0</v>
      </c>
      <c r="M417">
        <v>0</v>
      </c>
      <c r="N417">
        <v>0</v>
      </c>
      <c r="O417">
        <v>0</v>
      </c>
      <c r="P417">
        <v>0</v>
      </c>
      <c r="Q417">
        <v>1.0322</v>
      </c>
      <c r="R417">
        <v>0.97209999999999996</v>
      </c>
      <c r="S417">
        <v>0.78459999999999996</v>
      </c>
      <c r="T417">
        <v>0.57389999999999997</v>
      </c>
      <c r="U417">
        <v>0.63800000000000001</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row>
    <row r="418" spans="8:48" ht="15.75" customHeight="1" x14ac:dyDescent="0.3">
      <c r="H418" t="str">
        <v>5809428</v>
      </c>
      <c r="I418" t="str">
        <v>ROYAL VOPAK NV  ORD</v>
      </c>
      <c r="J418">
        <v>1.4549000000000001</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row>
    <row r="419" spans="8:48" ht="15.75" customHeight="1" x14ac:dyDescent="0.3">
      <c r="H419" t="str">
        <v>BFY1TC8</v>
      </c>
      <c r="I419" t="str">
        <v>TOMTOM NV  ORD</v>
      </c>
      <c r="J419">
        <v>1.0114000000000001</v>
      </c>
      <c r="K419">
        <v>2.1013999999999999</v>
      </c>
      <c r="L419">
        <v>2.0062000000000002</v>
      </c>
      <c r="M419">
        <v>1.7478</v>
      </c>
      <c r="N419">
        <v>1.7141999999999999</v>
      </c>
      <c r="O419">
        <v>1.3051999999999999</v>
      </c>
      <c r="P419">
        <v>1.4554</v>
      </c>
      <c r="Q419">
        <v>1.4369000000000001</v>
      </c>
      <c r="R419">
        <v>1.2465999999999999</v>
      </c>
      <c r="S419">
        <v>0.99119999999999997</v>
      </c>
      <c r="T419">
        <v>1.0186999999999999</v>
      </c>
      <c r="U419">
        <v>0.83940000000000003</v>
      </c>
      <c r="V419">
        <v>0.79979999999999996</v>
      </c>
      <c r="W419">
        <v>1.1314</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row>
    <row r="420" spans="8:48" ht="15.75" customHeight="1" x14ac:dyDescent="0.3">
      <c r="H420" t="str">
        <v>7271166</v>
      </c>
      <c r="I420" t="str">
        <v>WESSANEN NV  ORD</v>
      </c>
      <c r="J420">
        <v>0</v>
      </c>
      <c r="K420">
        <v>0</v>
      </c>
      <c r="L420">
        <v>0</v>
      </c>
      <c r="M420">
        <v>0</v>
      </c>
      <c r="N420">
        <v>0</v>
      </c>
      <c r="O420">
        <v>0.59930000000000005</v>
      </c>
      <c r="P420">
        <v>1.1391</v>
      </c>
      <c r="Q420">
        <v>1.6204000000000001</v>
      </c>
      <c r="R420">
        <v>1.4419</v>
      </c>
      <c r="S420">
        <v>1.6587000000000001</v>
      </c>
      <c r="T420">
        <v>1.9470000000000001</v>
      </c>
      <c r="U420">
        <v>2.1541999999999999</v>
      </c>
      <c r="V420">
        <v>2.1440999999999999</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row>
    <row r="421" spans="8:48" ht="15.75" customHeight="1" x14ac:dyDescent="0.3">
      <c r="H421" t="str">
        <v>BG0T3J8</v>
      </c>
      <c r="I421" t="str">
        <v>ELKEM ASA  ORD</v>
      </c>
      <c r="J421">
        <v>0</v>
      </c>
      <c r="K421">
        <v>0</v>
      </c>
      <c r="L421">
        <v>0</v>
      </c>
      <c r="M421">
        <v>0</v>
      </c>
      <c r="N421">
        <v>0</v>
      </c>
      <c r="O421">
        <v>0</v>
      </c>
      <c r="P421">
        <v>0</v>
      </c>
      <c r="Q421">
        <v>0</v>
      </c>
      <c r="R421">
        <v>0</v>
      </c>
      <c r="S421">
        <v>0</v>
      </c>
      <c r="T421">
        <v>0</v>
      </c>
      <c r="U421">
        <v>0</v>
      </c>
      <c r="V421">
        <v>0</v>
      </c>
      <c r="W421">
        <v>0.86280000000000001</v>
      </c>
      <c r="X421">
        <v>0.89329999999999998</v>
      </c>
      <c r="Y421">
        <v>0.61</v>
      </c>
      <c r="Z421">
        <v>1.306</v>
      </c>
      <c r="AA421">
        <v>0.98909999999999998</v>
      </c>
      <c r="AB421">
        <v>0.98629999999999995</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row>
    <row r="422" spans="8:48" ht="15.75" customHeight="1" x14ac:dyDescent="0.3">
      <c r="H422" t="str">
        <v>7057720</v>
      </c>
      <c r="I422" t="str">
        <v>OTELLO CORP ASA  ORD</v>
      </c>
      <c r="J422">
        <v>1.4117</v>
      </c>
      <c r="K422">
        <v>1.3903000000000001</v>
      </c>
      <c r="L422">
        <v>0.79139999999999999</v>
      </c>
      <c r="M422">
        <v>0.44440000000000002</v>
      </c>
      <c r="N422">
        <v>0.1971</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row>
    <row r="423" spans="8:48" ht="15.75" customHeight="1" x14ac:dyDescent="0.3">
      <c r="H423" t="str">
        <v>B1L7YL5</v>
      </c>
      <c r="I423" t="str">
        <v>PGS (PETROLEUM GEO SVCS) ASA  ORD</v>
      </c>
      <c r="J423">
        <v>0</v>
      </c>
      <c r="K423">
        <v>0</v>
      </c>
      <c r="L423">
        <v>0</v>
      </c>
      <c r="M423">
        <v>0</v>
      </c>
      <c r="N423">
        <v>0</v>
      </c>
      <c r="O423">
        <v>0</v>
      </c>
      <c r="P423">
        <v>0</v>
      </c>
      <c r="Q423">
        <v>0</v>
      </c>
      <c r="R423">
        <v>0</v>
      </c>
      <c r="S423">
        <v>0</v>
      </c>
      <c r="T423">
        <v>0</v>
      </c>
      <c r="U423">
        <v>0</v>
      </c>
      <c r="V423">
        <v>0</v>
      </c>
      <c r="W423">
        <v>0</v>
      </c>
      <c r="X423">
        <v>0</v>
      </c>
      <c r="Y423">
        <v>0</v>
      </c>
      <c r="Z423">
        <v>1.5330999999999999</v>
      </c>
      <c r="AA423">
        <v>0.98619999999999997</v>
      </c>
      <c r="AB423">
        <v>0.99280000000000002</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row>
    <row r="424" spans="8:48" ht="15.75" customHeight="1" x14ac:dyDescent="0.3">
      <c r="H424" t="str">
        <v>BJXC0S3</v>
      </c>
      <c r="I424" t="str">
        <v>PROSAFE SE  ORD</v>
      </c>
      <c r="J424">
        <v>0</v>
      </c>
      <c r="K424">
        <v>0</v>
      </c>
      <c r="L424">
        <v>0</v>
      </c>
      <c r="M424">
        <v>0.74150000000000005</v>
      </c>
      <c r="N424">
        <v>9.1999999999999998E-2</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row>
    <row r="425" spans="8:48" ht="15.75" customHeight="1" x14ac:dyDescent="0.3">
      <c r="H425" t="str">
        <v>BMH4WM4</v>
      </c>
      <c r="I425" t="str">
        <v>ZAPTEC ASA  ORD</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1.5760000000000001</v>
      </c>
      <c r="AH425">
        <v>0</v>
      </c>
      <c r="AI425">
        <v>0</v>
      </c>
      <c r="AJ425">
        <v>0</v>
      </c>
      <c r="AK425">
        <v>0</v>
      </c>
      <c r="AL425">
        <v>0</v>
      </c>
      <c r="AM425">
        <v>0</v>
      </c>
      <c r="AN425">
        <v>0</v>
      </c>
      <c r="AO425">
        <v>0</v>
      </c>
      <c r="AP425">
        <v>0</v>
      </c>
      <c r="AQ425">
        <v>0</v>
      </c>
      <c r="AR425">
        <v>0</v>
      </c>
      <c r="AS425">
        <v>0</v>
      </c>
      <c r="AT425">
        <v>0</v>
      </c>
      <c r="AU425">
        <v>0</v>
      </c>
      <c r="AV425">
        <v>0</v>
      </c>
    </row>
    <row r="426" spans="8:48" ht="15.75" customHeight="1" x14ac:dyDescent="0.3">
      <c r="H426" t="str">
        <v>BLLJ381</v>
      </c>
      <c r="I426" t="str">
        <v>ANIMA HOLDING SPA  ORD</v>
      </c>
      <c r="J426">
        <v>1.2956000000000001</v>
      </c>
      <c r="K426">
        <v>1.4136</v>
      </c>
      <c r="L426">
        <v>1.2757000000000001</v>
      </c>
      <c r="M426">
        <v>0.89990000000000003</v>
      </c>
      <c r="N426">
        <v>0.85150000000000003</v>
      </c>
      <c r="O426">
        <v>0.52749999999999997</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row>
    <row r="427" spans="8:48" ht="15.75" customHeight="1" x14ac:dyDescent="0.3">
      <c r="H427" t="str">
        <v>5808135</v>
      </c>
      <c r="I427" t="str">
        <v>BENI STABILI SPA SIIQ  ORD</v>
      </c>
      <c r="J427">
        <v>0</v>
      </c>
      <c r="K427">
        <v>0</v>
      </c>
      <c r="L427">
        <v>0</v>
      </c>
      <c r="M427">
        <v>0</v>
      </c>
      <c r="N427">
        <v>0</v>
      </c>
      <c r="O427">
        <v>0</v>
      </c>
      <c r="P427">
        <v>0.8508</v>
      </c>
      <c r="Q427">
        <v>0.85629999999999995</v>
      </c>
      <c r="R427">
        <v>0.64480000000000004</v>
      </c>
      <c r="S427">
        <v>0.6</v>
      </c>
      <c r="T427">
        <v>0.65410000000000001</v>
      </c>
      <c r="U427">
        <v>0.7036</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row>
    <row r="428" spans="8:48" ht="15.75" customHeight="1" x14ac:dyDescent="0.3">
      <c r="H428" t="str">
        <v>BMWHST7</v>
      </c>
      <c r="I428" t="str">
        <v>CREDITO VALTELLINESE SPA  ORD</v>
      </c>
      <c r="J428">
        <v>0.97</v>
      </c>
      <c r="K428">
        <v>1.0723</v>
      </c>
      <c r="L428">
        <v>0.94850000000000001</v>
      </c>
      <c r="M428">
        <v>0.61519999999999997</v>
      </c>
      <c r="N428">
        <v>0.31059999999999999</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row>
    <row r="429" spans="8:48" ht="15.75" customHeight="1" x14ac:dyDescent="0.3">
      <c r="H429" t="str">
        <v>7169517</v>
      </c>
      <c r="I429" t="str">
        <v>DE LONGHI SPA  ORD</v>
      </c>
      <c r="J429">
        <v>0</v>
      </c>
      <c r="K429">
        <v>0</v>
      </c>
      <c r="L429">
        <v>0</v>
      </c>
      <c r="M429">
        <v>0</v>
      </c>
      <c r="N429">
        <v>0</v>
      </c>
      <c r="O429">
        <v>0</v>
      </c>
      <c r="P429">
        <v>0</v>
      </c>
      <c r="Q429">
        <v>0</v>
      </c>
      <c r="R429">
        <v>0</v>
      </c>
      <c r="S429">
        <v>0</v>
      </c>
      <c r="T429">
        <v>0</v>
      </c>
      <c r="U429">
        <v>0.82130000000000003</v>
      </c>
      <c r="V429">
        <v>0.82520000000000004</v>
      </c>
      <c r="W429">
        <v>0.74180000000000001</v>
      </c>
      <c r="X429">
        <v>0.79500000000000004</v>
      </c>
      <c r="Y429">
        <v>0.85760000000000003</v>
      </c>
      <c r="Z429">
        <v>0.84360000000000002</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row>
    <row r="430" spans="8:48" ht="15.75" customHeight="1" x14ac:dyDescent="0.3">
      <c r="H430" t="str">
        <v>BMH5TM6</v>
      </c>
      <c r="I430" t="str">
        <v>TREVI FINANZIARIA INDUSTRIALE  ORD</v>
      </c>
      <c r="J430">
        <v>0.54490000000000005</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row>
    <row r="431" spans="8:48" ht="15.75" customHeight="1" x14ac:dyDescent="0.3">
      <c r="H431" t="str">
        <v>B4YC9W4</v>
      </c>
      <c r="I431" t="str">
        <v>YOOX NET A PORTER GROUP SPA  ORD</v>
      </c>
      <c r="J431">
        <v>1.2148000000000001</v>
      </c>
      <c r="K431">
        <v>1.3080000000000001</v>
      </c>
      <c r="L431">
        <v>1.1040000000000001</v>
      </c>
      <c r="M431">
        <v>0.96330000000000005</v>
      </c>
      <c r="N431">
        <v>0.74309999999999998</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row>
    <row r="432" spans="8:48" ht="15.75" customHeight="1" x14ac:dyDescent="0.3">
      <c r="H432" t="str">
        <v>B1GCQ97</v>
      </c>
      <c r="I432" t="str">
        <v>SOMERO ENTERPRISES INC COM</v>
      </c>
      <c r="J432">
        <v>0</v>
      </c>
      <c r="K432">
        <v>0</v>
      </c>
      <c r="L432">
        <v>0</v>
      </c>
      <c r="M432">
        <v>0</v>
      </c>
      <c r="N432">
        <v>0</v>
      </c>
      <c r="O432">
        <v>0</v>
      </c>
      <c r="P432">
        <v>0</v>
      </c>
      <c r="Q432">
        <v>0</v>
      </c>
      <c r="R432">
        <v>0</v>
      </c>
      <c r="S432">
        <v>0</v>
      </c>
      <c r="T432">
        <v>0</v>
      </c>
      <c r="U432">
        <v>0</v>
      </c>
      <c r="V432">
        <v>0.83350000000000002</v>
      </c>
      <c r="W432">
        <v>1.0451999999999999</v>
      </c>
      <c r="X432">
        <v>1.0179</v>
      </c>
      <c r="Y432">
        <v>1.0653999999999999</v>
      </c>
      <c r="Z432">
        <v>1.2065999999999999</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row>
    <row r="433" spans="8:48" ht="15.75" customHeight="1" x14ac:dyDescent="0.3">
      <c r="H433" t="str">
        <v>BD6DG27</v>
      </c>
      <c r="I433" t="str">
        <v>AHLSELL AB  ORD</v>
      </c>
      <c r="J433">
        <v>0</v>
      </c>
      <c r="K433">
        <v>0</v>
      </c>
      <c r="L433">
        <v>0</v>
      </c>
      <c r="M433">
        <v>0</v>
      </c>
      <c r="N433">
        <v>0</v>
      </c>
      <c r="O433">
        <v>0</v>
      </c>
      <c r="P433">
        <v>0</v>
      </c>
      <c r="Q433">
        <v>0.87890000000000001</v>
      </c>
      <c r="R433">
        <v>0.96709999999999996</v>
      </c>
      <c r="S433">
        <v>1.2762</v>
      </c>
      <c r="T433">
        <v>0.80320000000000003</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row>
    <row r="434" spans="8:48" ht="15.75" customHeight="1" x14ac:dyDescent="0.3">
      <c r="H434" t="str">
        <v>BMWC784</v>
      </c>
      <c r="I434" t="str">
        <v>BETSSON AB  ORD B</v>
      </c>
      <c r="J434">
        <v>0</v>
      </c>
      <c r="K434">
        <v>1.1680999999999999</v>
      </c>
      <c r="L434">
        <v>1.2344999999999999</v>
      </c>
      <c r="M434">
        <v>0.9486</v>
      </c>
      <c r="N434">
        <v>0.96740000000000004</v>
      </c>
      <c r="O434">
        <v>0.35770000000000002</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row>
    <row r="435" spans="8:48" ht="15.75" customHeight="1" x14ac:dyDescent="0.3">
      <c r="H435" t="str">
        <v>BNHRWG4</v>
      </c>
      <c r="I435" t="str">
        <v>CARY GROUP HOLDING AB  ORD</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0.6159</v>
      </c>
      <c r="AK435">
        <v>0.71319999999999995</v>
      </c>
      <c r="AL435">
        <v>0.66739999999999999</v>
      </c>
      <c r="AM435">
        <v>0.60519999999999996</v>
      </c>
      <c r="AN435">
        <v>0.58679999999999999</v>
      </c>
      <c r="AO435">
        <v>0</v>
      </c>
      <c r="AP435">
        <v>0</v>
      </c>
      <c r="AQ435">
        <v>0</v>
      </c>
      <c r="AR435">
        <v>0</v>
      </c>
      <c r="AS435">
        <v>0</v>
      </c>
      <c r="AT435">
        <v>0</v>
      </c>
      <c r="AU435">
        <v>0</v>
      </c>
      <c r="AV435">
        <v>0</v>
      </c>
    </row>
    <row r="436" spans="8:48" ht="15.75" customHeight="1" x14ac:dyDescent="0.3">
      <c r="H436" t="str">
        <v>5364778</v>
      </c>
      <c r="I436" t="str">
        <v>CTT SYSTEMS AB  ORD</v>
      </c>
      <c r="J436">
        <v>0</v>
      </c>
      <c r="K436">
        <v>0</v>
      </c>
      <c r="L436">
        <v>0</v>
      </c>
      <c r="M436">
        <v>0</v>
      </c>
      <c r="N436">
        <v>0</v>
      </c>
      <c r="O436">
        <v>0</v>
      </c>
      <c r="P436">
        <v>0</v>
      </c>
      <c r="Q436">
        <v>0</v>
      </c>
      <c r="R436">
        <v>0</v>
      </c>
      <c r="S436">
        <v>0</v>
      </c>
      <c r="T436">
        <v>0</v>
      </c>
      <c r="U436">
        <v>0</v>
      </c>
      <c r="V436">
        <v>0</v>
      </c>
      <c r="W436">
        <v>1.7488999999999999</v>
      </c>
      <c r="X436">
        <v>1.4752000000000001</v>
      </c>
      <c r="Y436">
        <v>0</v>
      </c>
      <c r="Z436">
        <v>0</v>
      </c>
      <c r="AA436">
        <v>0</v>
      </c>
      <c r="AB436">
        <v>0</v>
      </c>
      <c r="AC436">
        <v>0</v>
      </c>
      <c r="AD436">
        <v>1.371</v>
      </c>
      <c r="AE436">
        <v>0.98209999999999997</v>
      </c>
      <c r="AF436">
        <v>0.6673</v>
      </c>
      <c r="AG436">
        <v>0.67869999999999997</v>
      </c>
      <c r="AH436">
        <v>0.64949999999999997</v>
      </c>
      <c r="AI436">
        <v>0</v>
      </c>
      <c r="AJ436">
        <v>0</v>
      </c>
      <c r="AK436">
        <v>0</v>
      </c>
      <c r="AL436">
        <v>0</v>
      </c>
      <c r="AM436">
        <v>0</v>
      </c>
      <c r="AN436">
        <v>0</v>
      </c>
      <c r="AO436">
        <v>0</v>
      </c>
      <c r="AP436">
        <v>0</v>
      </c>
      <c r="AQ436">
        <v>0</v>
      </c>
      <c r="AR436">
        <v>0</v>
      </c>
      <c r="AS436">
        <v>0</v>
      </c>
      <c r="AT436">
        <v>0</v>
      </c>
      <c r="AU436">
        <v>0</v>
      </c>
      <c r="AV436">
        <v>0</v>
      </c>
    </row>
    <row r="437" spans="8:48" ht="15.75" customHeight="1" x14ac:dyDescent="0.3">
      <c r="H437" t="str">
        <v>BYXTXZ7</v>
      </c>
      <c r="I437" t="str">
        <v>INFANT BACTERIAL THERAPEUTICS  ORD B</v>
      </c>
      <c r="J437">
        <v>0</v>
      </c>
      <c r="K437">
        <v>0</v>
      </c>
      <c r="L437">
        <v>0</v>
      </c>
      <c r="M437">
        <v>0</v>
      </c>
      <c r="N437">
        <v>3.1399999999999997E-2</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row>
    <row r="438" spans="8:48" ht="15.75" customHeight="1" x14ac:dyDescent="0.3">
      <c r="H438" t="str">
        <v>B3YWDL4</v>
      </c>
      <c r="I438" t="str">
        <v>CONCENTRIC AB  ORD</v>
      </c>
      <c r="J438">
        <v>1.8785000000000001</v>
      </c>
      <c r="K438">
        <v>1.5327999999999999</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row>
    <row r="439" spans="8:48" ht="15.75" customHeight="1" x14ac:dyDescent="0.3">
      <c r="H439" t="str">
        <v>BPMRNZ9</v>
      </c>
      <c r="I439" t="str">
        <v>FASTIGHETS AB BALDER  ORD B</v>
      </c>
      <c r="J439">
        <v>0</v>
      </c>
      <c r="K439">
        <v>0</v>
      </c>
      <c r="L439">
        <v>0</v>
      </c>
      <c r="M439">
        <v>1.0031000000000001</v>
      </c>
      <c r="N439">
        <v>1.5419</v>
      </c>
      <c r="O439">
        <v>1.5872999999999999</v>
      </c>
      <c r="P439">
        <v>1.5024999999999999</v>
      </c>
      <c r="Q439">
        <v>1.1999</v>
      </c>
      <c r="R439">
        <v>0.91400000000000003</v>
      </c>
      <c r="S439">
        <v>0.85640000000000005</v>
      </c>
      <c r="T439">
        <v>0.83230000000000004</v>
      </c>
      <c r="U439">
        <v>0.77580000000000005</v>
      </c>
      <c r="V439">
        <v>0.74350000000000005</v>
      </c>
      <c r="W439">
        <v>0.73029999999999995</v>
      </c>
      <c r="X439">
        <v>0.749</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row>
    <row r="440" spans="8:48" ht="15.75" customHeight="1" x14ac:dyDescent="0.3">
      <c r="H440" t="str">
        <v>BKMFJ94</v>
      </c>
      <c r="I440" t="str">
        <v>BICO GROUP (CELLINK) AB  ORD B</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1.2344999999999999</v>
      </c>
      <c r="AE440">
        <v>1.2759</v>
      </c>
      <c r="AF440">
        <v>1.87</v>
      </c>
      <c r="AG440">
        <v>1.8283</v>
      </c>
      <c r="AH440">
        <v>2.5768</v>
      </c>
      <c r="AI440">
        <v>2.0708000000000002</v>
      </c>
      <c r="AJ440">
        <v>1.6355</v>
      </c>
      <c r="AK440">
        <v>0.70889999999999997</v>
      </c>
      <c r="AL440">
        <v>0</v>
      </c>
      <c r="AM440">
        <v>0</v>
      </c>
      <c r="AN440">
        <v>0</v>
      </c>
      <c r="AO440">
        <v>0</v>
      </c>
      <c r="AP440">
        <v>0</v>
      </c>
      <c r="AQ440">
        <v>0</v>
      </c>
      <c r="AR440">
        <v>0</v>
      </c>
      <c r="AS440">
        <v>0</v>
      </c>
      <c r="AT440">
        <v>0</v>
      </c>
      <c r="AU440">
        <v>0</v>
      </c>
      <c r="AV440">
        <v>0</v>
      </c>
    </row>
    <row r="441" spans="8:48" ht="15.75" customHeight="1" x14ac:dyDescent="0.3">
      <c r="H441" t="str">
        <v>BM98X98</v>
      </c>
      <c r="I441" t="str">
        <v>CINT GROUP AB  ORD</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0.71889999999999998</v>
      </c>
      <c r="AK441">
        <v>2.0152999999999999</v>
      </c>
      <c r="AL441">
        <v>1.601</v>
      </c>
      <c r="AM441">
        <v>1.1415999999999999</v>
      </c>
      <c r="AN441">
        <v>1.0855999999999999</v>
      </c>
      <c r="AO441">
        <v>0.71340000000000003</v>
      </c>
      <c r="AP441">
        <v>0</v>
      </c>
      <c r="AQ441">
        <v>0</v>
      </c>
      <c r="AR441">
        <v>0</v>
      </c>
      <c r="AS441">
        <v>0</v>
      </c>
      <c r="AT441">
        <v>0</v>
      </c>
      <c r="AU441">
        <v>0</v>
      </c>
      <c r="AV441">
        <v>0</v>
      </c>
    </row>
    <row r="442" spans="8:48" ht="15.75" customHeight="1" x14ac:dyDescent="0.3">
      <c r="H442" t="str">
        <v>BF3NMS2</v>
      </c>
      <c r="I442" t="str">
        <v>BONESUPPORT HOLDING AB  ORD</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0.57769999999999999</v>
      </c>
      <c r="AJ442">
        <v>0.28570000000000001</v>
      </c>
      <c r="AK442">
        <v>0</v>
      </c>
      <c r="AL442">
        <v>0</v>
      </c>
      <c r="AM442">
        <v>0</v>
      </c>
      <c r="AN442">
        <v>0</v>
      </c>
      <c r="AO442">
        <v>0</v>
      </c>
      <c r="AP442">
        <v>0</v>
      </c>
      <c r="AQ442">
        <v>0</v>
      </c>
      <c r="AR442">
        <v>0</v>
      </c>
      <c r="AS442">
        <v>0</v>
      </c>
      <c r="AT442">
        <v>0</v>
      </c>
      <c r="AU442">
        <v>0</v>
      </c>
      <c r="AV442">
        <v>0</v>
      </c>
    </row>
    <row r="443" spans="8:48" ht="15.75" customHeight="1" x14ac:dyDescent="0.3">
      <c r="H443" t="str">
        <v>BJXSCH4</v>
      </c>
      <c r="I443" t="str">
        <v>EVOLUTION (GAMING GROUP) AB  ORD</v>
      </c>
      <c r="J443">
        <v>0.69169999999999998</v>
      </c>
      <c r="K443">
        <v>0.76449999999999996</v>
      </c>
      <c r="L443">
        <v>1.2430000000000001</v>
      </c>
      <c r="M443">
        <v>0.99719999999999998</v>
      </c>
      <c r="N443">
        <v>1.1292</v>
      </c>
      <c r="O443">
        <v>1.3459000000000001</v>
      </c>
      <c r="P443">
        <v>0.9768</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row>
    <row r="444" spans="8:48" ht="15.75" customHeight="1" x14ac:dyDescent="0.3">
      <c r="H444" t="str">
        <v>BN6RVB3</v>
      </c>
      <c r="I444" t="str">
        <v>GARO AB  ORD</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0.95779999999999998</v>
      </c>
      <c r="AF444">
        <v>1.2121999999999999</v>
      </c>
      <c r="AG444">
        <v>1.7884</v>
      </c>
      <c r="AH444">
        <v>1.5780000000000001</v>
      </c>
      <c r="AI444">
        <v>1.5709</v>
      </c>
      <c r="AJ444">
        <v>2.3195999999999999</v>
      </c>
      <c r="AK444">
        <v>2.3879999999999999</v>
      </c>
      <c r="AL444">
        <v>2.1244000000000001</v>
      </c>
      <c r="AM444">
        <v>2.0668000000000002</v>
      </c>
      <c r="AN444">
        <v>1.8466</v>
      </c>
      <c r="AO444">
        <v>1.9669000000000001</v>
      </c>
      <c r="AP444">
        <v>1.3084</v>
      </c>
      <c r="AQ444">
        <v>1.0125</v>
      </c>
      <c r="AR444">
        <v>0.74170000000000003</v>
      </c>
      <c r="AS444">
        <v>0.75380000000000003</v>
      </c>
      <c r="AT444">
        <v>0.53810000000000002</v>
      </c>
      <c r="AU444">
        <v>0.35859999999999997</v>
      </c>
      <c r="AV444">
        <v>0</v>
      </c>
    </row>
    <row r="445" spans="8:48" ht="15.75" customHeight="1" x14ac:dyDescent="0.3">
      <c r="H445" t="str">
        <v>BM9S1Z0</v>
      </c>
      <c r="I445" t="str">
        <v>HEXATRONIC GROUP AB  ORD</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1.0125999999999999</v>
      </c>
      <c r="AQ445">
        <v>0.65010000000000001</v>
      </c>
      <c r="AR445">
        <v>0.43490000000000001</v>
      </c>
      <c r="AS445">
        <v>0</v>
      </c>
      <c r="AT445">
        <v>0</v>
      </c>
      <c r="AU445">
        <v>0</v>
      </c>
      <c r="AV445">
        <v>0</v>
      </c>
    </row>
    <row r="446" spans="8:48" ht="15.75" customHeight="1" x14ac:dyDescent="0.3">
      <c r="H446" t="str">
        <v>B142FZ8</v>
      </c>
      <c r="I446" t="str">
        <v>JM AB  ORD</v>
      </c>
      <c r="J446">
        <v>0.96550000000000002</v>
      </c>
      <c r="K446">
        <v>1.1017999999999999</v>
      </c>
      <c r="L446">
        <v>0.98550000000000004</v>
      </c>
      <c r="M446">
        <v>0.76580000000000004</v>
      </c>
      <c r="N446">
        <v>0.62409999999999999</v>
      </c>
      <c r="O446">
        <v>0.9728</v>
      </c>
      <c r="P446">
        <v>0.95569999999999999</v>
      </c>
      <c r="Q446">
        <v>1.0612999999999999</v>
      </c>
      <c r="R446">
        <v>1.0711999999999999</v>
      </c>
      <c r="S446">
        <v>0.9698</v>
      </c>
      <c r="T446">
        <v>0.78300000000000003</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row>
    <row r="447" spans="8:48" ht="15.75" customHeight="1" x14ac:dyDescent="0.3">
      <c r="H447" t="str">
        <v>BMWX9N6</v>
      </c>
      <c r="I447" t="str">
        <v>LAGERCRANTZ GROUP AB  ORD B</v>
      </c>
      <c r="J447">
        <v>1.5611999999999999</v>
      </c>
      <c r="K447">
        <v>1.6173</v>
      </c>
      <c r="L447">
        <v>1.6201000000000001</v>
      </c>
      <c r="M447">
        <v>1.4285000000000001</v>
      </c>
      <c r="N447">
        <v>2.2755999999999998</v>
      </c>
      <c r="O447">
        <v>2.1657999999999999</v>
      </c>
      <c r="P447">
        <v>1.8251999999999999</v>
      </c>
      <c r="Q447">
        <v>1.2972999999999999</v>
      </c>
      <c r="R447">
        <v>1.2071000000000001</v>
      </c>
      <c r="S447">
        <v>1.0976999999999999</v>
      </c>
      <c r="T447">
        <v>0.89949999999999997</v>
      </c>
      <c r="U447">
        <v>0.90680000000000005</v>
      </c>
      <c r="V447">
        <v>0.93779999999999997</v>
      </c>
      <c r="W447">
        <v>0.96519999999999995</v>
      </c>
      <c r="X447">
        <v>0.84630000000000005</v>
      </c>
      <c r="Y447">
        <v>1.1000000000000001</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row>
    <row r="448" spans="8:48" ht="15.75" customHeight="1" x14ac:dyDescent="0.3">
      <c r="H448" t="str">
        <v>BXC4CH1</v>
      </c>
      <c r="I448" t="str">
        <v>NETENT AB  ORD B</v>
      </c>
      <c r="J448">
        <v>0</v>
      </c>
      <c r="K448">
        <v>1.2244999999999999</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row>
    <row r="449" spans="8:48" ht="15.75" customHeight="1" x14ac:dyDescent="0.3">
      <c r="H449" t="str">
        <v>BKX8GB3</v>
      </c>
      <c r="I449" t="str">
        <v>NETENT AB  ORD B</v>
      </c>
      <c r="J449">
        <v>1.1798999999999999</v>
      </c>
      <c r="K449">
        <v>0</v>
      </c>
      <c r="L449">
        <v>1.5916999999999999</v>
      </c>
      <c r="M449">
        <v>1.1883999999999999</v>
      </c>
      <c r="N449">
        <v>1.0849</v>
      </c>
      <c r="O449">
        <v>1.7924</v>
      </c>
      <c r="P449">
        <v>1.4984</v>
      </c>
      <c r="Q449">
        <v>0.57969999999999999</v>
      </c>
      <c r="R449">
        <v>0.55759999999999998</v>
      </c>
      <c r="S449">
        <v>0.48949999999999999</v>
      </c>
      <c r="T449">
        <v>0.39360000000000001</v>
      </c>
      <c r="U449">
        <v>0.35370000000000001</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row>
    <row r="450" spans="8:48" ht="15.75" customHeight="1" x14ac:dyDescent="0.3">
      <c r="H450" t="str">
        <v>BYY1RS3</v>
      </c>
      <c r="I450" t="str">
        <v>LEOVEGAS AB  ORD</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row>
    <row r="451" spans="8:48" ht="15.75" customHeight="1" x14ac:dyDescent="0.3">
      <c r="H451" t="str">
        <v>BMX6GL1</v>
      </c>
      <c r="I451" t="str">
        <v>READLY INTERNATIONAL AB  ORD</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0.39939999999999998</v>
      </c>
      <c r="AG451">
        <v>0.42709999999999998</v>
      </c>
      <c r="AH451">
        <v>0.33310000000000001</v>
      </c>
      <c r="AI451">
        <v>0.1797</v>
      </c>
      <c r="AJ451">
        <v>0</v>
      </c>
      <c r="AK451">
        <v>0</v>
      </c>
      <c r="AL451">
        <v>0</v>
      </c>
      <c r="AM451">
        <v>0</v>
      </c>
      <c r="AN451">
        <v>0</v>
      </c>
      <c r="AO451">
        <v>0</v>
      </c>
      <c r="AP451">
        <v>0</v>
      </c>
      <c r="AQ451">
        <v>0</v>
      </c>
      <c r="AR451">
        <v>0</v>
      </c>
      <c r="AS451">
        <v>0</v>
      </c>
      <c r="AT451">
        <v>0</v>
      </c>
      <c r="AU451">
        <v>0</v>
      </c>
      <c r="AV451">
        <v>0</v>
      </c>
    </row>
    <row r="452" spans="8:48" ht="15.75" customHeight="1" x14ac:dyDescent="0.3">
      <c r="H452" t="str">
        <v>BKP8Q11</v>
      </c>
      <c r="I452" t="str">
        <v>SINCH AB  ORD</v>
      </c>
      <c r="J452">
        <v>0</v>
      </c>
      <c r="K452">
        <v>0</v>
      </c>
      <c r="L452">
        <v>0</v>
      </c>
      <c r="M452">
        <v>0.83320000000000005</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row>
    <row r="453" spans="8:48" ht="15.75" customHeight="1" x14ac:dyDescent="0.3">
      <c r="H453" t="str">
        <v>4902384</v>
      </c>
      <c r="I453" t="str">
        <v>TRELLEBORG AB  ORD B</v>
      </c>
      <c r="J453">
        <v>1.2685999999999999</v>
      </c>
      <c r="K453">
        <v>1.0911999999999999</v>
      </c>
      <c r="L453">
        <v>1.0447</v>
      </c>
      <c r="M453">
        <v>0.91400000000000003</v>
      </c>
      <c r="N453">
        <v>0.87450000000000006</v>
      </c>
      <c r="O453">
        <v>1.0583</v>
      </c>
      <c r="P453">
        <v>1.0568</v>
      </c>
      <c r="Q453">
        <v>1.1154999999999999</v>
      </c>
      <c r="R453">
        <v>0.91820000000000002</v>
      </c>
      <c r="S453">
        <v>0.78939999999999999</v>
      </c>
      <c r="T453">
        <v>0.60840000000000005</v>
      </c>
      <c r="U453">
        <v>0.51019999999999999</v>
      </c>
      <c r="V453">
        <v>0.56510000000000005</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row>
    <row r="454" spans="8:48" ht="15.75" customHeight="1" x14ac:dyDescent="0.3">
      <c r="H454" t="str">
        <v>BNKCRG1</v>
      </c>
      <c r="I454" t="str">
        <v>VIMIAN GROUP AB  ORD</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0.69389999999999996</v>
      </c>
      <c r="AJ454">
        <v>0.60019999999999996</v>
      </c>
      <c r="AK454">
        <v>0</v>
      </c>
      <c r="AL454">
        <v>0</v>
      </c>
      <c r="AM454">
        <v>0</v>
      </c>
      <c r="AN454">
        <v>0</v>
      </c>
      <c r="AO454">
        <v>0</v>
      </c>
      <c r="AP454">
        <v>0</v>
      </c>
      <c r="AQ454">
        <v>0</v>
      </c>
      <c r="AR454">
        <v>0</v>
      </c>
      <c r="AS454">
        <v>0</v>
      </c>
      <c r="AT454">
        <v>0</v>
      </c>
      <c r="AU454">
        <v>0</v>
      </c>
      <c r="AV454">
        <v>0</v>
      </c>
    </row>
    <row r="455" spans="8:48" ht="15.75" customHeight="1" x14ac:dyDescent="0.3">
      <c r="H455" t="str">
        <v>BZ006R3</v>
      </c>
      <c r="I455" t="str">
        <v>VOLATI AB  ORD</v>
      </c>
      <c r="J455">
        <v>0</v>
      </c>
      <c r="K455">
        <v>0</v>
      </c>
      <c r="L455">
        <v>0</v>
      </c>
      <c r="M455">
        <v>0</v>
      </c>
      <c r="N455">
        <v>0</v>
      </c>
      <c r="O455">
        <v>0</v>
      </c>
      <c r="P455">
        <v>0</v>
      </c>
      <c r="Q455">
        <v>1.0148999999999999</v>
      </c>
      <c r="R455">
        <v>0.89470000000000005</v>
      </c>
      <c r="S455">
        <v>0.73309999999999997</v>
      </c>
      <c r="T455">
        <v>0.43559999999999999</v>
      </c>
      <c r="U455">
        <v>0.443</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row>
    <row r="456" spans="8:48" ht="15.75" customHeight="1" x14ac:dyDescent="0.3">
      <c r="H456" t="str">
        <v>BLDB2F5</v>
      </c>
      <c r="I456" t="str">
        <v>WALLENSTAM AB  ORD B</v>
      </c>
      <c r="J456">
        <v>1.0299</v>
      </c>
      <c r="K456">
        <v>0.8155</v>
      </c>
      <c r="L456">
        <v>1.0556000000000001</v>
      </c>
      <c r="M456">
        <v>0.72909999999999997</v>
      </c>
      <c r="N456">
        <v>0.747</v>
      </c>
      <c r="O456">
        <v>1.1848000000000001</v>
      </c>
      <c r="P456">
        <v>1.1060000000000001</v>
      </c>
      <c r="Q456">
        <v>0.58340000000000003</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row>
    <row r="457" spans="8:48" ht="15.75" customHeight="1" x14ac:dyDescent="0.3">
      <c r="H457" t="str">
        <v>BWXTN97</v>
      </c>
      <c r="I457" t="str">
        <v>TOBII AB  ORD</v>
      </c>
      <c r="J457">
        <v>0</v>
      </c>
      <c r="K457">
        <v>0.83440000000000003</v>
      </c>
      <c r="L457">
        <v>1.4581999999999999</v>
      </c>
      <c r="M457">
        <v>1.4819</v>
      </c>
      <c r="N457">
        <v>1.399</v>
      </c>
      <c r="O457">
        <v>1.6086</v>
      </c>
      <c r="P457">
        <v>1.5940000000000001</v>
      </c>
      <c r="Q457">
        <v>1.804</v>
      </c>
      <c r="R457">
        <v>0.99</v>
      </c>
      <c r="S457">
        <v>0.75309999999999999</v>
      </c>
      <c r="T457">
        <v>1.1569</v>
      </c>
      <c r="U457">
        <v>0.84</v>
      </c>
      <c r="V457">
        <v>0.76649999999999996</v>
      </c>
      <c r="W457">
        <v>0.84050000000000002</v>
      </c>
      <c r="X457">
        <v>0.90580000000000005</v>
      </c>
      <c r="Y457">
        <v>0.73329999999999995</v>
      </c>
      <c r="Z457">
        <v>0.78400000000000003</v>
      </c>
      <c r="AA457">
        <v>0.95009999999999994</v>
      </c>
      <c r="AB457">
        <v>1.6480999999999999</v>
      </c>
      <c r="AC457">
        <v>1.5719000000000001</v>
      </c>
      <c r="AD457">
        <v>1.3976</v>
      </c>
      <c r="AE457">
        <v>1.3915999999999999</v>
      </c>
      <c r="AF457">
        <v>2.8479999999999999</v>
      </c>
      <c r="AG457">
        <v>2.3740000000000001</v>
      </c>
      <c r="AH457">
        <v>2.4866000000000001</v>
      </c>
      <c r="AI457">
        <v>2.6126</v>
      </c>
      <c r="AJ457">
        <v>2.1859000000000002</v>
      </c>
      <c r="AK457">
        <v>1.1848000000000001</v>
      </c>
      <c r="AL457">
        <v>1.2602</v>
      </c>
      <c r="AM457">
        <v>0.81879999999999997</v>
      </c>
      <c r="AN457">
        <v>1.0873999999999999</v>
      </c>
      <c r="AO457">
        <v>0.69779999999999998</v>
      </c>
      <c r="AP457">
        <v>0.77529999999999999</v>
      </c>
      <c r="AQ457">
        <v>0.56969999999999998</v>
      </c>
      <c r="AR457">
        <v>0.55979999999999996</v>
      </c>
      <c r="AS457">
        <v>0</v>
      </c>
      <c r="AT457">
        <v>0</v>
      </c>
      <c r="AU457">
        <v>0</v>
      </c>
      <c r="AV457">
        <v>0</v>
      </c>
    </row>
    <row r="458" spans="8:48" ht="15.75" customHeight="1" x14ac:dyDescent="0.3">
      <c r="H458" t="str">
        <v>5913448</v>
      </c>
      <c r="I458" t="str">
        <v>BASWARE OYJ  ORD</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1.1121000000000001</v>
      </c>
      <c r="AI458">
        <v>1.1807000000000001</v>
      </c>
      <c r="AJ458">
        <v>1.1478999999999999</v>
      </c>
      <c r="AK458">
        <v>1.4017999999999999</v>
      </c>
      <c r="AL458">
        <v>1.2514000000000001</v>
      </c>
      <c r="AM458">
        <v>2.7606999999999999</v>
      </c>
      <c r="AN458">
        <v>0</v>
      </c>
      <c r="AO458">
        <v>0</v>
      </c>
      <c r="AP458">
        <v>0</v>
      </c>
      <c r="AQ458">
        <v>0</v>
      </c>
      <c r="AR458">
        <v>0</v>
      </c>
      <c r="AS458">
        <v>0</v>
      </c>
      <c r="AT458">
        <v>0</v>
      </c>
      <c r="AU458">
        <v>0</v>
      </c>
      <c r="AV458">
        <v>0</v>
      </c>
    </row>
    <row r="459" spans="8:48" ht="15.75" customHeight="1" x14ac:dyDescent="0.3">
      <c r="H459" t="str">
        <v>BGQYC45</v>
      </c>
      <c r="I459" t="str">
        <v>CTT CORREIOS DE PORTUGAL SA  ORD</v>
      </c>
      <c r="J459">
        <v>0.82889999999999997</v>
      </c>
      <c r="K459">
        <v>0.73409999999999997</v>
      </c>
      <c r="L459">
        <v>0.72009999999999996</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row>
    <row r="460" spans="8:48" ht="15.75" customHeight="1" x14ac:dyDescent="0.3">
      <c r="H460" t="str">
        <v>4447476</v>
      </c>
      <c r="I460" t="str">
        <v>HUHTAMAKI (VAN LEER) OYJ  ORD</v>
      </c>
      <c r="J460">
        <v>1.0926</v>
      </c>
      <c r="K460">
        <v>0.99950000000000006</v>
      </c>
      <c r="L460">
        <v>0.89670000000000005</v>
      </c>
      <c r="M460">
        <v>0.89990000000000003</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row>
    <row r="461" spans="8:48" ht="15.75" customHeight="1" x14ac:dyDescent="0.3">
      <c r="H461" t="str">
        <v>B1FN8X9</v>
      </c>
      <c r="I461" t="str">
        <v>METSO (OUTOTEC) CORP  ORD</v>
      </c>
      <c r="J461">
        <v>0</v>
      </c>
      <c r="K461">
        <v>0</v>
      </c>
      <c r="L461">
        <v>0</v>
      </c>
      <c r="M461">
        <v>0</v>
      </c>
      <c r="N461">
        <v>0</v>
      </c>
      <c r="O461">
        <v>0</v>
      </c>
      <c r="P461">
        <v>0</v>
      </c>
      <c r="Q461">
        <v>1.1809000000000001</v>
      </c>
      <c r="R461">
        <v>1.466</v>
      </c>
      <c r="S461">
        <v>1.4076</v>
      </c>
      <c r="T461">
        <v>1.4701</v>
      </c>
      <c r="U461">
        <v>1.5964</v>
      </c>
      <c r="V461">
        <v>1.7156</v>
      </c>
      <c r="W461">
        <v>1.4391</v>
      </c>
      <c r="X461">
        <v>1.1429</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row>
    <row r="462" spans="8:48" ht="15.75" customHeight="1" x14ac:dyDescent="0.3">
      <c r="H462" t="str">
        <v>B07G378</v>
      </c>
      <c r="I462" t="str">
        <v>NOKIAN RENKAAT (TYRES) OYJ  ORD</v>
      </c>
      <c r="J462">
        <v>0</v>
      </c>
      <c r="K462">
        <v>0</v>
      </c>
      <c r="L462">
        <v>0</v>
      </c>
      <c r="M462">
        <v>0.45019999999999999</v>
      </c>
      <c r="N462">
        <v>0.85470000000000002</v>
      </c>
      <c r="O462">
        <v>1.1523000000000001</v>
      </c>
      <c r="P462">
        <v>1.0555000000000001</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row>
    <row r="463" spans="8:48" ht="15.75" customHeight="1" x14ac:dyDescent="0.3">
      <c r="H463" t="str">
        <v>BYZFLR1</v>
      </c>
      <c r="I463" t="str">
        <v>PIHLAJALINNA OYJ  ORD</v>
      </c>
      <c r="J463">
        <v>0</v>
      </c>
      <c r="K463">
        <v>0.82820000000000005</v>
      </c>
      <c r="L463">
        <v>1.0958000000000001</v>
      </c>
      <c r="M463">
        <v>1.2411000000000001</v>
      </c>
      <c r="N463">
        <v>0.99009999999999998</v>
      </c>
      <c r="O463">
        <v>0.91969999999999996</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row>
    <row r="464" spans="8:48" ht="15.75" customHeight="1" x14ac:dyDescent="0.3">
      <c r="H464" t="str">
        <v>BYZQHX2</v>
      </c>
      <c r="I464" t="str">
        <v>QT GROUP PLC  ORD</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0.81950000000000001</v>
      </c>
      <c r="AM464">
        <v>0.54490000000000005</v>
      </c>
      <c r="AN464">
        <v>0.36530000000000001</v>
      </c>
      <c r="AO464">
        <v>0.4078</v>
      </c>
      <c r="AP464">
        <v>0</v>
      </c>
      <c r="AQ464">
        <v>0</v>
      </c>
      <c r="AR464">
        <v>0</v>
      </c>
      <c r="AS464">
        <v>0</v>
      </c>
      <c r="AT464">
        <v>0</v>
      </c>
      <c r="AU464">
        <v>0</v>
      </c>
      <c r="AV464">
        <v>0</v>
      </c>
    </row>
    <row r="465" spans="8:48" ht="15.75" customHeight="1" x14ac:dyDescent="0.3">
      <c r="H465" t="str">
        <v>BLF85N3</v>
      </c>
      <c r="I465" t="str">
        <v>SITOWISE GROUP OYJ  ORD</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0.71160000000000001</v>
      </c>
      <c r="AI465">
        <v>0.67320000000000002</v>
      </c>
      <c r="AJ465">
        <v>0.70350000000000001</v>
      </c>
      <c r="AK465">
        <v>0.79969999999999997</v>
      </c>
      <c r="AL465">
        <v>0.80379999999999996</v>
      </c>
      <c r="AM465">
        <v>0.79769999999999996</v>
      </c>
      <c r="AN465">
        <v>0.68140000000000001</v>
      </c>
      <c r="AO465">
        <v>0.82689999999999997</v>
      </c>
      <c r="AP465">
        <v>0.62260000000000004</v>
      </c>
      <c r="AQ465">
        <v>0.58599999999999997</v>
      </c>
      <c r="AR465">
        <v>0.62719999999999998</v>
      </c>
      <c r="AS465">
        <v>0.44190000000000002</v>
      </c>
      <c r="AT465">
        <v>0.37959999999999999</v>
      </c>
      <c r="AU465">
        <v>0.41299999999999998</v>
      </c>
      <c r="AV465">
        <v>0</v>
      </c>
    </row>
    <row r="466" spans="8:48" ht="15.75" customHeight="1" x14ac:dyDescent="0.3">
      <c r="H466" t="str">
        <v>BWVFL82</v>
      </c>
      <c r="I466" t="str">
        <v>TALENOM OYJ  ORD</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0.40289999999999998</v>
      </c>
      <c r="AJ466">
        <v>0.36699999999999999</v>
      </c>
      <c r="AK466">
        <v>0.27410000000000001</v>
      </c>
      <c r="AL466">
        <v>0.28889999999999999</v>
      </c>
      <c r="AM466">
        <v>0.33979999999999999</v>
      </c>
      <c r="AN466">
        <v>0.35399999999999998</v>
      </c>
      <c r="AO466">
        <v>0.3453</v>
      </c>
      <c r="AP466">
        <v>0.28199999999999997</v>
      </c>
      <c r="AQ466">
        <v>0.2394</v>
      </c>
      <c r="AR466">
        <v>0.2036</v>
      </c>
      <c r="AS466">
        <v>0.17319999999999999</v>
      </c>
      <c r="AT466">
        <v>0</v>
      </c>
      <c r="AU466">
        <v>0</v>
      </c>
      <c r="AV466">
        <v>0</v>
      </c>
    </row>
    <row r="467" spans="8:48" ht="15.75" customHeight="1" x14ac:dyDescent="0.3">
      <c r="H467" t="str">
        <v>BLBP4V9</v>
      </c>
      <c r="I467" t="str">
        <v>VERKKOKAUPPA COM OYJ  ORD</v>
      </c>
      <c r="J467">
        <v>0</v>
      </c>
      <c r="K467">
        <v>0</v>
      </c>
      <c r="L467">
        <v>0</v>
      </c>
      <c r="M467">
        <v>1.2241</v>
      </c>
      <c r="N467">
        <v>1.2932999999999999</v>
      </c>
      <c r="O467">
        <v>1.1594</v>
      </c>
      <c r="P467">
        <v>0.78480000000000005</v>
      </c>
      <c r="Q467">
        <v>0.9194</v>
      </c>
      <c r="R467">
        <v>0.77139999999999997</v>
      </c>
      <c r="S467">
        <v>1.2056</v>
      </c>
      <c r="T467">
        <v>0.88009999999999999</v>
      </c>
      <c r="U467">
        <v>0.78100000000000003</v>
      </c>
      <c r="V467">
        <v>0.35799999999999998</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row>
    <row r="468" spans="8:48" ht="15.75" customHeight="1" x14ac:dyDescent="0.3">
      <c r="H468" t="str">
        <v>B11BQV1</v>
      </c>
      <c r="I468" t="str">
        <v>YIT OYJ  ORD</v>
      </c>
      <c r="J468">
        <v>0</v>
      </c>
      <c r="K468">
        <v>0</v>
      </c>
      <c r="L468">
        <v>0</v>
      </c>
      <c r="M468">
        <v>0</v>
      </c>
      <c r="N468">
        <v>0</v>
      </c>
      <c r="O468">
        <v>0</v>
      </c>
      <c r="P468">
        <v>0</v>
      </c>
      <c r="Q468">
        <v>0.95760000000000001</v>
      </c>
      <c r="R468">
        <v>1.1214</v>
      </c>
      <c r="S468">
        <v>1.1749000000000001</v>
      </c>
      <c r="T468">
        <v>0.81520000000000004</v>
      </c>
      <c r="U468">
        <v>0.76839999999999997</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row>
    <row r="469" spans="8:48" ht="15.75" customHeight="1" x14ac:dyDescent="0.3">
      <c r="H469" t="str">
        <v>SHORTPOS</v>
      </c>
      <c r="I469" t="str">
        <v>SHORT POSITIONS</v>
      </c>
      <c r="J469">
        <v>0</v>
      </c>
      <c r="K469">
        <v>0</v>
      </c>
      <c r="L469">
        <v>0</v>
      </c>
      <c r="M469">
        <v>0</v>
      </c>
      <c r="N469">
        <v>0</v>
      </c>
      <c r="O469">
        <v>0</v>
      </c>
      <c r="P469">
        <v>0</v>
      </c>
      <c r="Q469">
        <v>0</v>
      </c>
      <c r="R469">
        <v>0</v>
      </c>
      <c r="S469">
        <v>0</v>
      </c>
      <c r="T469">
        <v>0</v>
      </c>
      <c r="U469">
        <v>0</v>
      </c>
      <c r="V469">
        <v>0</v>
      </c>
      <c r="W469">
        <v>0</v>
      </c>
      <c r="X469">
        <v>0</v>
      </c>
      <c r="Y469">
        <v>-7.0000000000000007E-2</v>
      </c>
      <c r="Z469">
        <v>-7.0000000000000007E-2</v>
      </c>
      <c r="AA469">
        <v>-0.06</v>
      </c>
      <c r="AB469">
        <v>-7.0000000000000007E-2</v>
      </c>
      <c r="AC469">
        <v>-0.01</v>
      </c>
      <c r="AD469">
        <v>-0.52</v>
      </c>
      <c r="AE469">
        <v>-0.11</v>
      </c>
      <c r="AF469">
        <v>-0.1</v>
      </c>
      <c r="AG469">
        <v>0</v>
      </c>
      <c r="AH469">
        <v>-0.16</v>
      </c>
      <c r="AI469">
        <v>-0.12</v>
      </c>
      <c r="AJ469">
        <v>-0.14000000000000001</v>
      </c>
      <c r="AK469">
        <v>-0.01</v>
      </c>
      <c r="AL469">
        <v>-0.2</v>
      </c>
      <c r="AM469">
        <v>-0.13</v>
      </c>
      <c r="AN469">
        <v>-0.17</v>
      </c>
      <c r="AO469">
        <v>-0.05</v>
      </c>
      <c r="AP469">
        <v>-0.16</v>
      </c>
      <c r="AQ469">
        <v>-0.13</v>
      </c>
      <c r="AR469">
        <v>-0.13</v>
      </c>
      <c r="AS469">
        <v>0</v>
      </c>
      <c r="AT469">
        <v>-0.12</v>
      </c>
      <c r="AU469">
        <v>-0.16</v>
      </c>
      <c r="AV469">
        <v>-0.13</v>
      </c>
    </row>
    <row r="470" spans="8:48" ht="15.75" customHeight="1" x14ac:dyDescent="0.3"/>
    <row r="471" spans="8:48" ht="15.75" customHeight="1" x14ac:dyDescent="0.3"/>
    <row r="472" spans="8:48" ht="15.75" customHeight="1" x14ac:dyDescent="0.3"/>
    <row r="473" spans="8:48" ht="15.75" customHeight="1" x14ac:dyDescent="0.3"/>
    <row r="474" spans="8:48" ht="15.75" customHeight="1" x14ac:dyDescent="0.3">
      <c r="H474" t="str" cm="1">
        <f t="array" ref="H474">_xll.FDSR("RL9ZCK.F-LU","FG_COMPANY_NAME()")</f>
        <v>JPMorgan Funds SICAV - Europe Small Cap Fund Capitalisation -JPM A (acc) EUR-</v>
      </c>
      <c r="I474" t="str" cm="1">
        <f t="array" ref="I474">_xll.FDSR("RL9ZCK.F-LU","FORMULA_DESCRIPTION(""DATE"")")</f>
        <v>Date: MM/DD/YY</v>
      </c>
      <c r="J474" t="str" cm="1">
        <f t="array" ref="J474:AV474">_xll.FDSR("RL9ZCK.F-LU","DATE("&amp;E100&amp;","&amp;E99&amp;",CQ)")</f>
        <v>3/15</v>
      </c>
      <c r="K474" t="str">
        <v>6/15</v>
      </c>
      <c r="L474" t="str">
        <v>9/15</v>
      </c>
      <c r="M474" t="str">
        <v>12/15</v>
      </c>
      <c r="N474" t="str">
        <v>3/16</v>
      </c>
      <c r="O474" t="str">
        <v>6/16</v>
      </c>
      <c r="P474" t="str">
        <v>9/16</v>
      </c>
      <c r="Q474" t="str">
        <v>12/16</v>
      </c>
      <c r="R474" t="str">
        <v>3/17</v>
      </c>
      <c r="S474" t="str">
        <v>6/17</v>
      </c>
      <c r="T474" t="str">
        <v>9/17</v>
      </c>
      <c r="U474" t="str">
        <v>12/17</v>
      </c>
      <c r="V474" t="str">
        <v>3/18</v>
      </c>
      <c r="W474" t="str">
        <v>6/18</v>
      </c>
      <c r="X474" t="str">
        <v>9/18</v>
      </c>
      <c r="Y474" t="str">
        <v>12/18</v>
      </c>
      <c r="Z474" t="str">
        <v>3/19</v>
      </c>
      <c r="AA474" t="str">
        <v>6/19</v>
      </c>
      <c r="AB474" t="str">
        <v>9/19</v>
      </c>
      <c r="AC474" t="str">
        <v>12/19</v>
      </c>
      <c r="AD474" t="str">
        <v>3/20</v>
      </c>
      <c r="AE474" t="str">
        <v>6/20</v>
      </c>
      <c r="AF474" t="str">
        <v>9/20</v>
      </c>
      <c r="AG474" t="str">
        <v>12/20</v>
      </c>
      <c r="AH474" t="str">
        <v>3/21</v>
      </c>
      <c r="AI474" t="str">
        <v>6/21</v>
      </c>
      <c r="AJ474" t="str">
        <v>9/21</v>
      </c>
      <c r="AK474" t="str">
        <v>12/21</v>
      </c>
      <c r="AL474" t="str">
        <v>3/22</v>
      </c>
      <c r="AM474" t="str">
        <v>6/22</v>
      </c>
      <c r="AN474" t="str">
        <v>9/22</v>
      </c>
      <c r="AO474" t="str">
        <v>12/22</v>
      </c>
      <c r="AP474" t="str">
        <v>3/23</v>
      </c>
      <c r="AQ474" t="str">
        <v>6/23</v>
      </c>
      <c r="AR474" t="str">
        <v>9/23</v>
      </c>
      <c r="AS474" t="str">
        <v>12/23</v>
      </c>
      <c r="AT474" t="str">
        <v>3/24</v>
      </c>
      <c r="AU474" t="str">
        <v>6/24</v>
      </c>
      <c r="AV474" t="str">
        <v>9/24</v>
      </c>
    </row>
    <row r="475" spans="8:48" ht="15.75" customHeight="1" x14ac:dyDescent="0.3">
      <c r="H475" t="str" cm="1">
        <f t="array" ref="H475">_xll.FDS("RL9ZCK.F-LU","FG_COMPANY_NAME()")</f>
        <v>JPMorgan Funds SICAV - Europe Small Cap Fund Capitalisation -JPM A (acc) EUR-</v>
      </c>
      <c r="I475" t="str" cm="1">
        <f t="array" ref="I475">_xll.FDS("RL9ZCK.F-LU","FG_COMPANY_NAME()")</f>
        <v>JPMorgan Funds SICAV - Europe Small Cap Fund Capitalisation -JPM A (acc) EUR-</v>
      </c>
      <c r="J475" t="str" cm="1">
        <f t="array" ref="J475">_xll.FDS("RL9ZCK.F-LU","FG_COMPANY_NAME()")</f>
        <v>JPMorgan Funds SICAV - Europe Small Cap Fund Capitalisation -JPM A (acc) EUR-</v>
      </c>
    </row>
    <row r="476" spans="8:48" ht="15.75" customHeight="1" x14ac:dyDescent="0.3">
      <c r="H476" t="str" cm="1">
        <f t="array" ref="H476">_xll.FDS("RL9ZCK.F-LU","FORMULA_DESCRIPTION(""OS_TOP_HLDG_LOCID"")")</f>
        <v>ID - Top Holdings</v>
      </c>
      <c r="I476" t="str" cm="1">
        <f t="array" ref="I476">_xll.FDS("RL9ZCK.F-LU","FORMULA_DESCRIPTION(""OS_TOP_HLDG_NAME"")")</f>
        <v>Name - Top Holdings</v>
      </c>
      <c r="J476" t="str" cm="1">
        <f t="array" ref="J476">_xll.FDS("RL9ZCK.F-LU","FORMULA_DESCRIPTION(""OS_TOP_HLDG_TOTPCPRT"")")</f>
        <v>Percentage of Total Portfolio - Top Holdings</v>
      </c>
    </row>
    <row r="477" spans="8:48" ht="15.75" customHeight="1" x14ac:dyDescent="0.3">
      <c r="H477" t="str" cm="1">
        <f t="array" ref="H477:H1396">_xll.FDS("RL9ZCK.F-LU","OS_TOP_HLDG_LOCID(ALL,"&amp;E100&amp;","&amp;E99&amp;",CQ,,ALL,EQ)")</f>
        <v>3127489</v>
      </c>
      <c r="I477" t="str" cm="1">
        <f t="array" ref="I477:I1396">_xll.FDS("RL9ZCK.F-LU","OS_TOP_HLDG_NAME(ALL,"&amp;E100&amp;","&amp;E99&amp;",CQ,,ALL,EQ)")</f>
        <v>MARKS &amp; SPENCER GROUP PLC  ORD</v>
      </c>
      <c r="J477" cm="1">
        <f t="array" ref="J477:AV1396">_xll.FDS("RL9ZCK.F-LU","OS_TOP_HLDG_TOTPCPRT(ALL,"&amp;E100&amp;","&amp;E99&amp;",CQ,,ALL,EQ)")</f>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0.57789999999999997</v>
      </c>
      <c r="AK477">
        <v>1.0412999999999999</v>
      </c>
      <c r="AL477">
        <v>0.63370000000000004</v>
      </c>
      <c r="AM477">
        <v>0.6613</v>
      </c>
      <c r="AN477">
        <v>0.48820000000000002</v>
      </c>
      <c r="AO477">
        <v>0</v>
      </c>
      <c r="AP477">
        <v>0.62719999999999998</v>
      </c>
      <c r="AQ477">
        <v>1.1034999999999999</v>
      </c>
      <c r="AR477">
        <v>1.6563000000000001</v>
      </c>
      <c r="AS477">
        <v>1.8137000000000001</v>
      </c>
      <c r="AT477">
        <v>1.3608</v>
      </c>
      <c r="AU477">
        <v>1.4827999999999999</v>
      </c>
      <c r="AV477">
        <v>1.9302999999999999</v>
      </c>
    </row>
    <row r="478" spans="8:48" ht="15.75" customHeight="1" x14ac:dyDescent="0.3">
      <c r="H478" t="str">
        <v>BZ1GZ06</v>
      </c>
      <c r="I478" t="str">
        <v>BAWAG GROUP AG  ORD</v>
      </c>
      <c r="J478">
        <v>0</v>
      </c>
      <c r="K478">
        <v>0</v>
      </c>
      <c r="L478">
        <v>0</v>
      </c>
      <c r="M478">
        <v>0</v>
      </c>
      <c r="N478">
        <v>0</v>
      </c>
      <c r="O478">
        <v>0</v>
      </c>
      <c r="P478">
        <v>0</v>
      </c>
      <c r="Q478">
        <v>0</v>
      </c>
      <c r="R478">
        <v>0</v>
      </c>
      <c r="S478">
        <v>0</v>
      </c>
      <c r="T478">
        <v>0</v>
      </c>
      <c r="U478">
        <v>0</v>
      </c>
      <c r="V478">
        <v>0</v>
      </c>
      <c r="W478">
        <v>0</v>
      </c>
      <c r="X478">
        <v>0</v>
      </c>
      <c r="Y478">
        <v>0</v>
      </c>
      <c r="Z478">
        <v>0</v>
      </c>
      <c r="AA478">
        <v>0.56930000000000003</v>
      </c>
      <c r="AB478">
        <v>0.60140000000000005</v>
      </c>
      <c r="AC478">
        <v>0.60680000000000001</v>
      </c>
      <c r="AD478">
        <v>0.56310000000000004</v>
      </c>
      <c r="AE478">
        <v>0.54930000000000001</v>
      </c>
      <c r="AF478">
        <v>0</v>
      </c>
      <c r="AG478">
        <v>0</v>
      </c>
      <c r="AH478">
        <v>0</v>
      </c>
      <c r="AI478">
        <v>0</v>
      </c>
      <c r="AJ478">
        <v>0.44979999999999998</v>
      </c>
      <c r="AK478">
        <v>0.61860000000000004</v>
      </c>
      <c r="AL478">
        <v>0</v>
      </c>
      <c r="AM478">
        <v>0</v>
      </c>
      <c r="AN478">
        <v>0.67010000000000003</v>
      </c>
      <c r="AO478">
        <v>0.68130000000000002</v>
      </c>
      <c r="AP478">
        <v>0.45150000000000001</v>
      </c>
      <c r="AQ478">
        <v>0.3352</v>
      </c>
      <c r="AR478">
        <v>0</v>
      </c>
      <c r="AS478">
        <v>0</v>
      </c>
      <c r="AT478">
        <v>0.66200000000000003</v>
      </c>
      <c r="AU478">
        <v>1.3920999999999999</v>
      </c>
      <c r="AV478">
        <v>1.6092</v>
      </c>
    </row>
    <row r="479" spans="8:48" ht="15.75" customHeight="1" x14ac:dyDescent="0.3">
      <c r="H479" t="str">
        <v>B7N0K05</v>
      </c>
      <c r="I479" t="str">
        <v>PREMIER FOODS PLC  ORD</v>
      </c>
      <c r="J479">
        <v>0</v>
      </c>
      <c r="K479">
        <v>0</v>
      </c>
      <c r="L479">
        <v>0</v>
      </c>
      <c r="M479">
        <v>0.20349999999999999</v>
      </c>
      <c r="N479">
        <v>0</v>
      </c>
      <c r="O479">
        <v>0</v>
      </c>
      <c r="P479">
        <v>0</v>
      </c>
      <c r="Q479">
        <v>0</v>
      </c>
      <c r="R479">
        <v>0</v>
      </c>
      <c r="S479">
        <v>0</v>
      </c>
      <c r="T479">
        <v>0</v>
      </c>
      <c r="U479">
        <v>0</v>
      </c>
      <c r="V479">
        <v>0</v>
      </c>
      <c r="W479">
        <v>0</v>
      </c>
      <c r="X479">
        <v>0</v>
      </c>
      <c r="Y479">
        <v>0</v>
      </c>
      <c r="Z479">
        <v>0</v>
      </c>
      <c r="AA479">
        <v>0</v>
      </c>
      <c r="AB479">
        <v>0</v>
      </c>
      <c r="AC479">
        <v>0</v>
      </c>
      <c r="AD479">
        <v>0</v>
      </c>
      <c r="AE479">
        <v>0.2772</v>
      </c>
      <c r="AF479">
        <v>0.85940000000000005</v>
      </c>
      <c r="AG479">
        <v>0.91069999999999995</v>
      </c>
      <c r="AH479">
        <v>0.67120000000000002</v>
      </c>
      <c r="AI479">
        <v>0.50090000000000001</v>
      </c>
      <c r="AJ479">
        <v>0.50960000000000005</v>
      </c>
      <c r="AK479">
        <v>0.48599999999999999</v>
      </c>
      <c r="AL479">
        <v>0.69679999999999997</v>
      </c>
      <c r="AM479">
        <v>1.1045</v>
      </c>
      <c r="AN479">
        <v>1.0319</v>
      </c>
      <c r="AO479">
        <v>1.0559000000000001</v>
      </c>
      <c r="AP479">
        <v>1.1627000000000001</v>
      </c>
      <c r="AQ479">
        <v>1.2771999999999999</v>
      </c>
      <c r="AR479">
        <v>1.0823</v>
      </c>
      <c r="AS479">
        <v>1.1633</v>
      </c>
      <c r="AT479">
        <v>1.2453000000000001</v>
      </c>
      <c r="AU479">
        <v>1.3345</v>
      </c>
      <c r="AV479">
        <v>1.5427999999999999</v>
      </c>
    </row>
    <row r="480" spans="8:48" ht="15.75" customHeight="1" x14ac:dyDescent="0.3">
      <c r="H480" t="str">
        <v>BYT1DJ1</v>
      </c>
      <c r="I480" t="str">
        <v>INTERMEDIATE CAPITAL GROUP PLC  ORD</v>
      </c>
      <c r="J480">
        <v>0.65839999999999999</v>
      </c>
      <c r="K480">
        <v>0.88039999999999996</v>
      </c>
      <c r="L480">
        <v>0.47899999999999998</v>
      </c>
      <c r="M480">
        <v>0.56120000000000003</v>
      </c>
      <c r="N480">
        <v>0.59460000000000002</v>
      </c>
      <c r="O480">
        <v>0.55100000000000005</v>
      </c>
      <c r="P480">
        <v>0.57769999999999999</v>
      </c>
      <c r="Q480">
        <v>0.66900000000000004</v>
      </c>
      <c r="R480">
        <v>0.64159999999999995</v>
      </c>
      <c r="S480">
        <v>0.66969999999999996</v>
      </c>
      <c r="T480">
        <v>0.58799999999999997</v>
      </c>
      <c r="U480">
        <v>0.70320000000000005</v>
      </c>
      <c r="V480">
        <v>0.71940000000000004</v>
      </c>
      <c r="W480">
        <v>0.75839999999999996</v>
      </c>
      <c r="X480">
        <v>0.69730000000000003</v>
      </c>
      <c r="Y480">
        <v>0.76780000000000004</v>
      </c>
      <c r="Z480">
        <v>0.95350000000000001</v>
      </c>
      <c r="AA480">
        <v>0.99519999999999997</v>
      </c>
      <c r="AB480">
        <v>0.63500000000000001</v>
      </c>
      <c r="AC480">
        <v>0.65980000000000005</v>
      </c>
      <c r="AD480">
        <v>0.65049999999999997</v>
      </c>
      <c r="AE480">
        <v>0.73919999999999997</v>
      </c>
      <c r="AF480">
        <v>0</v>
      </c>
      <c r="AG480">
        <v>0</v>
      </c>
      <c r="AH480">
        <v>0</v>
      </c>
      <c r="AI480">
        <v>0.79569999999999996</v>
      </c>
      <c r="AJ480">
        <v>0.95820000000000005</v>
      </c>
      <c r="AK480">
        <v>1.0224</v>
      </c>
      <c r="AL480">
        <v>0.79469999999999996</v>
      </c>
      <c r="AM480">
        <v>0.7339</v>
      </c>
      <c r="AN480">
        <v>0</v>
      </c>
      <c r="AO480">
        <v>0</v>
      </c>
      <c r="AP480">
        <v>0.63139999999999996</v>
      </c>
      <c r="AQ480">
        <v>0.64510000000000001</v>
      </c>
      <c r="AR480">
        <v>0.67349999999999999</v>
      </c>
      <c r="AS480">
        <v>0.9627</v>
      </c>
      <c r="AT480">
        <v>1.5456000000000001</v>
      </c>
      <c r="AU480">
        <v>1.6555</v>
      </c>
      <c r="AV480">
        <v>1.5305</v>
      </c>
    </row>
    <row r="481" spans="8:48" ht="15.75" customHeight="1" x14ac:dyDescent="0.3">
      <c r="H481" t="str">
        <v>0185929</v>
      </c>
      <c r="I481" t="str">
        <v>VISTRY GROUP (BOVIS) PLC  ORD</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0.40860000000000002</v>
      </c>
      <c r="AE481">
        <v>0.63009999999999999</v>
      </c>
      <c r="AF481">
        <v>0.50409999999999999</v>
      </c>
      <c r="AG481">
        <v>0.91920000000000002</v>
      </c>
      <c r="AH481">
        <v>1.0703</v>
      </c>
      <c r="AI481">
        <v>1.0347</v>
      </c>
      <c r="AJ481">
        <v>1.0306999999999999</v>
      </c>
      <c r="AK481">
        <v>0.99319999999999997</v>
      </c>
      <c r="AL481">
        <v>1.0061</v>
      </c>
      <c r="AM481">
        <v>0.78720000000000001</v>
      </c>
      <c r="AN481">
        <v>0.378</v>
      </c>
      <c r="AO481">
        <v>0.3604</v>
      </c>
      <c r="AP481">
        <v>1.0430999999999999</v>
      </c>
      <c r="AQ481">
        <v>0.92800000000000005</v>
      </c>
      <c r="AR481">
        <v>1.3324</v>
      </c>
      <c r="AS481">
        <v>1.1583000000000001</v>
      </c>
      <c r="AT481">
        <v>1.3845000000000001</v>
      </c>
      <c r="AU481">
        <v>1.3426</v>
      </c>
      <c r="AV481">
        <v>1.4837</v>
      </c>
    </row>
    <row r="482" spans="8:48" ht="15.75" customHeight="1" x14ac:dyDescent="0.3">
      <c r="H482" t="str">
        <v>7130836</v>
      </c>
      <c r="I482" t="str">
        <v>NEXANS  ORD</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0.5494</v>
      </c>
      <c r="AE482">
        <v>0.68240000000000001</v>
      </c>
      <c r="AF482">
        <v>0.75</v>
      </c>
      <c r="AG482">
        <v>0.91</v>
      </c>
      <c r="AH482">
        <v>0.95540000000000003</v>
      </c>
      <c r="AI482">
        <v>1.1062000000000001</v>
      </c>
      <c r="AJ482">
        <v>1.1133</v>
      </c>
      <c r="AK482">
        <v>1.0943000000000001</v>
      </c>
      <c r="AL482">
        <v>1.1761999999999999</v>
      </c>
      <c r="AM482">
        <v>0.88229999999999997</v>
      </c>
      <c r="AN482">
        <v>0.85260000000000002</v>
      </c>
      <c r="AO482">
        <v>0.5111</v>
      </c>
      <c r="AP482">
        <v>0.53759999999999997</v>
      </c>
      <c r="AQ482">
        <v>0.67610000000000003</v>
      </c>
      <c r="AR482">
        <v>0.79200000000000004</v>
      </c>
      <c r="AS482">
        <v>0.77400000000000002</v>
      </c>
      <c r="AT482">
        <v>0.75570000000000004</v>
      </c>
      <c r="AU482">
        <v>0.8024</v>
      </c>
      <c r="AV482">
        <v>1.4513</v>
      </c>
    </row>
    <row r="483" spans="8:48" ht="15.75" customHeight="1" x14ac:dyDescent="0.3">
      <c r="H483" t="str">
        <v>5735631</v>
      </c>
      <c r="I483" t="str">
        <v>TAG IMMOBILIEN AG  ORD</v>
      </c>
      <c r="J483">
        <v>0</v>
      </c>
      <c r="K483">
        <v>0</v>
      </c>
      <c r="L483">
        <v>0</v>
      </c>
      <c r="M483">
        <v>0</v>
      </c>
      <c r="N483">
        <v>0</v>
      </c>
      <c r="O483">
        <v>0</v>
      </c>
      <c r="P483">
        <v>0</v>
      </c>
      <c r="Q483">
        <v>0</v>
      </c>
      <c r="R483">
        <v>0</v>
      </c>
      <c r="S483">
        <v>0</v>
      </c>
      <c r="T483">
        <v>0</v>
      </c>
      <c r="U483">
        <v>0</v>
      </c>
      <c r="V483">
        <v>0</v>
      </c>
      <c r="W483">
        <v>0</v>
      </c>
      <c r="X483">
        <v>0</v>
      </c>
      <c r="Y483">
        <v>0</v>
      </c>
      <c r="Z483">
        <v>0.25890000000000002</v>
      </c>
      <c r="AA483">
        <v>0.23180000000000001</v>
      </c>
      <c r="AB483">
        <v>0</v>
      </c>
      <c r="AC483">
        <v>0</v>
      </c>
      <c r="AD483">
        <v>0</v>
      </c>
      <c r="AE483">
        <v>0</v>
      </c>
      <c r="AF483">
        <v>0</v>
      </c>
      <c r="AG483">
        <v>0</v>
      </c>
      <c r="AH483">
        <v>0</v>
      </c>
      <c r="AI483">
        <v>0</v>
      </c>
      <c r="AJ483">
        <v>0</v>
      </c>
      <c r="AK483">
        <v>0</v>
      </c>
      <c r="AL483">
        <v>0</v>
      </c>
      <c r="AM483">
        <v>0</v>
      </c>
      <c r="AN483">
        <v>0</v>
      </c>
      <c r="AO483">
        <v>0</v>
      </c>
      <c r="AP483">
        <v>0.56169999999999998</v>
      </c>
      <c r="AQ483">
        <v>0.78410000000000002</v>
      </c>
      <c r="AR483">
        <v>0.64549999999999996</v>
      </c>
      <c r="AS483">
        <v>0.81479999999999997</v>
      </c>
      <c r="AT483">
        <v>0.84230000000000005</v>
      </c>
      <c r="AU483">
        <v>1.1932</v>
      </c>
      <c r="AV483">
        <v>1.4242999999999999</v>
      </c>
    </row>
    <row r="484" spans="8:48" ht="15.75" customHeight="1" x14ac:dyDescent="0.3">
      <c r="H484" t="str">
        <v>BYZFYS3</v>
      </c>
      <c r="I484" t="str">
        <v>SPIE SA  ORD</v>
      </c>
      <c r="J484">
        <v>0</v>
      </c>
      <c r="K484">
        <v>0</v>
      </c>
      <c r="L484">
        <v>0</v>
      </c>
      <c r="M484">
        <v>0</v>
      </c>
      <c r="N484">
        <v>0</v>
      </c>
      <c r="O484">
        <v>0.72389999999999999</v>
      </c>
      <c r="P484">
        <v>0.80410000000000004</v>
      </c>
      <c r="Q484">
        <v>0.95369999999999999</v>
      </c>
      <c r="R484">
        <v>0.92820000000000003</v>
      </c>
      <c r="S484">
        <v>0.98250000000000004</v>
      </c>
      <c r="T484">
        <v>0.80649999999999999</v>
      </c>
      <c r="U484">
        <v>0.74</v>
      </c>
      <c r="V484">
        <v>0.76249999999999996</v>
      </c>
      <c r="W484">
        <v>1.0085</v>
      </c>
      <c r="X484">
        <v>0</v>
      </c>
      <c r="Y484">
        <v>0</v>
      </c>
      <c r="Z484">
        <v>3.8600000000000002E-2</v>
      </c>
      <c r="AA484">
        <v>0.57540000000000002</v>
      </c>
      <c r="AB484">
        <v>0.60509999999999997</v>
      </c>
      <c r="AC484">
        <v>0.53800000000000003</v>
      </c>
      <c r="AD484">
        <v>0</v>
      </c>
      <c r="AE484">
        <v>0.56040000000000001</v>
      </c>
      <c r="AF484">
        <v>0.59179999999999999</v>
      </c>
      <c r="AG484">
        <v>0.61680000000000001</v>
      </c>
      <c r="AH484">
        <v>0.76690000000000003</v>
      </c>
      <c r="AI484">
        <v>0.63180000000000003</v>
      </c>
      <c r="AJ484">
        <v>0</v>
      </c>
      <c r="AK484">
        <v>0</v>
      </c>
      <c r="AL484">
        <v>0</v>
      </c>
      <c r="AM484">
        <v>1.2433000000000001</v>
      </c>
      <c r="AN484">
        <v>1.4040999999999999</v>
      </c>
      <c r="AO484">
        <v>1.2381</v>
      </c>
      <c r="AP484">
        <v>1.2194</v>
      </c>
      <c r="AQ484">
        <v>1.3868</v>
      </c>
      <c r="AR484">
        <v>1.2007000000000001</v>
      </c>
      <c r="AS484">
        <v>1.1732</v>
      </c>
      <c r="AT484">
        <v>1.1493</v>
      </c>
      <c r="AU484">
        <v>1.4028</v>
      </c>
      <c r="AV484">
        <v>1.3992</v>
      </c>
    </row>
    <row r="485" spans="8:48" ht="15.75" customHeight="1" x14ac:dyDescent="0.3">
      <c r="H485" t="str">
        <v>5769209</v>
      </c>
      <c r="I485" t="str">
        <v>ARCADIS NV  ORD</v>
      </c>
      <c r="J485">
        <v>0.93910000000000005</v>
      </c>
      <c r="K485">
        <v>0</v>
      </c>
      <c r="L485">
        <v>0</v>
      </c>
      <c r="M485">
        <v>0</v>
      </c>
      <c r="N485">
        <v>0</v>
      </c>
      <c r="O485">
        <v>0</v>
      </c>
      <c r="P485">
        <v>0</v>
      </c>
      <c r="Q485">
        <v>0</v>
      </c>
      <c r="R485">
        <v>0</v>
      </c>
      <c r="S485">
        <v>0</v>
      </c>
      <c r="T485">
        <v>0</v>
      </c>
      <c r="U485">
        <v>0</v>
      </c>
      <c r="V485">
        <v>0.51990000000000003</v>
      </c>
      <c r="W485">
        <v>0.76800000000000002</v>
      </c>
      <c r="X485">
        <v>0.70950000000000002</v>
      </c>
      <c r="Y485">
        <v>0</v>
      </c>
      <c r="Z485">
        <v>0</v>
      </c>
      <c r="AA485">
        <v>0.29160000000000003</v>
      </c>
      <c r="AB485">
        <v>0.48520000000000002</v>
      </c>
      <c r="AC485">
        <v>0.52900000000000003</v>
      </c>
      <c r="AD485">
        <v>0.62890000000000001</v>
      </c>
      <c r="AE485">
        <v>0.56679999999999997</v>
      </c>
      <c r="AF485">
        <v>0.59789999999999999</v>
      </c>
      <c r="AG485">
        <v>0.88260000000000005</v>
      </c>
      <c r="AH485">
        <v>0.92269999999999996</v>
      </c>
      <c r="AI485">
        <v>0.7984</v>
      </c>
      <c r="AJ485">
        <v>1.1687000000000001</v>
      </c>
      <c r="AK485">
        <v>1.1657</v>
      </c>
      <c r="AL485">
        <v>1.0770999999999999</v>
      </c>
      <c r="AM485">
        <v>0.73380000000000001</v>
      </c>
      <c r="AN485">
        <v>0.63759999999999994</v>
      </c>
      <c r="AO485">
        <v>0.73099999999999998</v>
      </c>
      <c r="AP485">
        <v>0.73009999999999997</v>
      </c>
      <c r="AQ485">
        <v>0.86309999999999998</v>
      </c>
      <c r="AR485">
        <v>0</v>
      </c>
      <c r="AS485">
        <v>0</v>
      </c>
      <c r="AT485">
        <v>0.71509999999999996</v>
      </c>
      <c r="AU485">
        <v>0.74519999999999997</v>
      </c>
      <c r="AV485">
        <v>1.3331999999999999</v>
      </c>
    </row>
    <row r="486" spans="8:48" ht="15.75" customHeight="1" x14ac:dyDescent="0.3">
      <c r="H486" t="str">
        <v>0486622</v>
      </c>
      <c r="I486" t="str">
        <v>KELLER GROUP PLC  ORD</v>
      </c>
      <c r="J486">
        <v>0.28129999999999999</v>
      </c>
      <c r="K486">
        <v>0.33139999999999997</v>
      </c>
      <c r="L486">
        <v>0.1348</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0.1827</v>
      </c>
      <c r="AG486">
        <v>0</v>
      </c>
      <c r="AH486">
        <v>0</v>
      </c>
      <c r="AI486">
        <v>0</v>
      </c>
      <c r="AJ486">
        <v>0</v>
      </c>
      <c r="AK486">
        <v>0</v>
      </c>
      <c r="AL486">
        <v>0</v>
      </c>
      <c r="AM486">
        <v>0</v>
      </c>
      <c r="AN486">
        <v>0</v>
      </c>
      <c r="AO486">
        <v>0</v>
      </c>
      <c r="AP486">
        <v>0</v>
      </c>
      <c r="AQ486">
        <v>0</v>
      </c>
      <c r="AR486">
        <v>0</v>
      </c>
      <c r="AS486">
        <v>0</v>
      </c>
      <c r="AT486">
        <v>0.64949999999999997</v>
      </c>
      <c r="AU486">
        <v>0.9728</v>
      </c>
      <c r="AV486">
        <v>1.2815000000000001</v>
      </c>
    </row>
    <row r="487" spans="8:48" ht="15.75" customHeight="1" x14ac:dyDescent="0.3">
      <c r="H487" t="str">
        <v>BF4HYT8</v>
      </c>
      <c r="I487" t="str">
        <v>LION FINANCE GROUP(GEORGIA) PLC  ORD</v>
      </c>
      <c r="J487">
        <v>0.55389999999999995</v>
      </c>
      <c r="K487">
        <v>0.47989999999999999</v>
      </c>
      <c r="L487">
        <v>0.38100000000000001</v>
      </c>
      <c r="M487">
        <v>0.22750000000000001</v>
      </c>
      <c r="N487">
        <v>0.32850000000000001</v>
      </c>
      <c r="O487">
        <v>0.70669999999999999</v>
      </c>
      <c r="P487">
        <v>0.7671</v>
      </c>
      <c r="Q487">
        <v>0.83879999999999999</v>
      </c>
      <c r="R487">
        <v>0.81489999999999996</v>
      </c>
      <c r="S487">
        <v>0.66300000000000003</v>
      </c>
      <c r="T487">
        <v>0.44409999999999999</v>
      </c>
      <c r="U487">
        <v>0.4733</v>
      </c>
      <c r="V487">
        <v>0.45300000000000001</v>
      </c>
      <c r="W487">
        <v>0.30459999999999998</v>
      </c>
      <c r="X487">
        <v>0.3427</v>
      </c>
      <c r="Y487">
        <v>0.35399999999999998</v>
      </c>
      <c r="Z487">
        <v>0.46160000000000001</v>
      </c>
      <c r="AA487">
        <v>0.36980000000000002</v>
      </c>
      <c r="AB487">
        <v>0.34139999999999998</v>
      </c>
      <c r="AC487">
        <v>0.39</v>
      </c>
      <c r="AD487">
        <v>0.44190000000000002</v>
      </c>
      <c r="AE487">
        <v>0.40839999999999999</v>
      </c>
      <c r="AF487">
        <v>0.33479999999999999</v>
      </c>
      <c r="AG487">
        <v>0.44740000000000002</v>
      </c>
      <c r="AH487">
        <v>0</v>
      </c>
      <c r="AI487">
        <v>0</v>
      </c>
      <c r="AJ487">
        <v>0</v>
      </c>
      <c r="AK487">
        <v>0</v>
      </c>
      <c r="AL487">
        <v>0</v>
      </c>
      <c r="AM487">
        <v>0.39600000000000002</v>
      </c>
      <c r="AN487">
        <v>1.0685</v>
      </c>
      <c r="AO487">
        <v>1.2571000000000001</v>
      </c>
      <c r="AP487">
        <v>1.1904999999999999</v>
      </c>
      <c r="AQ487">
        <v>1.236</v>
      </c>
      <c r="AR487">
        <v>1.4725999999999999</v>
      </c>
      <c r="AS487">
        <v>1.5087999999999999</v>
      </c>
      <c r="AT487">
        <v>1.5875999999999999</v>
      </c>
      <c r="AU487">
        <v>1.2789999999999999</v>
      </c>
      <c r="AV487">
        <v>1.1659999999999999</v>
      </c>
    </row>
    <row r="488" spans="8:48" ht="15.75" customHeight="1" x14ac:dyDescent="0.3">
      <c r="H488" t="str">
        <v>0182663</v>
      </c>
      <c r="I488" t="str">
        <v>DIPLOMA PLC  ORD</v>
      </c>
      <c r="J488">
        <v>0</v>
      </c>
      <c r="K488">
        <v>0</v>
      </c>
      <c r="L488">
        <v>0</v>
      </c>
      <c r="M488">
        <v>0</v>
      </c>
      <c r="N488">
        <v>0</v>
      </c>
      <c r="O488">
        <v>0</v>
      </c>
      <c r="P488">
        <v>0</v>
      </c>
      <c r="Q488">
        <v>0</v>
      </c>
      <c r="R488">
        <v>0</v>
      </c>
      <c r="S488">
        <v>0</v>
      </c>
      <c r="T488">
        <v>0</v>
      </c>
      <c r="U488">
        <v>0</v>
      </c>
      <c r="V488">
        <v>0</v>
      </c>
      <c r="W488">
        <v>0</v>
      </c>
      <c r="X488">
        <v>0</v>
      </c>
      <c r="Y488">
        <v>0</v>
      </c>
      <c r="Z488">
        <v>0.85019999999999996</v>
      </c>
      <c r="AA488">
        <v>0.53180000000000005</v>
      </c>
      <c r="AB488">
        <v>0.56589999999999996</v>
      </c>
      <c r="AC488">
        <v>0.64680000000000004</v>
      </c>
      <c r="AD488">
        <v>0.77959999999999996</v>
      </c>
      <c r="AE488">
        <v>0.68520000000000003</v>
      </c>
      <c r="AF488">
        <v>0.70479999999999998</v>
      </c>
      <c r="AG488">
        <v>0.5474</v>
      </c>
      <c r="AH488">
        <v>0.61750000000000005</v>
      </c>
      <c r="AI488">
        <v>0.65469999999999995</v>
      </c>
      <c r="AJ488">
        <v>0.65780000000000005</v>
      </c>
      <c r="AK488">
        <v>0.77669999999999995</v>
      </c>
      <c r="AL488">
        <v>0.75609999999999999</v>
      </c>
      <c r="AM488">
        <v>0.76190000000000002</v>
      </c>
      <c r="AN488">
        <v>0.87890000000000001</v>
      </c>
      <c r="AO488">
        <v>0.91410000000000002</v>
      </c>
      <c r="AP488">
        <v>0.80569999999999997</v>
      </c>
      <c r="AQ488">
        <v>0.84279999999999999</v>
      </c>
      <c r="AR488">
        <v>0.88229999999999997</v>
      </c>
      <c r="AS488">
        <v>1.0005999999999999</v>
      </c>
      <c r="AT488">
        <v>1.0001</v>
      </c>
      <c r="AU488">
        <v>1.1237999999999999</v>
      </c>
      <c r="AV488">
        <v>1.1509</v>
      </c>
    </row>
    <row r="489" spans="8:48" ht="15.75" customHeight="1" x14ac:dyDescent="0.3">
      <c r="H489" t="str">
        <v>B1722W1</v>
      </c>
      <c r="I489" t="str">
        <v>JET2 PLC  ORD</v>
      </c>
      <c r="J489">
        <v>0</v>
      </c>
      <c r="K489">
        <v>0</v>
      </c>
      <c r="L489">
        <v>0</v>
      </c>
      <c r="M489">
        <v>0</v>
      </c>
      <c r="N489">
        <v>0.28389999999999999</v>
      </c>
      <c r="O489">
        <v>0.26989999999999997</v>
      </c>
      <c r="P489">
        <v>0</v>
      </c>
      <c r="Q489">
        <v>0</v>
      </c>
      <c r="R489">
        <v>0</v>
      </c>
      <c r="S489">
        <v>0</v>
      </c>
      <c r="T489">
        <v>0</v>
      </c>
      <c r="U489">
        <v>0</v>
      </c>
      <c r="V489">
        <v>0</v>
      </c>
      <c r="W489">
        <v>0</v>
      </c>
      <c r="X489">
        <v>0.40760000000000002</v>
      </c>
      <c r="Y489">
        <v>0.49609999999999999</v>
      </c>
      <c r="Z489">
        <v>0.50839999999999996</v>
      </c>
      <c r="AA489">
        <v>0.48859999999999998</v>
      </c>
      <c r="AB489">
        <v>0.55430000000000001</v>
      </c>
      <c r="AC489">
        <v>0.96360000000000001</v>
      </c>
      <c r="AD489">
        <v>0.54039999999999999</v>
      </c>
      <c r="AE489">
        <v>0.61160000000000003</v>
      </c>
      <c r="AF489">
        <v>0.48049999999999998</v>
      </c>
      <c r="AG489">
        <v>1.0009999999999999</v>
      </c>
      <c r="AH489">
        <v>0.72440000000000004</v>
      </c>
      <c r="AI489">
        <v>0.63990000000000002</v>
      </c>
      <c r="AJ489">
        <v>0.56140000000000001</v>
      </c>
      <c r="AK489">
        <v>0.48630000000000001</v>
      </c>
      <c r="AL489">
        <v>0.77180000000000004</v>
      </c>
      <c r="AM489">
        <v>0.80879999999999996</v>
      </c>
      <c r="AN489">
        <v>0.48720000000000002</v>
      </c>
      <c r="AO489">
        <v>0.5484</v>
      </c>
      <c r="AP489">
        <v>1.6904999999999999</v>
      </c>
      <c r="AQ489">
        <v>1.8456999999999999</v>
      </c>
      <c r="AR489">
        <v>1.2811999999999999</v>
      </c>
      <c r="AS489">
        <v>1.5156000000000001</v>
      </c>
      <c r="AT489">
        <v>1.7939000000000001</v>
      </c>
      <c r="AU489">
        <v>1.6418999999999999</v>
      </c>
      <c r="AV489">
        <v>1.1087</v>
      </c>
    </row>
    <row r="490" spans="8:48" ht="15.75" customHeight="1" x14ac:dyDescent="0.3">
      <c r="H490" t="str">
        <v>7106354</v>
      </c>
      <c r="I490" t="str">
        <v>NKT AS ORD</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0.28870000000000001</v>
      </c>
      <c r="AK490">
        <v>0.90080000000000005</v>
      </c>
      <c r="AL490">
        <v>0.82330000000000003</v>
      </c>
      <c r="AM490">
        <v>0.79349999999999998</v>
      </c>
      <c r="AN490">
        <v>0.46550000000000002</v>
      </c>
      <c r="AO490">
        <v>0.45829999999999999</v>
      </c>
      <c r="AP490">
        <v>0</v>
      </c>
      <c r="AQ490">
        <v>0</v>
      </c>
      <c r="AR490">
        <v>0</v>
      </c>
      <c r="AS490">
        <v>0</v>
      </c>
      <c r="AT490">
        <v>0.51949999999999996</v>
      </c>
      <c r="AU490">
        <v>0.55449999999999999</v>
      </c>
      <c r="AV490">
        <v>1.0624</v>
      </c>
    </row>
    <row r="491" spans="8:48" ht="15.75" customHeight="1" x14ac:dyDescent="0.3">
      <c r="H491" t="str">
        <v>BN0TYP0</v>
      </c>
      <c r="I491" t="str">
        <v>FUGRO NV  ORD</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0.96589999999999998</v>
      </c>
      <c r="AT491">
        <v>0.80720000000000003</v>
      </c>
      <c r="AU491">
        <v>1.1923999999999999</v>
      </c>
      <c r="AV491">
        <v>1.0612999999999999</v>
      </c>
    </row>
    <row r="492" spans="8:48" ht="15.75" customHeight="1" x14ac:dyDescent="0.3">
      <c r="H492" t="str">
        <v>BBT3PS9</v>
      </c>
      <c r="I492" t="str">
        <v>PLUS500 LTD  ORD</v>
      </c>
      <c r="J492">
        <v>1.2321</v>
      </c>
      <c r="K492">
        <v>0.76880000000000004</v>
      </c>
      <c r="L492">
        <v>0.48830000000000001</v>
      </c>
      <c r="M492">
        <v>0.66579999999999995</v>
      </c>
      <c r="N492">
        <v>1.1311</v>
      </c>
      <c r="O492">
        <v>1.2188000000000001</v>
      </c>
      <c r="P492">
        <v>1.2473000000000001</v>
      </c>
      <c r="Q492">
        <v>0.77029999999999998</v>
      </c>
      <c r="R492">
        <v>0.65210000000000001</v>
      </c>
      <c r="S492">
        <v>0.63549999999999995</v>
      </c>
      <c r="T492">
        <v>0.98360000000000003</v>
      </c>
      <c r="U492">
        <v>0.97319999999999995</v>
      </c>
      <c r="V492">
        <v>1.3507</v>
      </c>
      <c r="W492">
        <v>1.7976000000000001</v>
      </c>
      <c r="X492">
        <v>1.5570999999999999</v>
      </c>
      <c r="Y492">
        <v>2.1149</v>
      </c>
      <c r="Z492">
        <v>0</v>
      </c>
      <c r="AA492">
        <v>0</v>
      </c>
      <c r="AB492">
        <v>0</v>
      </c>
      <c r="AC492">
        <v>0</v>
      </c>
      <c r="AD492">
        <v>0</v>
      </c>
      <c r="AE492">
        <v>0</v>
      </c>
      <c r="AF492">
        <v>0.67979999999999996</v>
      </c>
      <c r="AG492">
        <v>0.5222</v>
      </c>
      <c r="AH492">
        <v>0</v>
      </c>
      <c r="AI492">
        <v>0</v>
      </c>
      <c r="AJ492">
        <v>0</v>
      </c>
      <c r="AK492">
        <v>0</v>
      </c>
      <c r="AL492">
        <v>0</v>
      </c>
      <c r="AM492">
        <v>0.73070000000000002</v>
      </c>
      <c r="AN492">
        <v>0.7954</v>
      </c>
      <c r="AO492">
        <v>0.96730000000000005</v>
      </c>
      <c r="AP492">
        <v>0.60840000000000005</v>
      </c>
      <c r="AQ492">
        <v>0</v>
      </c>
      <c r="AR492">
        <v>0</v>
      </c>
      <c r="AS492">
        <v>0</v>
      </c>
      <c r="AT492">
        <v>0</v>
      </c>
      <c r="AU492">
        <v>0.79749999999999999</v>
      </c>
      <c r="AV492">
        <v>1.0454000000000001</v>
      </c>
    </row>
    <row r="493" spans="8:48" ht="15.75" customHeight="1" x14ac:dyDescent="0.3">
      <c r="H493" t="str">
        <v>B1FP6H5</v>
      </c>
      <c r="I493" t="str">
        <v>MITCHELLS &amp; BUTLERS PLC  ORD</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0.43830000000000002</v>
      </c>
      <c r="AI493">
        <v>0.4118</v>
      </c>
      <c r="AJ493">
        <v>0</v>
      </c>
      <c r="AK493">
        <v>0</v>
      </c>
      <c r="AL493">
        <v>0</v>
      </c>
      <c r="AM493">
        <v>0</v>
      </c>
      <c r="AN493">
        <v>0</v>
      </c>
      <c r="AO493">
        <v>0</v>
      </c>
      <c r="AP493">
        <v>0</v>
      </c>
      <c r="AQ493">
        <v>0.47549999999999998</v>
      </c>
      <c r="AR493">
        <v>1.0145999999999999</v>
      </c>
      <c r="AS493">
        <v>1.1008</v>
      </c>
      <c r="AT493">
        <v>0.92749999999999999</v>
      </c>
      <c r="AU493">
        <v>1.0003</v>
      </c>
      <c r="AV493">
        <v>1.0363</v>
      </c>
    </row>
    <row r="494" spans="8:48" ht="15.75" customHeight="1" x14ac:dyDescent="0.3">
      <c r="H494" t="str">
        <v>5499131</v>
      </c>
      <c r="I494" t="str">
        <v>A2A SPA  ORD</v>
      </c>
      <c r="J494">
        <v>0</v>
      </c>
      <c r="K494">
        <v>0</v>
      </c>
      <c r="L494">
        <v>0</v>
      </c>
      <c r="M494">
        <v>0</v>
      </c>
      <c r="N494">
        <v>0</v>
      </c>
      <c r="O494">
        <v>0</v>
      </c>
      <c r="P494">
        <v>0</v>
      </c>
      <c r="Q494">
        <v>0</v>
      </c>
      <c r="R494">
        <v>0</v>
      </c>
      <c r="S494">
        <v>0</v>
      </c>
      <c r="T494">
        <v>0</v>
      </c>
      <c r="U494">
        <v>0</v>
      </c>
      <c r="V494">
        <v>0</v>
      </c>
      <c r="W494">
        <v>0</v>
      </c>
      <c r="X494">
        <v>0</v>
      </c>
      <c r="Y494">
        <v>0</v>
      </c>
      <c r="Z494">
        <v>0</v>
      </c>
      <c r="AA494">
        <v>0.24990000000000001</v>
      </c>
      <c r="AB494">
        <v>0.28220000000000001</v>
      </c>
      <c r="AC494">
        <v>0.2515</v>
      </c>
      <c r="AD494">
        <v>0</v>
      </c>
      <c r="AE494">
        <v>0</v>
      </c>
      <c r="AF494">
        <v>0</v>
      </c>
      <c r="AG494">
        <v>0</v>
      </c>
      <c r="AH494">
        <v>0</v>
      </c>
      <c r="AI494">
        <v>0</v>
      </c>
      <c r="AJ494">
        <v>0</v>
      </c>
      <c r="AK494">
        <v>0</v>
      </c>
      <c r="AL494">
        <v>0</v>
      </c>
      <c r="AM494">
        <v>0</v>
      </c>
      <c r="AN494">
        <v>0</v>
      </c>
      <c r="AO494">
        <v>0</v>
      </c>
      <c r="AP494">
        <v>0</v>
      </c>
      <c r="AQ494">
        <v>0</v>
      </c>
      <c r="AR494">
        <v>0</v>
      </c>
      <c r="AS494">
        <v>0</v>
      </c>
      <c r="AT494">
        <v>0.44209999999999999</v>
      </c>
      <c r="AU494">
        <v>0.49120000000000003</v>
      </c>
      <c r="AV494">
        <v>1.0290999999999999</v>
      </c>
    </row>
    <row r="495" spans="8:48" ht="15.75" customHeight="1" x14ac:dyDescent="0.3">
      <c r="H495" t="str">
        <v>B2NGPM5</v>
      </c>
      <c r="I495" t="str">
        <v>PARAGON BANKING GROUP PLC  ORD</v>
      </c>
      <c r="J495">
        <v>0.32429999999999998</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0.70750000000000002</v>
      </c>
      <c r="AU495">
        <v>0.95199999999999996</v>
      </c>
      <c r="AV495">
        <v>1.008</v>
      </c>
    </row>
    <row r="496" spans="8:48" ht="15.75" customHeight="1" x14ac:dyDescent="0.3">
      <c r="H496" t="str">
        <v>B9G6L89</v>
      </c>
      <c r="I496" t="str">
        <v>LEG IMMOBILIEN SE ORD</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0.25519999999999998</v>
      </c>
      <c r="AT496">
        <v>0</v>
      </c>
      <c r="AU496">
        <v>0</v>
      </c>
      <c r="AV496">
        <v>0.99429999999999996</v>
      </c>
    </row>
    <row r="497" spans="8:48" ht="15.75" customHeight="1" x14ac:dyDescent="0.3">
      <c r="H497" t="str">
        <v>BYWKGQ3</v>
      </c>
      <c r="I497" t="str">
        <v>CAMURUS AB  ORD</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0.50290000000000001</v>
      </c>
      <c r="AT497">
        <v>0.40620000000000001</v>
      </c>
      <c r="AU497">
        <v>0.48849999999999999</v>
      </c>
      <c r="AV497">
        <v>0.9879</v>
      </c>
    </row>
    <row r="498" spans="8:48" ht="15.75" customHeight="1" x14ac:dyDescent="0.3">
      <c r="H498" t="str">
        <v>0465740</v>
      </c>
      <c r="I498" t="str">
        <v>MITIE GROUP PLC  ORD</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0.21060000000000001</v>
      </c>
      <c r="AO498">
        <v>0.4153</v>
      </c>
      <c r="AP498">
        <v>0.54190000000000005</v>
      </c>
      <c r="AQ498">
        <v>0.87380000000000002</v>
      </c>
      <c r="AR498">
        <v>0.96889999999999998</v>
      </c>
      <c r="AS498">
        <v>0.89019999999999999</v>
      </c>
      <c r="AT498">
        <v>0.90549999999999997</v>
      </c>
      <c r="AU498">
        <v>1.0103</v>
      </c>
      <c r="AV498">
        <v>0.97670000000000001</v>
      </c>
    </row>
    <row r="499" spans="8:48" ht="15.75" customHeight="1" x14ac:dyDescent="0.3">
      <c r="H499" t="str">
        <v>B1WVF68</v>
      </c>
      <c r="I499" t="str">
        <v>ANDRITZ AG  ORD</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0.41060000000000002</v>
      </c>
      <c r="AM499">
        <v>0.45629999999999998</v>
      </c>
      <c r="AN499">
        <v>0.58399999999999996</v>
      </c>
      <c r="AO499">
        <v>0.65049999999999997</v>
      </c>
      <c r="AP499">
        <v>0.73470000000000002</v>
      </c>
      <c r="AQ499">
        <v>0</v>
      </c>
      <c r="AR499">
        <v>0</v>
      </c>
      <c r="AS499">
        <v>0</v>
      </c>
      <c r="AT499">
        <v>0.89880000000000004</v>
      </c>
      <c r="AU499">
        <v>0.89949999999999997</v>
      </c>
      <c r="AV499">
        <v>0.97219999999999995</v>
      </c>
    </row>
    <row r="500" spans="8:48" ht="15.75" customHeight="1" x14ac:dyDescent="0.3">
      <c r="H500" t="str">
        <v>BNGNB77</v>
      </c>
      <c r="I500" t="str">
        <v>MERLIN PROPERTIES SOCIMI SA  ORD</v>
      </c>
      <c r="J500">
        <v>0</v>
      </c>
      <c r="K500">
        <v>0</v>
      </c>
      <c r="L500">
        <v>0.62150000000000005</v>
      </c>
      <c r="M500">
        <v>0.62860000000000005</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1.1616</v>
      </c>
      <c r="AN500">
        <v>0.78949999999999998</v>
      </c>
      <c r="AO500">
        <v>0.69620000000000004</v>
      </c>
      <c r="AP500">
        <v>0.62080000000000002</v>
      </c>
      <c r="AQ500">
        <v>0.8236</v>
      </c>
      <c r="AR500">
        <v>0.6784</v>
      </c>
      <c r="AS500">
        <v>1.1141000000000001</v>
      </c>
      <c r="AT500">
        <v>0.91579999999999995</v>
      </c>
      <c r="AU500">
        <v>0.95469999999999999</v>
      </c>
      <c r="AV500">
        <v>0.96809999999999996</v>
      </c>
    </row>
    <row r="501" spans="8:48" ht="15.75" customHeight="1" x14ac:dyDescent="0.3">
      <c r="H501" t="str">
        <v>BF2FPV3</v>
      </c>
      <c r="I501" t="str">
        <v>AAK AB  ORD</v>
      </c>
      <c r="J501">
        <v>0</v>
      </c>
      <c r="K501">
        <v>0</v>
      </c>
      <c r="L501">
        <v>0</v>
      </c>
      <c r="M501">
        <v>0</v>
      </c>
      <c r="N501">
        <v>0</v>
      </c>
      <c r="O501">
        <v>0</v>
      </c>
      <c r="P501">
        <v>0</v>
      </c>
      <c r="Q501">
        <v>0</v>
      </c>
      <c r="R501">
        <v>0</v>
      </c>
      <c r="S501">
        <v>0</v>
      </c>
      <c r="T501">
        <v>0</v>
      </c>
      <c r="U501">
        <v>0</v>
      </c>
      <c r="V501">
        <v>0.51959999999999995</v>
      </c>
      <c r="W501">
        <v>0.81969999999999998</v>
      </c>
      <c r="X501">
        <v>0.83830000000000005</v>
      </c>
      <c r="Y501">
        <v>0.86880000000000002</v>
      </c>
      <c r="Z501">
        <v>0.56130000000000002</v>
      </c>
      <c r="AA501">
        <v>0.68049999999999999</v>
      </c>
      <c r="AB501">
        <v>0.60429999999999995</v>
      </c>
      <c r="AC501">
        <v>0.51939999999999997</v>
      </c>
      <c r="AD501">
        <v>0</v>
      </c>
      <c r="AE501">
        <v>0</v>
      </c>
      <c r="AF501">
        <v>0</v>
      </c>
      <c r="AG501">
        <v>0</v>
      </c>
      <c r="AH501">
        <v>0.99419999999999997</v>
      </c>
      <c r="AI501">
        <v>0.85219999999999996</v>
      </c>
      <c r="AJ501">
        <v>9.8400000000000001E-2</v>
      </c>
      <c r="AK501">
        <v>0</v>
      </c>
      <c r="AL501">
        <v>0</v>
      </c>
      <c r="AM501">
        <v>0</v>
      </c>
      <c r="AN501">
        <v>0.90210000000000001</v>
      </c>
      <c r="AO501">
        <v>0.96630000000000005</v>
      </c>
      <c r="AP501">
        <v>0.5101</v>
      </c>
      <c r="AQ501">
        <v>0</v>
      </c>
      <c r="AR501">
        <v>0</v>
      </c>
      <c r="AS501">
        <v>0</v>
      </c>
      <c r="AT501">
        <v>0.67420000000000002</v>
      </c>
      <c r="AU501">
        <v>0.8982</v>
      </c>
      <c r="AV501">
        <v>0.94899999999999995</v>
      </c>
    </row>
    <row r="502" spans="8:48" ht="15.75" customHeight="1" x14ac:dyDescent="0.3">
      <c r="H502" t="str">
        <v>BMWC784</v>
      </c>
      <c r="I502" t="str">
        <v>BETSSON AB  ORD B</v>
      </c>
      <c r="J502">
        <v>1.0147999999999999</v>
      </c>
      <c r="K502">
        <v>3.15E-2</v>
      </c>
      <c r="L502">
        <v>0</v>
      </c>
      <c r="M502">
        <v>0</v>
      </c>
      <c r="N502">
        <v>0</v>
      </c>
      <c r="O502">
        <v>0</v>
      </c>
      <c r="P502">
        <v>0</v>
      </c>
      <c r="Q502">
        <v>0</v>
      </c>
      <c r="R502">
        <v>0</v>
      </c>
      <c r="S502">
        <v>0</v>
      </c>
      <c r="T502">
        <v>0</v>
      </c>
      <c r="U502">
        <v>0</v>
      </c>
      <c r="V502">
        <v>0</v>
      </c>
      <c r="W502">
        <v>0</v>
      </c>
      <c r="X502">
        <v>0</v>
      </c>
      <c r="Y502">
        <v>0</v>
      </c>
      <c r="Z502">
        <v>0.37959999999999999</v>
      </c>
      <c r="AA502">
        <v>0.29199999999999998</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0.58909999999999996</v>
      </c>
      <c r="AV502">
        <v>0.94450000000000001</v>
      </c>
    </row>
    <row r="503" spans="8:48" ht="15.75" customHeight="1" x14ac:dyDescent="0.3">
      <c r="H503" t="str">
        <v>BZCNN35</v>
      </c>
      <c r="I503" t="str">
        <v>BANCO COMERCIAL PORTUGUES SA  ORD</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0.49220000000000003</v>
      </c>
      <c r="AS503">
        <v>0</v>
      </c>
      <c r="AT503">
        <v>0</v>
      </c>
      <c r="AU503">
        <v>0.76870000000000005</v>
      </c>
      <c r="AV503">
        <v>0.90949999999999998</v>
      </c>
    </row>
    <row r="504" spans="8:48" ht="15.75" customHeight="1" x14ac:dyDescent="0.3">
      <c r="H504" t="str">
        <v>0664097</v>
      </c>
      <c r="I504" t="str">
        <v>4IMPRINT GROUP PLC  ORD</v>
      </c>
      <c r="J504">
        <v>0</v>
      </c>
      <c r="K504">
        <v>0.28000000000000003</v>
      </c>
      <c r="L504">
        <v>0.2954</v>
      </c>
      <c r="M504">
        <v>0.2147</v>
      </c>
      <c r="N504">
        <v>0.35830000000000001</v>
      </c>
      <c r="O504">
        <v>0.40989999999999999</v>
      </c>
      <c r="P504">
        <v>0.67330000000000001</v>
      </c>
      <c r="Q504">
        <v>0.7258</v>
      </c>
      <c r="R504">
        <v>0.59899999999999998</v>
      </c>
      <c r="S504">
        <v>0.42120000000000002</v>
      </c>
      <c r="T504">
        <v>0.3367</v>
      </c>
      <c r="U504">
        <v>0.34129999999999999</v>
      </c>
      <c r="V504">
        <v>0.23080000000000001</v>
      </c>
      <c r="W504">
        <v>0.23669999999999999</v>
      </c>
      <c r="X504">
        <v>0</v>
      </c>
      <c r="Y504">
        <v>0</v>
      </c>
      <c r="Z504">
        <v>0</v>
      </c>
      <c r="AA504">
        <v>0</v>
      </c>
      <c r="AB504">
        <v>8.3299999999999999E-2</v>
      </c>
      <c r="AC504">
        <v>9.0800000000000006E-2</v>
      </c>
      <c r="AD504">
        <v>0.15920000000000001</v>
      </c>
      <c r="AE504">
        <v>0.16070000000000001</v>
      </c>
      <c r="AF504">
        <v>0</v>
      </c>
      <c r="AG504">
        <v>0</v>
      </c>
      <c r="AH504">
        <v>0</v>
      </c>
      <c r="AI504">
        <v>0</v>
      </c>
      <c r="AJ504">
        <v>0</v>
      </c>
      <c r="AK504">
        <v>0</v>
      </c>
      <c r="AL504">
        <v>0</v>
      </c>
      <c r="AM504">
        <v>0</v>
      </c>
      <c r="AN504">
        <v>0.37480000000000002</v>
      </c>
      <c r="AO504">
        <v>0.63100000000000001</v>
      </c>
      <c r="AP504">
        <v>0.69810000000000005</v>
      </c>
      <c r="AQ504">
        <v>0.87450000000000006</v>
      </c>
      <c r="AR504">
        <v>1.1186</v>
      </c>
      <c r="AS504">
        <v>0.92610000000000003</v>
      </c>
      <c r="AT504">
        <v>1.2359</v>
      </c>
      <c r="AU504">
        <v>1.1516999999999999</v>
      </c>
      <c r="AV504">
        <v>0.88739999999999997</v>
      </c>
    </row>
    <row r="505" spans="8:48" ht="15.75" customHeight="1" x14ac:dyDescent="0.3">
      <c r="H505" t="str">
        <v>0808561</v>
      </c>
      <c r="I505" t="str">
        <v>MORGAN SINDALL GROUP PLC  ORD</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0.36070000000000002</v>
      </c>
      <c r="AJ505">
        <v>0.38119999999999998</v>
      </c>
      <c r="AK505">
        <v>0.40050000000000002</v>
      </c>
      <c r="AL505">
        <v>0.64710000000000001</v>
      </c>
      <c r="AM505">
        <v>0.58169999999999999</v>
      </c>
      <c r="AN505">
        <v>0.46729999999999999</v>
      </c>
      <c r="AO505">
        <v>0</v>
      </c>
      <c r="AP505">
        <v>0</v>
      </c>
      <c r="AQ505">
        <v>0</v>
      </c>
      <c r="AR505">
        <v>0</v>
      </c>
      <c r="AS505">
        <v>0</v>
      </c>
      <c r="AT505">
        <v>0</v>
      </c>
      <c r="AU505">
        <v>0.4914</v>
      </c>
      <c r="AV505">
        <v>0.88290000000000002</v>
      </c>
    </row>
    <row r="506" spans="8:48" ht="15.75" customHeight="1" x14ac:dyDescent="0.3">
      <c r="H506" t="str">
        <v>5117381</v>
      </c>
      <c r="I506" t="str">
        <v>BILFINGER (BILFINGER BERGER) SE  ORD</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0.47339999999999999</v>
      </c>
      <c r="AR506">
        <v>0.45319999999999999</v>
      </c>
      <c r="AS506">
        <v>0.46210000000000001</v>
      </c>
      <c r="AT506">
        <v>0.5454</v>
      </c>
      <c r="AU506">
        <v>0.6996</v>
      </c>
      <c r="AV506">
        <v>0.88009999999999999</v>
      </c>
    </row>
    <row r="507" spans="8:48" ht="15.75" customHeight="1" x14ac:dyDescent="0.3">
      <c r="H507" t="str">
        <v>BYT1830</v>
      </c>
      <c r="I507" t="str">
        <v>TBC BANK GROUP PLC  ORD</v>
      </c>
      <c r="J507">
        <v>0</v>
      </c>
      <c r="K507">
        <v>0</v>
      </c>
      <c r="L507">
        <v>0</v>
      </c>
      <c r="M507">
        <v>0</v>
      </c>
      <c r="N507">
        <v>0</v>
      </c>
      <c r="O507">
        <v>0</v>
      </c>
      <c r="P507">
        <v>0</v>
      </c>
      <c r="Q507">
        <v>0</v>
      </c>
      <c r="R507">
        <v>0</v>
      </c>
      <c r="S507">
        <v>0.38229999999999997</v>
      </c>
      <c r="T507">
        <v>0.3392</v>
      </c>
      <c r="U507">
        <v>0.3493</v>
      </c>
      <c r="V507">
        <v>0.35160000000000002</v>
      </c>
      <c r="W507">
        <v>0.3866</v>
      </c>
      <c r="X507">
        <v>0.30159999999999998</v>
      </c>
      <c r="Y507">
        <v>0.34989999999999999</v>
      </c>
      <c r="Z507">
        <v>0</v>
      </c>
      <c r="AA507">
        <v>0.23949999999999999</v>
      </c>
      <c r="AB507">
        <v>0.49180000000000001</v>
      </c>
      <c r="AC507">
        <v>0.48570000000000002</v>
      </c>
      <c r="AD507">
        <v>0.42820000000000003</v>
      </c>
      <c r="AE507">
        <v>0.4173</v>
      </c>
      <c r="AF507">
        <v>0</v>
      </c>
      <c r="AG507">
        <v>0</v>
      </c>
      <c r="AH507">
        <v>0</v>
      </c>
      <c r="AI507">
        <v>0</v>
      </c>
      <c r="AJ507">
        <v>0</v>
      </c>
      <c r="AK507">
        <v>0</v>
      </c>
      <c r="AL507">
        <v>0</v>
      </c>
      <c r="AM507">
        <v>0</v>
      </c>
      <c r="AN507">
        <v>0.35859999999999997</v>
      </c>
      <c r="AO507">
        <v>0.64649999999999996</v>
      </c>
      <c r="AP507">
        <v>0.62529999999999997</v>
      </c>
      <c r="AQ507">
        <v>0.72529999999999994</v>
      </c>
      <c r="AR507">
        <v>0.91149999999999998</v>
      </c>
      <c r="AS507">
        <v>0.82189999999999996</v>
      </c>
      <c r="AT507">
        <v>0.90720000000000001</v>
      </c>
      <c r="AU507">
        <v>0.83140000000000003</v>
      </c>
      <c r="AV507">
        <v>0.85809999999999997</v>
      </c>
    </row>
    <row r="508" spans="8:48" ht="15.75" customHeight="1" x14ac:dyDescent="0.3">
      <c r="H508" t="str">
        <v>B4Y7R14</v>
      </c>
      <c r="I508" t="str">
        <v>CURRYS PLC  ORD</v>
      </c>
      <c r="J508">
        <v>0.44230000000000003</v>
      </c>
      <c r="K508">
        <v>0.35849999999999999</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0.46189999999999998</v>
      </c>
      <c r="AG508">
        <v>0.73770000000000002</v>
      </c>
      <c r="AH508">
        <v>0.87670000000000003</v>
      </c>
      <c r="AI508">
        <v>0.7349</v>
      </c>
      <c r="AJ508">
        <v>0.72060000000000002</v>
      </c>
      <c r="AK508">
        <v>0.61419999999999997</v>
      </c>
      <c r="AL508">
        <v>0</v>
      </c>
      <c r="AM508">
        <v>0</v>
      </c>
      <c r="AN508">
        <v>0</v>
      </c>
      <c r="AO508">
        <v>0</v>
      </c>
      <c r="AP508">
        <v>0</v>
      </c>
      <c r="AQ508">
        <v>0</v>
      </c>
      <c r="AR508">
        <v>0</v>
      </c>
      <c r="AS508">
        <v>0</v>
      </c>
      <c r="AT508">
        <v>0</v>
      </c>
      <c r="AU508">
        <v>0.63790000000000002</v>
      </c>
      <c r="AV508">
        <v>0.84970000000000001</v>
      </c>
    </row>
    <row r="509" spans="8:48" ht="15.75" customHeight="1" x14ac:dyDescent="0.3">
      <c r="H509" t="str">
        <v>BKJ9RT5</v>
      </c>
      <c r="I509" t="str">
        <v>ISS AS  ORD</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0.2031</v>
      </c>
      <c r="AI509">
        <v>0.2712</v>
      </c>
      <c r="AJ509">
        <v>0</v>
      </c>
      <c r="AK509">
        <v>0</v>
      </c>
      <c r="AL509">
        <v>0</v>
      </c>
      <c r="AM509">
        <v>0.57250000000000001</v>
      </c>
      <c r="AN509">
        <v>0.77769999999999995</v>
      </c>
      <c r="AO509">
        <v>0.7712</v>
      </c>
      <c r="AP509">
        <v>0.80379999999999996</v>
      </c>
      <c r="AQ509">
        <v>0.86070000000000002</v>
      </c>
      <c r="AR509">
        <v>1.0327</v>
      </c>
      <c r="AS509">
        <v>0.8518</v>
      </c>
      <c r="AT509">
        <v>0.79700000000000004</v>
      </c>
      <c r="AU509">
        <v>0.75570000000000004</v>
      </c>
      <c r="AV509">
        <v>0.83279999999999998</v>
      </c>
    </row>
    <row r="510" spans="8:48" ht="15.75" customHeight="1" x14ac:dyDescent="0.3">
      <c r="H510" t="str">
        <v>B1X3KP7</v>
      </c>
      <c r="I510" t="str">
        <v>SWISSQUOTE GROUP HOLDING  ORD REG</v>
      </c>
      <c r="J510">
        <v>0</v>
      </c>
      <c r="K510">
        <v>0</v>
      </c>
      <c r="L510">
        <v>0</v>
      </c>
      <c r="M510">
        <v>0</v>
      </c>
      <c r="N510">
        <v>0</v>
      </c>
      <c r="O510">
        <v>0</v>
      </c>
      <c r="P510">
        <v>0</v>
      </c>
      <c r="Q510">
        <v>0</v>
      </c>
      <c r="R510">
        <v>0</v>
      </c>
      <c r="S510">
        <v>0</v>
      </c>
      <c r="T510">
        <v>0</v>
      </c>
      <c r="U510">
        <v>0</v>
      </c>
      <c r="V510">
        <v>0</v>
      </c>
      <c r="W510">
        <v>0</v>
      </c>
      <c r="X510">
        <v>0</v>
      </c>
      <c r="Y510">
        <v>0</v>
      </c>
      <c r="Z510">
        <v>0</v>
      </c>
      <c r="AA510">
        <v>0</v>
      </c>
      <c r="AB510">
        <v>0.18590000000000001</v>
      </c>
      <c r="AC510">
        <v>0.19539999999999999</v>
      </c>
      <c r="AD510">
        <v>0.92369999999999997</v>
      </c>
      <c r="AE510">
        <v>1.0795999999999999</v>
      </c>
      <c r="AF510">
        <v>0.76049999999999995</v>
      </c>
      <c r="AG510">
        <v>0.78610000000000002</v>
      </c>
      <c r="AH510">
        <v>0.39779999999999999</v>
      </c>
      <c r="AI510">
        <v>0.39889999999999998</v>
      </c>
      <c r="AJ510">
        <v>0</v>
      </c>
      <c r="AK510">
        <v>0</v>
      </c>
      <c r="AL510">
        <v>0</v>
      </c>
      <c r="AM510">
        <v>0</v>
      </c>
      <c r="AN510">
        <v>0</v>
      </c>
      <c r="AO510">
        <v>0</v>
      </c>
      <c r="AP510">
        <v>0</v>
      </c>
      <c r="AQ510">
        <v>0</v>
      </c>
      <c r="AR510">
        <v>0</v>
      </c>
      <c r="AS510">
        <v>0</v>
      </c>
      <c r="AT510">
        <v>0</v>
      </c>
      <c r="AU510">
        <v>0.51470000000000005</v>
      </c>
      <c r="AV510">
        <v>0.80910000000000004</v>
      </c>
    </row>
    <row r="511" spans="8:48" ht="15.75" customHeight="1" x14ac:dyDescent="0.3">
      <c r="H511" t="str">
        <v>B889DT4</v>
      </c>
      <c r="I511" t="str">
        <v>JPMORGAN LIQ FDS-EUR LIQUIDITY LVNAV</v>
      </c>
      <c r="J511">
        <v>0</v>
      </c>
      <c r="K511">
        <v>1.2091000000000001</v>
      </c>
      <c r="L511">
        <v>4.0255999999999998</v>
      </c>
      <c r="M511">
        <v>2.3761000000000001</v>
      </c>
      <c r="N511">
        <v>2.0844999999999998</v>
      </c>
      <c r="O511">
        <v>4.0942999999999996</v>
      </c>
      <c r="P511">
        <v>0.79300000000000004</v>
      </c>
      <c r="Q511">
        <v>0.79420000000000002</v>
      </c>
      <c r="R511">
        <v>0.33129999999999998</v>
      </c>
      <c r="S511">
        <v>1.2701</v>
      </c>
      <c r="T511">
        <v>1.7403999999999999</v>
      </c>
      <c r="U511">
        <v>1.7126999999999999</v>
      </c>
      <c r="V511">
        <v>0</v>
      </c>
      <c r="W511">
        <v>1.5061</v>
      </c>
      <c r="X511">
        <v>2.2374000000000001</v>
      </c>
      <c r="Y511">
        <v>0.30509999999999998</v>
      </c>
      <c r="Z511">
        <v>1.9688000000000001</v>
      </c>
      <c r="AA511">
        <v>4.6600000000000003E-2</v>
      </c>
      <c r="AB511">
        <v>1.5286999999999999</v>
      </c>
      <c r="AC511">
        <v>1.3732</v>
      </c>
      <c r="AD511">
        <v>2.0150000000000001</v>
      </c>
      <c r="AE511">
        <v>0.45200000000000001</v>
      </c>
      <c r="AF511">
        <v>0.31830000000000003</v>
      </c>
      <c r="AG511">
        <v>0.95920000000000005</v>
      </c>
      <c r="AH511">
        <v>4.7373000000000003</v>
      </c>
      <c r="AI511">
        <v>1.5105</v>
      </c>
      <c r="AJ511">
        <v>1.3152999999999999</v>
      </c>
      <c r="AK511">
        <v>0.66039999999999999</v>
      </c>
      <c r="AL511">
        <v>1.0318000000000001</v>
      </c>
      <c r="AM511">
        <v>1.9517</v>
      </c>
      <c r="AN511">
        <v>0.89929999999999999</v>
      </c>
      <c r="AO511">
        <v>1.1464000000000001</v>
      </c>
      <c r="AP511">
        <v>1.4657</v>
      </c>
      <c r="AQ511">
        <v>0.95809999999999995</v>
      </c>
      <c r="AR511">
        <v>0</v>
      </c>
      <c r="AS511">
        <v>0.53879999999999995</v>
      </c>
      <c r="AT511">
        <v>0.33450000000000002</v>
      </c>
      <c r="AU511">
        <v>0.79879999999999995</v>
      </c>
      <c r="AV511">
        <v>0.80400000000000005</v>
      </c>
    </row>
    <row r="512" spans="8:48" ht="15.75" customHeight="1" x14ac:dyDescent="0.3">
      <c r="H512" t="str">
        <v>0427030</v>
      </c>
      <c r="I512" t="str">
        <v>HILL &amp; SMITH PLC  ORD</v>
      </c>
      <c r="J512">
        <v>0</v>
      </c>
      <c r="K512">
        <v>0</v>
      </c>
      <c r="L512">
        <v>0</v>
      </c>
      <c r="M512">
        <v>0</v>
      </c>
      <c r="N512">
        <v>0</v>
      </c>
      <c r="O512">
        <v>0.46029999999999999</v>
      </c>
      <c r="P512">
        <v>0.70609999999999995</v>
      </c>
      <c r="Q512">
        <v>0.7944</v>
      </c>
      <c r="R512">
        <v>0.87970000000000004</v>
      </c>
      <c r="S512">
        <v>0.83260000000000001</v>
      </c>
      <c r="T512">
        <v>0.3478</v>
      </c>
      <c r="U512">
        <v>0.3599</v>
      </c>
      <c r="V512">
        <v>0</v>
      </c>
      <c r="W512">
        <v>0</v>
      </c>
      <c r="X512">
        <v>0</v>
      </c>
      <c r="Y512">
        <v>0</v>
      </c>
      <c r="Z512">
        <v>0</v>
      </c>
      <c r="AA512">
        <v>0.42959999999999998</v>
      </c>
      <c r="AB512">
        <v>0.54810000000000003</v>
      </c>
      <c r="AC512">
        <v>0.60650000000000004</v>
      </c>
      <c r="AD512">
        <v>0.52590000000000003</v>
      </c>
      <c r="AE512">
        <v>0.4859</v>
      </c>
      <c r="AF512">
        <v>0</v>
      </c>
      <c r="AG512">
        <v>0</v>
      </c>
      <c r="AH512">
        <v>0</v>
      </c>
      <c r="AI512">
        <v>0</v>
      </c>
      <c r="AJ512">
        <v>0</v>
      </c>
      <c r="AK512">
        <v>0</v>
      </c>
      <c r="AL512">
        <v>0</v>
      </c>
      <c r="AM512">
        <v>0</v>
      </c>
      <c r="AN512">
        <v>0</v>
      </c>
      <c r="AO512">
        <v>0</v>
      </c>
      <c r="AP512">
        <v>0</v>
      </c>
      <c r="AQ512">
        <v>0</v>
      </c>
      <c r="AR512">
        <v>0.64019999999999999</v>
      </c>
      <c r="AS512">
        <v>0.72450000000000003</v>
      </c>
      <c r="AT512">
        <v>0.8347</v>
      </c>
      <c r="AU512">
        <v>0.84589999999999999</v>
      </c>
      <c r="AV512">
        <v>0.80400000000000005</v>
      </c>
    </row>
    <row r="513" spans="8:48" ht="15.75" customHeight="1" x14ac:dyDescent="0.3">
      <c r="H513" t="str">
        <v>5881857</v>
      </c>
      <c r="I513" t="str">
        <v>CTS EVENTIM AG &amp; CO KGAA  ORD</v>
      </c>
      <c r="J513">
        <v>0.61470000000000002</v>
      </c>
      <c r="K513">
        <v>0.5716</v>
      </c>
      <c r="L513">
        <v>0.68779999999999997</v>
      </c>
      <c r="M513">
        <v>0.65359999999999996</v>
      </c>
      <c r="N513">
        <v>0.59309999999999996</v>
      </c>
      <c r="O513">
        <v>0</v>
      </c>
      <c r="P513">
        <v>0</v>
      </c>
      <c r="Q513">
        <v>0</v>
      </c>
      <c r="R513">
        <v>0</v>
      </c>
      <c r="S513">
        <v>0.18160000000000001</v>
      </c>
      <c r="T513">
        <v>0.1535</v>
      </c>
      <c r="U513">
        <v>0.1588</v>
      </c>
      <c r="V513">
        <v>0</v>
      </c>
      <c r="W513">
        <v>0</v>
      </c>
      <c r="X513">
        <v>0</v>
      </c>
      <c r="Y513">
        <v>0</v>
      </c>
      <c r="Z513">
        <v>0.29649999999999999</v>
      </c>
      <c r="AA513">
        <v>0.41930000000000001</v>
      </c>
      <c r="AB513">
        <v>0.61770000000000003</v>
      </c>
      <c r="AC513">
        <v>0.60109999999999997</v>
      </c>
      <c r="AD513">
        <v>0.68789999999999996</v>
      </c>
      <c r="AE513">
        <v>0.50170000000000003</v>
      </c>
      <c r="AF513">
        <v>0</v>
      </c>
      <c r="AG513">
        <v>0</v>
      </c>
      <c r="AH513">
        <v>0.55600000000000005</v>
      </c>
      <c r="AI513">
        <v>0.51839999999999997</v>
      </c>
      <c r="AJ513">
        <v>0</v>
      </c>
      <c r="AK513">
        <v>0.47339999999999999</v>
      </c>
      <c r="AL513">
        <v>0.53080000000000005</v>
      </c>
      <c r="AM513">
        <v>0.99409999999999998</v>
      </c>
      <c r="AN513">
        <v>0.95299999999999996</v>
      </c>
      <c r="AO513">
        <v>0.97589999999999999</v>
      </c>
      <c r="AP513">
        <v>0.63790000000000002</v>
      </c>
      <c r="AQ513">
        <v>0</v>
      </c>
      <c r="AR513">
        <v>0</v>
      </c>
      <c r="AS513">
        <v>0</v>
      </c>
      <c r="AT513">
        <v>0.71730000000000005</v>
      </c>
      <c r="AU513">
        <v>0.67759999999999998</v>
      </c>
      <c r="AV513">
        <v>0.79759999999999998</v>
      </c>
    </row>
    <row r="514" spans="8:48" ht="15.75" customHeight="1" x14ac:dyDescent="0.3">
      <c r="H514" t="str">
        <v>0766937</v>
      </c>
      <c r="I514" t="str">
        <v>ST JAMES S PLACE PLC  ORD</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0.79410000000000003</v>
      </c>
    </row>
    <row r="515" spans="8:48" ht="15.75" customHeight="1" x14ac:dyDescent="0.3">
      <c r="H515" t="str">
        <v>BYQ0JC6</v>
      </c>
      <c r="I515" t="str">
        <v>BEAZLEY PLC  ORD</v>
      </c>
      <c r="J515">
        <v>0.32390000000000002</v>
      </c>
      <c r="K515">
        <v>0.307</v>
      </c>
      <c r="L515">
        <v>0.48749999999999999</v>
      </c>
      <c r="M515">
        <v>0.41930000000000001</v>
      </c>
      <c r="N515">
        <v>0.56659999999999999</v>
      </c>
      <c r="O515">
        <v>0.58169999999999999</v>
      </c>
      <c r="P515">
        <v>0.60640000000000005</v>
      </c>
      <c r="Q515">
        <v>0.64590000000000003</v>
      </c>
      <c r="R515">
        <v>0.5202</v>
      </c>
      <c r="S515">
        <v>0.4451</v>
      </c>
      <c r="T515">
        <v>0.37019999999999997</v>
      </c>
      <c r="U515">
        <v>0.40310000000000001</v>
      </c>
      <c r="V515">
        <v>0.46429999999999999</v>
      </c>
      <c r="W515">
        <v>0.4461</v>
      </c>
      <c r="X515">
        <v>0.40400000000000003</v>
      </c>
      <c r="Y515">
        <v>0.45729999999999998</v>
      </c>
      <c r="Z515">
        <v>0.54139999999999999</v>
      </c>
      <c r="AA515">
        <v>0.42180000000000001</v>
      </c>
      <c r="AB515">
        <v>0</v>
      </c>
      <c r="AC515">
        <v>0</v>
      </c>
      <c r="AD515">
        <v>0</v>
      </c>
      <c r="AE515">
        <v>0</v>
      </c>
      <c r="AF515">
        <v>0</v>
      </c>
      <c r="AG515">
        <v>0</v>
      </c>
      <c r="AH515">
        <v>0</v>
      </c>
      <c r="AI515">
        <v>0</v>
      </c>
      <c r="AJ515">
        <v>0</v>
      </c>
      <c r="AK515">
        <v>0</v>
      </c>
      <c r="AL515">
        <v>0</v>
      </c>
      <c r="AM515">
        <v>1.0549999999999999</v>
      </c>
      <c r="AN515">
        <v>1.2589999999999999</v>
      </c>
      <c r="AO515">
        <v>1.1099000000000001</v>
      </c>
      <c r="AP515">
        <v>0.20760000000000001</v>
      </c>
      <c r="AQ515">
        <v>0</v>
      </c>
      <c r="AR515">
        <v>0</v>
      </c>
      <c r="AS515">
        <v>0</v>
      </c>
      <c r="AT515">
        <v>0</v>
      </c>
      <c r="AU515">
        <v>0</v>
      </c>
      <c r="AV515">
        <v>0.78969999999999996</v>
      </c>
    </row>
    <row r="516" spans="8:48" ht="15.75" customHeight="1" x14ac:dyDescent="0.3">
      <c r="H516" t="str">
        <v>BF3NMS2</v>
      </c>
      <c r="I516" t="str">
        <v>BONESUPPORT HOLDING AB  ORD</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0.44640000000000002</v>
      </c>
      <c r="AT516">
        <v>0.58830000000000005</v>
      </c>
      <c r="AU516">
        <v>0.69030000000000002</v>
      </c>
      <c r="AV516">
        <v>0.78949999999999998</v>
      </c>
    </row>
    <row r="517" spans="8:48" ht="15.75" customHeight="1" x14ac:dyDescent="0.3">
      <c r="H517" t="str">
        <v>0371847</v>
      </c>
      <c r="I517" t="str">
        <v>GAMES WORKSHOP GROUP PLC  ORD</v>
      </c>
      <c r="J517">
        <v>0</v>
      </c>
      <c r="K517">
        <v>0</v>
      </c>
      <c r="L517">
        <v>0</v>
      </c>
      <c r="M517">
        <v>0</v>
      </c>
      <c r="N517">
        <v>0</v>
      </c>
      <c r="O517">
        <v>0</v>
      </c>
      <c r="P517">
        <v>0</v>
      </c>
      <c r="Q517">
        <v>0</v>
      </c>
      <c r="R517">
        <v>0</v>
      </c>
      <c r="S517">
        <v>0</v>
      </c>
      <c r="T517">
        <v>0</v>
      </c>
      <c r="U517">
        <v>0</v>
      </c>
      <c r="V517">
        <v>0.46989999999999998</v>
      </c>
      <c r="W517">
        <v>0.57450000000000001</v>
      </c>
      <c r="X517">
        <v>0.90529999999999999</v>
      </c>
      <c r="Y517">
        <v>0.98550000000000004</v>
      </c>
      <c r="Z517">
        <v>0.98160000000000003</v>
      </c>
      <c r="AA517">
        <v>0.52990000000000004</v>
      </c>
      <c r="AB517">
        <v>0.52139999999999997</v>
      </c>
      <c r="AC517">
        <v>0.63329999999999997</v>
      </c>
      <c r="AD517">
        <v>0.70099999999999996</v>
      </c>
      <c r="AE517">
        <v>1.0254000000000001</v>
      </c>
      <c r="AF517">
        <v>1.1097999999999999</v>
      </c>
      <c r="AG517">
        <v>1.1932</v>
      </c>
      <c r="AH517">
        <v>0.83009999999999995</v>
      </c>
      <c r="AI517">
        <v>0.82430000000000003</v>
      </c>
      <c r="AJ517">
        <v>0.70899999999999996</v>
      </c>
      <c r="AK517">
        <v>0.58289999999999997</v>
      </c>
      <c r="AL517">
        <v>0.55479999999999996</v>
      </c>
      <c r="AM517">
        <v>0</v>
      </c>
      <c r="AN517">
        <v>0</v>
      </c>
      <c r="AO517">
        <v>0</v>
      </c>
      <c r="AP517">
        <v>0</v>
      </c>
      <c r="AQ517">
        <v>1.1096999999999999</v>
      </c>
      <c r="AR517">
        <v>1.1903999999999999</v>
      </c>
      <c r="AS517">
        <v>1.0571999999999999</v>
      </c>
      <c r="AT517">
        <v>1.0345</v>
      </c>
      <c r="AU517">
        <v>0.77210000000000001</v>
      </c>
      <c r="AV517">
        <v>0.77859999999999996</v>
      </c>
    </row>
    <row r="518" spans="8:48" ht="15.75" customHeight="1" x14ac:dyDescent="0.3">
      <c r="H518" t="str">
        <v>BNHSJN3</v>
      </c>
      <c r="I518" t="str">
        <v>QUILTER PLC  ORD</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0.69650000000000001</v>
      </c>
      <c r="AV518">
        <v>0.77149999999999996</v>
      </c>
    </row>
    <row r="519" spans="8:48" ht="15.75" customHeight="1" x14ac:dyDescent="0.3">
      <c r="H519" t="str">
        <v>BF2NP06</v>
      </c>
      <c r="I519" t="str">
        <v>CAIRN HOMES PLC  ORD</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0.30299999999999999</v>
      </c>
      <c r="AT519">
        <v>0.62370000000000003</v>
      </c>
      <c r="AU519">
        <v>0.62129999999999996</v>
      </c>
      <c r="AV519">
        <v>0.75460000000000005</v>
      </c>
    </row>
    <row r="520" spans="8:48" ht="15.75" customHeight="1" x14ac:dyDescent="0.3">
      <c r="H520" t="str">
        <v>BD6JX57</v>
      </c>
      <c r="I520" t="str">
        <v>GLENVEAGH PROPERTIES PLC  ORD</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0.2888</v>
      </c>
      <c r="AQ520">
        <v>0.75860000000000005</v>
      </c>
      <c r="AR520">
        <v>0.70989999999999998</v>
      </c>
      <c r="AS520">
        <v>0.82530000000000003</v>
      </c>
      <c r="AT520">
        <v>0.61429999999999996</v>
      </c>
      <c r="AU520">
        <v>0.61719999999999997</v>
      </c>
      <c r="AV520">
        <v>0.748</v>
      </c>
    </row>
    <row r="521" spans="8:48" ht="15.75" customHeight="1" x14ac:dyDescent="0.3">
      <c r="H521" t="str">
        <v>B1CKQ73</v>
      </c>
      <c r="I521" t="str">
        <v>DUNELM GROUP PLC  ORD</v>
      </c>
      <c r="J521">
        <v>0</v>
      </c>
      <c r="K521">
        <v>0</v>
      </c>
      <c r="L521">
        <v>0</v>
      </c>
      <c r="M521">
        <v>0</v>
      </c>
      <c r="N521">
        <v>0</v>
      </c>
      <c r="O521">
        <v>0</v>
      </c>
      <c r="P521">
        <v>0</v>
      </c>
      <c r="Q521">
        <v>0</v>
      </c>
      <c r="R521">
        <v>0</v>
      </c>
      <c r="S521">
        <v>0</v>
      </c>
      <c r="T521">
        <v>0</v>
      </c>
      <c r="U521">
        <v>0</v>
      </c>
      <c r="V521">
        <v>0</v>
      </c>
      <c r="W521">
        <v>0</v>
      </c>
      <c r="X521">
        <v>0</v>
      </c>
      <c r="Y521">
        <v>0</v>
      </c>
      <c r="Z521">
        <v>0</v>
      </c>
      <c r="AA521">
        <v>0.37990000000000002</v>
      </c>
      <c r="AB521">
        <v>0.5141</v>
      </c>
      <c r="AC521">
        <v>0.66600000000000004</v>
      </c>
      <c r="AD521">
        <v>0.64739999999999998</v>
      </c>
      <c r="AE521">
        <v>0.86170000000000002</v>
      </c>
      <c r="AF521">
        <v>0.99360000000000004</v>
      </c>
      <c r="AG521">
        <v>1.0367</v>
      </c>
      <c r="AH521">
        <v>1.0772999999999999</v>
      </c>
      <c r="AI521">
        <v>1.0216000000000001</v>
      </c>
      <c r="AJ521">
        <v>1.0409999999999999</v>
      </c>
      <c r="AK521">
        <v>1.0761000000000001</v>
      </c>
      <c r="AL521">
        <v>1.2211000000000001</v>
      </c>
      <c r="AM521">
        <v>0.42680000000000001</v>
      </c>
      <c r="AN521">
        <v>0.37030000000000002</v>
      </c>
      <c r="AO521">
        <v>0.59019999999999995</v>
      </c>
      <c r="AP521">
        <v>0.93169999999999997</v>
      </c>
      <c r="AQ521">
        <v>0.99419999999999997</v>
      </c>
      <c r="AR521">
        <v>0.85770000000000002</v>
      </c>
      <c r="AS521">
        <v>0.81540000000000001</v>
      </c>
      <c r="AT521">
        <v>0.71450000000000002</v>
      </c>
      <c r="AU521">
        <v>0.67710000000000004</v>
      </c>
      <c r="AV521">
        <v>0.73509999999999998</v>
      </c>
    </row>
    <row r="522" spans="8:48" ht="15.75" customHeight="1" x14ac:dyDescent="0.3">
      <c r="H522" t="str">
        <v>BMVB566</v>
      </c>
      <c r="I522" t="str">
        <v>LOOMIS AB  ORD</v>
      </c>
      <c r="J522">
        <v>0.72570000000000001</v>
      </c>
      <c r="K522">
        <v>0</v>
      </c>
      <c r="L522">
        <v>0</v>
      </c>
      <c r="M522">
        <v>0</v>
      </c>
      <c r="N522">
        <v>0.4138</v>
      </c>
      <c r="O522">
        <v>0</v>
      </c>
      <c r="P522">
        <v>0</v>
      </c>
      <c r="Q522">
        <v>0</v>
      </c>
      <c r="R522">
        <v>0</v>
      </c>
      <c r="S522">
        <v>0</v>
      </c>
      <c r="T522">
        <v>0</v>
      </c>
      <c r="U522">
        <v>0</v>
      </c>
      <c r="V522">
        <v>0</v>
      </c>
      <c r="W522">
        <v>0</v>
      </c>
      <c r="X522">
        <v>0</v>
      </c>
      <c r="Y522">
        <v>0</v>
      </c>
      <c r="Z522">
        <v>0</v>
      </c>
      <c r="AA522">
        <v>0</v>
      </c>
      <c r="AB522">
        <v>0</v>
      </c>
      <c r="AC522">
        <v>0</v>
      </c>
      <c r="AD522">
        <v>0.12</v>
      </c>
      <c r="AE522">
        <v>0.32369999999999999</v>
      </c>
      <c r="AF522">
        <v>0.42209999999999998</v>
      </c>
      <c r="AG522">
        <v>0.36680000000000001</v>
      </c>
      <c r="AH522">
        <v>0.34250000000000003</v>
      </c>
      <c r="AI522">
        <v>0.30230000000000001</v>
      </c>
      <c r="AJ522">
        <v>0</v>
      </c>
      <c r="AK522">
        <v>0</v>
      </c>
      <c r="AL522">
        <v>0</v>
      </c>
      <c r="AM522">
        <v>0</v>
      </c>
      <c r="AN522">
        <v>0.2823</v>
      </c>
      <c r="AO522">
        <v>0.34949999999999998</v>
      </c>
      <c r="AP522">
        <v>0.5171</v>
      </c>
      <c r="AQ522">
        <v>0.45</v>
      </c>
      <c r="AR522">
        <v>0.45379999999999998</v>
      </c>
      <c r="AS522">
        <v>0.32729999999999998</v>
      </c>
      <c r="AT522">
        <v>0.3377</v>
      </c>
      <c r="AU522">
        <v>0.74509999999999998</v>
      </c>
      <c r="AV522">
        <v>0.70679999999999998</v>
      </c>
    </row>
    <row r="523" spans="8:48" ht="15.75" customHeight="1" x14ac:dyDescent="0.3">
      <c r="H523" t="str">
        <v>BNHRG84</v>
      </c>
      <c r="I523" t="str">
        <v>FUCHS (PETROLUB) SE  ORD PFD</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0.82199999999999995</v>
      </c>
      <c r="AP523">
        <v>0.91490000000000005</v>
      </c>
      <c r="AQ523">
        <v>0.90690000000000004</v>
      </c>
      <c r="AR523">
        <v>0.96899999999999997</v>
      </c>
      <c r="AS523">
        <v>0.70679999999999998</v>
      </c>
      <c r="AT523">
        <v>0.51559999999999995</v>
      </c>
      <c r="AU523">
        <v>0.68379999999999996</v>
      </c>
      <c r="AV523">
        <v>0.68589999999999995</v>
      </c>
    </row>
    <row r="524" spans="8:48" ht="15.75" customHeight="1" x14ac:dyDescent="0.3">
      <c r="H524" t="str">
        <v>BMH18Q1</v>
      </c>
      <c r="I524" t="str">
        <v>BYTES TECHNOLOGY GROUP PLC  ORD</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0.22320000000000001</v>
      </c>
      <c r="AH524">
        <v>0.76959999999999995</v>
      </c>
      <c r="AI524">
        <v>0.77439999999999998</v>
      </c>
      <c r="AJ524">
        <v>0.46729999999999999</v>
      </c>
      <c r="AK524">
        <v>0.55130000000000001</v>
      </c>
      <c r="AL524">
        <v>0.60580000000000001</v>
      </c>
      <c r="AM524">
        <v>0.60660000000000003</v>
      </c>
      <c r="AN524">
        <v>0.67300000000000004</v>
      </c>
      <c r="AO524">
        <v>0.5383</v>
      </c>
      <c r="AP524">
        <v>0</v>
      </c>
      <c r="AQ524">
        <v>0</v>
      </c>
      <c r="AR524">
        <v>0.56979999999999997</v>
      </c>
      <c r="AS524">
        <v>0.7712</v>
      </c>
      <c r="AT524">
        <v>0.86619999999999997</v>
      </c>
      <c r="AU524">
        <v>1.0536000000000001</v>
      </c>
      <c r="AV524">
        <v>0.68159999999999998</v>
      </c>
    </row>
    <row r="525" spans="8:48" ht="15.75" customHeight="1" x14ac:dyDescent="0.3">
      <c r="H525" t="str">
        <v>B62G9D3</v>
      </c>
      <c r="I525" t="str">
        <v>SHAFTESBURY (CAPITAL &amp; COUNTIE)  ORD</v>
      </c>
      <c r="J525">
        <v>0</v>
      </c>
      <c r="K525">
        <v>0</v>
      </c>
      <c r="L525">
        <v>0.21379999999999999</v>
      </c>
      <c r="M525">
        <v>0.154</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0.64829999999999999</v>
      </c>
      <c r="AU525">
        <v>0.63049999999999995</v>
      </c>
      <c r="AV525">
        <v>0.66739999999999999</v>
      </c>
    </row>
    <row r="526" spans="8:48" ht="15.75" customHeight="1" x14ac:dyDescent="0.3">
      <c r="H526" t="str">
        <v>BN3ZZ52</v>
      </c>
      <c r="I526" t="str">
        <v>VOLUTION GROUP PLC  ORD</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0.66490000000000005</v>
      </c>
    </row>
    <row r="527" spans="8:48" ht="15.75" customHeight="1" x14ac:dyDescent="0.3">
      <c r="H527" t="str">
        <v>BD0TSX6</v>
      </c>
      <c r="I527" t="str">
        <v>BFF BANK (BANCA) SPA  ORD</v>
      </c>
      <c r="J527">
        <v>0</v>
      </c>
      <c r="K527">
        <v>0</v>
      </c>
      <c r="L527">
        <v>0</v>
      </c>
      <c r="M527">
        <v>0</v>
      </c>
      <c r="N527">
        <v>0</v>
      </c>
      <c r="O527">
        <v>0</v>
      </c>
      <c r="P527">
        <v>0</v>
      </c>
      <c r="Q527">
        <v>0</v>
      </c>
      <c r="R527">
        <v>0</v>
      </c>
      <c r="S527">
        <v>0</v>
      </c>
      <c r="T527">
        <v>0</v>
      </c>
      <c r="U527">
        <v>0</v>
      </c>
      <c r="V527">
        <v>0.2387</v>
      </c>
      <c r="W527">
        <v>0</v>
      </c>
      <c r="X527">
        <v>0</v>
      </c>
      <c r="Y527">
        <v>0</v>
      </c>
      <c r="Z527">
        <v>0</v>
      </c>
      <c r="AA527">
        <v>0.44240000000000002</v>
      </c>
      <c r="AB527">
        <v>0.44219999999999998</v>
      </c>
      <c r="AC527">
        <v>0.443</v>
      </c>
      <c r="AD527">
        <v>0.4415</v>
      </c>
      <c r="AE527">
        <v>0.38340000000000002</v>
      </c>
      <c r="AF527">
        <v>0.3332</v>
      </c>
      <c r="AG527">
        <v>0.17710000000000001</v>
      </c>
      <c r="AH527">
        <v>0</v>
      </c>
      <c r="AI527">
        <v>0</v>
      </c>
      <c r="AJ527">
        <v>0.46650000000000003</v>
      </c>
      <c r="AK527">
        <v>0.47220000000000001</v>
      </c>
      <c r="AL527">
        <v>0.50509999999999999</v>
      </c>
      <c r="AM527">
        <v>0.58389999999999997</v>
      </c>
      <c r="AN527">
        <v>0.69979999999999998</v>
      </c>
      <c r="AO527">
        <v>0.69020000000000004</v>
      </c>
      <c r="AP527">
        <v>0.82730000000000004</v>
      </c>
      <c r="AQ527">
        <v>0.93169999999999997</v>
      </c>
      <c r="AR527">
        <v>0.92410000000000003</v>
      </c>
      <c r="AS527">
        <v>1.0811999999999999</v>
      </c>
      <c r="AT527">
        <v>1.0518000000000001</v>
      </c>
      <c r="AU527">
        <v>0.6048</v>
      </c>
      <c r="AV527">
        <v>0.65939999999999999</v>
      </c>
    </row>
    <row r="528" spans="8:48" ht="15.75" customHeight="1" x14ac:dyDescent="0.3">
      <c r="H528" t="str">
        <v>BK93RS6</v>
      </c>
      <c r="I528" t="str">
        <v>BANCA MONTE DEI PASCHI DI SIENA  ORD</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0.6573</v>
      </c>
    </row>
    <row r="529" spans="8:48" ht="15.75" customHeight="1" x14ac:dyDescent="0.3">
      <c r="H529" t="str">
        <v>B188NJ2</v>
      </c>
      <c r="I529" t="str">
        <v>IPSOS SA  ORD</v>
      </c>
      <c r="J529">
        <v>0.75270000000000004</v>
      </c>
      <c r="K529">
        <v>0.71750000000000003</v>
      </c>
      <c r="L529">
        <v>0</v>
      </c>
      <c r="M529">
        <v>0</v>
      </c>
      <c r="N529">
        <v>0</v>
      </c>
      <c r="O529">
        <v>0.94779999999999998</v>
      </c>
      <c r="P529">
        <v>1.0143</v>
      </c>
      <c r="Q529">
        <v>1.0299</v>
      </c>
      <c r="R529">
        <v>0.83799999999999997</v>
      </c>
      <c r="S529">
        <v>0.86099999999999999</v>
      </c>
      <c r="T529">
        <v>0.71189999999999998</v>
      </c>
      <c r="U529">
        <v>0.73440000000000005</v>
      </c>
      <c r="V529">
        <v>0.78459999999999996</v>
      </c>
      <c r="W529">
        <v>0.71250000000000002</v>
      </c>
      <c r="X529">
        <v>0</v>
      </c>
      <c r="Y529">
        <v>0</v>
      </c>
      <c r="Z529">
        <v>0.26079999999999998</v>
      </c>
      <c r="AA529">
        <v>0.48909999999999998</v>
      </c>
      <c r="AB529">
        <v>0.54100000000000004</v>
      </c>
      <c r="AC529">
        <v>0.53869999999999996</v>
      </c>
      <c r="AD529">
        <v>0.54769999999999996</v>
      </c>
      <c r="AE529">
        <v>0.52180000000000004</v>
      </c>
      <c r="AF529">
        <v>0.4572</v>
      </c>
      <c r="AG529">
        <v>0.53080000000000005</v>
      </c>
      <c r="AH529">
        <v>0.50370000000000004</v>
      </c>
      <c r="AI529">
        <v>0.48220000000000002</v>
      </c>
      <c r="AJ529">
        <v>0.91010000000000002</v>
      </c>
      <c r="AK529">
        <v>0.72360000000000002</v>
      </c>
      <c r="AL529">
        <v>1.1339999999999999</v>
      </c>
      <c r="AM529">
        <v>1.2674000000000001</v>
      </c>
      <c r="AN529">
        <v>1.2804</v>
      </c>
      <c r="AO529">
        <v>1.2443</v>
      </c>
      <c r="AP529">
        <v>1.0810999999999999</v>
      </c>
      <c r="AQ529">
        <v>0.99099999999999999</v>
      </c>
      <c r="AR529">
        <v>0.89019999999999999</v>
      </c>
      <c r="AS529">
        <v>0.69740000000000002</v>
      </c>
      <c r="AT529">
        <v>0.76990000000000003</v>
      </c>
      <c r="AU529">
        <v>0.69379999999999997</v>
      </c>
      <c r="AV529">
        <v>0.6532</v>
      </c>
    </row>
    <row r="530" spans="8:48" ht="15.75" customHeight="1" x14ac:dyDescent="0.3">
      <c r="H530" t="str">
        <v>BF1TM59</v>
      </c>
      <c r="I530" t="str">
        <v>ALPHA GROUP INTL (ALPHA FX) PLC  ORD</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0.26569999999999999</v>
      </c>
      <c r="AI530">
        <v>0.27439999999999998</v>
      </c>
      <c r="AJ530">
        <v>0.43630000000000002</v>
      </c>
      <c r="AK530">
        <v>0.5786</v>
      </c>
      <c r="AL530">
        <v>0.9173</v>
      </c>
      <c r="AM530">
        <v>0.8236</v>
      </c>
      <c r="AN530">
        <v>0.99250000000000005</v>
      </c>
      <c r="AO530">
        <v>0.9698</v>
      </c>
      <c r="AP530">
        <v>0.99170000000000003</v>
      </c>
      <c r="AQ530">
        <v>1.1486000000000001</v>
      </c>
      <c r="AR530">
        <v>0.80779999999999996</v>
      </c>
      <c r="AS530">
        <v>0.71899999999999997</v>
      </c>
      <c r="AT530">
        <v>0.55500000000000005</v>
      </c>
      <c r="AU530">
        <v>0.66559999999999997</v>
      </c>
      <c r="AV530">
        <v>0.65149999999999997</v>
      </c>
    </row>
    <row r="531" spans="8:48" ht="15.75" customHeight="1" x14ac:dyDescent="0.3">
      <c r="H531" t="str">
        <v>BLF7T27</v>
      </c>
      <c r="I531" t="str">
        <v>CTP NV  ORD</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0.28889999999999999</v>
      </c>
      <c r="AK531">
        <v>0</v>
      </c>
      <c r="AL531">
        <v>0</v>
      </c>
      <c r="AM531">
        <v>0</v>
      </c>
      <c r="AN531">
        <v>0</v>
      </c>
      <c r="AO531">
        <v>0</v>
      </c>
      <c r="AP531">
        <v>0</v>
      </c>
      <c r="AQ531">
        <v>0</v>
      </c>
      <c r="AR531">
        <v>0.30509999999999998</v>
      </c>
      <c r="AS531">
        <v>0.8579</v>
      </c>
      <c r="AT531">
        <v>0.66110000000000002</v>
      </c>
      <c r="AU531">
        <v>0.63700000000000001</v>
      </c>
      <c r="AV531">
        <v>0.64470000000000005</v>
      </c>
    </row>
    <row r="532" spans="8:48" ht="15.75" customHeight="1" x14ac:dyDescent="0.3">
      <c r="H532" t="str">
        <v>BH6XZT5</v>
      </c>
      <c r="I532" t="str">
        <v>VALMET CORP  ORD</v>
      </c>
      <c r="J532">
        <v>0</v>
      </c>
      <c r="K532">
        <v>0</v>
      </c>
      <c r="L532">
        <v>0</v>
      </c>
      <c r="M532">
        <v>0</v>
      </c>
      <c r="N532">
        <v>0</v>
      </c>
      <c r="O532">
        <v>0</v>
      </c>
      <c r="P532">
        <v>0</v>
      </c>
      <c r="Q532">
        <v>0.67849999999999999</v>
      </c>
      <c r="R532">
        <v>0</v>
      </c>
      <c r="S532">
        <v>0</v>
      </c>
      <c r="T532">
        <v>0.47770000000000001</v>
      </c>
      <c r="U532">
        <v>0.4647</v>
      </c>
      <c r="V532">
        <v>0.46539999999999998</v>
      </c>
      <c r="W532">
        <v>0.46750000000000003</v>
      </c>
      <c r="X532">
        <v>0.77470000000000006</v>
      </c>
      <c r="Y532">
        <v>0.93669999999999998</v>
      </c>
      <c r="Z532">
        <v>0.84719999999999995</v>
      </c>
      <c r="AA532">
        <v>0.79790000000000005</v>
      </c>
      <c r="AB532">
        <v>0.5393</v>
      </c>
      <c r="AC532">
        <v>0.58169999999999999</v>
      </c>
      <c r="AD532">
        <v>0.754</v>
      </c>
      <c r="AE532">
        <v>0.79559999999999997</v>
      </c>
      <c r="AF532">
        <v>0.66220000000000001</v>
      </c>
      <c r="AG532">
        <v>0.65759999999999996</v>
      </c>
      <c r="AH532">
        <v>0.71</v>
      </c>
      <c r="AI532">
        <v>0.73019999999999996</v>
      </c>
      <c r="AJ532">
        <v>0.69399999999999995</v>
      </c>
      <c r="AK532">
        <v>0.76119999999999999</v>
      </c>
      <c r="AL532">
        <v>0.7762</v>
      </c>
      <c r="AM532">
        <v>0.67169999999999996</v>
      </c>
      <c r="AN532">
        <v>0</v>
      </c>
      <c r="AO532">
        <v>0.68</v>
      </c>
      <c r="AP532">
        <v>0.78290000000000004</v>
      </c>
      <c r="AQ532">
        <v>0.9466</v>
      </c>
      <c r="AR532">
        <v>0.93910000000000005</v>
      </c>
      <c r="AS532">
        <v>0.62139999999999995</v>
      </c>
      <c r="AT532">
        <v>0.55640000000000001</v>
      </c>
      <c r="AU532">
        <v>0.60880000000000001</v>
      </c>
      <c r="AV532">
        <v>0.64439999999999997</v>
      </c>
    </row>
    <row r="533" spans="8:48" ht="15.75" customHeight="1" x14ac:dyDescent="0.3">
      <c r="H533" t="str">
        <v>4116099</v>
      </c>
      <c r="I533" t="str">
        <v>BPER BANCA (BANCA POPOLARE)  ORD</v>
      </c>
      <c r="J533">
        <v>1.0435000000000001</v>
      </c>
      <c r="K533">
        <v>0.4894</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0.40789999999999998</v>
      </c>
      <c r="AS533">
        <v>0.40479999999999999</v>
      </c>
      <c r="AT533">
        <v>0.56169999999999998</v>
      </c>
      <c r="AU533">
        <v>0.60529999999999995</v>
      </c>
      <c r="AV533">
        <v>0.6361</v>
      </c>
    </row>
    <row r="534" spans="8:48" ht="15.75" customHeight="1" x14ac:dyDescent="0.3">
      <c r="H534" t="str">
        <v>BZ04921</v>
      </c>
      <c r="I534" t="str">
        <v>MUNTERS GROUP AB  ORD B</v>
      </c>
      <c r="J534">
        <v>0</v>
      </c>
      <c r="K534">
        <v>0</v>
      </c>
      <c r="L534">
        <v>0</v>
      </c>
      <c r="M534">
        <v>0</v>
      </c>
      <c r="N534">
        <v>0</v>
      </c>
      <c r="O534">
        <v>0</v>
      </c>
      <c r="P534">
        <v>0</v>
      </c>
      <c r="Q534">
        <v>0</v>
      </c>
      <c r="R534">
        <v>0</v>
      </c>
      <c r="S534">
        <v>0</v>
      </c>
      <c r="T534">
        <v>0</v>
      </c>
      <c r="U534">
        <v>0</v>
      </c>
      <c r="V534">
        <v>0</v>
      </c>
      <c r="W534">
        <v>0</v>
      </c>
      <c r="X534">
        <v>0</v>
      </c>
      <c r="Y534">
        <v>0</v>
      </c>
      <c r="Z534">
        <v>0</v>
      </c>
      <c r="AA534">
        <v>0.23730000000000001</v>
      </c>
      <c r="AB534">
        <v>0.2331</v>
      </c>
      <c r="AC534">
        <v>0.2485</v>
      </c>
      <c r="AD534">
        <v>0.2114</v>
      </c>
      <c r="AE534">
        <v>0.33229999999999998</v>
      </c>
      <c r="AF534">
        <v>0.40920000000000001</v>
      </c>
      <c r="AG534">
        <v>0.46779999999999999</v>
      </c>
      <c r="AH534">
        <v>0.33160000000000001</v>
      </c>
      <c r="AI534">
        <v>0.30919999999999997</v>
      </c>
      <c r="AJ534">
        <v>0</v>
      </c>
      <c r="AK534">
        <v>0</v>
      </c>
      <c r="AL534">
        <v>0</v>
      </c>
      <c r="AM534">
        <v>0</v>
      </c>
      <c r="AN534">
        <v>0</v>
      </c>
      <c r="AO534">
        <v>0</v>
      </c>
      <c r="AP534">
        <v>0.26960000000000001</v>
      </c>
      <c r="AQ534">
        <v>0.49220000000000003</v>
      </c>
      <c r="AR534">
        <v>0.6089</v>
      </c>
      <c r="AS534">
        <v>0.6956</v>
      </c>
      <c r="AT534">
        <v>0.51219999999999999</v>
      </c>
      <c r="AU534">
        <v>0.54200000000000004</v>
      </c>
      <c r="AV534">
        <v>0.61970000000000003</v>
      </c>
    </row>
    <row r="535" spans="8:48" ht="15.75" customHeight="1" x14ac:dyDescent="0.3">
      <c r="H535" t="str">
        <v>BF4X3P5</v>
      </c>
      <c r="I535" t="str">
        <v>JTC PLC  ORD</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0.61950000000000005</v>
      </c>
    </row>
    <row r="536" spans="8:48" ht="15.75" customHeight="1" x14ac:dyDescent="0.3">
      <c r="H536" t="str">
        <v>B6YT190</v>
      </c>
      <c r="I536" t="str">
        <v>SUSS MICROTEC SE  ORD</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0.37340000000000001</v>
      </c>
      <c r="AR536">
        <v>0.35299999999999998</v>
      </c>
      <c r="AS536">
        <v>0.42420000000000002</v>
      </c>
      <c r="AT536">
        <v>0.3332</v>
      </c>
      <c r="AU536">
        <v>0.5605</v>
      </c>
      <c r="AV536">
        <v>0.61509999999999998</v>
      </c>
    </row>
    <row r="537" spans="8:48" ht="15.75" customHeight="1" x14ac:dyDescent="0.3">
      <c r="H537" t="str">
        <v>4681724</v>
      </c>
      <c r="I537" t="str">
        <v>INFICON HOLDING AG  ORD</v>
      </c>
      <c r="J537">
        <v>0</v>
      </c>
      <c r="K537">
        <v>0</v>
      </c>
      <c r="L537">
        <v>0</v>
      </c>
      <c r="M537">
        <v>0</v>
      </c>
      <c r="N537">
        <v>0</v>
      </c>
      <c r="O537">
        <v>0</v>
      </c>
      <c r="P537">
        <v>0</v>
      </c>
      <c r="Q537">
        <v>0</v>
      </c>
      <c r="R537">
        <v>0</v>
      </c>
      <c r="S537">
        <v>0</v>
      </c>
      <c r="T537">
        <v>0.15690000000000001</v>
      </c>
      <c r="U537">
        <v>0.1459</v>
      </c>
      <c r="V537">
        <v>0.28439999999999999</v>
      </c>
      <c r="W537">
        <v>0</v>
      </c>
      <c r="X537">
        <v>0</v>
      </c>
      <c r="Y537">
        <v>0</v>
      </c>
      <c r="Z537">
        <v>0</v>
      </c>
      <c r="AA537">
        <v>0</v>
      </c>
      <c r="AB537">
        <v>0.4723</v>
      </c>
      <c r="AC537">
        <v>0.50419999999999998</v>
      </c>
      <c r="AD537">
        <v>0.73350000000000004</v>
      </c>
      <c r="AE537">
        <v>0.69299999999999995</v>
      </c>
      <c r="AF537">
        <v>0.64949999999999997</v>
      </c>
      <c r="AG537">
        <v>0.27860000000000001</v>
      </c>
      <c r="AH537">
        <v>0.2366</v>
      </c>
      <c r="AI537">
        <v>0</v>
      </c>
      <c r="AJ537">
        <v>0</v>
      </c>
      <c r="AK537">
        <v>0</v>
      </c>
      <c r="AL537">
        <v>0</v>
      </c>
      <c r="AM537">
        <v>0</v>
      </c>
      <c r="AN537">
        <v>0</v>
      </c>
      <c r="AO537">
        <v>0</v>
      </c>
      <c r="AP537">
        <v>0</v>
      </c>
      <c r="AQ537">
        <v>0</v>
      </c>
      <c r="AR537">
        <v>0</v>
      </c>
      <c r="AS537">
        <v>0</v>
      </c>
      <c r="AT537">
        <v>0.44350000000000001</v>
      </c>
      <c r="AU537">
        <v>0.66769999999999996</v>
      </c>
      <c r="AV537">
        <v>0.59930000000000005</v>
      </c>
    </row>
    <row r="538" spans="8:48" ht="15.75" customHeight="1" x14ac:dyDescent="0.3">
      <c r="H538" t="str">
        <v>BBGTNT7</v>
      </c>
      <c r="I538" t="str">
        <v>MAIRE (MAIRE TECN)  ORD</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0.54510000000000003</v>
      </c>
      <c r="AT538">
        <v>0.5968</v>
      </c>
      <c r="AU538">
        <v>0.63580000000000003</v>
      </c>
      <c r="AV538">
        <v>0.59870000000000001</v>
      </c>
    </row>
    <row r="539" spans="8:48" ht="15.75" customHeight="1" x14ac:dyDescent="0.3">
      <c r="H539" t="str">
        <v>BMDZN39</v>
      </c>
      <c r="I539" t="str">
        <v>TP ICAP GROUP PLC  ORD</v>
      </c>
      <c r="J539">
        <v>0</v>
      </c>
      <c r="K539">
        <v>0</v>
      </c>
      <c r="L539">
        <v>0</v>
      </c>
      <c r="M539">
        <v>0</v>
      </c>
      <c r="N539">
        <v>0</v>
      </c>
      <c r="O539">
        <v>0</v>
      </c>
      <c r="P539">
        <v>0</v>
      </c>
      <c r="Q539">
        <v>0</v>
      </c>
      <c r="R539">
        <v>0.60250000000000004</v>
      </c>
      <c r="S539">
        <v>0.45469999999999999</v>
      </c>
      <c r="T539">
        <v>0.5282</v>
      </c>
      <c r="U539">
        <v>0.52390000000000003</v>
      </c>
      <c r="V539">
        <v>0.2903</v>
      </c>
      <c r="W539">
        <v>0</v>
      </c>
      <c r="X539">
        <v>0</v>
      </c>
      <c r="Y539">
        <v>0</v>
      </c>
      <c r="Z539">
        <v>0</v>
      </c>
      <c r="AA539">
        <v>0</v>
      </c>
      <c r="AB539">
        <v>0</v>
      </c>
      <c r="AC539">
        <v>0</v>
      </c>
      <c r="AD539">
        <v>0</v>
      </c>
      <c r="AE539">
        <v>0.59419999999999995</v>
      </c>
      <c r="AF539">
        <v>0</v>
      </c>
      <c r="AG539">
        <v>0</v>
      </c>
      <c r="AH539">
        <v>0</v>
      </c>
      <c r="AI539">
        <v>0</v>
      </c>
      <c r="AJ539">
        <v>0</v>
      </c>
      <c r="AK539">
        <v>0</v>
      </c>
      <c r="AL539">
        <v>0</v>
      </c>
      <c r="AM539">
        <v>0</v>
      </c>
      <c r="AN539">
        <v>0</v>
      </c>
      <c r="AO539">
        <v>0</v>
      </c>
      <c r="AP539">
        <v>0</v>
      </c>
      <c r="AQ539">
        <v>0</v>
      </c>
      <c r="AR539">
        <v>0</v>
      </c>
      <c r="AS539">
        <v>0</v>
      </c>
      <c r="AT539">
        <v>0.4844</v>
      </c>
      <c r="AU539">
        <v>0.52</v>
      </c>
      <c r="AV539">
        <v>0.58460000000000001</v>
      </c>
    </row>
    <row r="540" spans="8:48" ht="15.75" customHeight="1" x14ac:dyDescent="0.3">
      <c r="H540" t="str">
        <v>B12W5Y9</v>
      </c>
      <c r="I540" t="str">
        <v>KONINKLIJKE BAM GROEP NV  ORD</v>
      </c>
      <c r="J540">
        <v>0</v>
      </c>
      <c r="K540">
        <v>0</v>
      </c>
      <c r="L540">
        <v>0</v>
      </c>
      <c r="M540">
        <v>0</v>
      </c>
      <c r="N540">
        <v>0</v>
      </c>
      <c r="O540">
        <v>0</v>
      </c>
      <c r="P540">
        <v>0</v>
      </c>
      <c r="Q540">
        <v>0</v>
      </c>
      <c r="R540">
        <v>0</v>
      </c>
      <c r="S540">
        <v>0</v>
      </c>
      <c r="T540">
        <v>0</v>
      </c>
      <c r="U540">
        <v>0</v>
      </c>
      <c r="V540">
        <v>0</v>
      </c>
      <c r="W540">
        <v>0</v>
      </c>
      <c r="X540">
        <v>0</v>
      </c>
      <c r="Y540">
        <v>0</v>
      </c>
      <c r="Z540">
        <v>0.66579999999999995</v>
      </c>
      <c r="AA540">
        <v>0.50329999999999997</v>
      </c>
      <c r="AB540">
        <v>0</v>
      </c>
      <c r="AC540">
        <v>0</v>
      </c>
      <c r="AD540">
        <v>0</v>
      </c>
      <c r="AE540">
        <v>0</v>
      </c>
      <c r="AF540">
        <v>0</v>
      </c>
      <c r="AG540">
        <v>0</v>
      </c>
      <c r="AH540">
        <v>0</v>
      </c>
      <c r="AI540">
        <v>0.44450000000000001</v>
      </c>
      <c r="AJ540">
        <v>0.84319999999999995</v>
      </c>
      <c r="AK540">
        <v>0.56379999999999997</v>
      </c>
      <c r="AL540">
        <v>0.35909999999999997</v>
      </c>
      <c r="AM540">
        <v>0.35909999999999997</v>
      </c>
      <c r="AN540">
        <v>0.45440000000000003</v>
      </c>
      <c r="AO540">
        <v>0</v>
      </c>
      <c r="AP540">
        <v>0</v>
      </c>
      <c r="AQ540">
        <v>0</v>
      </c>
      <c r="AR540">
        <v>0</v>
      </c>
      <c r="AS540">
        <v>0.28760000000000002</v>
      </c>
      <c r="AT540">
        <v>0.28620000000000001</v>
      </c>
      <c r="AU540">
        <v>0.54069999999999996</v>
      </c>
      <c r="AV540">
        <v>0.56930000000000003</v>
      </c>
    </row>
    <row r="541" spans="8:48" ht="15.75" customHeight="1" x14ac:dyDescent="0.3">
      <c r="H541" t="str">
        <v>B17BBQ5</v>
      </c>
      <c r="I541" t="str">
        <v>INVESTEC PLC  ORD</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0.93100000000000005</v>
      </c>
      <c r="AM541">
        <v>1.1341000000000001</v>
      </c>
      <c r="AN541">
        <v>1.0237000000000001</v>
      </c>
      <c r="AO541">
        <v>1.2946</v>
      </c>
      <c r="AP541">
        <v>0.73860000000000003</v>
      </c>
      <c r="AQ541">
        <v>0.63739999999999997</v>
      </c>
      <c r="AR541">
        <v>0.72430000000000005</v>
      </c>
      <c r="AS541">
        <v>0.76049999999999995</v>
      </c>
      <c r="AT541">
        <v>0.73870000000000002</v>
      </c>
      <c r="AU541">
        <v>0.2298</v>
      </c>
      <c r="AV541">
        <v>0.56540000000000001</v>
      </c>
    </row>
    <row r="542" spans="8:48" ht="15.75" customHeight="1" x14ac:dyDescent="0.3">
      <c r="H542" t="str">
        <v>0491563</v>
      </c>
      <c r="I542" t="str">
        <v>KIER GROUP PLC  ORD</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0.53159999999999996</v>
      </c>
      <c r="AU542">
        <v>0.5393</v>
      </c>
      <c r="AV542">
        <v>0.56179999999999997</v>
      </c>
    </row>
    <row r="543" spans="8:48" ht="15.75" customHeight="1" x14ac:dyDescent="0.3">
      <c r="H543" t="str">
        <v>BLGWF90</v>
      </c>
      <c r="I543" t="str">
        <v>VALLOUREC SA  ORD</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0.89690000000000003</v>
      </c>
      <c r="AT543">
        <v>1.0057</v>
      </c>
      <c r="AU543">
        <v>0.85619999999999996</v>
      </c>
      <c r="AV543">
        <v>0.54700000000000004</v>
      </c>
    </row>
    <row r="544" spans="8:48" ht="15.75" customHeight="1" x14ac:dyDescent="0.3">
      <c r="H544" t="str">
        <v>4852832</v>
      </c>
      <c r="I544" t="str">
        <v>STOREBRAND ASA  ORD A</v>
      </c>
      <c r="J544">
        <v>0</v>
      </c>
      <c r="K544">
        <v>0</v>
      </c>
      <c r="L544">
        <v>0.81569999999999998</v>
      </c>
      <c r="M544">
        <v>0.79400000000000004</v>
      </c>
      <c r="N544">
        <v>1.5846</v>
      </c>
      <c r="O544">
        <v>0</v>
      </c>
      <c r="P544">
        <v>0</v>
      </c>
      <c r="Q544">
        <v>0</v>
      </c>
      <c r="R544">
        <v>0</v>
      </c>
      <c r="S544">
        <v>0</v>
      </c>
      <c r="T544">
        <v>0</v>
      </c>
      <c r="U544">
        <v>0</v>
      </c>
      <c r="V544">
        <v>0.4899</v>
      </c>
      <c r="W544">
        <v>0.50539999999999996</v>
      </c>
      <c r="X544">
        <v>1.0246</v>
      </c>
      <c r="Y544">
        <v>1.0646</v>
      </c>
      <c r="Z544">
        <v>0.82240000000000002</v>
      </c>
      <c r="AA544">
        <v>0.1406</v>
      </c>
      <c r="AB544">
        <v>0.1293</v>
      </c>
      <c r="AC544">
        <v>0.1404</v>
      </c>
      <c r="AD544">
        <v>0.11260000000000001</v>
      </c>
      <c r="AE544">
        <v>0.11550000000000001</v>
      </c>
      <c r="AF544">
        <v>0.10290000000000001</v>
      </c>
      <c r="AG544">
        <v>0.12740000000000001</v>
      </c>
      <c r="AH544">
        <v>0.33689999999999998</v>
      </c>
      <c r="AI544">
        <v>0</v>
      </c>
      <c r="AJ544">
        <v>0</v>
      </c>
      <c r="AK544">
        <v>0</v>
      </c>
      <c r="AL544">
        <v>0.46500000000000002</v>
      </c>
      <c r="AM544">
        <v>0.32300000000000001</v>
      </c>
      <c r="AN544">
        <v>0.57769999999999999</v>
      </c>
      <c r="AO544">
        <v>0.74880000000000002</v>
      </c>
      <c r="AP544">
        <v>0.12330000000000001</v>
      </c>
      <c r="AQ544">
        <v>0</v>
      </c>
      <c r="AR544">
        <v>0</v>
      </c>
      <c r="AS544">
        <v>0</v>
      </c>
      <c r="AT544">
        <v>0.47949999999999998</v>
      </c>
      <c r="AU544">
        <v>0.53359999999999996</v>
      </c>
      <c r="AV544">
        <v>0.54110000000000003</v>
      </c>
    </row>
    <row r="545" spans="8:48" ht="15.75" customHeight="1" x14ac:dyDescent="0.3">
      <c r="H545" t="str">
        <v>BCRX1J1</v>
      </c>
      <c r="I545" t="str">
        <v>JUST (JRP) GROUP PLC  ORD</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0.54039999999999999</v>
      </c>
    </row>
    <row r="546" spans="8:48" ht="15.75" customHeight="1" x14ac:dyDescent="0.3">
      <c r="H546" t="str">
        <v>BLDRH36</v>
      </c>
      <c r="I546" t="str">
        <v>OSB GROUP PLC  ORD</v>
      </c>
      <c r="J546">
        <v>0</v>
      </c>
      <c r="K546">
        <v>0.69120000000000004</v>
      </c>
      <c r="L546">
        <v>1.1572</v>
      </c>
      <c r="M546">
        <v>1.0558000000000001</v>
      </c>
      <c r="N546">
        <v>0.55589999999999995</v>
      </c>
      <c r="O546">
        <v>0.30940000000000001</v>
      </c>
      <c r="P546">
        <v>0.3634</v>
      </c>
      <c r="Q546">
        <v>0.65080000000000005</v>
      </c>
      <c r="R546">
        <v>0.84419999999999995</v>
      </c>
      <c r="S546">
        <v>0.95330000000000004</v>
      </c>
      <c r="T546">
        <v>0.86760000000000004</v>
      </c>
      <c r="U546">
        <v>0.86750000000000005</v>
      </c>
      <c r="V546">
        <v>0.75080000000000002</v>
      </c>
      <c r="W546">
        <v>0.77639999999999998</v>
      </c>
      <c r="X546">
        <v>0.71399999999999997</v>
      </c>
      <c r="Y546">
        <v>0.78969999999999996</v>
      </c>
      <c r="Z546">
        <v>0.89159999999999995</v>
      </c>
      <c r="AA546">
        <v>0.74560000000000004</v>
      </c>
      <c r="AB546">
        <v>0.50609999999999999</v>
      </c>
      <c r="AC546">
        <v>0.55759999999999998</v>
      </c>
      <c r="AD546">
        <v>0.55900000000000005</v>
      </c>
      <c r="AE546">
        <v>0.46739999999999998</v>
      </c>
      <c r="AF546">
        <v>0.48270000000000002</v>
      </c>
      <c r="AG546">
        <v>0.97009999999999996</v>
      </c>
      <c r="AH546">
        <v>0.6794</v>
      </c>
      <c r="AI546">
        <v>0.70550000000000002</v>
      </c>
      <c r="AJ546">
        <v>1.0684</v>
      </c>
      <c r="AK546">
        <v>1.1772</v>
      </c>
      <c r="AL546">
        <v>1.6244000000000001</v>
      </c>
      <c r="AM546">
        <v>1.5787</v>
      </c>
      <c r="AN546">
        <v>1.4369000000000001</v>
      </c>
      <c r="AO546">
        <v>1.2322</v>
      </c>
      <c r="AP546">
        <v>1.2122999999999999</v>
      </c>
      <c r="AQ546">
        <v>1.2709999999999999</v>
      </c>
      <c r="AR546">
        <v>0.48730000000000001</v>
      </c>
      <c r="AS546">
        <v>0.65769999999999995</v>
      </c>
      <c r="AT546">
        <v>0.51910000000000001</v>
      </c>
      <c r="AU546">
        <v>0.59440000000000004</v>
      </c>
      <c r="AV546">
        <v>0.54</v>
      </c>
    </row>
    <row r="547" spans="8:48" ht="15.75" customHeight="1" x14ac:dyDescent="0.3">
      <c r="H547" t="str">
        <v>BJYRDP5</v>
      </c>
      <c r="I547" t="str">
        <v>GAZTRANSPORT &amp; TECHNIGA SA  ORD</v>
      </c>
      <c r="J547">
        <v>0</v>
      </c>
      <c r="K547">
        <v>0</v>
      </c>
      <c r="L547">
        <v>0</v>
      </c>
      <c r="M547">
        <v>0</v>
      </c>
      <c r="N547">
        <v>0</v>
      </c>
      <c r="O547">
        <v>0</v>
      </c>
      <c r="P547">
        <v>0</v>
      </c>
      <c r="Q547">
        <v>0</v>
      </c>
      <c r="R547">
        <v>0</v>
      </c>
      <c r="S547">
        <v>0</v>
      </c>
      <c r="T547">
        <v>0</v>
      </c>
      <c r="U547">
        <v>0</v>
      </c>
      <c r="V547">
        <v>0</v>
      </c>
      <c r="W547">
        <v>0</v>
      </c>
      <c r="X547">
        <v>0</v>
      </c>
      <c r="Y547">
        <v>0</v>
      </c>
      <c r="Z547">
        <v>0.1862</v>
      </c>
      <c r="AA547">
        <v>0.1961</v>
      </c>
      <c r="AB547">
        <v>0.60189999999999999</v>
      </c>
      <c r="AC547">
        <v>0.50890000000000002</v>
      </c>
      <c r="AD547">
        <v>0.4743</v>
      </c>
      <c r="AE547">
        <v>0.39019999999999999</v>
      </c>
      <c r="AF547">
        <v>0.43</v>
      </c>
      <c r="AG547">
        <v>0.38429999999999997</v>
      </c>
      <c r="AH547">
        <v>0</v>
      </c>
      <c r="AI547">
        <v>0</v>
      </c>
      <c r="AJ547">
        <v>0</v>
      </c>
      <c r="AK547">
        <v>0.439</v>
      </c>
      <c r="AL547">
        <v>0.68689999999999996</v>
      </c>
      <c r="AM547">
        <v>0.6825</v>
      </c>
      <c r="AN547">
        <v>0.57389999999999997</v>
      </c>
      <c r="AO547">
        <v>0.32600000000000001</v>
      </c>
      <c r="AP547">
        <v>0</v>
      </c>
      <c r="AQ547">
        <v>0</v>
      </c>
      <c r="AR547">
        <v>0.875</v>
      </c>
      <c r="AS547">
        <v>0.53520000000000001</v>
      </c>
      <c r="AT547">
        <v>0.58679999999999999</v>
      </c>
      <c r="AU547">
        <v>0.51639999999999997</v>
      </c>
      <c r="AV547">
        <v>0.5272</v>
      </c>
    </row>
    <row r="548" spans="8:48" ht="15.75" customHeight="1" x14ac:dyDescent="0.3">
      <c r="H548" t="str">
        <v>B7KR2P8</v>
      </c>
      <c r="I548" t="str">
        <v>EASYJET PLC  ORD</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0.96709999999999996</v>
      </c>
      <c r="AQ548">
        <v>1.0948</v>
      </c>
      <c r="AR548">
        <v>0.6724</v>
      </c>
      <c r="AS548">
        <v>0.64290000000000003</v>
      </c>
      <c r="AT548">
        <v>0.79869999999999997</v>
      </c>
      <c r="AU548">
        <v>0.56369999999999998</v>
      </c>
      <c r="AV548">
        <v>0.52600000000000002</v>
      </c>
    </row>
    <row r="549" spans="8:48" ht="15.75" customHeight="1" x14ac:dyDescent="0.3">
      <c r="H549" t="str">
        <v>BQN1C50</v>
      </c>
      <c r="I549" t="str">
        <v>AKER SOLUTIONS ASA  ORD</v>
      </c>
      <c r="J549">
        <v>0</v>
      </c>
      <c r="K549">
        <v>0</v>
      </c>
      <c r="L549">
        <v>0</v>
      </c>
      <c r="M549">
        <v>0</v>
      </c>
      <c r="N549">
        <v>0</v>
      </c>
      <c r="O549">
        <v>0</v>
      </c>
      <c r="P549">
        <v>0</v>
      </c>
      <c r="Q549">
        <v>0</v>
      </c>
      <c r="R549">
        <v>0.48330000000000001</v>
      </c>
      <c r="S549">
        <v>0</v>
      </c>
      <c r="T549">
        <v>0</v>
      </c>
      <c r="U549">
        <v>0</v>
      </c>
      <c r="V549">
        <v>0</v>
      </c>
      <c r="W549">
        <v>0</v>
      </c>
      <c r="X549">
        <v>0</v>
      </c>
      <c r="Y549">
        <v>0.4224</v>
      </c>
      <c r="Z549">
        <v>0.5998</v>
      </c>
      <c r="AA549">
        <v>0</v>
      </c>
      <c r="AB549">
        <v>0</v>
      </c>
      <c r="AC549">
        <v>0</v>
      </c>
      <c r="AD549">
        <v>0</v>
      </c>
      <c r="AE549">
        <v>0</v>
      </c>
      <c r="AF549">
        <v>0</v>
      </c>
      <c r="AG549">
        <v>0</v>
      </c>
      <c r="AH549">
        <v>0</v>
      </c>
      <c r="AI549">
        <v>0</v>
      </c>
      <c r="AJ549">
        <v>0</v>
      </c>
      <c r="AK549">
        <v>0</v>
      </c>
      <c r="AL549">
        <v>0</v>
      </c>
      <c r="AM549">
        <v>0</v>
      </c>
      <c r="AN549">
        <v>0</v>
      </c>
      <c r="AO549">
        <v>0</v>
      </c>
      <c r="AP549">
        <v>0</v>
      </c>
      <c r="AQ549">
        <v>0</v>
      </c>
      <c r="AR549">
        <v>0.26429999999999998</v>
      </c>
      <c r="AS549">
        <v>0.24529999999999999</v>
      </c>
      <c r="AT549">
        <v>0.2092</v>
      </c>
      <c r="AU549">
        <v>0.59870000000000001</v>
      </c>
      <c r="AV549">
        <v>0.5242</v>
      </c>
    </row>
    <row r="550" spans="8:48" ht="15.75" customHeight="1" x14ac:dyDescent="0.3">
      <c r="H550" t="str">
        <v>CASH</v>
      </c>
      <c r="I550" t="str">
        <v>CASH/SHORT-TERM INVESTMENTS</v>
      </c>
      <c r="J550">
        <v>0.46</v>
      </c>
      <c r="K550">
        <v>-2.17</v>
      </c>
      <c r="L550">
        <v>-0.28000000000000003</v>
      </c>
      <c r="M550">
        <v>0.88</v>
      </c>
      <c r="N550">
        <v>0.26</v>
      </c>
      <c r="O550">
        <v>-2.0299999999999998</v>
      </c>
      <c r="P550">
        <v>0.26</v>
      </c>
      <c r="Q550">
        <v>0.31</v>
      </c>
      <c r="R550">
        <v>1.51</v>
      </c>
      <c r="S550">
        <v>0.26</v>
      </c>
      <c r="T550">
        <v>0.59</v>
      </c>
      <c r="U550">
        <v>0.56999999999999995</v>
      </c>
      <c r="V550">
        <v>1.79</v>
      </c>
      <c r="W550">
        <v>0.8</v>
      </c>
      <c r="X550">
        <v>-0.9</v>
      </c>
      <c r="Y550">
        <v>-0.24</v>
      </c>
      <c r="Z550">
        <v>0.11</v>
      </c>
      <c r="AA550">
        <v>1.07</v>
      </c>
      <c r="AB550">
        <v>0.36</v>
      </c>
      <c r="AC550">
        <v>0.32</v>
      </c>
      <c r="AD550">
        <v>0.56000000000000005</v>
      </c>
      <c r="AE550">
        <v>0.76</v>
      </c>
      <c r="AF550">
        <v>0.09</v>
      </c>
      <c r="AG550">
        <v>0.06</v>
      </c>
      <c r="AH550">
        <v>-2.73</v>
      </c>
      <c r="AI550">
        <v>0.14000000000000001</v>
      </c>
      <c r="AJ550">
        <v>1.8</v>
      </c>
      <c r="AK550">
        <v>0.72</v>
      </c>
      <c r="AL550">
        <v>0.39</v>
      </c>
      <c r="AM550">
        <v>0.88</v>
      </c>
      <c r="AN550">
        <v>1.83</v>
      </c>
      <c r="AO550">
        <v>0.95</v>
      </c>
      <c r="AP550">
        <v>0.82</v>
      </c>
      <c r="AQ550">
        <v>0.38</v>
      </c>
      <c r="AR550">
        <v>1.52</v>
      </c>
      <c r="AS550">
        <v>0.96</v>
      </c>
      <c r="AT550">
        <v>0.71</v>
      </c>
      <c r="AU550">
        <v>-0.05</v>
      </c>
      <c r="AV550">
        <v>0.52</v>
      </c>
    </row>
    <row r="551" spans="8:48" ht="15.75" customHeight="1" x14ac:dyDescent="0.3">
      <c r="H551" t="str">
        <v>B28V440</v>
      </c>
      <c r="I551" t="str">
        <v>FLUIDRA SA  ORD</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0.48599999999999999</v>
      </c>
      <c r="AU551">
        <v>0.43209999999999998</v>
      </c>
      <c r="AV551">
        <v>0.51180000000000003</v>
      </c>
    </row>
    <row r="552" spans="8:48" ht="15.75" customHeight="1" x14ac:dyDescent="0.3">
      <c r="H552" t="str">
        <v>7745638</v>
      </c>
      <c r="I552" t="str">
        <v>COVIVIO SA  ORD</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0.25180000000000002</v>
      </c>
      <c r="AT552">
        <v>0</v>
      </c>
      <c r="AU552">
        <v>0</v>
      </c>
      <c r="AV552">
        <v>0.51029999999999998</v>
      </c>
    </row>
    <row r="553" spans="8:48" ht="15.75" customHeight="1" x14ac:dyDescent="0.3">
      <c r="H553" t="str">
        <v>B1SK0S6</v>
      </c>
      <c r="I553" t="str">
        <v>FREENET AG  ORD REG</v>
      </c>
      <c r="J553">
        <v>0.71740000000000004</v>
      </c>
      <c r="K553">
        <v>1.3714</v>
      </c>
      <c r="L553">
        <v>1.4438</v>
      </c>
      <c r="M553">
        <v>0.64610000000000001</v>
      </c>
      <c r="N553">
        <v>0.64880000000000004</v>
      </c>
      <c r="O553">
        <v>0</v>
      </c>
      <c r="P553">
        <v>0.63959999999999995</v>
      </c>
      <c r="Q553">
        <v>0</v>
      </c>
      <c r="R553">
        <v>0</v>
      </c>
      <c r="S553">
        <v>0</v>
      </c>
      <c r="T553">
        <v>0</v>
      </c>
      <c r="U553">
        <v>0</v>
      </c>
      <c r="V553">
        <v>0</v>
      </c>
      <c r="W553">
        <v>0</v>
      </c>
      <c r="X553">
        <v>0</v>
      </c>
      <c r="Y553">
        <v>0</v>
      </c>
      <c r="Z553">
        <v>0</v>
      </c>
      <c r="AA553">
        <v>0</v>
      </c>
      <c r="AB553">
        <v>0</v>
      </c>
      <c r="AC553">
        <v>0</v>
      </c>
      <c r="AD553">
        <v>0.71189999999999998</v>
      </c>
      <c r="AE553">
        <v>0.5151</v>
      </c>
      <c r="AF553">
        <v>0</v>
      </c>
      <c r="AG553">
        <v>0</v>
      </c>
      <c r="AH553">
        <v>0</v>
      </c>
      <c r="AI553">
        <v>0</v>
      </c>
      <c r="AJ553">
        <v>0</v>
      </c>
      <c r="AK553">
        <v>0</v>
      </c>
      <c r="AL553">
        <v>0</v>
      </c>
      <c r="AM553">
        <v>0</v>
      </c>
      <c r="AN553">
        <v>0</v>
      </c>
      <c r="AO553">
        <v>0</v>
      </c>
      <c r="AP553">
        <v>0</v>
      </c>
      <c r="AQ553">
        <v>0</v>
      </c>
      <c r="AR553">
        <v>0.48909999999999998</v>
      </c>
      <c r="AS553">
        <v>0.71450000000000002</v>
      </c>
      <c r="AT553">
        <v>0.505</v>
      </c>
      <c r="AU553">
        <v>0.48020000000000002</v>
      </c>
      <c r="AV553">
        <v>0.50819999999999999</v>
      </c>
    </row>
    <row r="554" spans="8:48" ht="15.75" customHeight="1" x14ac:dyDescent="0.3">
      <c r="H554" t="str">
        <v>5809428</v>
      </c>
      <c r="I554" t="str">
        <v>ROYAL VOPAK NV  ORD</v>
      </c>
      <c r="J554">
        <v>0</v>
      </c>
      <c r="K554">
        <v>0</v>
      </c>
      <c r="L554">
        <v>0</v>
      </c>
      <c r="M554">
        <v>0</v>
      </c>
      <c r="N554">
        <v>0</v>
      </c>
      <c r="O554">
        <v>0</v>
      </c>
      <c r="P554">
        <v>0</v>
      </c>
      <c r="Q554">
        <v>0</v>
      </c>
      <c r="R554">
        <v>0</v>
      </c>
      <c r="S554">
        <v>0</v>
      </c>
      <c r="T554">
        <v>0</v>
      </c>
      <c r="U554">
        <v>0</v>
      </c>
      <c r="V554">
        <v>0.53639999999999999</v>
      </c>
      <c r="W554">
        <v>0.9919</v>
      </c>
      <c r="X554">
        <v>0.996</v>
      </c>
      <c r="Y554">
        <v>1.2045999999999999</v>
      </c>
      <c r="Z554">
        <v>0.87919999999999998</v>
      </c>
      <c r="AA554">
        <v>0</v>
      </c>
      <c r="AB554">
        <v>0</v>
      </c>
      <c r="AC554">
        <v>0</v>
      </c>
      <c r="AD554">
        <v>0</v>
      </c>
      <c r="AE554">
        <v>0</v>
      </c>
      <c r="AF554">
        <v>0</v>
      </c>
      <c r="AG554">
        <v>0</v>
      </c>
      <c r="AH554">
        <v>0</v>
      </c>
      <c r="AI554">
        <v>0</v>
      </c>
      <c r="AJ554">
        <v>0</v>
      </c>
      <c r="AK554">
        <v>0</v>
      </c>
      <c r="AL554">
        <v>0</v>
      </c>
      <c r="AM554">
        <v>0.3654</v>
      </c>
      <c r="AN554">
        <v>0.31990000000000002</v>
      </c>
      <c r="AO554">
        <v>0</v>
      </c>
      <c r="AP554">
        <v>0.44350000000000001</v>
      </c>
      <c r="AQ554">
        <v>0.45850000000000002</v>
      </c>
      <c r="AR554">
        <v>0.47789999999999999</v>
      </c>
      <c r="AS554">
        <v>0.57479999999999998</v>
      </c>
      <c r="AT554">
        <v>0.44159999999999999</v>
      </c>
      <c r="AU554">
        <v>0.47899999999999998</v>
      </c>
      <c r="AV554">
        <v>0.50590000000000002</v>
      </c>
    </row>
    <row r="555" spans="8:48" ht="15.75" customHeight="1" x14ac:dyDescent="0.3">
      <c r="H555" t="str">
        <v>0386410</v>
      </c>
      <c r="I555" t="str">
        <v>GREENCORE GROUP PLC  ORD</v>
      </c>
      <c r="J555">
        <v>0.74129999999999996</v>
      </c>
      <c r="K555">
        <v>0.76319999999999999</v>
      </c>
      <c r="L555">
        <v>0.2152</v>
      </c>
      <c r="M555">
        <v>0</v>
      </c>
      <c r="N555">
        <v>0</v>
      </c>
      <c r="O555">
        <v>0</v>
      </c>
      <c r="P555">
        <v>0</v>
      </c>
      <c r="Q555">
        <v>0</v>
      </c>
      <c r="R555">
        <v>0</v>
      </c>
      <c r="S555">
        <v>0</v>
      </c>
      <c r="T555">
        <v>0</v>
      </c>
      <c r="U555">
        <v>0</v>
      </c>
      <c r="V555">
        <v>0</v>
      </c>
      <c r="W555">
        <v>0</v>
      </c>
      <c r="X555">
        <v>0</v>
      </c>
      <c r="Y555">
        <v>0</v>
      </c>
      <c r="Z555">
        <v>0</v>
      </c>
      <c r="AA555">
        <v>0</v>
      </c>
      <c r="AB555">
        <v>0</v>
      </c>
      <c r="AC555">
        <v>0</v>
      </c>
      <c r="AD555">
        <v>0.28339999999999999</v>
      </c>
      <c r="AE555">
        <v>0</v>
      </c>
      <c r="AF555">
        <v>0</v>
      </c>
      <c r="AG555">
        <v>0</v>
      </c>
      <c r="AH555">
        <v>0</v>
      </c>
      <c r="AI555">
        <v>0</v>
      </c>
      <c r="AJ555">
        <v>0</v>
      </c>
      <c r="AK555">
        <v>0</v>
      </c>
      <c r="AL555">
        <v>0</v>
      </c>
      <c r="AM555">
        <v>0</v>
      </c>
      <c r="AN555">
        <v>0</v>
      </c>
      <c r="AO555">
        <v>0</v>
      </c>
      <c r="AP555">
        <v>0</v>
      </c>
      <c r="AQ555">
        <v>0</v>
      </c>
      <c r="AR555">
        <v>0</v>
      </c>
      <c r="AS555">
        <v>0</v>
      </c>
      <c r="AT555">
        <v>0</v>
      </c>
      <c r="AU555">
        <v>0.45179999999999998</v>
      </c>
      <c r="AV555">
        <v>0.50009999999999999</v>
      </c>
    </row>
    <row r="556" spans="8:48" ht="15.75" customHeight="1" x14ac:dyDescent="0.3">
      <c r="H556" t="str">
        <v>BN2RJ91</v>
      </c>
      <c r="I556" t="str">
        <v>HEMNET GROUP AB  ORD</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0.30349999999999999</v>
      </c>
      <c r="AQ556">
        <v>0.32240000000000002</v>
      </c>
      <c r="AR556">
        <v>0.35470000000000002</v>
      </c>
      <c r="AS556">
        <v>0.43569999999999998</v>
      </c>
      <c r="AT556">
        <v>0.43709999999999999</v>
      </c>
      <c r="AU556">
        <v>0.43430000000000002</v>
      </c>
      <c r="AV556">
        <v>0.49969999999999998</v>
      </c>
    </row>
    <row r="557" spans="8:48" ht="15.75" customHeight="1" x14ac:dyDescent="0.3">
      <c r="H557" t="str">
        <v>BN4N9C0</v>
      </c>
      <c r="I557" t="str">
        <v>INPOST SA /LU/  ORD</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0.51590000000000003</v>
      </c>
      <c r="AS557">
        <v>0.45090000000000002</v>
      </c>
      <c r="AT557">
        <v>0.42880000000000001</v>
      </c>
      <c r="AU557">
        <v>0.49409999999999998</v>
      </c>
      <c r="AV557">
        <v>0.4995</v>
      </c>
    </row>
    <row r="558" spans="8:48" ht="15.75" customHeight="1" x14ac:dyDescent="0.3">
      <c r="H558" t="str">
        <v>BNM73Q6</v>
      </c>
      <c r="I558" t="str">
        <v>ACCELLERON INDUSTRIES AG  ORD</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0.29370000000000002</v>
      </c>
      <c r="AS558">
        <v>0.47860000000000003</v>
      </c>
      <c r="AT558">
        <v>0.5585</v>
      </c>
      <c r="AU558">
        <v>0.39279999999999998</v>
      </c>
      <c r="AV558">
        <v>0.49159999999999998</v>
      </c>
    </row>
    <row r="559" spans="8:48" ht="15.75" customHeight="1" x14ac:dyDescent="0.3">
      <c r="H559" t="str">
        <v>BKDTK92</v>
      </c>
      <c r="I559" t="str">
        <v>TRAINLINE PLC  ORD</v>
      </c>
      <c r="J559">
        <v>0</v>
      </c>
      <c r="K559">
        <v>0</v>
      </c>
      <c r="L559">
        <v>0</v>
      </c>
      <c r="M559">
        <v>0</v>
      </c>
      <c r="N559">
        <v>0</v>
      </c>
      <c r="O559">
        <v>0</v>
      </c>
      <c r="P559">
        <v>0</v>
      </c>
      <c r="Q559">
        <v>0</v>
      </c>
      <c r="R559">
        <v>0</v>
      </c>
      <c r="S559">
        <v>0</v>
      </c>
      <c r="T559">
        <v>0</v>
      </c>
      <c r="U559">
        <v>0</v>
      </c>
      <c r="V559">
        <v>0</v>
      </c>
      <c r="W559">
        <v>0</v>
      </c>
      <c r="X559">
        <v>0</v>
      </c>
      <c r="Y559">
        <v>0</v>
      </c>
      <c r="Z559">
        <v>0</v>
      </c>
      <c r="AA559">
        <v>0</v>
      </c>
      <c r="AB559">
        <v>0.26600000000000001</v>
      </c>
      <c r="AC559">
        <v>0.30230000000000001</v>
      </c>
      <c r="AD559">
        <v>0</v>
      </c>
      <c r="AE559">
        <v>0</v>
      </c>
      <c r="AF559">
        <v>0</v>
      </c>
      <c r="AG559">
        <v>0</v>
      </c>
      <c r="AH559">
        <v>0</v>
      </c>
      <c r="AI559">
        <v>0</v>
      </c>
      <c r="AJ559">
        <v>0</v>
      </c>
      <c r="AK559">
        <v>0</v>
      </c>
      <c r="AL559">
        <v>0</v>
      </c>
      <c r="AM559">
        <v>0</v>
      </c>
      <c r="AN559">
        <v>0</v>
      </c>
      <c r="AO559">
        <v>0</v>
      </c>
      <c r="AP559">
        <v>0</v>
      </c>
      <c r="AQ559">
        <v>0</v>
      </c>
      <c r="AR559">
        <v>0</v>
      </c>
      <c r="AS559">
        <v>0.69530000000000003</v>
      </c>
      <c r="AT559">
        <v>1.0132000000000001</v>
      </c>
      <c r="AU559">
        <v>0.86709999999999998</v>
      </c>
      <c r="AV559">
        <v>0.4899</v>
      </c>
    </row>
    <row r="560" spans="8:48" ht="15.75" customHeight="1" x14ac:dyDescent="0.3">
      <c r="H560" t="str">
        <v>4253372</v>
      </c>
      <c r="I560" t="str">
        <v>DANIELI &amp; C SPA  SVGS</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0.46160000000000001</v>
      </c>
      <c r="AQ560">
        <v>0.43630000000000002</v>
      </c>
      <c r="AR560">
        <v>0.53939999999999999</v>
      </c>
      <c r="AS560">
        <v>0.56220000000000003</v>
      </c>
      <c r="AT560">
        <v>0.55889999999999995</v>
      </c>
      <c r="AU560">
        <v>0.60909999999999997</v>
      </c>
      <c r="AV560">
        <v>0.48380000000000001</v>
      </c>
    </row>
    <row r="561" spans="8:48" ht="15.75" customHeight="1" x14ac:dyDescent="0.3">
      <c r="H561" t="str">
        <v>BLY2F70</v>
      </c>
      <c r="I561" t="str">
        <v>CARD FACTORY PLC  ORD</v>
      </c>
      <c r="J561">
        <v>0.37669999999999998</v>
      </c>
      <c r="K561">
        <v>0.54830000000000001</v>
      </c>
      <c r="L561">
        <v>0.60680000000000001</v>
      </c>
      <c r="M561">
        <v>0.45700000000000002</v>
      </c>
      <c r="N561">
        <v>0.6774</v>
      </c>
      <c r="O561">
        <v>0.6704</v>
      </c>
      <c r="P561">
        <v>0.24349999999999999</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0.47689999999999999</v>
      </c>
      <c r="AS561">
        <v>0.48409999999999997</v>
      </c>
      <c r="AT561">
        <v>0.41930000000000001</v>
      </c>
      <c r="AU561">
        <v>0.42549999999999999</v>
      </c>
      <c r="AV561">
        <v>0.48359999999999997</v>
      </c>
    </row>
    <row r="562" spans="8:48" ht="15.75" customHeight="1" x14ac:dyDescent="0.3">
      <c r="H562" t="str">
        <v>B11WFP1</v>
      </c>
      <c r="I562" t="str">
        <v>KONECRANES OYJ  ORD</v>
      </c>
      <c r="J562">
        <v>0</v>
      </c>
      <c r="K562">
        <v>0</v>
      </c>
      <c r="L562">
        <v>0</v>
      </c>
      <c r="M562">
        <v>0</v>
      </c>
      <c r="N562">
        <v>0</v>
      </c>
      <c r="O562">
        <v>0</v>
      </c>
      <c r="P562">
        <v>0</v>
      </c>
      <c r="Q562">
        <v>0</v>
      </c>
      <c r="R562">
        <v>0</v>
      </c>
      <c r="S562">
        <v>0</v>
      </c>
      <c r="T562">
        <v>0.23830000000000001</v>
      </c>
      <c r="U562">
        <v>0.2384</v>
      </c>
      <c r="V562">
        <v>0</v>
      </c>
      <c r="W562">
        <v>0</v>
      </c>
      <c r="X562">
        <v>0</v>
      </c>
      <c r="Y562">
        <v>0</v>
      </c>
      <c r="Z562">
        <v>0</v>
      </c>
      <c r="AA562">
        <v>0</v>
      </c>
      <c r="AB562">
        <v>0</v>
      </c>
      <c r="AC562">
        <v>0</v>
      </c>
      <c r="AD562">
        <v>0</v>
      </c>
      <c r="AE562">
        <v>0</v>
      </c>
      <c r="AF562">
        <v>0</v>
      </c>
      <c r="AG562">
        <v>0</v>
      </c>
      <c r="AH562">
        <v>0</v>
      </c>
      <c r="AI562">
        <v>0</v>
      </c>
      <c r="AJ562">
        <v>0</v>
      </c>
      <c r="AK562">
        <v>0.53239999999999998</v>
      </c>
      <c r="AL562">
        <v>0.33389999999999997</v>
      </c>
      <c r="AM562">
        <v>0</v>
      </c>
      <c r="AN562">
        <v>0</v>
      </c>
      <c r="AO562">
        <v>0.53069999999999995</v>
      </c>
      <c r="AP562">
        <v>0.45429999999999998</v>
      </c>
      <c r="AQ562">
        <v>0</v>
      </c>
      <c r="AR562">
        <v>0</v>
      </c>
      <c r="AS562">
        <v>0</v>
      </c>
      <c r="AT562">
        <v>0</v>
      </c>
      <c r="AU562">
        <v>0.38640000000000002</v>
      </c>
      <c r="AV562">
        <v>0.48309999999999997</v>
      </c>
    </row>
    <row r="563" spans="8:48" ht="15.75" customHeight="1" x14ac:dyDescent="0.3">
      <c r="H563" t="str">
        <v>BMFJ180</v>
      </c>
      <c r="I563" t="str">
        <v>VZ HOLDING AG  ORD</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0.53459999999999996</v>
      </c>
      <c r="AK563">
        <v>0.3569</v>
      </c>
      <c r="AL563">
        <v>0.41770000000000002</v>
      </c>
      <c r="AM563">
        <v>0.41010000000000002</v>
      </c>
      <c r="AN563">
        <v>0.48199999999999998</v>
      </c>
      <c r="AO563">
        <v>0</v>
      </c>
      <c r="AP563">
        <v>0</v>
      </c>
      <c r="AQ563">
        <v>0</v>
      </c>
      <c r="AR563">
        <v>0.51290000000000002</v>
      </c>
      <c r="AS563">
        <v>0.52200000000000002</v>
      </c>
      <c r="AT563">
        <v>0.38479999999999998</v>
      </c>
      <c r="AU563">
        <v>0.40699999999999997</v>
      </c>
      <c r="AV563">
        <v>0.48070000000000002</v>
      </c>
    </row>
    <row r="564" spans="8:48" ht="15.75" customHeight="1" x14ac:dyDescent="0.3">
      <c r="H564" t="str">
        <v>B10DQJ6</v>
      </c>
      <c r="I564" t="str">
        <v>IMPLENIA AG  ORD</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0.70399999999999996</v>
      </c>
      <c r="AR564">
        <v>0.51570000000000005</v>
      </c>
      <c r="AS564">
        <v>0.5181</v>
      </c>
      <c r="AT564">
        <v>0.65490000000000004</v>
      </c>
      <c r="AU564">
        <v>0.65029999999999999</v>
      </c>
      <c r="AV564">
        <v>0.47239999999999999</v>
      </c>
    </row>
    <row r="565" spans="8:48" ht="15.75" customHeight="1" x14ac:dyDescent="0.3">
      <c r="H565" t="str">
        <v>BYMM001</v>
      </c>
      <c r="I565" t="str">
        <v>PER AARSLEFF HOLDING AS  ORD B</v>
      </c>
      <c r="J565">
        <v>0</v>
      </c>
      <c r="K565">
        <v>0.92669999999999997</v>
      </c>
      <c r="L565">
        <v>0.94899999999999995</v>
      </c>
      <c r="M565">
        <v>0.81459999999999999</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0.3105</v>
      </c>
      <c r="AK565">
        <v>0.45700000000000002</v>
      </c>
      <c r="AL565">
        <v>0.53420000000000001</v>
      </c>
      <c r="AM565">
        <v>0.52669999999999995</v>
      </c>
      <c r="AN565">
        <v>0.32750000000000001</v>
      </c>
      <c r="AO565">
        <v>0.4173</v>
      </c>
      <c r="AP565">
        <v>0.5544</v>
      </c>
      <c r="AQ565">
        <v>0.64810000000000001</v>
      </c>
      <c r="AR565">
        <v>0.7591</v>
      </c>
      <c r="AS565">
        <v>0.71809999999999996</v>
      </c>
      <c r="AT565">
        <v>0.50209999999999999</v>
      </c>
      <c r="AU565">
        <v>0.44729999999999998</v>
      </c>
      <c r="AV565">
        <v>0.46550000000000002</v>
      </c>
    </row>
    <row r="566" spans="8:48" ht="15.75" customHeight="1" x14ac:dyDescent="0.3">
      <c r="H566" t="str">
        <v>BMXPBZ7</v>
      </c>
      <c r="I566" t="str">
        <v>LOTTOMATICA GROUP SPA  ORD</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0.4677</v>
      </c>
      <c r="AU566">
        <v>0.47520000000000001</v>
      </c>
      <c r="AV566">
        <v>0.4652</v>
      </c>
    </row>
    <row r="567" spans="8:48" ht="15.75" customHeight="1" x14ac:dyDescent="0.3">
      <c r="H567" t="str">
        <v>BMWX9N6</v>
      </c>
      <c r="I567" t="str">
        <v>LAGERCRANTZ GROUP AB  ORD B</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0.32179999999999997</v>
      </c>
      <c r="AK567">
        <v>0.33800000000000002</v>
      </c>
      <c r="AL567">
        <v>0</v>
      </c>
      <c r="AM567">
        <v>0</v>
      </c>
      <c r="AN567">
        <v>0</v>
      </c>
      <c r="AO567">
        <v>0</v>
      </c>
      <c r="AP567">
        <v>0</v>
      </c>
      <c r="AQ567">
        <v>0</v>
      </c>
      <c r="AR567">
        <v>0</v>
      </c>
      <c r="AS567">
        <v>0.54090000000000005</v>
      </c>
      <c r="AT567">
        <v>0.39660000000000001</v>
      </c>
      <c r="AU567">
        <v>0.42409999999999998</v>
      </c>
      <c r="AV567">
        <v>0.46460000000000001</v>
      </c>
    </row>
    <row r="568" spans="8:48" ht="15.75" customHeight="1" x14ac:dyDescent="0.3">
      <c r="H568" t="str">
        <v>4058629</v>
      </c>
      <c r="I568" t="str">
        <v>GLANBIA PLC  ORD</v>
      </c>
      <c r="J568">
        <v>0</v>
      </c>
      <c r="K568">
        <v>0</v>
      </c>
      <c r="L568">
        <v>0</v>
      </c>
      <c r="M568">
        <v>0</v>
      </c>
      <c r="N568">
        <v>0</v>
      </c>
      <c r="O568">
        <v>0</v>
      </c>
      <c r="P568">
        <v>0</v>
      </c>
      <c r="Q568">
        <v>0</v>
      </c>
      <c r="R568">
        <v>0</v>
      </c>
      <c r="S568">
        <v>0</v>
      </c>
      <c r="T568">
        <v>0</v>
      </c>
      <c r="U568">
        <v>0</v>
      </c>
      <c r="V568">
        <v>0</v>
      </c>
      <c r="W568">
        <v>0</v>
      </c>
      <c r="X568">
        <v>0</v>
      </c>
      <c r="Y568">
        <v>0</v>
      </c>
      <c r="Z568">
        <v>0.80689999999999995</v>
      </c>
      <c r="AA568">
        <v>0</v>
      </c>
      <c r="AB568">
        <v>0</v>
      </c>
      <c r="AC568">
        <v>0</v>
      </c>
      <c r="AD568">
        <v>0</v>
      </c>
      <c r="AE568">
        <v>0</v>
      </c>
      <c r="AF568">
        <v>0</v>
      </c>
      <c r="AG568">
        <v>0</v>
      </c>
      <c r="AH568">
        <v>0</v>
      </c>
      <c r="AI568">
        <v>0</v>
      </c>
      <c r="AJ568">
        <v>0</v>
      </c>
      <c r="AK568">
        <v>0</v>
      </c>
      <c r="AL568">
        <v>0</v>
      </c>
      <c r="AM568">
        <v>0</v>
      </c>
      <c r="AN568">
        <v>0</v>
      </c>
      <c r="AO568">
        <v>0</v>
      </c>
      <c r="AP568">
        <v>0</v>
      </c>
      <c r="AQ568">
        <v>0</v>
      </c>
      <c r="AR568">
        <v>0.40279999999999999</v>
      </c>
      <c r="AS568">
        <v>0.46899999999999997</v>
      </c>
      <c r="AT568">
        <v>0.54569999999999996</v>
      </c>
      <c r="AU568">
        <v>0.54330000000000001</v>
      </c>
      <c r="AV568">
        <v>0.46360000000000001</v>
      </c>
    </row>
    <row r="569" spans="8:48" ht="15.75" customHeight="1" x14ac:dyDescent="0.3">
      <c r="H569" t="str">
        <v>BYX98X0</v>
      </c>
      <c r="I569" t="str">
        <v>CONSTRUCCIONES Y AUXILIAR FERR  ORD</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0.50970000000000004</v>
      </c>
      <c r="AS569">
        <v>0.53339999999999999</v>
      </c>
      <c r="AT569">
        <v>0.44579999999999997</v>
      </c>
      <c r="AU569">
        <v>0.46289999999999998</v>
      </c>
      <c r="AV569">
        <v>0.46250000000000002</v>
      </c>
    </row>
    <row r="570" spans="8:48" ht="15.75" customHeight="1" x14ac:dyDescent="0.3">
      <c r="H570" t="str">
        <v>BVSS790</v>
      </c>
      <c r="I570" t="str">
        <v>ELIS SA  ORD</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0.60299999999999998</v>
      </c>
      <c r="AI570">
        <v>0.59689999999999999</v>
      </c>
      <c r="AJ570">
        <v>0</v>
      </c>
      <c r="AK570">
        <v>0</v>
      </c>
      <c r="AL570">
        <v>0.71889999999999998</v>
      </c>
      <c r="AM570">
        <v>1.143</v>
      </c>
      <c r="AN570">
        <v>1.0542</v>
      </c>
      <c r="AO570">
        <v>1.2728999999999999</v>
      </c>
      <c r="AP570">
        <v>1.0731999999999999</v>
      </c>
      <c r="AQ570">
        <v>1.1125</v>
      </c>
      <c r="AR570">
        <v>0.95299999999999996</v>
      </c>
      <c r="AS570">
        <v>0.58850000000000002</v>
      </c>
      <c r="AT570">
        <v>0.52700000000000002</v>
      </c>
      <c r="AU570">
        <v>0.50590000000000002</v>
      </c>
      <c r="AV570">
        <v>0.46060000000000001</v>
      </c>
    </row>
    <row r="571" spans="8:48" ht="15.75" customHeight="1" x14ac:dyDescent="0.3">
      <c r="H571" t="str">
        <v>4792132</v>
      </c>
      <c r="I571" t="str">
        <v>SEB SA  ORD</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0.99590000000000001</v>
      </c>
      <c r="AQ571">
        <v>0.92400000000000004</v>
      </c>
      <c r="AR571">
        <v>0.54990000000000006</v>
      </c>
      <c r="AS571">
        <v>0.66600000000000004</v>
      </c>
      <c r="AT571">
        <v>0.5353</v>
      </c>
      <c r="AU571">
        <v>0.43140000000000001</v>
      </c>
      <c r="AV571">
        <v>0.45440000000000003</v>
      </c>
    </row>
    <row r="572" spans="8:48" ht="15.75" customHeight="1" x14ac:dyDescent="0.3">
      <c r="H572" t="str">
        <v>5927353</v>
      </c>
      <c r="I572" t="str">
        <v>ATOSS SOFTWARE SE  ORD</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7.7600000000000002E-2</v>
      </c>
      <c r="AE572">
        <v>9.9000000000000005E-2</v>
      </c>
      <c r="AF572">
        <v>0.19969999999999999</v>
      </c>
      <c r="AG572">
        <v>0.21859999999999999</v>
      </c>
      <c r="AH572">
        <v>0.1845</v>
      </c>
      <c r="AI572">
        <v>0.32829999999999998</v>
      </c>
      <c r="AJ572">
        <v>0</v>
      </c>
      <c r="AK572">
        <v>0</v>
      </c>
      <c r="AL572">
        <v>0</v>
      </c>
      <c r="AM572">
        <v>0</v>
      </c>
      <c r="AN572">
        <v>0</v>
      </c>
      <c r="AO572">
        <v>0.43240000000000001</v>
      </c>
      <c r="AP572">
        <v>0.50239999999999996</v>
      </c>
      <c r="AQ572">
        <v>0.53410000000000002</v>
      </c>
      <c r="AR572">
        <v>0.25159999999999999</v>
      </c>
      <c r="AS572">
        <v>0.39429999999999998</v>
      </c>
      <c r="AT572">
        <v>0.38369999999999999</v>
      </c>
      <c r="AU572">
        <v>0.31359999999999999</v>
      </c>
      <c r="AV572">
        <v>0.43569999999999998</v>
      </c>
    </row>
    <row r="573" spans="8:48" ht="15.75" customHeight="1" x14ac:dyDescent="0.3">
      <c r="H573" t="str">
        <v>5262849</v>
      </c>
      <c r="I573" t="str">
        <v>MYCRONIC AB  ORD</v>
      </c>
      <c r="J573">
        <v>0</v>
      </c>
      <c r="K573">
        <v>0</v>
      </c>
      <c r="L573">
        <v>0</v>
      </c>
      <c r="M573">
        <v>0</v>
      </c>
      <c r="N573">
        <v>0</v>
      </c>
      <c r="O573">
        <v>0</v>
      </c>
      <c r="P573">
        <v>0</v>
      </c>
      <c r="Q573">
        <v>0</v>
      </c>
      <c r="R573">
        <v>0</v>
      </c>
      <c r="S573">
        <v>0</v>
      </c>
      <c r="T573">
        <v>0</v>
      </c>
      <c r="U573">
        <v>0</v>
      </c>
      <c r="V573">
        <v>0</v>
      </c>
      <c r="W573">
        <v>0</v>
      </c>
      <c r="X573">
        <v>0</v>
      </c>
      <c r="Y573">
        <v>0</v>
      </c>
      <c r="Z573">
        <v>0</v>
      </c>
      <c r="AA573">
        <v>0.1565</v>
      </c>
      <c r="AB573">
        <v>0.1706</v>
      </c>
      <c r="AC573">
        <v>0.2387</v>
      </c>
      <c r="AD573">
        <v>0.47939999999999999</v>
      </c>
      <c r="AE573">
        <v>0.58660000000000001</v>
      </c>
      <c r="AF573">
        <v>0.64570000000000005</v>
      </c>
      <c r="AG573">
        <v>0.72270000000000001</v>
      </c>
      <c r="AH573">
        <v>0</v>
      </c>
      <c r="AI573">
        <v>0</v>
      </c>
      <c r="AJ573">
        <v>0</v>
      </c>
      <c r="AK573">
        <v>0</v>
      </c>
      <c r="AL573">
        <v>0</v>
      </c>
      <c r="AM573">
        <v>0</v>
      </c>
      <c r="AN573">
        <v>0</v>
      </c>
      <c r="AO573">
        <v>0</v>
      </c>
      <c r="AP573">
        <v>0</v>
      </c>
      <c r="AQ573">
        <v>0</v>
      </c>
      <c r="AR573">
        <v>0</v>
      </c>
      <c r="AS573">
        <v>0</v>
      </c>
      <c r="AT573">
        <v>0</v>
      </c>
      <c r="AU573">
        <v>0.45629999999999998</v>
      </c>
      <c r="AV573">
        <v>0.43480000000000002</v>
      </c>
    </row>
    <row r="574" spans="8:48" ht="15.75" customHeight="1" x14ac:dyDescent="0.3">
      <c r="H574" t="str">
        <v>5782206</v>
      </c>
      <c r="I574" t="str">
        <v>BUZZI (BUZZI UNICEM) SPA  ORD</v>
      </c>
      <c r="J574">
        <v>0</v>
      </c>
      <c r="K574">
        <v>0</v>
      </c>
      <c r="L574">
        <v>0</v>
      </c>
      <c r="M574">
        <v>0</v>
      </c>
      <c r="N574">
        <v>0</v>
      </c>
      <c r="O574">
        <v>0</v>
      </c>
      <c r="P574">
        <v>0</v>
      </c>
      <c r="Q574">
        <v>0.83479999999999999</v>
      </c>
      <c r="R574">
        <v>0.76600000000000001</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0.47239999999999999</v>
      </c>
      <c r="AT574">
        <v>0.54390000000000005</v>
      </c>
      <c r="AU574">
        <v>0.46229999999999999</v>
      </c>
      <c r="AV574">
        <v>0.43259999999999998</v>
      </c>
    </row>
    <row r="575" spans="8:48" ht="15.75" customHeight="1" x14ac:dyDescent="0.3">
      <c r="H575" t="str">
        <v>B156T57</v>
      </c>
      <c r="I575" t="str">
        <v>SBM OFFSHORE NV  ORD</v>
      </c>
      <c r="J575">
        <v>0</v>
      </c>
      <c r="K575">
        <v>0</v>
      </c>
      <c r="L575">
        <v>0</v>
      </c>
      <c r="M575">
        <v>0</v>
      </c>
      <c r="N575">
        <v>0</v>
      </c>
      <c r="O575">
        <v>0</v>
      </c>
      <c r="P575">
        <v>0</v>
      </c>
      <c r="Q575">
        <v>0</v>
      </c>
      <c r="R575">
        <v>0</v>
      </c>
      <c r="S575">
        <v>0</v>
      </c>
      <c r="T575">
        <v>0</v>
      </c>
      <c r="U575">
        <v>0</v>
      </c>
      <c r="V575">
        <v>0</v>
      </c>
      <c r="W575">
        <v>0</v>
      </c>
      <c r="X575">
        <v>0.50590000000000002</v>
      </c>
      <c r="Y575">
        <v>0.54249999999999998</v>
      </c>
      <c r="Z575">
        <v>0.78590000000000004</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0.38350000000000001</v>
      </c>
      <c r="AV575">
        <v>0.43180000000000002</v>
      </c>
    </row>
    <row r="576" spans="8:48" ht="15.75" customHeight="1" x14ac:dyDescent="0.3">
      <c r="H576" t="str">
        <v>0447889</v>
      </c>
      <c r="I576" t="str">
        <v>HUNTING (GIBSON) PLC  ORD</v>
      </c>
      <c r="J576">
        <v>0</v>
      </c>
      <c r="K576">
        <v>0</v>
      </c>
      <c r="L576">
        <v>0</v>
      </c>
      <c r="M576">
        <v>0</v>
      </c>
      <c r="N576">
        <v>0</v>
      </c>
      <c r="O576">
        <v>0</v>
      </c>
      <c r="P576">
        <v>0</v>
      </c>
      <c r="Q576">
        <v>0</v>
      </c>
      <c r="R576">
        <v>0</v>
      </c>
      <c r="S576">
        <v>0</v>
      </c>
      <c r="T576">
        <v>0</v>
      </c>
      <c r="U576">
        <v>0</v>
      </c>
      <c r="V576">
        <v>0.23530000000000001</v>
      </c>
      <c r="W576">
        <v>0.45040000000000002</v>
      </c>
      <c r="X576">
        <v>0.51780000000000004</v>
      </c>
      <c r="Y576">
        <v>0.4456</v>
      </c>
      <c r="Z576">
        <v>0</v>
      </c>
      <c r="AA576">
        <v>0</v>
      </c>
      <c r="AB576">
        <v>0</v>
      </c>
      <c r="AC576">
        <v>0</v>
      </c>
      <c r="AD576">
        <v>0</v>
      </c>
      <c r="AE576">
        <v>0</v>
      </c>
      <c r="AF576">
        <v>0</v>
      </c>
      <c r="AG576">
        <v>0</v>
      </c>
      <c r="AH576">
        <v>0</v>
      </c>
      <c r="AI576">
        <v>0</v>
      </c>
      <c r="AJ576">
        <v>0</v>
      </c>
      <c r="AK576">
        <v>0</v>
      </c>
      <c r="AL576">
        <v>0.3221</v>
      </c>
      <c r="AM576">
        <v>0.66510000000000002</v>
      </c>
      <c r="AN576">
        <v>0</v>
      </c>
      <c r="AO576">
        <v>0</v>
      </c>
      <c r="AP576">
        <v>0</v>
      </c>
      <c r="AQ576">
        <v>0</v>
      </c>
      <c r="AR576">
        <v>0</v>
      </c>
      <c r="AS576">
        <v>0</v>
      </c>
      <c r="AT576">
        <v>0</v>
      </c>
      <c r="AU576">
        <v>0.37119999999999997</v>
      </c>
      <c r="AV576">
        <v>0.4244</v>
      </c>
    </row>
    <row r="577" spans="8:48" ht="15.75" customHeight="1" x14ac:dyDescent="0.3">
      <c r="H577" t="str">
        <v>5827431</v>
      </c>
      <c r="I577" t="str">
        <v>BEKAERT SA  ORD</v>
      </c>
      <c r="J577">
        <v>0</v>
      </c>
      <c r="K577">
        <v>0</v>
      </c>
      <c r="L577">
        <v>0</v>
      </c>
      <c r="M577">
        <v>0</v>
      </c>
      <c r="N577">
        <v>0</v>
      </c>
      <c r="O577">
        <v>0.81330000000000002</v>
      </c>
      <c r="P577">
        <v>0.86050000000000004</v>
      </c>
      <c r="Q577">
        <v>0.85470000000000002</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0.52349999999999997</v>
      </c>
      <c r="AP577">
        <v>0.5827</v>
      </c>
      <c r="AQ577">
        <v>0.49680000000000002</v>
      </c>
      <c r="AR577">
        <v>0.53410000000000002</v>
      </c>
      <c r="AS577">
        <v>0.55620000000000003</v>
      </c>
      <c r="AT577">
        <v>0.54490000000000005</v>
      </c>
      <c r="AU577">
        <v>0.44779999999999998</v>
      </c>
      <c r="AV577">
        <v>0.41560000000000002</v>
      </c>
    </row>
    <row r="578" spans="8:48" ht="15.75" customHeight="1" x14ac:dyDescent="0.3">
      <c r="H578" t="str">
        <v>BL979V2</v>
      </c>
      <c r="I578" t="str">
        <v>PUUILO OYJ  ORD</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0.3125</v>
      </c>
      <c r="AK578">
        <v>0.37009999999999998</v>
      </c>
      <c r="AL578">
        <v>7.3499999999999996E-2</v>
      </c>
      <c r="AM578">
        <v>0</v>
      </c>
      <c r="AN578">
        <v>0</v>
      </c>
      <c r="AO578">
        <v>0</v>
      </c>
      <c r="AP578">
        <v>0</v>
      </c>
      <c r="AQ578">
        <v>0</v>
      </c>
      <c r="AR578">
        <v>0</v>
      </c>
      <c r="AS578">
        <v>0</v>
      </c>
      <c r="AT578">
        <v>0.42809999999999998</v>
      </c>
      <c r="AU578">
        <v>0.43559999999999999</v>
      </c>
      <c r="AV578">
        <v>0.40989999999999999</v>
      </c>
    </row>
    <row r="579" spans="8:48" ht="15.75" customHeight="1" x14ac:dyDescent="0.3">
      <c r="H579" t="str">
        <v>B019M65</v>
      </c>
      <c r="I579" t="str">
        <v>AZIMUT HOLDING SPA  ORD</v>
      </c>
      <c r="J579">
        <v>0</v>
      </c>
      <c r="K579">
        <v>0.56120000000000003</v>
      </c>
      <c r="L579">
        <v>0</v>
      </c>
      <c r="M579">
        <v>0</v>
      </c>
      <c r="N579">
        <v>0</v>
      </c>
      <c r="O579">
        <v>0</v>
      </c>
      <c r="P579">
        <v>0</v>
      </c>
      <c r="Q579">
        <v>0</v>
      </c>
      <c r="R579">
        <v>0</v>
      </c>
      <c r="S579">
        <v>0</v>
      </c>
      <c r="T579">
        <v>0</v>
      </c>
      <c r="U579">
        <v>0</v>
      </c>
      <c r="V579">
        <v>0</v>
      </c>
      <c r="W579">
        <v>0</v>
      </c>
      <c r="X579">
        <v>0</v>
      </c>
      <c r="Y579">
        <v>0</v>
      </c>
      <c r="Z579">
        <v>0</v>
      </c>
      <c r="AA579">
        <v>0.58809999999999996</v>
      </c>
      <c r="AB579">
        <v>0.56730000000000003</v>
      </c>
      <c r="AC579">
        <v>0.62929999999999997</v>
      </c>
      <c r="AD579">
        <v>0.50080000000000002</v>
      </c>
      <c r="AE579">
        <v>0.46910000000000002</v>
      </c>
      <c r="AF579">
        <v>0.43519999999999998</v>
      </c>
      <c r="AG579">
        <v>0.45290000000000002</v>
      </c>
      <c r="AH579">
        <v>0.4007</v>
      </c>
      <c r="AI579">
        <v>0</v>
      </c>
      <c r="AJ579">
        <v>0</v>
      </c>
      <c r="AK579">
        <v>0</v>
      </c>
      <c r="AL579">
        <v>0</v>
      </c>
      <c r="AM579">
        <v>0</v>
      </c>
      <c r="AN579">
        <v>0</v>
      </c>
      <c r="AO579">
        <v>0</v>
      </c>
      <c r="AP579">
        <v>0</v>
      </c>
      <c r="AQ579">
        <v>0</v>
      </c>
      <c r="AR579">
        <v>0</v>
      </c>
      <c r="AS579">
        <v>0</v>
      </c>
      <c r="AT579">
        <v>0.44450000000000001</v>
      </c>
      <c r="AU579">
        <v>0.39429999999999998</v>
      </c>
      <c r="AV579">
        <v>0.40770000000000001</v>
      </c>
    </row>
    <row r="580" spans="8:48" ht="15.75" customHeight="1" x14ac:dyDescent="0.3">
      <c r="H580" t="str">
        <v>B11TD81</v>
      </c>
      <c r="I580" t="str">
        <v>ALSO HOLDING (ALSO ACTEBIS)  ORD</v>
      </c>
      <c r="J580">
        <v>0</v>
      </c>
      <c r="K580">
        <v>0</v>
      </c>
      <c r="L580">
        <v>0</v>
      </c>
      <c r="M580">
        <v>0</v>
      </c>
      <c r="N580">
        <v>0</v>
      </c>
      <c r="O580">
        <v>0</v>
      </c>
      <c r="P580">
        <v>0</v>
      </c>
      <c r="Q580">
        <v>0</v>
      </c>
      <c r="R580">
        <v>0</v>
      </c>
      <c r="S580">
        <v>0</v>
      </c>
      <c r="T580">
        <v>0</v>
      </c>
      <c r="U580">
        <v>0</v>
      </c>
      <c r="V580">
        <v>0</v>
      </c>
      <c r="W580">
        <v>0</v>
      </c>
      <c r="X580">
        <v>0</v>
      </c>
      <c r="Y580">
        <v>0</v>
      </c>
      <c r="Z580">
        <v>0.11600000000000001</v>
      </c>
      <c r="AA580">
        <v>0.215</v>
      </c>
      <c r="AB580">
        <v>0.2296</v>
      </c>
      <c r="AC580">
        <v>0.2364</v>
      </c>
      <c r="AD580">
        <v>0.35199999999999998</v>
      </c>
      <c r="AE580">
        <v>0.4335</v>
      </c>
      <c r="AF580">
        <v>0.83220000000000005</v>
      </c>
      <c r="AG580">
        <v>0.78580000000000005</v>
      </c>
      <c r="AH580">
        <v>0.49249999999999999</v>
      </c>
      <c r="AI580">
        <v>0.52339999999999998</v>
      </c>
      <c r="AJ580">
        <v>0.60940000000000005</v>
      </c>
      <c r="AK580">
        <v>0.63270000000000004</v>
      </c>
      <c r="AL580">
        <v>0.60550000000000004</v>
      </c>
      <c r="AM580">
        <v>0</v>
      </c>
      <c r="AN580">
        <v>0</v>
      </c>
      <c r="AO580">
        <v>0.43440000000000001</v>
      </c>
      <c r="AP580">
        <v>0.4602</v>
      </c>
      <c r="AQ580">
        <v>0.60599999999999998</v>
      </c>
      <c r="AR580">
        <v>0.76739999999999997</v>
      </c>
      <c r="AS580">
        <v>0.40429999999999999</v>
      </c>
      <c r="AT580">
        <v>0.34189999999999998</v>
      </c>
      <c r="AU580">
        <v>0.40870000000000001</v>
      </c>
      <c r="AV580">
        <v>0.40179999999999999</v>
      </c>
    </row>
    <row r="581" spans="8:48" ht="15.75" customHeight="1" x14ac:dyDescent="0.3">
      <c r="H581" t="str">
        <v>BMHG0H1</v>
      </c>
      <c r="I581" t="str">
        <v>POLLEN STREET GROUP LTD  ORD</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0.41810000000000003</v>
      </c>
      <c r="AV581">
        <v>0.40129999999999999</v>
      </c>
    </row>
    <row r="582" spans="8:48" ht="15.75" customHeight="1" x14ac:dyDescent="0.3">
      <c r="H582" t="str">
        <v>B1HKSV6</v>
      </c>
      <c r="I582" t="str">
        <v>BANCA GENERALI SPA  ORD</v>
      </c>
      <c r="J582">
        <v>0.64510000000000001</v>
      </c>
      <c r="K582">
        <v>0.5585</v>
      </c>
      <c r="L582">
        <v>0</v>
      </c>
      <c r="M582">
        <v>0</v>
      </c>
      <c r="N582">
        <v>0</v>
      </c>
      <c r="O582">
        <v>0</v>
      </c>
      <c r="P582">
        <v>0</v>
      </c>
      <c r="Q582">
        <v>0.85870000000000002</v>
      </c>
      <c r="R582">
        <v>0.86770000000000003</v>
      </c>
      <c r="S582">
        <v>0.84009999999999996</v>
      </c>
      <c r="T582">
        <v>0.87749999999999995</v>
      </c>
      <c r="U582">
        <v>0.81610000000000005</v>
      </c>
      <c r="V582">
        <v>0.79210000000000003</v>
      </c>
      <c r="W582">
        <v>0.1709</v>
      </c>
      <c r="X582">
        <v>0.17530000000000001</v>
      </c>
      <c r="Y582">
        <v>0.18459999999999999</v>
      </c>
      <c r="Z582">
        <v>0</v>
      </c>
      <c r="AA582">
        <v>0.60260000000000002</v>
      </c>
      <c r="AB582">
        <v>0.58630000000000004</v>
      </c>
      <c r="AC582">
        <v>0.53859999999999997</v>
      </c>
      <c r="AD582">
        <v>0.54959999999999998</v>
      </c>
      <c r="AE582">
        <v>0.62209999999999999</v>
      </c>
      <c r="AF582">
        <v>0</v>
      </c>
      <c r="AG582">
        <v>0</v>
      </c>
      <c r="AH582">
        <v>0</v>
      </c>
      <c r="AI582">
        <v>0</v>
      </c>
      <c r="AJ582">
        <v>0</v>
      </c>
      <c r="AK582">
        <v>0</v>
      </c>
      <c r="AL582">
        <v>0</v>
      </c>
      <c r="AM582">
        <v>0</v>
      </c>
      <c r="AN582">
        <v>0</v>
      </c>
      <c r="AO582">
        <v>0</v>
      </c>
      <c r="AP582">
        <v>0</v>
      </c>
      <c r="AQ582">
        <v>0</v>
      </c>
      <c r="AR582">
        <v>0</v>
      </c>
      <c r="AS582">
        <v>0</v>
      </c>
      <c r="AT582">
        <v>0</v>
      </c>
      <c r="AU582">
        <v>0</v>
      </c>
      <c r="AV582">
        <v>0.39910000000000001</v>
      </c>
    </row>
    <row r="583" spans="8:48" ht="15.75" customHeight="1" x14ac:dyDescent="0.3">
      <c r="H583" t="str">
        <v>5545670</v>
      </c>
      <c r="I583" t="str">
        <v>JUNGHEINRICH AG  ORD PFD NVTG</v>
      </c>
      <c r="J583">
        <v>0.64849999999999997</v>
      </c>
      <c r="K583">
        <v>0.7026</v>
      </c>
      <c r="L583">
        <v>1.1532</v>
      </c>
      <c r="M583">
        <v>1.6966000000000001</v>
      </c>
      <c r="N583">
        <v>0.67610000000000003</v>
      </c>
      <c r="O583">
        <v>0.7298</v>
      </c>
      <c r="P583">
        <v>0.76290000000000002</v>
      </c>
      <c r="Q583">
        <v>0.72529999999999994</v>
      </c>
      <c r="R583">
        <v>0.76139999999999997</v>
      </c>
      <c r="S583">
        <v>0.66210000000000002</v>
      </c>
      <c r="T583">
        <v>0.71379999999999999</v>
      </c>
      <c r="U583">
        <v>0.71</v>
      </c>
      <c r="V583">
        <v>0.64129999999999998</v>
      </c>
      <c r="W583">
        <v>0.6401</v>
      </c>
      <c r="X583">
        <v>0</v>
      </c>
      <c r="Y583">
        <v>0</v>
      </c>
      <c r="Z583">
        <v>0</v>
      </c>
      <c r="AA583">
        <v>0</v>
      </c>
      <c r="AB583">
        <v>0</v>
      </c>
      <c r="AC583">
        <v>0</v>
      </c>
      <c r="AD583">
        <v>0</v>
      </c>
      <c r="AE583">
        <v>0</v>
      </c>
      <c r="AF583">
        <v>0.52610000000000001</v>
      </c>
      <c r="AG583">
        <v>0.59909999999999997</v>
      </c>
      <c r="AH583">
        <v>0.54300000000000004</v>
      </c>
      <c r="AI583">
        <v>0</v>
      </c>
      <c r="AJ583">
        <v>0</v>
      </c>
      <c r="AK583">
        <v>0</v>
      </c>
      <c r="AL583">
        <v>0</v>
      </c>
      <c r="AM583">
        <v>0</v>
      </c>
      <c r="AN583">
        <v>0.60570000000000002</v>
      </c>
      <c r="AO583">
        <v>0.69920000000000004</v>
      </c>
      <c r="AP583">
        <v>0.57820000000000005</v>
      </c>
      <c r="AQ583">
        <v>0.50980000000000003</v>
      </c>
      <c r="AR583">
        <v>0.45340000000000003</v>
      </c>
      <c r="AS583">
        <v>0.50429999999999997</v>
      </c>
      <c r="AT583">
        <v>0.49880000000000002</v>
      </c>
      <c r="AU583">
        <v>0.44750000000000001</v>
      </c>
      <c r="AV583">
        <v>0.38669999999999999</v>
      </c>
    </row>
    <row r="584" spans="8:48" ht="15.75" customHeight="1" x14ac:dyDescent="0.3">
      <c r="H584" t="str">
        <v>BL5BYR9</v>
      </c>
      <c r="I584" t="str">
        <v>SAF HOLLAND SE  ORD BRR</v>
      </c>
      <c r="J584">
        <v>1.8386</v>
      </c>
      <c r="K584">
        <v>1.0895999999999999</v>
      </c>
      <c r="L584">
        <v>0.4778</v>
      </c>
      <c r="M584">
        <v>0</v>
      </c>
      <c r="N584">
        <v>0</v>
      </c>
      <c r="O584">
        <v>0</v>
      </c>
      <c r="P584">
        <v>0</v>
      </c>
      <c r="Q584">
        <v>0.10100000000000001</v>
      </c>
      <c r="R584">
        <v>1.5104</v>
      </c>
      <c r="S584">
        <v>1.3647</v>
      </c>
      <c r="T584">
        <v>1.4274</v>
      </c>
      <c r="U584">
        <v>1.4646999999999999</v>
      </c>
      <c r="V584">
        <v>1.3110999999999999</v>
      </c>
      <c r="W584">
        <v>0.64829999999999999</v>
      </c>
      <c r="X584">
        <v>0.42870000000000003</v>
      </c>
      <c r="Y584">
        <v>0</v>
      </c>
      <c r="Z584">
        <v>0</v>
      </c>
      <c r="AA584">
        <v>0</v>
      </c>
      <c r="AB584">
        <v>0</v>
      </c>
      <c r="AC584">
        <v>0</v>
      </c>
      <c r="AD584">
        <v>0</v>
      </c>
      <c r="AE584">
        <v>0</v>
      </c>
      <c r="AF584">
        <v>0</v>
      </c>
      <c r="AG584">
        <v>0</v>
      </c>
      <c r="AH584">
        <v>9.1800000000000007E-2</v>
      </c>
      <c r="AI584">
        <v>0</v>
      </c>
      <c r="AJ584">
        <v>0</v>
      </c>
      <c r="AK584">
        <v>0</v>
      </c>
      <c r="AL584">
        <v>0</v>
      </c>
      <c r="AM584">
        <v>0</v>
      </c>
      <c r="AN584">
        <v>0</v>
      </c>
      <c r="AO584">
        <v>0.30659999999999998</v>
      </c>
      <c r="AP584">
        <v>0.31269999999999998</v>
      </c>
      <c r="AQ584">
        <v>0.24379999999999999</v>
      </c>
      <c r="AR584">
        <v>0.24440000000000001</v>
      </c>
      <c r="AS584">
        <v>0.28910000000000002</v>
      </c>
      <c r="AT584">
        <v>0.44500000000000001</v>
      </c>
      <c r="AU584">
        <v>0.43580000000000002</v>
      </c>
      <c r="AV584">
        <v>0.38640000000000002</v>
      </c>
    </row>
    <row r="585" spans="8:48" ht="15.75" customHeight="1" x14ac:dyDescent="0.3">
      <c r="H585" t="str">
        <v>B39VJC9</v>
      </c>
      <c r="I585" t="str">
        <v>ARYZTA AG  ORD</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0.32869999999999999</v>
      </c>
      <c r="AU585">
        <v>0.32450000000000001</v>
      </c>
      <c r="AV585">
        <v>0.38569999999999999</v>
      </c>
    </row>
    <row r="586" spans="8:48" ht="15.75" customHeight="1" x14ac:dyDescent="0.3">
      <c r="H586" t="str">
        <v>4476210</v>
      </c>
      <c r="I586" t="str">
        <v>INDRA SISTEMAS SA  ORD</v>
      </c>
      <c r="J586">
        <v>0</v>
      </c>
      <c r="K586">
        <v>0</v>
      </c>
      <c r="L586">
        <v>0</v>
      </c>
      <c r="M586">
        <v>0</v>
      </c>
      <c r="N586">
        <v>0</v>
      </c>
      <c r="O586">
        <v>0</v>
      </c>
      <c r="P586">
        <v>0</v>
      </c>
      <c r="Q586">
        <v>0</v>
      </c>
      <c r="R586">
        <v>0</v>
      </c>
      <c r="S586">
        <v>0</v>
      </c>
      <c r="T586">
        <v>0.2306</v>
      </c>
      <c r="U586">
        <v>0.19359999999999999</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0.45600000000000002</v>
      </c>
      <c r="AU586">
        <v>0.45829999999999999</v>
      </c>
      <c r="AV586">
        <v>0.38450000000000001</v>
      </c>
    </row>
    <row r="587" spans="8:48" ht="15.75" customHeight="1" x14ac:dyDescent="0.3">
      <c r="H587" t="str">
        <v>5075036</v>
      </c>
      <c r="I587" t="str">
        <v>KONINKLIJKE HEIJMANS(HEIJMANS)  ORD</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0.38129999999999997</v>
      </c>
    </row>
    <row r="588" spans="8:48" ht="15.75" customHeight="1" x14ac:dyDescent="0.3">
      <c r="H588" t="str">
        <v>5633616</v>
      </c>
      <c r="I588" t="str">
        <v>SOPRA STERIA GROUP  ORD</v>
      </c>
      <c r="J588">
        <v>0.3674</v>
      </c>
      <c r="K588">
        <v>0</v>
      </c>
      <c r="L588">
        <v>0</v>
      </c>
      <c r="M588">
        <v>0.88519999999999999</v>
      </c>
      <c r="N588">
        <v>1.1072</v>
      </c>
      <c r="O588">
        <v>0.83279999999999998</v>
      </c>
      <c r="P588">
        <v>0.84719999999999995</v>
      </c>
      <c r="Q588">
        <v>0.91839999999999999</v>
      </c>
      <c r="R588">
        <v>1.4523999999999999</v>
      </c>
      <c r="S588">
        <v>1.87</v>
      </c>
      <c r="T588">
        <v>1.909</v>
      </c>
      <c r="U588">
        <v>1.8642000000000001</v>
      </c>
      <c r="V588">
        <v>1.841</v>
      </c>
      <c r="W588">
        <v>1.8808</v>
      </c>
      <c r="X588">
        <v>1.2473000000000001</v>
      </c>
      <c r="Y588">
        <v>0.5887</v>
      </c>
      <c r="Z588">
        <v>0.83430000000000004</v>
      </c>
      <c r="AA588">
        <v>0.5252</v>
      </c>
      <c r="AB588">
        <v>0.52929999999999999</v>
      </c>
      <c r="AC588">
        <v>0.59760000000000002</v>
      </c>
      <c r="AD588">
        <v>1.1541999999999999</v>
      </c>
      <c r="AE588">
        <v>1.0119</v>
      </c>
      <c r="AF588">
        <v>1.0078</v>
      </c>
      <c r="AG588">
        <v>0.49180000000000001</v>
      </c>
      <c r="AH588">
        <v>0.43109999999999998</v>
      </c>
      <c r="AI588">
        <v>0.42559999999999998</v>
      </c>
      <c r="AJ588">
        <v>0</v>
      </c>
      <c r="AK588">
        <v>0</v>
      </c>
      <c r="AL588">
        <v>0</v>
      </c>
      <c r="AM588">
        <v>0</v>
      </c>
      <c r="AN588">
        <v>0</v>
      </c>
      <c r="AO588">
        <v>0</v>
      </c>
      <c r="AP588">
        <v>0</v>
      </c>
      <c r="AQ588">
        <v>0</v>
      </c>
      <c r="AR588">
        <v>0</v>
      </c>
      <c r="AS588">
        <v>0</v>
      </c>
      <c r="AT588">
        <v>0.45519999999999999</v>
      </c>
      <c r="AU588">
        <v>0.36730000000000002</v>
      </c>
      <c r="AV588">
        <v>0.37540000000000001</v>
      </c>
    </row>
    <row r="589" spans="8:48" ht="15.75" customHeight="1" x14ac:dyDescent="0.3">
      <c r="H589" t="str">
        <v>4457624</v>
      </c>
      <c r="I589" t="str">
        <v>TRIGANO SA ORD</v>
      </c>
      <c r="J589">
        <v>1.3129</v>
      </c>
      <c r="K589">
        <v>1.1451</v>
      </c>
      <c r="L589">
        <v>1.3242</v>
      </c>
      <c r="M589">
        <v>0.63249999999999995</v>
      </c>
      <c r="N589">
        <v>0.61619999999999997</v>
      </c>
      <c r="O589">
        <v>0</v>
      </c>
      <c r="P589">
        <v>0</v>
      </c>
      <c r="Q589">
        <v>0.92759999999999998</v>
      </c>
      <c r="R589">
        <v>1.3141</v>
      </c>
      <c r="S589">
        <v>1.2301</v>
      </c>
      <c r="T589">
        <v>1.4075</v>
      </c>
      <c r="U589">
        <v>1.5573999999999999</v>
      </c>
      <c r="V589">
        <v>0.58279999999999998</v>
      </c>
      <c r="W589">
        <v>0.57299999999999995</v>
      </c>
      <c r="X589">
        <v>0</v>
      </c>
      <c r="Y589">
        <v>0</v>
      </c>
      <c r="Z589">
        <v>0.44259999999999999</v>
      </c>
      <c r="AA589">
        <v>0</v>
      </c>
      <c r="AB589">
        <v>0</v>
      </c>
      <c r="AC589">
        <v>0</v>
      </c>
      <c r="AD589">
        <v>4.19E-2</v>
      </c>
      <c r="AE589">
        <v>0.1431</v>
      </c>
      <c r="AF589">
        <v>0.71740000000000004</v>
      </c>
      <c r="AG589">
        <v>0.70789999999999997</v>
      </c>
      <c r="AH589">
        <v>0.39439999999999997</v>
      </c>
      <c r="AI589">
        <v>0.85550000000000004</v>
      </c>
      <c r="AJ589">
        <v>0.69379999999999997</v>
      </c>
      <c r="AK589">
        <v>0.81630000000000003</v>
      </c>
      <c r="AL589">
        <v>0.34939999999999999</v>
      </c>
      <c r="AM589">
        <v>0</v>
      </c>
      <c r="AN589">
        <v>0</v>
      </c>
      <c r="AO589">
        <v>0.89319999999999999</v>
      </c>
      <c r="AP589">
        <v>0.8155</v>
      </c>
      <c r="AQ589">
        <v>0.91659999999999997</v>
      </c>
      <c r="AR589">
        <v>0.78710000000000002</v>
      </c>
      <c r="AS589">
        <v>0.65569999999999995</v>
      </c>
      <c r="AT589">
        <v>0.52459999999999996</v>
      </c>
      <c r="AU589">
        <v>0.35199999999999998</v>
      </c>
      <c r="AV589">
        <v>0.36480000000000001</v>
      </c>
    </row>
    <row r="590" spans="8:48" ht="15.75" customHeight="1" x14ac:dyDescent="0.3">
      <c r="H590" t="str">
        <v>4645742</v>
      </c>
      <c r="I590" t="str">
        <v>NCC AB  ORD B</v>
      </c>
      <c r="J590">
        <v>0</v>
      </c>
      <c r="K590">
        <v>0</v>
      </c>
      <c r="L590">
        <v>0</v>
      </c>
      <c r="M590">
        <v>0</v>
      </c>
      <c r="N590">
        <v>0.59570000000000001</v>
      </c>
      <c r="O590">
        <v>0</v>
      </c>
      <c r="P590">
        <v>0</v>
      </c>
      <c r="Q590">
        <v>0.46779999999999999</v>
      </c>
      <c r="R590">
        <v>0</v>
      </c>
      <c r="S590">
        <v>0</v>
      </c>
      <c r="T590">
        <v>0</v>
      </c>
      <c r="U590">
        <v>0</v>
      </c>
      <c r="V590">
        <v>0</v>
      </c>
      <c r="W590">
        <v>0</v>
      </c>
      <c r="X590">
        <v>0</v>
      </c>
      <c r="Y590">
        <v>0</v>
      </c>
      <c r="Z590">
        <v>0</v>
      </c>
      <c r="AA590">
        <v>0</v>
      </c>
      <c r="AB590">
        <v>0</v>
      </c>
      <c r="AC590">
        <v>0</v>
      </c>
      <c r="AD590">
        <v>0</v>
      </c>
      <c r="AE590">
        <v>0</v>
      </c>
      <c r="AF590">
        <v>0</v>
      </c>
      <c r="AG590">
        <v>0</v>
      </c>
      <c r="AH590">
        <v>0</v>
      </c>
      <c r="AI590">
        <v>0</v>
      </c>
      <c r="AJ590">
        <v>0.26960000000000001</v>
      </c>
      <c r="AK590">
        <v>0.52539999999999998</v>
      </c>
      <c r="AL590">
        <v>0.56789999999999996</v>
      </c>
      <c r="AM590">
        <v>0.60709999999999997</v>
      </c>
      <c r="AN590">
        <v>0.43419999999999997</v>
      </c>
      <c r="AO590">
        <v>0.4667</v>
      </c>
      <c r="AP590">
        <v>0</v>
      </c>
      <c r="AQ590">
        <v>0</v>
      </c>
      <c r="AR590">
        <v>0</v>
      </c>
      <c r="AS590">
        <v>0</v>
      </c>
      <c r="AT590">
        <v>0</v>
      </c>
      <c r="AU590">
        <v>0</v>
      </c>
      <c r="AV590">
        <v>0.35799999999999998</v>
      </c>
    </row>
    <row r="591" spans="8:48" ht="15.75" customHeight="1" x14ac:dyDescent="0.3">
      <c r="H591" t="str">
        <v>BMYKVN9</v>
      </c>
      <c r="I591" t="str">
        <v>DEME GROUP NV  ORD</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0.49919999999999998</v>
      </c>
      <c r="AN591">
        <v>0.57289999999999996</v>
      </c>
      <c r="AO591">
        <v>0.60329999999999995</v>
      </c>
      <c r="AP591">
        <v>0</v>
      </c>
      <c r="AQ591">
        <v>0</v>
      </c>
      <c r="AR591">
        <v>0</v>
      </c>
      <c r="AS591">
        <v>0</v>
      </c>
      <c r="AT591">
        <v>0.10100000000000001</v>
      </c>
      <c r="AU591">
        <v>0.4042</v>
      </c>
      <c r="AV591">
        <v>0.3574</v>
      </c>
    </row>
    <row r="592" spans="8:48" ht="15.75" customHeight="1" x14ac:dyDescent="0.3">
      <c r="H592" t="str">
        <v>4407760</v>
      </c>
      <c r="I592" t="str">
        <v>PEAB AB  ORD B</v>
      </c>
      <c r="J592">
        <v>0</v>
      </c>
      <c r="K592">
        <v>0</v>
      </c>
      <c r="L592">
        <v>0</v>
      </c>
      <c r="M592">
        <v>0</v>
      </c>
      <c r="N592">
        <v>0.45240000000000002</v>
      </c>
      <c r="O592">
        <v>0.38850000000000001</v>
      </c>
      <c r="P592">
        <v>0.71020000000000005</v>
      </c>
      <c r="Q592">
        <v>0.7319</v>
      </c>
      <c r="R592">
        <v>0.80200000000000005</v>
      </c>
      <c r="S592">
        <v>0.86550000000000005</v>
      </c>
      <c r="T592">
        <v>0.63980000000000004</v>
      </c>
      <c r="U592">
        <v>0.48530000000000001</v>
      </c>
      <c r="V592">
        <v>0.50639999999999996</v>
      </c>
      <c r="W592">
        <v>0.44529999999999997</v>
      </c>
      <c r="X592">
        <v>0.53210000000000002</v>
      </c>
      <c r="Y592">
        <v>0.61619999999999997</v>
      </c>
      <c r="Z592">
        <v>0.74460000000000004</v>
      </c>
      <c r="AA592">
        <v>0.54110000000000003</v>
      </c>
      <c r="AB592">
        <v>0.58260000000000001</v>
      </c>
      <c r="AC592">
        <v>0.5756</v>
      </c>
      <c r="AD592">
        <v>0</v>
      </c>
      <c r="AE592">
        <v>0</v>
      </c>
      <c r="AF592">
        <v>0</v>
      </c>
      <c r="AG592">
        <v>0</v>
      </c>
      <c r="AH592">
        <v>0</v>
      </c>
      <c r="AI592">
        <v>0</v>
      </c>
      <c r="AJ592">
        <v>0</v>
      </c>
      <c r="AK592">
        <v>0.33960000000000001</v>
      </c>
      <c r="AL592">
        <v>0.38129999999999997</v>
      </c>
      <c r="AM592">
        <v>0</v>
      </c>
      <c r="AN592">
        <v>0</v>
      </c>
      <c r="AO592">
        <v>0</v>
      </c>
      <c r="AP592">
        <v>0</v>
      </c>
      <c r="AQ592">
        <v>0</v>
      </c>
      <c r="AR592">
        <v>0</v>
      </c>
      <c r="AS592">
        <v>0</v>
      </c>
      <c r="AT592">
        <v>0</v>
      </c>
      <c r="AU592">
        <v>0</v>
      </c>
      <c r="AV592">
        <v>0.35239999999999999</v>
      </c>
    </row>
    <row r="593" spans="8:48" ht="15.75" customHeight="1" x14ac:dyDescent="0.3">
      <c r="H593" t="str">
        <v>BSY3S84</v>
      </c>
      <c r="I593" t="str">
        <v>HAFNIA LTD  ORD</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0.28620000000000001</v>
      </c>
      <c r="AS593">
        <v>0.56820000000000004</v>
      </c>
      <c r="AT593">
        <v>0.35360000000000003</v>
      </c>
      <c r="AU593">
        <v>0.43380000000000002</v>
      </c>
      <c r="AV593">
        <v>0.3463</v>
      </c>
    </row>
    <row r="594" spans="8:48" ht="15.75" customHeight="1" x14ac:dyDescent="0.3">
      <c r="H594" t="str">
        <v>5267639</v>
      </c>
      <c r="I594" t="str">
        <v>ESKER SA  ORD</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0.27079999999999999</v>
      </c>
      <c r="AI594">
        <v>0.41860000000000003</v>
      </c>
      <c r="AJ594">
        <v>0.1799</v>
      </c>
      <c r="AK594">
        <v>0.30159999999999998</v>
      </c>
      <c r="AL594">
        <v>0.1187</v>
      </c>
      <c r="AM594">
        <v>0</v>
      </c>
      <c r="AN594">
        <v>0</v>
      </c>
      <c r="AO594">
        <v>0</v>
      </c>
      <c r="AP594">
        <v>0</v>
      </c>
      <c r="AQ594">
        <v>0</v>
      </c>
      <c r="AR594">
        <v>0</v>
      </c>
      <c r="AS594">
        <v>0.31380000000000002</v>
      </c>
      <c r="AT594">
        <v>0.2482</v>
      </c>
      <c r="AU594">
        <v>0.23400000000000001</v>
      </c>
      <c r="AV594">
        <v>0.34620000000000001</v>
      </c>
    </row>
    <row r="595" spans="8:48" ht="15.75" customHeight="1" x14ac:dyDescent="0.3">
      <c r="H595" t="str">
        <v>BRJ3BP0</v>
      </c>
      <c r="I595" t="str">
        <v>GRANGES AB  ORD</v>
      </c>
      <c r="J595">
        <v>0.53979999999999995</v>
      </c>
      <c r="K595">
        <v>0</v>
      </c>
      <c r="L595">
        <v>0</v>
      </c>
      <c r="M595">
        <v>0</v>
      </c>
      <c r="N595">
        <v>0</v>
      </c>
      <c r="O595">
        <v>0</v>
      </c>
      <c r="P595">
        <v>0.38700000000000001</v>
      </c>
      <c r="Q595">
        <v>0.4768</v>
      </c>
      <c r="R595">
        <v>0.35749999999999998</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0.38929999999999998</v>
      </c>
      <c r="AV595">
        <v>0.34360000000000002</v>
      </c>
    </row>
    <row r="596" spans="8:48" ht="15.75" customHeight="1" x14ac:dyDescent="0.3">
      <c r="H596" t="str">
        <v>5492345</v>
      </c>
      <c r="I596" t="str">
        <v>DO &amp; CO (DO &amp; CO RESTAURANTS)  ORD</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0.2389</v>
      </c>
      <c r="AL596">
        <v>0.27450000000000002</v>
      </c>
      <c r="AM596">
        <v>0.87380000000000002</v>
      </c>
      <c r="AN596">
        <v>0.84250000000000003</v>
      </c>
      <c r="AO596">
        <v>0.61650000000000005</v>
      </c>
      <c r="AP596">
        <v>0.36399999999999999</v>
      </c>
      <c r="AQ596">
        <v>0.43509999999999999</v>
      </c>
      <c r="AR596">
        <v>0.37919999999999998</v>
      </c>
      <c r="AS596">
        <v>0.36509999999999998</v>
      </c>
      <c r="AT596">
        <v>0.35680000000000001</v>
      </c>
      <c r="AU596">
        <v>0.4279</v>
      </c>
      <c r="AV596">
        <v>0.34329999999999999</v>
      </c>
    </row>
    <row r="597" spans="8:48" ht="15.75" customHeight="1" x14ac:dyDescent="0.3">
      <c r="H597" t="str">
        <v>5258246</v>
      </c>
      <c r="I597" t="str">
        <v>SUBSEA 7 (ACERGY) SA  ORD</v>
      </c>
      <c r="J597">
        <v>0</v>
      </c>
      <c r="K597">
        <v>0</v>
      </c>
      <c r="L597">
        <v>0</v>
      </c>
      <c r="M597">
        <v>0</v>
      </c>
      <c r="N597">
        <v>0</v>
      </c>
      <c r="O597">
        <v>0</v>
      </c>
      <c r="P597">
        <v>0</v>
      </c>
      <c r="Q597">
        <v>0.80330000000000001</v>
      </c>
      <c r="R597">
        <v>0.73919999999999997</v>
      </c>
      <c r="S597">
        <v>0</v>
      </c>
      <c r="T597">
        <v>0</v>
      </c>
      <c r="U597">
        <v>0</v>
      </c>
      <c r="V597">
        <v>0</v>
      </c>
      <c r="W597">
        <v>0</v>
      </c>
      <c r="X597">
        <v>0</v>
      </c>
      <c r="Y597">
        <v>0.41949999999999998</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0.33169999999999999</v>
      </c>
    </row>
    <row r="598" spans="8:48" ht="15.75" customHeight="1" x14ac:dyDescent="0.3">
      <c r="H598" t="str">
        <v>BQLSWP3</v>
      </c>
      <c r="I598" t="str">
        <v>PLANISWARE SA  ORD</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0.27879999999999999</v>
      </c>
      <c r="AV598">
        <v>0.33139999999999997</v>
      </c>
    </row>
    <row r="599" spans="8:48" ht="15.75" customHeight="1" x14ac:dyDescent="0.3">
      <c r="H599" t="str">
        <v>B7SF135</v>
      </c>
      <c r="I599" t="str">
        <v>UNIPOL ASSICURAZIONI (GRUPPO)  ORD</v>
      </c>
      <c r="J599">
        <v>0</v>
      </c>
      <c r="K599">
        <v>0</v>
      </c>
      <c r="L599">
        <v>0</v>
      </c>
      <c r="M599">
        <v>0.74470000000000003</v>
      </c>
      <c r="N599">
        <v>0.502</v>
      </c>
      <c r="O599">
        <v>0</v>
      </c>
      <c r="P599">
        <v>0</v>
      </c>
      <c r="Q599">
        <v>0</v>
      </c>
      <c r="R599">
        <v>0.3034</v>
      </c>
      <c r="S599">
        <v>0.52849999999999997</v>
      </c>
      <c r="T599">
        <v>0.495</v>
      </c>
      <c r="U599">
        <v>0.49120000000000003</v>
      </c>
      <c r="V599">
        <v>0</v>
      </c>
      <c r="W599">
        <v>0</v>
      </c>
      <c r="X599">
        <v>0</v>
      </c>
      <c r="Y599">
        <v>0</v>
      </c>
      <c r="Z599">
        <v>0</v>
      </c>
      <c r="AA599">
        <v>0.57289999999999996</v>
      </c>
      <c r="AB599">
        <v>0.59840000000000004</v>
      </c>
      <c r="AC599">
        <v>0.56210000000000004</v>
      </c>
      <c r="AD599">
        <v>0.59509999999999996</v>
      </c>
      <c r="AE599">
        <v>0.53359999999999996</v>
      </c>
      <c r="AF599">
        <v>0.52610000000000001</v>
      </c>
      <c r="AG599">
        <v>0.498</v>
      </c>
      <c r="AH599">
        <v>0.97419999999999995</v>
      </c>
      <c r="AI599">
        <v>0.60880000000000001</v>
      </c>
      <c r="AJ599">
        <v>0.96699999999999997</v>
      </c>
      <c r="AK599">
        <v>0.78620000000000001</v>
      </c>
      <c r="AL599">
        <v>0.96260000000000001</v>
      </c>
      <c r="AM599">
        <v>0.74760000000000004</v>
      </c>
      <c r="AN599">
        <v>0</v>
      </c>
      <c r="AO599">
        <v>0</v>
      </c>
      <c r="AP599">
        <v>0</v>
      </c>
      <c r="AQ599">
        <v>0</v>
      </c>
      <c r="AR599">
        <v>1.0650999999999999</v>
      </c>
      <c r="AS599">
        <v>0.41699999999999998</v>
      </c>
      <c r="AT599">
        <v>0.24340000000000001</v>
      </c>
      <c r="AU599">
        <v>0.2908</v>
      </c>
      <c r="AV599">
        <v>0.32850000000000001</v>
      </c>
    </row>
    <row r="600" spans="8:48" ht="15.75" customHeight="1" x14ac:dyDescent="0.3">
      <c r="H600" t="str">
        <v>BP8KPN4</v>
      </c>
      <c r="I600" t="str">
        <v>NORVA24 GROUP AB  ORD</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0.32740000000000002</v>
      </c>
    </row>
    <row r="601" spans="8:48" ht="15.75" customHeight="1" x14ac:dyDescent="0.3">
      <c r="H601" t="str">
        <v>BMQ4ZX7</v>
      </c>
      <c r="I601" t="str">
        <v>ALLEIMA AB  ORD</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0.38179999999999997</v>
      </c>
      <c r="AT601">
        <v>0.32890000000000003</v>
      </c>
      <c r="AU601">
        <v>0.31909999999999999</v>
      </c>
      <c r="AV601">
        <v>0.32640000000000002</v>
      </c>
    </row>
    <row r="602" spans="8:48" ht="15.75" customHeight="1" x14ac:dyDescent="0.3">
      <c r="H602" t="str">
        <v>B234WN9</v>
      </c>
      <c r="I602" t="str">
        <v>DIASORIN SPA  ORD</v>
      </c>
      <c r="J602">
        <v>0</v>
      </c>
      <c r="K602">
        <v>0</v>
      </c>
      <c r="L602">
        <v>0.53410000000000002</v>
      </c>
      <c r="M602">
        <v>0.60640000000000005</v>
      </c>
      <c r="N602">
        <v>0.6724</v>
      </c>
      <c r="O602">
        <v>0.76929999999999998</v>
      </c>
      <c r="P602">
        <v>0.71730000000000005</v>
      </c>
      <c r="Q602">
        <v>0.74060000000000004</v>
      </c>
      <c r="R602">
        <v>0.76590000000000003</v>
      </c>
      <c r="S602">
        <v>0.66810000000000003</v>
      </c>
      <c r="T602">
        <v>0</v>
      </c>
      <c r="U602">
        <v>0</v>
      </c>
      <c r="V602">
        <v>0.50760000000000005</v>
      </c>
      <c r="W602">
        <v>0.91769999999999996</v>
      </c>
      <c r="X602">
        <v>1.0416000000000001</v>
      </c>
      <c r="Y602">
        <v>0.51659999999999995</v>
      </c>
      <c r="Z602">
        <v>0</v>
      </c>
      <c r="AA602">
        <v>0.2576</v>
      </c>
      <c r="AB602">
        <v>0.4753</v>
      </c>
      <c r="AC602">
        <v>0.46139999999999998</v>
      </c>
      <c r="AD602">
        <v>0.83850000000000002</v>
      </c>
      <c r="AE602">
        <v>0.82509999999999994</v>
      </c>
      <c r="AF602">
        <v>0.4269</v>
      </c>
      <c r="AG602">
        <v>0</v>
      </c>
      <c r="AH602">
        <v>0</v>
      </c>
      <c r="AI602">
        <v>0</v>
      </c>
      <c r="AJ602">
        <v>0</v>
      </c>
      <c r="AK602">
        <v>0</v>
      </c>
      <c r="AL602">
        <v>0</v>
      </c>
      <c r="AM602">
        <v>0</v>
      </c>
      <c r="AN602">
        <v>0.58599999999999997</v>
      </c>
      <c r="AO602">
        <v>0.60419999999999996</v>
      </c>
      <c r="AP602">
        <v>0</v>
      </c>
      <c r="AQ602">
        <v>0</v>
      </c>
      <c r="AR602">
        <v>0</v>
      </c>
      <c r="AS602">
        <v>0</v>
      </c>
      <c r="AT602">
        <v>0</v>
      </c>
      <c r="AU602">
        <v>0</v>
      </c>
      <c r="AV602">
        <v>0.3155</v>
      </c>
    </row>
    <row r="603" spans="8:48" ht="15.75" customHeight="1" x14ac:dyDescent="0.3">
      <c r="H603" t="str">
        <v>5092336</v>
      </c>
      <c r="I603" t="str">
        <v>VOSSLOH AG  ORD REG</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0.28639999999999999</v>
      </c>
      <c r="AT603">
        <v>0.29909999999999998</v>
      </c>
      <c r="AU603">
        <v>0.30630000000000002</v>
      </c>
      <c r="AV603">
        <v>0.315</v>
      </c>
    </row>
    <row r="604" spans="8:48" ht="15.75" customHeight="1" x14ac:dyDescent="0.3">
      <c r="H604" t="str">
        <v>4854719</v>
      </c>
      <c r="I604" t="str">
        <v>SULZER AG  ORD REG</v>
      </c>
      <c r="J604">
        <v>0</v>
      </c>
      <c r="K604">
        <v>0</v>
      </c>
      <c r="L604">
        <v>0</v>
      </c>
      <c r="M604">
        <v>0</v>
      </c>
      <c r="N604">
        <v>0</v>
      </c>
      <c r="O604">
        <v>0</v>
      </c>
      <c r="P604">
        <v>0</v>
      </c>
      <c r="Q604">
        <v>0.34939999999999999</v>
      </c>
      <c r="R604">
        <v>0.63</v>
      </c>
      <c r="S604">
        <v>0.54200000000000004</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0.2447</v>
      </c>
      <c r="AU604">
        <v>0.27979999999999999</v>
      </c>
      <c r="AV604">
        <v>0.31330000000000002</v>
      </c>
    </row>
    <row r="605" spans="8:48" ht="15.75" customHeight="1" x14ac:dyDescent="0.3">
      <c r="H605" t="str">
        <v>5523881</v>
      </c>
      <c r="I605" t="str">
        <v>KRONES AG  ORD</v>
      </c>
      <c r="J605">
        <v>0.98180000000000001</v>
      </c>
      <c r="K605">
        <v>1.5823</v>
      </c>
      <c r="L605">
        <v>1.6244000000000001</v>
      </c>
      <c r="M605">
        <v>0.6361</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0.31190000000000001</v>
      </c>
    </row>
    <row r="606" spans="8:48" ht="15.75" customHeight="1" x14ac:dyDescent="0.3">
      <c r="H606" t="str">
        <v>BKPGF52</v>
      </c>
      <c r="I606" t="str">
        <v>IVECO GROUP NV  ORD</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0.40699999999999997</v>
      </c>
      <c r="AP606">
        <v>0.3231</v>
      </c>
      <c r="AQ606">
        <v>0.31390000000000001</v>
      </c>
      <c r="AR606">
        <v>0.35439999999999999</v>
      </c>
      <c r="AS606">
        <v>0</v>
      </c>
      <c r="AT606">
        <v>0.40679999999999999</v>
      </c>
      <c r="AU606">
        <v>0.30859999999999999</v>
      </c>
      <c r="AV606">
        <v>0.30509999999999998</v>
      </c>
    </row>
    <row r="607" spans="8:48" ht="15.75" customHeight="1" x14ac:dyDescent="0.3">
      <c r="H607" t="str">
        <v>7399369</v>
      </c>
      <c r="I607" t="str">
        <v>VIRBAC SA  ORD</v>
      </c>
      <c r="J607">
        <v>0</v>
      </c>
      <c r="K607">
        <v>0</v>
      </c>
      <c r="L607">
        <v>0</v>
      </c>
      <c r="M607">
        <v>0</v>
      </c>
      <c r="N607">
        <v>0</v>
      </c>
      <c r="O607">
        <v>0</v>
      </c>
      <c r="P607">
        <v>0</v>
      </c>
      <c r="Q607">
        <v>0</v>
      </c>
      <c r="R607">
        <v>0</v>
      </c>
      <c r="S607">
        <v>0</v>
      </c>
      <c r="T607">
        <v>0</v>
      </c>
      <c r="U607">
        <v>0</v>
      </c>
      <c r="V607">
        <v>0</v>
      </c>
      <c r="W607">
        <v>0</v>
      </c>
      <c r="X607">
        <v>0</v>
      </c>
      <c r="Y607">
        <v>0</v>
      </c>
      <c r="Z607">
        <v>1.15E-2</v>
      </c>
      <c r="AA607">
        <v>0.28260000000000002</v>
      </c>
      <c r="AB607">
        <v>0.52659999999999996</v>
      </c>
      <c r="AC607">
        <v>0.53339999999999999</v>
      </c>
      <c r="AD607">
        <v>0.54979999999999996</v>
      </c>
      <c r="AE607">
        <v>0.53720000000000001</v>
      </c>
      <c r="AF607">
        <v>0.4995</v>
      </c>
      <c r="AG607">
        <v>0.55359999999999998</v>
      </c>
      <c r="AH607">
        <v>0.16969999999999999</v>
      </c>
      <c r="AI607">
        <v>0.14879999999999999</v>
      </c>
      <c r="AJ607">
        <v>0.18260000000000001</v>
      </c>
      <c r="AK607">
        <v>0</v>
      </c>
      <c r="AL607">
        <v>0.3211</v>
      </c>
      <c r="AM607">
        <v>1.0399</v>
      </c>
      <c r="AN607">
        <v>0.52439999999999998</v>
      </c>
      <c r="AO607">
        <v>0</v>
      </c>
      <c r="AP607">
        <v>0</v>
      </c>
      <c r="AQ607">
        <v>0.43259999999999998</v>
      </c>
      <c r="AR607">
        <v>0</v>
      </c>
      <c r="AS607">
        <v>0.41220000000000001</v>
      </c>
      <c r="AT607">
        <v>0.2802</v>
      </c>
      <c r="AU607">
        <v>0.26440000000000002</v>
      </c>
      <c r="AV607">
        <v>0.30459999999999998</v>
      </c>
    </row>
    <row r="608" spans="8:48" ht="15.75" customHeight="1" x14ac:dyDescent="0.3">
      <c r="H608" t="str">
        <v>BMGTJT6</v>
      </c>
      <c r="I608" t="str">
        <v>H LUNDBECK AS  ORD B</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0.30099999999999999</v>
      </c>
    </row>
    <row r="609" spans="8:48" ht="15.75" customHeight="1" x14ac:dyDescent="0.3">
      <c r="H609" t="str">
        <v>BPX36K2</v>
      </c>
      <c r="I609" t="str">
        <v>BIOGAIA AB  ORD B</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0.3095</v>
      </c>
      <c r="AN609">
        <v>0.25590000000000002</v>
      </c>
      <c r="AO609">
        <v>0.2465</v>
      </c>
      <c r="AP609">
        <v>0</v>
      </c>
      <c r="AQ609">
        <v>0</v>
      </c>
      <c r="AR609">
        <v>0</v>
      </c>
      <c r="AS609">
        <v>0</v>
      </c>
      <c r="AT609">
        <v>0</v>
      </c>
      <c r="AU609">
        <v>0.33</v>
      </c>
      <c r="AV609">
        <v>0.29530000000000001</v>
      </c>
    </row>
    <row r="610" spans="8:48" ht="15.75" customHeight="1" x14ac:dyDescent="0.3">
      <c r="H610" t="str">
        <v>B1VN5T8</v>
      </c>
      <c r="I610" t="str">
        <v>BIOTAGE AB  ORD</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0.45229999999999998</v>
      </c>
      <c r="AL610">
        <v>0</v>
      </c>
      <c r="AM610">
        <v>0</v>
      </c>
      <c r="AN610">
        <v>0</v>
      </c>
      <c r="AO610">
        <v>0</v>
      </c>
      <c r="AP610">
        <v>0</v>
      </c>
      <c r="AQ610">
        <v>0</v>
      </c>
      <c r="AR610">
        <v>0</v>
      </c>
      <c r="AS610">
        <v>0</v>
      </c>
      <c r="AT610">
        <v>0.28589999999999999</v>
      </c>
      <c r="AU610">
        <v>0.26079999999999998</v>
      </c>
      <c r="AV610">
        <v>0.29420000000000002</v>
      </c>
    </row>
    <row r="611" spans="8:48" ht="15.75" customHeight="1" x14ac:dyDescent="0.3">
      <c r="H611" t="str">
        <v>BDT88L2</v>
      </c>
      <c r="I611" t="str">
        <v>RUBIS SCA  ORD</v>
      </c>
      <c r="J611">
        <v>0.7238</v>
      </c>
      <c r="K611">
        <v>0.55600000000000005</v>
      </c>
      <c r="L611">
        <v>0.64829999999999999</v>
      </c>
      <c r="M611">
        <v>1.3015000000000001</v>
      </c>
      <c r="N611">
        <v>1.7306999999999999</v>
      </c>
      <c r="O611">
        <v>0</v>
      </c>
      <c r="P611">
        <v>0</v>
      </c>
      <c r="Q611">
        <v>0</v>
      </c>
      <c r="R611">
        <v>0.81930000000000003</v>
      </c>
      <c r="S611">
        <v>0.82940000000000003</v>
      </c>
      <c r="T611">
        <v>0.7984</v>
      </c>
      <c r="U611">
        <v>0.85929999999999995</v>
      </c>
      <c r="V611">
        <v>0.84440000000000004</v>
      </c>
      <c r="W611">
        <v>0.72989999999999999</v>
      </c>
      <c r="X611">
        <v>0.97970000000000002</v>
      </c>
      <c r="Y611">
        <v>0.6169</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0.39950000000000002</v>
      </c>
      <c r="AU611">
        <v>0.32040000000000002</v>
      </c>
      <c r="AV611">
        <v>0.29389999999999999</v>
      </c>
    </row>
    <row r="612" spans="8:48" ht="15.75" customHeight="1" x14ac:dyDescent="0.3">
      <c r="H612" t="str">
        <v>5298781</v>
      </c>
      <c r="I612" t="str">
        <v>SOCIETE BIC SA  ORD</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0.32569999999999999</v>
      </c>
      <c r="AU612">
        <v>0.27060000000000001</v>
      </c>
      <c r="AV612">
        <v>0.29189999999999999</v>
      </c>
    </row>
    <row r="613" spans="8:48" ht="15.75" customHeight="1" x14ac:dyDescent="0.3">
      <c r="H613" t="str">
        <v>BSD4GW8</v>
      </c>
      <c r="I613" t="str">
        <v>AQ GROUP AB  ORD</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0.35199999999999998</v>
      </c>
      <c r="AV613">
        <v>0.28639999999999999</v>
      </c>
    </row>
    <row r="614" spans="8:48" ht="15.75" customHeight="1" x14ac:dyDescent="0.3">
      <c r="H614" t="str">
        <v>B08CHG2</v>
      </c>
      <c r="I614" t="str">
        <v>EVS BROADCAST EQUIPMENT SA  ORD</v>
      </c>
      <c r="J614">
        <v>0</v>
      </c>
      <c r="K614">
        <v>0</v>
      </c>
      <c r="L614">
        <v>0</v>
      </c>
      <c r="M614">
        <v>0</v>
      </c>
      <c r="N614">
        <v>0.59960000000000002</v>
      </c>
      <c r="O614">
        <v>0.78790000000000004</v>
      </c>
      <c r="P614">
        <v>0.66349999999999998</v>
      </c>
      <c r="Q614">
        <v>0.6462</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0.31419999999999998</v>
      </c>
      <c r="AU614">
        <v>0.29720000000000002</v>
      </c>
      <c r="AV614">
        <v>0.28539999999999999</v>
      </c>
    </row>
    <row r="615" spans="8:48" ht="15.75" customHeight="1" x14ac:dyDescent="0.3">
      <c r="H615" t="str">
        <v>B281L72</v>
      </c>
      <c r="I615" t="str">
        <v>FAGRON NV  ORD</v>
      </c>
      <c r="J615">
        <v>0</v>
      </c>
      <c r="K615">
        <v>0</v>
      </c>
      <c r="L615">
        <v>0</v>
      </c>
      <c r="M615">
        <v>0</v>
      </c>
      <c r="N615">
        <v>0</v>
      </c>
      <c r="O615">
        <v>0</v>
      </c>
      <c r="P615">
        <v>0</v>
      </c>
      <c r="Q615">
        <v>0</v>
      </c>
      <c r="R615">
        <v>0</v>
      </c>
      <c r="S615">
        <v>0</v>
      </c>
      <c r="T615">
        <v>0</v>
      </c>
      <c r="U615">
        <v>0</v>
      </c>
      <c r="V615">
        <v>0.78029999999999999</v>
      </c>
      <c r="W615">
        <v>0.89319999999999999</v>
      </c>
      <c r="X615">
        <v>1.0331999999999999</v>
      </c>
      <c r="Y615">
        <v>1.0538000000000001</v>
      </c>
      <c r="Z615">
        <v>0.94720000000000004</v>
      </c>
      <c r="AA615">
        <v>0.50109999999999999</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0.27450000000000002</v>
      </c>
      <c r="AU615">
        <v>0.28320000000000001</v>
      </c>
      <c r="AV615">
        <v>0.28399999999999997</v>
      </c>
    </row>
    <row r="616" spans="8:48" ht="15.75" customHeight="1" x14ac:dyDescent="0.3">
      <c r="H616" t="str">
        <v>B182K93</v>
      </c>
      <c r="I616" t="str">
        <v>PROTECTOR FORSIKRING ASA  ORD</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0.24340000000000001</v>
      </c>
      <c r="AQ616">
        <v>0.2893</v>
      </c>
      <c r="AR616">
        <v>0.33229999999999998</v>
      </c>
      <c r="AS616">
        <v>0.32790000000000002</v>
      </c>
      <c r="AT616">
        <v>0.27229999999999999</v>
      </c>
      <c r="AU616">
        <v>0.31409999999999999</v>
      </c>
      <c r="AV616">
        <v>0.28260000000000002</v>
      </c>
    </row>
    <row r="617" spans="8:48" ht="15.75" customHeight="1" x14ac:dyDescent="0.3">
      <c r="H617" t="str">
        <v>5740806</v>
      </c>
      <c r="I617" t="str">
        <v>CEWE STIFTUNG &amp; CO (CEWE COLOR)  ORD</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0.27550000000000002</v>
      </c>
      <c r="AU617">
        <v>0.28299999999999997</v>
      </c>
      <c r="AV617">
        <v>0.27900000000000003</v>
      </c>
    </row>
    <row r="618" spans="8:48" ht="15.75" customHeight="1" x14ac:dyDescent="0.3">
      <c r="H618" t="str">
        <v>BMCQVP1</v>
      </c>
      <c r="I618" t="str">
        <v>ELOPAK ASA  ORD</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0.27200000000000002</v>
      </c>
    </row>
    <row r="619" spans="8:48" ht="15.75" customHeight="1" x14ac:dyDescent="0.3">
      <c r="H619" t="str">
        <v>BYYLS68</v>
      </c>
      <c r="I619" t="str">
        <v>COSMO PHARMACEUTICALS NV  ORD REG</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0.25280000000000002</v>
      </c>
      <c r="AU619">
        <v>0.251</v>
      </c>
      <c r="AV619">
        <v>0.2702</v>
      </c>
    </row>
    <row r="620" spans="8:48" ht="15.75" customHeight="1" x14ac:dyDescent="0.3">
      <c r="H620" t="str">
        <v>BYP70L4</v>
      </c>
      <c r="I620" t="str">
        <v>AEDAS HOMES SA  ORD</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0.45950000000000002</v>
      </c>
      <c r="AK620">
        <v>0</v>
      </c>
      <c r="AL620">
        <v>0</v>
      </c>
      <c r="AM620">
        <v>0</v>
      </c>
      <c r="AN620">
        <v>0</v>
      </c>
      <c r="AO620">
        <v>0</v>
      </c>
      <c r="AP620">
        <v>0</v>
      </c>
      <c r="AQ620">
        <v>0</v>
      </c>
      <c r="AR620">
        <v>0</v>
      </c>
      <c r="AS620">
        <v>0</v>
      </c>
      <c r="AT620">
        <v>0</v>
      </c>
      <c r="AU620">
        <v>0</v>
      </c>
      <c r="AV620">
        <v>0.26950000000000002</v>
      </c>
    </row>
    <row r="621" spans="8:48" ht="15.75" customHeight="1" x14ac:dyDescent="0.3">
      <c r="H621" t="str">
        <v>B4RFDT5</v>
      </c>
      <c r="I621" t="str">
        <v>ID LOGISTICS SA  ORD</v>
      </c>
      <c r="J621">
        <v>0</v>
      </c>
      <c r="K621">
        <v>0</v>
      </c>
      <c r="L621">
        <v>0</v>
      </c>
      <c r="M621">
        <v>0</v>
      </c>
      <c r="N621">
        <v>0</v>
      </c>
      <c r="O621">
        <v>0</v>
      </c>
      <c r="P621">
        <v>0</v>
      </c>
      <c r="Q621">
        <v>0</v>
      </c>
      <c r="R621">
        <v>0.27329999999999999</v>
      </c>
      <c r="S621">
        <v>0</v>
      </c>
      <c r="T621">
        <v>0</v>
      </c>
      <c r="U621">
        <v>0</v>
      </c>
      <c r="V621">
        <v>0</v>
      </c>
      <c r="W621">
        <v>0</v>
      </c>
      <c r="X621">
        <v>0</v>
      </c>
      <c r="Y621">
        <v>0</v>
      </c>
      <c r="Z621">
        <v>0</v>
      </c>
      <c r="AA621">
        <v>0</v>
      </c>
      <c r="AB621">
        <v>0</v>
      </c>
      <c r="AC621">
        <v>0</v>
      </c>
      <c r="AD621">
        <v>0</v>
      </c>
      <c r="AE621">
        <v>0</v>
      </c>
      <c r="AF621">
        <v>0</v>
      </c>
      <c r="AG621">
        <v>0</v>
      </c>
      <c r="AH621">
        <v>0</v>
      </c>
      <c r="AI621">
        <v>0</v>
      </c>
      <c r="AJ621">
        <v>0</v>
      </c>
      <c r="AK621">
        <v>0.4269</v>
      </c>
      <c r="AL621">
        <v>0.30719999999999997</v>
      </c>
      <c r="AM621">
        <v>0</v>
      </c>
      <c r="AN621">
        <v>0.1207</v>
      </c>
      <c r="AO621">
        <v>0.11650000000000001</v>
      </c>
      <c r="AP621">
        <v>0</v>
      </c>
      <c r="AQ621">
        <v>0</v>
      </c>
      <c r="AR621">
        <v>0</v>
      </c>
      <c r="AS621">
        <v>0</v>
      </c>
      <c r="AT621">
        <v>0</v>
      </c>
      <c r="AU621">
        <v>0</v>
      </c>
      <c r="AV621">
        <v>0.26579999999999998</v>
      </c>
    </row>
    <row r="622" spans="8:48" ht="15.75" customHeight="1" x14ac:dyDescent="0.3">
      <c r="H622" t="str">
        <v>BYT9340</v>
      </c>
      <c r="I622" t="str">
        <v>SCOUT24 SE  ORD</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0.46899999999999997</v>
      </c>
      <c r="AR622">
        <v>0.55730000000000002</v>
      </c>
      <c r="AS622">
        <v>0.51739999999999997</v>
      </c>
      <c r="AT622">
        <v>0.2432</v>
      </c>
      <c r="AU622">
        <v>0.24779999999999999</v>
      </c>
      <c r="AV622">
        <v>0.2641</v>
      </c>
    </row>
    <row r="623" spans="8:48" ht="15.75" customHeight="1" x14ac:dyDescent="0.3">
      <c r="H623" t="str">
        <v>BMTQPF2</v>
      </c>
      <c r="I623" t="str">
        <v>NORCONSULT ASA  ORD</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0.20469999999999999</v>
      </c>
      <c r="AU623">
        <v>0.26379999999999998</v>
      </c>
      <c r="AV623">
        <v>0.2626</v>
      </c>
    </row>
    <row r="624" spans="8:48" ht="15.75" customHeight="1" x14ac:dyDescent="0.3">
      <c r="H624" t="str">
        <v>BFMNCT4</v>
      </c>
      <c r="I624" t="str">
        <v>HARVIA OYJ  ORD</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0.2893</v>
      </c>
      <c r="AK624">
        <v>0.30570000000000003</v>
      </c>
      <c r="AL624">
        <v>0</v>
      </c>
      <c r="AM624">
        <v>0</v>
      </c>
      <c r="AN624">
        <v>0</v>
      </c>
      <c r="AO624">
        <v>0</v>
      </c>
      <c r="AP624">
        <v>0</v>
      </c>
      <c r="AQ624">
        <v>0</v>
      </c>
      <c r="AR624">
        <v>0</v>
      </c>
      <c r="AS624">
        <v>0</v>
      </c>
      <c r="AT624">
        <v>0</v>
      </c>
      <c r="AU624">
        <v>0.2089</v>
      </c>
      <c r="AV624">
        <v>0.26240000000000002</v>
      </c>
    </row>
    <row r="625" spans="8:48" ht="15.75" customHeight="1" x14ac:dyDescent="0.3">
      <c r="H625" t="str">
        <v>B0BKSS2</v>
      </c>
      <c r="I625" t="str">
        <v>VIENNA INSURANCE GROUP AG  BRR</v>
      </c>
      <c r="J625">
        <v>0</v>
      </c>
      <c r="K625">
        <v>0</v>
      </c>
      <c r="L625">
        <v>0</v>
      </c>
      <c r="M625">
        <v>0</v>
      </c>
      <c r="N625">
        <v>0</v>
      </c>
      <c r="O625">
        <v>0</v>
      </c>
      <c r="P625">
        <v>0</v>
      </c>
      <c r="Q625">
        <v>0</v>
      </c>
      <c r="R625">
        <v>0</v>
      </c>
      <c r="S625">
        <v>0</v>
      </c>
      <c r="T625">
        <v>0</v>
      </c>
      <c r="U625">
        <v>0</v>
      </c>
      <c r="V625">
        <v>0.52129999999999999</v>
      </c>
      <c r="W625">
        <v>0.44350000000000001</v>
      </c>
      <c r="X625">
        <v>0.50480000000000003</v>
      </c>
      <c r="Y625">
        <v>0.79159999999999997</v>
      </c>
      <c r="Z625">
        <v>0.91300000000000003</v>
      </c>
      <c r="AA625">
        <v>0.54769999999999996</v>
      </c>
      <c r="AB625">
        <v>0.59409999999999996</v>
      </c>
      <c r="AC625">
        <v>0.56679999999999997</v>
      </c>
      <c r="AD625">
        <v>0.56730000000000003</v>
      </c>
      <c r="AE625">
        <v>0.53469999999999995</v>
      </c>
      <c r="AF625">
        <v>0</v>
      </c>
      <c r="AG625">
        <v>0</v>
      </c>
      <c r="AH625">
        <v>0</v>
      </c>
      <c r="AI625">
        <v>0</v>
      </c>
      <c r="AJ625">
        <v>0</v>
      </c>
      <c r="AK625">
        <v>0</v>
      </c>
      <c r="AL625">
        <v>0</v>
      </c>
      <c r="AM625">
        <v>0</v>
      </c>
      <c r="AN625">
        <v>0</v>
      </c>
      <c r="AO625">
        <v>0</v>
      </c>
      <c r="AP625">
        <v>0</v>
      </c>
      <c r="AQ625">
        <v>0</v>
      </c>
      <c r="AR625">
        <v>0</v>
      </c>
      <c r="AS625">
        <v>0</v>
      </c>
      <c r="AT625">
        <v>0</v>
      </c>
      <c r="AU625">
        <v>0.17849999999999999</v>
      </c>
      <c r="AV625">
        <v>0.26029999999999998</v>
      </c>
    </row>
    <row r="626" spans="8:48" ht="15.75" customHeight="1" x14ac:dyDescent="0.3">
      <c r="H626" t="str">
        <v>BPBQL86</v>
      </c>
      <c r="I626" t="str">
        <v>R&amp;S GROUP HOLDING (VT5)  ORD PFD A</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0.2586</v>
      </c>
    </row>
    <row r="627" spans="8:48" ht="15.75" customHeight="1" x14ac:dyDescent="0.3">
      <c r="H627" t="str">
        <v>BMHT025</v>
      </c>
      <c r="I627" t="str">
        <v>AZELIS GROUP NV  ORD</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0.30430000000000001</v>
      </c>
      <c r="AK627">
        <v>0.36730000000000002</v>
      </c>
      <c r="AL627">
        <v>0.29659999999999997</v>
      </c>
      <c r="AM627">
        <v>0</v>
      </c>
      <c r="AN627">
        <v>0</v>
      </c>
      <c r="AO627">
        <v>0.2621</v>
      </c>
      <c r="AP627">
        <v>0.22420000000000001</v>
      </c>
      <c r="AQ627">
        <v>0</v>
      </c>
      <c r="AR627">
        <v>0</v>
      </c>
      <c r="AS627">
        <v>0</v>
      </c>
      <c r="AT627">
        <v>0</v>
      </c>
      <c r="AU627">
        <v>0</v>
      </c>
      <c r="AV627">
        <v>0.25569999999999998</v>
      </c>
    </row>
    <row r="628" spans="8:48" ht="15.75" customHeight="1" x14ac:dyDescent="0.3">
      <c r="H628" t="str">
        <v>5504789</v>
      </c>
      <c r="I628" t="str">
        <v>SACYR SA  ORD</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0.32219999999999999</v>
      </c>
      <c r="AO628">
        <v>0.75180000000000002</v>
      </c>
      <c r="AP628">
        <v>0.61280000000000001</v>
      </c>
      <c r="AQ628">
        <v>0.6653</v>
      </c>
      <c r="AR628">
        <v>0.27779999999999999</v>
      </c>
      <c r="AS628">
        <v>0.59889999999999999</v>
      </c>
      <c r="AT628">
        <v>0.53110000000000002</v>
      </c>
      <c r="AU628">
        <v>0.51139999999999997</v>
      </c>
      <c r="AV628">
        <v>0.25330000000000003</v>
      </c>
    </row>
    <row r="629" spans="8:48" ht="15.75" customHeight="1" x14ac:dyDescent="0.3">
      <c r="H629" t="str">
        <v>BZ1DZ96</v>
      </c>
      <c r="I629" t="str">
        <v>REPLY SPA  ORD</v>
      </c>
      <c r="J629">
        <v>0.84389999999999998</v>
      </c>
      <c r="K629">
        <v>0.90780000000000005</v>
      </c>
      <c r="L629">
        <v>0.56079999999999997</v>
      </c>
      <c r="M629">
        <v>0.59930000000000005</v>
      </c>
      <c r="N629">
        <v>0.69140000000000001</v>
      </c>
      <c r="O629">
        <v>0.67720000000000002</v>
      </c>
      <c r="P629">
        <v>0</v>
      </c>
      <c r="Q629">
        <v>0</v>
      </c>
      <c r="R629">
        <v>0</v>
      </c>
      <c r="S629">
        <v>0</v>
      </c>
      <c r="T629">
        <v>0.2586</v>
      </c>
      <c r="U629">
        <v>0.2311</v>
      </c>
      <c r="V629">
        <v>0.50290000000000001</v>
      </c>
      <c r="W629">
        <v>0.93159999999999998</v>
      </c>
      <c r="X629">
        <v>0.73829999999999996</v>
      </c>
      <c r="Y629">
        <v>0.7107</v>
      </c>
      <c r="Z629">
        <v>0.29399999999999998</v>
      </c>
      <c r="AA629">
        <v>0.44109999999999999</v>
      </c>
      <c r="AB629">
        <v>0.40550000000000003</v>
      </c>
      <c r="AC629">
        <v>0.46949999999999997</v>
      </c>
      <c r="AD629">
        <v>0.29459999999999997</v>
      </c>
      <c r="AE629">
        <v>0.57609999999999995</v>
      </c>
      <c r="AF629">
        <v>0.72430000000000005</v>
      </c>
      <c r="AG629">
        <v>0.64849999999999997</v>
      </c>
      <c r="AH629">
        <v>0.60629999999999995</v>
      </c>
      <c r="AI629">
        <v>0.68130000000000002</v>
      </c>
      <c r="AJ629">
        <v>0.65510000000000002</v>
      </c>
      <c r="AK629">
        <v>0.66049999999999998</v>
      </c>
      <c r="AL629">
        <v>1.0396000000000001</v>
      </c>
      <c r="AM629">
        <v>0.35880000000000001</v>
      </c>
      <c r="AN629">
        <v>0.88029999999999997</v>
      </c>
      <c r="AO629">
        <v>0.79459999999999997</v>
      </c>
      <c r="AP629">
        <v>0</v>
      </c>
      <c r="AQ629">
        <v>0</v>
      </c>
      <c r="AR629">
        <v>0</v>
      </c>
      <c r="AS629">
        <v>0</v>
      </c>
      <c r="AT629">
        <v>0</v>
      </c>
      <c r="AU629">
        <v>0.26129999999999998</v>
      </c>
      <c r="AV629">
        <v>0.25180000000000002</v>
      </c>
    </row>
    <row r="630" spans="8:48" ht="15.75" customHeight="1" x14ac:dyDescent="0.3">
      <c r="H630" t="str">
        <v>BQWSKZ8</v>
      </c>
      <c r="I630" t="str">
        <v>DOF GROUP ASA  ORD</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0.2157</v>
      </c>
      <c r="AU630">
        <v>0.28910000000000002</v>
      </c>
      <c r="AV630">
        <v>0.24959999999999999</v>
      </c>
    </row>
    <row r="631" spans="8:48" ht="15.75" customHeight="1" x14ac:dyDescent="0.3">
      <c r="H631" t="str">
        <v>4554406</v>
      </c>
      <c r="I631" t="str">
        <v>ICADE SA  ORD</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0.24540000000000001</v>
      </c>
    </row>
    <row r="632" spans="8:48" ht="15.75" customHeight="1" x14ac:dyDescent="0.3">
      <c r="H632" t="str">
        <v>BNBNNH6</v>
      </c>
      <c r="I632" t="str">
        <v>ONTEX GROUP NV  ORD</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0.24410000000000001</v>
      </c>
    </row>
    <row r="633" spans="8:48" ht="15.75" customHeight="1" x14ac:dyDescent="0.3">
      <c r="H633" t="str">
        <v>BVFZND0</v>
      </c>
      <c r="I633" t="str">
        <v>HOIST FINANCE AB  ORD</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0.24060000000000001</v>
      </c>
    </row>
    <row r="634" spans="8:48" ht="15.75" customHeight="1" x14ac:dyDescent="0.3">
      <c r="H634" t="str">
        <v>BT195Y7</v>
      </c>
      <c r="I634" t="str">
        <v>CARGOTEC OYJ  ORD B</v>
      </c>
      <c r="J634">
        <v>0</v>
      </c>
      <c r="K634">
        <v>0</v>
      </c>
      <c r="L634">
        <v>0</v>
      </c>
      <c r="M634">
        <v>0</v>
      </c>
      <c r="N634">
        <v>0</v>
      </c>
      <c r="O634">
        <v>0</v>
      </c>
      <c r="P634">
        <v>0.40479999999999999</v>
      </c>
      <c r="Q634">
        <v>0</v>
      </c>
      <c r="R634">
        <v>0</v>
      </c>
      <c r="S634">
        <v>0.18779999999999999</v>
      </c>
      <c r="T634">
        <v>0.15920000000000001</v>
      </c>
      <c r="U634">
        <v>0.13919999999999999</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0.38100000000000001</v>
      </c>
      <c r="AP634">
        <v>0.40079999999999999</v>
      </c>
      <c r="AQ634">
        <v>0.61029999999999995</v>
      </c>
      <c r="AR634">
        <v>0.90559999999999996</v>
      </c>
      <c r="AS634">
        <v>0.4486</v>
      </c>
      <c r="AT634">
        <v>0.30109999999999998</v>
      </c>
      <c r="AU634">
        <v>0.34960000000000002</v>
      </c>
      <c r="AV634">
        <v>0.24049999999999999</v>
      </c>
    </row>
    <row r="635" spans="8:48" ht="15.75" customHeight="1" x14ac:dyDescent="0.3">
      <c r="H635" t="str">
        <v>BZ145W2</v>
      </c>
      <c r="I635" t="str">
        <v>MEDCAP AB  ORD</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0.17699999999999999</v>
      </c>
      <c r="AU635">
        <v>0.23530000000000001</v>
      </c>
      <c r="AV635">
        <v>0.23469999999999999</v>
      </c>
    </row>
    <row r="636" spans="8:48" ht="15.75" customHeight="1" x14ac:dyDescent="0.3">
      <c r="H636" t="str">
        <v>BP4DDM2</v>
      </c>
      <c r="I636" t="str">
        <v>SYNSAM AB  ORD</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0.24890000000000001</v>
      </c>
      <c r="AV636">
        <v>0.23319999999999999</v>
      </c>
    </row>
    <row r="637" spans="8:48" ht="15.75" customHeight="1" x14ac:dyDescent="0.3">
      <c r="H637" t="str">
        <v>4780290</v>
      </c>
      <c r="I637" t="str">
        <v>SPAREBANKEN VEST  ORD CTF</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0.29759999999999998</v>
      </c>
      <c r="AE637">
        <v>0.32579999999999998</v>
      </c>
      <c r="AF637">
        <v>0.2021</v>
      </c>
      <c r="AG637">
        <v>0.21909999999999999</v>
      </c>
      <c r="AH637">
        <v>0.2006</v>
      </c>
      <c r="AI637">
        <v>0.1004</v>
      </c>
      <c r="AJ637">
        <v>0.10290000000000001</v>
      </c>
      <c r="AK637">
        <v>0.1066</v>
      </c>
      <c r="AL637">
        <v>0</v>
      </c>
      <c r="AM637">
        <v>0</v>
      </c>
      <c r="AN637">
        <v>0</v>
      </c>
      <c r="AO637">
        <v>0</v>
      </c>
      <c r="AP637">
        <v>0</v>
      </c>
      <c r="AQ637">
        <v>0</v>
      </c>
      <c r="AR637">
        <v>0</v>
      </c>
      <c r="AS637">
        <v>0</v>
      </c>
      <c r="AT637">
        <v>0</v>
      </c>
      <c r="AU637">
        <v>0</v>
      </c>
      <c r="AV637">
        <v>0.2321</v>
      </c>
    </row>
    <row r="638" spans="8:48" ht="15.75" customHeight="1" x14ac:dyDescent="0.3">
      <c r="H638" t="str">
        <v>B13ZSL5</v>
      </c>
      <c r="I638" t="str">
        <v>ALTRI SGPS SA  ORD</v>
      </c>
      <c r="J638">
        <v>0</v>
      </c>
      <c r="K638">
        <v>0</v>
      </c>
      <c r="L638">
        <v>0</v>
      </c>
      <c r="M638">
        <v>0.60360000000000003</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0.252</v>
      </c>
      <c r="AV638">
        <v>0.23080000000000001</v>
      </c>
    </row>
    <row r="639" spans="8:48" ht="15.75" customHeight="1" x14ac:dyDescent="0.3">
      <c r="H639" t="str">
        <v>B00ZC75</v>
      </c>
      <c r="I639" t="str">
        <v>KARDEX HOLDING AG  ORD BRR</v>
      </c>
      <c r="J639">
        <v>0</v>
      </c>
      <c r="K639">
        <v>0</v>
      </c>
      <c r="L639">
        <v>0</v>
      </c>
      <c r="M639">
        <v>0.60870000000000002</v>
      </c>
      <c r="N639">
        <v>0.70489999999999997</v>
      </c>
      <c r="O639">
        <v>0.81140000000000001</v>
      </c>
      <c r="P639">
        <v>0.73089999999999999</v>
      </c>
      <c r="Q639">
        <v>0.79690000000000005</v>
      </c>
      <c r="R639">
        <v>0.22289999999999999</v>
      </c>
      <c r="S639">
        <v>4.65E-2</v>
      </c>
      <c r="T639">
        <v>0</v>
      </c>
      <c r="U639">
        <v>0</v>
      </c>
      <c r="V639">
        <v>0</v>
      </c>
      <c r="W639">
        <v>0</v>
      </c>
      <c r="X639">
        <v>0</v>
      </c>
      <c r="Y639">
        <v>0</v>
      </c>
      <c r="Z639">
        <v>0.6129</v>
      </c>
      <c r="AA639">
        <v>0.51319999999999999</v>
      </c>
      <c r="AB639">
        <v>0</v>
      </c>
      <c r="AC639">
        <v>0</v>
      </c>
      <c r="AD639">
        <v>0</v>
      </c>
      <c r="AE639">
        <v>0</v>
      </c>
      <c r="AF639">
        <v>0.2475</v>
      </c>
      <c r="AG639">
        <v>0.2571</v>
      </c>
      <c r="AH639">
        <v>0.47160000000000002</v>
      </c>
      <c r="AI639">
        <v>0.46210000000000001</v>
      </c>
      <c r="AJ639">
        <v>0.33179999999999998</v>
      </c>
      <c r="AK639">
        <v>0.38040000000000002</v>
      </c>
      <c r="AL639">
        <v>0.25559999999999999</v>
      </c>
      <c r="AM639">
        <v>0</v>
      </c>
      <c r="AN639">
        <v>0</v>
      </c>
      <c r="AO639">
        <v>0</v>
      </c>
      <c r="AP639">
        <v>0</v>
      </c>
      <c r="AQ639">
        <v>0</v>
      </c>
      <c r="AR639">
        <v>0</v>
      </c>
      <c r="AS639">
        <v>0</v>
      </c>
      <c r="AT639">
        <v>0</v>
      </c>
      <c r="AU639">
        <v>0</v>
      </c>
      <c r="AV639">
        <v>0.2303</v>
      </c>
    </row>
    <row r="640" spans="8:48" ht="15.75" customHeight="1" x14ac:dyDescent="0.3">
      <c r="H640" t="str">
        <v>5623662</v>
      </c>
      <c r="I640" t="str">
        <v>AMADEUS FIRE AG  ORD</v>
      </c>
      <c r="J640">
        <v>0</v>
      </c>
      <c r="K640">
        <v>0</v>
      </c>
      <c r="L640">
        <v>6.8000000000000005E-2</v>
      </c>
      <c r="M640">
        <v>0</v>
      </c>
      <c r="N640">
        <v>0</v>
      </c>
      <c r="O640">
        <v>0</v>
      </c>
      <c r="P640">
        <v>0</v>
      </c>
      <c r="Q640">
        <v>0</v>
      </c>
      <c r="R640">
        <v>0</v>
      </c>
      <c r="S640">
        <v>0</v>
      </c>
      <c r="T640">
        <v>0</v>
      </c>
      <c r="U640">
        <v>0</v>
      </c>
      <c r="V640">
        <v>0</v>
      </c>
      <c r="W640">
        <v>0</v>
      </c>
      <c r="X640">
        <v>0</v>
      </c>
      <c r="Y640">
        <v>0</v>
      </c>
      <c r="Z640">
        <v>0</v>
      </c>
      <c r="AA640">
        <v>0.14249999999999999</v>
      </c>
      <c r="AB640">
        <v>0.2077</v>
      </c>
      <c r="AC640">
        <v>0.2717</v>
      </c>
      <c r="AD640">
        <v>0.19650000000000001</v>
      </c>
      <c r="AE640">
        <v>0.22670000000000001</v>
      </c>
      <c r="AF640">
        <v>0</v>
      </c>
      <c r="AG640">
        <v>0</v>
      </c>
      <c r="AH640">
        <v>0</v>
      </c>
      <c r="AI640">
        <v>0.25629999999999997</v>
      </c>
      <c r="AJ640">
        <v>0.37340000000000001</v>
      </c>
      <c r="AK640">
        <v>0.38600000000000001</v>
      </c>
      <c r="AL640">
        <v>0.41970000000000002</v>
      </c>
      <c r="AM640">
        <v>0.41909999999999997</v>
      </c>
      <c r="AN640">
        <v>0.33350000000000002</v>
      </c>
      <c r="AO640">
        <v>0.41670000000000001</v>
      </c>
      <c r="AP640">
        <v>0.48499999999999999</v>
      </c>
      <c r="AQ640">
        <v>0</v>
      </c>
      <c r="AR640">
        <v>0</v>
      </c>
      <c r="AS640">
        <v>0</v>
      </c>
      <c r="AT640">
        <v>0.30430000000000001</v>
      </c>
      <c r="AU640">
        <v>0.26879999999999998</v>
      </c>
      <c r="AV640">
        <v>0.23</v>
      </c>
    </row>
    <row r="641" spans="8:48" ht="15.75" customHeight="1" x14ac:dyDescent="0.3">
      <c r="H641" t="str">
        <v>BT5GCN2</v>
      </c>
      <c r="I641" t="str">
        <v>BW LPG LTD  ORD</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0.35649999999999998</v>
      </c>
      <c r="AS641">
        <v>0.34300000000000003</v>
      </c>
      <c r="AT641">
        <v>0.25319999999999998</v>
      </c>
      <c r="AU641">
        <v>0.3175</v>
      </c>
      <c r="AV641">
        <v>0.2298</v>
      </c>
    </row>
    <row r="642" spans="8:48" ht="15.75" customHeight="1" x14ac:dyDescent="0.3">
      <c r="H642" t="str">
        <v>BXBZB01</v>
      </c>
      <c r="I642" t="str">
        <v>HEXPOL AB  ORD B</v>
      </c>
      <c r="J642">
        <v>0.72670000000000001</v>
      </c>
      <c r="K642">
        <v>0.55640000000000001</v>
      </c>
      <c r="L642">
        <v>0.68189999999999995</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0.67700000000000005</v>
      </c>
      <c r="AP642">
        <v>0.6341</v>
      </c>
      <c r="AQ642">
        <v>0</v>
      </c>
      <c r="AR642">
        <v>0</v>
      </c>
      <c r="AS642">
        <v>0</v>
      </c>
      <c r="AT642">
        <v>0</v>
      </c>
      <c r="AU642">
        <v>0.25990000000000002</v>
      </c>
      <c r="AV642">
        <v>0.22789999999999999</v>
      </c>
    </row>
    <row r="643" spans="8:48" ht="15.75" customHeight="1" x14ac:dyDescent="0.3">
      <c r="H643" t="str">
        <v>7042395</v>
      </c>
      <c r="I643" t="str">
        <v>EURAZEO SE  ORD</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0.24660000000000001</v>
      </c>
      <c r="AU643">
        <v>0.22559999999999999</v>
      </c>
      <c r="AV643">
        <v>0.21990000000000001</v>
      </c>
    </row>
    <row r="644" spans="8:48" ht="15.75" customHeight="1" x14ac:dyDescent="0.3">
      <c r="H644" t="str">
        <v>BM8R3B8</v>
      </c>
      <c r="I644" t="str">
        <v>PEXIP HOLDING ASA  ORD</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0.2167</v>
      </c>
    </row>
    <row r="645" spans="8:48" ht="15.75" customHeight="1" x14ac:dyDescent="0.3">
      <c r="H645" t="str">
        <v>BPRD664</v>
      </c>
      <c r="I645" t="str">
        <v>IONOS GROUP SE  ORD</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0.24859999999999999</v>
      </c>
      <c r="AV645">
        <v>0.21540000000000001</v>
      </c>
    </row>
    <row r="646" spans="8:48" ht="15.75" customHeight="1" x14ac:dyDescent="0.3">
      <c r="H646" t="str">
        <v>BNDLH43</v>
      </c>
      <c r="I646" t="str">
        <v>NORDNET AB  ORD</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0.2109</v>
      </c>
    </row>
    <row r="647" spans="8:48" ht="15.75" customHeight="1" x14ac:dyDescent="0.3">
      <c r="H647" t="str">
        <v>B09MRX8</v>
      </c>
      <c r="I647" t="str">
        <v>WEBUILD SPA  ORD</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0.20949999999999999</v>
      </c>
    </row>
    <row r="648" spans="8:48" ht="15.75" customHeight="1" x14ac:dyDescent="0.3">
      <c r="H648" t="str">
        <v>BYPK5G3</v>
      </c>
      <c r="I648" t="str">
        <v>KID ASA  ORD</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0.20230000000000001</v>
      </c>
      <c r="AV648">
        <v>0.1976</v>
      </c>
    </row>
    <row r="649" spans="8:48" ht="15.75" customHeight="1" x14ac:dyDescent="0.3">
      <c r="H649" t="str">
        <v>5399684</v>
      </c>
      <c r="I649" t="str">
        <v>KITRON ASA  ORD</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0.26150000000000001</v>
      </c>
      <c r="AR649">
        <v>0.67510000000000003</v>
      </c>
      <c r="AS649">
        <v>0.51229999999999998</v>
      </c>
      <c r="AT649">
        <v>0.23910000000000001</v>
      </c>
      <c r="AU649">
        <v>0.22700000000000001</v>
      </c>
      <c r="AV649">
        <v>0.1958</v>
      </c>
    </row>
    <row r="650" spans="8:48" ht="15.75" customHeight="1" x14ac:dyDescent="0.3">
      <c r="H650" t="str">
        <v>5972676</v>
      </c>
      <c r="I650" t="str">
        <v>NEURONES  ORD</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0.17269999999999999</v>
      </c>
      <c r="AV650">
        <v>0.18429999999999999</v>
      </c>
    </row>
    <row r="651" spans="8:48" ht="15.75" customHeight="1" x14ac:dyDescent="0.3">
      <c r="H651" t="str">
        <v>BQKMP24</v>
      </c>
      <c r="I651" t="str">
        <v>EXOSENS SAS  ORD</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5.8700000000000002E-2</v>
      </c>
      <c r="AV651">
        <v>0.18360000000000001</v>
      </c>
    </row>
    <row r="652" spans="8:48" ht="15.75" customHeight="1" x14ac:dyDescent="0.3">
      <c r="H652" t="str">
        <v>B23D2M5</v>
      </c>
      <c r="I652" t="str">
        <v>BLUENORD ASA  ORD</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0.35499999999999998</v>
      </c>
      <c r="AU652">
        <v>0.34789999999999999</v>
      </c>
      <c r="AV652">
        <v>0.183</v>
      </c>
    </row>
    <row r="653" spans="8:48" ht="15.75" customHeight="1" x14ac:dyDescent="0.3">
      <c r="H653" t="str">
        <v>5797921</v>
      </c>
      <c r="I653" t="str">
        <v>ASSYSTEM SA  ORD</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0.1938</v>
      </c>
      <c r="AV653">
        <v>0.17610000000000001</v>
      </c>
    </row>
    <row r="654" spans="8:48" ht="15.75" customHeight="1" x14ac:dyDescent="0.3">
      <c r="H654" t="str">
        <v>BN791J6</v>
      </c>
      <c r="I654" t="str">
        <v>AFRY (AF) AB  ORD B</v>
      </c>
      <c r="J654">
        <v>0</v>
      </c>
      <c r="K654">
        <v>0</v>
      </c>
      <c r="L654">
        <v>0</v>
      </c>
      <c r="M654">
        <v>0</v>
      </c>
      <c r="N654">
        <v>0</v>
      </c>
      <c r="O654">
        <v>0</v>
      </c>
      <c r="P654">
        <v>0</v>
      </c>
      <c r="Q654">
        <v>0</v>
      </c>
      <c r="R654">
        <v>0.73019999999999996</v>
      </c>
      <c r="S654">
        <v>0.62019999999999997</v>
      </c>
      <c r="T654">
        <v>0.62649999999999995</v>
      </c>
      <c r="U654">
        <v>0.57550000000000001</v>
      </c>
      <c r="V654">
        <v>0.56850000000000001</v>
      </c>
      <c r="W654">
        <v>0.62380000000000002</v>
      </c>
      <c r="X654">
        <v>1.5</v>
      </c>
      <c r="Y654">
        <v>1.5242</v>
      </c>
      <c r="Z654">
        <v>0.77400000000000002</v>
      </c>
      <c r="AA654">
        <v>0</v>
      </c>
      <c r="AB654">
        <v>0</v>
      </c>
      <c r="AC654">
        <v>0</v>
      </c>
      <c r="AD654">
        <v>0</v>
      </c>
      <c r="AE654">
        <v>0</v>
      </c>
      <c r="AF654">
        <v>0.20549999999999999</v>
      </c>
      <c r="AG654">
        <v>0.41139999999999999</v>
      </c>
      <c r="AH654">
        <v>0.68789999999999996</v>
      </c>
      <c r="AI654">
        <v>0.58889999999999998</v>
      </c>
      <c r="AJ654">
        <v>0</v>
      </c>
      <c r="AK654">
        <v>0</v>
      </c>
      <c r="AL654">
        <v>0.23380000000000001</v>
      </c>
      <c r="AM654">
        <v>0.45529999999999998</v>
      </c>
      <c r="AN654">
        <v>0.71350000000000002</v>
      </c>
      <c r="AO654">
        <v>0.77129999999999999</v>
      </c>
      <c r="AP654">
        <v>0.46010000000000001</v>
      </c>
      <c r="AQ654">
        <v>0.30459999999999998</v>
      </c>
      <c r="AR654">
        <v>0</v>
      </c>
      <c r="AS654">
        <v>0</v>
      </c>
      <c r="AT654">
        <v>0</v>
      </c>
      <c r="AU654">
        <v>0.1701</v>
      </c>
      <c r="AV654">
        <v>0.16320000000000001</v>
      </c>
    </row>
    <row r="655" spans="8:48" ht="15.75" customHeight="1" x14ac:dyDescent="0.3">
      <c r="H655" t="str">
        <v>B4PKZG3</v>
      </c>
      <c r="I655" t="str">
        <v>STOLT NIELSEN LTD  ORD</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0.40050000000000002</v>
      </c>
      <c r="AQ655">
        <v>0.5696</v>
      </c>
      <c r="AR655">
        <v>0.76680000000000004</v>
      </c>
      <c r="AS655">
        <v>0.29580000000000001</v>
      </c>
      <c r="AT655">
        <v>0.15640000000000001</v>
      </c>
      <c r="AU655">
        <v>0.20150000000000001</v>
      </c>
      <c r="AV655">
        <v>0.1484</v>
      </c>
    </row>
    <row r="656" spans="8:48" ht="15.75" customHeight="1" x14ac:dyDescent="0.3">
      <c r="H656" t="str">
        <v>BT19600</v>
      </c>
      <c r="I656" t="str">
        <v>KALMAR CORP  ORD B</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0.13350000000000001</v>
      </c>
    </row>
    <row r="657" spans="8:48" ht="15.75" customHeight="1" x14ac:dyDescent="0.3">
      <c r="H657" t="str">
        <v>B156Y18</v>
      </c>
      <c r="I657" t="str">
        <v>VBG GROUP AB  ORD B</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0.13289999999999999</v>
      </c>
      <c r="AV657">
        <v>0.105</v>
      </c>
    </row>
    <row r="658" spans="8:48" ht="15.75" customHeight="1" x14ac:dyDescent="0.3">
      <c r="H658" t="str">
        <v>BKFHT86</v>
      </c>
      <c r="I658" t="str">
        <v>ALZCHEM GROUP AG  ORD</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0.1074</v>
      </c>
      <c r="AV658">
        <v>0.10290000000000001</v>
      </c>
    </row>
    <row r="659" spans="8:48" ht="15.75" customHeight="1" x14ac:dyDescent="0.3">
      <c r="H659" t="str">
        <v>7591239</v>
      </c>
      <c r="I659" t="str">
        <v>RAYSEARCH LABORATORIES AB  ORD B</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8.1699999999999995E-2</v>
      </c>
      <c r="AV659">
        <v>8.8300000000000003E-2</v>
      </c>
    </row>
    <row r="660" spans="8:48" ht="15.75" customHeight="1" x14ac:dyDescent="0.3">
      <c r="H660" t="str">
        <v>BNTJ0F3</v>
      </c>
      <c r="I660" t="str">
        <v>FRIEDRICH VORWERK GROUP SE  ORD</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8.2799999999999999E-2</v>
      </c>
    </row>
    <row r="661" spans="8:48" ht="15.75" customHeight="1" x14ac:dyDescent="0.3">
      <c r="H661" t="str">
        <v>BTFKGB0</v>
      </c>
      <c r="I661" t="str">
        <v>BETSSON AB  ORD TEMP B</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2.7699999999999999E-2</v>
      </c>
    </row>
    <row r="662" spans="8:48" ht="15.75" customHeight="1" x14ac:dyDescent="0.3">
      <c r="H662" t="str">
        <v>BQPGGN9</v>
      </c>
      <c r="I662" t="str">
        <v>AMS OSRAM AG  ORD</v>
      </c>
      <c r="J662">
        <v>0</v>
      </c>
      <c r="K662">
        <v>0</v>
      </c>
      <c r="L662">
        <v>0</v>
      </c>
      <c r="M662">
        <v>0</v>
      </c>
      <c r="N662">
        <v>0</v>
      </c>
      <c r="O662">
        <v>0</v>
      </c>
      <c r="P662">
        <v>0</v>
      </c>
      <c r="Q662">
        <v>0</v>
      </c>
      <c r="R662">
        <v>0</v>
      </c>
      <c r="S662">
        <v>0.73609999999999998</v>
      </c>
      <c r="T662">
        <v>0.7026</v>
      </c>
      <c r="U662">
        <v>0.85160000000000002</v>
      </c>
      <c r="V662">
        <v>0.50039999999999996</v>
      </c>
      <c r="W662">
        <v>0</v>
      </c>
      <c r="X662">
        <v>0</v>
      </c>
      <c r="Y662">
        <v>0</v>
      </c>
      <c r="Z662">
        <v>0</v>
      </c>
      <c r="AA662">
        <v>0</v>
      </c>
      <c r="AB662">
        <v>0</v>
      </c>
      <c r="AC662">
        <v>0</v>
      </c>
      <c r="AD662">
        <v>0</v>
      </c>
      <c r="AE662">
        <v>0</v>
      </c>
      <c r="AF662">
        <v>0.76870000000000005</v>
      </c>
      <c r="AG662">
        <v>0.63690000000000002</v>
      </c>
      <c r="AH662">
        <v>0</v>
      </c>
      <c r="AI662">
        <v>0</v>
      </c>
      <c r="AJ662">
        <v>0</v>
      </c>
      <c r="AK662">
        <v>0</v>
      </c>
      <c r="AL662">
        <v>0</v>
      </c>
      <c r="AM662">
        <v>0</v>
      </c>
      <c r="AN662">
        <v>0</v>
      </c>
      <c r="AO662">
        <v>0</v>
      </c>
      <c r="AP662">
        <v>0</v>
      </c>
      <c r="AQ662">
        <v>0</v>
      </c>
      <c r="AR662">
        <v>0</v>
      </c>
      <c r="AS662">
        <v>0</v>
      </c>
      <c r="AT662">
        <v>0</v>
      </c>
      <c r="AU662">
        <v>0</v>
      </c>
      <c r="AV662">
        <v>0</v>
      </c>
    </row>
    <row r="663" spans="8:48" ht="15.75" customHeight="1" x14ac:dyDescent="0.3">
      <c r="H663" t="str">
        <v>5681046</v>
      </c>
      <c r="I663" t="str">
        <v>CA IMMOBILIEN ANLAGEN AG  ORD</v>
      </c>
      <c r="J663">
        <v>0</v>
      </c>
      <c r="K663">
        <v>0</v>
      </c>
      <c r="L663">
        <v>0</v>
      </c>
      <c r="M663">
        <v>0.63149999999999995</v>
      </c>
      <c r="N663">
        <v>0.77180000000000004</v>
      </c>
      <c r="O663">
        <v>0.69769999999999999</v>
      </c>
      <c r="P663">
        <v>0.7994</v>
      </c>
      <c r="Q663">
        <v>0.86380000000000001</v>
      </c>
      <c r="R663">
        <v>0.97009999999999996</v>
      </c>
      <c r="S663">
        <v>0.91579999999999995</v>
      </c>
      <c r="T663">
        <v>0.96619999999999995</v>
      </c>
      <c r="U663">
        <v>1.0097</v>
      </c>
      <c r="V663">
        <v>0.18010000000000001</v>
      </c>
      <c r="W663">
        <v>0</v>
      </c>
      <c r="X663">
        <v>0</v>
      </c>
      <c r="Y663">
        <v>0</v>
      </c>
      <c r="Z663">
        <v>0.59150000000000003</v>
      </c>
      <c r="AA663">
        <v>0.57509999999999994</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row>
    <row r="664" spans="8:48" ht="15.75" customHeight="1" x14ac:dyDescent="0.3">
      <c r="H664" t="str">
        <v>BN796M4</v>
      </c>
      <c r="I664" t="str">
        <v>FACC AG  ORD</v>
      </c>
      <c r="J664">
        <v>0</v>
      </c>
      <c r="K664">
        <v>0</v>
      </c>
      <c r="L664">
        <v>0</v>
      </c>
      <c r="M664">
        <v>0</v>
      </c>
      <c r="N664">
        <v>0</v>
      </c>
      <c r="O664">
        <v>0</v>
      </c>
      <c r="P664">
        <v>0</v>
      </c>
      <c r="Q664">
        <v>0</v>
      </c>
      <c r="R664">
        <v>0</v>
      </c>
      <c r="S664">
        <v>0</v>
      </c>
      <c r="T664">
        <v>0</v>
      </c>
      <c r="U664">
        <v>0</v>
      </c>
      <c r="V664">
        <v>0</v>
      </c>
      <c r="W664">
        <v>0</v>
      </c>
      <c r="X664">
        <v>0</v>
      </c>
      <c r="Y664">
        <v>0</v>
      </c>
      <c r="Z664">
        <v>0.26</v>
      </c>
      <c r="AA664">
        <v>0.2404</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row>
    <row r="665" spans="8:48" ht="15.75" customHeight="1" x14ac:dyDescent="0.3">
      <c r="H665" t="str">
        <v>BD6KMR5</v>
      </c>
      <c r="I665" t="str">
        <v>FLUGHAFEN WIEN AG  ORD</v>
      </c>
      <c r="J665">
        <v>0</v>
      </c>
      <c r="K665">
        <v>0</v>
      </c>
      <c r="L665">
        <v>0</v>
      </c>
      <c r="M665">
        <v>0</v>
      </c>
      <c r="N665">
        <v>0</v>
      </c>
      <c r="O665">
        <v>0</v>
      </c>
      <c r="P665">
        <v>0</v>
      </c>
      <c r="Q665">
        <v>0</v>
      </c>
      <c r="R665">
        <v>0</v>
      </c>
      <c r="S665">
        <v>0.61829999999999996</v>
      </c>
      <c r="T665">
        <v>0.56910000000000005</v>
      </c>
      <c r="U665">
        <v>0.57110000000000005</v>
      </c>
      <c r="V665">
        <v>0.58160000000000001</v>
      </c>
      <c r="W665">
        <v>0.46579999999999999</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row>
    <row r="666" spans="8:48" ht="15.75" customHeight="1" x14ac:dyDescent="0.3">
      <c r="H666" t="str">
        <v>BFZ5BQ7</v>
      </c>
      <c r="I666" t="str">
        <v>CPI EUROPE (IMMOFINANZ) AG  ORD</v>
      </c>
      <c r="J666">
        <v>0</v>
      </c>
      <c r="K666">
        <v>0</v>
      </c>
      <c r="L666">
        <v>0</v>
      </c>
      <c r="M666">
        <v>0</v>
      </c>
      <c r="N666">
        <v>0</v>
      </c>
      <c r="O666">
        <v>0</v>
      </c>
      <c r="P666">
        <v>0</v>
      </c>
      <c r="Q666">
        <v>0</v>
      </c>
      <c r="R666">
        <v>0</v>
      </c>
      <c r="S666">
        <v>0</v>
      </c>
      <c r="T666">
        <v>0</v>
      </c>
      <c r="U666">
        <v>0</v>
      </c>
      <c r="V666">
        <v>0</v>
      </c>
      <c r="W666">
        <v>0</v>
      </c>
      <c r="X666">
        <v>0</v>
      </c>
      <c r="Y666">
        <v>0</v>
      </c>
      <c r="Z666">
        <v>0.60729999999999995</v>
      </c>
      <c r="AA666">
        <v>0.60940000000000005</v>
      </c>
      <c r="AB666">
        <v>0.69520000000000004</v>
      </c>
      <c r="AC666">
        <v>0.58379999999999999</v>
      </c>
      <c r="AD666">
        <v>0.46820000000000001</v>
      </c>
      <c r="AE666">
        <v>0.3553</v>
      </c>
      <c r="AF666">
        <v>0</v>
      </c>
      <c r="AG666">
        <v>0</v>
      </c>
      <c r="AH666">
        <v>0</v>
      </c>
      <c r="AI666">
        <v>0</v>
      </c>
      <c r="AJ666">
        <v>0</v>
      </c>
      <c r="AK666">
        <v>0</v>
      </c>
      <c r="AL666">
        <v>0</v>
      </c>
      <c r="AM666">
        <v>0</v>
      </c>
      <c r="AN666">
        <v>0</v>
      </c>
      <c r="AO666">
        <v>0</v>
      </c>
      <c r="AP666">
        <v>0</v>
      </c>
      <c r="AQ666">
        <v>0</v>
      </c>
      <c r="AR666">
        <v>0</v>
      </c>
      <c r="AS666">
        <v>0</v>
      </c>
      <c r="AT666">
        <v>0</v>
      </c>
      <c r="AU666">
        <v>0</v>
      </c>
      <c r="AV666">
        <v>0</v>
      </c>
    </row>
    <row r="667" spans="8:48" ht="15.75" customHeight="1" x14ac:dyDescent="0.3">
      <c r="H667" t="str">
        <v>4512330</v>
      </c>
      <c r="I667" t="str">
        <v>LENZING AG  ORD</v>
      </c>
      <c r="J667">
        <v>0</v>
      </c>
      <c r="K667">
        <v>0</v>
      </c>
      <c r="L667">
        <v>0</v>
      </c>
      <c r="M667">
        <v>0</v>
      </c>
      <c r="N667">
        <v>0</v>
      </c>
      <c r="O667">
        <v>0.78129999999999999</v>
      </c>
      <c r="P667">
        <v>0.72829999999999995</v>
      </c>
      <c r="Q667">
        <v>0.76449999999999996</v>
      </c>
      <c r="R667">
        <v>0.73460000000000003</v>
      </c>
      <c r="S667">
        <v>0.65169999999999995</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row>
    <row r="668" spans="8:48" ht="15.75" customHeight="1" x14ac:dyDescent="0.3">
      <c r="H668" t="str">
        <v>5700350</v>
      </c>
      <c r="I668" t="str">
        <v>PALFINGER AG  ORD</v>
      </c>
      <c r="J668">
        <v>0</v>
      </c>
      <c r="K668">
        <v>0</v>
      </c>
      <c r="L668">
        <v>0</v>
      </c>
      <c r="M668">
        <v>0</v>
      </c>
      <c r="N668">
        <v>0</v>
      </c>
      <c r="O668">
        <v>0</v>
      </c>
      <c r="P668">
        <v>0</v>
      </c>
      <c r="Q668">
        <v>0</v>
      </c>
      <c r="R668">
        <v>0</v>
      </c>
      <c r="S668">
        <v>0.26479999999999998</v>
      </c>
      <c r="T668">
        <v>0.23139999999999999</v>
      </c>
      <c r="U668">
        <v>0.20169999999999999</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row>
    <row r="669" spans="8:48" ht="15.75" customHeight="1" x14ac:dyDescent="0.3">
      <c r="H669" t="str">
        <v>4019950</v>
      </c>
      <c r="I669" t="str">
        <v>PORR (ALLGEMEINE BAUGESELL) AG  ORD</v>
      </c>
      <c r="J669">
        <v>0</v>
      </c>
      <c r="K669">
        <v>0.55289999999999995</v>
      </c>
      <c r="L669">
        <v>0.73180000000000001</v>
      </c>
      <c r="M669">
        <v>0.69889999999999997</v>
      </c>
      <c r="N669">
        <v>0.74350000000000005</v>
      </c>
      <c r="O669">
        <v>0</v>
      </c>
      <c r="P669">
        <v>0</v>
      </c>
      <c r="Q669">
        <v>0.50209999999999999</v>
      </c>
      <c r="R669">
        <v>0.25</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row>
    <row r="670" spans="8:48" ht="15.75" customHeight="1" x14ac:dyDescent="0.3">
      <c r="H670" t="str">
        <v>4719915</v>
      </c>
      <c r="I670" t="str">
        <v>RHI AG  ORD</v>
      </c>
      <c r="J670">
        <v>0.76639999999999997</v>
      </c>
      <c r="K670">
        <v>0</v>
      </c>
      <c r="L670">
        <v>0</v>
      </c>
      <c r="M670">
        <v>0</v>
      </c>
      <c r="N670">
        <v>0</v>
      </c>
      <c r="O670">
        <v>0</v>
      </c>
      <c r="P670">
        <v>0.86970000000000003</v>
      </c>
      <c r="Q670">
        <v>0.93589999999999995</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row>
    <row r="671" spans="8:48" ht="15.75" customHeight="1" x14ac:dyDescent="0.3">
      <c r="H671" t="str">
        <v>7571305</v>
      </c>
      <c r="I671" t="str">
        <v>SCHOELLER BLECKMANN OILFIELD  ORD</v>
      </c>
      <c r="J671">
        <v>0</v>
      </c>
      <c r="K671">
        <v>0</v>
      </c>
      <c r="L671">
        <v>0</v>
      </c>
      <c r="M671">
        <v>0</v>
      </c>
      <c r="N671">
        <v>0</v>
      </c>
      <c r="O671">
        <v>0</v>
      </c>
      <c r="P671">
        <v>0</v>
      </c>
      <c r="Q671">
        <v>0</v>
      </c>
      <c r="R671">
        <v>0</v>
      </c>
      <c r="S671">
        <v>0</v>
      </c>
      <c r="T671">
        <v>0</v>
      </c>
      <c r="U671">
        <v>0</v>
      </c>
      <c r="V671">
        <v>0</v>
      </c>
      <c r="W671">
        <v>0.74529999999999996</v>
      </c>
      <c r="X671">
        <v>0.69520000000000004</v>
      </c>
      <c r="Y671">
        <v>0.54420000000000002</v>
      </c>
      <c r="Z671">
        <v>0</v>
      </c>
      <c r="AA671">
        <v>0</v>
      </c>
      <c r="AB671">
        <v>0</v>
      </c>
      <c r="AC671">
        <v>0</v>
      </c>
      <c r="AD671">
        <v>0</v>
      </c>
      <c r="AE671">
        <v>0</v>
      </c>
      <c r="AF671">
        <v>0</v>
      </c>
      <c r="AG671">
        <v>0</v>
      </c>
      <c r="AH671">
        <v>0</v>
      </c>
      <c r="AI671">
        <v>0</v>
      </c>
      <c r="AJ671">
        <v>0</v>
      </c>
      <c r="AK671">
        <v>0</v>
      </c>
      <c r="AL671">
        <v>0.24690000000000001</v>
      </c>
      <c r="AM671">
        <v>0</v>
      </c>
      <c r="AN671">
        <v>0</v>
      </c>
      <c r="AO671">
        <v>0</v>
      </c>
      <c r="AP671">
        <v>0</v>
      </c>
      <c r="AQ671">
        <v>0</v>
      </c>
      <c r="AR671">
        <v>0</v>
      </c>
      <c r="AS671">
        <v>0</v>
      </c>
      <c r="AT671">
        <v>0</v>
      </c>
      <c r="AU671">
        <v>0</v>
      </c>
      <c r="AV671">
        <v>0</v>
      </c>
    </row>
    <row r="672" spans="8:48" ht="15.75" customHeight="1" x14ac:dyDescent="0.3">
      <c r="H672" t="str">
        <v>7390801</v>
      </c>
      <c r="I672" t="str">
        <v>S IMMO AG  ORD</v>
      </c>
      <c r="J672">
        <v>0</v>
      </c>
      <c r="K672">
        <v>0</v>
      </c>
      <c r="L672">
        <v>0</v>
      </c>
      <c r="M672">
        <v>0</v>
      </c>
      <c r="N672">
        <v>0</v>
      </c>
      <c r="O672">
        <v>0</v>
      </c>
      <c r="P672">
        <v>0</v>
      </c>
      <c r="Q672">
        <v>0</v>
      </c>
      <c r="R672">
        <v>0</v>
      </c>
      <c r="S672">
        <v>0</v>
      </c>
      <c r="T672">
        <v>0</v>
      </c>
      <c r="U672">
        <v>0</v>
      </c>
      <c r="V672">
        <v>0</v>
      </c>
      <c r="W672">
        <v>0</v>
      </c>
      <c r="X672">
        <v>0</v>
      </c>
      <c r="Y672">
        <v>0</v>
      </c>
      <c r="Z672">
        <v>0.1157</v>
      </c>
      <c r="AA672">
        <v>0.1172</v>
      </c>
      <c r="AB672">
        <v>0.13289999999999999</v>
      </c>
      <c r="AC672">
        <v>0.12609999999999999</v>
      </c>
      <c r="AD672">
        <v>0.155</v>
      </c>
      <c r="AE672">
        <v>0.11409999999999999</v>
      </c>
      <c r="AF672">
        <v>0</v>
      </c>
      <c r="AG672">
        <v>0</v>
      </c>
      <c r="AH672">
        <v>0</v>
      </c>
      <c r="AI672">
        <v>0</v>
      </c>
      <c r="AJ672">
        <v>0</v>
      </c>
      <c r="AK672">
        <v>0</v>
      </c>
      <c r="AL672">
        <v>0</v>
      </c>
      <c r="AM672">
        <v>0</v>
      </c>
      <c r="AN672">
        <v>0</v>
      </c>
      <c r="AO672">
        <v>0</v>
      </c>
      <c r="AP672">
        <v>0</v>
      </c>
      <c r="AQ672">
        <v>0</v>
      </c>
      <c r="AR672">
        <v>0</v>
      </c>
      <c r="AS672">
        <v>0</v>
      </c>
      <c r="AT672">
        <v>0</v>
      </c>
      <c r="AU672">
        <v>0</v>
      </c>
      <c r="AV672">
        <v>0</v>
      </c>
    </row>
    <row r="673" spans="8:48" ht="15.75" customHeight="1" x14ac:dyDescent="0.3">
      <c r="H673" t="str">
        <v>4665933</v>
      </c>
      <c r="I673" t="str">
        <v>KONTRON AG  ORD</v>
      </c>
      <c r="J673">
        <v>0</v>
      </c>
      <c r="K673">
        <v>0</v>
      </c>
      <c r="L673">
        <v>0</v>
      </c>
      <c r="M673">
        <v>0</v>
      </c>
      <c r="N673">
        <v>0</v>
      </c>
      <c r="O673">
        <v>0.19789999999999999</v>
      </c>
      <c r="P673">
        <v>0.67549999999999999</v>
      </c>
      <c r="Q673">
        <v>0.60940000000000005</v>
      </c>
      <c r="R673">
        <v>0</v>
      </c>
      <c r="S673">
        <v>0</v>
      </c>
      <c r="T673">
        <v>0.50480000000000003</v>
      </c>
      <c r="U673">
        <v>0.4798</v>
      </c>
      <c r="V673">
        <v>0.47970000000000002</v>
      </c>
      <c r="W673">
        <v>0.5585</v>
      </c>
      <c r="X673">
        <v>0.59719999999999995</v>
      </c>
      <c r="Y673">
        <v>0.48449999999999999</v>
      </c>
      <c r="Z673">
        <v>0</v>
      </c>
      <c r="AA673">
        <v>0</v>
      </c>
      <c r="AB673">
        <v>0</v>
      </c>
      <c r="AC673">
        <v>0</v>
      </c>
      <c r="AD673">
        <v>0</v>
      </c>
      <c r="AE673">
        <v>0</v>
      </c>
      <c r="AF673">
        <v>0</v>
      </c>
      <c r="AG673">
        <v>0</v>
      </c>
      <c r="AH673">
        <v>0.2167</v>
      </c>
      <c r="AI673">
        <v>0.2145</v>
      </c>
      <c r="AJ673">
        <v>0</v>
      </c>
      <c r="AK673">
        <v>0</v>
      </c>
      <c r="AL673">
        <v>0</v>
      </c>
      <c r="AM673">
        <v>0</v>
      </c>
      <c r="AN673">
        <v>0</v>
      </c>
      <c r="AO673">
        <v>0</v>
      </c>
      <c r="AP673">
        <v>0</v>
      </c>
      <c r="AQ673">
        <v>0</v>
      </c>
      <c r="AR673">
        <v>0</v>
      </c>
      <c r="AS673">
        <v>0</v>
      </c>
      <c r="AT673">
        <v>0</v>
      </c>
      <c r="AU673">
        <v>0</v>
      </c>
      <c r="AV673">
        <v>0</v>
      </c>
    </row>
    <row r="674" spans="8:48" ht="15.75" customHeight="1" x14ac:dyDescent="0.3">
      <c r="H674" t="str">
        <v>4422332</v>
      </c>
      <c r="I674" t="str">
        <v>UNIQA INSURANCE GROUP AG  ORD BRR</v>
      </c>
      <c r="J674">
        <v>0</v>
      </c>
      <c r="K674">
        <v>0</v>
      </c>
      <c r="L674">
        <v>0</v>
      </c>
      <c r="M674">
        <v>0</v>
      </c>
      <c r="N674">
        <v>0</v>
      </c>
      <c r="O674">
        <v>0</v>
      </c>
      <c r="P674">
        <v>0</v>
      </c>
      <c r="Q674">
        <v>0</v>
      </c>
      <c r="R674">
        <v>0</v>
      </c>
      <c r="S674">
        <v>0</v>
      </c>
      <c r="T674">
        <v>0.38290000000000002</v>
      </c>
      <c r="U674">
        <v>0.375</v>
      </c>
      <c r="V674">
        <v>0.53790000000000004</v>
      </c>
      <c r="W674">
        <v>0.61140000000000005</v>
      </c>
      <c r="X674">
        <v>0.75829999999999997</v>
      </c>
      <c r="Y674">
        <v>0.89629999999999999</v>
      </c>
      <c r="Z674">
        <v>0.85809999999999997</v>
      </c>
      <c r="AA674">
        <v>0.5474</v>
      </c>
      <c r="AB674">
        <v>0.56630000000000003</v>
      </c>
      <c r="AC674">
        <v>0.55810000000000004</v>
      </c>
      <c r="AD674">
        <v>0.64180000000000004</v>
      </c>
      <c r="AE674">
        <v>0.442</v>
      </c>
      <c r="AF674">
        <v>0</v>
      </c>
      <c r="AG674">
        <v>0</v>
      </c>
      <c r="AH674">
        <v>0</v>
      </c>
      <c r="AI674">
        <v>0</v>
      </c>
      <c r="AJ674">
        <v>0</v>
      </c>
      <c r="AK674">
        <v>0</v>
      </c>
      <c r="AL674">
        <v>0</v>
      </c>
      <c r="AM674">
        <v>0</v>
      </c>
      <c r="AN674">
        <v>0</v>
      </c>
      <c r="AO674">
        <v>0</v>
      </c>
      <c r="AP674">
        <v>0</v>
      </c>
      <c r="AQ674">
        <v>0</v>
      </c>
      <c r="AR674">
        <v>0</v>
      </c>
      <c r="AS674">
        <v>0</v>
      </c>
      <c r="AT674">
        <v>0</v>
      </c>
      <c r="AU674">
        <v>0</v>
      </c>
      <c r="AV674">
        <v>0</v>
      </c>
    </row>
    <row r="675" spans="8:48" ht="15.75" customHeight="1" x14ac:dyDescent="0.3">
      <c r="H675" t="str">
        <v>5699373</v>
      </c>
      <c r="I675" t="str">
        <v>WIENERBERGER AG  ORD</v>
      </c>
      <c r="J675">
        <v>0</v>
      </c>
      <c r="K675">
        <v>0</v>
      </c>
      <c r="L675">
        <v>0.67259999999999998</v>
      </c>
      <c r="M675">
        <v>0</v>
      </c>
      <c r="N675">
        <v>0</v>
      </c>
      <c r="O675">
        <v>0</v>
      </c>
      <c r="P675">
        <v>0</v>
      </c>
      <c r="Q675">
        <v>0</v>
      </c>
      <c r="R675">
        <v>0</v>
      </c>
      <c r="S675">
        <v>0</v>
      </c>
      <c r="T675">
        <v>0</v>
      </c>
      <c r="U675">
        <v>0</v>
      </c>
      <c r="V675">
        <v>0</v>
      </c>
      <c r="W675">
        <v>0.35360000000000003</v>
      </c>
      <c r="X675">
        <v>0.53739999999999999</v>
      </c>
      <c r="Y675">
        <v>0.58109999999999995</v>
      </c>
      <c r="Z675">
        <v>0.67469999999999997</v>
      </c>
      <c r="AA675">
        <v>0.52839999999999998</v>
      </c>
      <c r="AB675">
        <v>0.58299999999999996</v>
      </c>
      <c r="AC675">
        <v>0.61899999999999999</v>
      </c>
      <c r="AD675">
        <v>1.0266999999999999</v>
      </c>
      <c r="AE675">
        <v>1.123</v>
      </c>
      <c r="AF675">
        <v>0.64839999999999998</v>
      </c>
      <c r="AG675">
        <v>0.6774</v>
      </c>
      <c r="AH675">
        <v>0.65559999999999996</v>
      </c>
      <c r="AI675">
        <v>0.59230000000000005</v>
      </c>
      <c r="AJ675">
        <v>0.50849999999999995</v>
      </c>
      <c r="AK675">
        <v>0.44940000000000002</v>
      </c>
      <c r="AL675">
        <v>0</v>
      </c>
      <c r="AM675">
        <v>0</v>
      </c>
      <c r="AN675">
        <v>0</v>
      </c>
      <c r="AO675">
        <v>0.39389999999999997</v>
      </c>
      <c r="AP675">
        <v>0.4516</v>
      </c>
      <c r="AQ675">
        <v>0.48830000000000001</v>
      </c>
      <c r="AR675">
        <v>0</v>
      </c>
      <c r="AS675">
        <v>0.50060000000000004</v>
      </c>
      <c r="AT675">
        <v>0.53080000000000005</v>
      </c>
      <c r="AU675">
        <v>0.48670000000000002</v>
      </c>
      <c r="AV675">
        <v>0</v>
      </c>
    </row>
    <row r="676" spans="8:48" ht="15.75" customHeight="1" x14ac:dyDescent="0.3">
      <c r="H676" t="str">
        <v>5715774</v>
      </c>
      <c r="I676" t="str">
        <v>ACKERMANS &amp; VAN HAAREN  NV  ORD</v>
      </c>
      <c r="J676">
        <v>0.90369999999999995</v>
      </c>
      <c r="K676">
        <v>1.1301000000000001</v>
      </c>
      <c r="L676">
        <v>1.0739000000000001</v>
      </c>
      <c r="M676">
        <v>0.86770000000000003</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row>
    <row r="677" spans="8:48" ht="15.75" customHeight="1" x14ac:dyDescent="0.3">
      <c r="H677" t="str">
        <v>5689051</v>
      </c>
      <c r="I677" t="str">
        <v>AGFA GEVAERT NV  ORD</v>
      </c>
      <c r="J677">
        <v>0</v>
      </c>
      <c r="K677">
        <v>0</v>
      </c>
      <c r="L677">
        <v>0</v>
      </c>
      <c r="M677">
        <v>1.0159</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row>
    <row r="678" spans="8:48" ht="15.75" customHeight="1" x14ac:dyDescent="0.3">
      <c r="H678" t="str">
        <v>BMB3BN1</v>
      </c>
      <c r="I678" t="str">
        <v>BARCO NV  ORD</v>
      </c>
      <c r="J678">
        <v>0</v>
      </c>
      <c r="K678">
        <v>0</v>
      </c>
      <c r="L678">
        <v>0</v>
      </c>
      <c r="M678">
        <v>0</v>
      </c>
      <c r="N678">
        <v>0.60160000000000002</v>
      </c>
      <c r="O678">
        <v>0.58099999999999996</v>
      </c>
      <c r="P678">
        <v>0</v>
      </c>
      <c r="Q678">
        <v>0</v>
      </c>
      <c r="R678">
        <v>0</v>
      </c>
      <c r="S678">
        <v>0</v>
      </c>
      <c r="T678">
        <v>0</v>
      </c>
      <c r="U678">
        <v>0</v>
      </c>
      <c r="V678">
        <v>0</v>
      </c>
      <c r="W678">
        <v>0.71809999999999996</v>
      </c>
      <c r="X678">
        <v>0.74170000000000003</v>
      </c>
      <c r="Y678">
        <v>0.82230000000000003</v>
      </c>
      <c r="Z678">
        <v>0.88780000000000003</v>
      </c>
      <c r="AA678">
        <v>0.87380000000000002</v>
      </c>
      <c r="AB678">
        <v>0.52900000000000003</v>
      </c>
      <c r="AC678">
        <v>0.57499999999999996</v>
      </c>
      <c r="AD678">
        <v>0.55800000000000005</v>
      </c>
      <c r="AE678">
        <v>0.50509999999999999</v>
      </c>
      <c r="AF678">
        <v>0.36990000000000001</v>
      </c>
      <c r="AG678">
        <v>0</v>
      </c>
      <c r="AH678">
        <v>0</v>
      </c>
      <c r="AI678">
        <v>0</v>
      </c>
      <c r="AJ678">
        <v>0</v>
      </c>
      <c r="AK678">
        <v>0</v>
      </c>
      <c r="AL678">
        <v>0</v>
      </c>
      <c r="AM678">
        <v>0</v>
      </c>
      <c r="AN678">
        <v>0</v>
      </c>
      <c r="AO678">
        <v>0</v>
      </c>
      <c r="AP678">
        <v>0</v>
      </c>
      <c r="AQ678">
        <v>0</v>
      </c>
      <c r="AR678">
        <v>0</v>
      </c>
      <c r="AS678">
        <v>0</v>
      </c>
      <c r="AT678">
        <v>0</v>
      </c>
      <c r="AU678">
        <v>0</v>
      </c>
      <c r="AV678">
        <v>0</v>
      </c>
    </row>
    <row r="679" spans="8:48" ht="15.75" customHeight="1" x14ac:dyDescent="0.3">
      <c r="H679" t="str">
        <v>5806225</v>
      </c>
      <c r="I679" t="str">
        <v>COLRUYT GROUP (COLRUYT SA)  ORD</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0.84560000000000002</v>
      </c>
      <c r="AS679">
        <v>0</v>
      </c>
      <c r="AT679">
        <v>0</v>
      </c>
      <c r="AU679">
        <v>0</v>
      </c>
      <c r="AV679">
        <v>0</v>
      </c>
    </row>
    <row r="680" spans="8:48" ht="15.75" customHeight="1" x14ac:dyDescent="0.3">
      <c r="H680" t="str">
        <v>4318260</v>
      </c>
      <c r="I680" t="str">
        <v>CFE (CIE FRANCOIS D'ENTERPRISES) ORD</v>
      </c>
      <c r="J680">
        <v>0</v>
      </c>
      <c r="K680">
        <v>0.58809999999999996</v>
      </c>
      <c r="L680">
        <v>1.0699000000000001</v>
      </c>
      <c r="M680">
        <v>1.0074000000000001</v>
      </c>
      <c r="N680">
        <v>0</v>
      </c>
      <c r="O680">
        <v>0</v>
      </c>
      <c r="P680">
        <v>0</v>
      </c>
      <c r="Q680">
        <v>0</v>
      </c>
      <c r="R680">
        <v>0</v>
      </c>
      <c r="S680">
        <v>0.1658</v>
      </c>
      <c r="T680">
        <v>0.14929999999999999</v>
      </c>
      <c r="U680">
        <v>0.14180000000000001</v>
      </c>
      <c r="V680">
        <v>0</v>
      </c>
      <c r="W680">
        <v>0</v>
      </c>
      <c r="X680">
        <v>0</v>
      </c>
      <c r="Y680">
        <v>0</v>
      </c>
      <c r="Z680">
        <v>0</v>
      </c>
      <c r="AA680">
        <v>0</v>
      </c>
      <c r="AB680">
        <v>0</v>
      </c>
      <c r="AC680">
        <v>0</v>
      </c>
      <c r="AD680">
        <v>0</v>
      </c>
      <c r="AE680">
        <v>0</v>
      </c>
      <c r="AF680">
        <v>0</v>
      </c>
      <c r="AG680">
        <v>0</v>
      </c>
      <c r="AH680">
        <v>0</v>
      </c>
      <c r="AI680">
        <v>0</v>
      </c>
      <c r="AJ680">
        <v>0</v>
      </c>
      <c r="AK680">
        <v>0.3679</v>
      </c>
      <c r="AL680">
        <v>0</v>
      </c>
      <c r="AM680">
        <v>0</v>
      </c>
      <c r="AN680">
        <v>0</v>
      </c>
      <c r="AO680">
        <v>0</v>
      </c>
      <c r="AP680">
        <v>0</v>
      </c>
      <c r="AQ680">
        <v>0</v>
      </c>
      <c r="AR680">
        <v>0</v>
      </c>
      <c r="AS680">
        <v>0</v>
      </c>
      <c r="AT680">
        <v>0</v>
      </c>
      <c r="AU680">
        <v>0</v>
      </c>
      <c r="AV680">
        <v>0</v>
      </c>
    </row>
    <row r="681" spans="8:48" ht="15.75" customHeight="1" x14ac:dyDescent="0.3">
      <c r="H681" t="str">
        <v>BYTPCY1</v>
      </c>
      <c r="I681" t="str">
        <v>ECONOCOM GROUP SE  ORD D</v>
      </c>
      <c r="J681">
        <v>0</v>
      </c>
      <c r="K681">
        <v>0</v>
      </c>
      <c r="L681">
        <v>0</v>
      </c>
      <c r="M681">
        <v>0</v>
      </c>
      <c r="N681">
        <v>0</v>
      </c>
      <c r="O681">
        <v>0.75229999999999997</v>
      </c>
      <c r="P681">
        <v>0.75660000000000005</v>
      </c>
      <c r="Q681">
        <v>0.80130000000000001</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row>
    <row r="682" spans="8:48" ht="15.75" customHeight="1" x14ac:dyDescent="0.3">
      <c r="H682" t="str">
        <v>CMBT</v>
      </c>
      <c r="I682" t="str">
        <v>CMB TECH (EURONAV) NV  ORD</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0.2797</v>
      </c>
      <c r="AS682">
        <v>0</v>
      </c>
      <c r="AT682">
        <v>0</v>
      </c>
      <c r="AU682">
        <v>0</v>
      </c>
      <c r="AV682">
        <v>0</v>
      </c>
    </row>
    <row r="683" spans="8:48" ht="15.75" customHeight="1" x14ac:dyDescent="0.3">
      <c r="H683" t="str">
        <v>4247494</v>
      </c>
      <c r="I683" t="str">
        <v>D IETEREN GROUP SA/NA  ORD</v>
      </c>
      <c r="J683">
        <v>0</v>
      </c>
      <c r="K683">
        <v>0</v>
      </c>
      <c r="L683">
        <v>1.0730999999999999</v>
      </c>
      <c r="M683">
        <v>0</v>
      </c>
      <c r="N683">
        <v>0.4955</v>
      </c>
      <c r="O683">
        <v>0.91700000000000004</v>
      </c>
      <c r="P683">
        <v>0.91669999999999996</v>
      </c>
      <c r="Q683">
        <v>0.97519999999999996</v>
      </c>
      <c r="R683">
        <v>0</v>
      </c>
      <c r="S683">
        <v>0</v>
      </c>
      <c r="T683">
        <v>0</v>
      </c>
      <c r="U683">
        <v>0</v>
      </c>
      <c r="V683">
        <v>0</v>
      </c>
      <c r="W683">
        <v>0</v>
      </c>
      <c r="X683">
        <v>0.77400000000000002</v>
      </c>
      <c r="Y683">
        <v>0.86919999999999997</v>
      </c>
      <c r="Z683">
        <v>0.31440000000000001</v>
      </c>
      <c r="AA683">
        <v>0.3488</v>
      </c>
      <c r="AB683">
        <v>0.43959999999999999</v>
      </c>
      <c r="AC683">
        <v>0.4975</v>
      </c>
      <c r="AD683">
        <v>0.76739999999999997</v>
      </c>
      <c r="AE683">
        <v>0.68020000000000003</v>
      </c>
      <c r="AF683">
        <v>0.5988</v>
      </c>
      <c r="AG683">
        <v>0.68669999999999998</v>
      </c>
      <c r="AH683">
        <v>0.47570000000000001</v>
      </c>
      <c r="AI683">
        <v>0.7278</v>
      </c>
      <c r="AJ683">
        <v>0.86629999999999996</v>
      </c>
      <c r="AK683">
        <v>0.84699999999999998</v>
      </c>
      <c r="AL683">
        <v>1.1951000000000001</v>
      </c>
      <c r="AM683">
        <v>1.0105</v>
      </c>
      <c r="AN683">
        <v>1.0763</v>
      </c>
      <c r="AO683">
        <v>0.501</v>
      </c>
      <c r="AP683">
        <v>0</v>
      </c>
      <c r="AQ683">
        <v>0</v>
      </c>
      <c r="AR683">
        <v>0</v>
      </c>
      <c r="AS683">
        <v>0</v>
      </c>
      <c r="AT683">
        <v>0</v>
      </c>
      <c r="AU683">
        <v>0</v>
      </c>
      <c r="AV683">
        <v>0</v>
      </c>
    </row>
    <row r="684" spans="8:48" ht="15.75" customHeight="1" x14ac:dyDescent="0.3">
      <c r="H684" t="str">
        <v>5705496</v>
      </c>
      <c r="I684" t="str">
        <v>ION BEAM APPS (IBA)  ORD</v>
      </c>
      <c r="J684">
        <v>0</v>
      </c>
      <c r="K684">
        <v>0</v>
      </c>
      <c r="L684">
        <v>0</v>
      </c>
      <c r="M684">
        <v>0</v>
      </c>
      <c r="N684">
        <v>0</v>
      </c>
      <c r="O684">
        <v>0</v>
      </c>
      <c r="P684">
        <v>0</v>
      </c>
      <c r="Q684">
        <v>0</v>
      </c>
      <c r="R684">
        <v>0</v>
      </c>
      <c r="S684">
        <v>0.1638</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row>
    <row r="685" spans="8:48" ht="15.75" customHeight="1" x14ac:dyDescent="0.3">
      <c r="H685" t="str">
        <v>BN3ZYS8</v>
      </c>
      <c r="I685" t="str">
        <v>KINEPOLIS GROUP NV  ORD</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0.51239999999999997</v>
      </c>
      <c r="AI685">
        <v>0.53359999999999996</v>
      </c>
      <c r="AJ685">
        <v>0.44169999999999998</v>
      </c>
      <c r="AK685">
        <v>0.69389999999999996</v>
      </c>
      <c r="AL685">
        <v>0.94950000000000001</v>
      </c>
      <c r="AM685">
        <v>1.0127999999999999</v>
      </c>
      <c r="AN685">
        <v>0.95140000000000002</v>
      </c>
      <c r="AO685">
        <v>0.7833</v>
      </c>
      <c r="AP685">
        <v>0.68210000000000004</v>
      </c>
      <c r="AQ685">
        <v>0.61060000000000003</v>
      </c>
      <c r="AR685">
        <v>0</v>
      </c>
      <c r="AS685">
        <v>0</v>
      </c>
      <c r="AT685">
        <v>0</v>
      </c>
      <c r="AU685">
        <v>0</v>
      </c>
      <c r="AV685">
        <v>0</v>
      </c>
    </row>
    <row r="686" spans="8:48" ht="15.75" customHeight="1" x14ac:dyDescent="0.3">
      <c r="H686" t="str">
        <v>B1YWXY3</v>
      </c>
      <c r="I686" t="str">
        <v>KBC ANCORA  ORD</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0.23949999999999999</v>
      </c>
      <c r="AJ686">
        <v>0.39369999999999999</v>
      </c>
      <c r="AK686">
        <v>0.36299999999999999</v>
      </c>
      <c r="AL686">
        <v>0.35560000000000003</v>
      </c>
      <c r="AM686">
        <v>0</v>
      </c>
      <c r="AN686">
        <v>0</v>
      </c>
      <c r="AO686">
        <v>0</v>
      </c>
      <c r="AP686">
        <v>0.75090000000000001</v>
      </c>
      <c r="AQ686">
        <v>0.75980000000000003</v>
      </c>
      <c r="AR686">
        <v>0.73799999999999999</v>
      </c>
      <c r="AS686">
        <v>0.42759999999999998</v>
      </c>
      <c r="AT686">
        <v>0.4456</v>
      </c>
      <c r="AU686">
        <v>0.4294</v>
      </c>
      <c r="AV686">
        <v>0</v>
      </c>
    </row>
    <row r="687" spans="8:48" ht="15.75" customHeight="1" x14ac:dyDescent="0.3">
      <c r="H687" t="str">
        <v>4224992</v>
      </c>
      <c r="I687" t="str">
        <v>LOTUS BAKERIES NV  ORD</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6.9800000000000001E-2</v>
      </c>
      <c r="AK687">
        <v>0.38500000000000001</v>
      </c>
      <c r="AL687">
        <v>0</v>
      </c>
      <c r="AM687">
        <v>0</v>
      </c>
      <c r="AN687">
        <v>0</v>
      </c>
      <c r="AO687">
        <v>0</v>
      </c>
      <c r="AP687">
        <v>0</v>
      </c>
      <c r="AQ687">
        <v>0</v>
      </c>
      <c r="AR687">
        <v>0</v>
      </c>
      <c r="AS687">
        <v>0</v>
      </c>
      <c r="AT687">
        <v>0</v>
      </c>
      <c r="AU687">
        <v>0</v>
      </c>
      <c r="AV687">
        <v>0</v>
      </c>
    </row>
    <row r="688" spans="8:48" ht="15.75" customHeight="1" x14ac:dyDescent="0.3">
      <c r="H688" t="str">
        <v>7370063</v>
      </c>
      <c r="I688" t="str">
        <v>MELEXIS NV  ORD</v>
      </c>
      <c r="J688">
        <v>0.77869999999999995</v>
      </c>
      <c r="K688">
        <v>0.5474</v>
      </c>
      <c r="L688">
        <v>0</v>
      </c>
      <c r="M688">
        <v>0</v>
      </c>
      <c r="N688">
        <v>0</v>
      </c>
      <c r="O688">
        <v>0</v>
      </c>
      <c r="P688">
        <v>0</v>
      </c>
      <c r="Q688">
        <v>0</v>
      </c>
      <c r="R688">
        <v>0.49869999999999998</v>
      </c>
      <c r="S688">
        <v>0.6542</v>
      </c>
      <c r="T688">
        <v>0.65969999999999995</v>
      </c>
      <c r="U688">
        <v>0.66959999999999997</v>
      </c>
      <c r="V688">
        <v>0.72260000000000002</v>
      </c>
      <c r="W688">
        <v>0.74009999999999998</v>
      </c>
      <c r="X688">
        <v>0.3236</v>
      </c>
      <c r="Y688">
        <v>0</v>
      </c>
      <c r="Z688">
        <v>0</v>
      </c>
      <c r="AA688">
        <v>0</v>
      </c>
      <c r="AB688">
        <v>0</v>
      </c>
      <c r="AC688">
        <v>0</v>
      </c>
      <c r="AD688">
        <v>0</v>
      </c>
      <c r="AE688">
        <v>0</v>
      </c>
      <c r="AF688">
        <v>0</v>
      </c>
      <c r="AG688">
        <v>0</v>
      </c>
      <c r="AH688">
        <v>0.64610000000000001</v>
      </c>
      <c r="AI688">
        <v>0.74480000000000002</v>
      </c>
      <c r="AJ688">
        <v>0.3392</v>
      </c>
      <c r="AK688">
        <v>0</v>
      </c>
      <c r="AL688">
        <v>0</v>
      </c>
      <c r="AM688">
        <v>0</v>
      </c>
      <c r="AN688">
        <v>0.4798</v>
      </c>
      <c r="AO688">
        <v>0.85880000000000001</v>
      </c>
      <c r="AP688">
        <v>0.78249999999999997</v>
      </c>
      <c r="AQ688">
        <v>0.4758</v>
      </c>
      <c r="AR688">
        <v>0.45450000000000002</v>
      </c>
      <c r="AS688">
        <v>0.65559999999999996</v>
      </c>
      <c r="AT688">
        <v>0</v>
      </c>
      <c r="AU688">
        <v>0</v>
      </c>
      <c r="AV688">
        <v>0</v>
      </c>
    </row>
    <row r="689" spans="8:48" ht="15.75" customHeight="1" x14ac:dyDescent="0.3">
      <c r="H689" t="str">
        <v>B1FWD64</v>
      </c>
      <c r="I689" t="str">
        <v>MONTEA NV  ORD</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0.26450000000000001</v>
      </c>
      <c r="AJ689">
        <v>0.39660000000000001</v>
      </c>
      <c r="AK689">
        <v>0.39489999999999997</v>
      </c>
      <c r="AL689">
        <v>0.54369999999999996</v>
      </c>
      <c r="AM689">
        <v>0.25309999999999999</v>
      </c>
      <c r="AN689">
        <v>0</v>
      </c>
      <c r="AO689">
        <v>0</v>
      </c>
      <c r="AP689">
        <v>0</v>
      </c>
      <c r="AQ689">
        <v>0.7157</v>
      </c>
      <c r="AR689">
        <v>0.57310000000000005</v>
      </c>
      <c r="AS689">
        <v>0.65569999999999995</v>
      </c>
      <c r="AT689">
        <v>0.33510000000000001</v>
      </c>
      <c r="AU689">
        <v>0.31740000000000002</v>
      </c>
      <c r="AV689">
        <v>0</v>
      </c>
    </row>
    <row r="690" spans="8:48" ht="15.75" customHeight="1" x14ac:dyDescent="0.3">
      <c r="H690" t="str">
        <v>5541979</v>
      </c>
      <c r="I690" t="str">
        <v>ORANGE BELGIUM SA  ORD</v>
      </c>
      <c r="J690">
        <v>0</v>
      </c>
      <c r="K690">
        <v>0</v>
      </c>
      <c r="L690">
        <v>0</v>
      </c>
      <c r="M690">
        <v>0</v>
      </c>
      <c r="N690">
        <v>0</v>
      </c>
      <c r="O690">
        <v>0</v>
      </c>
      <c r="P690">
        <v>0</v>
      </c>
      <c r="Q690">
        <v>0</v>
      </c>
      <c r="R690">
        <v>0</v>
      </c>
      <c r="S690">
        <v>0</v>
      </c>
      <c r="T690">
        <v>0</v>
      </c>
      <c r="U690">
        <v>0</v>
      </c>
      <c r="V690">
        <v>0</v>
      </c>
      <c r="W690">
        <v>0</v>
      </c>
      <c r="X690">
        <v>0</v>
      </c>
      <c r="Y690">
        <v>0</v>
      </c>
      <c r="Z690">
        <v>0</v>
      </c>
      <c r="AA690">
        <v>0</v>
      </c>
      <c r="AB690">
        <v>0.13239999999999999</v>
      </c>
      <c r="AC690">
        <v>0.13009999999999999</v>
      </c>
      <c r="AD690">
        <v>0.18410000000000001</v>
      </c>
      <c r="AE690">
        <v>0.28560000000000002</v>
      </c>
      <c r="AF690">
        <v>0</v>
      </c>
      <c r="AG690">
        <v>0</v>
      </c>
      <c r="AH690">
        <v>0</v>
      </c>
      <c r="AI690">
        <v>0</v>
      </c>
      <c r="AJ690">
        <v>0</v>
      </c>
      <c r="AK690">
        <v>0</v>
      </c>
      <c r="AL690">
        <v>0</v>
      </c>
      <c r="AM690">
        <v>0</v>
      </c>
      <c r="AN690">
        <v>0</v>
      </c>
      <c r="AO690">
        <v>0</v>
      </c>
      <c r="AP690">
        <v>0</v>
      </c>
      <c r="AQ690">
        <v>0</v>
      </c>
      <c r="AR690">
        <v>0</v>
      </c>
      <c r="AS690">
        <v>0</v>
      </c>
      <c r="AT690">
        <v>0</v>
      </c>
      <c r="AU690">
        <v>0</v>
      </c>
      <c r="AV690">
        <v>0</v>
      </c>
    </row>
    <row r="691" spans="8:48" ht="15.75" customHeight="1" x14ac:dyDescent="0.3">
      <c r="H691" t="str">
        <v>4363497</v>
      </c>
      <c r="I691" t="str">
        <v>RECTICEL SA  ORD</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9.2399999999999996E-2</v>
      </c>
      <c r="AI691">
        <v>9.9199999999999997E-2</v>
      </c>
      <c r="AJ691">
        <v>0</v>
      </c>
      <c r="AK691">
        <v>0</v>
      </c>
      <c r="AL691">
        <v>0</v>
      </c>
      <c r="AM691">
        <v>0</v>
      </c>
      <c r="AN691">
        <v>0</v>
      </c>
      <c r="AO691">
        <v>0</v>
      </c>
      <c r="AP691">
        <v>0</v>
      </c>
      <c r="AQ691">
        <v>0</v>
      </c>
      <c r="AR691">
        <v>0</v>
      </c>
      <c r="AS691">
        <v>0</v>
      </c>
      <c r="AT691">
        <v>0</v>
      </c>
      <c r="AU691">
        <v>0</v>
      </c>
      <c r="AV691">
        <v>0</v>
      </c>
    </row>
    <row r="692" spans="8:48" ht="15.75" customHeight="1" x14ac:dyDescent="0.3">
      <c r="H692" t="str">
        <v>B29L881</v>
      </c>
      <c r="I692" t="str">
        <v>VGP NV  ORD</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0.53200000000000003</v>
      </c>
      <c r="AK692">
        <v>0.68289999999999995</v>
      </c>
      <c r="AL692">
        <v>0.93569999999999998</v>
      </c>
      <c r="AM692">
        <v>0.55000000000000004</v>
      </c>
      <c r="AN692">
        <v>0.1867</v>
      </c>
      <c r="AO692">
        <v>0</v>
      </c>
      <c r="AP692">
        <v>0</v>
      </c>
      <c r="AQ692">
        <v>0</v>
      </c>
      <c r="AR692">
        <v>0</v>
      </c>
      <c r="AS692">
        <v>0.70330000000000004</v>
      </c>
      <c r="AT692">
        <v>0.44369999999999998</v>
      </c>
      <c r="AU692">
        <v>0</v>
      </c>
      <c r="AV692">
        <v>0</v>
      </c>
    </row>
    <row r="693" spans="8:48" ht="15.75" customHeight="1" x14ac:dyDescent="0.3">
      <c r="H693" t="str">
        <v>BZ1NNF8</v>
      </c>
      <c r="I693" t="str">
        <v>XIOR STUDENT HOUSING NV  ORD</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0.52880000000000005</v>
      </c>
      <c r="AR693">
        <v>0.87029999999999996</v>
      </c>
      <c r="AS693">
        <v>0.90620000000000001</v>
      </c>
      <c r="AT693">
        <v>0.52259999999999995</v>
      </c>
      <c r="AU693">
        <v>0</v>
      </c>
      <c r="AV693">
        <v>0</v>
      </c>
    </row>
    <row r="694" spans="8:48" ht="15.75" customHeight="1" x14ac:dyDescent="0.3">
      <c r="H694" t="str">
        <v>BK8VQD9</v>
      </c>
      <c r="I694" t="str">
        <v>WAREHOUSES DE PAUW SA  ORD</v>
      </c>
      <c r="J694">
        <v>0</v>
      </c>
      <c r="K694">
        <v>0</v>
      </c>
      <c r="L694">
        <v>0</v>
      </c>
      <c r="M694">
        <v>0</v>
      </c>
      <c r="N694">
        <v>0</v>
      </c>
      <c r="O694">
        <v>0</v>
      </c>
      <c r="P694">
        <v>0</v>
      </c>
      <c r="Q694">
        <v>0</v>
      </c>
      <c r="R694">
        <v>0</v>
      </c>
      <c r="S694">
        <v>0</v>
      </c>
      <c r="T694">
        <v>0</v>
      </c>
      <c r="U694">
        <v>0</v>
      </c>
      <c r="V694">
        <v>0</v>
      </c>
      <c r="W694">
        <v>0</v>
      </c>
      <c r="X694">
        <v>0</v>
      </c>
      <c r="Y694">
        <v>0</v>
      </c>
      <c r="Z694">
        <v>0.61299999999999999</v>
      </c>
      <c r="AA694">
        <v>0.6149</v>
      </c>
      <c r="AB694">
        <v>0.58479999999999999</v>
      </c>
      <c r="AC694">
        <v>0.50660000000000005</v>
      </c>
      <c r="AD694">
        <v>0</v>
      </c>
      <c r="AE694">
        <v>0</v>
      </c>
      <c r="AF694">
        <v>0.20419999999999999</v>
      </c>
      <c r="AG694">
        <v>0.17100000000000001</v>
      </c>
      <c r="AH694">
        <v>0.57069999999999999</v>
      </c>
      <c r="AI694">
        <v>0.66959999999999997</v>
      </c>
      <c r="AJ694">
        <v>0.61129999999999995</v>
      </c>
      <c r="AK694">
        <v>0.61</v>
      </c>
      <c r="AL694">
        <v>0</v>
      </c>
      <c r="AM694">
        <v>0</v>
      </c>
      <c r="AN694">
        <v>0</v>
      </c>
      <c r="AO694">
        <v>0</v>
      </c>
      <c r="AP694">
        <v>0</v>
      </c>
      <c r="AQ694">
        <v>0</v>
      </c>
      <c r="AR694">
        <v>0</v>
      </c>
      <c r="AS694">
        <v>0</v>
      </c>
      <c r="AT694">
        <v>0</v>
      </c>
      <c r="AU694">
        <v>0</v>
      </c>
      <c r="AV694">
        <v>0</v>
      </c>
    </row>
    <row r="695" spans="8:48" ht="15.75" customHeight="1" x14ac:dyDescent="0.3">
      <c r="H695" t="str">
        <v>BRRG924</v>
      </c>
      <c r="I695" t="str">
        <v>AAREAL BANK AG  ORD</v>
      </c>
      <c r="J695">
        <v>0</v>
      </c>
      <c r="K695">
        <v>0</v>
      </c>
      <c r="L695">
        <v>0</v>
      </c>
      <c r="M695">
        <v>0</v>
      </c>
      <c r="N695">
        <v>0</v>
      </c>
      <c r="O695">
        <v>0</v>
      </c>
      <c r="P695">
        <v>0</v>
      </c>
      <c r="Q695">
        <v>0</v>
      </c>
      <c r="R695">
        <v>0.68930000000000002</v>
      </c>
      <c r="S695">
        <v>0</v>
      </c>
      <c r="T695">
        <v>0</v>
      </c>
      <c r="U695">
        <v>0</v>
      </c>
      <c r="V695">
        <v>0</v>
      </c>
      <c r="W695">
        <v>0</v>
      </c>
      <c r="X695">
        <v>0</v>
      </c>
      <c r="Y695">
        <v>0.1176</v>
      </c>
      <c r="Z695">
        <v>0</v>
      </c>
      <c r="AA695">
        <v>0.48909999999999998</v>
      </c>
      <c r="AB695">
        <v>0.60260000000000002</v>
      </c>
      <c r="AC695">
        <v>0.5867</v>
      </c>
      <c r="AD695">
        <v>0</v>
      </c>
      <c r="AE695">
        <v>0</v>
      </c>
      <c r="AF695">
        <v>0</v>
      </c>
      <c r="AG695">
        <v>0</v>
      </c>
      <c r="AH695">
        <v>0</v>
      </c>
      <c r="AI695">
        <v>0</v>
      </c>
      <c r="AJ695">
        <v>0</v>
      </c>
      <c r="AK695">
        <v>0</v>
      </c>
      <c r="AL695">
        <v>0.36399999999999999</v>
      </c>
      <c r="AM695">
        <v>0</v>
      </c>
      <c r="AN695">
        <v>0</v>
      </c>
      <c r="AO695">
        <v>0</v>
      </c>
      <c r="AP695">
        <v>0</v>
      </c>
      <c r="AQ695">
        <v>0</v>
      </c>
      <c r="AR695">
        <v>0</v>
      </c>
      <c r="AS695">
        <v>0</v>
      </c>
      <c r="AT695">
        <v>0</v>
      </c>
      <c r="AU695">
        <v>0</v>
      </c>
      <c r="AV695">
        <v>0</v>
      </c>
    </row>
    <row r="696" spans="8:48" ht="15.75" customHeight="1" x14ac:dyDescent="0.3">
      <c r="H696" t="str">
        <v>7100099</v>
      </c>
      <c r="I696" t="str">
        <v>ADLER REAL ESTATE AG  ORD</v>
      </c>
      <c r="J696">
        <v>0</v>
      </c>
      <c r="K696">
        <v>0</v>
      </c>
      <c r="L696">
        <v>0</v>
      </c>
      <c r="M696">
        <v>0</v>
      </c>
      <c r="N696">
        <v>0</v>
      </c>
      <c r="O696">
        <v>0</v>
      </c>
      <c r="P696">
        <v>0</v>
      </c>
      <c r="Q696">
        <v>0</v>
      </c>
      <c r="R696">
        <v>0</v>
      </c>
      <c r="S696">
        <v>0</v>
      </c>
      <c r="T696">
        <v>0</v>
      </c>
      <c r="U696">
        <v>0</v>
      </c>
      <c r="V696">
        <v>0</v>
      </c>
      <c r="W696">
        <v>0</v>
      </c>
      <c r="X696">
        <v>0</v>
      </c>
      <c r="Y696">
        <v>0</v>
      </c>
      <c r="Z696">
        <v>0</v>
      </c>
      <c r="AA696">
        <v>0</v>
      </c>
      <c r="AB696">
        <v>0.31019999999999998</v>
      </c>
      <c r="AC696">
        <v>0.32769999999999999</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row>
    <row r="697" spans="8:48" ht="15.75" customHeight="1" x14ac:dyDescent="0.3">
      <c r="H697" t="str">
        <v>5468346</v>
      </c>
      <c r="I697" t="str">
        <v>AIXTRON SE  ORG REG</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0.6663</v>
      </c>
      <c r="AN697">
        <v>0.64790000000000003</v>
      </c>
      <c r="AO697">
        <v>0.63629999999999998</v>
      </c>
      <c r="AP697">
        <v>0.71519999999999995</v>
      </c>
      <c r="AQ697">
        <v>0.73150000000000004</v>
      </c>
      <c r="AR697">
        <v>0.86109999999999998</v>
      </c>
      <c r="AS697">
        <v>0.90839999999999999</v>
      </c>
      <c r="AT697">
        <v>0</v>
      </c>
      <c r="AU697">
        <v>0</v>
      </c>
      <c r="AV697">
        <v>0</v>
      </c>
    </row>
    <row r="698" spans="8:48" ht="15.75" customHeight="1" x14ac:dyDescent="0.3">
      <c r="H698" t="str">
        <v>BM9XDD7</v>
      </c>
      <c r="I698" t="str">
        <v>BAUER AG  ORD</v>
      </c>
      <c r="J698">
        <v>0</v>
      </c>
      <c r="K698">
        <v>0</v>
      </c>
      <c r="L698">
        <v>0</v>
      </c>
      <c r="M698">
        <v>0</v>
      </c>
      <c r="N698">
        <v>0</v>
      </c>
      <c r="O698">
        <v>0</v>
      </c>
      <c r="P698">
        <v>0</v>
      </c>
      <c r="Q698">
        <v>0</v>
      </c>
      <c r="R698">
        <v>0</v>
      </c>
      <c r="S698">
        <v>0.25069999999999998</v>
      </c>
      <c r="T698">
        <v>0.30209999999999998</v>
      </c>
      <c r="U698">
        <v>0.3256</v>
      </c>
      <c r="V698">
        <v>0.21340000000000001</v>
      </c>
      <c r="W698">
        <v>0.2089</v>
      </c>
      <c r="X698">
        <v>0</v>
      </c>
      <c r="Y698">
        <v>0</v>
      </c>
      <c r="Z698">
        <v>0</v>
      </c>
      <c r="AA698">
        <v>9.9299999999999999E-2</v>
      </c>
      <c r="AB698">
        <v>6.0400000000000002E-2</v>
      </c>
      <c r="AC698">
        <v>5.6800000000000003E-2</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row>
    <row r="699" spans="8:48" ht="15.75" customHeight="1" x14ac:dyDescent="0.3">
      <c r="H699" t="str">
        <v>5932409</v>
      </c>
      <c r="I699" t="str">
        <v>BECHTLE AG  ORD</v>
      </c>
      <c r="J699">
        <v>0</v>
      </c>
      <c r="K699">
        <v>0</v>
      </c>
      <c r="L699">
        <v>0.6351</v>
      </c>
      <c r="M699">
        <v>0.60629999999999995</v>
      </c>
      <c r="N699">
        <v>0.72189999999999999</v>
      </c>
      <c r="O699">
        <v>0.71150000000000002</v>
      </c>
      <c r="P699">
        <v>0.75649999999999995</v>
      </c>
      <c r="Q699">
        <v>0.76200000000000001</v>
      </c>
      <c r="R699">
        <v>0</v>
      </c>
      <c r="S699">
        <v>0</v>
      </c>
      <c r="T699">
        <v>0</v>
      </c>
      <c r="U699">
        <v>0</v>
      </c>
      <c r="V699">
        <v>0</v>
      </c>
      <c r="W699">
        <v>0.18329999999999999</v>
      </c>
      <c r="X699">
        <v>0.55900000000000005</v>
      </c>
      <c r="Y699">
        <v>0.56120000000000003</v>
      </c>
      <c r="Z699">
        <v>0</v>
      </c>
      <c r="AA699">
        <v>0</v>
      </c>
      <c r="AB699">
        <v>0</v>
      </c>
      <c r="AC699">
        <v>0</v>
      </c>
      <c r="AD699">
        <v>0.80130000000000001</v>
      </c>
      <c r="AE699">
        <v>0.87360000000000004</v>
      </c>
      <c r="AF699">
        <v>0.88280000000000003</v>
      </c>
      <c r="AG699">
        <v>0.84250000000000003</v>
      </c>
      <c r="AH699">
        <v>0.38219999999999998</v>
      </c>
      <c r="AI699">
        <v>0.3276</v>
      </c>
      <c r="AJ699">
        <v>0</v>
      </c>
      <c r="AK699">
        <v>0</v>
      </c>
      <c r="AL699">
        <v>0.34570000000000001</v>
      </c>
      <c r="AM699">
        <v>0</v>
      </c>
      <c r="AN699">
        <v>0.30199999999999999</v>
      </c>
      <c r="AO699">
        <v>0.62939999999999996</v>
      </c>
      <c r="AP699">
        <v>0.53249999999999997</v>
      </c>
      <c r="AQ699">
        <v>0</v>
      </c>
      <c r="AR699">
        <v>0</v>
      </c>
      <c r="AS699">
        <v>0</v>
      </c>
      <c r="AT699">
        <v>0</v>
      </c>
      <c r="AU699">
        <v>0</v>
      </c>
      <c r="AV699">
        <v>0</v>
      </c>
    </row>
    <row r="700" spans="8:48" ht="15.75" customHeight="1" x14ac:dyDescent="0.3">
      <c r="H700" t="str">
        <v>BYW82K3</v>
      </c>
      <c r="I700" t="str">
        <v>AUMANN AG  ORD BRR</v>
      </c>
      <c r="J700">
        <v>0</v>
      </c>
      <c r="K700">
        <v>0</v>
      </c>
      <c r="L700">
        <v>0</v>
      </c>
      <c r="M700">
        <v>0</v>
      </c>
      <c r="N700">
        <v>0</v>
      </c>
      <c r="O700">
        <v>0</v>
      </c>
      <c r="P700">
        <v>0</v>
      </c>
      <c r="Q700">
        <v>0</v>
      </c>
      <c r="R700">
        <v>0.48480000000000001</v>
      </c>
      <c r="S700">
        <v>0.45040000000000002</v>
      </c>
      <c r="T700">
        <v>0.57299999999999995</v>
      </c>
      <c r="U700">
        <v>0.42199999999999999</v>
      </c>
      <c r="V700">
        <v>0.35780000000000001</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row>
    <row r="701" spans="8:48" ht="15.75" customHeight="1" x14ac:dyDescent="0.3">
      <c r="H701" t="str">
        <v>5485527</v>
      </c>
      <c r="I701" t="str">
        <v>AURUBIS AG  ORD</v>
      </c>
      <c r="J701">
        <v>0</v>
      </c>
      <c r="K701">
        <v>0</v>
      </c>
      <c r="L701">
        <v>0.37290000000000001</v>
      </c>
      <c r="M701">
        <v>0</v>
      </c>
      <c r="N701">
        <v>0</v>
      </c>
      <c r="O701">
        <v>0</v>
      </c>
      <c r="P701">
        <v>0</v>
      </c>
      <c r="Q701">
        <v>0</v>
      </c>
      <c r="R701">
        <v>0.31309999999999999</v>
      </c>
      <c r="S701">
        <v>0.55169999999999997</v>
      </c>
      <c r="T701">
        <v>0.48749999999999999</v>
      </c>
      <c r="U701">
        <v>0.54310000000000003</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row>
    <row r="702" spans="8:48" ht="15.75" customHeight="1" x14ac:dyDescent="0.3">
      <c r="H702" t="str">
        <v>B05GS53</v>
      </c>
      <c r="I702" t="str">
        <v>BET AT HOME COM AG  ORD</v>
      </c>
      <c r="J702">
        <v>0</v>
      </c>
      <c r="K702">
        <v>0</v>
      </c>
      <c r="L702">
        <v>0</v>
      </c>
      <c r="M702">
        <v>0</v>
      </c>
      <c r="N702">
        <v>0</v>
      </c>
      <c r="O702">
        <v>0.68700000000000006</v>
      </c>
      <c r="P702">
        <v>0.5464</v>
      </c>
      <c r="Q702">
        <v>0.67049999999999998</v>
      </c>
      <c r="R702">
        <v>0.75139999999999996</v>
      </c>
      <c r="S702">
        <v>0.77039999999999997</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row>
    <row r="703" spans="8:48" ht="15.75" customHeight="1" x14ac:dyDescent="0.3">
      <c r="H703" t="str">
        <v>5970982</v>
      </c>
      <c r="I703" t="str">
        <v>ENERGIEKONTOR AG  ORD</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0.36099999999999999</v>
      </c>
      <c r="AN703">
        <v>0.33810000000000001</v>
      </c>
      <c r="AO703">
        <v>0.28139999999999998</v>
      </c>
      <c r="AP703">
        <v>0.23549999999999999</v>
      </c>
      <c r="AQ703">
        <v>0.44719999999999999</v>
      </c>
      <c r="AR703">
        <v>0.51639999999999997</v>
      </c>
      <c r="AS703">
        <v>0.52690000000000003</v>
      </c>
      <c r="AT703">
        <v>0</v>
      </c>
      <c r="AU703">
        <v>0</v>
      </c>
      <c r="AV703">
        <v>0</v>
      </c>
    </row>
    <row r="704" spans="8:48" ht="15.75" customHeight="1" x14ac:dyDescent="0.3">
      <c r="H704" t="str">
        <v>5922961</v>
      </c>
      <c r="I704" t="str">
        <v>CARL ZEISS MEDITEC AG  ORD</v>
      </c>
      <c r="J704">
        <v>0</v>
      </c>
      <c r="K704">
        <v>0</v>
      </c>
      <c r="L704">
        <v>0</v>
      </c>
      <c r="M704">
        <v>0</v>
      </c>
      <c r="N704">
        <v>0</v>
      </c>
      <c r="O704">
        <v>0</v>
      </c>
      <c r="P704">
        <v>0</v>
      </c>
      <c r="Q704">
        <v>0</v>
      </c>
      <c r="R704">
        <v>0</v>
      </c>
      <c r="S704">
        <v>0</v>
      </c>
      <c r="T704">
        <v>0</v>
      </c>
      <c r="U704">
        <v>0</v>
      </c>
      <c r="V704">
        <v>0</v>
      </c>
      <c r="W704">
        <v>0</v>
      </c>
      <c r="X704">
        <v>0</v>
      </c>
      <c r="Y704">
        <v>0.1203</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row>
    <row r="705" spans="8:48" ht="15.75" customHeight="1" x14ac:dyDescent="0.3">
      <c r="H705" t="str">
        <v>5041413</v>
      </c>
      <c r="I705" t="str">
        <v>CECONOMY AG  ORD</v>
      </c>
      <c r="J705">
        <v>0</v>
      </c>
      <c r="K705">
        <v>0</v>
      </c>
      <c r="L705">
        <v>0</v>
      </c>
      <c r="M705">
        <v>0</v>
      </c>
      <c r="N705">
        <v>0</v>
      </c>
      <c r="O705">
        <v>0</v>
      </c>
      <c r="P705">
        <v>0</v>
      </c>
      <c r="Q705">
        <v>0</v>
      </c>
      <c r="R705">
        <v>0</v>
      </c>
      <c r="S705">
        <v>0</v>
      </c>
      <c r="T705">
        <v>0</v>
      </c>
      <c r="U705">
        <v>0</v>
      </c>
      <c r="V705">
        <v>0</v>
      </c>
      <c r="W705">
        <v>0</v>
      </c>
      <c r="X705">
        <v>0</v>
      </c>
      <c r="Y705">
        <v>0</v>
      </c>
      <c r="Z705">
        <v>0</v>
      </c>
      <c r="AA705">
        <v>0</v>
      </c>
      <c r="AB705">
        <v>0.56040000000000001</v>
      </c>
      <c r="AC705">
        <v>0.54749999999999999</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row>
    <row r="706" spans="8:48" ht="15.75" customHeight="1" x14ac:dyDescent="0.3">
      <c r="H706" t="str">
        <v>5811917</v>
      </c>
      <c r="I706" t="str">
        <v>EVOTEC SE  ORD</v>
      </c>
      <c r="J706">
        <v>0</v>
      </c>
      <c r="K706">
        <v>0</v>
      </c>
      <c r="L706">
        <v>0</v>
      </c>
      <c r="M706">
        <v>0</v>
      </c>
      <c r="N706">
        <v>0</v>
      </c>
      <c r="O706">
        <v>0</v>
      </c>
      <c r="P706">
        <v>0</v>
      </c>
      <c r="Q706">
        <v>0</v>
      </c>
      <c r="R706">
        <v>0</v>
      </c>
      <c r="S706">
        <v>0</v>
      </c>
      <c r="T706">
        <v>0</v>
      </c>
      <c r="U706">
        <v>0</v>
      </c>
      <c r="V706">
        <v>0</v>
      </c>
      <c r="W706">
        <v>0</v>
      </c>
      <c r="X706">
        <v>0</v>
      </c>
      <c r="Y706">
        <v>0</v>
      </c>
      <c r="Z706">
        <v>0.2006</v>
      </c>
      <c r="AA706">
        <v>0.20180000000000001</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0.68259999999999998</v>
      </c>
      <c r="AU706">
        <v>0</v>
      </c>
      <c r="AV706">
        <v>0</v>
      </c>
    </row>
    <row r="707" spans="8:48" ht="15.75" customHeight="1" x14ac:dyDescent="0.3">
      <c r="H707" t="str">
        <v>BMY7CH1</v>
      </c>
      <c r="I707" t="str">
        <v>COMPUGROUP MEDICAL SE &amp; CO KGAA  ORD</v>
      </c>
      <c r="J707">
        <v>0</v>
      </c>
      <c r="K707">
        <v>0</v>
      </c>
      <c r="L707">
        <v>0</v>
      </c>
      <c r="M707">
        <v>0</v>
      </c>
      <c r="N707">
        <v>0</v>
      </c>
      <c r="O707">
        <v>0</v>
      </c>
      <c r="P707">
        <v>0</v>
      </c>
      <c r="Q707">
        <v>0</v>
      </c>
      <c r="R707">
        <v>0</v>
      </c>
      <c r="S707">
        <v>0</v>
      </c>
      <c r="T707">
        <v>0</v>
      </c>
      <c r="U707">
        <v>0</v>
      </c>
      <c r="V707">
        <v>0</v>
      </c>
      <c r="W707">
        <v>0</v>
      </c>
      <c r="X707">
        <v>0</v>
      </c>
      <c r="Y707">
        <v>0</v>
      </c>
      <c r="Z707">
        <v>0</v>
      </c>
      <c r="AA707">
        <v>0.55369999999999997</v>
      </c>
      <c r="AB707">
        <v>0</v>
      </c>
      <c r="AC707">
        <v>0</v>
      </c>
      <c r="AD707">
        <v>0</v>
      </c>
      <c r="AE707">
        <v>5.8999999999999997E-2</v>
      </c>
      <c r="AF707">
        <v>0.44900000000000001</v>
      </c>
      <c r="AG707">
        <v>0.4113</v>
      </c>
      <c r="AH707">
        <v>0.31290000000000001</v>
      </c>
      <c r="AI707">
        <v>0.32350000000000001</v>
      </c>
      <c r="AJ707">
        <v>0</v>
      </c>
      <c r="AK707">
        <v>0</v>
      </c>
      <c r="AL707">
        <v>0</v>
      </c>
      <c r="AM707">
        <v>0</v>
      </c>
      <c r="AN707">
        <v>9.9099999999999994E-2</v>
      </c>
      <c r="AO707">
        <v>0</v>
      </c>
      <c r="AP707">
        <v>0</v>
      </c>
      <c r="AQ707">
        <v>0</v>
      </c>
      <c r="AR707">
        <v>0</v>
      </c>
      <c r="AS707">
        <v>0</v>
      </c>
      <c r="AT707">
        <v>0</v>
      </c>
      <c r="AU707">
        <v>0</v>
      </c>
      <c r="AV707">
        <v>0</v>
      </c>
    </row>
    <row r="708" spans="8:48" ht="15.75" customHeight="1" x14ac:dyDescent="0.3">
      <c r="H708" t="str">
        <v>BYM6917</v>
      </c>
      <c r="I708" t="str">
        <v>DEUTSCHE PFANDBRIEFBANK AG  ORD BRR</v>
      </c>
      <c r="J708">
        <v>0</v>
      </c>
      <c r="K708">
        <v>0</v>
      </c>
      <c r="L708">
        <v>0</v>
      </c>
      <c r="M708">
        <v>0</v>
      </c>
      <c r="N708">
        <v>0</v>
      </c>
      <c r="O708">
        <v>0</v>
      </c>
      <c r="P708">
        <v>0</v>
      </c>
      <c r="Q708">
        <v>0</v>
      </c>
      <c r="R708">
        <v>0</v>
      </c>
      <c r="S708">
        <v>0</v>
      </c>
      <c r="T708">
        <v>0.50949999999999995</v>
      </c>
      <c r="U708">
        <v>0.52910000000000001</v>
      </c>
      <c r="V708">
        <v>0.52090000000000003</v>
      </c>
      <c r="W708">
        <v>0.4839</v>
      </c>
      <c r="X708">
        <v>0.64790000000000003</v>
      </c>
      <c r="Y708">
        <v>0.65869999999999995</v>
      </c>
      <c r="Z708">
        <v>0</v>
      </c>
      <c r="AA708">
        <v>0.5081</v>
      </c>
      <c r="AB708">
        <v>0.52990000000000004</v>
      </c>
      <c r="AC708">
        <v>0.61899999999999999</v>
      </c>
      <c r="AD708">
        <v>0.4103</v>
      </c>
      <c r="AE708">
        <v>0.2651</v>
      </c>
      <c r="AF708">
        <v>0</v>
      </c>
      <c r="AG708">
        <v>0</v>
      </c>
      <c r="AH708">
        <v>0.34620000000000001</v>
      </c>
      <c r="AI708">
        <v>0</v>
      </c>
      <c r="AJ708">
        <v>0</v>
      </c>
      <c r="AK708">
        <v>0</v>
      </c>
      <c r="AL708">
        <v>0.2109</v>
      </c>
      <c r="AM708">
        <v>0.19869999999999999</v>
      </c>
      <c r="AN708">
        <v>0</v>
      </c>
      <c r="AO708">
        <v>0</v>
      </c>
      <c r="AP708">
        <v>0</v>
      </c>
      <c r="AQ708">
        <v>0</v>
      </c>
      <c r="AR708">
        <v>0</v>
      </c>
      <c r="AS708">
        <v>0</v>
      </c>
      <c r="AT708">
        <v>0</v>
      </c>
      <c r="AU708">
        <v>0</v>
      </c>
      <c r="AV708">
        <v>0</v>
      </c>
    </row>
    <row r="709" spans="8:48" ht="15.75" customHeight="1" x14ac:dyDescent="0.3">
      <c r="H709" t="str">
        <v>BFYTTC2</v>
      </c>
      <c r="I709" t="str">
        <v>DERMAPHARM HOLDING SE  ORD</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0.43369999999999997</v>
      </c>
      <c r="AK709">
        <v>0</v>
      </c>
      <c r="AL709">
        <v>0</v>
      </c>
      <c r="AM709">
        <v>0</v>
      </c>
      <c r="AN709">
        <v>0</v>
      </c>
      <c r="AO709">
        <v>0</v>
      </c>
      <c r="AP709">
        <v>0</v>
      </c>
      <c r="AQ709">
        <v>0</v>
      </c>
      <c r="AR709">
        <v>0</v>
      </c>
      <c r="AS709">
        <v>0</v>
      </c>
      <c r="AT709">
        <v>0</v>
      </c>
      <c r="AU709">
        <v>0</v>
      </c>
      <c r="AV709">
        <v>0</v>
      </c>
    </row>
    <row r="710" spans="8:48" ht="15.75" customHeight="1" x14ac:dyDescent="0.3">
      <c r="H710" t="str">
        <v>BMD0LD0</v>
      </c>
      <c r="I710" t="str">
        <v>CHERRY SE  ORD</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0.46939999999999998</v>
      </c>
      <c r="AJ710">
        <v>0.4284</v>
      </c>
      <c r="AK710">
        <v>0.32269999999999999</v>
      </c>
      <c r="AL710">
        <v>0.18010000000000001</v>
      </c>
      <c r="AM710">
        <v>0</v>
      </c>
      <c r="AN710">
        <v>0</v>
      </c>
      <c r="AO710">
        <v>0</v>
      </c>
      <c r="AP710">
        <v>0</v>
      </c>
      <c r="AQ710">
        <v>0</v>
      </c>
      <c r="AR710">
        <v>0</v>
      </c>
      <c r="AS710">
        <v>0</v>
      </c>
      <c r="AT710">
        <v>0</v>
      </c>
      <c r="AU710">
        <v>0</v>
      </c>
      <c r="AV710">
        <v>0</v>
      </c>
    </row>
    <row r="711" spans="8:48" ht="15.75" customHeight="1" x14ac:dyDescent="0.3">
      <c r="H711" t="str">
        <v>5119901</v>
      </c>
      <c r="I711" t="str">
        <v>DUERR (DURR) AG  ORD</v>
      </c>
      <c r="J711">
        <v>0.748</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0.2039</v>
      </c>
      <c r="AG711">
        <v>0.46739999999999998</v>
      </c>
      <c r="AH711">
        <v>0.48730000000000001</v>
      </c>
      <c r="AI711">
        <v>0.38190000000000002</v>
      </c>
      <c r="AJ711">
        <v>0.2006</v>
      </c>
      <c r="AK711">
        <v>0.53520000000000001</v>
      </c>
      <c r="AL711">
        <v>0.30859999999999999</v>
      </c>
      <c r="AM711">
        <v>0.20799999999999999</v>
      </c>
      <c r="AN711">
        <v>0.22889999999999999</v>
      </c>
      <c r="AO711">
        <v>0.69020000000000004</v>
      </c>
      <c r="AP711">
        <v>0.70240000000000002</v>
      </c>
      <c r="AQ711">
        <v>0.36680000000000001</v>
      </c>
      <c r="AR711">
        <v>0.33429999999999999</v>
      </c>
      <c r="AS711">
        <v>0</v>
      </c>
      <c r="AT711">
        <v>0.35610000000000003</v>
      </c>
      <c r="AU711">
        <v>0.3291</v>
      </c>
      <c r="AV711">
        <v>0</v>
      </c>
    </row>
    <row r="712" spans="8:48" ht="15.75" customHeight="1" x14ac:dyDescent="0.3">
      <c r="H712" t="str">
        <v>BFMHVQ6</v>
      </c>
      <c r="I712" t="str">
        <v>DWS GROUP GMBH &amp; CO KGAA  ORD</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0.30399999999999999</v>
      </c>
      <c r="AE712">
        <v>0.35370000000000001</v>
      </c>
      <c r="AF712">
        <v>0.29449999999999998</v>
      </c>
      <c r="AG712">
        <v>0.31480000000000002</v>
      </c>
      <c r="AH712">
        <v>0.26989999999999997</v>
      </c>
      <c r="AI712">
        <v>0</v>
      </c>
      <c r="AJ712">
        <v>0</v>
      </c>
      <c r="AK712">
        <v>0</v>
      </c>
      <c r="AL712">
        <v>0</v>
      </c>
      <c r="AM712">
        <v>0</v>
      </c>
      <c r="AN712">
        <v>0</v>
      </c>
      <c r="AO712">
        <v>0</v>
      </c>
      <c r="AP712">
        <v>0</v>
      </c>
      <c r="AQ712">
        <v>0</v>
      </c>
      <c r="AR712">
        <v>0</v>
      </c>
      <c r="AS712">
        <v>0</v>
      </c>
      <c r="AT712">
        <v>0</v>
      </c>
      <c r="AU712">
        <v>0</v>
      </c>
      <c r="AV712">
        <v>0</v>
      </c>
    </row>
    <row r="713" spans="8:48" ht="15.75" customHeight="1" x14ac:dyDescent="0.3">
      <c r="H713" t="str">
        <v>5689857</v>
      </c>
      <c r="I713" t="str">
        <v>ECKERT &amp; ZIEGLER SE  ORD</v>
      </c>
      <c r="J713">
        <v>0</v>
      </c>
      <c r="K713">
        <v>0</v>
      </c>
      <c r="L713">
        <v>0</v>
      </c>
      <c r="M713">
        <v>0</v>
      </c>
      <c r="N713">
        <v>0</v>
      </c>
      <c r="O713">
        <v>0</v>
      </c>
      <c r="P713">
        <v>0</v>
      </c>
      <c r="Q713">
        <v>0</v>
      </c>
      <c r="R713">
        <v>0</v>
      </c>
      <c r="S713">
        <v>0</v>
      </c>
      <c r="T713">
        <v>0</v>
      </c>
      <c r="U713">
        <v>0</v>
      </c>
      <c r="V713">
        <v>0</v>
      </c>
      <c r="W713">
        <v>0</v>
      </c>
      <c r="X713">
        <v>0</v>
      </c>
      <c r="Y713">
        <v>0</v>
      </c>
      <c r="Z713">
        <v>0</v>
      </c>
      <c r="AA713">
        <v>0.25369999999999998</v>
      </c>
      <c r="AB713">
        <v>0.48</v>
      </c>
      <c r="AC713">
        <v>0.5272</v>
      </c>
      <c r="AD713">
        <v>0.6452</v>
      </c>
      <c r="AE713">
        <v>0.54500000000000004</v>
      </c>
      <c r="AF713">
        <v>0.58740000000000003</v>
      </c>
      <c r="AG713">
        <v>0.4945</v>
      </c>
      <c r="AH713">
        <v>0.95940000000000003</v>
      </c>
      <c r="AI713">
        <v>1.1882999999999999</v>
      </c>
      <c r="AJ713">
        <v>0.84889999999999999</v>
      </c>
      <c r="AK713">
        <v>0.84489999999999998</v>
      </c>
      <c r="AL713">
        <v>0.66490000000000005</v>
      </c>
      <c r="AM713">
        <v>0</v>
      </c>
      <c r="AN713">
        <v>0</v>
      </c>
      <c r="AO713">
        <v>0</v>
      </c>
      <c r="AP713">
        <v>0</v>
      </c>
      <c r="AQ713">
        <v>0</v>
      </c>
      <c r="AR713">
        <v>0</v>
      </c>
      <c r="AS713">
        <v>0</v>
      </c>
      <c r="AT713">
        <v>0</v>
      </c>
      <c r="AU713">
        <v>0</v>
      </c>
      <c r="AV713">
        <v>0</v>
      </c>
    </row>
    <row r="714" spans="8:48" ht="15.75" customHeight="1" x14ac:dyDescent="0.3">
      <c r="H714" t="str">
        <v>5695423</v>
      </c>
      <c r="I714" t="str">
        <v>ELMOS SEMICONDUCTOR SE  ORD</v>
      </c>
      <c r="J714">
        <v>0</v>
      </c>
      <c r="K714">
        <v>0</v>
      </c>
      <c r="L714">
        <v>0</v>
      </c>
      <c r="M714">
        <v>0</v>
      </c>
      <c r="N714">
        <v>0</v>
      </c>
      <c r="O714">
        <v>0</v>
      </c>
      <c r="P714">
        <v>0</v>
      </c>
      <c r="Q714">
        <v>0</v>
      </c>
      <c r="R714">
        <v>0</v>
      </c>
      <c r="S714">
        <v>0</v>
      </c>
      <c r="T714">
        <v>0</v>
      </c>
      <c r="U714">
        <v>0</v>
      </c>
      <c r="V714">
        <v>3.9300000000000002E-2</v>
      </c>
      <c r="W714">
        <v>0.254</v>
      </c>
      <c r="X714">
        <v>0.17730000000000001</v>
      </c>
      <c r="Y714">
        <v>0.25030000000000002</v>
      </c>
      <c r="Z714">
        <v>0.66420000000000001</v>
      </c>
      <c r="AA714">
        <v>0.72709999999999997</v>
      </c>
      <c r="AB714">
        <v>0.57620000000000005</v>
      </c>
      <c r="AC714">
        <v>0.60540000000000005</v>
      </c>
      <c r="AD714">
        <v>0.57569999999999999</v>
      </c>
      <c r="AE714">
        <v>0.53300000000000003</v>
      </c>
      <c r="AF714">
        <v>0.47070000000000001</v>
      </c>
      <c r="AG714">
        <v>0.44819999999999999</v>
      </c>
      <c r="AH714">
        <v>0.2681</v>
      </c>
      <c r="AI714">
        <v>0.23910000000000001</v>
      </c>
      <c r="AJ714">
        <v>0</v>
      </c>
      <c r="AK714">
        <v>0</v>
      </c>
      <c r="AL714">
        <v>0</v>
      </c>
      <c r="AM714">
        <v>0</v>
      </c>
      <c r="AN714">
        <v>0</v>
      </c>
      <c r="AO714">
        <v>0.3629</v>
      </c>
      <c r="AP714">
        <v>0.5292</v>
      </c>
      <c r="AQ714">
        <v>0</v>
      </c>
      <c r="AR714">
        <v>0</v>
      </c>
      <c r="AS714">
        <v>0</v>
      </c>
      <c r="AT714">
        <v>0</v>
      </c>
      <c r="AU714">
        <v>0</v>
      </c>
      <c r="AV714">
        <v>0</v>
      </c>
    </row>
    <row r="715" spans="8:48" ht="15.75" customHeight="1" x14ac:dyDescent="0.3">
      <c r="H715" t="str">
        <v>4409205</v>
      </c>
      <c r="I715" t="str">
        <v>FIELMANN GROUP AG  ORD</v>
      </c>
      <c r="J715">
        <v>0</v>
      </c>
      <c r="K715">
        <v>0</v>
      </c>
      <c r="L715">
        <v>0</v>
      </c>
      <c r="M715">
        <v>0</v>
      </c>
      <c r="N715">
        <v>0</v>
      </c>
      <c r="O715">
        <v>0</v>
      </c>
      <c r="P715">
        <v>0</v>
      </c>
      <c r="Q715">
        <v>0</v>
      </c>
      <c r="R715">
        <v>0</v>
      </c>
      <c r="S715">
        <v>0</v>
      </c>
      <c r="T715">
        <v>0</v>
      </c>
      <c r="U715">
        <v>0</v>
      </c>
      <c r="V715">
        <v>0</v>
      </c>
      <c r="W715">
        <v>0</v>
      </c>
      <c r="X715">
        <v>0</v>
      </c>
      <c r="Y715">
        <v>0</v>
      </c>
      <c r="Z715">
        <v>0.28510000000000002</v>
      </c>
      <c r="AA715">
        <v>0.28670000000000001</v>
      </c>
      <c r="AB715">
        <v>0.31069999999999998</v>
      </c>
      <c r="AC715">
        <v>0.29730000000000001</v>
      </c>
      <c r="AD715">
        <v>0.58879999999999999</v>
      </c>
      <c r="AE715">
        <v>0.53869999999999996</v>
      </c>
      <c r="AF715">
        <v>0</v>
      </c>
      <c r="AG715">
        <v>0</v>
      </c>
      <c r="AH715">
        <v>0</v>
      </c>
      <c r="AI715">
        <v>0</v>
      </c>
      <c r="AJ715">
        <v>0</v>
      </c>
      <c r="AK715">
        <v>0</v>
      </c>
      <c r="AL715">
        <v>0</v>
      </c>
      <c r="AM715">
        <v>0</v>
      </c>
      <c r="AN715">
        <v>0</v>
      </c>
      <c r="AO715">
        <v>0</v>
      </c>
      <c r="AP715">
        <v>0</v>
      </c>
      <c r="AQ715">
        <v>0</v>
      </c>
      <c r="AR715">
        <v>0</v>
      </c>
      <c r="AS715">
        <v>0</v>
      </c>
      <c r="AT715">
        <v>0</v>
      </c>
      <c r="AU715">
        <v>0</v>
      </c>
      <c r="AV715">
        <v>0</v>
      </c>
    </row>
    <row r="716" spans="8:48" ht="15.75" customHeight="1" x14ac:dyDescent="0.3">
      <c r="H716" t="str">
        <v>5709948</v>
      </c>
      <c r="I716" t="str">
        <v>GFT TECHNOLOGIES SE  ORD</v>
      </c>
      <c r="J716">
        <v>0.52510000000000001</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0.68630000000000002</v>
      </c>
      <c r="AK716">
        <v>0.90629999999999999</v>
      </c>
      <c r="AL716">
        <v>0.68600000000000005</v>
      </c>
      <c r="AM716">
        <v>0.6673</v>
      </c>
      <c r="AN716">
        <v>0.48630000000000001</v>
      </c>
      <c r="AO716">
        <v>0.63329999999999997</v>
      </c>
      <c r="AP716">
        <v>0.64829999999999999</v>
      </c>
      <c r="AQ716">
        <v>0.48</v>
      </c>
      <c r="AR716">
        <v>0.51590000000000003</v>
      </c>
      <c r="AS716">
        <v>0.48809999999999998</v>
      </c>
      <c r="AT716">
        <v>0.40089999999999998</v>
      </c>
      <c r="AU716">
        <v>0.2797</v>
      </c>
      <c r="AV716">
        <v>0</v>
      </c>
    </row>
    <row r="717" spans="8:48" ht="15.75" customHeight="1" x14ac:dyDescent="0.3">
      <c r="H717" t="str">
        <v>4557104</v>
      </c>
      <c r="I717" t="str">
        <v>GEA GROUP AG  ORD</v>
      </c>
      <c r="J717">
        <v>0</v>
      </c>
      <c r="K717">
        <v>0</v>
      </c>
      <c r="L717">
        <v>0</v>
      </c>
      <c r="M717">
        <v>0</v>
      </c>
      <c r="N717">
        <v>0</v>
      </c>
      <c r="O717">
        <v>0</v>
      </c>
      <c r="P717">
        <v>0</v>
      </c>
      <c r="Q717">
        <v>0</v>
      </c>
      <c r="R717">
        <v>0</v>
      </c>
      <c r="S717">
        <v>0</v>
      </c>
      <c r="T717">
        <v>0</v>
      </c>
      <c r="U717">
        <v>0</v>
      </c>
      <c r="V717">
        <v>0</v>
      </c>
      <c r="W717">
        <v>0</v>
      </c>
      <c r="X717">
        <v>0</v>
      </c>
      <c r="Y717">
        <v>0</v>
      </c>
      <c r="Z717">
        <v>0</v>
      </c>
      <c r="AA717">
        <v>0.24709999999999999</v>
      </c>
      <c r="AB717">
        <v>0.25059999999999999</v>
      </c>
      <c r="AC717">
        <v>0.26769999999999999</v>
      </c>
      <c r="AD717">
        <v>0.26400000000000001</v>
      </c>
      <c r="AE717">
        <v>0.3221</v>
      </c>
      <c r="AF717">
        <v>0.31419999999999998</v>
      </c>
      <c r="AG717">
        <v>0.27679999999999999</v>
      </c>
      <c r="AH717">
        <v>0.1648</v>
      </c>
      <c r="AI717">
        <v>0</v>
      </c>
      <c r="AJ717">
        <v>0</v>
      </c>
      <c r="AK717">
        <v>0</v>
      </c>
      <c r="AL717">
        <v>0</v>
      </c>
      <c r="AM717">
        <v>0</v>
      </c>
      <c r="AN717">
        <v>0</v>
      </c>
      <c r="AO717">
        <v>0</v>
      </c>
      <c r="AP717">
        <v>0</v>
      </c>
      <c r="AQ717">
        <v>0</v>
      </c>
      <c r="AR717">
        <v>0</v>
      </c>
      <c r="AS717">
        <v>0</v>
      </c>
      <c r="AT717">
        <v>0</v>
      </c>
      <c r="AU717">
        <v>0</v>
      </c>
      <c r="AV717">
        <v>0</v>
      </c>
    </row>
    <row r="718" spans="8:48" ht="15.75" customHeight="1" x14ac:dyDescent="0.3">
      <c r="H718" t="str">
        <v>4378394</v>
      </c>
      <c r="I718" t="str">
        <v>GRAMMER AG  ORD</v>
      </c>
      <c r="J718">
        <v>0</v>
      </c>
      <c r="K718">
        <v>0</v>
      </c>
      <c r="L718">
        <v>0</v>
      </c>
      <c r="M718">
        <v>0</v>
      </c>
      <c r="N718">
        <v>0.63790000000000002</v>
      </c>
      <c r="O718">
        <v>0.68559999999999999</v>
      </c>
      <c r="P718">
        <v>0</v>
      </c>
      <c r="Q718">
        <v>9.5000000000000001E-2</v>
      </c>
      <c r="R718">
        <v>0.48599999999999999</v>
      </c>
      <c r="S718">
        <v>0.35220000000000001</v>
      </c>
      <c r="T718">
        <v>0.54190000000000005</v>
      </c>
      <c r="U718">
        <v>0.50119999999999998</v>
      </c>
      <c r="V718">
        <v>0.50609999999999999</v>
      </c>
      <c r="W718">
        <v>0.58609999999999995</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row>
    <row r="719" spans="8:48" ht="15.75" customHeight="1" x14ac:dyDescent="0.3">
      <c r="H719" t="str">
        <v>B1Y47Y7</v>
      </c>
      <c r="I719" t="str">
        <v>GERRESHEIMER AG  ORD BRR</v>
      </c>
      <c r="J719">
        <v>0</v>
      </c>
      <c r="K719">
        <v>0</v>
      </c>
      <c r="L719">
        <v>0</v>
      </c>
      <c r="M719">
        <v>0</v>
      </c>
      <c r="N719">
        <v>0</v>
      </c>
      <c r="O719">
        <v>0</v>
      </c>
      <c r="P719">
        <v>0</v>
      </c>
      <c r="Q719">
        <v>0</v>
      </c>
      <c r="R719">
        <v>0</v>
      </c>
      <c r="S719">
        <v>0</v>
      </c>
      <c r="T719">
        <v>0</v>
      </c>
      <c r="U719">
        <v>0</v>
      </c>
      <c r="V719">
        <v>0</v>
      </c>
      <c r="W719">
        <v>0</v>
      </c>
      <c r="X719">
        <v>1.0128999999999999</v>
      </c>
      <c r="Y719">
        <v>1.0314000000000001</v>
      </c>
      <c r="Z719">
        <v>0.85009999999999997</v>
      </c>
      <c r="AA719">
        <v>0.47760000000000002</v>
      </c>
      <c r="AB719">
        <v>0.49669999999999997</v>
      </c>
      <c r="AC719">
        <v>0.46760000000000002</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row>
    <row r="720" spans="8:48" ht="15.75" customHeight="1" x14ac:dyDescent="0.3">
      <c r="H720" t="str">
        <v>BYR4KP7</v>
      </c>
      <c r="I720" t="str">
        <v>GRENKE AG  ORD REG</v>
      </c>
      <c r="J720">
        <v>0</v>
      </c>
      <c r="K720">
        <v>0.52790000000000004</v>
      </c>
      <c r="L720">
        <v>0.66279999999999994</v>
      </c>
      <c r="M720">
        <v>0.60440000000000005</v>
      </c>
      <c r="N720">
        <v>0.62309999999999999</v>
      </c>
      <c r="O720">
        <v>0.63239999999999996</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row>
    <row r="721" spans="8:48" ht="15.75" customHeight="1" x14ac:dyDescent="0.3">
      <c r="H721" t="str">
        <v>5491966</v>
      </c>
      <c r="I721" t="str">
        <v>ENCAVIS (CAPITAL) AG  ORD</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0.34100000000000003</v>
      </c>
      <c r="AF721">
        <v>0.52590000000000003</v>
      </c>
      <c r="AG721">
        <v>0.62050000000000005</v>
      </c>
      <c r="AH721">
        <v>0.38829999999999998</v>
      </c>
      <c r="AI721">
        <v>0</v>
      </c>
      <c r="AJ721">
        <v>0</v>
      </c>
      <c r="AK721">
        <v>0</v>
      </c>
      <c r="AL721">
        <v>0.91510000000000002</v>
      </c>
      <c r="AM721">
        <v>1.1291</v>
      </c>
      <c r="AN721">
        <v>1.1973</v>
      </c>
      <c r="AO721">
        <v>0.755</v>
      </c>
      <c r="AP721">
        <v>0.25850000000000001</v>
      </c>
      <c r="AQ721">
        <v>0.64739999999999998</v>
      </c>
      <c r="AR721">
        <v>0</v>
      </c>
      <c r="AS721">
        <v>0</v>
      </c>
      <c r="AT721">
        <v>0</v>
      </c>
      <c r="AU721">
        <v>0</v>
      </c>
      <c r="AV721">
        <v>0</v>
      </c>
    </row>
    <row r="722" spans="8:48" ht="15.75" customHeight="1" x14ac:dyDescent="0.3">
      <c r="H722" t="str">
        <v>BPCTQ56</v>
      </c>
      <c r="I722" t="str">
        <v>DOUGLAS AG  ORD</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0.39019999999999999</v>
      </c>
      <c r="AU722">
        <v>0</v>
      </c>
      <c r="AV722">
        <v>0</v>
      </c>
    </row>
    <row r="723" spans="8:48" ht="15.75" customHeight="1" x14ac:dyDescent="0.3">
      <c r="H723" t="str">
        <v>B28XLF6</v>
      </c>
      <c r="I723" t="str">
        <v>HYPOPORT SE  ORD</v>
      </c>
      <c r="J723">
        <v>0</v>
      </c>
      <c r="K723">
        <v>0</v>
      </c>
      <c r="L723">
        <v>0</v>
      </c>
      <c r="M723">
        <v>0</v>
      </c>
      <c r="N723">
        <v>0</v>
      </c>
      <c r="O723">
        <v>0</v>
      </c>
      <c r="P723">
        <v>0</v>
      </c>
      <c r="Q723">
        <v>0</v>
      </c>
      <c r="R723">
        <v>0</v>
      </c>
      <c r="S723">
        <v>0</v>
      </c>
      <c r="T723">
        <v>0</v>
      </c>
      <c r="U723">
        <v>0</v>
      </c>
      <c r="V723">
        <v>0</v>
      </c>
      <c r="W723">
        <v>0</v>
      </c>
      <c r="X723">
        <v>0</v>
      </c>
      <c r="Y723">
        <v>0</v>
      </c>
      <c r="Z723">
        <v>0.1416</v>
      </c>
      <c r="AA723">
        <v>0.1845</v>
      </c>
      <c r="AB723">
        <v>0.1794</v>
      </c>
      <c r="AC723">
        <v>0.222</v>
      </c>
      <c r="AD723">
        <v>0.29360000000000003</v>
      </c>
      <c r="AE723">
        <v>0.35110000000000002</v>
      </c>
      <c r="AF723">
        <v>0.43669999999999998</v>
      </c>
      <c r="AG723">
        <v>0.38950000000000001</v>
      </c>
      <c r="AH723">
        <v>0</v>
      </c>
      <c r="AI723">
        <v>0</v>
      </c>
      <c r="AJ723">
        <v>0</v>
      </c>
      <c r="AK723">
        <v>0</v>
      </c>
      <c r="AL723">
        <v>0</v>
      </c>
      <c r="AM723">
        <v>0</v>
      </c>
      <c r="AN723">
        <v>0</v>
      </c>
      <c r="AO723">
        <v>0</v>
      </c>
      <c r="AP723">
        <v>0</v>
      </c>
      <c r="AQ723">
        <v>0</v>
      </c>
      <c r="AR723">
        <v>0</v>
      </c>
      <c r="AS723">
        <v>0</v>
      </c>
      <c r="AT723">
        <v>0</v>
      </c>
      <c r="AU723">
        <v>0</v>
      </c>
      <c r="AV723">
        <v>0</v>
      </c>
    </row>
    <row r="724" spans="8:48" ht="15.75" customHeight="1" x14ac:dyDescent="0.3">
      <c r="H724" t="str">
        <v>B28SK09</v>
      </c>
      <c r="I724" t="str">
        <v>HAMBURGER HAFEN &amp; LOGISTIK AG  ORD</v>
      </c>
      <c r="J724">
        <v>0</v>
      </c>
      <c r="K724">
        <v>0</v>
      </c>
      <c r="L724">
        <v>0</v>
      </c>
      <c r="M724">
        <v>0</v>
      </c>
      <c r="N724">
        <v>0</v>
      </c>
      <c r="O724">
        <v>0</v>
      </c>
      <c r="P724">
        <v>0</v>
      </c>
      <c r="Q724">
        <v>0</v>
      </c>
      <c r="R724">
        <v>0</v>
      </c>
      <c r="S724">
        <v>0</v>
      </c>
      <c r="T724">
        <v>0</v>
      </c>
      <c r="U724">
        <v>0</v>
      </c>
      <c r="V724">
        <v>0</v>
      </c>
      <c r="W724">
        <v>0</v>
      </c>
      <c r="X724">
        <v>0</v>
      </c>
      <c r="Y724">
        <v>0</v>
      </c>
      <c r="Z724">
        <v>0</v>
      </c>
      <c r="AA724">
        <v>9.9500000000000005E-2</v>
      </c>
      <c r="AB724">
        <v>0.34749999999999998</v>
      </c>
      <c r="AC724">
        <v>0.33489999999999998</v>
      </c>
      <c r="AD724">
        <v>0.24959999999999999</v>
      </c>
      <c r="AE724">
        <v>0</v>
      </c>
      <c r="AF724">
        <v>0</v>
      </c>
      <c r="AG724">
        <v>0</v>
      </c>
      <c r="AH724">
        <v>0.37319999999999998</v>
      </c>
      <c r="AI724">
        <v>0.3634</v>
      </c>
      <c r="AJ724">
        <v>0</v>
      </c>
      <c r="AK724">
        <v>0</v>
      </c>
      <c r="AL724">
        <v>0</v>
      </c>
      <c r="AM724">
        <v>0</v>
      </c>
      <c r="AN724">
        <v>0</v>
      </c>
      <c r="AO724">
        <v>0</v>
      </c>
      <c r="AP724">
        <v>0</v>
      </c>
      <c r="AQ724">
        <v>0</v>
      </c>
      <c r="AR724">
        <v>0</v>
      </c>
      <c r="AS724">
        <v>0</v>
      </c>
      <c r="AT724">
        <v>0</v>
      </c>
      <c r="AU724">
        <v>0</v>
      </c>
      <c r="AV724">
        <v>0</v>
      </c>
    </row>
    <row r="725" spans="8:48" ht="15.75" customHeight="1" x14ac:dyDescent="0.3">
      <c r="H725" t="str">
        <v>BZBWTJ1</v>
      </c>
      <c r="I725" t="str">
        <v>HORNBACH HOLDING AG &amp; CO KGAA  ORD</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0.2064</v>
      </c>
      <c r="AE725">
        <v>0</v>
      </c>
      <c r="AF725">
        <v>0</v>
      </c>
      <c r="AG725">
        <v>0</v>
      </c>
      <c r="AH725">
        <v>0</v>
      </c>
      <c r="AI725">
        <v>0</v>
      </c>
      <c r="AJ725">
        <v>0</v>
      </c>
      <c r="AK725">
        <v>0</v>
      </c>
      <c r="AL725">
        <v>0</v>
      </c>
      <c r="AM725">
        <v>0</v>
      </c>
      <c r="AN725">
        <v>0</v>
      </c>
      <c r="AO725">
        <v>0</v>
      </c>
      <c r="AP725">
        <v>0</v>
      </c>
      <c r="AQ725">
        <v>0</v>
      </c>
      <c r="AR725">
        <v>0</v>
      </c>
      <c r="AS725">
        <v>0</v>
      </c>
      <c r="AT725">
        <v>0</v>
      </c>
      <c r="AU725">
        <v>0</v>
      </c>
      <c r="AV725">
        <v>0</v>
      </c>
    </row>
    <row r="726" spans="8:48" ht="15.75" customHeight="1" x14ac:dyDescent="0.3">
      <c r="H726" t="str">
        <v>B88MHC4</v>
      </c>
      <c r="I726" t="str">
        <v>HUGO BOSS AG  ORD REG</v>
      </c>
      <c r="J726">
        <v>0</v>
      </c>
      <c r="K726">
        <v>0</v>
      </c>
      <c r="L726">
        <v>0</v>
      </c>
      <c r="M726">
        <v>0</v>
      </c>
      <c r="N726">
        <v>0</v>
      </c>
      <c r="O726">
        <v>0</v>
      </c>
      <c r="P726">
        <v>0</v>
      </c>
      <c r="Q726">
        <v>0</v>
      </c>
      <c r="R726">
        <v>0.84619999999999995</v>
      </c>
      <c r="S726">
        <v>0.69020000000000004</v>
      </c>
      <c r="T726">
        <v>0.77880000000000005</v>
      </c>
      <c r="U726">
        <v>0.72889999999999999</v>
      </c>
      <c r="V726">
        <v>0.17649999999999999</v>
      </c>
      <c r="W726">
        <v>0</v>
      </c>
      <c r="X726">
        <v>0</v>
      </c>
      <c r="Y726">
        <v>0</v>
      </c>
      <c r="Z726">
        <v>0</v>
      </c>
      <c r="AA726">
        <v>0</v>
      </c>
      <c r="AB726">
        <v>0</v>
      </c>
      <c r="AC726">
        <v>0</v>
      </c>
      <c r="AD726">
        <v>0</v>
      </c>
      <c r="AE726">
        <v>0</v>
      </c>
      <c r="AF726">
        <v>0</v>
      </c>
      <c r="AG726">
        <v>0</v>
      </c>
      <c r="AH726">
        <v>0</v>
      </c>
      <c r="AI726">
        <v>0</v>
      </c>
      <c r="AJ726">
        <v>0</v>
      </c>
      <c r="AK726">
        <v>0</v>
      </c>
      <c r="AL726">
        <v>0</v>
      </c>
      <c r="AM726">
        <v>0</v>
      </c>
      <c r="AN726">
        <v>0.29799999999999999</v>
      </c>
      <c r="AO726">
        <v>0.30480000000000002</v>
      </c>
      <c r="AP726">
        <v>0</v>
      </c>
      <c r="AQ726">
        <v>0</v>
      </c>
      <c r="AR726">
        <v>0</v>
      </c>
      <c r="AS726">
        <v>0</v>
      </c>
      <c r="AT726">
        <v>0</v>
      </c>
      <c r="AU726">
        <v>0</v>
      </c>
      <c r="AV726">
        <v>0</v>
      </c>
    </row>
    <row r="727" spans="8:48" ht="15.75" customHeight="1" x14ac:dyDescent="0.3">
      <c r="H727" t="str">
        <v>7162895</v>
      </c>
      <c r="I727" t="str">
        <v>INIT INNOVATION IN TRAFFIC SYS  ORD</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5.4899999999999997E-2</v>
      </c>
      <c r="AG727">
        <v>5.5E-2</v>
      </c>
      <c r="AH727">
        <v>4.6600000000000003E-2</v>
      </c>
      <c r="AI727">
        <v>0.1164</v>
      </c>
      <c r="AJ727">
        <v>0</v>
      </c>
      <c r="AK727">
        <v>0</v>
      </c>
      <c r="AL727">
        <v>0</v>
      </c>
      <c r="AM727">
        <v>0</v>
      </c>
      <c r="AN727">
        <v>0</v>
      </c>
      <c r="AO727">
        <v>0</v>
      </c>
      <c r="AP727">
        <v>0</v>
      </c>
      <c r="AQ727">
        <v>0</v>
      </c>
      <c r="AR727">
        <v>0</v>
      </c>
      <c r="AS727">
        <v>0</v>
      </c>
      <c r="AT727">
        <v>0</v>
      </c>
      <c r="AU727">
        <v>0</v>
      </c>
      <c r="AV727">
        <v>0</v>
      </c>
    </row>
    <row r="728" spans="8:48" ht="15.75" customHeight="1" x14ac:dyDescent="0.3">
      <c r="H728" t="str">
        <v>5949777</v>
      </c>
      <c r="I728" t="str">
        <v>ISRA VISION AG  ORD</v>
      </c>
      <c r="J728">
        <v>0</v>
      </c>
      <c r="K728">
        <v>0</v>
      </c>
      <c r="L728">
        <v>0</v>
      </c>
      <c r="M728">
        <v>0</v>
      </c>
      <c r="N728">
        <v>0</v>
      </c>
      <c r="O728">
        <v>0</v>
      </c>
      <c r="P728">
        <v>0</v>
      </c>
      <c r="Q728">
        <v>0</v>
      </c>
      <c r="R728">
        <v>0.30909999999999999</v>
      </c>
      <c r="S728">
        <v>0.31900000000000001</v>
      </c>
      <c r="T728">
        <v>0.30359999999999998</v>
      </c>
      <c r="U728">
        <v>0.39760000000000001</v>
      </c>
      <c r="V728">
        <v>0.31609999999999999</v>
      </c>
      <c r="W728">
        <v>0.75319999999999998</v>
      </c>
      <c r="X728">
        <v>0.58050000000000002</v>
      </c>
      <c r="Y728">
        <v>0.4214</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row>
    <row r="729" spans="8:48" ht="15.75" customHeight="1" x14ac:dyDescent="0.3">
      <c r="H729" t="str">
        <v>BYVQYG8</v>
      </c>
      <c r="I729" t="str">
        <v>FLATEXDEGIRO AG  ORD REG</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0.53</v>
      </c>
      <c r="AF729">
        <v>0.57340000000000002</v>
      </c>
      <c r="AG729">
        <v>0.77090000000000003</v>
      </c>
      <c r="AH729">
        <v>0.26569999999999999</v>
      </c>
      <c r="AI729">
        <v>0.33400000000000002</v>
      </c>
      <c r="AJ729">
        <v>0</v>
      </c>
      <c r="AK729">
        <v>0</v>
      </c>
      <c r="AL729">
        <v>0</v>
      </c>
      <c r="AM729">
        <v>0</v>
      </c>
      <c r="AN729">
        <v>0</v>
      </c>
      <c r="AO729">
        <v>0</v>
      </c>
      <c r="AP729">
        <v>0</v>
      </c>
      <c r="AQ729">
        <v>0</v>
      </c>
      <c r="AR729">
        <v>0</v>
      </c>
      <c r="AS729">
        <v>0</v>
      </c>
      <c r="AT729">
        <v>0</v>
      </c>
      <c r="AU729">
        <v>0</v>
      </c>
      <c r="AV729">
        <v>0</v>
      </c>
    </row>
    <row r="730" spans="8:48" ht="15.75" customHeight="1" x14ac:dyDescent="0.3">
      <c r="H730" t="str">
        <v>7107551</v>
      </c>
      <c r="I730" t="str">
        <v>FRAPORT AG  ORD</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0.18870000000000001</v>
      </c>
      <c r="AH730">
        <v>0.65349999999999997</v>
      </c>
      <c r="AI730">
        <v>0</v>
      </c>
      <c r="AJ730">
        <v>0</v>
      </c>
      <c r="AK730">
        <v>0</v>
      </c>
      <c r="AL730">
        <v>0</v>
      </c>
      <c r="AM730">
        <v>0</v>
      </c>
      <c r="AN730">
        <v>0</v>
      </c>
      <c r="AO730">
        <v>0</v>
      </c>
      <c r="AP730">
        <v>0</v>
      </c>
      <c r="AQ730">
        <v>0</v>
      </c>
      <c r="AR730">
        <v>0</v>
      </c>
      <c r="AS730">
        <v>0</v>
      </c>
      <c r="AT730">
        <v>0</v>
      </c>
      <c r="AU730">
        <v>0</v>
      </c>
      <c r="AV730">
        <v>0</v>
      </c>
    </row>
    <row r="731" spans="8:48" ht="15.75" customHeight="1" x14ac:dyDescent="0.3">
      <c r="H731" t="str">
        <v>4557847</v>
      </c>
      <c r="I731" t="str">
        <v>DEUTZ AG  ORD</v>
      </c>
      <c r="J731">
        <v>0</v>
      </c>
      <c r="K731">
        <v>0</v>
      </c>
      <c r="L731">
        <v>0</v>
      </c>
      <c r="M731">
        <v>0</v>
      </c>
      <c r="N731">
        <v>0</v>
      </c>
      <c r="O731">
        <v>0</v>
      </c>
      <c r="P731">
        <v>0</v>
      </c>
      <c r="Q731">
        <v>0</v>
      </c>
      <c r="R731">
        <v>0.51439999999999997</v>
      </c>
      <c r="S731">
        <v>0.49680000000000002</v>
      </c>
      <c r="T731">
        <v>0.40770000000000001</v>
      </c>
      <c r="U731">
        <v>0.44479999999999997</v>
      </c>
      <c r="V731">
        <v>0.44929999999999998</v>
      </c>
      <c r="W731">
        <v>0.39500000000000002</v>
      </c>
      <c r="X731">
        <v>0.42870000000000003</v>
      </c>
      <c r="Y731">
        <v>0.37209999999999999</v>
      </c>
      <c r="Z731">
        <v>0.29399999999999998</v>
      </c>
      <c r="AA731">
        <v>0.55100000000000005</v>
      </c>
      <c r="AB731">
        <v>0</v>
      </c>
      <c r="AC731">
        <v>0</v>
      </c>
      <c r="AD731">
        <v>0</v>
      </c>
      <c r="AE731">
        <v>0</v>
      </c>
      <c r="AF731">
        <v>0</v>
      </c>
      <c r="AG731">
        <v>0</v>
      </c>
      <c r="AH731">
        <v>0</v>
      </c>
      <c r="AI731">
        <v>0</v>
      </c>
      <c r="AJ731">
        <v>0</v>
      </c>
      <c r="AK731">
        <v>0</v>
      </c>
      <c r="AL731">
        <v>0</v>
      </c>
      <c r="AM731">
        <v>0</v>
      </c>
      <c r="AN731">
        <v>0</v>
      </c>
      <c r="AO731">
        <v>0</v>
      </c>
      <c r="AP731">
        <v>0.33029999999999998</v>
      </c>
      <c r="AQ731">
        <v>0.21379999999999999</v>
      </c>
      <c r="AR731">
        <v>0</v>
      </c>
      <c r="AS731">
        <v>0</v>
      </c>
      <c r="AT731">
        <v>0</v>
      </c>
      <c r="AU731">
        <v>0</v>
      </c>
      <c r="AV731">
        <v>0</v>
      </c>
    </row>
    <row r="732" spans="8:48" ht="15.75" customHeight="1" x14ac:dyDescent="0.3">
      <c r="H732" t="str">
        <v>5558203</v>
      </c>
      <c r="I732" t="str">
        <v>KOENIG &amp; BAUER AG  ORD</v>
      </c>
      <c r="J732">
        <v>0</v>
      </c>
      <c r="K732">
        <v>0</v>
      </c>
      <c r="L732">
        <v>0</v>
      </c>
      <c r="M732">
        <v>0</v>
      </c>
      <c r="N732">
        <v>0</v>
      </c>
      <c r="O732">
        <v>0</v>
      </c>
      <c r="P732">
        <v>0</v>
      </c>
      <c r="Q732">
        <v>0</v>
      </c>
      <c r="R732">
        <v>0.32</v>
      </c>
      <c r="S732">
        <v>0.2727</v>
      </c>
      <c r="T732">
        <v>0.28470000000000001</v>
      </c>
      <c r="U732">
        <v>0.25240000000000001</v>
      </c>
      <c r="V732">
        <v>0.88990000000000002</v>
      </c>
      <c r="W732">
        <v>0.73150000000000004</v>
      </c>
      <c r="X732">
        <v>0.6038</v>
      </c>
      <c r="Y732">
        <v>0.5484</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row>
    <row r="733" spans="8:48" ht="15.75" customHeight="1" x14ac:dyDescent="0.3">
      <c r="H733" t="str">
        <v>BSHYK55</v>
      </c>
      <c r="I733" t="str">
        <v>HELLA GMBH &amp; CO KGAA  ORD</v>
      </c>
      <c r="J733">
        <v>0</v>
      </c>
      <c r="K733">
        <v>0</v>
      </c>
      <c r="L733">
        <v>0</v>
      </c>
      <c r="M733">
        <v>0</v>
      </c>
      <c r="N733">
        <v>0</v>
      </c>
      <c r="O733">
        <v>0</v>
      </c>
      <c r="P733">
        <v>0</v>
      </c>
      <c r="Q733">
        <v>0</v>
      </c>
      <c r="R733">
        <v>0</v>
      </c>
      <c r="S733">
        <v>0.92720000000000002</v>
      </c>
      <c r="T733">
        <v>0.97370000000000001</v>
      </c>
      <c r="U733">
        <v>0.99070000000000003</v>
      </c>
      <c r="V733">
        <v>0.75929999999999997</v>
      </c>
      <c r="W733">
        <v>0.67569999999999997</v>
      </c>
      <c r="X733">
        <v>0.66449999999999998</v>
      </c>
      <c r="Y733">
        <v>0.62290000000000001</v>
      </c>
      <c r="Z733">
        <v>0.77459999999999996</v>
      </c>
      <c r="AA733">
        <v>0.52300000000000002</v>
      </c>
      <c r="AB733">
        <v>0.505</v>
      </c>
      <c r="AC733">
        <v>0.54530000000000001</v>
      </c>
      <c r="AD733">
        <v>0.41689999999999999</v>
      </c>
      <c r="AE733">
        <v>0.46379999999999999</v>
      </c>
      <c r="AF733">
        <v>0.50149999999999995</v>
      </c>
      <c r="AG733">
        <v>0.56869999999999998</v>
      </c>
      <c r="AH733">
        <v>0.79730000000000001</v>
      </c>
      <c r="AI733">
        <v>0.36759999999999998</v>
      </c>
      <c r="AJ733">
        <v>0</v>
      </c>
      <c r="AK733">
        <v>0</v>
      </c>
      <c r="AL733">
        <v>0</v>
      </c>
      <c r="AM733">
        <v>0</v>
      </c>
      <c r="AN733">
        <v>0</v>
      </c>
      <c r="AO733">
        <v>0</v>
      </c>
      <c r="AP733">
        <v>0</v>
      </c>
      <c r="AQ733">
        <v>0</v>
      </c>
      <c r="AR733">
        <v>0</v>
      </c>
      <c r="AS733">
        <v>0</v>
      </c>
      <c r="AT733">
        <v>0</v>
      </c>
      <c r="AU733">
        <v>0</v>
      </c>
      <c r="AV733">
        <v>0</v>
      </c>
    </row>
    <row r="734" spans="8:48" ht="15.75" customHeight="1" x14ac:dyDescent="0.3">
      <c r="H734" t="str">
        <v>BGJVB13</v>
      </c>
      <c r="I734" t="str">
        <v>JENOPTIK AG  ORD REG</v>
      </c>
      <c r="J734">
        <v>0.55089999999999995</v>
      </c>
      <c r="K734">
        <v>0.29149999999999998</v>
      </c>
      <c r="L734">
        <v>0.39839999999999998</v>
      </c>
      <c r="M734">
        <v>0.8196</v>
      </c>
      <c r="N734">
        <v>0.95289999999999997</v>
      </c>
      <c r="O734">
        <v>1.0416000000000001</v>
      </c>
      <c r="P734">
        <v>1.0521</v>
      </c>
      <c r="Q734">
        <v>1.0569</v>
      </c>
      <c r="R734">
        <v>0.99980000000000002</v>
      </c>
      <c r="S734">
        <v>0.8992</v>
      </c>
      <c r="T734">
        <v>1.0181</v>
      </c>
      <c r="U734">
        <v>0.98440000000000005</v>
      </c>
      <c r="V734">
        <v>0.90649999999999997</v>
      </c>
      <c r="W734">
        <v>0.93420000000000003</v>
      </c>
      <c r="X734">
        <v>0</v>
      </c>
      <c r="Y734">
        <v>0</v>
      </c>
      <c r="Z734">
        <v>0.46200000000000002</v>
      </c>
      <c r="AA734">
        <v>0.38379999999999997</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row>
    <row r="735" spans="8:48" ht="15.75" customHeight="1" x14ac:dyDescent="0.3">
      <c r="H735" t="str">
        <v>BDC3R17</v>
      </c>
      <c r="I735" t="str">
        <v>JOST WERKE SE  ORD BRR</v>
      </c>
      <c r="J735">
        <v>0</v>
      </c>
      <c r="K735">
        <v>0</v>
      </c>
      <c r="L735">
        <v>0</v>
      </c>
      <c r="M735">
        <v>0</v>
      </c>
      <c r="N735">
        <v>0</v>
      </c>
      <c r="O735">
        <v>0</v>
      </c>
      <c r="P735">
        <v>0</v>
      </c>
      <c r="Q735">
        <v>0</v>
      </c>
      <c r="R735">
        <v>0</v>
      </c>
      <c r="S735">
        <v>0</v>
      </c>
      <c r="T735">
        <v>0</v>
      </c>
      <c r="U735">
        <v>0</v>
      </c>
      <c r="V735">
        <v>0.36909999999999998</v>
      </c>
      <c r="W735">
        <v>0.4647</v>
      </c>
      <c r="X735">
        <v>0</v>
      </c>
      <c r="Y735">
        <v>0</v>
      </c>
      <c r="Z735">
        <v>0</v>
      </c>
      <c r="AA735">
        <v>7.22E-2</v>
      </c>
      <c r="AB735">
        <v>0.46829999999999999</v>
      </c>
      <c r="AC735">
        <v>0.59509999999999996</v>
      </c>
      <c r="AD735">
        <v>0.4652</v>
      </c>
      <c r="AE735">
        <v>0.51470000000000005</v>
      </c>
      <c r="AF735">
        <v>0.53910000000000002</v>
      </c>
      <c r="AG735">
        <v>0.61</v>
      </c>
      <c r="AH735">
        <v>0.43049999999999999</v>
      </c>
      <c r="AI735">
        <v>0</v>
      </c>
      <c r="AJ735">
        <v>0</v>
      </c>
      <c r="AK735">
        <v>0</v>
      </c>
      <c r="AL735">
        <v>0</v>
      </c>
      <c r="AM735">
        <v>0</v>
      </c>
      <c r="AN735">
        <v>0</v>
      </c>
      <c r="AO735">
        <v>0</v>
      </c>
      <c r="AP735">
        <v>0.24579999999999999</v>
      </c>
      <c r="AQ735">
        <v>0</v>
      </c>
      <c r="AR735">
        <v>0</v>
      </c>
      <c r="AS735">
        <v>0</v>
      </c>
      <c r="AT735">
        <v>0</v>
      </c>
      <c r="AU735">
        <v>0</v>
      </c>
      <c r="AV735">
        <v>0</v>
      </c>
    </row>
    <row r="736" spans="8:48" ht="15.75" customHeight="1" x14ac:dyDescent="0.3">
      <c r="H736" t="str">
        <v>4498065</v>
      </c>
      <c r="I736" t="str">
        <v>KSB SE &amp; CO KGAA  PFD</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0.47989999999999999</v>
      </c>
      <c r="AS736">
        <v>0</v>
      </c>
      <c r="AT736">
        <v>0</v>
      </c>
      <c r="AU736">
        <v>0</v>
      </c>
      <c r="AV736">
        <v>0</v>
      </c>
    </row>
    <row r="737" spans="8:48" ht="15.75" customHeight="1" x14ac:dyDescent="0.3">
      <c r="H737" t="str">
        <v>BB22L96</v>
      </c>
      <c r="I737" t="str">
        <v>KION GROUP AG  ORD</v>
      </c>
      <c r="J737">
        <v>0.74739999999999995</v>
      </c>
      <c r="K737">
        <v>1.4616</v>
      </c>
      <c r="L737">
        <v>1.0193000000000001</v>
      </c>
      <c r="M737">
        <v>0.94330000000000003</v>
      </c>
      <c r="N737">
        <v>1.1040000000000001</v>
      </c>
      <c r="O737">
        <v>0.94069999999999998</v>
      </c>
      <c r="P737">
        <v>1.0031000000000001</v>
      </c>
      <c r="Q737">
        <v>0</v>
      </c>
      <c r="R737">
        <v>0</v>
      </c>
      <c r="S737">
        <v>0</v>
      </c>
      <c r="T737">
        <v>0</v>
      </c>
      <c r="U737">
        <v>0</v>
      </c>
      <c r="V737">
        <v>0</v>
      </c>
      <c r="W737">
        <v>0</v>
      </c>
      <c r="X737">
        <v>0</v>
      </c>
      <c r="Y737">
        <v>0.26679999999999998</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1.0909</v>
      </c>
      <c r="AS737">
        <v>1.1013999999999999</v>
      </c>
      <c r="AT737">
        <v>1.0379</v>
      </c>
      <c r="AU737">
        <v>0.64629999999999999</v>
      </c>
      <c r="AV737">
        <v>0</v>
      </c>
    </row>
    <row r="738" spans="8:48" ht="15.75" customHeight="1" x14ac:dyDescent="0.3">
      <c r="H738" t="str">
        <v>B05M8B7</v>
      </c>
      <c r="I738" t="str">
        <v>LANXESS AG  ORD</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1.1797</v>
      </c>
      <c r="AT738">
        <v>0.7994</v>
      </c>
      <c r="AU738">
        <v>0</v>
      </c>
      <c r="AV738">
        <v>0</v>
      </c>
    </row>
    <row r="739" spans="8:48" ht="15.75" customHeight="1" x14ac:dyDescent="0.3">
      <c r="H739" t="str">
        <v>5569711</v>
      </c>
      <c r="I739" t="str">
        <v>LPKF LASER &amp; ELECTRONICS SE  ORD</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0.61009999999999998</v>
      </c>
      <c r="AE739">
        <v>0.55410000000000004</v>
      </c>
      <c r="AF739">
        <v>0.59670000000000001</v>
      </c>
      <c r="AG739">
        <v>0.71760000000000002</v>
      </c>
      <c r="AH739">
        <v>0</v>
      </c>
      <c r="AI739">
        <v>0</v>
      </c>
      <c r="AJ739">
        <v>0</v>
      </c>
      <c r="AK739">
        <v>0</v>
      </c>
      <c r="AL739">
        <v>0</v>
      </c>
      <c r="AM739">
        <v>0</v>
      </c>
      <c r="AN739">
        <v>0</v>
      </c>
      <c r="AO739">
        <v>0</v>
      </c>
      <c r="AP739">
        <v>0</v>
      </c>
      <c r="AQ739">
        <v>0</v>
      </c>
      <c r="AR739">
        <v>0</v>
      </c>
      <c r="AS739">
        <v>0</v>
      </c>
      <c r="AT739">
        <v>0</v>
      </c>
      <c r="AU739">
        <v>0</v>
      </c>
      <c r="AV739">
        <v>0</v>
      </c>
    </row>
    <row r="740" spans="8:48" ht="15.75" customHeight="1" x14ac:dyDescent="0.3">
      <c r="H740" t="str">
        <v>5289172</v>
      </c>
      <c r="I740" t="str">
        <v>MENSCH UND MASCHINE SOFTWARE AG  ORD</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9.3299999999999994E-2</v>
      </c>
      <c r="AG740">
        <v>9.4200000000000006E-2</v>
      </c>
      <c r="AH740">
        <v>0</v>
      </c>
      <c r="AI740">
        <v>0</v>
      </c>
      <c r="AJ740">
        <v>0</v>
      </c>
      <c r="AK740">
        <v>0</v>
      </c>
      <c r="AL740">
        <v>0</v>
      </c>
      <c r="AM740">
        <v>0</v>
      </c>
      <c r="AN740">
        <v>0</v>
      </c>
      <c r="AO740">
        <v>0</v>
      </c>
      <c r="AP740">
        <v>0</v>
      </c>
      <c r="AQ740">
        <v>0</v>
      </c>
      <c r="AR740">
        <v>0</v>
      </c>
      <c r="AS740">
        <v>0</v>
      </c>
      <c r="AT740">
        <v>0</v>
      </c>
      <c r="AU740">
        <v>0</v>
      </c>
      <c r="AV740">
        <v>0</v>
      </c>
    </row>
    <row r="741" spans="8:48" ht="15.75" customHeight="1" x14ac:dyDescent="0.3">
      <c r="H741" t="str">
        <v>5633962</v>
      </c>
      <c r="I741" t="str">
        <v>NEMETSCHEK SE  ORD</v>
      </c>
      <c r="J741">
        <v>0</v>
      </c>
      <c r="K741">
        <v>0</v>
      </c>
      <c r="L741">
        <v>0</v>
      </c>
      <c r="M741">
        <v>0</v>
      </c>
      <c r="N741">
        <v>0</v>
      </c>
      <c r="O741">
        <v>0</v>
      </c>
      <c r="P741">
        <v>0.62670000000000003</v>
      </c>
      <c r="Q741">
        <v>0.66649999999999998</v>
      </c>
      <c r="R741">
        <v>0</v>
      </c>
      <c r="S741">
        <v>0</v>
      </c>
      <c r="T741">
        <v>0</v>
      </c>
      <c r="U741">
        <v>0</v>
      </c>
      <c r="V741">
        <v>0</v>
      </c>
      <c r="W741">
        <v>0.1966</v>
      </c>
      <c r="X741">
        <v>0.5847</v>
      </c>
      <c r="Y741">
        <v>0</v>
      </c>
      <c r="Z741">
        <v>0</v>
      </c>
      <c r="AA741">
        <v>0.49320000000000003</v>
      </c>
      <c r="AB741">
        <v>0.44629999999999997</v>
      </c>
      <c r="AC741">
        <v>0.50319999999999998</v>
      </c>
      <c r="AD741">
        <v>0.60350000000000004</v>
      </c>
      <c r="AE741">
        <v>0.66220000000000001</v>
      </c>
      <c r="AF741">
        <v>0.39500000000000002</v>
      </c>
      <c r="AG741">
        <v>0</v>
      </c>
      <c r="AH741">
        <v>0</v>
      </c>
      <c r="AI741">
        <v>0</v>
      </c>
      <c r="AJ741">
        <v>0</v>
      </c>
      <c r="AK741">
        <v>0</v>
      </c>
      <c r="AL741">
        <v>0</v>
      </c>
      <c r="AM741">
        <v>0</v>
      </c>
      <c r="AN741">
        <v>0</v>
      </c>
      <c r="AO741">
        <v>0</v>
      </c>
      <c r="AP741">
        <v>0</v>
      </c>
      <c r="AQ741">
        <v>0</v>
      </c>
      <c r="AR741">
        <v>0</v>
      </c>
      <c r="AS741">
        <v>0</v>
      </c>
      <c r="AT741">
        <v>0</v>
      </c>
      <c r="AU741">
        <v>0</v>
      </c>
      <c r="AV741">
        <v>0</v>
      </c>
    </row>
    <row r="742" spans="8:48" ht="15.75" customHeight="1" x14ac:dyDescent="0.3">
      <c r="H742" t="str">
        <v>B06CF71</v>
      </c>
      <c r="I742" t="str">
        <v>NORDEX SE  ORD</v>
      </c>
      <c r="J742">
        <v>0</v>
      </c>
      <c r="K742">
        <v>0.5484</v>
      </c>
      <c r="L742">
        <v>0.66369999999999996</v>
      </c>
      <c r="M742">
        <v>0.60570000000000002</v>
      </c>
      <c r="N742">
        <v>1.18E-2</v>
      </c>
      <c r="O742">
        <v>0</v>
      </c>
      <c r="P742">
        <v>0</v>
      </c>
      <c r="Q742">
        <v>0</v>
      </c>
      <c r="R742">
        <v>0</v>
      </c>
      <c r="S742">
        <v>0</v>
      </c>
      <c r="T742">
        <v>0</v>
      </c>
      <c r="U742">
        <v>0</v>
      </c>
      <c r="V742">
        <v>0</v>
      </c>
      <c r="W742">
        <v>0</v>
      </c>
      <c r="X742">
        <v>0</v>
      </c>
      <c r="Y742">
        <v>0</v>
      </c>
      <c r="Z742">
        <v>0.53090000000000004</v>
      </c>
      <c r="AA742">
        <v>0.42780000000000001</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row>
    <row r="743" spans="8:48" ht="15.75" customHeight="1" x14ac:dyDescent="0.3">
      <c r="H743" t="str">
        <v>B4RLNR1</v>
      </c>
      <c r="I743" t="str">
        <v>NORMA GROUP SE  ORD</v>
      </c>
      <c r="J743">
        <v>0.72889999999999999</v>
      </c>
      <c r="K743">
        <v>0</v>
      </c>
      <c r="L743">
        <v>0</v>
      </c>
      <c r="M743">
        <v>0</v>
      </c>
      <c r="N743">
        <v>0.60909999999999997</v>
      </c>
      <c r="O743">
        <v>0.54720000000000002</v>
      </c>
      <c r="P743">
        <v>0.59750000000000003</v>
      </c>
      <c r="Q743">
        <v>0</v>
      </c>
      <c r="R743">
        <v>0</v>
      </c>
      <c r="S743">
        <v>0</v>
      </c>
      <c r="T743">
        <v>0</v>
      </c>
      <c r="U743">
        <v>0</v>
      </c>
      <c r="V743">
        <v>0</v>
      </c>
      <c r="W743">
        <v>0.26939999999999997</v>
      </c>
      <c r="X743">
        <v>0</v>
      </c>
      <c r="Y743">
        <v>0</v>
      </c>
      <c r="Z743">
        <v>0</v>
      </c>
      <c r="AA743">
        <v>0</v>
      </c>
      <c r="AB743">
        <v>0</v>
      </c>
      <c r="AC743">
        <v>0</v>
      </c>
      <c r="AD743">
        <v>0</v>
      </c>
      <c r="AE743">
        <v>0</v>
      </c>
      <c r="AF743">
        <v>0</v>
      </c>
      <c r="AG743">
        <v>0</v>
      </c>
      <c r="AH743">
        <v>0.1951</v>
      </c>
      <c r="AI743">
        <v>0.30509999999999998</v>
      </c>
      <c r="AJ743">
        <v>0.81830000000000003</v>
      </c>
      <c r="AK743">
        <v>0.55769999999999997</v>
      </c>
      <c r="AL743">
        <v>0.25119999999999998</v>
      </c>
      <c r="AM743">
        <v>0</v>
      </c>
      <c r="AN743">
        <v>0</v>
      </c>
      <c r="AO743">
        <v>0</v>
      </c>
      <c r="AP743">
        <v>0.45490000000000003</v>
      </c>
      <c r="AQ743">
        <v>0.60189999999999999</v>
      </c>
      <c r="AR743">
        <v>0.65629999999999999</v>
      </c>
      <c r="AS743">
        <v>0.56950000000000001</v>
      </c>
      <c r="AT743">
        <v>0.37190000000000001</v>
      </c>
      <c r="AU743">
        <v>0</v>
      </c>
      <c r="AV743">
        <v>0</v>
      </c>
    </row>
    <row r="744" spans="8:48" ht="15.75" customHeight="1" x14ac:dyDescent="0.3">
      <c r="H744" t="str">
        <v>5734672</v>
      </c>
      <c r="I744" t="str">
        <v>1&amp;1 AG  ORD</v>
      </c>
      <c r="J744">
        <v>0.69369999999999998</v>
      </c>
      <c r="K744">
        <v>0.5494</v>
      </c>
      <c r="L744">
        <v>0.72840000000000005</v>
      </c>
      <c r="M744">
        <v>0.60050000000000003</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row>
    <row r="745" spans="8:48" ht="15.75" customHeight="1" x14ac:dyDescent="0.3">
      <c r="H745" t="str">
        <v>B11Y3K8</v>
      </c>
      <c r="I745" t="str">
        <v>PATRIZIA SE  ORD</v>
      </c>
      <c r="J745">
        <v>0</v>
      </c>
      <c r="K745">
        <v>0</v>
      </c>
      <c r="L745">
        <v>0</v>
      </c>
      <c r="M745">
        <v>0</v>
      </c>
      <c r="N745">
        <v>0</v>
      </c>
      <c r="O745">
        <v>0</v>
      </c>
      <c r="P745">
        <v>0</v>
      </c>
      <c r="Q745">
        <v>0</v>
      </c>
      <c r="R745">
        <v>0</v>
      </c>
      <c r="S745">
        <v>0</v>
      </c>
      <c r="T745">
        <v>0</v>
      </c>
      <c r="U745">
        <v>0</v>
      </c>
      <c r="V745">
        <v>0</v>
      </c>
      <c r="W745">
        <v>0</v>
      </c>
      <c r="X745">
        <v>0</v>
      </c>
      <c r="Y745">
        <v>0</v>
      </c>
      <c r="Z745">
        <v>0.2918</v>
      </c>
      <c r="AA745">
        <v>0.2596</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row>
    <row r="746" spans="8:48" ht="15.75" customHeight="1" x14ac:dyDescent="0.3">
      <c r="H746" t="str">
        <v>BD6QT83</v>
      </c>
      <c r="I746" t="str">
        <v>METRO (WHOLESALE &amp; FOOD) AG  ORD</v>
      </c>
      <c r="J746">
        <v>0</v>
      </c>
      <c r="K746">
        <v>0</v>
      </c>
      <c r="L746">
        <v>0</v>
      </c>
      <c r="M746">
        <v>0</v>
      </c>
      <c r="N746">
        <v>0</v>
      </c>
      <c r="O746">
        <v>0</v>
      </c>
      <c r="P746">
        <v>0</v>
      </c>
      <c r="Q746">
        <v>0</v>
      </c>
      <c r="R746">
        <v>0</v>
      </c>
      <c r="S746">
        <v>0</v>
      </c>
      <c r="T746">
        <v>0</v>
      </c>
      <c r="U746">
        <v>0</v>
      </c>
      <c r="V746">
        <v>0</v>
      </c>
      <c r="W746">
        <v>0</v>
      </c>
      <c r="X746">
        <v>0</v>
      </c>
      <c r="Y746">
        <v>0</v>
      </c>
      <c r="Z746">
        <v>0.28910000000000002</v>
      </c>
      <c r="AA746">
        <v>0.30449999999999999</v>
      </c>
      <c r="AB746">
        <v>0.28070000000000001</v>
      </c>
      <c r="AC746">
        <v>0.24979999999999999</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row>
    <row r="747" spans="8:48" ht="15.75" customHeight="1" x14ac:dyDescent="0.3">
      <c r="H747" t="str">
        <v>BJV2FV3</v>
      </c>
      <c r="I747" t="str">
        <v>NEW WORK SE  ORD</v>
      </c>
      <c r="J747">
        <v>0</v>
      </c>
      <c r="K747">
        <v>0</v>
      </c>
      <c r="L747">
        <v>0</v>
      </c>
      <c r="M747">
        <v>0</v>
      </c>
      <c r="N747">
        <v>0</v>
      </c>
      <c r="O747">
        <v>0</v>
      </c>
      <c r="P747">
        <v>0</v>
      </c>
      <c r="Q747">
        <v>0</v>
      </c>
      <c r="R747">
        <v>0</v>
      </c>
      <c r="S747">
        <v>0</v>
      </c>
      <c r="T747">
        <v>0</v>
      </c>
      <c r="U747">
        <v>0</v>
      </c>
      <c r="V747">
        <v>0</v>
      </c>
      <c r="W747">
        <v>0</v>
      </c>
      <c r="X747">
        <v>0</v>
      </c>
      <c r="Y747">
        <v>0</v>
      </c>
      <c r="Z747">
        <v>0</v>
      </c>
      <c r="AA747">
        <v>0.26519999999999999</v>
      </c>
      <c r="AB747">
        <v>0.39410000000000001</v>
      </c>
      <c r="AC747">
        <v>0.41320000000000001</v>
      </c>
      <c r="AD747">
        <v>0</v>
      </c>
      <c r="AE747">
        <v>0</v>
      </c>
      <c r="AF747">
        <v>0</v>
      </c>
      <c r="AG747">
        <v>0</v>
      </c>
      <c r="AH747">
        <v>0</v>
      </c>
      <c r="AI747">
        <v>0</v>
      </c>
      <c r="AJ747">
        <v>0.1822</v>
      </c>
      <c r="AK747">
        <v>0.18099999999999999</v>
      </c>
      <c r="AL747">
        <v>0.24540000000000001</v>
      </c>
      <c r="AM747">
        <v>0</v>
      </c>
      <c r="AN747">
        <v>0</v>
      </c>
      <c r="AO747">
        <v>0</v>
      </c>
      <c r="AP747">
        <v>0</v>
      </c>
      <c r="AQ747">
        <v>0</v>
      </c>
      <c r="AR747">
        <v>0</v>
      </c>
      <c r="AS747">
        <v>0</v>
      </c>
      <c r="AT747">
        <v>0</v>
      </c>
      <c r="AU747">
        <v>0</v>
      </c>
      <c r="AV747">
        <v>0</v>
      </c>
    </row>
    <row r="748" spans="8:48" ht="15.75" customHeight="1" x14ac:dyDescent="0.3">
      <c r="H748" t="str">
        <v>5499238</v>
      </c>
      <c r="I748" t="str">
        <v>PFEIFFER VACUUM TECHNOLOGY AG  ORD</v>
      </c>
      <c r="J748">
        <v>0</v>
      </c>
      <c r="K748">
        <v>0</v>
      </c>
      <c r="L748">
        <v>0</v>
      </c>
      <c r="M748">
        <v>0</v>
      </c>
      <c r="N748">
        <v>0</v>
      </c>
      <c r="O748">
        <v>0</v>
      </c>
      <c r="P748">
        <v>0</v>
      </c>
      <c r="Q748">
        <v>0</v>
      </c>
      <c r="R748">
        <v>6.1000000000000004E-3</v>
      </c>
      <c r="S748">
        <v>0.27710000000000001</v>
      </c>
      <c r="T748">
        <v>0.25569999999999998</v>
      </c>
      <c r="U748">
        <v>0.29459999999999997</v>
      </c>
      <c r="V748">
        <v>0.2354</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row>
    <row r="749" spans="8:48" ht="15.75" customHeight="1" x14ac:dyDescent="0.3">
      <c r="H749" t="str">
        <v>5910609</v>
      </c>
      <c r="I749" t="str">
        <v>RATIONAL AG  ORD</v>
      </c>
      <c r="J749">
        <v>0.63949999999999996</v>
      </c>
      <c r="K749">
        <v>0.55089999999999995</v>
      </c>
      <c r="L749">
        <v>0.66169999999999995</v>
      </c>
      <c r="M749">
        <v>0.61409999999999998</v>
      </c>
      <c r="N749">
        <v>0.7329</v>
      </c>
      <c r="O749">
        <v>0</v>
      </c>
      <c r="P749">
        <v>0</v>
      </c>
      <c r="Q749">
        <v>0</v>
      </c>
      <c r="R749">
        <v>0</v>
      </c>
      <c r="S749">
        <v>0</v>
      </c>
      <c r="T749">
        <v>0</v>
      </c>
      <c r="U749">
        <v>0</v>
      </c>
      <c r="V749">
        <v>0</v>
      </c>
      <c r="W749">
        <v>0</v>
      </c>
      <c r="X749">
        <v>0</v>
      </c>
      <c r="Y749">
        <v>0</v>
      </c>
      <c r="Z749">
        <v>0</v>
      </c>
      <c r="AA749">
        <v>0</v>
      </c>
      <c r="AB749">
        <v>0</v>
      </c>
      <c r="AC749">
        <v>0</v>
      </c>
      <c r="AD749">
        <v>0.66639999999999999</v>
      </c>
      <c r="AE749">
        <v>0</v>
      </c>
      <c r="AF749">
        <v>0</v>
      </c>
      <c r="AG749">
        <v>0</v>
      </c>
      <c r="AH749">
        <v>0</v>
      </c>
      <c r="AI749">
        <v>0</v>
      </c>
      <c r="AJ749">
        <v>0</v>
      </c>
      <c r="AK749">
        <v>0</v>
      </c>
      <c r="AL749">
        <v>0</v>
      </c>
      <c r="AM749">
        <v>0</v>
      </c>
      <c r="AN749">
        <v>0</v>
      </c>
      <c r="AO749">
        <v>0</v>
      </c>
      <c r="AP749">
        <v>0</v>
      </c>
      <c r="AQ749">
        <v>0</v>
      </c>
      <c r="AR749">
        <v>0</v>
      </c>
      <c r="AS749">
        <v>0</v>
      </c>
      <c r="AT749">
        <v>0</v>
      </c>
      <c r="AU749">
        <v>0</v>
      </c>
      <c r="AV749">
        <v>0</v>
      </c>
    </row>
    <row r="750" spans="8:48" ht="15.75" customHeight="1" x14ac:dyDescent="0.3">
      <c r="H750" t="str">
        <v>5334588</v>
      </c>
      <c r="I750" t="str">
        <v>RHEINMETALL AG  ORD</v>
      </c>
      <c r="J750">
        <v>0</v>
      </c>
      <c r="K750">
        <v>0</v>
      </c>
      <c r="L750">
        <v>0</v>
      </c>
      <c r="M750">
        <v>0</v>
      </c>
      <c r="N750">
        <v>0</v>
      </c>
      <c r="O750">
        <v>0</v>
      </c>
      <c r="P750">
        <v>0</v>
      </c>
      <c r="Q750">
        <v>0</v>
      </c>
      <c r="R750">
        <v>0</v>
      </c>
      <c r="S750">
        <v>0</v>
      </c>
      <c r="T750">
        <v>0.2407</v>
      </c>
      <c r="U750">
        <v>0.26290000000000002</v>
      </c>
      <c r="V750">
        <v>0.56230000000000002</v>
      </c>
      <c r="W750">
        <v>0.45629999999999998</v>
      </c>
      <c r="X750">
        <v>0.42709999999999998</v>
      </c>
      <c r="Y750">
        <v>0.47349999999999998</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row>
    <row r="751" spans="8:48" ht="15.75" customHeight="1" x14ac:dyDescent="0.3">
      <c r="H751" t="str">
        <v>BYY5978</v>
      </c>
      <c r="I751" t="str">
        <v>SILTRONIC AG  ORD</v>
      </c>
      <c r="J751">
        <v>0</v>
      </c>
      <c r="K751">
        <v>0</v>
      </c>
      <c r="L751">
        <v>0</v>
      </c>
      <c r="M751">
        <v>0</v>
      </c>
      <c r="N751">
        <v>0</v>
      </c>
      <c r="O751">
        <v>0</v>
      </c>
      <c r="P751">
        <v>0</v>
      </c>
      <c r="Q751">
        <v>0</v>
      </c>
      <c r="R751">
        <v>0.30599999999999999</v>
      </c>
      <c r="S751">
        <v>0.30759999999999998</v>
      </c>
      <c r="T751">
        <v>0.38600000000000001</v>
      </c>
      <c r="U751">
        <v>0.43890000000000001</v>
      </c>
      <c r="V751">
        <v>0.50770000000000004</v>
      </c>
      <c r="W751">
        <v>0.44390000000000002</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row>
    <row r="752" spans="8:48" ht="15.75" customHeight="1" x14ac:dyDescent="0.3">
      <c r="H752" t="str">
        <v>5260768</v>
      </c>
      <c r="I752" t="str">
        <v>SIXT SE  ORD</v>
      </c>
      <c r="J752">
        <v>0</v>
      </c>
      <c r="K752">
        <v>0</v>
      </c>
      <c r="L752">
        <v>0</v>
      </c>
      <c r="M752">
        <v>0</v>
      </c>
      <c r="N752">
        <v>0</v>
      </c>
      <c r="O752">
        <v>0</v>
      </c>
      <c r="P752">
        <v>0</v>
      </c>
      <c r="Q752">
        <v>0</v>
      </c>
      <c r="R752">
        <v>0</v>
      </c>
      <c r="S752">
        <v>0</v>
      </c>
      <c r="T752">
        <v>0</v>
      </c>
      <c r="U752">
        <v>0</v>
      </c>
      <c r="V752">
        <v>0</v>
      </c>
      <c r="W752">
        <v>0</v>
      </c>
      <c r="X752">
        <v>0.40550000000000003</v>
      </c>
      <c r="Y752">
        <v>0.3387</v>
      </c>
      <c r="Z752">
        <v>0</v>
      </c>
      <c r="AA752">
        <v>5.0500000000000003E-2</v>
      </c>
      <c r="AB752">
        <v>0</v>
      </c>
      <c r="AC752">
        <v>0</v>
      </c>
      <c r="AD752">
        <v>0</v>
      </c>
      <c r="AE752">
        <v>0</v>
      </c>
      <c r="AF752">
        <v>0</v>
      </c>
      <c r="AG752">
        <v>0</v>
      </c>
      <c r="AH752">
        <v>0</v>
      </c>
      <c r="AI752">
        <v>0</v>
      </c>
      <c r="AJ752">
        <v>0</v>
      </c>
      <c r="AK752">
        <v>0</v>
      </c>
      <c r="AL752">
        <v>0</v>
      </c>
      <c r="AM752">
        <v>0.44679999999999997</v>
      </c>
      <c r="AN752">
        <v>0.42230000000000001</v>
      </c>
      <c r="AO752">
        <v>0</v>
      </c>
      <c r="AP752">
        <v>0</v>
      </c>
      <c r="AQ752">
        <v>0</v>
      </c>
      <c r="AR752">
        <v>0</v>
      </c>
      <c r="AS752">
        <v>0</v>
      </c>
      <c r="AT752">
        <v>0</v>
      </c>
      <c r="AU752">
        <v>0</v>
      </c>
      <c r="AV752">
        <v>0</v>
      </c>
    </row>
    <row r="753" spans="8:48" ht="15.75" customHeight="1" x14ac:dyDescent="0.3">
      <c r="H753" t="str">
        <v>B3B20H2</v>
      </c>
      <c r="I753" t="str">
        <v>SMA SOLAR TECHNOLOGY AG  ORD</v>
      </c>
      <c r="J753">
        <v>0</v>
      </c>
      <c r="K753">
        <v>0</v>
      </c>
      <c r="L753">
        <v>0.37809999999999999</v>
      </c>
      <c r="M753">
        <v>0.62270000000000003</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row>
    <row r="754" spans="8:48" ht="15.75" customHeight="1" x14ac:dyDescent="0.3">
      <c r="H754" t="str">
        <v>BF06WX9</v>
      </c>
      <c r="I754" t="str">
        <v>SOFTWARE AG  ORD REG</v>
      </c>
      <c r="J754">
        <v>0</v>
      </c>
      <c r="K754">
        <v>0.48709999999999998</v>
      </c>
      <c r="L754">
        <v>1.0831999999999999</v>
      </c>
      <c r="M754">
        <v>0</v>
      </c>
      <c r="N754">
        <v>1.3382000000000001</v>
      </c>
      <c r="O754">
        <v>1.2491000000000001</v>
      </c>
      <c r="P754">
        <v>1.4799</v>
      </c>
      <c r="Q754">
        <v>0.67569999999999997</v>
      </c>
      <c r="R754">
        <v>0</v>
      </c>
      <c r="S754">
        <v>0</v>
      </c>
      <c r="T754">
        <v>0</v>
      </c>
      <c r="U754">
        <v>0</v>
      </c>
      <c r="V754">
        <v>1.4331</v>
      </c>
      <c r="W754">
        <v>1.3038000000000001</v>
      </c>
      <c r="X754">
        <v>1.532</v>
      </c>
      <c r="Y754">
        <v>1.5951</v>
      </c>
      <c r="Z754">
        <v>0</v>
      </c>
      <c r="AA754">
        <v>0.54320000000000002</v>
      </c>
      <c r="AB754">
        <v>0</v>
      </c>
      <c r="AC754">
        <v>0</v>
      </c>
      <c r="AD754">
        <v>0.69320000000000004</v>
      </c>
      <c r="AE754">
        <v>0.7399</v>
      </c>
      <c r="AF754">
        <v>0.79359999999999997</v>
      </c>
      <c r="AG754">
        <v>0.56779999999999997</v>
      </c>
      <c r="AH754">
        <v>0.41970000000000002</v>
      </c>
      <c r="AI754">
        <v>0.38419999999999999</v>
      </c>
      <c r="AJ754">
        <v>0</v>
      </c>
      <c r="AK754">
        <v>0</v>
      </c>
      <c r="AL754">
        <v>0</v>
      </c>
      <c r="AM754">
        <v>0</v>
      </c>
      <c r="AN754">
        <v>0</v>
      </c>
      <c r="AO754">
        <v>0</v>
      </c>
      <c r="AP754">
        <v>0</v>
      </c>
      <c r="AQ754">
        <v>0</v>
      </c>
      <c r="AR754">
        <v>0</v>
      </c>
      <c r="AS754">
        <v>0</v>
      </c>
      <c r="AT754">
        <v>0</v>
      </c>
      <c r="AU754">
        <v>0</v>
      </c>
      <c r="AV754">
        <v>0</v>
      </c>
    </row>
    <row r="755" spans="8:48" ht="15.75" customHeight="1" x14ac:dyDescent="0.3">
      <c r="H755" t="str">
        <v>BP2B2B0</v>
      </c>
      <c r="I755" t="str">
        <v>STABILUS SE  ORD</v>
      </c>
      <c r="J755">
        <v>0</v>
      </c>
      <c r="K755">
        <v>0.95130000000000003</v>
      </c>
      <c r="L755">
        <v>0</v>
      </c>
      <c r="M755">
        <v>0</v>
      </c>
      <c r="N755">
        <v>0.66279999999999994</v>
      </c>
      <c r="O755">
        <v>0.30170000000000002</v>
      </c>
      <c r="P755">
        <v>0.65590000000000004</v>
      </c>
      <c r="Q755">
        <v>0.7016</v>
      </c>
      <c r="R755">
        <v>0.7661</v>
      </c>
      <c r="S755">
        <v>0.78500000000000003</v>
      </c>
      <c r="T755">
        <v>0.82220000000000004</v>
      </c>
      <c r="U755">
        <v>0.78979999999999995</v>
      </c>
      <c r="V755">
        <v>0.80130000000000001</v>
      </c>
      <c r="W755">
        <v>0.78820000000000001</v>
      </c>
      <c r="X755">
        <v>0</v>
      </c>
      <c r="Y755">
        <v>0.1416</v>
      </c>
      <c r="Z755">
        <v>0</v>
      </c>
      <c r="AA755">
        <v>0</v>
      </c>
      <c r="AB755">
        <v>0.18779999999999999</v>
      </c>
      <c r="AC755">
        <v>0.22770000000000001</v>
      </c>
      <c r="AD755">
        <v>0.46639999999999998</v>
      </c>
      <c r="AE755">
        <v>0.53680000000000005</v>
      </c>
      <c r="AF755">
        <v>0.52810000000000001</v>
      </c>
      <c r="AG755">
        <v>0.54869999999999997</v>
      </c>
      <c r="AH755">
        <v>0.46160000000000001</v>
      </c>
      <c r="AI755">
        <v>0.31330000000000002</v>
      </c>
      <c r="AJ755">
        <v>0</v>
      </c>
      <c r="AK755">
        <v>0</v>
      </c>
      <c r="AL755">
        <v>0</v>
      </c>
      <c r="AM755">
        <v>0.43330000000000002</v>
      </c>
      <c r="AN755">
        <v>0.4743</v>
      </c>
      <c r="AO755">
        <v>0.72060000000000002</v>
      </c>
      <c r="AP755">
        <v>0.71619999999999995</v>
      </c>
      <c r="AQ755">
        <v>0.3362</v>
      </c>
      <c r="AR755">
        <v>0.87150000000000005</v>
      </c>
      <c r="AS755">
        <v>0.96489999999999998</v>
      </c>
      <c r="AT755">
        <v>0.6069</v>
      </c>
      <c r="AU755">
        <v>0.49130000000000001</v>
      </c>
      <c r="AV755">
        <v>0</v>
      </c>
    </row>
    <row r="756" spans="8:48" ht="15.75" customHeight="1" x14ac:dyDescent="0.3">
      <c r="H756" t="str">
        <v>B3S3S52</v>
      </c>
      <c r="I756" t="str">
        <v>STROEER SE &amp; CO KGAA  ORD</v>
      </c>
      <c r="J756">
        <v>0.74980000000000002</v>
      </c>
      <c r="K756">
        <v>0.54659999999999997</v>
      </c>
      <c r="L756">
        <v>0.66059999999999997</v>
      </c>
      <c r="M756">
        <v>0.6512</v>
      </c>
      <c r="N756">
        <v>0.65349999999999997</v>
      </c>
      <c r="O756">
        <v>0</v>
      </c>
      <c r="P756">
        <v>0</v>
      </c>
      <c r="Q756">
        <v>0</v>
      </c>
      <c r="R756">
        <v>0</v>
      </c>
      <c r="S756">
        <v>0</v>
      </c>
      <c r="T756">
        <v>0</v>
      </c>
      <c r="U756">
        <v>0</v>
      </c>
      <c r="V756">
        <v>0</v>
      </c>
      <c r="W756">
        <v>0</v>
      </c>
      <c r="X756">
        <v>0</v>
      </c>
      <c r="Y756">
        <v>0</v>
      </c>
      <c r="Z756">
        <v>0</v>
      </c>
      <c r="AA756">
        <v>0.51659999999999995</v>
      </c>
      <c r="AB756">
        <v>0.55910000000000004</v>
      </c>
      <c r="AC756">
        <v>0.51770000000000005</v>
      </c>
      <c r="AD756">
        <v>0.8095</v>
      </c>
      <c r="AE756">
        <v>0.82969999999999999</v>
      </c>
      <c r="AF756">
        <v>0.84319999999999995</v>
      </c>
      <c r="AG756">
        <v>0.94430000000000003</v>
      </c>
      <c r="AH756">
        <v>0.39510000000000001</v>
      </c>
      <c r="AI756">
        <v>0</v>
      </c>
      <c r="AJ756">
        <v>0</v>
      </c>
      <c r="AK756">
        <v>0</v>
      </c>
      <c r="AL756">
        <v>0</v>
      </c>
      <c r="AM756">
        <v>0</v>
      </c>
      <c r="AN756">
        <v>0</v>
      </c>
      <c r="AO756">
        <v>0</v>
      </c>
      <c r="AP756">
        <v>0</v>
      </c>
      <c r="AQ756">
        <v>0</v>
      </c>
      <c r="AR756">
        <v>0</v>
      </c>
      <c r="AS756">
        <v>0</v>
      </c>
      <c r="AT756">
        <v>0</v>
      </c>
      <c r="AU756">
        <v>0</v>
      </c>
      <c r="AV756">
        <v>0</v>
      </c>
    </row>
    <row r="757" spans="8:48" ht="15.75" customHeight="1" x14ac:dyDescent="0.3">
      <c r="H757" t="str">
        <v>5772627</v>
      </c>
      <c r="I757" t="str">
        <v>CANCOM (CANCOM IT SYS) SE  ORD</v>
      </c>
      <c r="J757">
        <v>0</v>
      </c>
      <c r="K757">
        <v>0</v>
      </c>
      <c r="L757">
        <v>0</v>
      </c>
      <c r="M757">
        <v>0</v>
      </c>
      <c r="N757">
        <v>0.59209999999999996</v>
      </c>
      <c r="O757">
        <v>0</v>
      </c>
      <c r="P757">
        <v>0</v>
      </c>
      <c r="Q757">
        <v>0</v>
      </c>
      <c r="R757">
        <v>0</v>
      </c>
      <c r="S757">
        <v>0</v>
      </c>
      <c r="T757">
        <v>0</v>
      </c>
      <c r="U757">
        <v>0</v>
      </c>
      <c r="V757">
        <v>0</v>
      </c>
      <c r="W757">
        <v>0</v>
      </c>
      <c r="X757">
        <v>0</v>
      </c>
      <c r="Y757">
        <v>0</v>
      </c>
      <c r="Z757">
        <v>0</v>
      </c>
      <c r="AA757">
        <v>0.26419999999999999</v>
      </c>
      <c r="AB757">
        <v>0.50590000000000002</v>
      </c>
      <c r="AC757">
        <v>0.48259999999999997</v>
      </c>
      <c r="AD757">
        <v>0</v>
      </c>
      <c r="AE757">
        <v>0</v>
      </c>
      <c r="AF757">
        <v>0</v>
      </c>
      <c r="AG757">
        <v>0</v>
      </c>
      <c r="AH757">
        <v>0.1885</v>
      </c>
      <c r="AI757">
        <v>0.4753</v>
      </c>
      <c r="AJ757">
        <v>0</v>
      </c>
      <c r="AK757">
        <v>0</v>
      </c>
      <c r="AL757">
        <v>0</v>
      </c>
      <c r="AM757">
        <v>0</v>
      </c>
      <c r="AN757">
        <v>0</v>
      </c>
      <c r="AO757">
        <v>0</v>
      </c>
      <c r="AP757">
        <v>0</v>
      </c>
      <c r="AQ757">
        <v>0</v>
      </c>
      <c r="AR757">
        <v>0</v>
      </c>
      <c r="AS757">
        <v>0</v>
      </c>
      <c r="AT757">
        <v>0</v>
      </c>
      <c r="AU757">
        <v>0</v>
      </c>
      <c r="AV757">
        <v>0</v>
      </c>
    </row>
    <row r="758" spans="8:48" ht="15.75" customHeight="1" x14ac:dyDescent="0.3">
      <c r="H758" t="str">
        <v>5769470</v>
      </c>
      <c r="I758" t="str">
        <v>TAKKT AG  ORD</v>
      </c>
      <c r="J758">
        <v>0</v>
      </c>
      <c r="K758">
        <v>0.53839999999999999</v>
      </c>
      <c r="L758">
        <v>0.76390000000000002</v>
      </c>
      <c r="M758">
        <v>0</v>
      </c>
      <c r="N758">
        <v>0</v>
      </c>
      <c r="O758">
        <v>0.18079999999999999</v>
      </c>
      <c r="P758">
        <v>0.38159999999999999</v>
      </c>
      <c r="Q758">
        <v>0.4945</v>
      </c>
      <c r="R758">
        <v>0.46129999999999999</v>
      </c>
      <c r="S758">
        <v>0.42259999999999998</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row>
    <row r="759" spans="8:48" ht="15.75" customHeight="1" x14ac:dyDescent="0.3">
      <c r="H759" t="str">
        <v>B8F0TD6</v>
      </c>
      <c r="I759" t="str">
        <v>TALANX AG  ORD</v>
      </c>
      <c r="J759">
        <v>0</v>
      </c>
      <c r="K759">
        <v>0</v>
      </c>
      <c r="L759">
        <v>0</v>
      </c>
      <c r="M759">
        <v>0</v>
      </c>
      <c r="N759">
        <v>0</v>
      </c>
      <c r="O759">
        <v>0</v>
      </c>
      <c r="P759">
        <v>0</v>
      </c>
      <c r="Q759">
        <v>0</v>
      </c>
      <c r="R759">
        <v>0</v>
      </c>
      <c r="S759">
        <v>0</v>
      </c>
      <c r="T759">
        <v>0</v>
      </c>
      <c r="U759">
        <v>0</v>
      </c>
      <c r="V759">
        <v>0</v>
      </c>
      <c r="W759">
        <v>0</v>
      </c>
      <c r="X759">
        <v>0</v>
      </c>
      <c r="Y759">
        <v>0</v>
      </c>
      <c r="Z759">
        <v>0.68010000000000004</v>
      </c>
      <c r="AA759">
        <v>1.0286999999999999</v>
      </c>
      <c r="AB759">
        <v>0.82809999999999995</v>
      </c>
      <c r="AC759">
        <v>0.82850000000000001</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row>
    <row r="760" spans="8:48" ht="15.75" customHeight="1" x14ac:dyDescent="0.3">
      <c r="H760" t="str">
        <v>BVCXBC2</v>
      </c>
      <c r="I760" t="str">
        <v>TELE COLUMBUS AG  ORD</v>
      </c>
      <c r="J760">
        <v>0.54990000000000006</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row>
    <row r="761" spans="8:48" ht="15.75" customHeight="1" x14ac:dyDescent="0.3">
      <c r="H761" t="str">
        <v>5699287</v>
      </c>
      <c r="I761" t="str">
        <v>PVA TEPLA AG  ORD</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0.37459999999999999</v>
      </c>
      <c r="AQ761">
        <v>0.24</v>
      </c>
      <c r="AR761">
        <v>0</v>
      </c>
      <c r="AS761">
        <v>0.28920000000000001</v>
      </c>
      <c r="AT761">
        <v>0.25280000000000002</v>
      </c>
      <c r="AU761">
        <v>0</v>
      </c>
      <c r="AV761">
        <v>0</v>
      </c>
    </row>
    <row r="762" spans="8:48" ht="15.75" customHeight="1" x14ac:dyDescent="0.3">
      <c r="H762" t="str">
        <v>5636927</v>
      </c>
      <c r="I762" t="str">
        <v>THYSSENKRUPP AG  ORD</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0.24110000000000001</v>
      </c>
      <c r="AI762">
        <v>0</v>
      </c>
      <c r="AJ762">
        <v>0</v>
      </c>
      <c r="AK762">
        <v>0</v>
      </c>
      <c r="AL762">
        <v>0</v>
      </c>
      <c r="AM762">
        <v>0</v>
      </c>
      <c r="AN762">
        <v>0</v>
      </c>
      <c r="AO762">
        <v>0</v>
      </c>
      <c r="AP762">
        <v>0</v>
      </c>
      <c r="AQ762">
        <v>0</v>
      </c>
      <c r="AR762">
        <v>0</v>
      </c>
      <c r="AS762">
        <v>0</v>
      </c>
      <c r="AT762">
        <v>0</v>
      </c>
      <c r="AU762">
        <v>0</v>
      </c>
      <c r="AV762">
        <v>0</v>
      </c>
    </row>
    <row r="763" spans="8:48" ht="15.75" customHeight="1" x14ac:dyDescent="0.3">
      <c r="H763" t="str">
        <v>5802449</v>
      </c>
      <c r="I763" t="str">
        <v>VARTA AG  ORD</v>
      </c>
      <c r="J763">
        <v>0</v>
      </c>
      <c r="K763">
        <v>0</v>
      </c>
      <c r="L763">
        <v>0</v>
      </c>
      <c r="M763">
        <v>0</v>
      </c>
      <c r="N763">
        <v>0</v>
      </c>
      <c r="O763">
        <v>0</v>
      </c>
      <c r="P763">
        <v>0</v>
      </c>
      <c r="Q763">
        <v>0</v>
      </c>
      <c r="R763">
        <v>0</v>
      </c>
      <c r="S763">
        <v>0</v>
      </c>
      <c r="T763">
        <v>0</v>
      </c>
      <c r="U763">
        <v>0</v>
      </c>
      <c r="V763">
        <v>0</v>
      </c>
      <c r="W763">
        <v>0</v>
      </c>
      <c r="X763">
        <v>0</v>
      </c>
      <c r="Y763">
        <v>0</v>
      </c>
      <c r="Z763">
        <v>0.29210000000000003</v>
      </c>
      <c r="AA763">
        <v>0.49969999999999998</v>
      </c>
      <c r="AB763">
        <v>0.65700000000000003</v>
      </c>
      <c r="AC763">
        <v>0.79120000000000001</v>
      </c>
      <c r="AD763">
        <v>0.6845</v>
      </c>
      <c r="AE763">
        <v>0.67269999999999996</v>
      </c>
      <c r="AF763">
        <v>0.74019999999999997</v>
      </c>
      <c r="AG763">
        <v>0.57169999999999999</v>
      </c>
      <c r="AH763">
        <v>0</v>
      </c>
      <c r="AI763">
        <v>0</v>
      </c>
      <c r="AJ763">
        <v>0</v>
      </c>
      <c r="AK763">
        <v>0</v>
      </c>
      <c r="AL763">
        <v>0</v>
      </c>
      <c r="AM763">
        <v>0</v>
      </c>
      <c r="AN763">
        <v>0</v>
      </c>
      <c r="AO763">
        <v>0</v>
      </c>
      <c r="AP763">
        <v>0</v>
      </c>
      <c r="AQ763">
        <v>0</v>
      </c>
      <c r="AR763">
        <v>0</v>
      </c>
      <c r="AS763">
        <v>0</v>
      </c>
      <c r="AT763">
        <v>0</v>
      </c>
      <c r="AU763">
        <v>0</v>
      </c>
      <c r="AV763">
        <v>0</v>
      </c>
    </row>
    <row r="764" spans="8:48" ht="15.75" customHeight="1" x14ac:dyDescent="0.3">
      <c r="H764" t="str">
        <v>BH4GH67</v>
      </c>
      <c r="I764" t="str">
        <v>VIB VERMOEGEN AG  ORD</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0.34570000000000001</v>
      </c>
      <c r="AL764">
        <v>0</v>
      </c>
      <c r="AM764">
        <v>0</v>
      </c>
      <c r="AN764">
        <v>0</v>
      </c>
      <c r="AO764">
        <v>0</v>
      </c>
      <c r="AP764">
        <v>0</v>
      </c>
      <c r="AQ764">
        <v>0</v>
      </c>
      <c r="AR764">
        <v>0</v>
      </c>
      <c r="AS764">
        <v>0</v>
      </c>
      <c r="AT764">
        <v>0</v>
      </c>
      <c r="AU764">
        <v>0</v>
      </c>
      <c r="AV764">
        <v>0</v>
      </c>
    </row>
    <row r="765" spans="8:48" ht="15.75" customHeight="1" x14ac:dyDescent="0.3">
      <c r="H765" t="str">
        <v>BDT8XD9</v>
      </c>
      <c r="I765" t="str">
        <v>STEMMER IMAGING AG  ORD</v>
      </c>
      <c r="J765">
        <v>0</v>
      </c>
      <c r="K765">
        <v>0</v>
      </c>
      <c r="L765">
        <v>0</v>
      </c>
      <c r="M765">
        <v>0</v>
      </c>
      <c r="N765">
        <v>0</v>
      </c>
      <c r="O765">
        <v>0</v>
      </c>
      <c r="P765">
        <v>0</v>
      </c>
      <c r="Q765">
        <v>0</v>
      </c>
      <c r="R765">
        <v>0</v>
      </c>
      <c r="S765">
        <v>0</v>
      </c>
      <c r="T765">
        <v>0</v>
      </c>
      <c r="U765">
        <v>0</v>
      </c>
      <c r="V765">
        <v>0.1666</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row>
    <row r="766" spans="8:48" ht="15.75" customHeight="1" x14ac:dyDescent="0.3">
      <c r="H766" t="str">
        <v>BMYLGD7</v>
      </c>
      <c r="I766" t="str">
        <v>VITESCO TECHNOLOGIES GROUP AG  ORD</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0.54049999999999998</v>
      </c>
      <c r="AP766">
        <v>0.53280000000000005</v>
      </c>
      <c r="AQ766">
        <v>0.38779999999999998</v>
      </c>
      <c r="AR766">
        <v>0.62619999999999998</v>
      </c>
      <c r="AS766">
        <v>0</v>
      </c>
      <c r="AT766">
        <v>0</v>
      </c>
      <c r="AU766">
        <v>0</v>
      </c>
      <c r="AV766">
        <v>0</v>
      </c>
    </row>
    <row r="767" spans="8:48" ht="15.75" customHeight="1" x14ac:dyDescent="0.3">
      <c r="H767" t="str">
        <v>BR2Z8G3</v>
      </c>
      <c r="I767" t="str">
        <v>TLG IMMOBILIEN AG  ORD</v>
      </c>
      <c r="J767">
        <v>0</v>
      </c>
      <c r="K767">
        <v>0</v>
      </c>
      <c r="L767">
        <v>0</v>
      </c>
      <c r="M767">
        <v>0</v>
      </c>
      <c r="N767">
        <v>0.69510000000000005</v>
      </c>
      <c r="O767">
        <v>0</v>
      </c>
      <c r="P767">
        <v>0</v>
      </c>
      <c r="Q767">
        <v>0</v>
      </c>
      <c r="R767">
        <v>0</v>
      </c>
      <c r="S767">
        <v>0</v>
      </c>
      <c r="T767">
        <v>0</v>
      </c>
      <c r="U767">
        <v>0</v>
      </c>
      <c r="V767">
        <v>0</v>
      </c>
      <c r="W767">
        <v>0</v>
      </c>
      <c r="X767">
        <v>0</v>
      </c>
      <c r="Y767">
        <v>0</v>
      </c>
      <c r="Z767">
        <v>0.91249999999999998</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row>
    <row r="768" spans="8:48" ht="15.75" customHeight="1" x14ac:dyDescent="0.3">
      <c r="H768" t="str">
        <v>5355437</v>
      </c>
      <c r="I768" t="str">
        <v>WASHTEC AG  ORD</v>
      </c>
      <c r="J768">
        <v>0</v>
      </c>
      <c r="K768">
        <v>0</v>
      </c>
      <c r="L768">
        <v>0</v>
      </c>
      <c r="M768">
        <v>0</v>
      </c>
      <c r="N768">
        <v>0</v>
      </c>
      <c r="O768">
        <v>0</v>
      </c>
      <c r="P768">
        <v>0</v>
      </c>
      <c r="Q768">
        <v>9.8400000000000001E-2</v>
      </c>
      <c r="R768">
        <v>0.47820000000000001</v>
      </c>
      <c r="S768">
        <v>0.59150000000000003</v>
      </c>
      <c r="T768">
        <v>0.57850000000000001</v>
      </c>
      <c r="U768">
        <v>0.60299999999999998</v>
      </c>
      <c r="V768">
        <v>0</v>
      </c>
      <c r="W768">
        <v>0</v>
      </c>
      <c r="X768">
        <v>0</v>
      </c>
      <c r="Y768">
        <v>0</v>
      </c>
      <c r="Z768">
        <v>0</v>
      </c>
      <c r="AA768">
        <v>0</v>
      </c>
      <c r="AB768">
        <v>0</v>
      </c>
      <c r="AC768">
        <v>0</v>
      </c>
      <c r="AD768">
        <v>0</v>
      </c>
      <c r="AE768">
        <v>0</v>
      </c>
      <c r="AF768">
        <v>0</v>
      </c>
      <c r="AG768">
        <v>0</v>
      </c>
      <c r="AH768">
        <v>0</v>
      </c>
      <c r="AI768">
        <v>0</v>
      </c>
      <c r="AJ768">
        <v>0.1421</v>
      </c>
      <c r="AK768">
        <v>0</v>
      </c>
      <c r="AL768">
        <v>0</v>
      </c>
      <c r="AM768">
        <v>0</v>
      </c>
      <c r="AN768">
        <v>0</v>
      </c>
      <c r="AO768">
        <v>0</v>
      </c>
      <c r="AP768">
        <v>0</v>
      </c>
      <c r="AQ768">
        <v>0</v>
      </c>
      <c r="AR768">
        <v>0</v>
      </c>
      <c r="AS768">
        <v>0</v>
      </c>
      <c r="AT768">
        <v>0</v>
      </c>
      <c r="AU768">
        <v>0</v>
      </c>
      <c r="AV768">
        <v>0</v>
      </c>
    </row>
    <row r="769" spans="8:48" ht="15.75" customHeight="1" x14ac:dyDescent="0.3">
      <c r="H769" t="str">
        <v>B17R248</v>
      </c>
      <c r="I769" t="str">
        <v>WACKER NEUSON (WACKER CONST) SE  ORD</v>
      </c>
      <c r="J769">
        <v>1.8468</v>
      </c>
      <c r="K769">
        <v>1.2622</v>
      </c>
      <c r="L769">
        <v>0</v>
      </c>
      <c r="M769">
        <v>0</v>
      </c>
      <c r="N769">
        <v>0</v>
      </c>
      <c r="O769">
        <v>0</v>
      </c>
      <c r="P769">
        <v>0</v>
      </c>
      <c r="Q769">
        <v>0</v>
      </c>
      <c r="R769">
        <v>0.49990000000000001</v>
      </c>
      <c r="S769">
        <v>0.82769999999999999</v>
      </c>
      <c r="T769">
        <v>0.74450000000000005</v>
      </c>
      <c r="U769">
        <v>0.78500000000000003</v>
      </c>
      <c r="V769">
        <v>0.4778</v>
      </c>
      <c r="W769">
        <v>0.32979999999999998</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row>
    <row r="770" spans="8:48" ht="15.75" customHeight="1" x14ac:dyDescent="0.3">
      <c r="H770" t="str">
        <v>5770911</v>
      </c>
      <c r="I770" t="str">
        <v>WUESTENROT &amp; WUERTTEMBERG  ORD</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0.17810000000000001</v>
      </c>
      <c r="AF770">
        <v>0</v>
      </c>
      <c r="AG770">
        <v>0</v>
      </c>
      <c r="AH770">
        <v>0</v>
      </c>
      <c r="AI770">
        <v>0</v>
      </c>
      <c r="AJ770">
        <v>0</v>
      </c>
      <c r="AK770">
        <v>0</v>
      </c>
      <c r="AL770">
        <v>0</v>
      </c>
      <c r="AM770">
        <v>0</v>
      </c>
      <c r="AN770">
        <v>0</v>
      </c>
      <c r="AO770">
        <v>0</v>
      </c>
      <c r="AP770">
        <v>0</v>
      </c>
      <c r="AQ770">
        <v>0</v>
      </c>
      <c r="AR770">
        <v>0</v>
      </c>
      <c r="AS770">
        <v>0</v>
      </c>
      <c r="AT770">
        <v>0</v>
      </c>
      <c r="AU770">
        <v>0</v>
      </c>
      <c r="AV770">
        <v>0</v>
      </c>
    </row>
    <row r="771" spans="8:48" ht="15.75" customHeight="1" x14ac:dyDescent="0.3">
      <c r="H771" t="str">
        <v>BQV0SV7</v>
      </c>
      <c r="I771" t="str">
        <v>ZALANDO SE  ORD</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0.52810000000000001</v>
      </c>
      <c r="AR771">
        <v>0</v>
      </c>
      <c r="AS771">
        <v>0</v>
      </c>
      <c r="AT771">
        <v>0</v>
      </c>
      <c r="AU771">
        <v>0</v>
      </c>
      <c r="AV771">
        <v>0</v>
      </c>
    </row>
    <row r="772" spans="8:48" ht="15.75" customHeight="1" x14ac:dyDescent="0.3">
      <c r="H772" t="str">
        <v>B01ZVZ5</v>
      </c>
      <c r="I772" t="str">
        <v>ACERINOX SA  ORD REG</v>
      </c>
      <c r="J772">
        <v>0</v>
      </c>
      <c r="K772">
        <v>0</v>
      </c>
      <c r="L772">
        <v>0</v>
      </c>
      <c r="M772">
        <v>0</v>
      </c>
      <c r="N772">
        <v>0</v>
      </c>
      <c r="O772">
        <v>0</v>
      </c>
      <c r="P772">
        <v>0</v>
      </c>
      <c r="Q772">
        <v>0</v>
      </c>
      <c r="R772">
        <v>0.46250000000000002</v>
      </c>
      <c r="S772">
        <v>0</v>
      </c>
      <c r="T772">
        <v>0</v>
      </c>
      <c r="U772">
        <v>0</v>
      </c>
      <c r="V772">
        <v>0</v>
      </c>
      <c r="W772">
        <v>0</v>
      </c>
      <c r="X772">
        <v>0</v>
      </c>
      <c r="Y772">
        <v>0</v>
      </c>
      <c r="Z772">
        <v>0</v>
      </c>
      <c r="AA772">
        <v>0</v>
      </c>
      <c r="AB772">
        <v>0</v>
      </c>
      <c r="AC772">
        <v>0</v>
      </c>
      <c r="AD772">
        <v>0</v>
      </c>
      <c r="AE772">
        <v>0</v>
      </c>
      <c r="AF772">
        <v>0</v>
      </c>
      <c r="AG772">
        <v>0</v>
      </c>
      <c r="AH772">
        <v>0.183</v>
      </c>
      <c r="AI772">
        <v>0</v>
      </c>
      <c r="AJ772">
        <v>0</v>
      </c>
      <c r="AK772">
        <v>0</v>
      </c>
      <c r="AL772">
        <v>0</v>
      </c>
      <c r="AM772">
        <v>0</v>
      </c>
      <c r="AN772">
        <v>0</v>
      </c>
      <c r="AO772">
        <v>0</v>
      </c>
      <c r="AP772">
        <v>0</v>
      </c>
      <c r="AQ772">
        <v>0</v>
      </c>
      <c r="AR772">
        <v>0</v>
      </c>
      <c r="AS772">
        <v>0</v>
      </c>
      <c r="AT772">
        <v>0</v>
      </c>
      <c r="AU772">
        <v>0</v>
      </c>
      <c r="AV772">
        <v>0</v>
      </c>
    </row>
    <row r="773" spans="8:48" ht="15.75" customHeight="1" x14ac:dyDescent="0.3">
      <c r="H773" t="str">
        <v>BP3QYZ2</v>
      </c>
      <c r="I773" t="str">
        <v>LOGISTA INTEGRAL (COMPANIA DIS)  ORD</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0.372</v>
      </c>
      <c r="AT773">
        <v>0.37359999999999999</v>
      </c>
      <c r="AU773">
        <v>0</v>
      </c>
      <c r="AV773">
        <v>0</v>
      </c>
    </row>
    <row r="774" spans="8:48" ht="15.75" customHeight="1" x14ac:dyDescent="0.3">
      <c r="H774" t="str">
        <v>B1YY662</v>
      </c>
      <c r="I774" t="str">
        <v>ALMIRALL SA  ORD</v>
      </c>
      <c r="J774">
        <v>0</v>
      </c>
      <c r="K774">
        <v>0</v>
      </c>
      <c r="L774">
        <v>0</v>
      </c>
      <c r="M774">
        <v>0</v>
      </c>
      <c r="N774">
        <v>0</v>
      </c>
      <c r="O774">
        <v>0</v>
      </c>
      <c r="P774">
        <v>0</v>
      </c>
      <c r="Q774">
        <v>0</v>
      </c>
      <c r="R774">
        <v>0</v>
      </c>
      <c r="S774">
        <v>0</v>
      </c>
      <c r="T774">
        <v>0</v>
      </c>
      <c r="U774">
        <v>0</v>
      </c>
      <c r="V774">
        <v>0</v>
      </c>
      <c r="W774">
        <v>0</v>
      </c>
      <c r="X774">
        <v>0.50949999999999995</v>
      </c>
      <c r="Y774">
        <v>0.5091</v>
      </c>
      <c r="Z774">
        <v>0.88200000000000001</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row>
    <row r="775" spans="8:48" ht="15.75" customHeight="1" x14ac:dyDescent="0.3">
      <c r="H775" t="str">
        <v>BM677T6</v>
      </c>
      <c r="I775" t="str">
        <v>APPLUS SERVICES SA  ORD</v>
      </c>
      <c r="J775">
        <v>0</v>
      </c>
      <c r="K775">
        <v>0</v>
      </c>
      <c r="L775">
        <v>0</v>
      </c>
      <c r="M775">
        <v>0</v>
      </c>
      <c r="N775">
        <v>0</v>
      </c>
      <c r="O775">
        <v>0</v>
      </c>
      <c r="P775">
        <v>0.37959999999999999</v>
      </c>
      <c r="Q775">
        <v>0</v>
      </c>
      <c r="R775">
        <v>0</v>
      </c>
      <c r="S775">
        <v>0</v>
      </c>
      <c r="T775">
        <v>0</v>
      </c>
      <c r="U775">
        <v>0</v>
      </c>
      <c r="V775">
        <v>0</v>
      </c>
      <c r="W775">
        <v>0</v>
      </c>
      <c r="X775">
        <v>0</v>
      </c>
      <c r="Y775">
        <v>0.94310000000000005</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row>
    <row r="776" spans="8:48" ht="15.75" customHeight="1" x14ac:dyDescent="0.3">
      <c r="H776" t="str">
        <v>B1X8QN2</v>
      </c>
      <c r="I776" t="str">
        <v>BANCO DE SABADELL SA  ORD</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0.72699999999999998</v>
      </c>
      <c r="AP776">
        <v>0.82799999999999996</v>
      </c>
      <c r="AQ776">
        <v>1.0167999999999999</v>
      </c>
      <c r="AR776">
        <v>1.4338</v>
      </c>
      <c r="AS776">
        <v>0.92379999999999995</v>
      </c>
      <c r="AT776">
        <v>1.1577</v>
      </c>
      <c r="AU776">
        <v>0</v>
      </c>
      <c r="AV776">
        <v>0</v>
      </c>
    </row>
    <row r="777" spans="8:48" ht="15.75" customHeight="1" x14ac:dyDescent="0.3">
      <c r="H777" t="str">
        <v>BP269Z8</v>
      </c>
      <c r="I777" t="str">
        <v>AXIARE PATRIMONIO SOCIMI SA  ORD</v>
      </c>
      <c r="J777">
        <v>0</v>
      </c>
      <c r="K777">
        <v>0</v>
      </c>
      <c r="L777">
        <v>0</v>
      </c>
      <c r="M777">
        <v>0</v>
      </c>
      <c r="N777">
        <v>0</v>
      </c>
      <c r="O777">
        <v>0.63839999999999997</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row>
    <row r="778" spans="8:48" ht="15.75" customHeight="1" x14ac:dyDescent="0.3">
      <c r="H778" t="str">
        <v>5474008</v>
      </c>
      <c r="I778" t="str">
        <v>BANKINTER SA  ORD REG</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0.30080000000000001</v>
      </c>
      <c r="AS778">
        <v>0</v>
      </c>
      <c r="AT778">
        <v>0</v>
      </c>
      <c r="AU778">
        <v>0</v>
      </c>
      <c r="AV778">
        <v>0</v>
      </c>
    </row>
    <row r="779" spans="8:48" ht="15.75" customHeight="1" x14ac:dyDescent="0.3">
      <c r="H779" t="str">
        <v>B15CL93</v>
      </c>
      <c r="I779" t="str">
        <v>CIE AUTOMOTIVE SA  ORD</v>
      </c>
      <c r="J779">
        <v>0</v>
      </c>
      <c r="K779">
        <v>0</v>
      </c>
      <c r="L779">
        <v>0</v>
      </c>
      <c r="M779">
        <v>0</v>
      </c>
      <c r="N779">
        <v>0.46160000000000001</v>
      </c>
      <c r="O779">
        <v>0.92759999999999998</v>
      </c>
      <c r="P779">
        <v>1.1647000000000001</v>
      </c>
      <c r="Q779">
        <v>1.2923</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row>
    <row r="780" spans="8:48" ht="15.75" customHeight="1" x14ac:dyDescent="0.3">
      <c r="H780" t="str">
        <v>BQFPL53</v>
      </c>
      <c r="I780" t="str">
        <v>SACYR SA  RT 07/04/23</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1.7500000000000002E-2</v>
      </c>
      <c r="AR780">
        <v>0</v>
      </c>
      <c r="AS780">
        <v>0</v>
      </c>
      <c r="AT780">
        <v>0</v>
      </c>
      <c r="AU780">
        <v>0</v>
      </c>
      <c r="AV780">
        <v>0</v>
      </c>
    </row>
    <row r="781" spans="8:48" ht="15.75" customHeight="1" x14ac:dyDescent="0.3">
      <c r="H781" t="str">
        <v>4908735</v>
      </c>
      <c r="I781" t="str">
        <v>TUBACEX SA  ORD</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0.35489999999999999</v>
      </c>
      <c r="AU781">
        <v>0.34470000000000001</v>
      </c>
      <c r="AV781">
        <v>0</v>
      </c>
    </row>
    <row r="782" spans="8:48" ht="15.75" customHeight="1" x14ac:dyDescent="0.3">
      <c r="H782" t="str">
        <v>B1PQHS6</v>
      </c>
      <c r="I782" t="str">
        <v>FAES FARMA SA  ORD</v>
      </c>
      <c r="J782">
        <v>0</v>
      </c>
      <c r="K782">
        <v>0</v>
      </c>
      <c r="L782">
        <v>0</v>
      </c>
      <c r="M782">
        <v>0</v>
      </c>
      <c r="N782">
        <v>0</v>
      </c>
      <c r="O782">
        <v>0</v>
      </c>
      <c r="P782">
        <v>0.65090000000000003</v>
      </c>
      <c r="Q782">
        <v>0.66839999999999999</v>
      </c>
      <c r="R782">
        <v>0.3463</v>
      </c>
      <c r="S782">
        <v>0</v>
      </c>
      <c r="T782">
        <v>0</v>
      </c>
      <c r="U782">
        <v>0</v>
      </c>
      <c r="V782">
        <v>0</v>
      </c>
      <c r="W782">
        <v>0</v>
      </c>
      <c r="X782">
        <v>0</v>
      </c>
      <c r="Y782">
        <v>0</v>
      </c>
      <c r="Z782">
        <v>0</v>
      </c>
      <c r="AA782">
        <v>0</v>
      </c>
      <c r="AB782">
        <v>0.31240000000000001</v>
      </c>
      <c r="AC782">
        <v>0.2999</v>
      </c>
      <c r="AD782">
        <v>0.53969999999999996</v>
      </c>
      <c r="AE782">
        <v>0.44740000000000002</v>
      </c>
      <c r="AF782">
        <v>0.2331</v>
      </c>
      <c r="AG782">
        <v>0</v>
      </c>
      <c r="AH782">
        <v>0</v>
      </c>
      <c r="AI782">
        <v>0</v>
      </c>
      <c r="AJ782">
        <v>0</v>
      </c>
      <c r="AK782">
        <v>0</v>
      </c>
      <c r="AL782">
        <v>0</v>
      </c>
      <c r="AM782">
        <v>0</v>
      </c>
      <c r="AN782">
        <v>0</v>
      </c>
      <c r="AO782">
        <v>0</v>
      </c>
      <c r="AP782">
        <v>0</v>
      </c>
      <c r="AQ782">
        <v>0</v>
      </c>
      <c r="AR782">
        <v>0</v>
      </c>
      <c r="AS782">
        <v>0</v>
      </c>
      <c r="AT782">
        <v>0</v>
      </c>
      <c r="AU782">
        <v>0</v>
      </c>
      <c r="AV782">
        <v>0</v>
      </c>
    </row>
    <row r="783" spans="8:48" ht="15.75" customHeight="1" x14ac:dyDescent="0.3">
      <c r="H783" t="str">
        <v>BYR4L21</v>
      </c>
      <c r="I783" t="str">
        <v>EUSKALTEL SA  ORD</v>
      </c>
      <c r="J783">
        <v>0</v>
      </c>
      <c r="K783">
        <v>0</v>
      </c>
      <c r="L783">
        <v>0.58779999999999999</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row>
    <row r="784" spans="8:48" ht="15.75" customHeight="1" x14ac:dyDescent="0.3">
      <c r="H784" t="str">
        <v>B188XC5</v>
      </c>
      <c r="I784" t="str">
        <v>GRUPO CATALANA OCCIDENTE SA  ORD</v>
      </c>
      <c r="J784">
        <v>0</v>
      </c>
      <c r="K784">
        <v>0</v>
      </c>
      <c r="L784">
        <v>0.75629999999999997</v>
      </c>
      <c r="M784">
        <v>1.4628000000000001</v>
      </c>
      <c r="N784">
        <v>0</v>
      </c>
      <c r="O784">
        <v>0</v>
      </c>
      <c r="P784">
        <v>0</v>
      </c>
      <c r="Q784">
        <v>0</v>
      </c>
      <c r="R784">
        <v>0.13689999999999999</v>
      </c>
      <c r="S784">
        <v>1.4459</v>
      </c>
      <c r="T784">
        <v>1.2694000000000001</v>
      </c>
      <c r="U784">
        <v>1.2950999999999999</v>
      </c>
      <c r="V784">
        <v>1.2522</v>
      </c>
      <c r="W784">
        <v>1.3092999999999999</v>
      </c>
      <c r="X784">
        <v>1.2376</v>
      </c>
      <c r="Y784">
        <v>1.3917999999999999</v>
      </c>
      <c r="Z784">
        <v>0.83699999999999997</v>
      </c>
      <c r="AA784">
        <v>0.60419999999999996</v>
      </c>
      <c r="AB784">
        <v>0.53690000000000004</v>
      </c>
      <c r="AC784">
        <v>0.51600000000000001</v>
      </c>
      <c r="AD784">
        <v>0.49969999999999998</v>
      </c>
      <c r="AE784">
        <v>0.45150000000000001</v>
      </c>
      <c r="AF784">
        <v>0</v>
      </c>
      <c r="AG784">
        <v>0</v>
      </c>
      <c r="AH784">
        <v>0</v>
      </c>
      <c r="AI784">
        <v>0</v>
      </c>
      <c r="AJ784">
        <v>0</v>
      </c>
      <c r="AK784">
        <v>0</v>
      </c>
      <c r="AL784">
        <v>0.50990000000000002</v>
      </c>
      <c r="AM784">
        <v>0.40410000000000001</v>
      </c>
      <c r="AN784">
        <v>0.24379999999999999</v>
      </c>
      <c r="AO784">
        <v>0.255</v>
      </c>
      <c r="AP784">
        <v>0</v>
      </c>
      <c r="AQ784">
        <v>0</v>
      </c>
      <c r="AR784">
        <v>0</v>
      </c>
      <c r="AS784">
        <v>0</v>
      </c>
      <c r="AT784">
        <v>0</v>
      </c>
      <c r="AU784">
        <v>0</v>
      </c>
      <c r="AV784">
        <v>0</v>
      </c>
    </row>
    <row r="785" spans="8:48" ht="15.75" customHeight="1" x14ac:dyDescent="0.3">
      <c r="H785" t="str">
        <v>BKJ9PT1</v>
      </c>
      <c r="I785" t="str">
        <v>HISPANIA ACTIVOS INMOBILIARIOS  ORD</v>
      </c>
      <c r="J785">
        <v>0</v>
      </c>
      <c r="K785">
        <v>0</v>
      </c>
      <c r="L785">
        <v>0.54300000000000004</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row>
    <row r="786" spans="8:48" ht="15.75" customHeight="1" x14ac:dyDescent="0.3">
      <c r="H786" t="str">
        <v>BD0PJ08</v>
      </c>
      <c r="I786" t="str">
        <v>INMOBILIARIA COLONIAL SOCIMI SA  ORD</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0.2271</v>
      </c>
      <c r="AO786">
        <v>0.40889999999999999</v>
      </c>
      <c r="AP786">
        <v>0.57650000000000001</v>
      </c>
      <c r="AQ786">
        <v>0.56379999999999997</v>
      </c>
      <c r="AR786">
        <v>0</v>
      </c>
      <c r="AS786">
        <v>0</v>
      </c>
      <c r="AT786">
        <v>0</v>
      </c>
      <c r="AU786">
        <v>0</v>
      </c>
      <c r="AV786">
        <v>0</v>
      </c>
    </row>
    <row r="787" spans="8:48" ht="15.75" customHeight="1" x14ac:dyDescent="0.3">
      <c r="H787" t="str">
        <v>B29F9S0</v>
      </c>
      <c r="I787" t="str">
        <v>LABORATORIOS FARMACEUTICOS ROVI  ORD</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0.36870000000000003</v>
      </c>
      <c r="AT787">
        <v>0.4017</v>
      </c>
      <c r="AU787">
        <v>0.43459999999999999</v>
      </c>
      <c r="AV787">
        <v>0</v>
      </c>
    </row>
    <row r="788" spans="8:48" ht="15.75" customHeight="1" x14ac:dyDescent="0.3">
      <c r="H788" t="str">
        <v>5738298</v>
      </c>
      <c r="I788" t="str">
        <v>MELIA HOTELS INTL (SOL MELIA)  ORD</v>
      </c>
      <c r="J788">
        <v>0</v>
      </c>
      <c r="K788">
        <v>0.54410000000000003</v>
      </c>
      <c r="L788">
        <v>0.68210000000000004</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0.43020000000000003</v>
      </c>
      <c r="AM788">
        <v>0.73019999999999996</v>
      </c>
      <c r="AN788">
        <v>0</v>
      </c>
      <c r="AO788">
        <v>0</v>
      </c>
      <c r="AP788">
        <v>0</v>
      </c>
      <c r="AQ788">
        <v>0</v>
      </c>
      <c r="AR788">
        <v>0</v>
      </c>
      <c r="AS788">
        <v>0</v>
      </c>
      <c r="AT788">
        <v>0</v>
      </c>
      <c r="AU788">
        <v>0</v>
      </c>
      <c r="AV788">
        <v>0</v>
      </c>
    </row>
    <row r="789" spans="8:48" ht="15.75" customHeight="1" x14ac:dyDescent="0.3">
      <c r="H789" t="str">
        <v>B8CLHY9</v>
      </c>
      <c r="I789" t="str">
        <v>PROSEGUR CIA SEGURIDAD SA  ORD REG</v>
      </c>
      <c r="J789">
        <v>0</v>
      </c>
      <c r="K789">
        <v>0</v>
      </c>
      <c r="L789">
        <v>0</v>
      </c>
      <c r="M789">
        <v>0</v>
      </c>
      <c r="N789">
        <v>0</v>
      </c>
      <c r="O789">
        <v>0.7258</v>
      </c>
      <c r="P789">
        <v>0.78390000000000004</v>
      </c>
      <c r="Q789">
        <v>0.50160000000000005</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0.28129999999999999</v>
      </c>
      <c r="AR789">
        <v>0.1799</v>
      </c>
      <c r="AS789">
        <v>0</v>
      </c>
      <c r="AT789">
        <v>0</v>
      </c>
      <c r="AU789">
        <v>0</v>
      </c>
      <c r="AV789">
        <v>0</v>
      </c>
    </row>
    <row r="790" spans="8:48" ht="15.75" customHeight="1" x14ac:dyDescent="0.3">
      <c r="H790" t="str">
        <v>B18S767</v>
      </c>
      <c r="I790" t="str">
        <v>BOLSAS Y MERCADOS ESPANOLES  ORD</v>
      </c>
      <c r="J790">
        <v>0.5998</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row>
    <row r="791" spans="8:48" ht="15.75" customHeight="1" x14ac:dyDescent="0.3">
      <c r="H791" t="str">
        <v>B1YVKJ4</v>
      </c>
      <c r="I791" t="str">
        <v>SOLARIA ENERGIA Y MEDIO AMBIENTE ORD</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0.1507</v>
      </c>
      <c r="AF791">
        <v>0.33800000000000002</v>
      </c>
      <c r="AG791">
        <v>0.45519999999999999</v>
      </c>
      <c r="AH791">
        <v>0</v>
      </c>
      <c r="AI791">
        <v>0</v>
      </c>
      <c r="AJ791">
        <v>0</v>
      </c>
      <c r="AK791">
        <v>0</v>
      </c>
      <c r="AL791">
        <v>0.46610000000000001</v>
      </c>
      <c r="AM791">
        <v>1.0489999999999999</v>
      </c>
      <c r="AN791">
        <v>0</v>
      </c>
      <c r="AO791">
        <v>0</v>
      </c>
      <c r="AP791">
        <v>0</v>
      </c>
      <c r="AQ791">
        <v>0</v>
      </c>
      <c r="AR791">
        <v>0</v>
      </c>
      <c r="AS791">
        <v>0</v>
      </c>
      <c r="AT791">
        <v>0</v>
      </c>
      <c r="AU791">
        <v>0</v>
      </c>
      <c r="AV791">
        <v>0</v>
      </c>
    </row>
    <row r="792" spans="8:48" ht="15.75" customHeight="1" x14ac:dyDescent="0.3">
      <c r="H792" t="str">
        <v>B16FTB9</v>
      </c>
      <c r="I792" t="str">
        <v>TECNICAS REUNIDAS SA  ORD</v>
      </c>
      <c r="J792">
        <v>0</v>
      </c>
      <c r="K792">
        <v>0</v>
      </c>
      <c r="L792">
        <v>0</v>
      </c>
      <c r="M792">
        <v>0</v>
      </c>
      <c r="N792">
        <v>0</v>
      </c>
      <c r="O792">
        <v>0</v>
      </c>
      <c r="P792">
        <v>0</v>
      </c>
      <c r="Q792">
        <v>0.1024</v>
      </c>
      <c r="R792">
        <v>4.99E-2</v>
      </c>
      <c r="S792">
        <v>3.8699999999999998E-2</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row>
    <row r="793" spans="8:48" ht="15.75" customHeight="1" x14ac:dyDescent="0.3">
      <c r="H793" t="str">
        <v>BH4H4H0</v>
      </c>
      <c r="I793" t="str">
        <v>UNICAJA BANCO SA  ORD</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0.28960000000000002</v>
      </c>
      <c r="AO793">
        <v>0</v>
      </c>
      <c r="AP793">
        <v>0</v>
      </c>
      <c r="AQ793">
        <v>0</v>
      </c>
      <c r="AR793">
        <v>0</v>
      </c>
      <c r="AS793">
        <v>0</v>
      </c>
      <c r="AT793">
        <v>0</v>
      </c>
      <c r="AU793">
        <v>0</v>
      </c>
      <c r="AV793">
        <v>0</v>
      </c>
    </row>
    <row r="794" spans="8:48" ht="15.75" customHeight="1" x14ac:dyDescent="0.3">
      <c r="H794" t="str">
        <v>5466726</v>
      </c>
      <c r="I794" t="str">
        <v>VIDRALA SA  ORD</v>
      </c>
      <c r="J794">
        <v>0</v>
      </c>
      <c r="K794">
        <v>0</v>
      </c>
      <c r="L794">
        <v>0</v>
      </c>
      <c r="M794">
        <v>0</v>
      </c>
      <c r="N794">
        <v>0</v>
      </c>
      <c r="O794">
        <v>0</v>
      </c>
      <c r="P794">
        <v>0</v>
      </c>
      <c r="Q794">
        <v>0</v>
      </c>
      <c r="R794">
        <v>0</v>
      </c>
      <c r="S794">
        <v>0</v>
      </c>
      <c r="T794">
        <v>0</v>
      </c>
      <c r="U794">
        <v>0</v>
      </c>
      <c r="V794">
        <v>0</v>
      </c>
      <c r="W794">
        <v>0</v>
      </c>
      <c r="X794">
        <v>0</v>
      </c>
      <c r="Y794">
        <v>0</v>
      </c>
      <c r="Z794">
        <v>0</v>
      </c>
      <c r="AA794">
        <v>0</v>
      </c>
      <c r="AB794">
        <v>0.18029999999999999</v>
      </c>
      <c r="AC794">
        <v>0.20749999999999999</v>
      </c>
      <c r="AD794">
        <v>0.2369</v>
      </c>
      <c r="AE794">
        <v>0.46949999999999997</v>
      </c>
      <c r="AF794">
        <v>0.47189999999999999</v>
      </c>
      <c r="AG794">
        <v>0.46600000000000003</v>
      </c>
      <c r="AH794">
        <v>0.20680000000000001</v>
      </c>
      <c r="AI794">
        <v>0</v>
      </c>
      <c r="AJ794">
        <v>0</v>
      </c>
      <c r="AK794">
        <v>0</v>
      </c>
      <c r="AL794">
        <v>0</v>
      </c>
      <c r="AM794">
        <v>0.48530000000000001</v>
      </c>
      <c r="AN794">
        <v>0.4728</v>
      </c>
      <c r="AO794">
        <v>0.57699999999999996</v>
      </c>
      <c r="AP794">
        <v>0.70230000000000004</v>
      </c>
      <c r="AQ794">
        <v>0</v>
      </c>
      <c r="AR794">
        <v>0</v>
      </c>
      <c r="AS794">
        <v>0</v>
      </c>
      <c r="AT794">
        <v>0</v>
      </c>
      <c r="AU794">
        <v>0</v>
      </c>
      <c r="AV794">
        <v>0</v>
      </c>
    </row>
    <row r="795" spans="8:48" ht="15.75" customHeight="1" x14ac:dyDescent="0.3">
      <c r="H795" t="str">
        <v>5638280</v>
      </c>
      <c r="I795" t="str">
        <v>VISCOFAN SA  ORD</v>
      </c>
      <c r="J795">
        <v>0.75080000000000002</v>
      </c>
      <c r="K795">
        <v>0.55500000000000005</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0.38890000000000002</v>
      </c>
      <c r="AM795">
        <v>0.46060000000000001</v>
      </c>
      <c r="AN795">
        <v>0.55289999999999995</v>
      </c>
      <c r="AO795">
        <v>0.77229999999999999</v>
      </c>
      <c r="AP795">
        <v>0.60629999999999995</v>
      </c>
      <c r="AQ795">
        <v>0.94799999999999995</v>
      </c>
      <c r="AR795">
        <v>0</v>
      </c>
      <c r="AS795">
        <v>0</v>
      </c>
      <c r="AT795">
        <v>0</v>
      </c>
      <c r="AU795">
        <v>0</v>
      </c>
      <c r="AV795">
        <v>0</v>
      </c>
    </row>
    <row r="796" spans="8:48" ht="15.75" customHeight="1" x14ac:dyDescent="0.3">
      <c r="H796" t="str">
        <v>EQUITYOTH</v>
      </c>
      <c r="I796" t="str">
        <v>EQUITY OTHER</v>
      </c>
      <c r="J796">
        <v>0</v>
      </c>
      <c r="K796">
        <v>0</v>
      </c>
      <c r="L796">
        <v>0</v>
      </c>
      <c r="M796">
        <v>0</v>
      </c>
      <c r="N796">
        <v>0</v>
      </c>
      <c r="O796">
        <v>0</v>
      </c>
      <c r="P796">
        <v>0</v>
      </c>
      <c r="Q796">
        <v>0.02</v>
      </c>
      <c r="R796">
        <v>0</v>
      </c>
      <c r="S796">
        <v>0</v>
      </c>
      <c r="T796">
        <v>0</v>
      </c>
      <c r="U796">
        <v>0</v>
      </c>
      <c r="V796">
        <v>0</v>
      </c>
      <c r="W796">
        <v>0</v>
      </c>
      <c r="X796">
        <v>0</v>
      </c>
      <c r="Y796">
        <v>0</v>
      </c>
      <c r="Z796">
        <v>0</v>
      </c>
      <c r="AA796">
        <v>0.05</v>
      </c>
      <c r="AB796">
        <v>0.04</v>
      </c>
      <c r="AC796">
        <v>0.04</v>
      </c>
      <c r="AD796">
        <v>0</v>
      </c>
      <c r="AE796">
        <v>0.03</v>
      </c>
      <c r="AF796">
        <v>0</v>
      </c>
      <c r="AG796">
        <v>0.51</v>
      </c>
      <c r="AH796">
        <v>0</v>
      </c>
      <c r="AI796">
        <v>0.73</v>
      </c>
      <c r="AJ796">
        <v>0</v>
      </c>
      <c r="AK796">
        <v>0</v>
      </c>
      <c r="AL796">
        <v>0</v>
      </c>
      <c r="AM796">
        <v>0</v>
      </c>
      <c r="AN796">
        <v>0</v>
      </c>
      <c r="AO796">
        <v>0</v>
      </c>
      <c r="AP796">
        <v>0</v>
      </c>
      <c r="AQ796">
        <v>0</v>
      </c>
      <c r="AR796">
        <v>0</v>
      </c>
      <c r="AS796">
        <v>0</v>
      </c>
      <c r="AT796">
        <v>0</v>
      </c>
      <c r="AU796">
        <v>0</v>
      </c>
      <c r="AV796">
        <v>0</v>
      </c>
    </row>
    <row r="797" spans="8:48" ht="15.75" customHeight="1" x14ac:dyDescent="0.3">
      <c r="H797" t="str">
        <v>B188LG5</v>
      </c>
      <c r="I797" t="str">
        <v>AKKA TECHNOLOGIES SE  ORD</v>
      </c>
      <c r="J797">
        <v>0</v>
      </c>
      <c r="K797">
        <v>0</v>
      </c>
      <c r="L797">
        <v>0</v>
      </c>
      <c r="M797">
        <v>0</v>
      </c>
      <c r="N797">
        <v>0</v>
      </c>
      <c r="O797">
        <v>0</v>
      </c>
      <c r="P797">
        <v>0</v>
      </c>
      <c r="Q797">
        <v>0</v>
      </c>
      <c r="R797">
        <v>0</v>
      </c>
      <c r="S797">
        <v>0</v>
      </c>
      <c r="T797">
        <v>0</v>
      </c>
      <c r="U797">
        <v>0</v>
      </c>
      <c r="V797">
        <v>0</v>
      </c>
      <c r="W797">
        <v>0</v>
      </c>
      <c r="X797">
        <v>0</v>
      </c>
      <c r="Y797">
        <v>0</v>
      </c>
      <c r="Z797">
        <v>0.27689999999999998</v>
      </c>
      <c r="AA797">
        <v>0.28039999999999998</v>
      </c>
      <c r="AB797">
        <v>0.28649999999999998</v>
      </c>
      <c r="AC797">
        <v>0.2671</v>
      </c>
      <c r="AD797">
        <v>0.1406</v>
      </c>
      <c r="AE797">
        <v>0.14460000000000001</v>
      </c>
      <c r="AF797">
        <v>0</v>
      </c>
      <c r="AG797">
        <v>0</v>
      </c>
      <c r="AH797">
        <v>0</v>
      </c>
      <c r="AI797">
        <v>0.24940000000000001</v>
      </c>
      <c r="AJ797">
        <v>0</v>
      </c>
      <c r="AK797">
        <v>0</v>
      </c>
      <c r="AL797">
        <v>0</v>
      </c>
      <c r="AM797">
        <v>0</v>
      </c>
      <c r="AN797">
        <v>0</v>
      </c>
      <c r="AO797">
        <v>0</v>
      </c>
      <c r="AP797">
        <v>0</v>
      </c>
      <c r="AQ797">
        <v>0</v>
      </c>
      <c r="AR797">
        <v>0</v>
      </c>
      <c r="AS797">
        <v>0</v>
      </c>
      <c r="AT797">
        <v>0</v>
      </c>
      <c r="AU797">
        <v>0</v>
      </c>
      <c r="AV797">
        <v>0</v>
      </c>
    </row>
    <row r="798" spans="8:48" ht="15.75" customHeight="1" x14ac:dyDescent="0.3">
      <c r="H798" t="str">
        <v>BF03BV1</v>
      </c>
      <c r="I798" t="str">
        <v>AYVENS (ALD)  ORD</v>
      </c>
      <c r="J798">
        <v>0</v>
      </c>
      <c r="K798">
        <v>0</v>
      </c>
      <c r="L798">
        <v>0</v>
      </c>
      <c r="M798">
        <v>0</v>
      </c>
      <c r="N798">
        <v>0</v>
      </c>
      <c r="O798">
        <v>0</v>
      </c>
      <c r="P798">
        <v>0</v>
      </c>
      <c r="Q798">
        <v>0</v>
      </c>
      <c r="R798">
        <v>0</v>
      </c>
      <c r="S798">
        <v>0</v>
      </c>
      <c r="T798">
        <v>0</v>
      </c>
      <c r="U798">
        <v>0</v>
      </c>
      <c r="V798">
        <v>0</v>
      </c>
      <c r="W798">
        <v>0</v>
      </c>
      <c r="X798">
        <v>0</v>
      </c>
      <c r="Y798">
        <v>0</v>
      </c>
      <c r="Z798">
        <v>0</v>
      </c>
      <c r="AA798">
        <v>0</v>
      </c>
      <c r="AB798">
        <v>0.17599999999999999</v>
      </c>
      <c r="AC798">
        <v>0.1673</v>
      </c>
      <c r="AD798">
        <v>0</v>
      </c>
      <c r="AE798">
        <v>0</v>
      </c>
      <c r="AF798">
        <v>0</v>
      </c>
      <c r="AG798">
        <v>0.30980000000000002</v>
      </c>
      <c r="AH798">
        <v>0.36149999999999999</v>
      </c>
      <c r="AI798">
        <v>0</v>
      </c>
      <c r="AJ798">
        <v>0</v>
      </c>
      <c r="AK798">
        <v>0</v>
      </c>
      <c r="AL798">
        <v>0</v>
      </c>
      <c r="AM798">
        <v>0</v>
      </c>
      <c r="AN798">
        <v>0</v>
      </c>
      <c r="AO798">
        <v>0</v>
      </c>
      <c r="AP798">
        <v>0</v>
      </c>
      <c r="AQ798">
        <v>0</v>
      </c>
      <c r="AR798">
        <v>0</v>
      </c>
      <c r="AS798">
        <v>0</v>
      </c>
      <c r="AT798">
        <v>0</v>
      </c>
      <c r="AU798">
        <v>0</v>
      </c>
      <c r="AV798">
        <v>0</v>
      </c>
    </row>
    <row r="799" spans="8:48" ht="15.75" customHeight="1" x14ac:dyDescent="0.3">
      <c r="H799" t="str">
        <v>5608915</v>
      </c>
      <c r="I799" t="str">
        <v>ALTEN  ORD</v>
      </c>
      <c r="J799">
        <v>0.79700000000000004</v>
      </c>
      <c r="K799">
        <v>0.83130000000000004</v>
      </c>
      <c r="L799">
        <v>1.6808000000000001</v>
      </c>
      <c r="M799">
        <v>1.5302</v>
      </c>
      <c r="N799">
        <v>1.6831</v>
      </c>
      <c r="O799">
        <v>1.6533</v>
      </c>
      <c r="P799">
        <v>1.7416</v>
      </c>
      <c r="Q799">
        <v>1.8808</v>
      </c>
      <c r="R799">
        <v>1.7235</v>
      </c>
      <c r="S799">
        <v>1.5819000000000001</v>
      </c>
      <c r="T799">
        <v>1.3138000000000001</v>
      </c>
      <c r="U799">
        <v>1.1762999999999999</v>
      </c>
      <c r="V799">
        <v>1.3405</v>
      </c>
      <c r="W799">
        <v>1.4756</v>
      </c>
      <c r="X799">
        <v>1.4320999999999999</v>
      </c>
      <c r="Y799">
        <v>1.026</v>
      </c>
      <c r="Z799">
        <v>0.8821</v>
      </c>
      <c r="AA799">
        <v>0.61950000000000005</v>
      </c>
      <c r="AB799">
        <v>0.55159999999999998</v>
      </c>
      <c r="AC799">
        <v>0.53249999999999997</v>
      </c>
      <c r="AD799">
        <v>0.48170000000000002</v>
      </c>
      <c r="AE799">
        <v>0.45729999999999998</v>
      </c>
      <c r="AF799">
        <v>0.53939999999999999</v>
      </c>
      <c r="AG799">
        <v>0.77480000000000004</v>
      </c>
      <c r="AH799">
        <v>1.0422</v>
      </c>
      <c r="AI799">
        <v>1.0183</v>
      </c>
      <c r="AJ799">
        <v>1.1066</v>
      </c>
      <c r="AK799">
        <v>0.91410000000000002</v>
      </c>
      <c r="AL799">
        <v>1.0055000000000001</v>
      </c>
      <c r="AM799">
        <v>0.64559999999999995</v>
      </c>
      <c r="AN799">
        <v>0.79720000000000002</v>
      </c>
      <c r="AO799">
        <v>0.83819999999999995</v>
      </c>
      <c r="AP799">
        <v>1.0234000000000001</v>
      </c>
      <c r="AQ799">
        <v>1.0327</v>
      </c>
      <c r="AR799">
        <v>1.1332</v>
      </c>
      <c r="AS799">
        <v>1.1631</v>
      </c>
      <c r="AT799">
        <v>0.7046</v>
      </c>
      <c r="AU799">
        <v>0</v>
      </c>
      <c r="AV799">
        <v>0</v>
      </c>
    </row>
    <row r="800" spans="8:48" ht="15.75" customHeight="1" x14ac:dyDescent="0.3">
      <c r="H800" t="str">
        <v>4907732</v>
      </c>
      <c r="I800" t="str">
        <v>ALTRAN TECHNOLOGIES SA  ORD</v>
      </c>
      <c r="J800">
        <v>1.0622</v>
      </c>
      <c r="K800">
        <v>1.5631999999999999</v>
      </c>
      <c r="L800">
        <v>1.7998000000000001</v>
      </c>
      <c r="M800">
        <v>1.5391999999999999</v>
      </c>
      <c r="N800">
        <v>0.67320000000000002</v>
      </c>
      <c r="O800">
        <v>0.70720000000000005</v>
      </c>
      <c r="P800">
        <v>0.71489999999999998</v>
      </c>
      <c r="Q800">
        <v>0</v>
      </c>
      <c r="R800">
        <v>0</v>
      </c>
      <c r="S800">
        <v>0</v>
      </c>
      <c r="T800">
        <v>0</v>
      </c>
      <c r="U800">
        <v>0</v>
      </c>
      <c r="V800">
        <v>0</v>
      </c>
      <c r="W800">
        <v>0</v>
      </c>
      <c r="X800">
        <v>0</v>
      </c>
      <c r="Y800">
        <v>0.83940000000000003</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row>
    <row r="801" spans="8:48" ht="15.75" customHeight="1" x14ac:dyDescent="0.3">
      <c r="H801" t="str">
        <v>BNZJDK3</v>
      </c>
      <c r="I801" t="str">
        <v>ANTIN INFRASTRUCTURE PARTNERS  ORD</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0.27700000000000002</v>
      </c>
      <c r="AK801">
        <v>0.32200000000000001</v>
      </c>
      <c r="AL801">
        <v>0.34320000000000001</v>
      </c>
      <c r="AM801">
        <v>0</v>
      </c>
      <c r="AN801">
        <v>0</v>
      </c>
      <c r="AO801">
        <v>0</v>
      </c>
      <c r="AP801">
        <v>0</v>
      </c>
      <c r="AQ801">
        <v>0</v>
      </c>
      <c r="AR801">
        <v>0</v>
      </c>
      <c r="AS801">
        <v>0</v>
      </c>
      <c r="AT801">
        <v>0</v>
      </c>
      <c r="AU801">
        <v>0</v>
      </c>
      <c r="AV801">
        <v>0</v>
      </c>
    </row>
    <row r="802" spans="8:48" ht="15.75" customHeight="1" x14ac:dyDescent="0.3">
      <c r="H802" t="str">
        <v>BMCQH08</v>
      </c>
      <c r="I802" t="str">
        <v>ARAMIS GROUP SAS  ORD</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0.73929999999999996</v>
      </c>
      <c r="AJ802">
        <v>0.41160000000000002</v>
      </c>
      <c r="AK802">
        <v>0.20730000000000001</v>
      </c>
      <c r="AL802">
        <v>6.7900000000000002E-2</v>
      </c>
      <c r="AM802">
        <v>0</v>
      </c>
      <c r="AN802">
        <v>0</v>
      </c>
      <c r="AO802">
        <v>0</v>
      </c>
      <c r="AP802">
        <v>0</v>
      </c>
      <c r="AQ802">
        <v>0</v>
      </c>
      <c r="AR802">
        <v>0</v>
      </c>
      <c r="AS802">
        <v>0</v>
      </c>
      <c r="AT802">
        <v>0</v>
      </c>
      <c r="AU802">
        <v>0</v>
      </c>
      <c r="AV802">
        <v>0</v>
      </c>
    </row>
    <row r="803" spans="8:48" ht="15.75" customHeight="1" x14ac:dyDescent="0.3">
      <c r="H803" t="str">
        <v>5654781</v>
      </c>
      <c r="I803" t="str">
        <v>ATOS SE  ORD</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0.42270000000000002</v>
      </c>
      <c r="AM803">
        <v>0</v>
      </c>
      <c r="AN803">
        <v>0</v>
      </c>
      <c r="AO803">
        <v>0</v>
      </c>
      <c r="AP803">
        <v>0</v>
      </c>
      <c r="AQ803">
        <v>0</v>
      </c>
      <c r="AR803">
        <v>0</v>
      </c>
      <c r="AS803">
        <v>0</v>
      </c>
      <c r="AT803">
        <v>0</v>
      </c>
      <c r="AU803">
        <v>0</v>
      </c>
      <c r="AV803">
        <v>0</v>
      </c>
    </row>
    <row r="804" spans="8:48" ht="15.75" customHeight="1" x14ac:dyDescent="0.3">
      <c r="H804" t="str">
        <v>7309283</v>
      </c>
      <c r="I804" t="str">
        <v>BENETEAU SA  ORD</v>
      </c>
      <c r="J804">
        <v>0</v>
      </c>
      <c r="K804">
        <v>0</v>
      </c>
      <c r="L804">
        <v>0</v>
      </c>
      <c r="M804">
        <v>0</v>
      </c>
      <c r="N804">
        <v>0</v>
      </c>
      <c r="O804">
        <v>0</v>
      </c>
      <c r="P804">
        <v>0</v>
      </c>
      <c r="Q804">
        <v>0</v>
      </c>
      <c r="R804">
        <v>0</v>
      </c>
      <c r="S804">
        <v>0</v>
      </c>
      <c r="T804">
        <v>0</v>
      </c>
      <c r="U804">
        <v>0</v>
      </c>
      <c r="V804">
        <v>0.58630000000000004</v>
      </c>
      <c r="W804">
        <v>0.58979999999999999</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0.64070000000000005</v>
      </c>
      <c r="AQ804">
        <v>0.4501</v>
      </c>
      <c r="AR804">
        <v>0.22559999999999999</v>
      </c>
      <c r="AS804">
        <v>0.23350000000000001</v>
      </c>
      <c r="AT804">
        <v>0.24529999999999999</v>
      </c>
      <c r="AU804">
        <v>0</v>
      </c>
      <c r="AV804">
        <v>0</v>
      </c>
    </row>
    <row r="805" spans="8:48" ht="15.75" customHeight="1" x14ac:dyDescent="0.3">
      <c r="H805" t="str">
        <v>BMV2C79</v>
      </c>
      <c r="I805" t="str">
        <v>AIR FRANCE KLM  ORD</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0.50270000000000004</v>
      </c>
      <c r="AQ805">
        <v>0.4032</v>
      </c>
      <c r="AR805">
        <v>0</v>
      </c>
      <c r="AS805">
        <v>0</v>
      </c>
      <c r="AT805">
        <v>0</v>
      </c>
      <c r="AU805">
        <v>0</v>
      </c>
      <c r="AV805">
        <v>0</v>
      </c>
    </row>
    <row r="806" spans="8:48" ht="15.75" customHeight="1" x14ac:dyDescent="0.3">
      <c r="H806" t="str">
        <v>B1LB9P6</v>
      </c>
      <c r="I806" t="str">
        <v>SCOR SE  ORD</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0.99639999999999995</v>
      </c>
      <c r="AK806">
        <v>0.90859999999999996</v>
      </c>
      <c r="AL806">
        <v>0.96879999999999999</v>
      </c>
      <c r="AM806">
        <v>0.41449999999999998</v>
      </c>
      <c r="AN806">
        <v>0.33889999999999998</v>
      </c>
      <c r="AO806">
        <v>0</v>
      </c>
      <c r="AP806">
        <v>0</v>
      </c>
      <c r="AQ806">
        <v>0</v>
      </c>
      <c r="AR806">
        <v>0.56689999999999996</v>
      </c>
      <c r="AS806">
        <v>0.48359999999999997</v>
      </c>
      <c r="AT806">
        <v>0.9738</v>
      </c>
      <c r="AU806">
        <v>0.71840000000000004</v>
      </c>
      <c r="AV806">
        <v>0</v>
      </c>
    </row>
    <row r="807" spans="8:48" ht="15.75" customHeight="1" x14ac:dyDescent="0.3">
      <c r="H807" t="str">
        <v>BN0ZR60</v>
      </c>
      <c r="I807" t="str">
        <v>CASINO GUICHARD PERRACHON SA  ORD</v>
      </c>
      <c r="J807">
        <v>0</v>
      </c>
      <c r="K807">
        <v>0</v>
      </c>
      <c r="L807">
        <v>0</v>
      </c>
      <c r="M807">
        <v>0</v>
      </c>
      <c r="N807">
        <v>0</v>
      </c>
      <c r="O807">
        <v>0</v>
      </c>
      <c r="P807">
        <v>0</v>
      </c>
      <c r="Q807">
        <v>0</v>
      </c>
      <c r="R807">
        <v>0</v>
      </c>
      <c r="S807">
        <v>0</v>
      </c>
      <c r="T807">
        <v>0</v>
      </c>
      <c r="U807">
        <v>0</v>
      </c>
      <c r="V807">
        <v>0</v>
      </c>
      <c r="W807">
        <v>0</v>
      </c>
      <c r="X807">
        <v>0</v>
      </c>
      <c r="Y807">
        <v>0</v>
      </c>
      <c r="Z807">
        <v>0.24460000000000001</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row>
    <row r="808" spans="8:48" ht="15.75" customHeight="1" x14ac:dyDescent="0.3">
      <c r="H808" t="str">
        <v>BNFWV75</v>
      </c>
      <c r="I808" t="str">
        <v>COFACE SA  ORD</v>
      </c>
      <c r="J808">
        <v>0</v>
      </c>
      <c r="K808">
        <v>0</v>
      </c>
      <c r="L808">
        <v>0</v>
      </c>
      <c r="M808">
        <v>0</v>
      </c>
      <c r="N808">
        <v>0</v>
      </c>
      <c r="O808">
        <v>0</v>
      </c>
      <c r="P808">
        <v>0</v>
      </c>
      <c r="Q808">
        <v>0</v>
      </c>
      <c r="R808">
        <v>0</v>
      </c>
      <c r="S808">
        <v>0</v>
      </c>
      <c r="T808">
        <v>0</v>
      </c>
      <c r="U808">
        <v>0</v>
      </c>
      <c r="V808">
        <v>0</v>
      </c>
      <c r="W808">
        <v>0</v>
      </c>
      <c r="X808">
        <v>0</v>
      </c>
      <c r="Y808">
        <v>0</v>
      </c>
      <c r="Z808">
        <v>0</v>
      </c>
      <c r="AA808">
        <v>0</v>
      </c>
      <c r="AB808">
        <v>0.44969999999999999</v>
      </c>
      <c r="AC808">
        <v>0.42580000000000001</v>
      </c>
      <c r="AD808">
        <v>0.42580000000000001</v>
      </c>
      <c r="AE808">
        <v>0</v>
      </c>
      <c r="AF808">
        <v>0</v>
      </c>
      <c r="AG808">
        <v>0</v>
      </c>
      <c r="AH808">
        <v>0</v>
      </c>
      <c r="AI808">
        <v>0</v>
      </c>
      <c r="AJ808">
        <v>0</v>
      </c>
      <c r="AK808">
        <v>0</v>
      </c>
      <c r="AL808">
        <v>0</v>
      </c>
      <c r="AM808">
        <v>0</v>
      </c>
      <c r="AN808">
        <v>0.42009999999999997</v>
      </c>
      <c r="AO808">
        <v>0.62070000000000003</v>
      </c>
      <c r="AP808">
        <v>0.748</v>
      </c>
      <c r="AQ808">
        <v>0.64980000000000004</v>
      </c>
      <c r="AR808">
        <v>0.65380000000000005</v>
      </c>
      <c r="AS808">
        <v>0</v>
      </c>
      <c r="AT808">
        <v>0</v>
      </c>
      <c r="AU808">
        <v>0</v>
      </c>
      <c r="AV808">
        <v>0</v>
      </c>
    </row>
    <row r="809" spans="8:48" ht="15.75" customHeight="1" x14ac:dyDescent="0.3">
      <c r="H809" t="str">
        <v>5805103</v>
      </c>
      <c r="I809" t="str">
        <v>DEVOTEAM SA  ORD</v>
      </c>
      <c r="J809">
        <v>0</v>
      </c>
      <c r="K809">
        <v>0</v>
      </c>
      <c r="L809">
        <v>0</v>
      </c>
      <c r="M809">
        <v>0</v>
      </c>
      <c r="N809">
        <v>0</v>
      </c>
      <c r="O809">
        <v>0</v>
      </c>
      <c r="P809">
        <v>0</v>
      </c>
      <c r="Q809">
        <v>0</v>
      </c>
      <c r="R809">
        <v>0</v>
      </c>
      <c r="S809">
        <v>0</v>
      </c>
      <c r="T809">
        <v>0</v>
      </c>
      <c r="U809">
        <v>0</v>
      </c>
      <c r="V809">
        <v>0</v>
      </c>
      <c r="W809">
        <v>0</v>
      </c>
      <c r="X809">
        <v>0</v>
      </c>
      <c r="Y809">
        <v>0</v>
      </c>
      <c r="Z809">
        <v>0.27650000000000002</v>
      </c>
      <c r="AA809">
        <v>0.28499999999999998</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row>
    <row r="810" spans="8:48" ht="15.75" customHeight="1" x14ac:dyDescent="0.3">
      <c r="H810" t="str">
        <v>4017017</v>
      </c>
      <c r="I810" t="str">
        <v>ERAMET SA  ORD</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0.29349999999999998</v>
      </c>
      <c r="AQ810">
        <v>0.26219999999999999</v>
      </c>
      <c r="AR810">
        <v>0</v>
      </c>
      <c r="AS810">
        <v>0</v>
      </c>
      <c r="AT810">
        <v>0</v>
      </c>
      <c r="AU810">
        <v>0</v>
      </c>
      <c r="AV810">
        <v>0</v>
      </c>
    </row>
    <row r="811" spans="8:48" ht="15.75" customHeight="1" x14ac:dyDescent="0.3">
      <c r="H811" t="str">
        <v>BN40H61</v>
      </c>
      <c r="I811" t="str">
        <v>ELIOR GROUP SA  ORD</v>
      </c>
      <c r="J811">
        <v>0</v>
      </c>
      <c r="K811">
        <v>0.54579999999999995</v>
      </c>
      <c r="L811">
        <v>0.36670000000000003</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row>
    <row r="812" spans="8:48" ht="15.75" customHeight="1" x14ac:dyDescent="0.3">
      <c r="H812" t="str">
        <v>B11HYH1</v>
      </c>
      <c r="I812" t="str">
        <v>FAIVELEY TRANSPORT (FAIVELEY)  ORD</v>
      </c>
      <c r="J812">
        <v>0.95250000000000001</v>
      </c>
      <c r="K812">
        <v>1.1641999999999999</v>
      </c>
      <c r="L812">
        <v>0.27560000000000001</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row>
    <row r="813" spans="8:48" ht="15.75" customHeight="1" x14ac:dyDescent="0.3">
      <c r="H813" t="str">
        <v>4400446</v>
      </c>
      <c r="I813" t="str">
        <v>FORVIA SE  ORD</v>
      </c>
      <c r="J813">
        <v>0.76049999999999995</v>
      </c>
      <c r="K813">
        <v>0</v>
      </c>
      <c r="L813">
        <v>0</v>
      </c>
      <c r="M813">
        <v>0</v>
      </c>
      <c r="N813">
        <v>0</v>
      </c>
      <c r="O813">
        <v>0</v>
      </c>
      <c r="P813">
        <v>0</v>
      </c>
      <c r="Q813">
        <v>0</v>
      </c>
      <c r="R813">
        <v>0</v>
      </c>
      <c r="S813">
        <v>0</v>
      </c>
      <c r="T813">
        <v>0</v>
      </c>
      <c r="U813">
        <v>0</v>
      </c>
      <c r="V813">
        <v>0</v>
      </c>
      <c r="W813">
        <v>0</v>
      </c>
      <c r="X813">
        <v>0</v>
      </c>
      <c r="Y813">
        <v>0</v>
      </c>
      <c r="Z813">
        <v>0</v>
      </c>
      <c r="AA813">
        <v>0</v>
      </c>
      <c r="AB813">
        <v>0.55210000000000004</v>
      </c>
      <c r="AC813">
        <v>0.54800000000000004</v>
      </c>
      <c r="AD813">
        <v>0.4345</v>
      </c>
      <c r="AE813">
        <v>0.44919999999999999</v>
      </c>
      <c r="AF813">
        <v>0</v>
      </c>
      <c r="AG813">
        <v>0</v>
      </c>
      <c r="AH813">
        <v>0.23960000000000001</v>
      </c>
      <c r="AI813">
        <v>0.312</v>
      </c>
      <c r="AJ813">
        <v>0.95169999999999999</v>
      </c>
      <c r="AK813">
        <v>0.74129999999999996</v>
      </c>
      <c r="AL813">
        <v>0</v>
      </c>
      <c r="AM813">
        <v>0.76419999999999999</v>
      </c>
      <c r="AN813">
        <v>0.29680000000000001</v>
      </c>
      <c r="AO813">
        <v>0</v>
      </c>
      <c r="AP813">
        <v>0</v>
      </c>
      <c r="AQ813">
        <v>0</v>
      </c>
      <c r="AR813">
        <v>0</v>
      </c>
      <c r="AS813">
        <v>0.52590000000000003</v>
      </c>
      <c r="AT813">
        <v>0</v>
      </c>
      <c r="AU813">
        <v>0</v>
      </c>
      <c r="AV813">
        <v>0</v>
      </c>
    </row>
    <row r="814" spans="8:48" ht="15.75" customHeight="1" x14ac:dyDescent="0.3">
      <c r="H814" t="str">
        <v>BYNBTQ6</v>
      </c>
      <c r="I814" t="str">
        <v>EUROPCAR MOBILITY GROUP SA  ORD</v>
      </c>
      <c r="J814">
        <v>0</v>
      </c>
      <c r="K814">
        <v>0.21490000000000001</v>
      </c>
      <c r="L814">
        <v>1.044</v>
      </c>
      <c r="M814">
        <v>0.82799999999999996</v>
      </c>
      <c r="N814">
        <v>0</v>
      </c>
      <c r="O814">
        <v>0</v>
      </c>
      <c r="P814">
        <v>0</v>
      </c>
      <c r="Q814">
        <v>0</v>
      </c>
      <c r="R814">
        <v>0</v>
      </c>
      <c r="S814">
        <v>0.27160000000000001</v>
      </c>
      <c r="T814">
        <v>0.47820000000000001</v>
      </c>
      <c r="U814">
        <v>0.37609999999999999</v>
      </c>
      <c r="V814">
        <v>0.34039999999999998</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row>
    <row r="815" spans="8:48" ht="15.75" customHeight="1" x14ac:dyDescent="0.3">
      <c r="H815" t="str">
        <v>B0M7KJ7</v>
      </c>
      <c r="I815" t="str">
        <v>EUTELSAT COMMUNICATIONS  ORD</v>
      </c>
      <c r="J815">
        <v>0</v>
      </c>
      <c r="K815">
        <v>0</v>
      </c>
      <c r="L815">
        <v>0</v>
      </c>
      <c r="M815">
        <v>0</v>
      </c>
      <c r="N815">
        <v>0</v>
      </c>
      <c r="O815">
        <v>0</v>
      </c>
      <c r="P815">
        <v>0</v>
      </c>
      <c r="Q815">
        <v>0</v>
      </c>
      <c r="R815">
        <v>0</v>
      </c>
      <c r="S815">
        <v>0</v>
      </c>
      <c r="T815">
        <v>0</v>
      </c>
      <c r="U815">
        <v>0</v>
      </c>
      <c r="V815">
        <v>0</v>
      </c>
      <c r="W815">
        <v>0</v>
      </c>
      <c r="X815">
        <v>0</v>
      </c>
      <c r="Y815">
        <v>0</v>
      </c>
      <c r="Z815">
        <v>0</v>
      </c>
      <c r="AA815">
        <v>0.57969999999999999</v>
      </c>
      <c r="AB815">
        <v>0.61629999999999996</v>
      </c>
      <c r="AC815">
        <v>0.47039999999999998</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row>
    <row r="816" spans="8:48" ht="15.75" customHeight="1" x14ac:dyDescent="0.3">
      <c r="H816" t="str">
        <v>B7VQL46</v>
      </c>
      <c r="I816" t="str">
        <v>FNAC DARTY SA  ORD</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0.64749999999999996</v>
      </c>
      <c r="AI816">
        <v>0.70140000000000002</v>
      </c>
      <c r="AJ816">
        <v>0.49170000000000003</v>
      </c>
      <c r="AK816">
        <v>0.38</v>
      </c>
      <c r="AL816">
        <v>0</v>
      </c>
      <c r="AM816">
        <v>0</v>
      </c>
      <c r="AN816">
        <v>0</v>
      </c>
      <c r="AO816">
        <v>0</v>
      </c>
      <c r="AP816">
        <v>0.5292</v>
      </c>
      <c r="AQ816">
        <v>0.54879999999999995</v>
      </c>
      <c r="AR816">
        <v>0.44490000000000002</v>
      </c>
      <c r="AS816">
        <v>0.50109999999999999</v>
      </c>
      <c r="AT816">
        <v>0.34310000000000002</v>
      </c>
      <c r="AU816">
        <v>0</v>
      </c>
      <c r="AV816">
        <v>0</v>
      </c>
    </row>
    <row r="817" spans="8:48" ht="15.75" customHeight="1" x14ac:dyDescent="0.3">
      <c r="H817" t="str">
        <v>5980958</v>
      </c>
      <c r="I817" t="str">
        <v>HAVAS SA  ORD</v>
      </c>
      <c r="J817">
        <v>0</v>
      </c>
      <c r="K817">
        <v>0.9788</v>
      </c>
      <c r="L817">
        <v>1.0345</v>
      </c>
      <c r="M817">
        <v>0.86119999999999997</v>
      </c>
      <c r="N817">
        <v>0.99339999999999995</v>
      </c>
      <c r="O817">
        <v>0.93240000000000001</v>
      </c>
      <c r="P817">
        <v>0.94320000000000004</v>
      </c>
      <c r="Q817">
        <v>0.99129999999999996</v>
      </c>
      <c r="R817">
        <v>0.92920000000000003</v>
      </c>
      <c r="S817">
        <v>0.90639999999999998</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row>
    <row r="818" spans="8:48" ht="15.75" customHeight="1" x14ac:dyDescent="0.3">
      <c r="H818" t="str">
        <v>4433839</v>
      </c>
      <c r="I818" t="str">
        <v>INTERPARFUMS  ORD</v>
      </c>
      <c r="J818">
        <v>0</v>
      </c>
      <c r="K818">
        <v>0</v>
      </c>
      <c r="L818">
        <v>0</v>
      </c>
      <c r="M818">
        <v>0</v>
      </c>
      <c r="N818">
        <v>0</v>
      </c>
      <c r="O818">
        <v>0</v>
      </c>
      <c r="P818">
        <v>0</v>
      </c>
      <c r="Q818">
        <v>0</v>
      </c>
      <c r="R818">
        <v>0</v>
      </c>
      <c r="S818">
        <v>0.183</v>
      </c>
      <c r="T818">
        <v>0.1653</v>
      </c>
      <c r="U818">
        <v>0.16639999999999999</v>
      </c>
      <c r="V818">
        <v>0.17799999999999999</v>
      </c>
      <c r="W818">
        <v>0.25430000000000003</v>
      </c>
      <c r="X818">
        <v>0.29089999999999999</v>
      </c>
      <c r="Y818">
        <v>0.28839999999999999</v>
      </c>
      <c r="Z818">
        <v>0.45710000000000001</v>
      </c>
      <c r="AA818">
        <v>0.42399999999999999</v>
      </c>
      <c r="AB818">
        <v>0.4798</v>
      </c>
      <c r="AC818">
        <v>0.40629999999999999</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row>
    <row r="819" spans="8:48" ht="15.75" customHeight="1" x14ac:dyDescent="0.3">
      <c r="H819" t="str">
        <v>B0R7JF1</v>
      </c>
      <c r="I819" t="str">
        <v>IPSEN SA  ORD</v>
      </c>
      <c r="J819">
        <v>0</v>
      </c>
      <c r="K819">
        <v>0</v>
      </c>
      <c r="L819">
        <v>0.622</v>
      </c>
      <c r="M819">
        <v>0.61019999999999996</v>
      </c>
      <c r="N819">
        <v>0</v>
      </c>
      <c r="O819">
        <v>0</v>
      </c>
      <c r="P819">
        <v>0</v>
      </c>
      <c r="Q819">
        <v>0.70879999999999999</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row>
    <row r="820" spans="8:48" ht="15.75" customHeight="1" x14ac:dyDescent="0.3">
      <c r="H820" t="str">
        <v>B138HB7</v>
      </c>
      <c r="I820" t="str">
        <v>KAUFMAN &amp; BROAD SA  ORD</v>
      </c>
      <c r="J820">
        <v>0</v>
      </c>
      <c r="K820">
        <v>0</v>
      </c>
      <c r="L820">
        <v>0</v>
      </c>
      <c r="M820">
        <v>0</v>
      </c>
      <c r="N820">
        <v>0</v>
      </c>
      <c r="O820">
        <v>0.7823</v>
      </c>
      <c r="P820">
        <v>0.85729999999999995</v>
      </c>
      <c r="Q820">
        <v>0.7823</v>
      </c>
      <c r="R820">
        <v>0.30499999999999999</v>
      </c>
      <c r="S820">
        <v>0</v>
      </c>
      <c r="T820">
        <v>0</v>
      </c>
      <c r="U820">
        <v>0</v>
      </c>
      <c r="V820">
        <v>0</v>
      </c>
      <c r="W820">
        <v>0.30409999999999998</v>
      </c>
      <c r="X820">
        <v>0.4965</v>
      </c>
      <c r="Y820">
        <v>0.53090000000000004</v>
      </c>
      <c r="Z820">
        <v>0.63929999999999998</v>
      </c>
      <c r="AA820">
        <v>0.57240000000000002</v>
      </c>
      <c r="AB820">
        <v>0.51190000000000002</v>
      </c>
      <c r="AC820">
        <v>0.4662</v>
      </c>
      <c r="AD820">
        <v>0.50139999999999996</v>
      </c>
      <c r="AE820">
        <v>0.44280000000000003</v>
      </c>
      <c r="AF820">
        <v>0</v>
      </c>
      <c r="AG820">
        <v>0</v>
      </c>
      <c r="AH820">
        <v>0</v>
      </c>
      <c r="AI820">
        <v>0</v>
      </c>
      <c r="AJ820">
        <v>0</v>
      </c>
      <c r="AK820">
        <v>0</v>
      </c>
      <c r="AL820">
        <v>0</v>
      </c>
      <c r="AM820">
        <v>0</v>
      </c>
      <c r="AN820">
        <v>0</v>
      </c>
      <c r="AO820">
        <v>0</v>
      </c>
      <c r="AP820">
        <v>0</v>
      </c>
      <c r="AQ820">
        <v>0</v>
      </c>
      <c r="AR820">
        <v>0</v>
      </c>
      <c r="AS820">
        <v>0</v>
      </c>
      <c r="AT820">
        <v>0</v>
      </c>
      <c r="AU820">
        <v>0</v>
      </c>
      <c r="AV820">
        <v>0</v>
      </c>
    </row>
    <row r="821" spans="8:48" ht="15.75" customHeight="1" x14ac:dyDescent="0.3">
      <c r="H821" t="str">
        <v>B1HKRM0</v>
      </c>
      <c r="I821" t="str">
        <v>CLARIANE (KORIAN) SE  ORD</v>
      </c>
      <c r="J821">
        <v>0</v>
      </c>
      <c r="K821">
        <v>0</v>
      </c>
      <c r="L821">
        <v>0</v>
      </c>
      <c r="M821">
        <v>0</v>
      </c>
      <c r="N821">
        <v>0</v>
      </c>
      <c r="O821">
        <v>0</v>
      </c>
      <c r="P821">
        <v>0</v>
      </c>
      <c r="Q821">
        <v>0</v>
      </c>
      <c r="R821">
        <v>0</v>
      </c>
      <c r="S821">
        <v>0</v>
      </c>
      <c r="T821">
        <v>0</v>
      </c>
      <c r="U821">
        <v>0</v>
      </c>
      <c r="V821">
        <v>0</v>
      </c>
      <c r="W821">
        <v>0</v>
      </c>
      <c r="X821">
        <v>0.54459999999999997</v>
      </c>
      <c r="Y821">
        <v>1.0576000000000001</v>
      </c>
      <c r="Z821">
        <v>0.5202</v>
      </c>
      <c r="AA821">
        <v>0.46760000000000002</v>
      </c>
      <c r="AB821">
        <v>0</v>
      </c>
      <c r="AC821">
        <v>0</v>
      </c>
      <c r="AD821">
        <v>0</v>
      </c>
      <c r="AE821">
        <v>0</v>
      </c>
      <c r="AF821">
        <v>0</v>
      </c>
      <c r="AG821">
        <v>0.20449999999999999</v>
      </c>
      <c r="AH821">
        <v>0.63859999999999995</v>
      </c>
      <c r="AI821">
        <v>0.58220000000000005</v>
      </c>
      <c r="AJ821">
        <v>0.6401</v>
      </c>
      <c r="AK821">
        <v>0.52780000000000005</v>
      </c>
      <c r="AL821">
        <v>0</v>
      </c>
      <c r="AM821">
        <v>0</v>
      </c>
      <c r="AN821">
        <v>0</v>
      </c>
      <c r="AO821">
        <v>0</v>
      </c>
      <c r="AP821">
        <v>0</v>
      </c>
      <c r="AQ821">
        <v>0</v>
      </c>
      <c r="AR821">
        <v>0</v>
      </c>
      <c r="AS821">
        <v>0</v>
      </c>
      <c r="AT821">
        <v>0</v>
      </c>
      <c r="AU821">
        <v>0</v>
      </c>
      <c r="AV821">
        <v>0</v>
      </c>
    </row>
    <row r="822" spans="8:48" ht="15.75" customHeight="1" x14ac:dyDescent="0.3">
      <c r="H822" t="str">
        <v>BG0SC10</v>
      </c>
      <c r="I822" t="str">
        <v>FDJ (LA FRANCAISE) UNITED  ORD</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0.59770000000000001</v>
      </c>
      <c r="AE822">
        <v>0.58689999999999998</v>
      </c>
      <c r="AF822">
        <v>0.60189999999999999</v>
      </c>
      <c r="AG822">
        <v>0.65939999999999999</v>
      </c>
      <c r="AH822">
        <v>0</v>
      </c>
      <c r="AI822">
        <v>0</v>
      </c>
      <c r="AJ822">
        <v>0</v>
      </c>
      <c r="AK822">
        <v>0</v>
      </c>
      <c r="AL822">
        <v>0</v>
      </c>
      <c r="AM822">
        <v>0</v>
      </c>
      <c r="AN822">
        <v>0</v>
      </c>
      <c r="AO822">
        <v>0</v>
      </c>
      <c r="AP822">
        <v>0</v>
      </c>
      <c r="AQ822">
        <v>0</v>
      </c>
      <c r="AR822">
        <v>0</v>
      </c>
      <c r="AS822">
        <v>0</v>
      </c>
      <c r="AT822">
        <v>0</v>
      </c>
      <c r="AU822">
        <v>0</v>
      </c>
      <c r="AV822">
        <v>0</v>
      </c>
    </row>
    <row r="823" spans="8:48" ht="15.75" customHeight="1" x14ac:dyDescent="0.3">
      <c r="H823" t="str">
        <v>5489916</v>
      </c>
      <c r="I823" t="str">
        <v>LISI SA (GFI)  ORD</v>
      </c>
      <c r="J823">
        <v>0</v>
      </c>
      <c r="K823">
        <v>0</v>
      </c>
      <c r="L823">
        <v>0</v>
      </c>
      <c r="M823">
        <v>0</v>
      </c>
      <c r="N823">
        <v>0</v>
      </c>
      <c r="O823">
        <v>0</v>
      </c>
      <c r="P823">
        <v>0</v>
      </c>
      <c r="Q823">
        <v>0</v>
      </c>
      <c r="R823">
        <v>0.46479999999999999</v>
      </c>
      <c r="S823">
        <v>0.52049999999999996</v>
      </c>
      <c r="T823">
        <v>0.51319999999999999</v>
      </c>
      <c r="U823">
        <v>0.45679999999999998</v>
      </c>
      <c r="V823">
        <v>0.38269999999999998</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row>
    <row r="824" spans="8:48" ht="15.75" customHeight="1" x14ac:dyDescent="0.3">
      <c r="H824" t="str">
        <v>BYY8LS2</v>
      </c>
      <c r="I824" t="str">
        <v>MAISONS DU MONDE SA  ORD</v>
      </c>
      <c r="J824">
        <v>0</v>
      </c>
      <c r="K824">
        <v>0</v>
      </c>
      <c r="L824">
        <v>0</v>
      </c>
      <c r="M824">
        <v>0</v>
      </c>
      <c r="N824">
        <v>0</v>
      </c>
      <c r="O824">
        <v>0.80649999999999999</v>
      </c>
      <c r="P824">
        <v>0</v>
      </c>
      <c r="Q824">
        <v>0.66100000000000003</v>
      </c>
      <c r="R824">
        <v>0.71550000000000002</v>
      </c>
      <c r="S824">
        <v>0.69910000000000005</v>
      </c>
      <c r="T824">
        <v>0.67659999999999998</v>
      </c>
      <c r="U824">
        <v>0.67579999999999996</v>
      </c>
      <c r="V824">
        <v>0</v>
      </c>
      <c r="W824">
        <v>0.27789999999999998</v>
      </c>
      <c r="X824">
        <v>0</v>
      </c>
      <c r="Y824">
        <v>0</v>
      </c>
      <c r="Z824">
        <v>0</v>
      </c>
      <c r="AA824">
        <v>0</v>
      </c>
      <c r="AB824">
        <v>0</v>
      </c>
      <c r="AC824">
        <v>0</v>
      </c>
      <c r="AD824">
        <v>0.39429999999999998</v>
      </c>
      <c r="AE824">
        <v>0</v>
      </c>
      <c r="AF824">
        <v>0</v>
      </c>
      <c r="AG824">
        <v>0</v>
      </c>
      <c r="AH824">
        <v>0.24279999999999999</v>
      </c>
      <c r="AI824">
        <v>0.36349999999999999</v>
      </c>
      <c r="AJ824">
        <v>0</v>
      </c>
      <c r="AK824">
        <v>0</v>
      </c>
      <c r="AL824">
        <v>0</v>
      </c>
      <c r="AM824">
        <v>0</v>
      </c>
      <c r="AN824">
        <v>0</v>
      </c>
      <c r="AO824">
        <v>0</v>
      </c>
      <c r="AP824">
        <v>0.28639999999999999</v>
      </c>
      <c r="AQ824">
        <v>0.27389999999999998</v>
      </c>
      <c r="AR824">
        <v>0.22750000000000001</v>
      </c>
      <c r="AS824">
        <v>0</v>
      </c>
      <c r="AT824">
        <v>0</v>
      </c>
      <c r="AU824">
        <v>0</v>
      </c>
      <c r="AV824">
        <v>0</v>
      </c>
    </row>
    <row r="825" spans="8:48" ht="15.75" customHeight="1" x14ac:dyDescent="0.3">
      <c r="H825" t="str">
        <v>B0LMF87</v>
      </c>
      <c r="I825" t="str">
        <v>MERCIALYS SA  ORD</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0.26290000000000002</v>
      </c>
      <c r="AO825">
        <v>0.30070000000000002</v>
      </c>
      <c r="AP825">
        <v>0.28110000000000002</v>
      </c>
      <c r="AQ825">
        <v>0</v>
      </c>
      <c r="AR825">
        <v>0</v>
      </c>
      <c r="AS825">
        <v>0</v>
      </c>
      <c r="AT825">
        <v>0</v>
      </c>
      <c r="AU825">
        <v>0</v>
      </c>
      <c r="AV825">
        <v>0</v>
      </c>
    </row>
    <row r="826" spans="8:48" ht="15.75" customHeight="1" x14ac:dyDescent="0.3">
      <c r="H826" t="str">
        <v>5993901</v>
      </c>
      <c r="I826" t="str">
        <v>M6 METROPOLE TELEVISION SA  ORD</v>
      </c>
      <c r="J826">
        <v>0.62549999999999994</v>
      </c>
      <c r="K826">
        <v>0</v>
      </c>
      <c r="L826">
        <v>0</v>
      </c>
      <c r="M826">
        <v>0</v>
      </c>
      <c r="N826">
        <v>0</v>
      </c>
      <c r="O826">
        <v>0</v>
      </c>
      <c r="P826">
        <v>0</v>
      </c>
      <c r="Q826">
        <v>0</v>
      </c>
      <c r="R826">
        <v>0</v>
      </c>
      <c r="S826">
        <v>0</v>
      </c>
      <c r="T826">
        <v>0</v>
      </c>
      <c r="U826">
        <v>0</v>
      </c>
      <c r="V826">
        <v>0</v>
      </c>
      <c r="W826">
        <v>0</v>
      </c>
      <c r="X826">
        <v>0</v>
      </c>
      <c r="Y826">
        <v>0</v>
      </c>
      <c r="Z826">
        <v>0</v>
      </c>
      <c r="AA826">
        <v>0.15479999999999999</v>
      </c>
      <c r="AB826">
        <v>0.14319999999999999</v>
      </c>
      <c r="AC826">
        <v>0.14360000000000001</v>
      </c>
      <c r="AD826">
        <v>0</v>
      </c>
      <c r="AE826">
        <v>0</v>
      </c>
      <c r="AF826">
        <v>0</v>
      </c>
      <c r="AG826">
        <v>0</v>
      </c>
      <c r="AH826">
        <v>0.126</v>
      </c>
      <c r="AI826">
        <v>0.10730000000000001</v>
      </c>
      <c r="AJ826">
        <v>0.104</v>
      </c>
      <c r="AK826">
        <v>0</v>
      </c>
      <c r="AL826">
        <v>0</v>
      </c>
      <c r="AM826">
        <v>0</v>
      </c>
      <c r="AN826">
        <v>0</v>
      </c>
      <c r="AO826">
        <v>0</v>
      </c>
      <c r="AP826">
        <v>0</v>
      </c>
      <c r="AQ826">
        <v>0</v>
      </c>
      <c r="AR826">
        <v>0</v>
      </c>
      <c r="AS826">
        <v>0</v>
      </c>
      <c r="AT826">
        <v>0</v>
      </c>
      <c r="AU826">
        <v>0</v>
      </c>
      <c r="AV826">
        <v>0</v>
      </c>
    </row>
    <row r="827" spans="8:48" ht="15.75" customHeight="1" x14ac:dyDescent="0.3">
      <c r="H827" t="str">
        <v>BGV7F95</v>
      </c>
      <c r="I827" t="str">
        <v>NEOEN SA  ORD</v>
      </c>
      <c r="J827">
        <v>0</v>
      </c>
      <c r="K827">
        <v>0</v>
      </c>
      <c r="L827">
        <v>0</v>
      </c>
      <c r="M827">
        <v>0</v>
      </c>
      <c r="N827">
        <v>0</v>
      </c>
      <c r="O827">
        <v>0</v>
      </c>
      <c r="P827">
        <v>0</v>
      </c>
      <c r="Q827">
        <v>0</v>
      </c>
      <c r="R827">
        <v>0</v>
      </c>
      <c r="S827">
        <v>0</v>
      </c>
      <c r="T827">
        <v>0</v>
      </c>
      <c r="U827">
        <v>0</v>
      </c>
      <c r="V827">
        <v>0</v>
      </c>
      <c r="W827">
        <v>0</v>
      </c>
      <c r="X827">
        <v>0</v>
      </c>
      <c r="Y827">
        <v>0.66620000000000001</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row>
    <row r="828" spans="8:48" ht="15.75" customHeight="1" x14ac:dyDescent="0.3">
      <c r="H828" t="str">
        <v>B037JC2</v>
      </c>
      <c r="I828" t="str">
        <v>NEXITY SA  ORD</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0.50829999999999997</v>
      </c>
      <c r="AR828">
        <v>0.40350000000000003</v>
      </c>
      <c r="AS828">
        <v>0.46229999999999999</v>
      </c>
      <c r="AT828">
        <v>0.2492</v>
      </c>
      <c r="AU828">
        <v>0</v>
      </c>
      <c r="AV828">
        <v>0</v>
      </c>
    </row>
    <row r="829" spans="8:48" ht="15.75" customHeight="1" x14ac:dyDescent="0.3">
      <c r="H829" t="str">
        <v>B08V9H4</v>
      </c>
      <c r="I829" t="str">
        <v>OPMOBILITY (OMNIUM)  ORD</v>
      </c>
      <c r="J829">
        <v>0</v>
      </c>
      <c r="K829">
        <v>0.54949999999999999</v>
      </c>
      <c r="L829">
        <v>0</v>
      </c>
      <c r="M829">
        <v>0</v>
      </c>
      <c r="N829">
        <v>0.95</v>
      </c>
      <c r="O829">
        <v>6.3E-2</v>
      </c>
      <c r="P829">
        <v>0</v>
      </c>
      <c r="Q829">
        <v>0</v>
      </c>
      <c r="R829">
        <v>0</v>
      </c>
      <c r="S829">
        <v>0</v>
      </c>
      <c r="T829">
        <v>0</v>
      </c>
      <c r="U829">
        <v>0</v>
      </c>
      <c r="V829">
        <v>0</v>
      </c>
      <c r="W829">
        <v>0</v>
      </c>
      <c r="X829">
        <v>0</v>
      </c>
      <c r="Y829">
        <v>0</v>
      </c>
      <c r="Z829">
        <v>0.37569999999999998</v>
      </c>
      <c r="AA829">
        <v>0.35189999999999999</v>
      </c>
      <c r="AB829">
        <v>0.39510000000000001</v>
      </c>
      <c r="AC829">
        <v>0.35170000000000001</v>
      </c>
      <c r="AD829">
        <v>0.28039999999999998</v>
      </c>
      <c r="AE829">
        <v>0.3221</v>
      </c>
      <c r="AF829">
        <v>0</v>
      </c>
      <c r="AG829">
        <v>0</v>
      </c>
      <c r="AH829">
        <v>0</v>
      </c>
      <c r="AI829">
        <v>0</v>
      </c>
      <c r="AJ829">
        <v>0</v>
      </c>
      <c r="AK829">
        <v>0</v>
      </c>
      <c r="AL829">
        <v>0</v>
      </c>
      <c r="AM829">
        <v>0.43480000000000002</v>
      </c>
      <c r="AN829">
        <v>0.40089999999999998</v>
      </c>
      <c r="AO829">
        <v>0.4541</v>
      </c>
      <c r="AP829">
        <v>0.54469999999999996</v>
      </c>
      <c r="AQ829">
        <v>0</v>
      </c>
      <c r="AR829">
        <v>0</v>
      </c>
      <c r="AS829">
        <v>0</v>
      </c>
      <c r="AT829">
        <v>0</v>
      </c>
      <c r="AU829">
        <v>0</v>
      </c>
      <c r="AV829">
        <v>0</v>
      </c>
    </row>
    <row r="830" spans="8:48" ht="15.75" customHeight="1" x14ac:dyDescent="0.3">
      <c r="H830" t="str">
        <v>5617096</v>
      </c>
      <c r="I830" t="str">
        <v>QUADIENT SA  ORD</v>
      </c>
      <c r="J830">
        <v>0</v>
      </c>
      <c r="K830">
        <v>0</v>
      </c>
      <c r="L830">
        <v>0</v>
      </c>
      <c r="M830">
        <v>0</v>
      </c>
      <c r="N830">
        <v>0</v>
      </c>
      <c r="O830">
        <v>0</v>
      </c>
      <c r="P830">
        <v>0</v>
      </c>
      <c r="Q830">
        <v>0</v>
      </c>
      <c r="R830">
        <v>0.62029999999999996</v>
      </c>
      <c r="S830">
        <v>0.63759999999999994</v>
      </c>
      <c r="T830">
        <v>0.4783</v>
      </c>
      <c r="U830">
        <v>0.34360000000000002</v>
      </c>
      <c r="V830">
        <v>0</v>
      </c>
      <c r="W830">
        <v>0</v>
      </c>
      <c r="X830">
        <v>0</v>
      </c>
      <c r="Y830">
        <v>0</v>
      </c>
      <c r="Z830">
        <v>0</v>
      </c>
      <c r="AA830">
        <v>0</v>
      </c>
      <c r="AB830">
        <v>0</v>
      </c>
      <c r="AC830">
        <v>0</v>
      </c>
      <c r="AD830">
        <v>0.13689999999999999</v>
      </c>
      <c r="AE830">
        <v>0</v>
      </c>
      <c r="AF830">
        <v>0</v>
      </c>
      <c r="AG830">
        <v>0</v>
      </c>
      <c r="AH830">
        <v>0</v>
      </c>
      <c r="AI830">
        <v>0</v>
      </c>
      <c r="AJ830">
        <v>0</v>
      </c>
      <c r="AK830">
        <v>0</v>
      </c>
      <c r="AL830">
        <v>0</v>
      </c>
      <c r="AM830">
        <v>0.29630000000000001</v>
      </c>
      <c r="AN830">
        <v>0.29199999999999998</v>
      </c>
      <c r="AO830">
        <v>0</v>
      </c>
      <c r="AP830">
        <v>0</v>
      </c>
      <c r="AQ830">
        <v>0</v>
      </c>
      <c r="AR830">
        <v>0</v>
      </c>
      <c r="AS830">
        <v>0</v>
      </c>
      <c r="AT830">
        <v>0</v>
      </c>
      <c r="AU830">
        <v>0</v>
      </c>
      <c r="AV830">
        <v>0</v>
      </c>
    </row>
    <row r="831" spans="8:48" ht="15.75" customHeight="1" x14ac:dyDescent="0.3">
      <c r="H831" t="str">
        <v>4741714</v>
      </c>
      <c r="I831" t="str">
        <v>REMY COINTREAU SA  ORD</v>
      </c>
      <c r="J831">
        <v>0</v>
      </c>
      <c r="K831">
        <v>0</v>
      </c>
      <c r="L831">
        <v>0</v>
      </c>
      <c r="M831">
        <v>0</v>
      </c>
      <c r="N831">
        <v>0</v>
      </c>
      <c r="O831">
        <v>0</v>
      </c>
      <c r="P831">
        <v>0.6925</v>
      </c>
      <c r="Q831">
        <v>0.77539999999999998</v>
      </c>
      <c r="R831">
        <v>0.80710000000000004</v>
      </c>
      <c r="S831">
        <v>0.80930000000000002</v>
      </c>
      <c r="T831">
        <v>0.71530000000000005</v>
      </c>
      <c r="U831">
        <v>0.81140000000000001</v>
      </c>
      <c r="V831">
        <v>0.87450000000000006</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row>
    <row r="832" spans="8:48" ht="15.75" customHeight="1" x14ac:dyDescent="0.3">
      <c r="H832" t="str">
        <v>B09YFD0</v>
      </c>
      <c r="I832" t="str">
        <v>SAFT GROUPE SA  ORD</v>
      </c>
      <c r="J832">
        <v>1.4106000000000001</v>
      </c>
      <c r="K832">
        <v>1.0071000000000001</v>
      </c>
      <c r="L832">
        <v>0.5282</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row>
    <row r="833" spans="8:48" ht="15.75" customHeight="1" x14ac:dyDescent="0.3">
      <c r="H833" t="str">
        <v>B1VP0K0</v>
      </c>
      <c r="I833" t="str">
        <v>REXEL SA  ORD</v>
      </c>
      <c r="J833">
        <v>0</v>
      </c>
      <c r="K833">
        <v>0</v>
      </c>
      <c r="L833">
        <v>0</v>
      </c>
      <c r="M833">
        <v>0</v>
      </c>
      <c r="N833">
        <v>0</v>
      </c>
      <c r="O833">
        <v>0</v>
      </c>
      <c r="P833">
        <v>0.77610000000000001</v>
      </c>
      <c r="Q833">
        <v>1.0518000000000001</v>
      </c>
      <c r="R833">
        <v>0.95930000000000004</v>
      </c>
      <c r="S833">
        <v>0.73480000000000001</v>
      </c>
      <c r="T833">
        <v>0</v>
      </c>
      <c r="U833">
        <v>0</v>
      </c>
      <c r="V833">
        <v>0</v>
      </c>
      <c r="W833">
        <v>0</v>
      </c>
      <c r="X833">
        <v>0</v>
      </c>
      <c r="Y833">
        <v>0</v>
      </c>
      <c r="Z833">
        <v>0</v>
      </c>
      <c r="AA833">
        <v>0.61699999999999999</v>
      </c>
      <c r="AB833">
        <v>0.60260000000000002</v>
      </c>
      <c r="AC833">
        <v>0.65390000000000004</v>
      </c>
      <c r="AD833">
        <v>0.41539999999999999</v>
      </c>
      <c r="AE833">
        <v>0.50580000000000003</v>
      </c>
      <c r="AF833">
        <v>0.48880000000000001</v>
      </c>
      <c r="AG833">
        <v>0.52710000000000001</v>
      </c>
      <c r="AH833">
        <v>0.85309999999999997</v>
      </c>
      <c r="AI833">
        <v>0.76070000000000004</v>
      </c>
      <c r="AJ833">
        <v>0.41270000000000001</v>
      </c>
      <c r="AK833">
        <v>0</v>
      </c>
      <c r="AL833">
        <v>0.5696</v>
      </c>
      <c r="AM833">
        <v>8.5000000000000006E-3</v>
      </c>
      <c r="AN833">
        <v>0</v>
      </c>
      <c r="AO833">
        <v>0</v>
      </c>
      <c r="AP833">
        <v>0</v>
      </c>
      <c r="AQ833">
        <v>0</v>
      </c>
      <c r="AR833">
        <v>1.0044999999999999</v>
      </c>
      <c r="AS833">
        <v>0</v>
      </c>
      <c r="AT833">
        <v>0</v>
      </c>
      <c r="AU833">
        <v>0</v>
      </c>
      <c r="AV833">
        <v>0</v>
      </c>
    </row>
    <row r="834" spans="8:48" ht="15.75" customHeight="1" x14ac:dyDescent="0.3">
      <c r="H834" t="str">
        <v>4672308</v>
      </c>
      <c r="I834" t="str">
        <v>ROTHSCHILD &amp; CO (PARIS ORL) SCA  ORD</v>
      </c>
      <c r="J834">
        <v>0</v>
      </c>
      <c r="K834">
        <v>0</v>
      </c>
      <c r="L834">
        <v>0</v>
      </c>
      <c r="M834">
        <v>0</v>
      </c>
      <c r="N834">
        <v>0</v>
      </c>
      <c r="O834">
        <v>0</v>
      </c>
      <c r="P834">
        <v>0</v>
      </c>
      <c r="Q834">
        <v>0</v>
      </c>
      <c r="R834">
        <v>0</v>
      </c>
      <c r="S834">
        <v>0</v>
      </c>
      <c r="T834">
        <v>0</v>
      </c>
      <c r="U834">
        <v>0</v>
      </c>
      <c r="V834">
        <v>0</v>
      </c>
      <c r="W834">
        <v>0</v>
      </c>
      <c r="X834">
        <v>0</v>
      </c>
      <c r="Y834">
        <v>0</v>
      </c>
      <c r="Z834">
        <v>0</v>
      </c>
      <c r="AA834">
        <v>0</v>
      </c>
      <c r="AB834">
        <v>7.8600000000000003E-2</v>
      </c>
      <c r="AC834">
        <v>6.88E-2</v>
      </c>
      <c r="AD834">
        <v>0.05</v>
      </c>
      <c r="AE834">
        <v>0</v>
      </c>
      <c r="AF834">
        <v>0</v>
      </c>
      <c r="AG834">
        <v>0</v>
      </c>
      <c r="AH834">
        <v>9.4299999999999995E-2</v>
      </c>
      <c r="AI834">
        <v>0.19500000000000001</v>
      </c>
      <c r="AJ834">
        <v>0.32950000000000002</v>
      </c>
      <c r="AK834">
        <v>0.44900000000000001</v>
      </c>
      <c r="AL834">
        <v>0.4274</v>
      </c>
      <c r="AM834">
        <v>0.46660000000000001</v>
      </c>
      <c r="AN834">
        <v>0.5464</v>
      </c>
      <c r="AO834">
        <v>0.55300000000000005</v>
      </c>
      <c r="AP834">
        <v>0</v>
      </c>
      <c r="AQ834">
        <v>0</v>
      </c>
      <c r="AR834">
        <v>0</v>
      </c>
      <c r="AS834">
        <v>0</v>
      </c>
      <c r="AT834">
        <v>0</v>
      </c>
      <c r="AU834">
        <v>0</v>
      </c>
      <c r="AV834">
        <v>0</v>
      </c>
    </row>
    <row r="835" spans="8:48" ht="15.75" customHeight="1" x14ac:dyDescent="0.3">
      <c r="H835" t="str">
        <v>BYZ2QP5</v>
      </c>
      <c r="I835" t="str">
        <v>SARTORIUS STEDIM BIOTECH  ORD</v>
      </c>
      <c r="J835">
        <v>0.76280000000000003</v>
      </c>
      <c r="K835">
        <v>0.57889999999999997</v>
      </c>
      <c r="L835">
        <v>0.63939999999999997</v>
      </c>
      <c r="M835">
        <v>0.61629999999999996</v>
      </c>
      <c r="N835">
        <v>0.57450000000000001</v>
      </c>
      <c r="O835">
        <v>0.77590000000000003</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row>
    <row r="836" spans="8:48" ht="15.75" customHeight="1" x14ac:dyDescent="0.3">
      <c r="H836" t="str">
        <v>B0XMRC3</v>
      </c>
      <c r="I836" t="str">
        <v>VUSIONGROUP  ORD</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7.8899999999999998E-2</v>
      </c>
      <c r="AN836">
        <v>0.1053</v>
      </c>
      <c r="AO836">
        <v>0.1216</v>
      </c>
      <c r="AP836">
        <v>0</v>
      </c>
      <c r="AQ836">
        <v>0</v>
      </c>
      <c r="AR836">
        <v>0</v>
      </c>
      <c r="AS836">
        <v>0</v>
      </c>
      <c r="AT836">
        <v>0</v>
      </c>
      <c r="AU836">
        <v>0</v>
      </c>
      <c r="AV836">
        <v>0</v>
      </c>
    </row>
    <row r="837" spans="8:48" ht="15.75" customHeight="1" x14ac:dyDescent="0.3">
      <c r="H837" t="str">
        <v>BDVP4Y6</v>
      </c>
      <c r="I837" t="str">
        <v>SMCP SA  ORD</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0.25629999999999997</v>
      </c>
      <c r="AQ837">
        <v>0.25640000000000002</v>
      </c>
      <c r="AR837">
        <v>0</v>
      </c>
      <c r="AS837">
        <v>0</v>
      </c>
      <c r="AT837">
        <v>0</v>
      </c>
      <c r="AU837">
        <v>0</v>
      </c>
      <c r="AV837">
        <v>0</v>
      </c>
    </row>
    <row r="838" spans="8:48" ht="15.75" customHeight="1" x14ac:dyDescent="0.3">
      <c r="H838" t="str">
        <v>BZ6T5C2</v>
      </c>
      <c r="I838" t="str">
        <v>SOITEC SA  ORD</v>
      </c>
      <c r="J838">
        <v>0</v>
      </c>
      <c r="K838">
        <v>0</v>
      </c>
      <c r="L838">
        <v>0</v>
      </c>
      <c r="M838">
        <v>0</v>
      </c>
      <c r="N838">
        <v>0</v>
      </c>
      <c r="O838">
        <v>0</v>
      </c>
      <c r="P838">
        <v>0</v>
      </c>
      <c r="Q838">
        <v>0</v>
      </c>
      <c r="R838">
        <v>0</v>
      </c>
      <c r="S838">
        <v>0</v>
      </c>
      <c r="T838">
        <v>0.14699999999999999</v>
      </c>
      <c r="U838">
        <v>0.155</v>
      </c>
      <c r="V838">
        <v>0.1517</v>
      </c>
      <c r="W838">
        <v>0.4365</v>
      </c>
      <c r="X838">
        <v>0</v>
      </c>
      <c r="Y838">
        <v>0</v>
      </c>
      <c r="Z838">
        <v>0</v>
      </c>
      <c r="AA838">
        <v>0.59570000000000001</v>
      </c>
      <c r="AB838">
        <v>0.57420000000000004</v>
      </c>
      <c r="AC838">
        <v>0.53359999999999996</v>
      </c>
      <c r="AD838">
        <v>0</v>
      </c>
      <c r="AE838">
        <v>0</v>
      </c>
      <c r="AF838">
        <v>0</v>
      </c>
      <c r="AG838">
        <v>0</v>
      </c>
      <c r="AH838">
        <v>0</v>
      </c>
      <c r="AI838">
        <v>0</v>
      </c>
      <c r="AJ838">
        <v>0</v>
      </c>
      <c r="AK838">
        <v>0</v>
      </c>
      <c r="AL838">
        <v>0</v>
      </c>
      <c r="AM838">
        <v>0</v>
      </c>
      <c r="AN838">
        <v>0</v>
      </c>
      <c r="AO838">
        <v>0</v>
      </c>
      <c r="AP838">
        <v>0</v>
      </c>
      <c r="AQ838">
        <v>0</v>
      </c>
      <c r="AR838">
        <v>0</v>
      </c>
      <c r="AS838">
        <v>0.59970000000000001</v>
      </c>
      <c r="AT838">
        <v>0</v>
      </c>
      <c r="AU838">
        <v>0</v>
      </c>
      <c r="AV838">
        <v>0</v>
      </c>
    </row>
    <row r="839" spans="8:48" ht="15.75" customHeight="1" x14ac:dyDescent="0.3">
      <c r="H839" t="str">
        <v>BYXKN05</v>
      </c>
      <c r="I839" t="str">
        <v>SOMFY SA  ORD</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0.17430000000000001</v>
      </c>
      <c r="AK839">
        <v>0.24379999999999999</v>
      </c>
      <c r="AL839">
        <v>0.20649999999999999</v>
      </c>
      <c r="AM839">
        <v>0</v>
      </c>
      <c r="AN839">
        <v>0</v>
      </c>
      <c r="AO839">
        <v>0</v>
      </c>
      <c r="AP839">
        <v>0</v>
      </c>
      <c r="AQ839">
        <v>0</v>
      </c>
      <c r="AR839">
        <v>0</v>
      </c>
      <c r="AS839">
        <v>0</v>
      </c>
      <c r="AT839">
        <v>0</v>
      </c>
      <c r="AU839">
        <v>0</v>
      </c>
      <c r="AV839">
        <v>0</v>
      </c>
    </row>
    <row r="840" spans="8:48" ht="15.75" customHeight="1" x14ac:dyDescent="0.3">
      <c r="H840" t="str">
        <v>BLR97V6</v>
      </c>
      <c r="I840" t="str">
        <v>VANTIVA (TECHNICOLOR) SA  ORD</v>
      </c>
      <c r="J840">
        <v>0</v>
      </c>
      <c r="K840">
        <v>0</v>
      </c>
      <c r="L840">
        <v>0</v>
      </c>
      <c r="M840">
        <v>0.93710000000000004</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row>
    <row r="841" spans="8:48" ht="15.75" customHeight="1" x14ac:dyDescent="0.3">
      <c r="H841" t="str">
        <v>5999330</v>
      </c>
      <c r="I841" t="str">
        <v>TELEPERFORMANCE SA  ORD</v>
      </c>
      <c r="J841">
        <v>0.73939999999999995</v>
      </c>
      <c r="K841">
        <v>0.55379999999999996</v>
      </c>
      <c r="L841">
        <v>0</v>
      </c>
      <c r="M841">
        <v>0</v>
      </c>
      <c r="N841">
        <v>0.58579999999999999</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row>
    <row r="842" spans="8:48" ht="15.75" customHeight="1" x14ac:dyDescent="0.3">
      <c r="H842" t="str">
        <v>5997118</v>
      </c>
      <c r="I842" t="str">
        <v>TF1 TELEVISION FRANCAISE SA  ORD</v>
      </c>
      <c r="J842">
        <v>0</v>
      </c>
      <c r="K842">
        <v>0</v>
      </c>
      <c r="L842">
        <v>0</v>
      </c>
      <c r="M842">
        <v>0</v>
      </c>
      <c r="N842">
        <v>0</v>
      </c>
      <c r="O842">
        <v>0</v>
      </c>
      <c r="P842">
        <v>0</v>
      </c>
      <c r="Q842">
        <v>0</v>
      </c>
      <c r="R842">
        <v>0</v>
      </c>
      <c r="S842">
        <v>0</v>
      </c>
      <c r="T842">
        <v>0</v>
      </c>
      <c r="U842">
        <v>0</v>
      </c>
      <c r="V842">
        <v>0</v>
      </c>
      <c r="W842">
        <v>0</v>
      </c>
      <c r="X842">
        <v>0</v>
      </c>
      <c r="Y842">
        <v>0</v>
      </c>
      <c r="Z842">
        <v>0</v>
      </c>
      <c r="AA842">
        <v>0</v>
      </c>
      <c r="AB842">
        <v>0.49740000000000001</v>
      </c>
      <c r="AC842">
        <v>0.41099999999999998</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row>
    <row r="843" spans="8:48" ht="15.75" customHeight="1" x14ac:dyDescent="0.3">
      <c r="H843" t="str">
        <v>B1L3CS6</v>
      </c>
      <c r="I843" t="str">
        <v>UBISOFT ENTERTAINMENT SA  ORD</v>
      </c>
      <c r="J843">
        <v>0</v>
      </c>
      <c r="K843">
        <v>0.77510000000000001</v>
      </c>
      <c r="L843">
        <v>1.0865</v>
      </c>
      <c r="M843">
        <v>0</v>
      </c>
      <c r="N843">
        <v>0</v>
      </c>
      <c r="O843">
        <v>0.72560000000000002</v>
      </c>
      <c r="P843">
        <v>0.67</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row>
    <row r="844" spans="8:48" ht="15.75" customHeight="1" x14ac:dyDescent="0.3">
      <c r="H844" t="str">
        <v>BDC5ST8</v>
      </c>
      <c r="I844" t="str">
        <v>VALEO SE  ORD</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4.7500000000000001E-2</v>
      </c>
      <c r="AI844">
        <v>8.1000000000000003E-2</v>
      </c>
      <c r="AJ844">
        <v>0</v>
      </c>
      <c r="AK844">
        <v>0</v>
      </c>
      <c r="AL844">
        <v>0</v>
      </c>
      <c r="AM844">
        <v>0.51470000000000005</v>
      </c>
      <c r="AN844">
        <v>0</v>
      </c>
      <c r="AO844">
        <v>0</v>
      </c>
      <c r="AP844">
        <v>0</v>
      </c>
      <c r="AQ844">
        <v>0</v>
      </c>
      <c r="AR844">
        <v>0</v>
      </c>
      <c r="AS844">
        <v>0</v>
      </c>
      <c r="AT844">
        <v>0</v>
      </c>
      <c r="AU844">
        <v>0</v>
      </c>
      <c r="AV844">
        <v>0</v>
      </c>
    </row>
    <row r="845" spans="8:48" ht="15.75" customHeight="1" x14ac:dyDescent="0.3">
      <c r="H845" t="str">
        <v>5481202</v>
      </c>
      <c r="I845" t="str">
        <v>MERSEN SA  ORD</v>
      </c>
      <c r="J845">
        <v>0</v>
      </c>
      <c r="K845">
        <v>0</v>
      </c>
      <c r="L845">
        <v>0</v>
      </c>
      <c r="M845">
        <v>0</v>
      </c>
      <c r="N845">
        <v>0</v>
      </c>
      <c r="O845">
        <v>0</v>
      </c>
      <c r="P845">
        <v>0</v>
      </c>
      <c r="Q845">
        <v>0</v>
      </c>
      <c r="R845">
        <v>0.1981</v>
      </c>
      <c r="S845">
        <v>0.29360000000000003</v>
      </c>
      <c r="T845">
        <v>0.2757</v>
      </c>
      <c r="U845">
        <v>0.33260000000000001</v>
      </c>
      <c r="V845">
        <v>0.32519999999999999</v>
      </c>
      <c r="W845">
        <v>0.28439999999999999</v>
      </c>
      <c r="X845">
        <v>0.23619999999999999</v>
      </c>
      <c r="Y845">
        <v>0.2374</v>
      </c>
      <c r="Z845">
        <v>0</v>
      </c>
      <c r="AA845">
        <v>0.27250000000000002</v>
      </c>
      <c r="AB845">
        <v>0.23630000000000001</v>
      </c>
      <c r="AC845">
        <v>0.25380000000000003</v>
      </c>
      <c r="AD845">
        <v>0.2515</v>
      </c>
      <c r="AE845">
        <v>0.25919999999999999</v>
      </c>
      <c r="AF845">
        <v>0.29370000000000002</v>
      </c>
      <c r="AG845">
        <v>0.2487</v>
      </c>
      <c r="AH845">
        <v>0.42370000000000002</v>
      </c>
      <c r="AI845">
        <v>0</v>
      </c>
      <c r="AJ845">
        <v>0</v>
      </c>
      <c r="AK845">
        <v>0</v>
      </c>
      <c r="AL845">
        <v>0</v>
      </c>
      <c r="AM845">
        <v>0</v>
      </c>
      <c r="AN845">
        <v>0</v>
      </c>
      <c r="AO845">
        <v>0.30709999999999998</v>
      </c>
      <c r="AP845">
        <v>0.4214</v>
      </c>
      <c r="AQ845">
        <v>0</v>
      </c>
      <c r="AR845">
        <v>0</v>
      </c>
      <c r="AS845">
        <v>0</v>
      </c>
      <c r="AT845">
        <v>0</v>
      </c>
      <c r="AU845">
        <v>0</v>
      </c>
      <c r="AV845">
        <v>0</v>
      </c>
    </row>
    <row r="846" spans="8:48" ht="15.75" customHeight="1" x14ac:dyDescent="0.3">
      <c r="H846" t="str">
        <v>BKT7807</v>
      </c>
      <c r="I846" t="str">
        <v>VERALLIA SA  ORD</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1.0834999999999999</v>
      </c>
      <c r="AN846">
        <v>0.95189999999999997</v>
      </c>
      <c r="AO846">
        <v>1.1839999999999999</v>
      </c>
      <c r="AP846">
        <v>1.3243</v>
      </c>
      <c r="AQ846">
        <v>0.99939999999999996</v>
      </c>
      <c r="AR846">
        <v>0.99180000000000001</v>
      </c>
      <c r="AS846">
        <v>0.88109999999999999</v>
      </c>
      <c r="AT846">
        <v>0.74170000000000003</v>
      </c>
      <c r="AU846">
        <v>0.69720000000000004</v>
      </c>
      <c r="AV846">
        <v>0</v>
      </c>
    </row>
    <row r="847" spans="8:48" ht="15.75" customHeight="1" x14ac:dyDescent="0.3">
      <c r="H847" t="str">
        <v>B0WM393</v>
      </c>
      <c r="I847" t="str">
        <v>VILMORIN &amp; CIE SA  ORD</v>
      </c>
      <c r="J847">
        <v>0</v>
      </c>
      <c r="K847">
        <v>0</v>
      </c>
      <c r="L847">
        <v>0</v>
      </c>
      <c r="M847">
        <v>0</v>
      </c>
      <c r="N847">
        <v>0</v>
      </c>
      <c r="O847">
        <v>0</v>
      </c>
      <c r="P847">
        <v>0</v>
      </c>
      <c r="Q847">
        <v>0</v>
      </c>
      <c r="R847">
        <v>0</v>
      </c>
      <c r="S847">
        <v>0</v>
      </c>
      <c r="T847">
        <v>0.47920000000000001</v>
      </c>
      <c r="U847">
        <v>0.54810000000000003</v>
      </c>
      <c r="V847">
        <v>0.70850000000000002</v>
      </c>
      <c r="W847">
        <v>0.46700000000000003</v>
      </c>
      <c r="X847">
        <v>6.7999999999999996E-3</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row>
    <row r="848" spans="8:48" ht="15.75" customHeight="1" x14ac:dyDescent="0.3">
      <c r="H848" t="str">
        <v>BNLPTL8</v>
      </c>
      <c r="I848" t="str">
        <v>VOLTALIA  ORD</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0.15690000000000001</v>
      </c>
      <c r="AF848">
        <v>0</v>
      </c>
      <c r="AG848">
        <v>0</v>
      </c>
      <c r="AH848">
        <v>0</v>
      </c>
      <c r="AI848">
        <v>0</v>
      </c>
      <c r="AJ848">
        <v>0</v>
      </c>
      <c r="AK848">
        <v>0</v>
      </c>
      <c r="AL848">
        <v>0</v>
      </c>
      <c r="AM848">
        <v>0</v>
      </c>
      <c r="AN848">
        <v>0</v>
      </c>
      <c r="AO848">
        <v>0</v>
      </c>
      <c r="AP848">
        <v>0</v>
      </c>
      <c r="AQ848">
        <v>0</v>
      </c>
      <c r="AR848">
        <v>0</v>
      </c>
      <c r="AS848">
        <v>0</v>
      </c>
      <c r="AT848">
        <v>0</v>
      </c>
      <c r="AU848">
        <v>0</v>
      </c>
      <c r="AV848">
        <v>0</v>
      </c>
    </row>
    <row r="849" spans="8:48" ht="15.75" customHeight="1" x14ac:dyDescent="0.3">
      <c r="H849" t="str">
        <v>BF1HKP9</v>
      </c>
      <c r="I849" t="str">
        <v>WAVESTONE SA  ORD</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0.19209999999999999</v>
      </c>
      <c r="AU849">
        <v>0.22209999999999999</v>
      </c>
      <c r="AV849">
        <v>0</v>
      </c>
    </row>
    <row r="850" spans="8:48" ht="15.75" customHeight="1" x14ac:dyDescent="0.3">
      <c r="H850" t="str">
        <v>BNFWR44</v>
      </c>
      <c r="I850" t="str">
        <v>WORLDLINE SA  ORD</v>
      </c>
      <c r="J850">
        <v>0</v>
      </c>
      <c r="K850">
        <v>0</v>
      </c>
      <c r="L850">
        <v>0</v>
      </c>
      <c r="M850">
        <v>0</v>
      </c>
      <c r="N850">
        <v>0</v>
      </c>
      <c r="O850">
        <v>0</v>
      </c>
      <c r="P850">
        <v>0.61250000000000004</v>
      </c>
      <c r="Q850">
        <v>0</v>
      </c>
      <c r="R850">
        <v>0</v>
      </c>
      <c r="S850">
        <v>0</v>
      </c>
      <c r="T850">
        <v>0</v>
      </c>
      <c r="U850">
        <v>0</v>
      </c>
      <c r="V850">
        <v>0.24759999999999999</v>
      </c>
      <c r="W850">
        <v>0.27589999999999998</v>
      </c>
      <c r="X850">
        <v>0.29360000000000003</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row>
    <row r="851" spans="8:48" ht="15.75" customHeight="1" x14ac:dyDescent="0.3">
      <c r="H851" t="str">
        <v>BGH15L3</v>
      </c>
      <c r="I851" t="str">
        <v>TARKETT SA  ORD</v>
      </c>
      <c r="J851">
        <v>0</v>
      </c>
      <c r="K851">
        <v>0</v>
      </c>
      <c r="L851">
        <v>0.18079999999999999</v>
      </c>
      <c r="M851">
        <v>0.754</v>
      </c>
      <c r="N851">
        <v>0</v>
      </c>
      <c r="O851">
        <v>0.71020000000000005</v>
      </c>
      <c r="P851">
        <v>0.75700000000000001</v>
      </c>
      <c r="Q851">
        <v>0.72430000000000005</v>
      </c>
      <c r="R851">
        <v>0.74509999999999998</v>
      </c>
      <c r="S851">
        <v>0.63319999999999999</v>
      </c>
      <c r="T851">
        <v>0.55069999999999997</v>
      </c>
      <c r="U851">
        <v>0.49730000000000002</v>
      </c>
      <c r="V851">
        <v>0.39760000000000001</v>
      </c>
      <c r="W851">
        <v>0</v>
      </c>
      <c r="X851">
        <v>0</v>
      </c>
      <c r="Y851">
        <v>0</v>
      </c>
      <c r="Z851">
        <v>0</v>
      </c>
      <c r="AA851">
        <v>0</v>
      </c>
      <c r="AB851">
        <v>0</v>
      </c>
      <c r="AC851">
        <v>0</v>
      </c>
      <c r="AD851">
        <v>0</v>
      </c>
      <c r="AE851">
        <v>0</v>
      </c>
      <c r="AF851">
        <v>0</v>
      </c>
      <c r="AG851">
        <v>0</v>
      </c>
      <c r="AH851">
        <v>0.31140000000000001</v>
      </c>
      <c r="AI851">
        <v>0</v>
      </c>
      <c r="AJ851">
        <v>0</v>
      </c>
      <c r="AK851">
        <v>0</v>
      </c>
      <c r="AL851">
        <v>0</v>
      </c>
      <c r="AM851">
        <v>0</v>
      </c>
      <c r="AN851">
        <v>0</v>
      </c>
      <c r="AO851">
        <v>0</v>
      </c>
      <c r="AP851">
        <v>0</v>
      </c>
      <c r="AQ851">
        <v>0</v>
      </c>
      <c r="AR851">
        <v>0</v>
      </c>
      <c r="AS851">
        <v>0</v>
      </c>
      <c r="AT851">
        <v>0</v>
      </c>
      <c r="AU851">
        <v>0</v>
      </c>
      <c r="AV851">
        <v>0</v>
      </c>
    </row>
    <row r="852" spans="8:48" ht="15.75" customHeight="1" x14ac:dyDescent="0.3">
      <c r="H852" t="str">
        <v>BYZQYH5</v>
      </c>
      <c r="I852" t="str">
        <v>UNIBET GROUP PLC  SDR</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row>
    <row r="853" spans="8:48" ht="15.75" customHeight="1" x14ac:dyDescent="0.3">
      <c r="H853" t="str">
        <v>B61D2N6</v>
      </c>
      <c r="I853" t="str">
        <v>ACACIA MINING PLC  ORD</v>
      </c>
      <c r="J853">
        <v>0.12529999999999999</v>
      </c>
      <c r="K853">
        <v>0.10199999999999999</v>
      </c>
      <c r="L853">
        <v>0</v>
      </c>
      <c r="M853">
        <v>0</v>
      </c>
      <c r="N853">
        <v>0</v>
      </c>
      <c r="O853">
        <v>0</v>
      </c>
      <c r="P853">
        <v>0.3427</v>
      </c>
      <c r="Q853">
        <v>0.27389999999999998</v>
      </c>
      <c r="R853">
        <v>5.3900000000000003E-2</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row>
    <row r="854" spans="8:48" ht="15.75" customHeight="1" x14ac:dyDescent="0.3">
      <c r="H854" t="str">
        <v>BK1PTB7</v>
      </c>
      <c r="I854" t="str">
        <v>AGGREKO PLC  ORD</v>
      </c>
      <c r="J854">
        <v>0</v>
      </c>
      <c r="K854">
        <v>0</v>
      </c>
      <c r="L854">
        <v>0</v>
      </c>
      <c r="M854">
        <v>0</v>
      </c>
      <c r="N854">
        <v>0</v>
      </c>
      <c r="O854">
        <v>0.51670000000000005</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row>
    <row r="855" spans="8:48" ht="15.75" customHeight="1" x14ac:dyDescent="0.3">
      <c r="H855" t="str">
        <v>BKDRYJ4</v>
      </c>
      <c r="I855" t="str">
        <v>AIRTEL AFRICA PLC  ORD</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0.4733</v>
      </c>
      <c r="AL855">
        <v>0.6573</v>
      </c>
      <c r="AM855">
        <v>0.75890000000000002</v>
      </c>
      <c r="AN855">
        <v>0.68830000000000002</v>
      </c>
      <c r="AO855">
        <v>0</v>
      </c>
      <c r="AP855">
        <v>0</v>
      </c>
      <c r="AQ855">
        <v>0</v>
      </c>
      <c r="AR855">
        <v>0</v>
      </c>
      <c r="AS855">
        <v>0</v>
      </c>
      <c r="AT855">
        <v>0</v>
      </c>
      <c r="AU855">
        <v>0</v>
      </c>
      <c r="AV855">
        <v>0</v>
      </c>
    </row>
    <row r="856" spans="8:48" ht="15.75" customHeight="1" x14ac:dyDescent="0.3">
      <c r="H856" t="str">
        <v>BDHXPG3</v>
      </c>
      <c r="I856" t="str">
        <v>ALFA FINANCIAL SOFTWARE HOLDING  ORD</v>
      </c>
      <c r="J856">
        <v>0</v>
      </c>
      <c r="K856">
        <v>0</v>
      </c>
      <c r="L856">
        <v>0</v>
      </c>
      <c r="M856">
        <v>0</v>
      </c>
      <c r="N856">
        <v>0</v>
      </c>
      <c r="O856">
        <v>0</v>
      </c>
      <c r="P856">
        <v>0</v>
      </c>
      <c r="Q856">
        <v>0</v>
      </c>
      <c r="R856">
        <v>0</v>
      </c>
      <c r="S856">
        <v>0.41320000000000001</v>
      </c>
      <c r="T856">
        <v>0.48420000000000002</v>
      </c>
      <c r="U856">
        <v>0.49959999999999999</v>
      </c>
      <c r="V856">
        <v>0.24299999999999999</v>
      </c>
      <c r="W856">
        <v>5.3999999999999999E-2</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row>
    <row r="857" spans="8:48" ht="15.75" customHeight="1" x14ac:dyDescent="0.3">
      <c r="H857" t="str">
        <v>BQQMCJ4</v>
      </c>
      <c r="I857" t="str">
        <v>ALDERMORE GROUP PLC  ORD</v>
      </c>
      <c r="J857">
        <v>0</v>
      </c>
      <c r="K857">
        <v>0.35120000000000001</v>
      </c>
      <c r="L857">
        <v>0.29110000000000003</v>
      </c>
      <c r="M857">
        <v>0.24160000000000001</v>
      </c>
      <c r="N857">
        <v>0</v>
      </c>
      <c r="O857">
        <v>0</v>
      </c>
      <c r="P857">
        <v>0</v>
      </c>
      <c r="Q857">
        <v>0</v>
      </c>
      <c r="R857">
        <v>0.35270000000000001</v>
      </c>
      <c r="S857">
        <v>0.32890000000000003</v>
      </c>
      <c r="T857">
        <v>0.29520000000000002</v>
      </c>
      <c r="U857">
        <v>0.38840000000000002</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row>
    <row r="858" spans="8:48" ht="15.75" customHeight="1" x14ac:dyDescent="0.3">
      <c r="H858" t="str">
        <v>BNTJ354</v>
      </c>
      <c r="I858" t="str">
        <v>ALLFUNDS GROUP PLC  ORD</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0.21540000000000001</v>
      </c>
      <c r="AU858">
        <v>0.56240000000000001</v>
      </c>
      <c r="AV858">
        <v>0</v>
      </c>
    </row>
    <row r="859" spans="8:48" ht="15.75" customHeight="1" x14ac:dyDescent="0.3">
      <c r="H859" t="str">
        <v>BNDRMJ1</v>
      </c>
      <c r="I859" t="str">
        <v>ALPHAWAVE IP GROUP PLC  ORD</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0.19139999999999999</v>
      </c>
      <c r="AJ859">
        <v>0.30320000000000003</v>
      </c>
      <c r="AK859">
        <v>0.25969999999999999</v>
      </c>
      <c r="AL859">
        <v>0</v>
      </c>
      <c r="AM859">
        <v>0</v>
      </c>
      <c r="AN859">
        <v>0</v>
      </c>
      <c r="AO859">
        <v>0</v>
      </c>
      <c r="AP859">
        <v>0</v>
      </c>
      <c r="AQ859">
        <v>0</v>
      </c>
      <c r="AR859">
        <v>0</v>
      </c>
      <c r="AS859">
        <v>0</v>
      </c>
      <c r="AT859">
        <v>0</v>
      </c>
      <c r="AU859">
        <v>0</v>
      </c>
      <c r="AV859">
        <v>0</v>
      </c>
    </row>
    <row r="860" spans="8:48" ht="15.75" customHeight="1" x14ac:dyDescent="0.3">
      <c r="H860" t="str">
        <v>BFFK8T4</v>
      </c>
      <c r="I860" t="str">
        <v>AMIGO HOLDINGS PLC  ORD</v>
      </c>
      <c r="J860">
        <v>0</v>
      </c>
      <c r="K860">
        <v>0</v>
      </c>
      <c r="L860">
        <v>0</v>
      </c>
      <c r="M860">
        <v>0</v>
      </c>
      <c r="N860">
        <v>0</v>
      </c>
      <c r="O860">
        <v>0</v>
      </c>
      <c r="P860">
        <v>0</v>
      </c>
      <c r="Q860">
        <v>0</v>
      </c>
      <c r="R860">
        <v>0</v>
      </c>
      <c r="S860">
        <v>0</v>
      </c>
      <c r="T860">
        <v>0</v>
      </c>
      <c r="U860">
        <v>0</v>
      </c>
      <c r="V860">
        <v>0</v>
      </c>
      <c r="W860">
        <v>0</v>
      </c>
      <c r="X860">
        <v>0.30180000000000001</v>
      </c>
      <c r="Y860">
        <v>0.4415</v>
      </c>
      <c r="Z860">
        <v>0.2339</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row>
    <row r="861" spans="8:48" ht="15.75" customHeight="1" x14ac:dyDescent="0.3">
      <c r="H861" t="str">
        <v>BDGTXM4</v>
      </c>
      <c r="I861" t="str">
        <v>ARROW GLOBAL GROUP PLC  ORD</v>
      </c>
      <c r="J861">
        <v>0</v>
      </c>
      <c r="K861">
        <v>0</v>
      </c>
      <c r="L861">
        <v>0</v>
      </c>
      <c r="M861">
        <v>0</v>
      </c>
      <c r="N861">
        <v>0</v>
      </c>
      <c r="O861">
        <v>0</v>
      </c>
      <c r="P861">
        <v>0</v>
      </c>
      <c r="Q861">
        <v>0</v>
      </c>
      <c r="R861">
        <v>0</v>
      </c>
      <c r="S861">
        <v>0</v>
      </c>
      <c r="T861">
        <v>0.43680000000000002</v>
      </c>
      <c r="U861">
        <v>0.39600000000000002</v>
      </c>
      <c r="V861">
        <v>0.28539999999999999</v>
      </c>
      <c r="W861">
        <v>0.18540000000000001</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row>
    <row r="862" spans="8:48" ht="15.75" customHeight="1" x14ac:dyDescent="0.3">
      <c r="H862" t="str">
        <v>BQFH632</v>
      </c>
      <c r="I862" t="str">
        <v>ASCENTIAL PLC  ORD</v>
      </c>
      <c r="J862">
        <v>0</v>
      </c>
      <c r="K862">
        <v>0</v>
      </c>
      <c r="L862">
        <v>0</v>
      </c>
      <c r="M862">
        <v>0</v>
      </c>
      <c r="N862">
        <v>0</v>
      </c>
      <c r="O862">
        <v>0</v>
      </c>
      <c r="P862">
        <v>0</v>
      </c>
      <c r="Q862">
        <v>0.30880000000000002</v>
      </c>
      <c r="R862">
        <v>0.36370000000000002</v>
      </c>
      <c r="S862">
        <v>0.35249999999999998</v>
      </c>
      <c r="T862">
        <v>0.31680000000000003</v>
      </c>
      <c r="U862">
        <v>0.34710000000000002</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row>
    <row r="863" spans="8:48" ht="15.75" customHeight="1" x14ac:dyDescent="0.3">
      <c r="H863" t="str">
        <v>0053673</v>
      </c>
      <c r="I863" t="str">
        <v>ASHTEAD GROUP PLC  ORD</v>
      </c>
      <c r="J863">
        <v>1.7770999999999999</v>
      </c>
      <c r="K863">
        <v>1.91</v>
      </c>
      <c r="L863">
        <v>1.3528</v>
      </c>
      <c r="M863">
        <v>1.0015000000000001</v>
      </c>
      <c r="N863">
        <v>0.44969999999999999</v>
      </c>
      <c r="O863">
        <v>0.58730000000000004</v>
      </c>
      <c r="P863">
        <v>0.68769999999999998</v>
      </c>
      <c r="Q863">
        <v>0.90959999999999996</v>
      </c>
      <c r="R863">
        <v>0.4642</v>
      </c>
      <c r="S863">
        <v>0.31140000000000001</v>
      </c>
      <c r="T863">
        <v>0.29849999999999999</v>
      </c>
      <c r="U863">
        <v>0.32290000000000002</v>
      </c>
      <c r="V863">
        <v>0.25209999999999999</v>
      </c>
      <c r="W863">
        <v>0.27750000000000002</v>
      </c>
      <c r="X863">
        <v>0.27650000000000002</v>
      </c>
      <c r="Y863">
        <v>0.23849999999999999</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row>
    <row r="864" spans="8:48" ht="15.75" customHeight="1" x14ac:dyDescent="0.3">
      <c r="H864" t="str">
        <v>3092725</v>
      </c>
      <c r="I864" t="str">
        <v>ASOS PLC  ORD</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1.0224</v>
      </c>
      <c r="AG864">
        <v>0.70230000000000004</v>
      </c>
      <c r="AH864">
        <v>0.66810000000000003</v>
      </c>
      <c r="AI864">
        <v>0</v>
      </c>
      <c r="AJ864">
        <v>0</v>
      </c>
      <c r="AK864">
        <v>0</v>
      </c>
      <c r="AL864">
        <v>0</v>
      </c>
      <c r="AM864">
        <v>0</v>
      </c>
      <c r="AN864">
        <v>0</v>
      </c>
      <c r="AO864">
        <v>0</v>
      </c>
      <c r="AP864">
        <v>0</v>
      </c>
      <c r="AQ864">
        <v>0</v>
      </c>
      <c r="AR864">
        <v>0</v>
      </c>
      <c r="AS864">
        <v>0</v>
      </c>
      <c r="AT864">
        <v>0</v>
      </c>
      <c r="AU864">
        <v>0</v>
      </c>
      <c r="AV864">
        <v>0</v>
      </c>
    </row>
    <row r="865" spans="8:48" ht="15.75" customHeight="1" x14ac:dyDescent="0.3">
      <c r="H865" t="str">
        <v>B132NW2</v>
      </c>
      <c r="I865" t="str">
        <v>ASHMORE GROUP PLC  ORD</v>
      </c>
      <c r="J865">
        <v>0</v>
      </c>
      <c r="K865">
        <v>0</v>
      </c>
      <c r="L865">
        <v>0</v>
      </c>
      <c r="M865">
        <v>0</v>
      </c>
      <c r="N865">
        <v>0</v>
      </c>
      <c r="O865">
        <v>0</v>
      </c>
      <c r="P865">
        <v>0</v>
      </c>
      <c r="Q865">
        <v>0</v>
      </c>
      <c r="R865">
        <v>0</v>
      </c>
      <c r="S865">
        <v>0</v>
      </c>
      <c r="T865">
        <v>0</v>
      </c>
      <c r="U865">
        <v>0</v>
      </c>
      <c r="V865">
        <v>0</v>
      </c>
      <c r="W865">
        <v>0</v>
      </c>
      <c r="X865">
        <v>0</v>
      </c>
      <c r="Y865">
        <v>0</v>
      </c>
      <c r="Z865">
        <v>0</v>
      </c>
      <c r="AA865">
        <v>0.55889999999999995</v>
      </c>
      <c r="AB865">
        <v>0.5746</v>
      </c>
      <c r="AC865">
        <v>0.5524</v>
      </c>
      <c r="AD865">
        <v>0.60140000000000005</v>
      </c>
      <c r="AE865">
        <v>0</v>
      </c>
      <c r="AF865">
        <v>0</v>
      </c>
      <c r="AG865">
        <v>0</v>
      </c>
      <c r="AH865">
        <v>0</v>
      </c>
      <c r="AI865">
        <v>0</v>
      </c>
      <c r="AJ865">
        <v>0</v>
      </c>
      <c r="AK865">
        <v>0</v>
      </c>
      <c r="AL865">
        <v>0</v>
      </c>
      <c r="AM865">
        <v>0</v>
      </c>
      <c r="AN865">
        <v>0</v>
      </c>
      <c r="AO865">
        <v>0</v>
      </c>
      <c r="AP865">
        <v>0</v>
      </c>
      <c r="AQ865">
        <v>0</v>
      </c>
      <c r="AR865">
        <v>0</v>
      </c>
      <c r="AS865">
        <v>0</v>
      </c>
      <c r="AT865">
        <v>0</v>
      </c>
      <c r="AU865">
        <v>0</v>
      </c>
      <c r="AV865">
        <v>0</v>
      </c>
    </row>
    <row r="866" spans="8:48" ht="15.75" customHeight="1" x14ac:dyDescent="0.3">
      <c r="H866" t="str">
        <v>BVYVFW2</v>
      </c>
      <c r="I866" t="str">
        <v>AUTO TRADER GROUP PLC  ORD</v>
      </c>
      <c r="J866">
        <v>0</v>
      </c>
      <c r="K866">
        <v>0</v>
      </c>
      <c r="L866">
        <v>0.35859999999999997</v>
      </c>
      <c r="M866">
        <v>0.4254</v>
      </c>
      <c r="N866">
        <v>0.44019999999999998</v>
      </c>
      <c r="O866">
        <v>0.40479999999999999</v>
      </c>
      <c r="P866">
        <v>0.3695</v>
      </c>
      <c r="Q866">
        <v>0.39650000000000002</v>
      </c>
      <c r="R866">
        <v>0.27629999999999999</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row>
    <row r="867" spans="8:48" ht="15.75" customHeight="1" x14ac:dyDescent="0.3">
      <c r="H867" t="str">
        <v>BBG9VN7</v>
      </c>
      <c r="I867" t="str">
        <v>AVEVA GROUP PLC  ORD</v>
      </c>
      <c r="J867">
        <v>0</v>
      </c>
      <c r="K867">
        <v>0</v>
      </c>
      <c r="L867">
        <v>0</v>
      </c>
      <c r="M867">
        <v>0</v>
      </c>
      <c r="N867">
        <v>0</v>
      </c>
      <c r="O867">
        <v>0</v>
      </c>
      <c r="P867">
        <v>0</v>
      </c>
      <c r="Q867">
        <v>0</v>
      </c>
      <c r="R867">
        <v>0</v>
      </c>
      <c r="S867">
        <v>0</v>
      </c>
      <c r="T867">
        <v>0</v>
      </c>
      <c r="U867">
        <v>0</v>
      </c>
      <c r="V867">
        <v>0</v>
      </c>
      <c r="W867">
        <v>0</v>
      </c>
      <c r="X867">
        <v>0</v>
      </c>
      <c r="Y867">
        <v>0</v>
      </c>
      <c r="Z867">
        <v>0.38150000000000001</v>
      </c>
      <c r="AA867">
        <v>0.44619999999999999</v>
      </c>
      <c r="AB867">
        <v>9.98E-2</v>
      </c>
      <c r="AC867">
        <v>0.11799999999999999</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row>
    <row r="868" spans="8:48" ht="15.75" customHeight="1" x14ac:dyDescent="0.3">
      <c r="H868" t="str">
        <v>0066701</v>
      </c>
      <c r="I868" t="str">
        <v>AVON TECHNOLOGIES (PROTECTION)  ORD</v>
      </c>
      <c r="J868">
        <v>9.7100000000000006E-2</v>
      </c>
      <c r="K868">
        <v>0.28389999999999999</v>
      </c>
      <c r="L868">
        <v>0.29320000000000002</v>
      </c>
      <c r="M868">
        <v>0.26340000000000002</v>
      </c>
      <c r="N868">
        <v>0.25209999999999999</v>
      </c>
      <c r="O868">
        <v>0.27029999999999998</v>
      </c>
      <c r="P868">
        <v>0.31480000000000002</v>
      </c>
      <c r="Q868">
        <v>0.3453</v>
      </c>
      <c r="R868">
        <v>0.27839999999999998</v>
      </c>
      <c r="S868">
        <v>0.24340000000000001</v>
      </c>
      <c r="T868">
        <v>0</v>
      </c>
      <c r="U868">
        <v>0</v>
      </c>
      <c r="V868">
        <v>0</v>
      </c>
      <c r="W868">
        <v>0</v>
      </c>
      <c r="X868">
        <v>0</v>
      </c>
      <c r="Y868">
        <v>0</v>
      </c>
      <c r="Z868">
        <v>0</v>
      </c>
      <c r="AA868">
        <v>0</v>
      </c>
      <c r="AB868">
        <v>0</v>
      </c>
      <c r="AC868">
        <v>0</v>
      </c>
      <c r="AD868">
        <v>0</v>
      </c>
      <c r="AE868">
        <v>0.3548</v>
      </c>
      <c r="AF868">
        <v>0.46289999999999998</v>
      </c>
      <c r="AG868">
        <v>0.3372</v>
      </c>
      <c r="AH868">
        <v>0</v>
      </c>
      <c r="AI868">
        <v>0</v>
      </c>
      <c r="AJ868">
        <v>0</v>
      </c>
      <c r="AK868">
        <v>0</v>
      </c>
      <c r="AL868">
        <v>0</v>
      </c>
      <c r="AM868">
        <v>0</v>
      </c>
      <c r="AN868">
        <v>0</v>
      </c>
      <c r="AO868">
        <v>0</v>
      </c>
      <c r="AP868">
        <v>0</v>
      </c>
      <c r="AQ868">
        <v>0</v>
      </c>
      <c r="AR868">
        <v>0</v>
      </c>
      <c r="AS868">
        <v>0</v>
      </c>
      <c r="AT868">
        <v>0</v>
      </c>
      <c r="AU868">
        <v>0</v>
      </c>
      <c r="AV868">
        <v>0</v>
      </c>
    </row>
    <row r="869" spans="8:48" ht="15.75" customHeight="1" x14ac:dyDescent="0.3">
      <c r="H869" t="str">
        <v>0969703</v>
      </c>
      <c r="I869" t="str">
        <v>BABCOCK INTERNATIONAL GROUP  ORD</v>
      </c>
      <c r="J869">
        <v>0</v>
      </c>
      <c r="K869">
        <v>0</v>
      </c>
      <c r="L869">
        <v>0</v>
      </c>
      <c r="M869">
        <v>0</v>
      </c>
      <c r="N869">
        <v>0</v>
      </c>
      <c r="O869">
        <v>0</v>
      </c>
      <c r="P869">
        <v>0</v>
      </c>
      <c r="Q869">
        <v>0</v>
      </c>
      <c r="R869">
        <v>0</v>
      </c>
      <c r="S869">
        <v>0</v>
      </c>
      <c r="T869">
        <v>0</v>
      </c>
      <c r="U869">
        <v>0</v>
      </c>
      <c r="V869">
        <v>0</v>
      </c>
      <c r="W869">
        <v>0</v>
      </c>
      <c r="X869">
        <v>0.40539999999999998</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row>
    <row r="870" spans="8:48" ht="15.75" customHeight="1" x14ac:dyDescent="0.3">
      <c r="H870" t="str">
        <v>BDD85M8</v>
      </c>
      <c r="I870" t="str">
        <v>AVAST PLC  ORD</v>
      </c>
      <c r="J870">
        <v>0</v>
      </c>
      <c r="K870">
        <v>0</v>
      </c>
      <c r="L870">
        <v>0</v>
      </c>
      <c r="M870">
        <v>0</v>
      </c>
      <c r="N870">
        <v>0</v>
      </c>
      <c r="O870">
        <v>0</v>
      </c>
      <c r="P870">
        <v>0</v>
      </c>
      <c r="Q870">
        <v>0</v>
      </c>
      <c r="R870">
        <v>0</v>
      </c>
      <c r="S870">
        <v>0</v>
      </c>
      <c r="T870">
        <v>0</v>
      </c>
      <c r="U870">
        <v>0</v>
      </c>
      <c r="V870">
        <v>0</v>
      </c>
      <c r="W870">
        <v>0.41070000000000001</v>
      </c>
      <c r="X870">
        <v>0.50939999999999996</v>
      </c>
      <c r="Y870">
        <v>0.65500000000000003</v>
      </c>
      <c r="Z870">
        <v>0.79579999999999995</v>
      </c>
      <c r="AA870">
        <v>0.55930000000000002</v>
      </c>
      <c r="AB870">
        <v>0.58889999999999998</v>
      </c>
      <c r="AC870">
        <v>0.64539999999999997</v>
      </c>
      <c r="AD870">
        <v>0.87090000000000001</v>
      </c>
      <c r="AE870">
        <v>0.92459999999999998</v>
      </c>
      <c r="AF870">
        <v>0.90549999999999997</v>
      </c>
      <c r="AG870">
        <v>0.60770000000000002</v>
      </c>
      <c r="AH870">
        <v>0</v>
      </c>
      <c r="AI870">
        <v>0</v>
      </c>
      <c r="AJ870">
        <v>0</v>
      </c>
      <c r="AK870">
        <v>0</v>
      </c>
      <c r="AL870">
        <v>0</v>
      </c>
      <c r="AM870">
        <v>0</v>
      </c>
      <c r="AN870">
        <v>0</v>
      </c>
      <c r="AO870">
        <v>0</v>
      </c>
      <c r="AP870">
        <v>0</v>
      </c>
      <c r="AQ870">
        <v>0</v>
      </c>
      <c r="AR870">
        <v>0</v>
      </c>
      <c r="AS870">
        <v>0</v>
      </c>
      <c r="AT870">
        <v>0</v>
      </c>
      <c r="AU870">
        <v>0</v>
      </c>
      <c r="AV870">
        <v>0</v>
      </c>
    </row>
    <row r="871" spans="8:48" ht="15.75" customHeight="1" x14ac:dyDescent="0.3">
      <c r="H871" t="str">
        <v>BD1RP61</v>
      </c>
      <c r="I871" t="str">
        <v>BANK OF IRELAND GROUP PLC  ORD</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0.73740000000000006</v>
      </c>
      <c r="AL871">
        <v>0.74239999999999995</v>
      </c>
      <c r="AM871">
        <v>0.58989999999999998</v>
      </c>
      <c r="AN871">
        <v>0.91490000000000005</v>
      </c>
      <c r="AO871">
        <v>0.53849999999999998</v>
      </c>
      <c r="AP871">
        <v>0</v>
      </c>
      <c r="AQ871">
        <v>0</v>
      </c>
      <c r="AR871">
        <v>0</v>
      </c>
      <c r="AS871">
        <v>0</v>
      </c>
      <c r="AT871">
        <v>0</v>
      </c>
      <c r="AU871">
        <v>0</v>
      </c>
      <c r="AV871">
        <v>0</v>
      </c>
    </row>
    <row r="872" spans="8:48" ht="15.75" customHeight="1" x14ac:dyDescent="0.3">
      <c r="H872" t="str">
        <v>0090498</v>
      </c>
      <c r="I872" t="str">
        <v>BELLWAY PLC ORD</v>
      </c>
      <c r="J872">
        <v>0.68300000000000005</v>
      </c>
      <c r="K872">
        <v>0.8931</v>
      </c>
      <c r="L872">
        <v>0.85350000000000004</v>
      </c>
      <c r="M872">
        <v>0.7359</v>
      </c>
      <c r="N872">
        <v>0.54330000000000001</v>
      </c>
      <c r="O872">
        <v>8.6E-3</v>
      </c>
      <c r="P872">
        <v>0</v>
      </c>
      <c r="Q872">
        <v>0</v>
      </c>
      <c r="R872">
        <v>0.5484</v>
      </c>
      <c r="S872">
        <v>0.63180000000000003</v>
      </c>
      <c r="T872">
        <v>0.71860000000000002</v>
      </c>
      <c r="U872">
        <v>0.75860000000000005</v>
      </c>
      <c r="V872">
        <v>0.78080000000000005</v>
      </c>
      <c r="W872">
        <v>0.72270000000000001</v>
      </c>
      <c r="X872">
        <v>0.57169999999999999</v>
      </c>
      <c r="Y872">
        <v>0.61240000000000006</v>
      </c>
      <c r="Z872">
        <v>0.80030000000000001</v>
      </c>
      <c r="AA872">
        <v>0.58479999999999999</v>
      </c>
      <c r="AB872">
        <v>0.68310000000000004</v>
      </c>
      <c r="AC872">
        <v>0.72989999999999999</v>
      </c>
      <c r="AD872">
        <v>0.69179999999999997</v>
      </c>
      <c r="AE872">
        <v>0.64559999999999995</v>
      </c>
      <c r="AF872">
        <v>0.6724</v>
      </c>
      <c r="AG872">
        <v>0.82679999999999998</v>
      </c>
      <c r="AH872">
        <v>0.68420000000000003</v>
      </c>
      <c r="AI872">
        <v>0.60729999999999995</v>
      </c>
      <c r="AJ872">
        <v>0.63629999999999998</v>
      </c>
      <c r="AK872">
        <v>0.64390000000000003</v>
      </c>
      <c r="AL872">
        <v>0.62870000000000004</v>
      </c>
      <c r="AM872">
        <v>0</v>
      </c>
      <c r="AN872">
        <v>0</v>
      </c>
      <c r="AO872">
        <v>0</v>
      </c>
      <c r="AP872">
        <v>0</v>
      </c>
      <c r="AQ872">
        <v>0</v>
      </c>
      <c r="AR872">
        <v>0</v>
      </c>
      <c r="AS872">
        <v>0</v>
      </c>
      <c r="AT872">
        <v>0</v>
      </c>
      <c r="AU872">
        <v>0</v>
      </c>
      <c r="AV872">
        <v>0</v>
      </c>
    </row>
    <row r="873" spans="8:48" ht="15.75" customHeight="1" x14ac:dyDescent="0.3">
      <c r="H873" t="str">
        <v>BF0L353</v>
      </c>
      <c r="I873" t="str">
        <v>AIB GROUP PLC  ORD</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0.45550000000000002</v>
      </c>
      <c r="AL873">
        <v>0.32590000000000002</v>
      </c>
      <c r="AM873">
        <v>0</v>
      </c>
      <c r="AN873">
        <v>0.51859999999999995</v>
      </c>
      <c r="AO873">
        <v>0.52049999999999996</v>
      </c>
      <c r="AP873">
        <v>0</v>
      </c>
      <c r="AQ873">
        <v>0</v>
      </c>
      <c r="AR873">
        <v>0</v>
      </c>
      <c r="AS873">
        <v>0</v>
      </c>
      <c r="AT873">
        <v>0</v>
      </c>
      <c r="AU873">
        <v>0</v>
      </c>
      <c r="AV873">
        <v>0</v>
      </c>
    </row>
    <row r="874" spans="8:48" ht="15.75" customHeight="1" x14ac:dyDescent="0.3">
      <c r="H874" t="str">
        <v>B0F9971</v>
      </c>
      <c r="I874" t="str">
        <v>BERENDSEN PLC  ORD</v>
      </c>
      <c r="J874">
        <v>0.30819999999999997</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row>
    <row r="875" spans="8:48" ht="15.75" customHeight="1" x14ac:dyDescent="0.3">
      <c r="H875" t="str">
        <v>B3FLWH9</v>
      </c>
      <c r="I875" t="str">
        <v>BODYCOTE PLC  ORD</v>
      </c>
      <c r="J875">
        <v>0.34860000000000002</v>
      </c>
      <c r="K875">
        <v>0</v>
      </c>
      <c r="L875">
        <v>0</v>
      </c>
      <c r="M875">
        <v>0</v>
      </c>
      <c r="N875">
        <v>0</v>
      </c>
      <c r="O875">
        <v>0</v>
      </c>
      <c r="P875">
        <v>0</v>
      </c>
      <c r="Q875">
        <v>0</v>
      </c>
      <c r="R875">
        <v>0</v>
      </c>
      <c r="S875">
        <v>0</v>
      </c>
      <c r="T875">
        <v>0.51190000000000002</v>
      </c>
      <c r="U875">
        <v>0.49809999999999999</v>
      </c>
      <c r="V875">
        <v>0.40589999999999998</v>
      </c>
      <c r="W875">
        <v>0.52170000000000005</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row>
    <row r="876" spans="8:48" ht="15.75" customHeight="1" x14ac:dyDescent="0.3">
      <c r="H876" t="str">
        <v>BSPL1J9</v>
      </c>
      <c r="I876" t="str">
        <v>BETFAIR GROUP PLC  ORD</v>
      </c>
      <c r="J876">
        <v>0.32819999999999999</v>
      </c>
      <c r="K876">
        <v>0.6704</v>
      </c>
      <c r="L876">
        <v>0.84379999999999999</v>
      </c>
      <c r="M876">
        <v>0.96719999999999995</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row>
    <row r="877" spans="8:48" ht="15.75" customHeight="1" x14ac:dyDescent="0.3">
      <c r="H877" t="str">
        <v>BKRV3L7</v>
      </c>
      <c r="I877" t="str">
        <v>BRIT PLC  ORD</v>
      </c>
      <c r="J877">
        <v>0.1249</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row>
    <row r="878" spans="8:48" ht="15.75" customHeight="1" x14ac:dyDescent="0.3">
      <c r="H878" t="str">
        <v>0100159</v>
      </c>
      <c r="I878" t="str">
        <v>BTG PLC  ORD</v>
      </c>
      <c r="J878">
        <v>0.39</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row>
    <row r="879" spans="8:48" ht="15.75" customHeight="1" x14ac:dyDescent="0.3">
      <c r="H879" t="str">
        <v>B0N8QD5</v>
      </c>
      <c r="I879" t="str">
        <v>BRITVIC PLC  ORD</v>
      </c>
      <c r="J879">
        <v>0</v>
      </c>
      <c r="K879">
        <v>0</v>
      </c>
      <c r="L879">
        <v>0</v>
      </c>
      <c r="M879">
        <v>0</v>
      </c>
      <c r="N879">
        <v>0</v>
      </c>
      <c r="O879">
        <v>0</v>
      </c>
      <c r="P879">
        <v>0</v>
      </c>
      <c r="Q879">
        <v>0</v>
      </c>
      <c r="R879">
        <v>0</v>
      </c>
      <c r="S879">
        <v>0</v>
      </c>
      <c r="T879">
        <v>0</v>
      </c>
      <c r="U879">
        <v>0</v>
      </c>
      <c r="V879">
        <v>0</v>
      </c>
      <c r="W879">
        <v>0</v>
      </c>
      <c r="X879">
        <v>0</v>
      </c>
      <c r="Y879">
        <v>0</v>
      </c>
      <c r="Z879">
        <v>0.57110000000000005</v>
      </c>
      <c r="AA879">
        <v>0.39739999999999998</v>
      </c>
      <c r="AB879">
        <v>0.45529999999999998</v>
      </c>
      <c r="AC879">
        <v>0.39319999999999999</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row>
    <row r="880" spans="8:48" ht="15.75" customHeight="1" x14ac:dyDescent="0.3">
      <c r="H880" t="str">
        <v>BYYNFR4</v>
      </c>
      <c r="I880" t="str">
        <v>BW OFFSHORE LTD  ORD</v>
      </c>
      <c r="J880">
        <v>0</v>
      </c>
      <c r="K880">
        <v>0</v>
      </c>
      <c r="L880">
        <v>0</v>
      </c>
      <c r="M880">
        <v>0</v>
      </c>
      <c r="N880">
        <v>0</v>
      </c>
      <c r="O880">
        <v>0</v>
      </c>
      <c r="P880">
        <v>0</v>
      </c>
      <c r="Q880">
        <v>0</v>
      </c>
      <c r="R880">
        <v>0</v>
      </c>
      <c r="S880">
        <v>0</v>
      </c>
      <c r="T880">
        <v>0</v>
      </c>
      <c r="U880">
        <v>0</v>
      </c>
      <c r="V880">
        <v>0</v>
      </c>
      <c r="W880">
        <v>0.26629999999999998</v>
      </c>
      <c r="X880">
        <v>0.82069999999999999</v>
      </c>
      <c r="Y880">
        <v>0.49280000000000002</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row>
    <row r="881" spans="8:48" ht="15.75" customHeight="1" x14ac:dyDescent="0.3">
      <c r="H881" t="str">
        <v>B010DT8</v>
      </c>
      <c r="I881" t="str">
        <v>C&amp;C GROUP PLC  ORD</v>
      </c>
      <c r="J881">
        <v>0</v>
      </c>
      <c r="K881">
        <v>0</v>
      </c>
      <c r="L881">
        <v>0</v>
      </c>
      <c r="M881">
        <v>0.6119</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row>
    <row r="882" spans="8:48" ht="15.75" customHeight="1" x14ac:dyDescent="0.3">
      <c r="H882" t="str">
        <v>0736554</v>
      </c>
      <c r="I882" t="str">
        <v>CARILLION PLC  ORD</v>
      </c>
      <c r="J882">
        <v>0.27629999999999999</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row>
    <row r="883" spans="8:48" ht="15.75" customHeight="1" x14ac:dyDescent="0.3">
      <c r="H883" t="str">
        <v>B5SJJD9</v>
      </c>
      <c r="I883" t="str">
        <v>CAPE PLC  ORD</v>
      </c>
      <c r="J883">
        <v>0</v>
      </c>
      <c r="K883">
        <v>0</v>
      </c>
      <c r="L883">
        <v>0</v>
      </c>
      <c r="M883">
        <v>0</v>
      </c>
      <c r="N883">
        <v>0</v>
      </c>
      <c r="O883">
        <v>0</v>
      </c>
      <c r="P883">
        <v>0</v>
      </c>
      <c r="Q883">
        <v>0</v>
      </c>
      <c r="R883">
        <v>0</v>
      </c>
      <c r="S883">
        <v>0.23830000000000001</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row>
    <row r="884" spans="8:48" ht="15.75" customHeight="1" x14ac:dyDescent="0.3">
      <c r="H884" t="str">
        <v>BD8DR11</v>
      </c>
      <c r="I884" t="str">
        <v>BIFFA PLC  ORD</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0.28320000000000001</v>
      </c>
      <c r="AE884">
        <v>0</v>
      </c>
      <c r="AF884">
        <v>0</v>
      </c>
      <c r="AG884">
        <v>0</v>
      </c>
      <c r="AH884">
        <v>0</v>
      </c>
      <c r="AI884">
        <v>0</v>
      </c>
      <c r="AJ884">
        <v>0</v>
      </c>
      <c r="AK884">
        <v>0</v>
      </c>
      <c r="AL884">
        <v>0</v>
      </c>
      <c r="AM884">
        <v>0</v>
      </c>
      <c r="AN884">
        <v>0</v>
      </c>
      <c r="AO884">
        <v>0</v>
      </c>
      <c r="AP884">
        <v>0</v>
      </c>
      <c r="AQ884">
        <v>0</v>
      </c>
      <c r="AR884">
        <v>0</v>
      </c>
      <c r="AS884">
        <v>0</v>
      </c>
      <c r="AT884">
        <v>0</v>
      </c>
      <c r="AU884">
        <v>0</v>
      </c>
      <c r="AV884">
        <v>0</v>
      </c>
    </row>
    <row r="885" spans="8:48" ht="15.75" customHeight="1" x14ac:dyDescent="0.3">
      <c r="H885" t="str">
        <v>B033F22</v>
      </c>
      <c r="I885" t="str">
        <v>CENTRICA PLC  ORD</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0.69950000000000001</v>
      </c>
      <c r="AO885">
        <v>1.1400999999999999</v>
      </c>
      <c r="AP885">
        <v>1.345</v>
      </c>
      <c r="AQ885">
        <v>0.97599999999999998</v>
      </c>
      <c r="AR885">
        <v>1.2645999999999999</v>
      </c>
      <c r="AS885">
        <v>1.0952999999999999</v>
      </c>
      <c r="AT885">
        <v>0.31790000000000002</v>
      </c>
      <c r="AU885">
        <v>0</v>
      </c>
      <c r="AV885">
        <v>0</v>
      </c>
    </row>
    <row r="886" spans="8:48" ht="15.75" customHeight="1" x14ac:dyDescent="0.3">
      <c r="H886" t="str">
        <v>B5TT187</v>
      </c>
      <c r="I886" t="str">
        <v>CENTAMIN PLC  ORD</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0.40970000000000001</v>
      </c>
      <c r="AG886">
        <v>0</v>
      </c>
      <c r="AH886">
        <v>0</v>
      </c>
      <c r="AI886">
        <v>0</v>
      </c>
      <c r="AJ886">
        <v>0</v>
      </c>
      <c r="AK886">
        <v>0</v>
      </c>
      <c r="AL886">
        <v>0</v>
      </c>
      <c r="AM886">
        <v>0</v>
      </c>
      <c r="AN886">
        <v>0</v>
      </c>
      <c r="AO886">
        <v>0</v>
      </c>
      <c r="AP886">
        <v>0</v>
      </c>
      <c r="AQ886">
        <v>0</v>
      </c>
      <c r="AR886">
        <v>0</v>
      </c>
      <c r="AS886">
        <v>0</v>
      </c>
      <c r="AT886">
        <v>0</v>
      </c>
      <c r="AU886">
        <v>0</v>
      </c>
      <c r="AV886">
        <v>0</v>
      </c>
    </row>
    <row r="887" spans="8:48" ht="15.75" customHeight="1" x14ac:dyDescent="0.3">
      <c r="H887" t="str">
        <v>BD82257</v>
      </c>
      <c r="I887" t="str">
        <v>CHARTER COURT FINANCIAL SERVICE  ORD</v>
      </c>
      <c r="J887">
        <v>0</v>
      </c>
      <c r="K887">
        <v>0</v>
      </c>
      <c r="L887">
        <v>0</v>
      </c>
      <c r="M887">
        <v>0</v>
      </c>
      <c r="N887">
        <v>0</v>
      </c>
      <c r="O887">
        <v>0</v>
      </c>
      <c r="P887">
        <v>0</v>
      </c>
      <c r="Q887">
        <v>0</v>
      </c>
      <c r="R887">
        <v>0</v>
      </c>
      <c r="S887">
        <v>0</v>
      </c>
      <c r="T887">
        <v>0.2681</v>
      </c>
      <c r="U887">
        <v>0.308</v>
      </c>
      <c r="V887">
        <v>0.56940000000000002</v>
      </c>
      <c r="W887">
        <v>0.71799999999999997</v>
      </c>
      <c r="X887">
        <v>0.93120000000000003</v>
      </c>
      <c r="Y887">
        <v>0.89249999999999996</v>
      </c>
      <c r="Z887">
        <v>0.96530000000000005</v>
      </c>
      <c r="AA887">
        <v>0.76519999999999999</v>
      </c>
      <c r="AB887">
        <v>0.50149999999999995</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row>
    <row r="888" spans="8:48" ht="15.75" customHeight="1" x14ac:dyDescent="0.3">
      <c r="H888" t="str">
        <v>B67KBV2</v>
      </c>
      <c r="I888" t="str">
        <v>CENTRAL ASIA METALS PLC  ORD</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0.46289999999999998</v>
      </c>
      <c r="AE888">
        <v>0.34189999999999998</v>
      </c>
      <c r="AF888">
        <v>0.37080000000000002</v>
      </c>
      <c r="AG888">
        <v>0.54010000000000002</v>
      </c>
      <c r="AH888">
        <v>0.52129999999999999</v>
      </c>
      <c r="AI888">
        <v>0.48730000000000001</v>
      </c>
      <c r="AJ888">
        <v>0</v>
      </c>
      <c r="AK888">
        <v>0</v>
      </c>
      <c r="AL888">
        <v>0</v>
      </c>
      <c r="AM888">
        <v>0</v>
      </c>
      <c r="AN888">
        <v>0</v>
      </c>
      <c r="AO888">
        <v>0</v>
      </c>
      <c r="AP888">
        <v>0</v>
      </c>
      <c r="AQ888">
        <v>0</v>
      </c>
      <c r="AR888">
        <v>0</v>
      </c>
      <c r="AS888">
        <v>0</v>
      </c>
      <c r="AT888">
        <v>0</v>
      </c>
      <c r="AU888">
        <v>0</v>
      </c>
      <c r="AV888">
        <v>0</v>
      </c>
    </row>
    <row r="889" spans="8:48" ht="15.75" customHeight="1" x14ac:dyDescent="0.3">
      <c r="H889" t="str">
        <v>B15FWH7</v>
      </c>
      <c r="I889" t="str">
        <v>CINEWORLD GROUP PLC  ORD</v>
      </c>
      <c r="J889">
        <v>0</v>
      </c>
      <c r="K889">
        <v>0</v>
      </c>
      <c r="L889">
        <v>0</v>
      </c>
      <c r="M889">
        <v>0</v>
      </c>
      <c r="N889">
        <v>0</v>
      </c>
      <c r="O889">
        <v>0</v>
      </c>
      <c r="P889">
        <v>0</v>
      </c>
      <c r="Q889">
        <v>0</v>
      </c>
      <c r="R889">
        <v>0</v>
      </c>
      <c r="S889">
        <v>0</v>
      </c>
      <c r="T889">
        <v>0</v>
      </c>
      <c r="U889">
        <v>0</v>
      </c>
      <c r="V889">
        <v>0</v>
      </c>
      <c r="W889">
        <v>0</v>
      </c>
      <c r="X889">
        <v>0.65549999999999997</v>
      </c>
      <c r="Y889">
        <v>0.754</v>
      </c>
      <c r="Z889">
        <v>0.84109999999999996</v>
      </c>
      <c r="AA889">
        <v>0.53879999999999995</v>
      </c>
      <c r="AB889">
        <v>0.55649999999999999</v>
      </c>
      <c r="AC889">
        <v>0.50219999999999998</v>
      </c>
      <c r="AD889">
        <v>0.21909999999999999</v>
      </c>
      <c r="AE889">
        <v>0.2112</v>
      </c>
      <c r="AF889">
        <v>0</v>
      </c>
      <c r="AG889">
        <v>0</v>
      </c>
      <c r="AH889">
        <v>0</v>
      </c>
      <c r="AI889">
        <v>0</v>
      </c>
      <c r="AJ889">
        <v>0</v>
      </c>
      <c r="AK889">
        <v>0</v>
      </c>
      <c r="AL889">
        <v>0</v>
      </c>
      <c r="AM889">
        <v>0</v>
      </c>
      <c r="AN889">
        <v>0</v>
      </c>
      <c r="AO889">
        <v>0</v>
      </c>
      <c r="AP889">
        <v>0</v>
      </c>
      <c r="AQ889">
        <v>0</v>
      </c>
      <c r="AR889">
        <v>0</v>
      </c>
      <c r="AS889">
        <v>0</v>
      </c>
      <c r="AT889">
        <v>0</v>
      </c>
      <c r="AU889">
        <v>0</v>
      </c>
      <c r="AV889">
        <v>0</v>
      </c>
    </row>
    <row r="890" spans="8:48" ht="15.75" customHeight="1" x14ac:dyDescent="0.3">
      <c r="H890" t="str">
        <v>0766807</v>
      </c>
      <c r="I890" t="str">
        <v>CLOSE BROTHERS GROUP PLC  ORD</v>
      </c>
      <c r="J890">
        <v>0.37290000000000001</v>
      </c>
      <c r="K890">
        <v>0.34810000000000002</v>
      </c>
      <c r="L890">
        <v>0.38690000000000002</v>
      </c>
      <c r="M890">
        <v>0.246</v>
      </c>
      <c r="N890">
        <v>0</v>
      </c>
      <c r="O890">
        <v>0</v>
      </c>
      <c r="P890">
        <v>0</v>
      </c>
      <c r="Q890">
        <v>0</v>
      </c>
      <c r="R890">
        <v>0</v>
      </c>
      <c r="S890">
        <v>0.33989999999999998</v>
      </c>
      <c r="T890">
        <v>0.28129999999999999</v>
      </c>
      <c r="U890">
        <v>0.26979999999999998</v>
      </c>
      <c r="V890">
        <v>0</v>
      </c>
      <c r="W890">
        <v>0</v>
      </c>
      <c r="X890">
        <v>0</v>
      </c>
      <c r="Y890">
        <v>0</v>
      </c>
      <c r="Z890">
        <v>0</v>
      </c>
      <c r="AA890">
        <v>0.29189999999999999</v>
      </c>
      <c r="AB890">
        <v>0.57030000000000003</v>
      </c>
      <c r="AC890">
        <v>0.60740000000000005</v>
      </c>
      <c r="AD890">
        <v>0.55110000000000003</v>
      </c>
      <c r="AE890">
        <v>0.41760000000000003</v>
      </c>
      <c r="AF890">
        <v>0.33129999999999998</v>
      </c>
      <c r="AG890">
        <v>0.41210000000000002</v>
      </c>
      <c r="AH890">
        <v>0.45939999999999998</v>
      </c>
      <c r="AI890">
        <v>0.3861</v>
      </c>
      <c r="AJ890">
        <v>0.32869999999999999</v>
      </c>
      <c r="AK890">
        <v>0</v>
      </c>
      <c r="AL890">
        <v>0</v>
      </c>
      <c r="AM890">
        <v>0</v>
      </c>
      <c r="AN890">
        <v>0</v>
      </c>
      <c r="AO890">
        <v>0</v>
      </c>
      <c r="AP890">
        <v>0</v>
      </c>
      <c r="AQ890">
        <v>0</v>
      </c>
      <c r="AR890">
        <v>0</v>
      </c>
      <c r="AS890">
        <v>0</v>
      </c>
      <c r="AT890">
        <v>0</v>
      </c>
      <c r="AU890">
        <v>0</v>
      </c>
      <c r="AV890">
        <v>0</v>
      </c>
    </row>
    <row r="891" spans="8:48" ht="15.75" customHeight="1" x14ac:dyDescent="0.3">
      <c r="H891" t="str">
        <v>B14SKR3</v>
      </c>
      <c r="I891" t="str">
        <v>CMC MARKETS PLC  ORD</v>
      </c>
      <c r="J891">
        <v>0</v>
      </c>
      <c r="K891">
        <v>0</v>
      </c>
      <c r="L891">
        <v>0</v>
      </c>
      <c r="M891">
        <v>0</v>
      </c>
      <c r="N891">
        <v>0.36919999999999997</v>
      </c>
      <c r="O891">
        <v>0.47360000000000002</v>
      </c>
      <c r="P891">
        <v>4.5600000000000002E-2</v>
      </c>
      <c r="Q891">
        <v>0</v>
      </c>
      <c r="R891">
        <v>0</v>
      </c>
      <c r="S891">
        <v>0</v>
      </c>
      <c r="T891">
        <v>0</v>
      </c>
      <c r="U891">
        <v>0</v>
      </c>
      <c r="V891">
        <v>0</v>
      </c>
      <c r="W891">
        <v>0</v>
      </c>
      <c r="X891">
        <v>0</v>
      </c>
      <c r="Y891">
        <v>0</v>
      </c>
      <c r="Z891">
        <v>0</v>
      </c>
      <c r="AA891">
        <v>0</v>
      </c>
      <c r="AB891">
        <v>0</v>
      </c>
      <c r="AC891">
        <v>0</v>
      </c>
      <c r="AD891">
        <v>0</v>
      </c>
      <c r="AE891">
        <v>0.22359999999999999</v>
      </c>
      <c r="AF891">
        <v>0.91869999999999996</v>
      </c>
      <c r="AG891">
        <v>1.0371999999999999</v>
      </c>
      <c r="AH891">
        <v>0.98070000000000002</v>
      </c>
      <c r="AI891">
        <v>0.80369999999999997</v>
      </c>
      <c r="AJ891">
        <v>0</v>
      </c>
      <c r="AK891">
        <v>0</v>
      </c>
      <c r="AL891">
        <v>0</v>
      </c>
      <c r="AM891">
        <v>0</v>
      </c>
      <c r="AN891">
        <v>0</v>
      </c>
      <c r="AO891">
        <v>0</v>
      </c>
      <c r="AP891">
        <v>0</v>
      </c>
      <c r="AQ891">
        <v>0</v>
      </c>
      <c r="AR891">
        <v>0</v>
      </c>
      <c r="AS891">
        <v>0</v>
      </c>
      <c r="AT891">
        <v>0</v>
      </c>
      <c r="AU891">
        <v>0</v>
      </c>
      <c r="AV891">
        <v>0</v>
      </c>
    </row>
    <row r="892" spans="8:48" ht="15.75" customHeight="1" x14ac:dyDescent="0.3">
      <c r="H892" t="str">
        <v>B4YZN32</v>
      </c>
      <c r="I892" t="str">
        <v>COATS GROUP PLC  ORD</v>
      </c>
      <c r="J892">
        <v>0</v>
      </c>
      <c r="K892">
        <v>0</v>
      </c>
      <c r="L892">
        <v>0</v>
      </c>
      <c r="M892">
        <v>0</v>
      </c>
      <c r="N892">
        <v>0</v>
      </c>
      <c r="O892">
        <v>0</v>
      </c>
      <c r="P892">
        <v>0</v>
      </c>
      <c r="Q892">
        <v>0</v>
      </c>
      <c r="R892">
        <v>0</v>
      </c>
      <c r="S892">
        <v>0.39779999999999999</v>
      </c>
      <c r="T892">
        <v>0.3856</v>
      </c>
      <c r="U892">
        <v>0.4294</v>
      </c>
      <c r="V892">
        <v>0.37230000000000002</v>
      </c>
      <c r="W892">
        <v>0.45290000000000002</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row>
    <row r="893" spans="8:48" ht="15.75" customHeight="1" x14ac:dyDescent="0.3">
      <c r="H893" t="str">
        <v>BV9FP30</v>
      </c>
      <c r="I893" t="str">
        <v>COMPUTACENTER PLC  ORD</v>
      </c>
      <c r="J893">
        <v>0</v>
      </c>
      <c r="K893">
        <v>0</v>
      </c>
      <c r="L893">
        <v>0.33610000000000001</v>
      </c>
      <c r="M893">
        <v>0.31119999999999998</v>
      </c>
      <c r="N893">
        <v>0.3614</v>
      </c>
      <c r="O893">
        <v>0.27989999999999998</v>
      </c>
      <c r="P893">
        <v>0</v>
      </c>
      <c r="Q893">
        <v>0</v>
      </c>
      <c r="R893">
        <v>0</v>
      </c>
      <c r="S893">
        <v>0</v>
      </c>
      <c r="T893">
        <v>8.9999999999999998E-4</v>
      </c>
      <c r="U893">
        <v>1E-3</v>
      </c>
      <c r="V893">
        <v>0.41389999999999999</v>
      </c>
      <c r="W893">
        <v>0.54690000000000005</v>
      </c>
      <c r="X893">
        <v>0.49009999999999998</v>
      </c>
      <c r="Y893">
        <v>0.56279999999999997</v>
      </c>
      <c r="Z893">
        <v>0.7117</v>
      </c>
      <c r="AA893">
        <v>0.54920000000000002</v>
      </c>
      <c r="AB893">
        <v>0.53390000000000004</v>
      </c>
      <c r="AC893">
        <v>0.68740000000000001</v>
      </c>
      <c r="AD893">
        <v>0.74399999999999999</v>
      </c>
      <c r="AE893">
        <v>0.74270000000000003</v>
      </c>
      <c r="AF893">
        <v>1.1629</v>
      </c>
      <c r="AG893">
        <v>0.91600000000000004</v>
      </c>
      <c r="AH893">
        <v>0.53939999999999999</v>
      </c>
      <c r="AI893">
        <v>0.54879999999999995</v>
      </c>
      <c r="AJ893">
        <v>0.61109999999999998</v>
      </c>
      <c r="AK893">
        <v>0.65069999999999995</v>
      </c>
      <c r="AL893">
        <v>0.92030000000000001</v>
      </c>
      <c r="AM893">
        <v>0.87649999999999995</v>
      </c>
      <c r="AN893">
        <v>0.62250000000000005</v>
      </c>
      <c r="AO893">
        <v>0.4834</v>
      </c>
      <c r="AP893">
        <v>0.47589999999999999</v>
      </c>
      <c r="AQ893">
        <v>0.48599999999999999</v>
      </c>
      <c r="AR893">
        <v>0.75739999999999996</v>
      </c>
      <c r="AS893">
        <v>0.79500000000000004</v>
      </c>
      <c r="AT893">
        <v>0.53920000000000001</v>
      </c>
      <c r="AU893">
        <v>0.41760000000000003</v>
      </c>
      <c r="AV893">
        <v>0</v>
      </c>
    </row>
    <row r="894" spans="8:48" ht="15.75" customHeight="1" x14ac:dyDescent="0.3">
      <c r="H894" t="str">
        <v>B64NSP7</v>
      </c>
      <c r="I894" t="str">
        <v>COSTAIN GROUP PLC  ORD</v>
      </c>
      <c r="J894">
        <v>0</v>
      </c>
      <c r="K894">
        <v>0</v>
      </c>
      <c r="L894">
        <v>0.31130000000000002</v>
      </c>
      <c r="M894">
        <v>0.32519999999999999</v>
      </c>
      <c r="N894">
        <v>0.372</v>
      </c>
      <c r="O894">
        <v>0.38290000000000002</v>
      </c>
      <c r="P894">
        <v>0.2853</v>
      </c>
      <c r="Q894">
        <v>0.29870000000000002</v>
      </c>
      <c r="R894">
        <v>0</v>
      </c>
      <c r="S894">
        <v>0.27460000000000001</v>
      </c>
      <c r="T894">
        <v>0.22589999999999999</v>
      </c>
      <c r="U894">
        <v>0.2303</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row>
    <row r="895" spans="8:48" ht="15.75" customHeight="1" x14ac:dyDescent="0.3">
      <c r="H895" t="str">
        <v>B8VZXT9</v>
      </c>
      <c r="I895" t="str">
        <v>CREST NICHOLSON HOLDINGS PLC  ORD</v>
      </c>
      <c r="J895">
        <v>0</v>
      </c>
      <c r="K895">
        <v>0</v>
      </c>
      <c r="L895">
        <v>0</v>
      </c>
      <c r="M895">
        <v>0</v>
      </c>
      <c r="N895">
        <v>0.37080000000000002</v>
      </c>
      <c r="O895">
        <v>0.33389999999999997</v>
      </c>
      <c r="P895">
        <v>0.41489999999999999</v>
      </c>
      <c r="Q895">
        <v>0.44309999999999999</v>
      </c>
      <c r="R895">
        <v>0</v>
      </c>
      <c r="S895">
        <v>0.29060000000000002</v>
      </c>
      <c r="T895">
        <v>0.25990000000000002</v>
      </c>
      <c r="U895">
        <v>0.25019999999999998</v>
      </c>
      <c r="V895">
        <v>0.16500000000000001</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row>
    <row r="896" spans="8:48" ht="15.75" customHeight="1" x14ac:dyDescent="0.3">
      <c r="H896" t="str">
        <v>BJMZDW8</v>
      </c>
      <c r="I896" t="str">
        <v>DALATA HOTEL GROUP PLC  ORD</v>
      </c>
      <c r="J896">
        <v>0</v>
      </c>
      <c r="K896">
        <v>0</v>
      </c>
      <c r="L896">
        <v>0</v>
      </c>
      <c r="M896">
        <v>0</v>
      </c>
      <c r="N896">
        <v>0.58389999999999997</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0.5363</v>
      </c>
      <c r="AI896">
        <v>0.42220000000000002</v>
      </c>
      <c r="AJ896">
        <v>0.69489999999999996</v>
      </c>
      <c r="AK896">
        <v>0.59089999999999998</v>
      </c>
      <c r="AL896">
        <v>0.54159999999999997</v>
      </c>
      <c r="AM896">
        <v>0.46899999999999997</v>
      </c>
      <c r="AN896">
        <v>0</v>
      </c>
      <c r="AO896">
        <v>0</v>
      </c>
      <c r="AP896">
        <v>0.57479999999999998</v>
      </c>
      <c r="AQ896">
        <v>0.6532</v>
      </c>
      <c r="AR896">
        <v>0.59470000000000001</v>
      </c>
      <c r="AS896">
        <v>0.34460000000000002</v>
      </c>
      <c r="AT896">
        <v>0.3221</v>
      </c>
      <c r="AU896">
        <v>0</v>
      </c>
      <c r="AV896">
        <v>0</v>
      </c>
    </row>
    <row r="897" spans="8:48" ht="15.75" customHeight="1" x14ac:dyDescent="0.3">
      <c r="H897" t="str">
        <v>B286382</v>
      </c>
      <c r="I897" t="str">
        <v>CVS GROUP PLC  ORD</v>
      </c>
      <c r="J897">
        <v>0</v>
      </c>
      <c r="K897">
        <v>0</v>
      </c>
      <c r="L897">
        <v>0</v>
      </c>
      <c r="M897">
        <v>0</v>
      </c>
      <c r="N897">
        <v>0</v>
      </c>
      <c r="O897">
        <v>0</v>
      </c>
      <c r="P897">
        <v>0</v>
      </c>
      <c r="Q897">
        <v>0</v>
      </c>
      <c r="R897">
        <v>0</v>
      </c>
      <c r="S897">
        <v>0.27950000000000003</v>
      </c>
      <c r="T897">
        <v>0.37530000000000002</v>
      </c>
      <c r="U897">
        <v>0.26319999999999999</v>
      </c>
      <c r="V897">
        <v>0.27989999999999998</v>
      </c>
      <c r="W897">
        <v>0.30640000000000001</v>
      </c>
      <c r="X897">
        <v>0</v>
      </c>
      <c r="Y897">
        <v>0</v>
      </c>
      <c r="Z897">
        <v>0</v>
      </c>
      <c r="AA897">
        <v>0</v>
      </c>
      <c r="AB897">
        <v>0</v>
      </c>
      <c r="AC897">
        <v>0</v>
      </c>
      <c r="AD897">
        <v>0.64249999999999996</v>
      </c>
      <c r="AE897">
        <v>0.63390000000000002</v>
      </c>
      <c r="AF897">
        <v>0.68679999999999997</v>
      </c>
      <c r="AG897">
        <v>0.71850000000000003</v>
      </c>
      <c r="AH897">
        <v>0.83069999999999999</v>
      </c>
      <c r="AI897">
        <v>0.93079999999999996</v>
      </c>
      <c r="AJ897">
        <v>0.81689999999999996</v>
      </c>
      <c r="AK897">
        <v>0.752</v>
      </c>
      <c r="AL897">
        <v>0</v>
      </c>
      <c r="AM897">
        <v>0</v>
      </c>
      <c r="AN897">
        <v>0.54390000000000005</v>
      </c>
      <c r="AO897">
        <v>0.64700000000000002</v>
      </c>
      <c r="AP897">
        <v>0.46800000000000003</v>
      </c>
      <c r="AQ897">
        <v>0.52529999999999999</v>
      </c>
      <c r="AR897">
        <v>0.4501</v>
      </c>
      <c r="AS897">
        <v>0.44180000000000003</v>
      </c>
      <c r="AT897">
        <v>0.15959999999999999</v>
      </c>
      <c r="AU897">
        <v>0</v>
      </c>
      <c r="AV897">
        <v>0</v>
      </c>
    </row>
    <row r="898" spans="8:48" ht="15.75" customHeight="1" x14ac:dyDescent="0.3">
      <c r="H898" t="str">
        <v>0265274</v>
      </c>
      <c r="I898" t="str">
        <v>DERWENT LONDON (VALLEY HLDGS)  ORD</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0.89580000000000004</v>
      </c>
      <c r="AE898">
        <v>0.45860000000000001</v>
      </c>
      <c r="AF898">
        <v>0</v>
      </c>
      <c r="AG898">
        <v>0</v>
      </c>
      <c r="AH898">
        <v>0</v>
      </c>
      <c r="AI898">
        <v>0</v>
      </c>
      <c r="AJ898">
        <v>0</v>
      </c>
      <c r="AK898">
        <v>0</v>
      </c>
      <c r="AL898">
        <v>0</v>
      </c>
      <c r="AM898">
        <v>0</v>
      </c>
      <c r="AN898">
        <v>0</v>
      </c>
      <c r="AO898">
        <v>0</v>
      </c>
      <c r="AP898">
        <v>0</v>
      </c>
      <c r="AQ898">
        <v>0</v>
      </c>
      <c r="AR898">
        <v>0</v>
      </c>
      <c r="AS898">
        <v>0</v>
      </c>
      <c r="AT898">
        <v>0</v>
      </c>
      <c r="AU898">
        <v>0</v>
      </c>
      <c r="AV898">
        <v>0</v>
      </c>
    </row>
    <row r="899" spans="8:48" ht="15.75" customHeight="1" x14ac:dyDescent="0.3">
      <c r="H899" t="str">
        <v>0963318</v>
      </c>
      <c r="I899" t="str">
        <v>DECHRA PHARMACEUTICALS PLC  ORD</v>
      </c>
      <c r="J899">
        <v>0</v>
      </c>
      <c r="K899">
        <v>0</v>
      </c>
      <c r="L899">
        <v>0</v>
      </c>
      <c r="M899">
        <v>0</v>
      </c>
      <c r="N899">
        <v>0</v>
      </c>
      <c r="O899">
        <v>0</v>
      </c>
      <c r="P899">
        <v>0</v>
      </c>
      <c r="Q899">
        <v>0</v>
      </c>
      <c r="R899">
        <v>0</v>
      </c>
      <c r="S899">
        <v>0</v>
      </c>
      <c r="T899">
        <v>0</v>
      </c>
      <c r="U899">
        <v>0</v>
      </c>
      <c r="V899">
        <v>0.38500000000000001</v>
      </c>
      <c r="W899">
        <v>0.52610000000000001</v>
      </c>
      <c r="X899">
        <v>0.46039999999999998</v>
      </c>
      <c r="Y899">
        <v>0.56169999999999998</v>
      </c>
      <c r="Z899">
        <v>2.0999999999999999E-3</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row>
    <row r="900" spans="8:48" ht="15.75" customHeight="1" x14ac:dyDescent="0.3">
      <c r="H900" t="str">
        <v>BYN5913</v>
      </c>
      <c r="I900" t="str">
        <v>DOMINOS PIZZA GROUP PLC  ORD</v>
      </c>
      <c r="J900">
        <v>0</v>
      </c>
      <c r="K900">
        <v>0.34639999999999999</v>
      </c>
      <c r="L900">
        <v>0</v>
      </c>
      <c r="M900">
        <v>0.4743</v>
      </c>
      <c r="N900">
        <v>0.61029999999999995</v>
      </c>
      <c r="O900">
        <v>0.70820000000000005</v>
      </c>
      <c r="P900">
        <v>0.73009999999999997</v>
      </c>
      <c r="Q900">
        <v>0.75049999999999994</v>
      </c>
      <c r="R900">
        <v>0.29859999999999998</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row>
    <row r="901" spans="8:48" ht="15.75" customHeight="1" x14ac:dyDescent="0.3">
      <c r="H901" t="str">
        <v>BY7QYJ5</v>
      </c>
      <c r="I901" t="str">
        <v>MOLTEN VENTURES (DRAPER) PLC  ORD</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0.39500000000000002</v>
      </c>
      <c r="AI901">
        <v>0.38030000000000003</v>
      </c>
      <c r="AJ901">
        <v>0.42699999999999999</v>
      </c>
      <c r="AK901">
        <v>0.42980000000000002</v>
      </c>
      <c r="AL901">
        <v>0</v>
      </c>
      <c r="AM901">
        <v>0</v>
      </c>
      <c r="AN901">
        <v>0</v>
      </c>
      <c r="AO901">
        <v>0</v>
      </c>
      <c r="AP901">
        <v>0</v>
      </c>
      <c r="AQ901">
        <v>0</v>
      </c>
      <c r="AR901">
        <v>0</v>
      </c>
      <c r="AS901">
        <v>0</v>
      </c>
      <c r="AT901">
        <v>0</v>
      </c>
      <c r="AU901">
        <v>0</v>
      </c>
      <c r="AV901">
        <v>0</v>
      </c>
    </row>
    <row r="902" spans="8:48" ht="15.75" customHeight="1" x14ac:dyDescent="0.3">
      <c r="H902" t="str">
        <v>BL6NGV2</v>
      </c>
      <c r="I902" t="str">
        <v>DR MARTENS PLC  ORD</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0.30449999999999999</v>
      </c>
      <c r="AI902">
        <v>0</v>
      </c>
      <c r="AJ902">
        <v>0</v>
      </c>
      <c r="AK902">
        <v>0</v>
      </c>
      <c r="AL902">
        <v>0</v>
      </c>
      <c r="AM902">
        <v>0</v>
      </c>
      <c r="AN902">
        <v>0</v>
      </c>
      <c r="AO902">
        <v>0</v>
      </c>
      <c r="AP902">
        <v>0</v>
      </c>
      <c r="AQ902">
        <v>0</v>
      </c>
      <c r="AR902">
        <v>0</v>
      </c>
      <c r="AS902">
        <v>0</v>
      </c>
      <c r="AT902">
        <v>0</v>
      </c>
      <c r="AU902">
        <v>0</v>
      </c>
      <c r="AV902">
        <v>0</v>
      </c>
    </row>
    <row r="903" spans="8:48" ht="15.75" customHeight="1" x14ac:dyDescent="0.3">
      <c r="H903" t="str">
        <v>BTC0LB8</v>
      </c>
      <c r="I903" t="str">
        <v>DFS FURNITURE PLC  ORD</v>
      </c>
      <c r="J903">
        <v>0</v>
      </c>
      <c r="K903">
        <v>0</v>
      </c>
      <c r="L903">
        <v>0</v>
      </c>
      <c r="M903">
        <v>0.28100000000000003</v>
      </c>
      <c r="N903">
        <v>0.36609999999999998</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row>
    <row r="904" spans="8:48" ht="15.75" customHeight="1" x14ac:dyDescent="0.3">
      <c r="H904" t="str">
        <v>0822011</v>
      </c>
      <c r="I904" t="str">
        <v>DS SMITH PLC  ORD</v>
      </c>
      <c r="J904">
        <v>0</v>
      </c>
      <c r="K904">
        <v>0</v>
      </c>
      <c r="L904">
        <v>0</v>
      </c>
      <c r="M904">
        <v>0</v>
      </c>
      <c r="N904">
        <v>0</v>
      </c>
      <c r="O904">
        <v>0.39560000000000001</v>
      </c>
      <c r="P904">
        <v>0.31269999999999998</v>
      </c>
      <c r="Q904">
        <v>0.3533</v>
      </c>
      <c r="R904">
        <v>0.40539999999999998</v>
      </c>
      <c r="S904">
        <v>0.33179999999999998</v>
      </c>
      <c r="T904">
        <v>0.34239999999999998</v>
      </c>
      <c r="U904">
        <v>0.35120000000000001</v>
      </c>
      <c r="V904">
        <v>0.35070000000000001</v>
      </c>
      <c r="W904">
        <v>0.46160000000000001</v>
      </c>
      <c r="X904">
        <v>0.38790000000000002</v>
      </c>
      <c r="Y904">
        <v>0</v>
      </c>
      <c r="Z904">
        <v>0</v>
      </c>
      <c r="AA904">
        <v>0</v>
      </c>
      <c r="AB904">
        <v>0</v>
      </c>
      <c r="AC904">
        <v>0</v>
      </c>
      <c r="AD904">
        <v>0</v>
      </c>
      <c r="AE904">
        <v>0</v>
      </c>
      <c r="AF904">
        <v>0</v>
      </c>
      <c r="AG904">
        <v>0</v>
      </c>
      <c r="AH904">
        <v>0</v>
      </c>
      <c r="AI904">
        <v>0</v>
      </c>
      <c r="AJ904">
        <v>0</v>
      </c>
      <c r="AK904">
        <v>0</v>
      </c>
      <c r="AL904">
        <v>0</v>
      </c>
      <c r="AM904">
        <v>0</v>
      </c>
      <c r="AN904">
        <v>0</v>
      </c>
      <c r="AO904">
        <v>0.93840000000000001</v>
      </c>
      <c r="AP904">
        <v>0</v>
      </c>
      <c r="AQ904">
        <v>0</v>
      </c>
      <c r="AR904">
        <v>0</v>
      </c>
      <c r="AS904">
        <v>0</v>
      </c>
      <c r="AT904">
        <v>0</v>
      </c>
      <c r="AU904">
        <v>0</v>
      </c>
      <c r="AV904">
        <v>0</v>
      </c>
    </row>
    <row r="905" spans="8:48" ht="15.75" customHeight="1" x14ac:dyDescent="0.3">
      <c r="H905" t="str">
        <v>BY9D0Y1</v>
      </c>
      <c r="I905" t="str">
        <v>DIRECT LINE INSURANCE GROUP PLC  ORD</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0.6159</v>
      </c>
      <c r="AN905">
        <v>0</v>
      </c>
      <c r="AO905">
        <v>0</v>
      </c>
      <c r="AP905">
        <v>0</v>
      </c>
      <c r="AQ905">
        <v>0</v>
      </c>
      <c r="AR905">
        <v>0</v>
      </c>
      <c r="AS905">
        <v>0</v>
      </c>
      <c r="AT905">
        <v>0</v>
      </c>
      <c r="AU905">
        <v>0</v>
      </c>
      <c r="AV905">
        <v>0</v>
      </c>
    </row>
    <row r="906" spans="8:48" ht="15.75" customHeight="1" x14ac:dyDescent="0.3">
      <c r="H906" t="str">
        <v>0309644</v>
      </c>
      <c r="I906" t="str">
        <v>RS GROUP (ELECTROCOMPONENTS)  ORD</v>
      </c>
      <c r="J906">
        <v>0</v>
      </c>
      <c r="K906">
        <v>0</v>
      </c>
      <c r="L906">
        <v>0</v>
      </c>
      <c r="M906">
        <v>0</v>
      </c>
      <c r="N906">
        <v>0</v>
      </c>
      <c r="O906">
        <v>0.3296</v>
      </c>
      <c r="P906">
        <v>0.42149999999999999</v>
      </c>
      <c r="Q906">
        <v>0.83079999999999998</v>
      </c>
      <c r="R906">
        <v>0.76670000000000005</v>
      </c>
      <c r="S906">
        <v>0.87270000000000003</v>
      </c>
      <c r="T906">
        <v>0.88819999999999999</v>
      </c>
      <c r="U906">
        <v>0.87529999999999997</v>
      </c>
      <c r="V906">
        <v>0.84640000000000004</v>
      </c>
      <c r="W906">
        <v>0.88170000000000004</v>
      </c>
      <c r="X906">
        <v>0.72789999999999999</v>
      </c>
      <c r="Y906">
        <v>0.70469999999999999</v>
      </c>
      <c r="Z906">
        <v>0.89890000000000003</v>
      </c>
      <c r="AA906">
        <v>0.58340000000000003</v>
      </c>
      <c r="AB906">
        <v>0.61439999999999995</v>
      </c>
      <c r="AC906">
        <v>0.60729999999999995</v>
      </c>
      <c r="AD906">
        <v>0</v>
      </c>
      <c r="AE906">
        <v>0</v>
      </c>
      <c r="AF906">
        <v>0</v>
      </c>
      <c r="AG906">
        <v>0</v>
      </c>
      <c r="AH906">
        <v>0.59060000000000001</v>
      </c>
      <c r="AI906">
        <v>0.59860000000000002</v>
      </c>
      <c r="AJ906">
        <v>0</v>
      </c>
      <c r="AK906">
        <v>0</v>
      </c>
      <c r="AL906">
        <v>0</v>
      </c>
      <c r="AM906">
        <v>0</v>
      </c>
      <c r="AN906">
        <v>0</v>
      </c>
      <c r="AO906">
        <v>0</v>
      </c>
      <c r="AP906">
        <v>0</v>
      </c>
      <c r="AQ906">
        <v>0</v>
      </c>
      <c r="AR906">
        <v>0</v>
      </c>
      <c r="AS906">
        <v>0</v>
      </c>
      <c r="AT906">
        <v>0</v>
      </c>
      <c r="AU906">
        <v>0</v>
      </c>
      <c r="AV906">
        <v>0</v>
      </c>
    </row>
    <row r="907" spans="8:48" ht="15.75" customHeight="1" x14ac:dyDescent="0.3">
      <c r="H907" t="str">
        <v>B1L8B62</v>
      </c>
      <c r="I907" t="str">
        <v>EI GROUP PLC  ORD</v>
      </c>
      <c r="J907">
        <v>0.20150000000000001</v>
      </c>
      <c r="K907">
        <v>0.27210000000000001</v>
      </c>
      <c r="L907">
        <v>0.2165</v>
      </c>
      <c r="M907">
        <v>0</v>
      </c>
      <c r="N907">
        <v>0</v>
      </c>
      <c r="O907">
        <v>0</v>
      </c>
      <c r="P907">
        <v>0</v>
      </c>
      <c r="Q907">
        <v>0</v>
      </c>
      <c r="R907">
        <v>0</v>
      </c>
      <c r="S907">
        <v>0</v>
      </c>
      <c r="T907">
        <v>0</v>
      </c>
      <c r="U907">
        <v>0</v>
      </c>
      <c r="V907">
        <v>0</v>
      </c>
      <c r="W907">
        <v>0</v>
      </c>
      <c r="X907">
        <v>0.19750000000000001</v>
      </c>
      <c r="Y907">
        <v>0.63019999999999998</v>
      </c>
      <c r="Z907">
        <v>0.9395</v>
      </c>
      <c r="AA907">
        <v>0.69369999999999998</v>
      </c>
      <c r="AB907">
        <v>0.80310000000000004</v>
      </c>
      <c r="AC907">
        <v>0.7611</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row>
    <row r="908" spans="8:48" ht="15.75" customHeight="1" x14ac:dyDescent="0.3">
      <c r="H908" t="str">
        <v>BG12Y04</v>
      </c>
      <c r="I908" t="str">
        <v>ENERGEAN (OIL &amp; GAS) PLC  ORD</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0.87729999999999997</v>
      </c>
      <c r="AN908">
        <v>1.1775</v>
      </c>
      <c r="AO908">
        <v>1.0375000000000001</v>
      </c>
      <c r="AP908">
        <v>0</v>
      </c>
      <c r="AQ908">
        <v>0</v>
      </c>
      <c r="AR908">
        <v>0</v>
      </c>
      <c r="AS908">
        <v>0</v>
      </c>
      <c r="AT908">
        <v>0</v>
      </c>
      <c r="AU908">
        <v>0</v>
      </c>
      <c r="AV908">
        <v>0</v>
      </c>
    </row>
    <row r="909" spans="8:48" ht="15.75" customHeight="1" x14ac:dyDescent="0.3">
      <c r="H909" t="str">
        <v>B5VQMV6</v>
      </c>
      <c r="I909" t="str">
        <v>ENTAIN PLC  ORD</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1.3899999999999999E-2</v>
      </c>
      <c r="AE909">
        <v>0</v>
      </c>
      <c r="AF909">
        <v>0</v>
      </c>
      <c r="AG909">
        <v>0</v>
      </c>
      <c r="AH909">
        <v>0</v>
      </c>
      <c r="AI909">
        <v>0</v>
      </c>
      <c r="AJ909">
        <v>0</v>
      </c>
      <c r="AK909">
        <v>0</v>
      </c>
      <c r="AL909">
        <v>0</v>
      </c>
      <c r="AM909">
        <v>0</v>
      </c>
      <c r="AN909">
        <v>0</v>
      </c>
      <c r="AO909">
        <v>0</v>
      </c>
      <c r="AP909">
        <v>0</v>
      </c>
      <c r="AQ909">
        <v>0</v>
      </c>
      <c r="AR909">
        <v>0</v>
      </c>
      <c r="AS909">
        <v>0</v>
      </c>
      <c r="AT909">
        <v>0</v>
      </c>
      <c r="AU909">
        <v>0</v>
      </c>
      <c r="AV909">
        <v>0</v>
      </c>
    </row>
    <row r="910" spans="8:48" ht="15.75" customHeight="1" x14ac:dyDescent="0.3">
      <c r="H910" t="str">
        <v>0096162</v>
      </c>
      <c r="I910" t="str">
        <v>BALFOUR BEATTY (BICC)  PLC  ORD</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0.53959999999999997</v>
      </c>
      <c r="AE910">
        <v>0.73470000000000002</v>
      </c>
      <c r="AF910">
        <v>0.66249999999999998</v>
      </c>
      <c r="AG910">
        <v>0</v>
      </c>
      <c r="AH910">
        <v>0</v>
      </c>
      <c r="AI910">
        <v>0</v>
      </c>
      <c r="AJ910">
        <v>0</v>
      </c>
      <c r="AK910">
        <v>0</v>
      </c>
      <c r="AL910">
        <v>0</v>
      </c>
      <c r="AM910">
        <v>0</v>
      </c>
      <c r="AN910">
        <v>0.62350000000000005</v>
      </c>
      <c r="AO910">
        <v>0.69369999999999998</v>
      </c>
      <c r="AP910">
        <v>0.75009999999999999</v>
      </c>
      <c r="AQ910">
        <v>0.72209999999999996</v>
      </c>
      <c r="AR910">
        <v>0</v>
      </c>
      <c r="AS910">
        <v>0</v>
      </c>
      <c r="AT910">
        <v>0</v>
      </c>
      <c r="AU910">
        <v>0</v>
      </c>
      <c r="AV910">
        <v>0</v>
      </c>
    </row>
    <row r="911" spans="8:48" ht="15.75" customHeight="1" x14ac:dyDescent="0.3">
      <c r="H911" t="str">
        <v>0334505</v>
      </c>
      <c r="I911" t="str">
        <v>FENNER PLC ( JH FENNER HLGDS)  ORD</v>
      </c>
      <c r="J911">
        <v>0</v>
      </c>
      <c r="K911">
        <v>0</v>
      </c>
      <c r="L911">
        <v>0</v>
      </c>
      <c r="M911">
        <v>0</v>
      </c>
      <c r="N911">
        <v>0</v>
      </c>
      <c r="O911">
        <v>0</v>
      </c>
      <c r="P911">
        <v>0</v>
      </c>
      <c r="Q911">
        <v>0</v>
      </c>
      <c r="R911">
        <v>0.1132</v>
      </c>
      <c r="S911">
        <v>0.50660000000000005</v>
      </c>
      <c r="T911">
        <v>0.58760000000000001</v>
      </c>
      <c r="U911">
        <v>0.68030000000000002</v>
      </c>
      <c r="V911">
        <v>1.1397999999999999</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row>
    <row r="912" spans="8:48" ht="15.75" customHeight="1" x14ac:dyDescent="0.3">
      <c r="H912" t="str">
        <v>BRJ9BJ2</v>
      </c>
      <c r="I912" t="str">
        <v>FEVERTREE DRINKS PLC  ORD</v>
      </c>
      <c r="J912">
        <v>0</v>
      </c>
      <c r="K912">
        <v>0</v>
      </c>
      <c r="L912">
        <v>0</v>
      </c>
      <c r="M912">
        <v>0.37809999999999999</v>
      </c>
      <c r="N912">
        <v>0.49299999999999999</v>
      </c>
      <c r="O912">
        <v>0.54410000000000003</v>
      </c>
      <c r="P912">
        <v>0.71750000000000003</v>
      </c>
      <c r="Q912">
        <v>0.89639999999999997</v>
      </c>
      <c r="R912">
        <v>1.0974999999999999</v>
      </c>
      <c r="S912">
        <v>1.1632</v>
      </c>
      <c r="T912">
        <v>1.4746999999999999</v>
      </c>
      <c r="U912">
        <v>1.4998</v>
      </c>
      <c r="V912">
        <v>1.6598999999999999</v>
      </c>
      <c r="W912">
        <v>2.0083000000000002</v>
      </c>
      <c r="X912">
        <v>1.8464</v>
      </c>
      <c r="Y912">
        <v>1.4446000000000001</v>
      </c>
      <c r="Z912">
        <v>0.96709999999999996</v>
      </c>
      <c r="AA912">
        <v>0.54720000000000002</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row>
    <row r="913" spans="8:48" ht="15.75" customHeight="1" x14ac:dyDescent="0.3">
      <c r="H913" t="str">
        <v>BLWDVP5</v>
      </c>
      <c r="I913" t="str">
        <v>FDM GROUP HOLDINGS PLC  ORD</v>
      </c>
      <c r="J913">
        <v>0</v>
      </c>
      <c r="K913">
        <v>0</v>
      </c>
      <c r="L913">
        <v>0</v>
      </c>
      <c r="M913">
        <v>0</v>
      </c>
      <c r="N913">
        <v>0</v>
      </c>
      <c r="O913">
        <v>0</v>
      </c>
      <c r="P913">
        <v>0</v>
      </c>
      <c r="Q913">
        <v>0</v>
      </c>
      <c r="R913">
        <v>0</v>
      </c>
      <c r="S913">
        <v>0.36049999999999999</v>
      </c>
      <c r="T913">
        <v>0.58309999999999995</v>
      </c>
      <c r="U913">
        <v>0.55279999999999996</v>
      </c>
      <c r="V913">
        <v>0.53410000000000002</v>
      </c>
      <c r="W913">
        <v>0.43240000000000001</v>
      </c>
      <c r="X913">
        <v>0.3745</v>
      </c>
      <c r="Y913">
        <v>0.36820000000000003</v>
      </c>
      <c r="Z913">
        <v>0.51239999999999997</v>
      </c>
      <c r="AA913">
        <v>0.49540000000000001</v>
      </c>
      <c r="AB913">
        <v>0.40699999999999997</v>
      </c>
      <c r="AC913">
        <v>0.53480000000000005</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row>
    <row r="914" spans="8:48" ht="15.75" customHeight="1" x14ac:dyDescent="0.3">
      <c r="H914" t="str">
        <v>B1XH2C0</v>
      </c>
      <c r="I914" t="str">
        <v>FERREXPO PLC  ORD</v>
      </c>
      <c r="J914">
        <v>0</v>
      </c>
      <c r="K914">
        <v>0</v>
      </c>
      <c r="L914">
        <v>0</v>
      </c>
      <c r="M914">
        <v>0</v>
      </c>
      <c r="N914">
        <v>0</v>
      </c>
      <c r="O914">
        <v>0</v>
      </c>
      <c r="P914">
        <v>0</v>
      </c>
      <c r="Q914">
        <v>0</v>
      </c>
      <c r="R914">
        <v>0.2492</v>
      </c>
      <c r="S914">
        <v>0.33040000000000003</v>
      </c>
      <c r="T914">
        <v>0.39429999999999998</v>
      </c>
      <c r="U914">
        <v>0.3861</v>
      </c>
      <c r="V914">
        <v>0.30809999999999998</v>
      </c>
      <c r="W914">
        <v>0.21709999999999999</v>
      </c>
      <c r="X914">
        <v>0.2205</v>
      </c>
      <c r="Y914">
        <v>0.2752</v>
      </c>
      <c r="Z914">
        <v>0.4027</v>
      </c>
      <c r="AA914">
        <v>0.4209</v>
      </c>
      <c r="AB914">
        <v>0.25319999999999998</v>
      </c>
      <c r="AC914">
        <v>0.23449999999999999</v>
      </c>
      <c r="AD914">
        <v>0</v>
      </c>
      <c r="AE914">
        <v>0</v>
      </c>
      <c r="AF914">
        <v>0.37680000000000002</v>
      </c>
      <c r="AG914">
        <v>0.5948</v>
      </c>
      <c r="AH914">
        <v>0.6431</v>
      </c>
      <c r="AI914">
        <v>0.79120000000000001</v>
      </c>
      <c r="AJ914">
        <v>0.41010000000000002</v>
      </c>
      <c r="AK914">
        <v>0</v>
      </c>
      <c r="AL914">
        <v>0</v>
      </c>
      <c r="AM914">
        <v>0</v>
      </c>
      <c r="AN914">
        <v>0</v>
      </c>
      <c r="AO914">
        <v>0</v>
      </c>
      <c r="AP914">
        <v>0</v>
      </c>
      <c r="AQ914">
        <v>0</v>
      </c>
      <c r="AR914">
        <v>0</v>
      </c>
      <c r="AS914">
        <v>0</v>
      </c>
      <c r="AT914">
        <v>0</v>
      </c>
      <c r="AU914">
        <v>0</v>
      </c>
      <c r="AV914">
        <v>0</v>
      </c>
    </row>
    <row r="915" spans="8:48" ht="15.75" customHeight="1" x14ac:dyDescent="0.3">
      <c r="H915" t="str">
        <v>0345217</v>
      </c>
      <c r="I915" t="str">
        <v>FIRSTGROUP PLC  ORD</v>
      </c>
      <c r="J915">
        <v>0</v>
      </c>
      <c r="K915">
        <v>0.32879999999999998</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0.62629999999999997</v>
      </c>
      <c r="AS915">
        <v>0.69079999999999997</v>
      </c>
      <c r="AT915">
        <v>0.58030000000000004</v>
      </c>
      <c r="AU915">
        <v>0</v>
      </c>
      <c r="AV915">
        <v>0</v>
      </c>
    </row>
    <row r="916" spans="8:48" ht="15.75" customHeight="1" x14ac:dyDescent="0.3">
      <c r="H916" t="str">
        <v>0339500</v>
      </c>
      <c r="I916" t="str">
        <v>JAMES FISHER &amp; SONS PLC  ORD</v>
      </c>
      <c r="J916">
        <v>0.34239999999999998</v>
      </c>
      <c r="K916">
        <v>0</v>
      </c>
      <c r="L916">
        <v>0</v>
      </c>
      <c r="M916">
        <v>0</v>
      </c>
      <c r="N916">
        <v>0</v>
      </c>
      <c r="O916">
        <v>0</v>
      </c>
      <c r="P916">
        <v>0.2797</v>
      </c>
      <c r="Q916">
        <v>0.28499999999999998</v>
      </c>
      <c r="R916">
        <v>0.16309999999999999</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row>
    <row r="917" spans="8:48" ht="15.75" customHeight="1" x14ac:dyDescent="0.3">
      <c r="H917" t="str">
        <v>BQJXXT1</v>
      </c>
      <c r="I917" t="str">
        <v>FLOW TRADERS LTD  ORD</v>
      </c>
      <c r="J917">
        <v>0</v>
      </c>
      <c r="K917">
        <v>0</v>
      </c>
      <c r="L917">
        <v>0.63009999999999999</v>
      </c>
      <c r="M917">
        <v>0.56930000000000003</v>
      </c>
      <c r="N917">
        <v>0.56159999999999999</v>
      </c>
      <c r="O917">
        <v>0</v>
      </c>
      <c r="P917">
        <v>0</v>
      </c>
      <c r="Q917">
        <v>0</v>
      </c>
      <c r="R917">
        <v>0</v>
      </c>
      <c r="S917">
        <v>0</v>
      </c>
      <c r="T917">
        <v>0</v>
      </c>
      <c r="U917">
        <v>0</v>
      </c>
      <c r="V917">
        <v>0</v>
      </c>
      <c r="W917">
        <v>0</v>
      </c>
      <c r="X917">
        <v>0</v>
      </c>
      <c r="Y917">
        <v>0.14960000000000001</v>
      </c>
      <c r="Z917">
        <v>0.46789999999999998</v>
      </c>
      <c r="AA917">
        <v>0.47339999999999999</v>
      </c>
      <c r="AB917">
        <v>0.45319999999999999</v>
      </c>
      <c r="AC917">
        <v>0.36549999999999999</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row>
    <row r="918" spans="8:48" ht="15.75" customHeight="1" x14ac:dyDescent="0.3">
      <c r="H918" t="str">
        <v>BYYW3C2</v>
      </c>
      <c r="I918" t="str">
        <v>FORTERRA PLC  ORD</v>
      </c>
      <c r="J918">
        <v>0</v>
      </c>
      <c r="K918">
        <v>0</v>
      </c>
      <c r="L918">
        <v>0</v>
      </c>
      <c r="M918">
        <v>0</v>
      </c>
      <c r="N918">
        <v>0</v>
      </c>
      <c r="O918">
        <v>0</v>
      </c>
      <c r="P918">
        <v>0</v>
      </c>
      <c r="Q918">
        <v>0</v>
      </c>
      <c r="R918">
        <v>0</v>
      </c>
      <c r="S918">
        <v>0.41520000000000001</v>
      </c>
      <c r="T918">
        <v>0.42909999999999998</v>
      </c>
      <c r="U918">
        <v>0.44929999999999998</v>
      </c>
      <c r="V918">
        <v>0.56940000000000002</v>
      </c>
      <c r="W918">
        <v>0.67859999999999998</v>
      </c>
      <c r="X918">
        <v>0.53720000000000001</v>
      </c>
      <c r="Y918">
        <v>0.59179999999999999</v>
      </c>
      <c r="Z918">
        <v>0.69420000000000004</v>
      </c>
      <c r="AA918">
        <v>0.52459999999999996</v>
      </c>
      <c r="AB918">
        <v>0.52190000000000003</v>
      </c>
      <c r="AC918">
        <v>0.59689999999999999</v>
      </c>
      <c r="AD918">
        <v>0.38750000000000001</v>
      </c>
      <c r="AE918">
        <v>0.23419999999999999</v>
      </c>
      <c r="AF918">
        <v>0</v>
      </c>
      <c r="AG918">
        <v>0</v>
      </c>
      <c r="AH918">
        <v>0</v>
      </c>
      <c r="AI918">
        <v>0</v>
      </c>
      <c r="AJ918">
        <v>0</v>
      </c>
      <c r="AK918">
        <v>0</v>
      </c>
      <c r="AL918">
        <v>0</v>
      </c>
      <c r="AM918">
        <v>0</v>
      </c>
      <c r="AN918">
        <v>0</v>
      </c>
      <c r="AO918">
        <v>0</v>
      </c>
      <c r="AP918">
        <v>0</v>
      </c>
      <c r="AQ918">
        <v>0</v>
      </c>
      <c r="AR918">
        <v>0</v>
      </c>
      <c r="AS918">
        <v>0</v>
      </c>
      <c r="AT918">
        <v>0</v>
      </c>
      <c r="AU918">
        <v>0</v>
      </c>
      <c r="AV918">
        <v>0</v>
      </c>
    </row>
    <row r="919" spans="8:48" ht="15.75" customHeight="1" x14ac:dyDescent="0.3">
      <c r="H919" t="str">
        <v>BWZMZF4</v>
      </c>
      <c r="I919" t="str">
        <v>FLUTTER ENTERTAINMENT PLC  ORD</v>
      </c>
      <c r="J919">
        <v>0</v>
      </c>
      <c r="K919">
        <v>0.56479999999999997</v>
      </c>
      <c r="L919">
        <v>0.7</v>
      </c>
      <c r="M919">
        <v>0.61539999999999995</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row>
    <row r="920" spans="8:48" ht="15.75" customHeight="1" x14ac:dyDescent="0.3">
      <c r="H920" t="str">
        <v>B1QH8P2</v>
      </c>
      <c r="I920" t="str">
        <v>FRASERS GROUP PLC  ORD</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0.88800000000000001</v>
      </c>
      <c r="AM920">
        <v>0.6089</v>
      </c>
      <c r="AN920">
        <v>0.86170000000000002</v>
      </c>
      <c r="AO920">
        <v>0.65790000000000004</v>
      </c>
      <c r="AP920">
        <v>0.6079</v>
      </c>
      <c r="AQ920">
        <v>0</v>
      </c>
      <c r="AR920">
        <v>0</v>
      </c>
      <c r="AS920">
        <v>0</v>
      </c>
      <c r="AT920">
        <v>0</v>
      </c>
      <c r="AU920">
        <v>0</v>
      </c>
      <c r="AV920">
        <v>0</v>
      </c>
    </row>
    <row r="921" spans="8:48" ht="15.75" customHeight="1" x14ac:dyDescent="0.3">
      <c r="H921" t="str">
        <v>BYZN904</v>
      </c>
      <c r="I921" t="str">
        <v>FUTURE PLC  ORD</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0.62819999999999998</v>
      </c>
      <c r="AE921">
        <v>0.63339999999999996</v>
      </c>
      <c r="AF921">
        <v>1.1592</v>
      </c>
      <c r="AG921">
        <v>1.0467</v>
      </c>
      <c r="AH921">
        <v>0.99539999999999995</v>
      </c>
      <c r="AI921">
        <v>1.3445</v>
      </c>
      <c r="AJ921">
        <v>1.2865</v>
      </c>
      <c r="AK921">
        <v>1.3947000000000001</v>
      </c>
      <c r="AL921">
        <v>1.3012999999999999</v>
      </c>
      <c r="AM921">
        <v>0.50449999999999995</v>
      </c>
      <c r="AN921">
        <v>0.38519999999999999</v>
      </c>
      <c r="AO921">
        <v>0</v>
      </c>
      <c r="AP921">
        <v>0</v>
      </c>
      <c r="AQ921">
        <v>0</v>
      </c>
      <c r="AR921">
        <v>0</v>
      </c>
      <c r="AS921">
        <v>0</v>
      </c>
      <c r="AT921">
        <v>0</v>
      </c>
      <c r="AU921">
        <v>0</v>
      </c>
      <c r="AV921">
        <v>0</v>
      </c>
    </row>
    <row r="922" spans="8:48" ht="15.75" customHeight="1" x14ac:dyDescent="0.3">
      <c r="H922" t="str">
        <v>BQS10J5</v>
      </c>
      <c r="I922" t="str">
        <v>GAMMA COMMUNICATIONS PLC  ORD</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0.21590000000000001</v>
      </c>
      <c r="AF922">
        <v>0.4279</v>
      </c>
      <c r="AG922">
        <v>0.31990000000000002</v>
      </c>
      <c r="AH922">
        <v>0</v>
      </c>
      <c r="AI922">
        <v>0</v>
      </c>
      <c r="AJ922">
        <v>0</v>
      </c>
      <c r="AK922">
        <v>0</v>
      </c>
      <c r="AL922">
        <v>0</v>
      </c>
      <c r="AM922">
        <v>0</v>
      </c>
      <c r="AN922">
        <v>0</v>
      </c>
      <c r="AO922">
        <v>0</v>
      </c>
      <c r="AP922">
        <v>0</v>
      </c>
      <c r="AQ922">
        <v>0</v>
      </c>
      <c r="AR922">
        <v>0</v>
      </c>
      <c r="AS922">
        <v>0</v>
      </c>
      <c r="AT922">
        <v>0</v>
      </c>
      <c r="AU922">
        <v>0</v>
      </c>
      <c r="AV922">
        <v>0</v>
      </c>
    </row>
    <row r="923" spans="8:48" ht="15.75" customHeight="1" x14ac:dyDescent="0.3">
      <c r="H923" t="str">
        <v>BKY40Q3</v>
      </c>
      <c r="I923" t="str">
        <v>GALLIFORD TRY HOLDINGS PLC  ORD</v>
      </c>
      <c r="J923">
        <v>0.31819999999999998</v>
      </c>
      <c r="K923">
        <v>0.52629999999999999</v>
      </c>
      <c r="L923">
        <v>0.50370000000000004</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row>
    <row r="924" spans="8:48" ht="15.75" customHeight="1" x14ac:dyDescent="0.3">
      <c r="H924" t="str">
        <v>0207458</v>
      </c>
      <c r="I924" t="str">
        <v>GENUS PLC  ORD</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0.43980000000000002</v>
      </c>
      <c r="AI924">
        <v>0</v>
      </c>
      <c r="AJ924">
        <v>0</v>
      </c>
      <c r="AK924">
        <v>0</v>
      </c>
      <c r="AL924">
        <v>0</v>
      </c>
      <c r="AM924">
        <v>0</v>
      </c>
      <c r="AN924">
        <v>0</v>
      </c>
      <c r="AO924">
        <v>0</v>
      </c>
      <c r="AP924">
        <v>0</v>
      </c>
      <c r="AQ924">
        <v>0</v>
      </c>
      <c r="AR924">
        <v>0</v>
      </c>
      <c r="AS924">
        <v>0</v>
      </c>
      <c r="AT924">
        <v>0</v>
      </c>
      <c r="AU924">
        <v>0</v>
      </c>
      <c r="AV924">
        <v>0</v>
      </c>
    </row>
    <row r="925" spans="8:48" ht="15.75" customHeight="1" x14ac:dyDescent="0.3">
      <c r="H925" t="str">
        <v>B01FLG6</v>
      </c>
      <c r="I925" t="str">
        <v>G4S PLC  ORD</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0.79469999999999996</v>
      </c>
      <c r="AG925">
        <v>0.51590000000000003</v>
      </c>
      <c r="AH925">
        <v>0</v>
      </c>
      <c r="AI925">
        <v>0</v>
      </c>
      <c r="AJ925">
        <v>0</v>
      </c>
      <c r="AK925">
        <v>0</v>
      </c>
      <c r="AL925">
        <v>0</v>
      </c>
      <c r="AM925">
        <v>0</v>
      </c>
      <c r="AN925">
        <v>0</v>
      </c>
      <c r="AO925">
        <v>0</v>
      </c>
      <c r="AP925">
        <v>0</v>
      </c>
      <c r="AQ925">
        <v>0</v>
      </c>
      <c r="AR925">
        <v>0</v>
      </c>
      <c r="AS925">
        <v>0</v>
      </c>
      <c r="AT925">
        <v>0</v>
      </c>
      <c r="AU925">
        <v>0</v>
      </c>
      <c r="AV925">
        <v>0</v>
      </c>
    </row>
    <row r="926" spans="8:48" ht="15.75" customHeight="1" x14ac:dyDescent="0.3">
      <c r="H926" t="str">
        <v>BN7ZCY6</v>
      </c>
      <c r="I926" t="str">
        <v>ERGOMED PLC  ORD</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0.6079</v>
      </c>
      <c r="AH926">
        <v>0.66349999999999998</v>
      </c>
      <c r="AI926">
        <v>0.5806</v>
      </c>
      <c r="AJ926">
        <v>0.56379999999999997</v>
      </c>
      <c r="AK926">
        <v>0.63719999999999999</v>
      </c>
      <c r="AL926">
        <v>0.78749999999999998</v>
      </c>
      <c r="AM926">
        <v>0.6028</v>
      </c>
      <c r="AN926">
        <v>0.77410000000000001</v>
      </c>
      <c r="AO926">
        <v>0.75829999999999997</v>
      </c>
      <c r="AP926">
        <v>0.4284</v>
      </c>
      <c r="AQ926">
        <v>0</v>
      </c>
      <c r="AR926">
        <v>0</v>
      </c>
      <c r="AS926">
        <v>0</v>
      </c>
      <c r="AT926">
        <v>0</v>
      </c>
      <c r="AU926">
        <v>0</v>
      </c>
      <c r="AV926">
        <v>0</v>
      </c>
    </row>
    <row r="927" spans="8:48" ht="15.75" customHeight="1" x14ac:dyDescent="0.3">
      <c r="H927" t="str">
        <v>B00MZ44</v>
      </c>
      <c r="I927" t="str">
        <v>GRAFTON GROUP PLC  ORD UNIT</v>
      </c>
      <c r="J927">
        <v>0</v>
      </c>
      <c r="K927">
        <v>0</v>
      </c>
      <c r="L927">
        <v>0</v>
      </c>
      <c r="M927">
        <v>0</v>
      </c>
      <c r="N927">
        <v>0</v>
      </c>
      <c r="O927">
        <v>0</v>
      </c>
      <c r="P927">
        <v>0</v>
      </c>
      <c r="Q927">
        <v>0</v>
      </c>
      <c r="R927">
        <v>0</v>
      </c>
      <c r="S927">
        <v>0</v>
      </c>
      <c r="T927">
        <v>0</v>
      </c>
      <c r="U927">
        <v>0</v>
      </c>
      <c r="V927">
        <v>0</v>
      </c>
      <c r="W927">
        <v>0</v>
      </c>
      <c r="X927">
        <v>0</v>
      </c>
      <c r="Y927">
        <v>0</v>
      </c>
      <c r="Z927">
        <v>0.5585</v>
      </c>
      <c r="AA927">
        <v>0.47520000000000001</v>
      </c>
      <c r="AB927">
        <v>0</v>
      </c>
      <c r="AC927">
        <v>0</v>
      </c>
      <c r="AD927">
        <v>0.46129999999999999</v>
      </c>
      <c r="AE927">
        <v>0.6452</v>
      </c>
      <c r="AF927">
        <v>0.69579999999999997</v>
      </c>
      <c r="AG927">
        <v>0.92949999999999999</v>
      </c>
      <c r="AH927">
        <v>0.95220000000000005</v>
      </c>
      <c r="AI927">
        <v>1.0385</v>
      </c>
      <c r="AJ927">
        <v>1.1991000000000001</v>
      </c>
      <c r="AK927">
        <v>1.1533</v>
      </c>
      <c r="AL927">
        <v>0.97230000000000005</v>
      </c>
      <c r="AM927">
        <v>0.48799999999999999</v>
      </c>
      <c r="AN927">
        <v>0.41420000000000001</v>
      </c>
      <c r="AO927">
        <v>0</v>
      </c>
      <c r="AP927">
        <v>0</v>
      </c>
      <c r="AQ927">
        <v>0</v>
      </c>
      <c r="AR927">
        <v>0</v>
      </c>
      <c r="AS927">
        <v>0</v>
      </c>
      <c r="AT927">
        <v>0</v>
      </c>
      <c r="AU927">
        <v>0</v>
      </c>
      <c r="AV927">
        <v>0</v>
      </c>
    </row>
    <row r="928" spans="8:48" ht="15.75" customHeight="1" x14ac:dyDescent="0.3">
      <c r="H928" t="str">
        <v>BF5H9P8</v>
      </c>
      <c r="I928" t="str">
        <v>GREAT PORTLAND ESTATES PLC  ORD</v>
      </c>
      <c r="J928">
        <v>0.43219999999999997</v>
      </c>
      <c r="K928">
        <v>1.8E-3</v>
      </c>
      <c r="L928">
        <v>0.32590000000000002</v>
      </c>
      <c r="M928">
        <v>0.31730000000000003</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row>
    <row r="929" spans="8:48" ht="15.75" customHeight="1" x14ac:dyDescent="0.3">
      <c r="H929" t="str">
        <v>B0HZP13</v>
      </c>
      <c r="I929" t="str">
        <v>GREENE KING PLC  ORD</v>
      </c>
      <c r="J929">
        <v>0</v>
      </c>
      <c r="K929">
        <v>0</v>
      </c>
      <c r="L929">
        <v>0</v>
      </c>
      <c r="M929">
        <v>0</v>
      </c>
      <c r="N929">
        <v>0</v>
      </c>
      <c r="O929">
        <v>0</v>
      </c>
      <c r="P929">
        <v>0</v>
      </c>
      <c r="Q929">
        <v>0</v>
      </c>
      <c r="R929">
        <v>0</v>
      </c>
      <c r="S929">
        <v>0</v>
      </c>
      <c r="T929">
        <v>0</v>
      </c>
      <c r="U929">
        <v>0</v>
      </c>
      <c r="V929">
        <v>0</v>
      </c>
      <c r="W929">
        <v>0</v>
      </c>
      <c r="X929">
        <v>0</v>
      </c>
      <c r="Y929">
        <v>0</v>
      </c>
      <c r="Z929">
        <v>0.55740000000000001</v>
      </c>
      <c r="AA929">
        <v>0.48330000000000001</v>
      </c>
      <c r="AB929">
        <v>0.56089999999999995</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row>
    <row r="930" spans="8:48" ht="15.75" customHeight="1" x14ac:dyDescent="0.3">
      <c r="H930" t="str">
        <v>BVC3CB8</v>
      </c>
      <c r="I930" t="str">
        <v>JOHN LAING GROUP PLC  ORD</v>
      </c>
      <c r="J930">
        <v>0.4299</v>
      </c>
      <c r="K930">
        <v>0.49049999999999999</v>
      </c>
      <c r="L930">
        <v>0.28910000000000002</v>
      </c>
      <c r="M930">
        <v>0.29830000000000001</v>
      </c>
      <c r="N930">
        <v>0.38159999999999999</v>
      </c>
      <c r="O930">
        <v>0.48509999999999998</v>
      </c>
      <c r="P930">
        <v>0.51739999999999997</v>
      </c>
      <c r="Q930">
        <v>0.54710000000000003</v>
      </c>
      <c r="R930">
        <v>0.52210000000000001</v>
      </c>
      <c r="S930">
        <v>0.4355</v>
      </c>
      <c r="T930">
        <v>0.30009999999999998</v>
      </c>
      <c r="U930">
        <v>0.30220000000000002</v>
      </c>
      <c r="V930">
        <v>0.21970000000000001</v>
      </c>
      <c r="W930">
        <v>0.21110000000000001</v>
      </c>
      <c r="X930">
        <v>0</v>
      </c>
      <c r="Y930">
        <v>0</v>
      </c>
      <c r="Z930">
        <v>0.59299999999999997</v>
      </c>
      <c r="AA930">
        <v>0.52339999999999998</v>
      </c>
      <c r="AB930">
        <v>0.505</v>
      </c>
      <c r="AC930">
        <v>0.49099999999999999</v>
      </c>
      <c r="AD930">
        <v>0.7974</v>
      </c>
      <c r="AE930">
        <v>0.68979999999999997</v>
      </c>
      <c r="AF930">
        <v>0</v>
      </c>
      <c r="AG930">
        <v>0</v>
      </c>
      <c r="AH930">
        <v>0</v>
      </c>
      <c r="AI930">
        <v>0</v>
      </c>
      <c r="AJ930">
        <v>0</v>
      </c>
      <c r="AK930">
        <v>0</v>
      </c>
      <c r="AL930">
        <v>0</v>
      </c>
      <c r="AM930">
        <v>0</v>
      </c>
      <c r="AN930">
        <v>0</v>
      </c>
      <c r="AO930">
        <v>0</v>
      </c>
      <c r="AP930">
        <v>0</v>
      </c>
      <c r="AQ930">
        <v>0</v>
      </c>
      <c r="AR930">
        <v>0</v>
      </c>
      <c r="AS930">
        <v>0</v>
      </c>
      <c r="AT930">
        <v>0</v>
      </c>
      <c r="AU930">
        <v>0</v>
      </c>
      <c r="AV930">
        <v>0</v>
      </c>
    </row>
    <row r="931" spans="8:48" ht="15.75" customHeight="1" x14ac:dyDescent="0.3">
      <c r="H931" t="str">
        <v>B63QSB3</v>
      </c>
      <c r="I931" t="str">
        <v>GREGGS PLC  ORD</v>
      </c>
      <c r="J931">
        <v>0.8377</v>
      </c>
      <c r="K931">
        <v>1.0589</v>
      </c>
      <c r="L931">
        <v>0.88560000000000005</v>
      </c>
      <c r="M931">
        <v>0.85909999999999997</v>
      </c>
      <c r="N931">
        <v>0.45610000000000001</v>
      </c>
      <c r="O931">
        <v>0.183</v>
      </c>
      <c r="P931">
        <v>0</v>
      </c>
      <c r="Q931">
        <v>0</v>
      </c>
      <c r="R931">
        <v>0</v>
      </c>
      <c r="S931">
        <v>0</v>
      </c>
      <c r="T931">
        <v>0</v>
      </c>
      <c r="U931">
        <v>0</v>
      </c>
      <c r="V931">
        <v>0</v>
      </c>
      <c r="W931">
        <v>0</v>
      </c>
      <c r="X931">
        <v>0</v>
      </c>
      <c r="Y931">
        <v>0</v>
      </c>
      <c r="Z931">
        <v>0.4531</v>
      </c>
      <c r="AA931">
        <v>0.57979999999999998</v>
      </c>
      <c r="AB931">
        <v>0.50690000000000002</v>
      </c>
      <c r="AC931">
        <v>0.52339999999999998</v>
      </c>
      <c r="AD931">
        <v>0.58109999999999995</v>
      </c>
      <c r="AE931">
        <v>0.38490000000000002</v>
      </c>
      <c r="AF931">
        <v>0</v>
      </c>
      <c r="AG931">
        <v>0</v>
      </c>
      <c r="AH931">
        <v>0</v>
      </c>
      <c r="AI931">
        <v>0</v>
      </c>
      <c r="AJ931">
        <v>0</v>
      </c>
      <c r="AK931">
        <v>0</v>
      </c>
      <c r="AL931">
        <v>0</v>
      </c>
      <c r="AM931">
        <v>0</v>
      </c>
      <c r="AN931">
        <v>0</v>
      </c>
      <c r="AO931">
        <v>0</v>
      </c>
      <c r="AP931">
        <v>0.66820000000000002</v>
      </c>
      <c r="AQ931">
        <v>0.64710000000000001</v>
      </c>
      <c r="AR931">
        <v>0</v>
      </c>
      <c r="AS931">
        <v>0</v>
      </c>
      <c r="AT931">
        <v>0</v>
      </c>
      <c r="AU931">
        <v>0</v>
      </c>
      <c r="AV931">
        <v>0</v>
      </c>
    </row>
    <row r="932" spans="8:48" ht="15.75" customHeight="1" x14ac:dyDescent="0.3">
      <c r="H932" t="str">
        <v>BYVGFL0</v>
      </c>
      <c r="I932" t="str">
        <v>GULF KEYSTONE PETROLEUM LTD  ORD</v>
      </c>
      <c r="J932">
        <v>0</v>
      </c>
      <c r="K932">
        <v>0</v>
      </c>
      <c r="L932">
        <v>0</v>
      </c>
      <c r="M932">
        <v>0</v>
      </c>
      <c r="N932">
        <v>0</v>
      </c>
      <c r="O932">
        <v>0</v>
      </c>
      <c r="P932">
        <v>0</v>
      </c>
      <c r="Q932">
        <v>0</v>
      </c>
      <c r="R932">
        <v>0</v>
      </c>
      <c r="S932">
        <v>0</v>
      </c>
      <c r="T932">
        <v>0</v>
      </c>
      <c r="U932">
        <v>0</v>
      </c>
      <c r="V932">
        <v>0</v>
      </c>
      <c r="W932">
        <v>0</v>
      </c>
      <c r="X932">
        <v>0</v>
      </c>
      <c r="Y932">
        <v>0</v>
      </c>
      <c r="Z932">
        <v>0</v>
      </c>
      <c r="AA932">
        <v>0</v>
      </c>
      <c r="AB932">
        <v>0.2898</v>
      </c>
      <c r="AC932">
        <v>0.25259999999999999</v>
      </c>
      <c r="AD932">
        <v>0.1628</v>
      </c>
      <c r="AE932">
        <v>0</v>
      </c>
      <c r="AF932">
        <v>0</v>
      </c>
      <c r="AG932">
        <v>0</v>
      </c>
      <c r="AH932">
        <v>0</v>
      </c>
      <c r="AI932">
        <v>0</v>
      </c>
      <c r="AJ932">
        <v>0</v>
      </c>
      <c r="AK932">
        <v>0</v>
      </c>
      <c r="AL932">
        <v>0</v>
      </c>
      <c r="AM932">
        <v>0.34110000000000001</v>
      </c>
      <c r="AN932">
        <v>0</v>
      </c>
      <c r="AO932">
        <v>0</v>
      </c>
      <c r="AP932">
        <v>0</v>
      </c>
      <c r="AQ932">
        <v>0</v>
      </c>
      <c r="AR932">
        <v>0</v>
      </c>
      <c r="AS932">
        <v>0</v>
      </c>
      <c r="AT932">
        <v>0</v>
      </c>
      <c r="AU932">
        <v>0</v>
      </c>
      <c r="AV932">
        <v>0</v>
      </c>
    </row>
    <row r="933" spans="8:48" ht="15.75" customHeight="1" x14ac:dyDescent="0.3">
      <c r="H933" t="str">
        <v>BRJQ8J2</v>
      </c>
      <c r="I933" t="str">
        <v>HAMMERSON PLC  ORD</v>
      </c>
      <c r="J933">
        <v>0</v>
      </c>
      <c r="K933">
        <v>0</v>
      </c>
      <c r="L933">
        <v>0</v>
      </c>
      <c r="M933">
        <v>0</v>
      </c>
      <c r="N933">
        <v>0</v>
      </c>
      <c r="O933">
        <v>0</v>
      </c>
      <c r="P933">
        <v>0</v>
      </c>
      <c r="Q933">
        <v>0</v>
      </c>
      <c r="R933">
        <v>0</v>
      </c>
      <c r="S933">
        <v>0</v>
      </c>
      <c r="T933">
        <v>0</v>
      </c>
      <c r="U933">
        <v>0</v>
      </c>
      <c r="V933">
        <v>0</v>
      </c>
      <c r="W933">
        <v>0.31269999999999998</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row>
    <row r="934" spans="8:48" ht="15.75" customHeight="1" x14ac:dyDescent="0.3">
      <c r="H934" t="str">
        <v>B012TP2</v>
      </c>
      <c r="I934" t="str">
        <v>HALFORDS GROUP PLC  ORD</v>
      </c>
      <c r="J934">
        <v>0.57030000000000003</v>
      </c>
      <c r="K934">
        <v>0.34939999999999999</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0.45839999999999997</v>
      </c>
      <c r="AG934">
        <v>0.79949999999999999</v>
      </c>
      <c r="AH934">
        <v>1.0033000000000001</v>
      </c>
      <c r="AI934">
        <v>1.0786</v>
      </c>
      <c r="AJ934">
        <v>0.78600000000000003</v>
      </c>
      <c r="AK934">
        <v>0.88819999999999999</v>
      </c>
      <c r="AL934">
        <v>0.44569999999999999</v>
      </c>
      <c r="AM934">
        <v>0</v>
      </c>
      <c r="AN934">
        <v>0</v>
      </c>
      <c r="AO934">
        <v>0</v>
      </c>
      <c r="AP934">
        <v>0</v>
      </c>
      <c r="AQ934">
        <v>0</v>
      </c>
      <c r="AR934">
        <v>0</v>
      </c>
      <c r="AS934">
        <v>0</v>
      </c>
      <c r="AT934">
        <v>0</v>
      </c>
      <c r="AU934">
        <v>0</v>
      </c>
      <c r="AV934">
        <v>0</v>
      </c>
    </row>
    <row r="935" spans="8:48" ht="15.75" customHeight="1" x14ac:dyDescent="0.3">
      <c r="H935" t="str">
        <v>BMBVGQ3</v>
      </c>
      <c r="I935" t="str">
        <v>HARBOUR ENERGY PLC  ORD</v>
      </c>
      <c r="J935">
        <v>0</v>
      </c>
      <c r="K935">
        <v>0</v>
      </c>
      <c r="L935">
        <v>0</v>
      </c>
      <c r="M935">
        <v>0</v>
      </c>
      <c r="N935">
        <v>0</v>
      </c>
      <c r="O935">
        <v>0</v>
      </c>
      <c r="P935">
        <v>0</v>
      </c>
      <c r="Q935">
        <v>0</v>
      </c>
      <c r="R935">
        <v>0</v>
      </c>
      <c r="S935">
        <v>0</v>
      </c>
      <c r="T935">
        <v>0</v>
      </c>
      <c r="U935">
        <v>0</v>
      </c>
      <c r="V935">
        <v>0</v>
      </c>
      <c r="W935">
        <v>0</v>
      </c>
      <c r="X935">
        <v>0</v>
      </c>
      <c r="Y935">
        <v>0</v>
      </c>
      <c r="Z935">
        <v>0</v>
      </c>
      <c r="AA935">
        <v>0</v>
      </c>
      <c r="AB935">
        <v>0.3427</v>
      </c>
      <c r="AC935">
        <v>0.40539999999999998</v>
      </c>
      <c r="AD935">
        <v>0</v>
      </c>
      <c r="AE935">
        <v>0</v>
      </c>
      <c r="AF935">
        <v>0</v>
      </c>
      <c r="AG935">
        <v>0</v>
      </c>
      <c r="AH935">
        <v>0</v>
      </c>
      <c r="AI935">
        <v>0</v>
      </c>
      <c r="AJ935">
        <v>0</v>
      </c>
      <c r="AK935">
        <v>0</v>
      </c>
      <c r="AL935">
        <v>0</v>
      </c>
      <c r="AM935">
        <v>0.71040000000000003</v>
      </c>
      <c r="AN935">
        <v>0.96709999999999996</v>
      </c>
      <c r="AO935">
        <v>0.59009999999999996</v>
      </c>
      <c r="AP935">
        <v>0</v>
      </c>
      <c r="AQ935">
        <v>0</v>
      </c>
      <c r="AR935">
        <v>0</v>
      </c>
      <c r="AS935">
        <v>0</v>
      </c>
      <c r="AT935">
        <v>0</v>
      </c>
      <c r="AU935">
        <v>0</v>
      </c>
      <c r="AV935">
        <v>0</v>
      </c>
    </row>
    <row r="936" spans="8:48" ht="15.75" customHeight="1" x14ac:dyDescent="0.3">
      <c r="H936" t="str">
        <v>BYRJH51</v>
      </c>
      <c r="I936" t="str">
        <v>HASTINGS GROUP HOLDINGS PLC  ORD</v>
      </c>
      <c r="J936">
        <v>0</v>
      </c>
      <c r="K936">
        <v>0</v>
      </c>
      <c r="L936">
        <v>0</v>
      </c>
      <c r="M936">
        <v>0</v>
      </c>
      <c r="N936">
        <v>0</v>
      </c>
      <c r="O936">
        <v>0.30930000000000002</v>
      </c>
      <c r="P936">
        <v>0.40660000000000002</v>
      </c>
      <c r="Q936">
        <v>0.46239999999999998</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row>
    <row r="937" spans="8:48" ht="15.75" customHeight="1" x14ac:dyDescent="0.3">
      <c r="H937" t="str">
        <v>0416102</v>
      </c>
      <c r="I937" t="str">
        <v>HAYS PLC  ORD</v>
      </c>
      <c r="J937">
        <v>0.43219999999999997</v>
      </c>
      <c r="K937">
        <v>0.50539999999999996</v>
      </c>
      <c r="L937">
        <v>0.35830000000000001</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row>
    <row r="938" spans="8:48" ht="15.75" customHeight="1" x14ac:dyDescent="0.3">
      <c r="H938" t="str">
        <v>BGHQ198</v>
      </c>
      <c r="I938" t="str">
        <v>HIBERNIA REIT PLC  ORD</v>
      </c>
      <c r="J938">
        <v>0</v>
      </c>
      <c r="K938">
        <v>0</v>
      </c>
      <c r="L938">
        <v>0</v>
      </c>
      <c r="M938">
        <v>0</v>
      </c>
      <c r="N938">
        <v>0</v>
      </c>
      <c r="O938">
        <v>0</v>
      </c>
      <c r="P938">
        <v>0</v>
      </c>
      <c r="Q938">
        <v>0</v>
      </c>
      <c r="R938">
        <v>0</v>
      </c>
      <c r="S938">
        <v>0</v>
      </c>
      <c r="T938">
        <v>0</v>
      </c>
      <c r="U938">
        <v>0</v>
      </c>
      <c r="V938">
        <v>0</v>
      </c>
      <c r="W938">
        <v>0</v>
      </c>
      <c r="X938">
        <v>0</v>
      </c>
      <c r="Y938">
        <v>0</v>
      </c>
      <c r="Z938">
        <v>0</v>
      </c>
      <c r="AA938">
        <v>0</v>
      </c>
      <c r="AB938">
        <v>0.20180000000000001</v>
      </c>
      <c r="AC938">
        <v>0.1741</v>
      </c>
      <c r="AD938">
        <v>0.18190000000000001</v>
      </c>
      <c r="AE938">
        <v>0</v>
      </c>
      <c r="AF938">
        <v>0</v>
      </c>
      <c r="AG938">
        <v>0</v>
      </c>
      <c r="AH938">
        <v>0</v>
      </c>
      <c r="AI938">
        <v>0</v>
      </c>
      <c r="AJ938">
        <v>0</v>
      </c>
      <c r="AK938">
        <v>0</v>
      </c>
      <c r="AL938">
        <v>0</v>
      </c>
      <c r="AM938">
        <v>0</v>
      </c>
      <c r="AN938">
        <v>0</v>
      </c>
      <c r="AO938">
        <v>0</v>
      </c>
      <c r="AP938">
        <v>0</v>
      </c>
      <c r="AQ938">
        <v>0</v>
      </c>
      <c r="AR938">
        <v>0</v>
      </c>
      <c r="AS938">
        <v>0</v>
      </c>
      <c r="AT938">
        <v>0</v>
      </c>
      <c r="AU938">
        <v>0</v>
      </c>
      <c r="AV938">
        <v>0</v>
      </c>
    </row>
    <row r="939" spans="8:48" ht="15.75" customHeight="1" x14ac:dyDescent="0.3">
      <c r="H939" t="str">
        <v>B943Y72</v>
      </c>
      <c r="I939" t="str">
        <v>HELLERMANNTYTON GROUP PLC  ORD</v>
      </c>
      <c r="J939">
        <v>0.46600000000000003</v>
      </c>
      <c r="K939">
        <v>0.40949999999999998</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row>
    <row r="940" spans="8:48" ht="15.75" customHeight="1" x14ac:dyDescent="0.3">
      <c r="H940" t="str">
        <v>B0LCW08</v>
      </c>
      <c r="I940" t="str">
        <v>HIKMA PHARMACEUTICALS PLC  ORD</v>
      </c>
      <c r="J940">
        <v>0</v>
      </c>
      <c r="K940">
        <v>0</v>
      </c>
      <c r="L940">
        <v>0</v>
      </c>
      <c r="M940">
        <v>0</v>
      </c>
      <c r="N940">
        <v>0</v>
      </c>
      <c r="O940">
        <v>0</v>
      </c>
      <c r="P940">
        <v>0</v>
      </c>
      <c r="Q940">
        <v>0</v>
      </c>
      <c r="R940">
        <v>0</v>
      </c>
      <c r="S940">
        <v>0</v>
      </c>
      <c r="T940">
        <v>0</v>
      </c>
      <c r="U940">
        <v>0</v>
      </c>
      <c r="V940">
        <v>0</v>
      </c>
      <c r="W940">
        <v>0</v>
      </c>
      <c r="X940">
        <v>0</v>
      </c>
      <c r="Y940">
        <v>0</v>
      </c>
      <c r="Z940">
        <v>0.73570000000000002</v>
      </c>
      <c r="AA940">
        <v>0.60609999999999997</v>
      </c>
      <c r="AB940">
        <v>0.68240000000000001</v>
      </c>
      <c r="AC940">
        <v>0.57999999999999996</v>
      </c>
      <c r="AD940">
        <v>0.69930000000000003</v>
      </c>
      <c r="AE940">
        <v>0.6028</v>
      </c>
      <c r="AF940">
        <v>0.47849999999999998</v>
      </c>
      <c r="AG940">
        <v>0</v>
      </c>
      <c r="AH940">
        <v>0</v>
      </c>
      <c r="AI940">
        <v>0</v>
      </c>
      <c r="AJ940">
        <v>0</v>
      </c>
      <c r="AK940">
        <v>0</v>
      </c>
      <c r="AL940">
        <v>0</v>
      </c>
      <c r="AM940">
        <v>0</v>
      </c>
      <c r="AN940">
        <v>0</v>
      </c>
      <c r="AO940">
        <v>0</v>
      </c>
      <c r="AP940">
        <v>0</v>
      </c>
      <c r="AQ940">
        <v>0</v>
      </c>
      <c r="AR940">
        <v>0</v>
      </c>
      <c r="AS940">
        <v>0</v>
      </c>
      <c r="AT940">
        <v>0</v>
      </c>
      <c r="AU940">
        <v>0</v>
      </c>
      <c r="AV940">
        <v>0</v>
      </c>
    </row>
    <row r="941" spans="8:48" ht="15.75" customHeight="1" x14ac:dyDescent="0.3">
      <c r="H941" t="str">
        <v>B19NKB7</v>
      </c>
      <c r="I941" t="str">
        <v>HOME RETAIL GROUP PLC  ORD</v>
      </c>
      <c r="J941">
        <v>0.15529999999999999</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row>
    <row r="942" spans="8:48" ht="15.75" customHeight="1" x14ac:dyDescent="0.3">
      <c r="H942" t="str">
        <v>BVZHXQ9</v>
      </c>
      <c r="I942" t="str">
        <v>HISCOX LTD  ORD</v>
      </c>
      <c r="J942">
        <v>0</v>
      </c>
      <c r="K942">
        <v>0</v>
      </c>
      <c r="L942">
        <v>0</v>
      </c>
      <c r="M942">
        <v>0.40400000000000003</v>
      </c>
      <c r="N942">
        <v>0.26250000000000001</v>
      </c>
      <c r="O942">
        <v>0.38940000000000002</v>
      </c>
      <c r="P942">
        <v>0.4597</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row>
    <row r="943" spans="8:48" ht="15.75" customHeight="1" x14ac:dyDescent="0.3">
      <c r="H943" t="str">
        <v>BYYTFB6</v>
      </c>
      <c r="I943" t="str">
        <v>HOMESERVE PLC  ORD</v>
      </c>
      <c r="J943">
        <v>0</v>
      </c>
      <c r="K943">
        <v>0</v>
      </c>
      <c r="L943">
        <v>0</v>
      </c>
      <c r="M943">
        <v>0</v>
      </c>
      <c r="N943">
        <v>0</v>
      </c>
      <c r="O943">
        <v>0</v>
      </c>
      <c r="P943">
        <v>0</v>
      </c>
      <c r="Q943">
        <v>0</v>
      </c>
      <c r="R943">
        <v>0</v>
      </c>
      <c r="S943">
        <v>0</v>
      </c>
      <c r="T943">
        <v>0</v>
      </c>
      <c r="U943">
        <v>0</v>
      </c>
      <c r="V943">
        <v>0</v>
      </c>
      <c r="W943">
        <v>0</v>
      </c>
      <c r="X943">
        <v>0</v>
      </c>
      <c r="Y943">
        <v>0</v>
      </c>
      <c r="Z943">
        <v>0</v>
      </c>
      <c r="AA943">
        <v>0.42630000000000001</v>
      </c>
      <c r="AB943">
        <v>0.49880000000000002</v>
      </c>
      <c r="AC943">
        <v>0.49930000000000002</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row>
    <row r="944" spans="8:48" ht="15.75" customHeight="1" x14ac:dyDescent="0.3">
      <c r="H944" t="str">
        <v>0557681</v>
      </c>
      <c r="I944" t="str">
        <v>HOWDEN JOINERY GROUP PLC  ORD</v>
      </c>
      <c r="J944">
        <v>1.2352000000000001</v>
      </c>
      <c r="K944">
        <v>1.2345999999999999</v>
      </c>
      <c r="L944">
        <v>1.0584</v>
      </c>
      <c r="M944">
        <v>0.81310000000000004</v>
      </c>
      <c r="N944">
        <v>0.61960000000000004</v>
      </c>
      <c r="O944">
        <v>0.23469999999999999</v>
      </c>
      <c r="P944">
        <v>0.20899999999999999</v>
      </c>
      <c r="Q944">
        <v>0</v>
      </c>
      <c r="R944">
        <v>0</v>
      </c>
      <c r="S944">
        <v>0</v>
      </c>
      <c r="T944">
        <v>0</v>
      </c>
      <c r="U944">
        <v>0</v>
      </c>
      <c r="V944">
        <v>0</v>
      </c>
      <c r="W944">
        <v>0</v>
      </c>
      <c r="X944">
        <v>0</v>
      </c>
      <c r="Y944">
        <v>0</v>
      </c>
      <c r="Z944">
        <v>0.52610000000000001</v>
      </c>
      <c r="AA944">
        <v>0.5131</v>
      </c>
      <c r="AB944">
        <v>0.58709999999999996</v>
      </c>
      <c r="AC944">
        <v>0.66169999999999995</v>
      </c>
      <c r="AD944">
        <v>0.76970000000000005</v>
      </c>
      <c r="AE944">
        <v>0.61140000000000005</v>
      </c>
      <c r="AF944">
        <v>0</v>
      </c>
      <c r="AG944">
        <v>0</v>
      </c>
      <c r="AH944">
        <v>0</v>
      </c>
      <c r="AI944">
        <v>0</v>
      </c>
      <c r="AJ944">
        <v>0.68899999999999995</v>
      </c>
      <c r="AK944">
        <v>0.76290000000000002</v>
      </c>
      <c r="AL944">
        <v>1.0288999999999999</v>
      </c>
      <c r="AM944">
        <v>0.67490000000000006</v>
      </c>
      <c r="AN944">
        <v>0.58150000000000002</v>
      </c>
      <c r="AO944">
        <v>0</v>
      </c>
      <c r="AP944">
        <v>0</v>
      </c>
      <c r="AQ944">
        <v>0</v>
      </c>
      <c r="AR944">
        <v>0.67730000000000001</v>
      </c>
      <c r="AS944">
        <v>0.7117</v>
      </c>
      <c r="AT944">
        <v>0.81499999999999995</v>
      </c>
      <c r="AU944">
        <v>0.79600000000000004</v>
      </c>
      <c r="AV944">
        <v>0</v>
      </c>
    </row>
    <row r="945" spans="8:48" ht="15.75" customHeight="1" x14ac:dyDescent="0.3">
      <c r="H945" t="str">
        <v>BYXJC27</v>
      </c>
      <c r="I945" t="str">
        <v>IBSTOCK PLC  ORD</v>
      </c>
      <c r="J945">
        <v>0</v>
      </c>
      <c r="K945">
        <v>0</v>
      </c>
      <c r="L945">
        <v>0</v>
      </c>
      <c r="M945">
        <v>0.3805</v>
      </c>
      <c r="N945">
        <v>0.36170000000000002</v>
      </c>
      <c r="O945">
        <v>0.25750000000000001</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row>
    <row r="946" spans="8:48" ht="15.75" customHeight="1" x14ac:dyDescent="0.3">
      <c r="H946" t="str">
        <v>BGLP8L2</v>
      </c>
      <c r="I946" t="str">
        <v>IMI PLC  ORD</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0.3926</v>
      </c>
      <c r="AH946">
        <v>0.6583</v>
      </c>
      <c r="AI946">
        <v>0.80589999999999995</v>
      </c>
      <c r="AJ946">
        <v>0.74260000000000004</v>
      </c>
      <c r="AK946">
        <v>0.77239999999999998</v>
      </c>
      <c r="AL946">
        <v>0.64890000000000003</v>
      </c>
      <c r="AM946">
        <v>0.76129999999999998</v>
      </c>
      <c r="AN946">
        <v>0.75</v>
      </c>
      <c r="AO946">
        <v>0.8256</v>
      </c>
      <c r="AP946">
        <v>0.96389999999999998</v>
      </c>
      <c r="AQ946">
        <v>1.2097</v>
      </c>
      <c r="AR946">
        <v>0.89549999999999996</v>
      </c>
      <c r="AS946">
        <v>0.91469999999999996</v>
      </c>
      <c r="AT946">
        <v>0.94830000000000003</v>
      </c>
      <c r="AU946">
        <v>0.63419999999999999</v>
      </c>
      <c r="AV946">
        <v>0</v>
      </c>
    </row>
    <row r="947" spans="8:48" ht="15.75" customHeight="1" x14ac:dyDescent="0.3">
      <c r="H947" t="str">
        <v>B61TVQ0</v>
      </c>
      <c r="I947" t="str">
        <v>INCHCAPE PLC  ORD</v>
      </c>
      <c r="J947">
        <v>0</v>
      </c>
      <c r="K947">
        <v>0</v>
      </c>
      <c r="L947">
        <v>0</v>
      </c>
      <c r="M947">
        <v>0</v>
      </c>
      <c r="N947">
        <v>0</v>
      </c>
      <c r="O947">
        <v>0</v>
      </c>
      <c r="P947">
        <v>0</v>
      </c>
      <c r="Q947">
        <v>0</v>
      </c>
      <c r="R947">
        <v>0.44619999999999999</v>
      </c>
      <c r="S947">
        <v>0.36420000000000002</v>
      </c>
      <c r="T947">
        <v>0</v>
      </c>
      <c r="U947">
        <v>0</v>
      </c>
      <c r="V947">
        <v>0</v>
      </c>
      <c r="W947">
        <v>0</v>
      </c>
      <c r="X947">
        <v>0</v>
      </c>
      <c r="Y947">
        <v>0</v>
      </c>
      <c r="Z947">
        <v>0</v>
      </c>
      <c r="AA947">
        <v>0</v>
      </c>
      <c r="AB947">
        <v>0</v>
      </c>
      <c r="AC947">
        <v>0</v>
      </c>
      <c r="AD947">
        <v>0.50860000000000005</v>
      </c>
      <c r="AE947">
        <v>0.4546</v>
      </c>
      <c r="AF947">
        <v>0</v>
      </c>
      <c r="AG947">
        <v>0.49099999999999999</v>
      </c>
      <c r="AH947">
        <v>0</v>
      </c>
      <c r="AI947">
        <v>0</v>
      </c>
      <c r="AJ947">
        <v>0.58720000000000006</v>
      </c>
      <c r="AK947">
        <v>0.65490000000000004</v>
      </c>
      <c r="AL947">
        <v>0</v>
      </c>
      <c r="AM947">
        <v>0</v>
      </c>
      <c r="AN947">
        <v>0.64139999999999997</v>
      </c>
      <c r="AO947">
        <v>1.0591999999999999</v>
      </c>
      <c r="AP947">
        <v>0.98060000000000003</v>
      </c>
      <c r="AQ947">
        <v>0.98540000000000005</v>
      </c>
      <c r="AR947">
        <v>0.99960000000000004</v>
      </c>
      <c r="AS947">
        <v>0.89690000000000003</v>
      </c>
      <c r="AT947">
        <v>0</v>
      </c>
      <c r="AU947">
        <v>0</v>
      </c>
      <c r="AV947">
        <v>0</v>
      </c>
    </row>
    <row r="948" spans="8:48" ht="15.75" customHeight="1" x14ac:dyDescent="0.3">
      <c r="H948" t="str">
        <v>B06QFB7</v>
      </c>
      <c r="I948" t="str">
        <v>IG GROUP HOLDINGS PLC  ORD A</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0.14810000000000001</v>
      </c>
      <c r="AF948">
        <v>0</v>
      </c>
      <c r="AG948">
        <v>0</v>
      </c>
      <c r="AH948">
        <v>0</v>
      </c>
      <c r="AI948">
        <v>0</v>
      </c>
      <c r="AJ948">
        <v>0</v>
      </c>
      <c r="AK948">
        <v>0</v>
      </c>
      <c r="AL948">
        <v>0</v>
      </c>
      <c r="AM948">
        <v>0</v>
      </c>
      <c r="AN948">
        <v>0</v>
      </c>
      <c r="AO948">
        <v>0</v>
      </c>
      <c r="AP948">
        <v>0</v>
      </c>
      <c r="AQ948">
        <v>0</v>
      </c>
      <c r="AR948">
        <v>0</v>
      </c>
      <c r="AS948">
        <v>0</v>
      </c>
      <c r="AT948">
        <v>0</v>
      </c>
      <c r="AU948">
        <v>0</v>
      </c>
      <c r="AV948">
        <v>0</v>
      </c>
    </row>
    <row r="949" spans="8:48" ht="15.75" customHeight="1" x14ac:dyDescent="0.3">
      <c r="H949" t="str">
        <v>BN4HT33</v>
      </c>
      <c r="I949" t="str">
        <v>INDIVIOR PLC  ORD</v>
      </c>
      <c r="J949">
        <v>0</v>
      </c>
      <c r="K949">
        <v>0.47760000000000002</v>
      </c>
      <c r="L949">
        <v>0.37640000000000001</v>
      </c>
      <c r="M949">
        <v>0</v>
      </c>
      <c r="N949">
        <v>0</v>
      </c>
      <c r="O949">
        <v>0</v>
      </c>
      <c r="P949">
        <v>0.15379999999999999</v>
      </c>
      <c r="Q949">
        <v>0.37469999999999998</v>
      </c>
      <c r="R949">
        <v>0.37859999999999999</v>
      </c>
      <c r="S949">
        <v>0.3216</v>
      </c>
      <c r="T949">
        <v>0</v>
      </c>
      <c r="U949">
        <v>0</v>
      </c>
      <c r="V949">
        <v>0.44140000000000001</v>
      </c>
      <c r="W949">
        <v>0.38979999999999998</v>
      </c>
      <c r="X949">
        <v>0</v>
      </c>
      <c r="Y949">
        <v>0</v>
      </c>
      <c r="Z949">
        <v>0</v>
      </c>
      <c r="AA949">
        <v>0</v>
      </c>
      <c r="AB949">
        <v>0</v>
      </c>
      <c r="AC949">
        <v>0</v>
      </c>
      <c r="AD949">
        <v>0</v>
      </c>
      <c r="AE949">
        <v>0</v>
      </c>
      <c r="AF949">
        <v>0</v>
      </c>
      <c r="AG949">
        <v>0</v>
      </c>
      <c r="AH949">
        <v>0</v>
      </c>
      <c r="AI949">
        <v>0</v>
      </c>
      <c r="AJ949">
        <v>5.3400000000000003E-2</v>
      </c>
      <c r="AK949">
        <v>0.87129999999999996</v>
      </c>
      <c r="AL949">
        <v>1.2115</v>
      </c>
      <c r="AM949">
        <v>1.3793</v>
      </c>
      <c r="AN949">
        <v>1.2938000000000001</v>
      </c>
      <c r="AO949">
        <v>1.5141</v>
      </c>
      <c r="AP949">
        <v>0</v>
      </c>
      <c r="AQ949">
        <v>0</v>
      </c>
      <c r="AR949">
        <v>0</v>
      </c>
      <c r="AS949">
        <v>0</v>
      </c>
      <c r="AT949">
        <v>0.57079999999999997</v>
      </c>
      <c r="AU949">
        <v>0.42130000000000001</v>
      </c>
      <c r="AV949">
        <v>0</v>
      </c>
    </row>
    <row r="950" spans="8:48" ht="15.75" customHeight="1" x14ac:dyDescent="0.3">
      <c r="H950" t="str">
        <v>BD45SH4</v>
      </c>
      <c r="I950" t="str">
        <v>INTEGRAFIN HOLDINGS PLC  ORD</v>
      </c>
      <c r="J950">
        <v>0</v>
      </c>
      <c r="K950">
        <v>0</v>
      </c>
      <c r="L950">
        <v>0</v>
      </c>
      <c r="M950">
        <v>0</v>
      </c>
      <c r="N950">
        <v>0</v>
      </c>
      <c r="O950">
        <v>0</v>
      </c>
      <c r="P950">
        <v>0</v>
      </c>
      <c r="Q950">
        <v>0</v>
      </c>
      <c r="R950">
        <v>0</v>
      </c>
      <c r="S950">
        <v>0</v>
      </c>
      <c r="T950">
        <v>0</v>
      </c>
      <c r="U950">
        <v>0</v>
      </c>
      <c r="V950">
        <v>0</v>
      </c>
      <c r="W950">
        <v>0</v>
      </c>
      <c r="X950">
        <v>0.27050000000000002</v>
      </c>
      <c r="Y950">
        <v>0.30030000000000001</v>
      </c>
      <c r="Z950">
        <v>0</v>
      </c>
      <c r="AA950">
        <v>0.20150000000000001</v>
      </c>
      <c r="AB950">
        <v>0.21729999999999999</v>
      </c>
      <c r="AC950">
        <v>0.22939999999999999</v>
      </c>
      <c r="AD950">
        <v>0.3548</v>
      </c>
      <c r="AE950">
        <v>0.2949</v>
      </c>
      <c r="AF950">
        <v>0.38469999999999999</v>
      </c>
      <c r="AG950">
        <v>0.41189999999999999</v>
      </c>
      <c r="AH950">
        <v>0</v>
      </c>
      <c r="AI950">
        <v>0</v>
      </c>
      <c r="AJ950">
        <v>0</v>
      </c>
      <c r="AK950">
        <v>0</v>
      </c>
      <c r="AL950">
        <v>0</v>
      </c>
      <c r="AM950">
        <v>0</v>
      </c>
      <c r="AN950">
        <v>0</v>
      </c>
      <c r="AO950">
        <v>0</v>
      </c>
      <c r="AP950">
        <v>0</v>
      </c>
      <c r="AQ950">
        <v>0</v>
      </c>
      <c r="AR950">
        <v>0</v>
      </c>
      <c r="AS950">
        <v>0</v>
      </c>
      <c r="AT950">
        <v>0</v>
      </c>
      <c r="AU950">
        <v>0</v>
      </c>
      <c r="AV950">
        <v>0</v>
      </c>
    </row>
    <row r="951" spans="8:48" ht="15.75" customHeight="1" x14ac:dyDescent="0.3">
      <c r="H951" t="str">
        <v>BLP5857</v>
      </c>
      <c r="I951" t="str">
        <v>IRISH CONTINENTAL GROUP PLC  UNIT</v>
      </c>
      <c r="J951">
        <v>0.1116</v>
      </c>
      <c r="K951">
        <v>0.53539999999999999</v>
      </c>
      <c r="L951">
        <v>0.66190000000000004</v>
      </c>
      <c r="M951">
        <v>0.61729999999999996</v>
      </c>
      <c r="N951">
        <v>0.67789999999999995</v>
      </c>
      <c r="O951">
        <v>0.154</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row>
    <row r="952" spans="8:48" ht="15.75" customHeight="1" x14ac:dyDescent="0.3">
      <c r="H952" t="str">
        <v>BYVQYS0</v>
      </c>
      <c r="I952" t="str">
        <v>INTERNATIONAL WORKPLACE (IWG)  ORD</v>
      </c>
      <c r="J952">
        <v>0</v>
      </c>
      <c r="K952">
        <v>0</v>
      </c>
      <c r="L952">
        <v>0.53559999999999997</v>
      </c>
      <c r="M952">
        <v>0.5071</v>
      </c>
      <c r="N952">
        <v>0.40620000000000001</v>
      </c>
      <c r="O952">
        <v>0.3427</v>
      </c>
      <c r="P952">
        <v>1.5E-3</v>
      </c>
      <c r="Q952">
        <v>0</v>
      </c>
      <c r="R952">
        <v>0</v>
      </c>
      <c r="S952">
        <v>0</v>
      </c>
      <c r="T952">
        <v>0</v>
      </c>
      <c r="U952">
        <v>0</v>
      </c>
      <c r="V952">
        <v>0</v>
      </c>
      <c r="W952">
        <v>0</v>
      </c>
      <c r="X952">
        <v>0</v>
      </c>
      <c r="Y952">
        <v>0</v>
      </c>
      <c r="Z952">
        <v>0</v>
      </c>
      <c r="AA952">
        <v>0</v>
      </c>
      <c r="AB952">
        <v>0</v>
      </c>
      <c r="AC952">
        <v>0</v>
      </c>
      <c r="AD952">
        <v>0.31480000000000002</v>
      </c>
      <c r="AE952">
        <v>0.38240000000000002</v>
      </c>
      <c r="AF952">
        <v>0</v>
      </c>
      <c r="AG952">
        <v>0</v>
      </c>
      <c r="AH952">
        <v>0</v>
      </c>
      <c r="AI952">
        <v>0</v>
      </c>
      <c r="AJ952">
        <v>0</v>
      </c>
      <c r="AK952">
        <v>0</v>
      </c>
      <c r="AL952">
        <v>0</v>
      </c>
      <c r="AM952">
        <v>0</v>
      </c>
      <c r="AN952">
        <v>0</v>
      </c>
      <c r="AO952">
        <v>0</v>
      </c>
      <c r="AP952">
        <v>0</v>
      </c>
      <c r="AQ952">
        <v>0</v>
      </c>
      <c r="AR952">
        <v>0</v>
      </c>
      <c r="AS952">
        <v>0</v>
      </c>
      <c r="AT952">
        <v>0</v>
      </c>
      <c r="AU952">
        <v>0</v>
      </c>
      <c r="AV952">
        <v>0</v>
      </c>
    </row>
    <row r="953" spans="8:48" ht="15.75" customHeight="1" x14ac:dyDescent="0.3">
      <c r="H953" t="str">
        <v>3398649</v>
      </c>
      <c r="I953" t="str">
        <v>ITV PLC  ORD</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0.5958</v>
      </c>
      <c r="AI953">
        <v>0.53580000000000005</v>
      </c>
      <c r="AJ953">
        <v>0</v>
      </c>
      <c r="AK953">
        <v>0</v>
      </c>
      <c r="AL953">
        <v>0</v>
      </c>
      <c r="AM953">
        <v>0</v>
      </c>
      <c r="AN953">
        <v>0</v>
      </c>
      <c r="AO953">
        <v>0</v>
      </c>
      <c r="AP953">
        <v>0</v>
      </c>
      <c r="AQ953">
        <v>0</v>
      </c>
      <c r="AR953">
        <v>0</v>
      </c>
      <c r="AS953">
        <v>0</v>
      </c>
      <c r="AT953">
        <v>0</v>
      </c>
      <c r="AU953">
        <v>0</v>
      </c>
      <c r="AV953">
        <v>0</v>
      </c>
    </row>
    <row r="954" spans="8:48" ht="15.75" customHeight="1" x14ac:dyDescent="0.3">
      <c r="H954" t="str">
        <v>BM8Q5M0</v>
      </c>
      <c r="I954" t="str">
        <v>JD SPORTS FASHION PLC  ORD REG</v>
      </c>
      <c r="J954">
        <v>0.39550000000000002</v>
      </c>
      <c r="K954">
        <v>0.75600000000000001</v>
      </c>
      <c r="L954">
        <v>1.0234000000000001</v>
      </c>
      <c r="M954">
        <v>1.1171</v>
      </c>
      <c r="N954">
        <v>1.5759000000000001</v>
      </c>
      <c r="O954">
        <v>1.6375999999999999</v>
      </c>
      <c r="P954">
        <v>1.9930000000000001</v>
      </c>
      <c r="Q954">
        <v>2.2822</v>
      </c>
      <c r="R954">
        <v>2.5621</v>
      </c>
      <c r="S954">
        <v>1.8580000000000001</v>
      </c>
      <c r="T954">
        <v>1.6831</v>
      </c>
      <c r="U954">
        <v>1.476</v>
      </c>
      <c r="V954">
        <v>0.76680000000000004</v>
      </c>
      <c r="W954">
        <v>0.94650000000000001</v>
      </c>
      <c r="X954">
        <v>0.91679999999999995</v>
      </c>
      <c r="Y954">
        <v>0.89410000000000001</v>
      </c>
      <c r="Z954">
        <v>1.0072000000000001</v>
      </c>
      <c r="AA954">
        <v>0.87670000000000003</v>
      </c>
      <c r="AB954">
        <v>0.61129999999999995</v>
      </c>
      <c r="AC954">
        <v>0.63970000000000005</v>
      </c>
      <c r="AD954">
        <v>0.40550000000000003</v>
      </c>
      <c r="AE954">
        <v>0.43559999999999999</v>
      </c>
      <c r="AF954">
        <v>0.55659999999999998</v>
      </c>
      <c r="AG954">
        <v>0.57850000000000001</v>
      </c>
      <c r="AH954">
        <v>0.39069999999999999</v>
      </c>
      <c r="AI954">
        <v>0.378</v>
      </c>
      <c r="AJ954">
        <v>0.4118</v>
      </c>
      <c r="AK954">
        <v>0.4254</v>
      </c>
      <c r="AL954">
        <v>0.40110000000000001</v>
      </c>
      <c r="AM954">
        <v>0</v>
      </c>
      <c r="AN954">
        <v>0</v>
      </c>
      <c r="AO954">
        <v>0</v>
      </c>
      <c r="AP954">
        <v>0</v>
      </c>
      <c r="AQ954">
        <v>0</v>
      </c>
      <c r="AR954">
        <v>0</v>
      </c>
      <c r="AS954">
        <v>0</v>
      </c>
      <c r="AT954">
        <v>0</v>
      </c>
      <c r="AU954">
        <v>0</v>
      </c>
      <c r="AV954">
        <v>0</v>
      </c>
    </row>
    <row r="955" spans="8:48" ht="15.75" customHeight="1" x14ac:dyDescent="0.3">
      <c r="H955" t="str">
        <v>BZ0D672</v>
      </c>
      <c r="I955" t="str">
        <v>KAINOS GROUP PLC  ORD</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0.41249999999999998</v>
      </c>
      <c r="AI955">
        <v>0.40289999999999998</v>
      </c>
      <c r="AJ955">
        <v>0.64159999999999995</v>
      </c>
      <c r="AK955">
        <v>0.65180000000000005</v>
      </c>
      <c r="AL955">
        <v>0</v>
      </c>
      <c r="AM955">
        <v>0</v>
      </c>
      <c r="AN955">
        <v>0</v>
      </c>
      <c r="AO955">
        <v>0</v>
      </c>
      <c r="AP955">
        <v>0</v>
      </c>
      <c r="AQ955">
        <v>0</v>
      </c>
      <c r="AR955">
        <v>0</v>
      </c>
      <c r="AS955">
        <v>0</v>
      </c>
      <c r="AT955">
        <v>0</v>
      </c>
      <c r="AU955">
        <v>0</v>
      </c>
      <c r="AV955">
        <v>0</v>
      </c>
    </row>
    <row r="956" spans="8:48" ht="15.75" customHeight="1" x14ac:dyDescent="0.3">
      <c r="H956" t="str">
        <v>BKX5CN8</v>
      </c>
      <c r="I956" t="str">
        <v>JUST EAT PLC  ORD</v>
      </c>
      <c r="J956">
        <v>0</v>
      </c>
      <c r="K956">
        <v>0</v>
      </c>
      <c r="L956">
        <v>0</v>
      </c>
      <c r="M956">
        <v>0</v>
      </c>
      <c r="N956">
        <v>0.37680000000000002</v>
      </c>
      <c r="O956">
        <v>0.59140000000000004</v>
      </c>
      <c r="P956">
        <v>1.0014000000000001</v>
      </c>
      <c r="Q956">
        <v>1.1599999999999999</v>
      </c>
      <c r="R956">
        <v>1.0422</v>
      </c>
      <c r="S956">
        <v>0.99409999999999998</v>
      </c>
      <c r="T956">
        <v>0.85899999999999999</v>
      </c>
      <c r="U956">
        <v>0.98040000000000005</v>
      </c>
      <c r="V956">
        <v>0.20469999999999999</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row>
    <row r="957" spans="8:48" ht="15.75" customHeight="1" x14ac:dyDescent="0.3">
      <c r="H957" t="str">
        <v>B0HZPV3</v>
      </c>
      <c r="I957" t="str">
        <v>KAZ MINERALS (KAZAKHMYS) PLC  ORD</v>
      </c>
      <c r="J957">
        <v>0</v>
      </c>
      <c r="K957">
        <v>0</v>
      </c>
      <c r="L957">
        <v>0</v>
      </c>
      <c r="M957">
        <v>0</v>
      </c>
      <c r="N957">
        <v>0</v>
      </c>
      <c r="O957">
        <v>0</v>
      </c>
      <c r="P957">
        <v>0</v>
      </c>
      <c r="Q957">
        <v>0</v>
      </c>
      <c r="R957">
        <v>0.43809999999999999</v>
      </c>
      <c r="S957">
        <v>0.4551</v>
      </c>
      <c r="T957">
        <v>0.57589999999999997</v>
      </c>
      <c r="U957">
        <v>0.65059999999999996</v>
      </c>
      <c r="V957">
        <v>0.59730000000000005</v>
      </c>
      <c r="W957">
        <v>0.63870000000000005</v>
      </c>
      <c r="X957">
        <v>0.34189999999999998</v>
      </c>
      <c r="Y957">
        <v>0.4249</v>
      </c>
      <c r="Z957">
        <v>0.44440000000000002</v>
      </c>
      <c r="AA957">
        <v>0.38329999999999997</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row>
    <row r="958" spans="8:48" ht="15.75" customHeight="1" x14ac:dyDescent="0.3">
      <c r="H958" t="str">
        <v>BL9ZF30</v>
      </c>
      <c r="I958" t="str">
        <v>PETERSHILL PARTNERS PLC  ORD</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0.17610000000000001</v>
      </c>
      <c r="AK958">
        <v>0.13739999999999999</v>
      </c>
      <c r="AL958">
        <v>0</v>
      </c>
      <c r="AM958">
        <v>0</v>
      </c>
      <c r="AN958">
        <v>0</v>
      </c>
      <c r="AO958">
        <v>0</v>
      </c>
      <c r="AP958">
        <v>0</v>
      </c>
      <c r="AQ958">
        <v>0</v>
      </c>
      <c r="AR958">
        <v>0</v>
      </c>
      <c r="AS958">
        <v>0</v>
      </c>
      <c r="AT958">
        <v>0</v>
      </c>
      <c r="AU958">
        <v>0</v>
      </c>
      <c r="AV958">
        <v>0</v>
      </c>
    </row>
    <row r="959" spans="8:48" ht="15.75" customHeight="1" x14ac:dyDescent="0.3">
      <c r="H959" t="str">
        <v>BBQ3850</v>
      </c>
      <c r="I959" t="str">
        <v>KEYWORDS STUDIOS PLC  ORD</v>
      </c>
      <c r="J959">
        <v>0</v>
      </c>
      <c r="K959">
        <v>0</v>
      </c>
      <c r="L959">
        <v>0</v>
      </c>
      <c r="M959">
        <v>0</v>
      </c>
      <c r="N959">
        <v>0</v>
      </c>
      <c r="O959">
        <v>0</v>
      </c>
      <c r="P959">
        <v>0</v>
      </c>
      <c r="Q959">
        <v>0</v>
      </c>
      <c r="R959">
        <v>0</v>
      </c>
      <c r="S959">
        <v>0</v>
      </c>
      <c r="T959">
        <v>0.53769999999999996</v>
      </c>
      <c r="U959">
        <v>0.60680000000000001</v>
      </c>
      <c r="V959">
        <v>0.75080000000000002</v>
      </c>
      <c r="W959">
        <v>0.84340000000000004</v>
      </c>
      <c r="X959">
        <v>1.0694999999999999</v>
      </c>
      <c r="Y959">
        <v>0.83889999999999998</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row>
    <row r="960" spans="8:48" ht="15.75" customHeight="1" x14ac:dyDescent="0.3">
      <c r="H960" t="str">
        <v>3319521</v>
      </c>
      <c r="I960" t="str">
        <v>KINGFISHER PLC  ORD</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0.94440000000000002</v>
      </c>
      <c r="AG960">
        <v>0.41449999999999998</v>
      </c>
      <c r="AH960">
        <v>0</v>
      </c>
      <c r="AI960">
        <v>0</v>
      </c>
      <c r="AJ960">
        <v>0</v>
      </c>
      <c r="AK960">
        <v>0</v>
      </c>
      <c r="AL960">
        <v>0</v>
      </c>
      <c r="AM960">
        <v>0</v>
      </c>
      <c r="AN960">
        <v>0</v>
      </c>
      <c r="AO960">
        <v>0</v>
      </c>
      <c r="AP960">
        <v>0</v>
      </c>
      <c r="AQ960">
        <v>0</v>
      </c>
      <c r="AR960">
        <v>0</v>
      </c>
      <c r="AS960">
        <v>0</v>
      </c>
      <c r="AT960">
        <v>0</v>
      </c>
      <c r="AU960">
        <v>0</v>
      </c>
      <c r="AV960">
        <v>0</v>
      </c>
    </row>
    <row r="961" spans="8:48" ht="15.75" customHeight="1" x14ac:dyDescent="0.3">
      <c r="H961" t="str">
        <v>4491235</v>
      </c>
      <c r="I961" t="str">
        <v>KINGSPAN GROUP PLC  ORD</v>
      </c>
      <c r="J961">
        <v>0.74299999999999999</v>
      </c>
      <c r="K961">
        <v>0.60160000000000002</v>
      </c>
      <c r="L961">
        <v>0.65190000000000003</v>
      </c>
      <c r="M961">
        <v>0.58009999999999995</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row>
    <row r="962" spans="8:48" ht="15.75" customHeight="1" x14ac:dyDescent="0.3">
      <c r="H962" t="str">
        <v>B1VNST9</v>
      </c>
      <c r="I962" t="str">
        <v>LAIRD (LAIRD GROUP) PLC  ORD</v>
      </c>
      <c r="J962">
        <v>0.3594</v>
      </c>
      <c r="K962">
        <v>7.6E-3</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row>
    <row r="963" spans="8:48" ht="15.75" customHeight="1" x14ac:dyDescent="0.3">
      <c r="H963" t="str">
        <v>B4T7HX1</v>
      </c>
      <c r="I963" t="str">
        <v>LEARNING TECHNOLOGIES GROUP PLC  ORD</v>
      </c>
      <c r="J963">
        <v>0</v>
      </c>
      <c r="K963">
        <v>0</v>
      </c>
      <c r="L963">
        <v>0</v>
      </c>
      <c r="M963">
        <v>0</v>
      </c>
      <c r="N963">
        <v>0</v>
      </c>
      <c r="O963">
        <v>0</v>
      </c>
      <c r="P963">
        <v>0</v>
      </c>
      <c r="Q963">
        <v>0</v>
      </c>
      <c r="R963">
        <v>0</v>
      </c>
      <c r="S963">
        <v>0</v>
      </c>
      <c r="T963">
        <v>0</v>
      </c>
      <c r="U963">
        <v>0</v>
      </c>
      <c r="V963">
        <v>0</v>
      </c>
      <c r="W963">
        <v>0</v>
      </c>
      <c r="X963">
        <v>0.68540000000000001</v>
      </c>
      <c r="Y963">
        <v>0.38169999999999998</v>
      </c>
      <c r="Z963">
        <v>0</v>
      </c>
      <c r="AA963">
        <v>0</v>
      </c>
      <c r="AB963">
        <v>0</v>
      </c>
      <c r="AC963">
        <v>0</v>
      </c>
      <c r="AD963">
        <v>0</v>
      </c>
      <c r="AE963">
        <v>0.3468</v>
      </c>
      <c r="AF963">
        <v>0.39729999999999999</v>
      </c>
      <c r="AG963">
        <v>0.54</v>
      </c>
      <c r="AH963">
        <v>0.23039999999999999</v>
      </c>
      <c r="AI963">
        <v>0</v>
      </c>
      <c r="AJ963">
        <v>0</v>
      </c>
      <c r="AK963">
        <v>0</v>
      </c>
      <c r="AL963">
        <v>0</v>
      </c>
      <c r="AM963">
        <v>0</v>
      </c>
      <c r="AN963">
        <v>0</v>
      </c>
      <c r="AO963">
        <v>0</v>
      </c>
      <c r="AP963">
        <v>0</v>
      </c>
      <c r="AQ963">
        <v>0</v>
      </c>
      <c r="AR963">
        <v>0</v>
      </c>
      <c r="AS963">
        <v>0</v>
      </c>
      <c r="AT963">
        <v>0</v>
      </c>
      <c r="AU963">
        <v>0</v>
      </c>
      <c r="AV963">
        <v>0</v>
      </c>
    </row>
    <row r="964" spans="8:48" ht="15.75" customHeight="1" x14ac:dyDescent="0.3">
      <c r="H964" t="str">
        <v>0738840</v>
      </c>
      <c r="I964" t="str">
        <v>LIONTRUST ASSET MANAGEMENT  ORD</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0.33069999999999999</v>
      </c>
      <c r="AG964">
        <v>0.38440000000000002</v>
      </c>
      <c r="AH964">
        <v>0.44240000000000002</v>
      </c>
      <c r="AI964">
        <v>0.72509999999999997</v>
      </c>
      <c r="AJ964">
        <v>0.5544</v>
      </c>
      <c r="AK964">
        <v>0.67259999999999998</v>
      </c>
      <c r="AL964">
        <v>0</v>
      </c>
      <c r="AM964">
        <v>0</v>
      </c>
      <c r="AN964">
        <v>0</v>
      </c>
      <c r="AO964">
        <v>0</v>
      </c>
      <c r="AP964">
        <v>0</v>
      </c>
      <c r="AQ964">
        <v>0</v>
      </c>
      <c r="AR964">
        <v>0</v>
      </c>
      <c r="AS964">
        <v>0</v>
      </c>
      <c r="AT964">
        <v>0</v>
      </c>
      <c r="AU964">
        <v>0</v>
      </c>
      <c r="AV964">
        <v>0</v>
      </c>
    </row>
    <row r="965" spans="8:48" ht="15.75" customHeight="1" x14ac:dyDescent="0.3">
      <c r="H965" t="str">
        <v>B67G5X0</v>
      </c>
      <c r="I965" t="str">
        <v>WORKSPACE GROUP PLC  ORD</v>
      </c>
      <c r="J965">
        <v>0</v>
      </c>
      <c r="K965">
        <v>0</v>
      </c>
      <c r="L965">
        <v>0</v>
      </c>
      <c r="M965">
        <v>0.3674</v>
      </c>
      <c r="N965">
        <v>0</v>
      </c>
      <c r="O965">
        <v>0.3624</v>
      </c>
      <c r="P965">
        <v>0.307</v>
      </c>
      <c r="Q965">
        <v>0.37069999999999997</v>
      </c>
      <c r="R965">
        <v>0.34839999999999999</v>
      </c>
      <c r="S965">
        <v>0.39400000000000002</v>
      </c>
      <c r="T965">
        <v>0.33250000000000002</v>
      </c>
      <c r="U965">
        <v>0.36670000000000003</v>
      </c>
      <c r="V965">
        <v>0.49919999999999998</v>
      </c>
      <c r="W965">
        <v>0.51060000000000005</v>
      </c>
      <c r="X965">
        <v>0.45340000000000003</v>
      </c>
      <c r="Y965">
        <v>0.4703</v>
      </c>
      <c r="Z965">
        <v>0.56110000000000004</v>
      </c>
      <c r="AA965">
        <v>0.3846</v>
      </c>
      <c r="AB965">
        <v>0.43840000000000001</v>
      </c>
      <c r="AC965">
        <v>0.50819999999999999</v>
      </c>
      <c r="AD965">
        <v>0.51349999999999996</v>
      </c>
      <c r="AE965">
        <v>0.34920000000000001</v>
      </c>
      <c r="AF965">
        <v>0</v>
      </c>
      <c r="AG965">
        <v>0</v>
      </c>
      <c r="AH965">
        <v>0</v>
      </c>
      <c r="AI965">
        <v>0</v>
      </c>
      <c r="AJ965">
        <v>0</v>
      </c>
      <c r="AK965">
        <v>0</v>
      </c>
      <c r="AL965">
        <v>0</v>
      </c>
      <c r="AM965">
        <v>0</v>
      </c>
      <c r="AN965">
        <v>0</v>
      </c>
      <c r="AO965">
        <v>0</v>
      </c>
      <c r="AP965">
        <v>0</v>
      </c>
      <c r="AQ965">
        <v>0</v>
      </c>
      <c r="AR965">
        <v>0</v>
      </c>
      <c r="AS965">
        <v>0</v>
      </c>
      <c r="AT965">
        <v>0</v>
      </c>
      <c r="AU965">
        <v>0</v>
      </c>
      <c r="AV965">
        <v>0</v>
      </c>
    </row>
    <row r="966" spans="8:48" ht="15.75" customHeight="1" x14ac:dyDescent="0.3">
      <c r="H966" t="str">
        <v>B17MMZ4</v>
      </c>
      <c r="I966" t="str">
        <v>LOOKERS PLC  ORD</v>
      </c>
      <c r="J966">
        <v>0.43099999999999999</v>
      </c>
      <c r="K966">
        <v>0.51890000000000003</v>
      </c>
      <c r="L966">
        <v>0.54320000000000002</v>
      </c>
      <c r="M966">
        <v>0.4713</v>
      </c>
      <c r="N966">
        <v>0.47749999999999998</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row>
    <row r="967" spans="8:48" ht="15.75" customHeight="1" x14ac:dyDescent="0.3">
      <c r="H967" t="str">
        <v>BZC0LP4</v>
      </c>
      <c r="I967" t="str">
        <v>LUCECO PLC  ORD</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0.3644</v>
      </c>
      <c r="AL967">
        <v>0.20880000000000001</v>
      </c>
      <c r="AM967">
        <v>0</v>
      </c>
      <c r="AN967">
        <v>0</v>
      </c>
      <c r="AO967">
        <v>0</v>
      </c>
      <c r="AP967">
        <v>0</v>
      </c>
      <c r="AQ967">
        <v>0</v>
      </c>
      <c r="AR967">
        <v>0</v>
      </c>
      <c r="AS967">
        <v>0</v>
      </c>
      <c r="AT967">
        <v>0</v>
      </c>
      <c r="AU967">
        <v>0</v>
      </c>
      <c r="AV967">
        <v>0</v>
      </c>
    </row>
    <row r="968" spans="8:48" ht="15.75" customHeight="1" x14ac:dyDescent="0.3">
      <c r="H968" t="str">
        <v>BJ1DLW9</v>
      </c>
      <c r="I968" t="str">
        <v>MAN GROUP PLC  ORD</v>
      </c>
      <c r="J968">
        <v>0.72540000000000004</v>
      </c>
      <c r="K968">
        <v>0</v>
      </c>
      <c r="L968">
        <v>0</v>
      </c>
      <c r="M968">
        <v>0</v>
      </c>
      <c r="N968">
        <v>0</v>
      </c>
      <c r="O968">
        <v>0</v>
      </c>
      <c r="P968">
        <v>0</v>
      </c>
      <c r="Q968">
        <v>0</v>
      </c>
      <c r="R968">
        <v>0</v>
      </c>
      <c r="S968">
        <v>0.35670000000000002</v>
      </c>
      <c r="T968">
        <v>0.51939999999999997</v>
      </c>
      <c r="U968">
        <v>0.62490000000000001</v>
      </c>
      <c r="V968">
        <v>0.57720000000000005</v>
      </c>
      <c r="W968">
        <v>0.55800000000000005</v>
      </c>
      <c r="X968">
        <v>0.47099999999999997</v>
      </c>
      <c r="Y968">
        <v>0.45579999999999998</v>
      </c>
      <c r="Z968">
        <v>0</v>
      </c>
      <c r="AA968">
        <v>0</v>
      </c>
      <c r="AB968">
        <v>8.5400000000000004E-2</v>
      </c>
      <c r="AC968">
        <v>7.2599999999999998E-2</v>
      </c>
      <c r="AD968">
        <v>0.5363</v>
      </c>
      <c r="AE968">
        <v>0.58979999999999999</v>
      </c>
      <c r="AF968">
        <v>0.28220000000000001</v>
      </c>
      <c r="AG968">
        <v>0</v>
      </c>
      <c r="AH968">
        <v>0</v>
      </c>
      <c r="AI968">
        <v>0</v>
      </c>
      <c r="AJ968">
        <v>0.66790000000000005</v>
      </c>
      <c r="AK968">
        <v>0.83579999999999999</v>
      </c>
      <c r="AL968">
        <v>1.1094999999999999</v>
      </c>
      <c r="AM968">
        <v>2.0514000000000001</v>
      </c>
      <c r="AN968">
        <v>1.9541999999999999</v>
      </c>
      <c r="AO968">
        <v>0.62870000000000004</v>
      </c>
      <c r="AP968">
        <v>0.67889999999999995</v>
      </c>
      <c r="AQ968">
        <v>0.61399999999999999</v>
      </c>
      <c r="AR968">
        <v>0.62649999999999995</v>
      </c>
      <c r="AS968">
        <v>0.62009999999999998</v>
      </c>
      <c r="AT968">
        <v>0.69259999999999999</v>
      </c>
      <c r="AU968">
        <v>0.80820000000000003</v>
      </c>
      <c r="AV968">
        <v>0</v>
      </c>
    </row>
    <row r="969" spans="8:48" ht="15.75" customHeight="1" x14ac:dyDescent="0.3">
      <c r="H969" t="str">
        <v>5982200</v>
      </c>
      <c r="I969" t="str">
        <v>DIALOG SEMICONDUCTOR PLC  ORD</v>
      </c>
      <c r="J969">
        <v>0.75090000000000001</v>
      </c>
      <c r="K969">
        <v>0.54549999999999998</v>
      </c>
      <c r="L969">
        <v>0</v>
      </c>
      <c r="M969">
        <v>0</v>
      </c>
      <c r="N969">
        <v>0</v>
      </c>
      <c r="O969">
        <v>0</v>
      </c>
      <c r="P969">
        <v>0</v>
      </c>
      <c r="Q969">
        <v>0</v>
      </c>
      <c r="R969">
        <v>0.48380000000000001</v>
      </c>
      <c r="S969">
        <v>0</v>
      </c>
      <c r="T969">
        <v>0</v>
      </c>
      <c r="U969">
        <v>0</v>
      </c>
      <c r="V969">
        <v>0</v>
      </c>
      <c r="W969">
        <v>0</v>
      </c>
      <c r="X969">
        <v>0</v>
      </c>
      <c r="Y969">
        <v>0.15809999999999999</v>
      </c>
      <c r="Z969">
        <v>0.2102</v>
      </c>
      <c r="AA969">
        <v>0.26619999999999999</v>
      </c>
      <c r="AB969">
        <v>0.90100000000000002</v>
      </c>
      <c r="AC969">
        <v>0.84009999999999996</v>
      </c>
      <c r="AD969">
        <v>0.76280000000000003</v>
      </c>
      <c r="AE969">
        <v>1.0206</v>
      </c>
      <c r="AF969">
        <v>0.85660000000000003</v>
      </c>
      <c r="AG969">
        <v>0.94030000000000002</v>
      </c>
      <c r="AH969">
        <v>0</v>
      </c>
      <c r="AI969">
        <v>0</v>
      </c>
      <c r="AJ969">
        <v>0</v>
      </c>
      <c r="AK969">
        <v>0</v>
      </c>
      <c r="AL969">
        <v>0</v>
      </c>
      <c r="AM969">
        <v>0</v>
      </c>
      <c r="AN969">
        <v>0</v>
      </c>
      <c r="AO969">
        <v>0</v>
      </c>
      <c r="AP969">
        <v>0</v>
      </c>
      <c r="AQ969">
        <v>0</v>
      </c>
      <c r="AR969">
        <v>0</v>
      </c>
      <c r="AS969">
        <v>0</v>
      </c>
      <c r="AT969">
        <v>0</v>
      </c>
      <c r="AU969">
        <v>0</v>
      </c>
      <c r="AV969">
        <v>0</v>
      </c>
    </row>
    <row r="970" spans="8:48" ht="15.75" customHeight="1" x14ac:dyDescent="0.3">
      <c r="H970" t="str">
        <v>B1JQDM8</v>
      </c>
      <c r="I970" t="str">
        <v>MARSTONS PLC  ORD</v>
      </c>
      <c r="J970">
        <v>0.45179999999999998</v>
      </c>
      <c r="K970">
        <v>0.34670000000000001</v>
      </c>
      <c r="L970">
        <v>0.2064</v>
      </c>
      <c r="M970">
        <v>0.39789999999999998</v>
      </c>
      <c r="N970">
        <v>0.35849999999999999</v>
      </c>
      <c r="O970">
        <v>0.25679999999999997</v>
      </c>
      <c r="P970">
        <v>0.27400000000000002</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row>
    <row r="971" spans="8:48" ht="15.75" customHeight="1" x14ac:dyDescent="0.3">
      <c r="H971" t="str">
        <v>B012BV2</v>
      </c>
      <c r="I971" t="str">
        <v>MARSHALLS PLC  ORD</v>
      </c>
      <c r="J971">
        <v>0</v>
      </c>
      <c r="K971">
        <v>0</v>
      </c>
      <c r="L971">
        <v>0.4929</v>
      </c>
      <c r="M971">
        <v>0.40670000000000001</v>
      </c>
      <c r="N971">
        <v>0</v>
      </c>
      <c r="O971">
        <v>0.30759999999999998</v>
      </c>
      <c r="P971">
        <v>0</v>
      </c>
      <c r="Q971">
        <v>0</v>
      </c>
      <c r="R971">
        <v>0</v>
      </c>
      <c r="S971">
        <v>0</v>
      </c>
      <c r="T971">
        <v>0</v>
      </c>
      <c r="U971">
        <v>0</v>
      </c>
      <c r="V971">
        <v>0.41349999999999998</v>
      </c>
      <c r="W971">
        <v>0.33110000000000001</v>
      </c>
      <c r="X971">
        <v>0</v>
      </c>
      <c r="Y971">
        <v>0</v>
      </c>
      <c r="Z971">
        <v>0</v>
      </c>
      <c r="AA971">
        <v>0.26450000000000001</v>
      </c>
      <c r="AB971">
        <v>0.2656</v>
      </c>
      <c r="AC971">
        <v>0.32400000000000001</v>
      </c>
      <c r="AD971">
        <v>0.51139999999999997</v>
      </c>
      <c r="AE971">
        <v>0.38080000000000003</v>
      </c>
      <c r="AF971">
        <v>0</v>
      </c>
      <c r="AG971">
        <v>0</v>
      </c>
      <c r="AH971">
        <v>0</v>
      </c>
      <c r="AI971">
        <v>0</v>
      </c>
      <c r="AJ971">
        <v>0</v>
      </c>
      <c r="AK971">
        <v>0</v>
      </c>
      <c r="AL971">
        <v>0</v>
      </c>
      <c r="AM971">
        <v>0</v>
      </c>
      <c r="AN971">
        <v>0</v>
      </c>
      <c r="AO971">
        <v>0</v>
      </c>
      <c r="AP971">
        <v>0</v>
      </c>
      <c r="AQ971">
        <v>0</v>
      </c>
      <c r="AR971">
        <v>0</v>
      </c>
      <c r="AS971">
        <v>0</v>
      </c>
      <c r="AT971">
        <v>0</v>
      </c>
      <c r="AU971">
        <v>0</v>
      </c>
      <c r="AV971">
        <v>0</v>
      </c>
    </row>
    <row r="972" spans="8:48" ht="15.75" customHeight="1" x14ac:dyDescent="0.3">
      <c r="H972" t="str">
        <v>0575809</v>
      </c>
      <c r="I972" t="str">
        <v>MEGGITT PLC  ORD</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0.49769999999999998</v>
      </c>
      <c r="AH972">
        <v>0.75990000000000002</v>
      </c>
      <c r="AI972">
        <v>0.59</v>
      </c>
      <c r="AJ972">
        <v>0.43009999999999998</v>
      </c>
      <c r="AK972">
        <v>0.29799999999999999</v>
      </c>
      <c r="AL972">
        <v>0.48659999999999998</v>
      </c>
      <c r="AM972">
        <v>0.60170000000000001</v>
      </c>
      <c r="AN972">
        <v>0</v>
      </c>
      <c r="AO972">
        <v>0</v>
      </c>
      <c r="AP972">
        <v>0</v>
      </c>
      <c r="AQ972">
        <v>0</v>
      </c>
      <c r="AR972">
        <v>0</v>
      </c>
      <c r="AS972">
        <v>0</v>
      </c>
      <c r="AT972">
        <v>0</v>
      </c>
      <c r="AU972">
        <v>0</v>
      </c>
      <c r="AV972">
        <v>0</v>
      </c>
    </row>
    <row r="973" spans="8:48" ht="15.75" customHeight="1" x14ac:dyDescent="0.3">
      <c r="H973" t="str">
        <v>BNGDN82</v>
      </c>
      <c r="I973" t="str">
        <v>MELROSE INDUSTRIES PLC  ORD</v>
      </c>
      <c r="J973">
        <v>0</v>
      </c>
      <c r="K973">
        <v>0</v>
      </c>
      <c r="L973">
        <v>0</v>
      </c>
      <c r="M973">
        <v>0</v>
      </c>
      <c r="N973">
        <v>0</v>
      </c>
      <c r="O973">
        <v>0</v>
      </c>
      <c r="P973">
        <v>0.43009999999999998</v>
      </c>
      <c r="Q973">
        <v>0.69810000000000005</v>
      </c>
      <c r="R973">
        <v>1.0318000000000001</v>
      </c>
      <c r="S973">
        <v>0.92479999999999996</v>
      </c>
      <c r="T973">
        <v>2.2000000000000001E-3</v>
      </c>
      <c r="U973">
        <v>2.2000000000000001E-3</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row>
    <row r="974" spans="8:48" ht="15.75" customHeight="1" x14ac:dyDescent="0.3">
      <c r="H974" t="str">
        <v>BJ1F4N7</v>
      </c>
      <c r="I974" t="str">
        <v>MICRO FOCUS INTERNATIONAL PLC  ORD</v>
      </c>
      <c r="J974">
        <v>0.88900000000000001</v>
      </c>
      <c r="K974">
        <v>0.95750000000000002</v>
      </c>
      <c r="L974">
        <v>0.70379999999999998</v>
      </c>
      <c r="M974">
        <v>0.74790000000000001</v>
      </c>
      <c r="N974">
        <v>1.0257000000000001</v>
      </c>
      <c r="O974">
        <v>1.3475999999999999</v>
      </c>
      <c r="P974">
        <v>1.4835</v>
      </c>
      <c r="Q974">
        <v>1.47</v>
      </c>
      <c r="R974">
        <v>0.71930000000000005</v>
      </c>
      <c r="S974">
        <v>0.50049999999999994</v>
      </c>
      <c r="T974">
        <v>0.36709999999999998</v>
      </c>
      <c r="U974">
        <v>0.379</v>
      </c>
      <c r="V974">
        <v>0</v>
      </c>
      <c r="W974">
        <v>0</v>
      </c>
      <c r="X974">
        <v>0</v>
      </c>
      <c r="Y974">
        <v>0</v>
      </c>
      <c r="Z974">
        <v>0</v>
      </c>
      <c r="AA974">
        <v>0</v>
      </c>
      <c r="AB974">
        <v>0</v>
      </c>
      <c r="AC974">
        <v>0</v>
      </c>
      <c r="AD974">
        <v>0</v>
      </c>
      <c r="AE974">
        <v>0</v>
      </c>
      <c r="AF974">
        <v>0</v>
      </c>
      <c r="AG974">
        <v>0</v>
      </c>
      <c r="AH974">
        <v>0.30609999999999998</v>
      </c>
      <c r="AI974">
        <v>0.4456</v>
      </c>
      <c r="AJ974">
        <v>0</v>
      </c>
      <c r="AK974">
        <v>0</v>
      </c>
      <c r="AL974">
        <v>0</v>
      </c>
      <c r="AM974">
        <v>0</v>
      </c>
      <c r="AN974">
        <v>0</v>
      </c>
      <c r="AO974">
        <v>0</v>
      </c>
      <c r="AP974">
        <v>0</v>
      </c>
      <c r="AQ974">
        <v>0</v>
      </c>
      <c r="AR974">
        <v>0</v>
      </c>
      <c r="AS974">
        <v>0</v>
      </c>
      <c r="AT974">
        <v>0</v>
      </c>
      <c r="AU974">
        <v>0</v>
      </c>
      <c r="AV974">
        <v>0</v>
      </c>
    </row>
    <row r="975" spans="8:48" ht="15.75" customHeight="1" x14ac:dyDescent="0.3">
      <c r="H975" t="str">
        <v>BG6L729</v>
      </c>
      <c r="I975" t="str">
        <v>BOOHOO GROUP PLC  ORD</v>
      </c>
      <c r="J975">
        <v>0</v>
      </c>
      <c r="K975">
        <v>0</v>
      </c>
      <c r="L975">
        <v>0</v>
      </c>
      <c r="M975">
        <v>0</v>
      </c>
      <c r="N975">
        <v>0</v>
      </c>
      <c r="O975">
        <v>0</v>
      </c>
      <c r="P975">
        <v>0</v>
      </c>
      <c r="Q975">
        <v>0</v>
      </c>
      <c r="R975">
        <v>0.3886</v>
      </c>
      <c r="S975">
        <v>0.70740000000000003</v>
      </c>
      <c r="T975">
        <v>0.60499999999999998</v>
      </c>
      <c r="U975">
        <v>0.52669999999999995</v>
      </c>
      <c r="V975">
        <v>0.39679999999999999</v>
      </c>
      <c r="W975">
        <v>0.48880000000000001</v>
      </c>
      <c r="X975">
        <v>0.6331</v>
      </c>
      <c r="Y975">
        <v>0.56040000000000001</v>
      </c>
      <c r="Z975">
        <v>0.63649999999999995</v>
      </c>
      <c r="AA975">
        <v>0.54649999999999999</v>
      </c>
      <c r="AB975">
        <v>0.64590000000000003</v>
      </c>
      <c r="AC975">
        <v>0.68110000000000004</v>
      </c>
      <c r="AD975">
        <v>0.64059999999999995</v>
      </c>
      <c r="AE975">
        <v>0.80179999999999996</v>
      </c>
      <c r="AF975">
        <v>0.98240000000000005</v>
      </c>
      <c r="AG975">
        <v>0.80020000000000002</v>
      </c>
      <c r="AH975">
        <v>0.69620000000000004</v>
      </c>
      <c r="AI975">
        <v>0.55169999999999997</v>
      </c>
      <c r="AJ975">
        <v>0.36880000000000002</v>
      </c>
      <c r="AK975">
        <v>0</v>
      </c>
      <c r="AL975">
        <v>0</v>
      </c>
      <c r="AM975">
        <v>0</v>
      </c>
      <c r="AN975">
        <v>0</v>
      </c>
      <c r="AO975">
        <v>0</v>
      </c>
      <c r="AP975">
        <v>0</v>
      </c>
      <c r="AQ975">
        <v>0</v>
      </c>
      <c r="AR975">
        <v>0</v>
      </c>
      <c r="AS975">
        <v>0</v>
      </c>
      <c r="AT975">
        <v>0</v>
      </c>
      <c r="AU975">
        <v>0</v>
      </c>
      <c r="AV975">
        <v>0</v>
      </c>
    </row>
    <row r="976" spans="8:48" ht="15.75" customHeight="1" x14ac:dyDescent="0.3">
      <c r="H976" t="str">
        <v>B1ZBKY8</v>
      </c>
      <c r="I976" t="str">
        <v>MONY GROUP (SUPERMARKET) PLC  ORD</v>
      </c>
      <c r="J976">
        <v>0</v>
      </c>
      <c r="K976">
        <v>0</v>
      </c>
      <c r="L976">
        <v>0.35959999999999998</v>
      </c>
      <c r="M976">
        <v>0.2772</v>
      </c>
      <c r="N976">
        <v>0.41</v>
      </c>
      <c r="O976">
        <v>0.45579999999999998</v>
      </c>
      <c r="P976">
        <v>0.42330000000000001</v>
      </c>
      <c r="Q976">
        <v>0.41499999999999998</v>
      </c>
      <c r="R976">
        <v>0</v>
      </c>
      <c r="S976">
        <v>0</v>
      </c>
      <c r="T976">
        <v>0</v>
      </c>
      <c r="U976">
        <v>0</v>
      </c>
      <c r="V976">
        <v>0</v>
      </c>
      <c r="W976">
        <v>0</v>
      </c>
      <c r="X976">
        <v>0</v>
      </c>
      <c r="Y976">
        <v>0</v>
      </c>
      <c r="Z976">
        <v>0</v>
      </c>
      <c r="AA976">
        <v>0.38519999999999999</v>
      </c>
      <c r="AB976">
        <v>0.3659</v>
      </c>
      <c r="AC976">
        <v>0.30020000000000002</v>
      </c>
      <c r="AD976">
        <v>0</v>
      </c>
      <c r="AE976">
        <v>0</v>
      </c>
      <c r="AF976">
        <v>0</v>
      </c>
      <c r="AG976">
        <v>0</v>
      </c>
      <c r="AH976">
        <v>0</v>
      </c>
      <c r="AI976">
        <v>0</v>
      </c>
      <c r="AJ976">
        <v>0</v>
      </c>
      <c r="AK976">
        <v>0</v>
      </c>
      <c r="AL976">
        <v>0</v>
      </c>
      <c r="AM976">
        <v>0</v>
      </c>
      <c r="AN976">
        <v>0</v>
      </c>
      <c r="AO976">
        <v>0</v>
      </c>
      <c r="AP976">
        <v>0.54520000000000002</v>
      </c>
      <c r="AQ976">
        <v>0.82740000000000002</v>
      </c>
      <c r="AR976">
        <v>0.9536</v>
      </c>
      <c r="AS976">
        <v>1.0475000000000001</v>
      </c>
      <c r="AT976">
        <v>0.41270000000000001</v>
      </c>
      <c r="AU976">
        <v>0.42059999999999997</v>
      </c>
      <c r="AV976">
        <v>0</v>
      </c>
    </row>
    <row r="977" spans="8:48" ht="15.75" customHeight="1" x14ac:dyDescent="0.3">
      <c r="H977" t="str">
        <v>0621520</v>
      </c>
      <c r="I977" t="str">
        <v>MOBICO GROUP (NATIONAL) PLC  ORD</v>
      </c>
      <c r="J977">
        <v>0</v>
      </c>
      <c r="K977">
        <v>0</v>
      </c>
      <c r="L977">
        <v>0</v>
      </c>
      <c r="M977">
        <v>0</v>
      </c>
      <c r="N977">
        <v>0.40400000000000003</v>
      </c>
      <c r="O977">
        <v>0</v>
      </c>
      <c r="P977">
        <v>0</v>
      </c>
      <c r="Q977">
        <v>0</v>
      </c>
      <c r="R977">
        <v>0</v>
      </c>
      <c r="S977">
        <v>0</v>
      </c>
      <c r="T977">
        <v>0</v>
      </c>
      <c r="U977">
        <v>0</v>
      </c>
      <c r="V977">
        <v>0.32790000000000002</v>
      </c>
      <c r="W977">
        <v>0.37009999999999998</v>
      </c>
      <c r="X977">
        <v>0.40129999999999999</v>
      </c>
      <c r="Y977">
        <v>0.55010000000000003</v>
      </c>
      <c r="Z977">
        <v>0.68689999999999996</v>
      </c>
      <c r="AA977">
        <v>0.55069999999999997</v>
      </c>
      <c r="AB977">
        <v>0.55759999999999998</v>
      </c>
      <c r="AC977">
        <v>0.56789999999999996</v>
      </c>
      <c r="AD977">
        <v>0.35949999999999999</v>
      </c>
      <c r="AE977">
        <v>0.31909999999999999</v>
      </c>
      <c r="AF977">
        <v>0</v>
      </c>
      <c r="AG977">
        <v>0</v>
      </c>
      <c r="AH977">
        <v>0.48909999999999998</v>
      </c>
      <c r="AI977">
        <v>0.4723</v>
      </c>
      <c r="AJ977">
        <v>0</v>
      </c>
      <c r="AK977">
        <v>0</v>
      </c>
      <c r="AL977">
        <v>0</v>
      </c>
      <c r="AM977">
        <v>0</v>
      </c>
      <c r="AN977">
        <v>0</v>
      </c>
      <c r="AO977">
        <v>0</v>
      </c>
      <c r="AP977">
        <v>0</v>
      </c>
      <c r="AQ977">
        <v>0</v>
      </c>
      <c r="AR977">
        <v>0</v>
      </c>
      <c r="AS977">
        <v>0</v>
      </c>
      <c r="AT977">
        <v>0</v>
      </c>
      <c r="AU977">
        <v>0</v>
      </c>
      <c r="AV977">
        <v>0</v>
      </c>
    </row>
    <row r="978" spans="8:48" ht="15.75" customHeight="1" x14ac:dyDescent="0.3">
      <c r="H978" t="str">
        <v>BM7S2W6</v>
      </c>
      <c r="I978" t="str">
        <v>NAHL GROUP PLC  ORD</v>
      </c>
      <c r="J978">
        <v>0</v>
      </c>
      <c r="K978">
        <v>0</v>
      </c>
      <c r="L978">
        <v>0</v>
      </c>
      <c r="M978">
        <v>0.216</v>
      </c>
      <c r="N978">
        <v>0.2898</v>
      </c>
      <c r="O978">
        <v>0.27829999999999999</v>
      </c>
      <c r="P978">
        <v>0.33350000000000002</v>
      </c>
      <c r="Q978">
        <v>0.1883</v>
      </c>
      <c r="R978">
        <v>0.14230000000000001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row>
    <row r="979" spans="8:48" ht="15.75" customHeight="1" x14ac:dyDescent="0.3">
      <c r="H979" t="str">
        <v>BH3VJ78</v>
      </c>
      <c r="I979" t="str">
        <v>NETWORK INTERNATIONAL HLDGS PLC  ORD</v>
      </c>
      <c r="J979">
        <v>0</v>
      </c>
      <c r="K979">
        <v>0</v>
      </c>
      <c r="L979">
        <v>0</v>
      </c>
      <c r="M979">
        <v>0</v>
      </c>
      <c r="N979">
        <v>0</v>
      </c>
      <c r="O979">
        <v>0</v>
      </c>
      <c r="P979">
        <v>0</v>
      </c>
      <c r="Q979">
        <v>0</v>
      </c>
      <c r="R979">
        <v>0</v>
      </c>
      <c r="S979">
        <v>0</v>
      </c>
      <c r="T979">
        <v>0</v>
      </c>
      <c r="U979">
        <v>0</v>
      </c>
      <c r="V979">
        <v>0</v>
      </c>
      <c r="W979">
        <v>0</v>
      </c>
      <c r="X979">
        <v>0</v>
      </c>
      <c r="Y979">
        <v>0</v>
      </c>
      <c r="Z979">
        <v>0</v>
      </c>
      <c r="AA979">
        <v>0.34549999999999997</v>
      </c>
      <c r="AB979">
        <v>0.32269999999999999</v>
      </c>
      <c r="AC979">
        <v>0.36309999999999998</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row>
    <row r="980" spans="8:48" ht="15.75" customHeight="1" x14ac:dyDescent="0.3">
      <c r="H980" t="str">
        <v>3002605</v>
      </c>
      <c r="I980" t="str">
        <v>NEXT 15 GROUP PLC  ORD</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0.34689999999999999</v>
      </c>
      <c r="AM980">
        <v>0.77610000000000001</v>
      </c>
      <c r="AN980">
        <v>0.74380000000000002</v>
      </c>
      <c r="AO980">
        <v>0.84770000000000001</v>
      </c>
      <c r="AP980">
        <v>0.53210000000000002</v>
      </c>
      <c r="AQ980">
        <v>0</v>
      </c>
      <c r="AR980">
        <v>0</v>
      </c>
      <c r="AS980">
        <v>0</v>
      </c>
      <c r="AT980">
        <v>0</v>
      </c>
      <c r="AU980">
        <v>0</v>
      </c>
      <c r="AV980">
        <v>0</v>
      </c>
    </row>
    <row r="981" spans="8:48" ht="15.75" customHeight="1" x14ac:dyDescent="0.3">
      <c r="H981" t="str">
        <v>BJHPLV8</v>
      </c>
      <c r="I981" t="str">
        <v>NINETY ONE PLC  ORD</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0.48330000000000001</v>
      </c>
      <c r="AG981">
        <v>0</v>
      </c>
      <c r="AH981">
        <v>0</v>
      </c>
      <c r="AI981">
        <v>0</v>
      </c>
      <c r="AJ981">
        <v>0</v>
      </c>
      <c r="AK981">
        <v>0</v>
      </c>
      <c r="AL981">
        <v>0</v>
      </c>
      <c r="AM981">
        <v>0</v>
      </c>
      <c r="AN981">
        <v>0</v>
      </c>
      <c r="AO981">
        <v>0</v>
      </c>
      <c r="AP981">
        <v>0</v>
      </c>
      <c r="AQ981">
        <v>0</v>
      </c>
      <c r="AR981">
        <v>0</v>
      </c>
      <c r="AS981">
        <v>0</v>
      </c>
      <c r="AT981">
        <v>0</v>
      </c>
      <c r="AU981">
        <v>0</v>
      </c>
      <c r="AV981">
        <v>0</v>
      </c>
    </row>
    <row r="982" spans="8:48" ht="15.75" customHeight="1" x14ac:dyDescent="0.3">
      <c r="H982" t="str">
        <v>B40SF84</v>
      </c>
      <c r="I982" t="str">
        <v>NOVAE GROUP PLC  ORD</v>
      </c>
      <c r="J982">
        <v>0</v>
      </c>
      <c r="K982">
        <v>0</v>
      </c>
      <c r="L982">
        <v>0.34889999999999999</v>
      </c>
      <c r="M982">
        <v>0.35849999999999999</v>
      </c>
      <c r="N982">
        <v>0.3962</v>
      </c>
      <c r="O982">
        <v>0.38840000000000002</v>
      </c>
      <c r="P982">
        <v>0.38829999999999998</v>
      </c>
      <c r="Q982">
        <v>0.371</v>
      </c>
      <c r="R982">
        <v>0.32369999999999999</v>
      </c>
      <c r="S982">
        <v>0.21890000000000001</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row>
    <row r="983" spans="8:48" ht="15.75" customHeight="1" x14ac:dyDescent="0.3">
      <c r="H983" t="str">
        <v>BDX87W2</v>
      </c>
      <c r="I983" t="str">
        <v>ODFJELL DRILLING LTD  ORD</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0.21279999999999999</v>
      </c>
      <c r="AS983">
        <v>0.21129999999999999</v>
      </c>
      <c r="AT983">
        <v>0</v>
      </c>
      <c r="AU983">
        <v>0</v>
      </c>
      <c r="AV983">
        <v>0</v>
      </c>
    </row>
    <row r="984" spans="8:48" ht="15.75" customHeight="1" x14ac:dyDescent="0.3">
      <c r="H984" t="str">
        <v>BYM1K75</v>
      </c>
      <c r="I984" t="str">
        <v>ON THE BEACH GROUP PLC  ORD</v>
      </c>
      <c r="J984">
        <v>0</v>
      </c>
      <c r="K984">
        <v>0</v>
      </c>
      <c r="L984">
        <v>0</v>
      </c>
      <c r="M984">
        <v>0</v>
      </c>
      <c r="N984">
        <v>0</v>
      </c>
      <c r="O984">
        <v>0</v>
      </c>
      <c r="P984">
        <v>0</v>
      </c>
      <c r="Q984">
        <v>0</v>
      </c>
      <c r="R984">
        <v>0</v>
      </c>
      <c r="S984">
        <v>0</v>
      </c>
      <c r="T984">
        <v>0</v>
      </c>
      <c r="U984">
        <v>0</v>
      </c>
      <c r="V984">
        <v>0</v>
      </c>
      <c r="W984">
        <v>0.25169999999999998</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row>
    <row r="985" spans="8:48" ht="15.75" customHeight="1" x14ac:dyDescent="0.3">
      <c r="H985" t="str">
        <v>B1YC2Y6</v>
      </c>
      <c r="I985" t="str">
        <v>ORIGIN ENTERPRISES PLC  ORD</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0.14949999999999999</v>
      </c>
      <c r="AN985">
        <v>0.1487</v>
      </c>
      <c r="AO985">
        <v>0.1605</v>
      </c>
      <c r="AP985">
        <v>0</v>
      </c>
      <c r="AQ985">
        <v>0</v>
      </c>
      <c r="AR985">
        <v>0</v>
      </c>
      <c r="AS985">
        <v>0</v>
      </c>
      <c r="AT985">
        <v>0</v>
      </c>
      <c r="AU985">
        <v>0</v>
      </c>
      <c r="AV985">
        <v>0</v>
      </c>
    </row>
    <row r="986" spans="8:48" ht="15.75" customHeight="1" x14ac:dyDescent="0.3">
      <c r="H986" t="str">
        <v>0665045</v>
      </c>
      <c r="I986" t="str">
        <v>OXFORD INSTRUMENTS PLC  ORD</v>
      </c>
      <c r="J986">
        <v>0</v>
      </c>
      <c r="K986">
        <v>0</v>
      </c>
      <c r="L986">
        <v>0</v>
      </c>
      <c r="M986">
        <v>0</v>
      </c>
      <c r="N986">
        <v>0</v>
      </c>
      <c r="O986">
        <v>0</v>
      </c>
      <c r="P986">
        <v>0</v>
      </c>
      <c r="Q986">
        <v>0</v>
      </c>
      <c r="R986">
        <v>0</v>
      </c>
      <c r="S986">
        <v>0</v>
      </c>
      <c r="T986">
        <v>0</v>
      </c>
      <c r="U986">
        <v>0</v>
      </c>
      <c r="V986">
        <v>0</v>
      </c>
      <c r="W986">
        <v>0</v>
      </c>
      <c r="X986">
        <v>0</v>
      </c>
      <c r="Y986">
        <v>0</v>
      </c>
      <c r="Z986">
        <v>0</v>
      </c>
      <c r="AA986">
        <v>0</v>
      </c>
      <c r="AB986">
        <v>0.16270000000000001</v>
      </c>
      <c r="AC986">
        <v>0.18410000000000001</v>
      </c>
      <c r="AD986">
        <v>0.57299999999999995</v>
      </c>
      <c r="AE986">
        <v>0.4052</v>
      </c>
      <c r="AF986">
        <v>0.443</v>
      </c>
      <c r="AG986">
        <v>0.5423</v>
      </c>
      <c r="AH986">
        <v>0.51670000000000005</v>
      </c>
      <c r="AI986">
        <v>0.54359999999999997</v>
      </c>
      <c r="AJ986">
        <v>0.51229999999999998</v>
      </c>
      <c r="AK986">
        <v>0.5877</v>
      </c>
      <c r="AL986">
        <v>0.52480000000000004</v>
      </c>
      <c r="AM986">
        <v>0.67949999999999999</v>
      </c>
      <c r="AN986">
        <v>0.60909999999999997</v>
      </c>
      <c r="AO986">
        <v>0.69279999999999997</v>
      </c>
      <c r="AP986">
        <v>0.59460000000000002</v>
      </c>
      <c r="AQ986">
        <v>0.68159999999999998</v>
      </c>
      <c r="AR986">
        <v>0.56599999999999995</v>
      </c>
      <c r="AS986">
        <v>0.56669999999999998</v>
      </c>
      <c r="AT986">
        <v>0</v>
      </c>
      <c r="AU986">
        <v>0</v>
      </c>
      <c r="AV986">
        <v>0</v>
      </c>
    </row>
    <row r="987" spans="8:48" ht="15.75" customHeight="1" x14ac:dyDescent="0.3">
      <c r="H987" t="str">
        <v>0667278</v>
      </c>
      <c r="I987" t="str">
        <v>PACE (PACE MICRO TECH) PLC  ORD</v>
      </c>
      <c r="J987">
        <v>0.69210000000000005</v>
      </c>
      <c r="K987">
        <v>0.62370000000000003</v>
      </c>
      <c r="L987">
        <v>0.55069999999999997</v>
      </c>
      <c r="M987">
        <v>0.50519999999999998</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row>
    <row r="988" spans="8:48" ht="15.75" customHeight="1" x14ac:dyDescent="0.3">
      <c r="H988" t="str">
        <v>3023231</v>
      </c>
      <c r="I988" t="str">
        <v>PAGEGROUP PLC  ORD</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0.4173</v>
      </c>
      <c r="AJ988">
        <v>0.52200000000000002</v>
      </c>
      <c r="AK988">
        <v>0.65069999999999995</v>
      </c>
      <c r="AL988">
        <v>0.41639999999999999</v>
      </c>
      <c r="AM988">
        <v>0.40260000000000001</v>
      </c>
      <c r="AN988">
        <v>0.41289999999999999</v>
      </c>
      <c r="AO988">
        <v>0.46129999999999999</v>
      </c>
      <c r="AP988">
        <v>0</v>
      </c>
      <c r="AQ988">
        <v>0</v>
      </c>
      <c r="AR988">
        <v>0</v>
      </c>
      <c r="AS988">
        <v>0</v>
      </c>
      <c r="AT988">
        <v>0</v>
      </c>
      <c r="AU988">
        <v>0</v>
      </c>
      <c r="AV988">
        <v>0</v>
      </c>
    </row>
    <row r="989" spans="8:48" ht="15.75" customHeight="1" x14ac:dyDescent="0.3">
      <c r="H989" t="str">
        <v>3426454</v>
      </c>
      <c r="I989" t="str">
        <v>PAYSAFE GROUP PLC  ORD</v>
      </c>
      <c r="J989">
        <v>0.42270000000000002</v>
      </c>
      <c r="K989">
        <v>0</v>
      </c>
      <c r="L989">
        <v>0.38990000000000002</v>
      </c>
      <c r="M989">
        <v>0.42320000000000002</v>
      </c>
      <c r="N989">
        <v>0.54010000000000002</v>
      </c>
      <c r="O989">
        <v>0.55549999999999999</v>
      </c>
      <c r="P989">
        <v>0.5262</v>
      </c>
      <c r="Q989">
        <v>0.46610000000000001</v>
      </c>
      <c r="R989">
        <v>0</v>
      </c>
      <c r="S989">
        <v>0.44230000000000003</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row>
    <row r="990" spans="8:48" ht="15.75" customHeight="1" x14ac:dyDescent="0.3">
      <c r="H990" t="str">
        <v>BSB7BS0</v>
      </c>
      <c r="I990" t="str">
        <v>PINEWOOD TECHNOLOGIES GROUP  ORD</v>
      </c>
      <c r="J990">
        <v>0</v>
      </c>
      <c r="K990">
        <v>0</v>
      </c>
      <c r="L990">
        <v>0.33329999999999999</v>
      </c>
      <c r="M990">
        <v>0.5101</v>
      </c>
      <c r="N990">
        <v>0.46920000000000001</v>
      </c>
      <c r="O990">
        <v>0.29220000000000002</v>
      </c>
      <c r="P990">
        <v>0.1883</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row>
    <row r="991" spans="8:48" ht="15.75" customHeight="1" x14ac:dyDescent="0.3">
      <c r="H991" t="str">
        <v>BJ62K68</v>
      </c>
      <c r="I991" t="str">
        <v>PETS AT HOME GROUP PLC  ORD</v>
      </c>
      <c r="J991">
        <v>0</v>
      </c>
      <c r="K991">
        <v>0</v>
      </c>
      <c r="L991">
        <v>0</v>
      </c>
      <c r="M991">
        <v>0</v>
      </c>
      <c r="N991">
        <v>0</v>
      </c>
      <c r="O991">
        <v>0</v>
      </c>
      <c r="P991">
        <v>0</v>
      </c>
      <c r="Q991">
        <v>0</v>
      </c>
      <c r="R991">
        <v>0</v>
      </c>
      <c r="S991">
        <v>0</v>
      </c>
      <c r="T991">
        <v>0</v>
      </c>
      <c r="U991">
        <v>0</v>
      </c>
      <c r="V991">
        <v>0</v>
      </c>
      <c r="W991">
        <v>0</v>
      </c>
      <c r="X991">
        <v>0</v>
      </c>
      <c r="Y991">
        <v>0</v>
      </c>
      <c r="Z991">
        <v>0</v>
      </c>
      <c r="AA991">
        <v>0.2082</v>
      </c>
      <c r="AB991">
        <v>0.23980000000000001</v>
      </c>
      <c r="AC991">
        <v>0.3024</v>
      </c>
      <c r="AD991">
        <v>0.82740000000000002</v>
      </c>
      <c r="AE991">
        <v>0.65710000000000002</v>
      </c>
      <c r="AF991">
        <v>1.2539</v>
      </c>
      <c r="AG991">
        <v>1.2075</v>
      </c>
      <c r="AH991">
        <v>1.0587</v>
      </c>
      <c r="AI991">
        <v>1.0288999999999999</v>
      </c>
      <c r="AJ991">
        <v>0.8196</v>
      </c>
      <c r="AK991">
        <v>0.65269999999999995</v>
      </c>
      <c r="AL991">
        <v>0.435</v>
      </c>
      <c r="AM991">
        <v>0</v>
      </c>
      <c r="AN991">
        <v>0</v>
      </c>
      <c r="AO991">
        <v>0</v>
      </c>
      <c r="AP991">
        <v>0</v>
      </c>
      <c r="AQ991">
        <v>0</v>
      </c>
      <c r="AR991">
        <v>0</v>
      </c>
      <c r="AS991">
        <v>0</v>
      </c>
      <c r="AT991">
        <v>0</v>
      </c>
      <c r="AU991">
        <v>0</v>
      </c>
      <c r="AV991">
        <v>0</v>
      </c>
    </row>
    <row r="992" spans="8:48" ht="15.75" customHeight="1" x14ac:dyDescent="0.3">
      <c r="H992" t="str">
        <v>B0H2K53</v>
      </c>
      <c r="I992" t="str">
        <v>PETROFAC LTD  ORD</v>
      </c>
      <c r="J992">
        <v>0</v>
      </c>
      <c r="K992">
        <v>0</v>
      </c>
      <c r="L992">
        <v>0</v>
      </c>
      <c r="M992">
        <v>0</v>
      </c>
      <c r="N992">
        <v>0</v>
      </c>
      <c r="O992">
        <v>0</v>
      </c>
      <c r="P992">
        <v>0.504</v>
      </c>
      <c r="Q992">
        <v>0.52270000000000005</v>
      </c>
      <c r="R992">
        <v>0.5242</v>
      </c>
      <c r="S992">
        <v>0</v>
      </c>
      <c r="T992">
        <v>0</v>
      </c>
      <c r="U992">
        <v>0</v>
      </c>
      <c r="V992">
        <v>0</v>
      </c>
      <c r="W992">
        <v>0</v>
      </c>
      <c r="X992">
        <v>0.52029999999999998</v>
      </c>
      <c r="Y992">
        <v>0.49180000000000001</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row>
    <row r="993" spans="8:48" ht="15.75" customHeight="1" x14ac:dyDescent="0.3">
      <c r="H993" t="str">
        <v>B7S9G98</v>
      </c>
      <c r="I993" t="str">
        <v>PLAYTECH PLC  ORD</v>
      </c>
      <c r="J993">
        <v>0</v>
      </c>
      <c r="K993">
        <v>0.58160000000000001</v>
      </c>
      <c r="L993">
        <v>0.6341</v>
      </c>
      <c r="M993">
        <v>0.45229999999999998</v>
      </c>
      <c r="N993">
        <v>0.49480000000000002</v>
      </c>
      <c r="O993">
        <v>0.46150000000000002</v>
      </c>
      <c r="P993">
        <v>0.40870000000000001</v>
      </c>
      <c r="Q993">
        <v>0.3947</v>
      </c>
      <c r="R993">
        <v>0.57010000000000005</v>
      </c>
      <c r="S993">
        <v>0.43690000000000001</v>
      </c>
      <c r="T993">
        <v>0.35720000000000002</v>
      </c>
      <c r="U993">
        <v>0.32690000000000002</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row>
    <row r="994" spans="8:48" ht="15.75" customHeight="1" x14ac:dyDescent="0.3">
      <c r="H994" t="str">
        <v>B6T5S47</v>
      </c>
      <c r="I994" t="str">
        <v>SOLIDCORE RESOU(POLYMETAL) PLC  ORD</v>
      </c>
      <c r="J994">
        <v>0</v>
      </c>
      <c r="K994">
        <v>0</v>
      </c>
      <c r="L994">
        <v>0</v>
      </c>
      <c r="M994">
        <v>0</v>
      </c>
      <c r="N994">
        <v>0.18210000000000001</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row>
    <row r="995" spans="8:48" ht="15.75" customHeight="1" x14ac:dyDescent="0.3">
      <c r="H995" t="str">
        <v>BKRC5K3</v>
      </c>
      <c r="I995" t="str">
        <v>GENUIT GROUP (POLYPIPE) PLC  ORD</v>
      </c>
      <c r="J995">
        <v>0</v>
      </c>
      <c r="K995">
        <v>0</v>
      </c>
      <c r="L995">
        <v>0.34250000000000003</v>
      </c>
      <c r="M995">
        <v>0.25729999999999997</v>
      </c>
      <c r="N995">
        <v>0.19919999999999999</v>
      </c>
      <c r="O995">
        <v>0</v>
      </c>
      <c r="P995">
        <v>0</v>
      </c>
      <c r="Q995">
        <v>0</v>
      </c>
      <c r="R995">
        <v>0</v>
      </c>
      <c r="S995">
        <v>0</v>
      </c>
      <c r="T995">
        <v>0</v>
      </c>
      <c r="U995">
        <v>0</v>
      </c>
      <c r="V995">
        <v>0</v>
      </c>
      <c r="W995">
        <v>0</v>
      </c>
      <c r="X995">
        <v>0</v>
      </c>
      <c r="Y995">
        <v>0</v>
      </c>
      <c r="Z995">
        <v>0</v>
      </c>
      <c r="AA995">
        <v>0.39660000000000001</v>
      </c>
      <c r="AB995">
        <v>0.47</v>
      </c>
      <c r="AC995">
        <v>0.58760000000000001</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row>
    <row r="996" spans="8:48" ht="15.75" customHeight="1" x14ac:dyDescent="0.3">
      <c r="H996" t="str">
        <v>BJ34VB9</v>
      </c>
      <c r="I996" t="str">
        <v>POUNDLAND GROUP PLC  ORD</v>
      </c>
      <c r="J996">
        <v>0.48170000000000002</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row>
    <row r="997" spans="8:48" ht="15.75" customHeight="1" x14ac:dyDescent="0.3">
      <c r="H997" t="str">
        <v>B1Z4ST8</v>
      </c>
      <c r="I997" t="str">
        <v>VANQUIS BANKING GRP (PROVIDENT)  ORD</v>
      </c>
      <c r="J997">
        <v>0.48959999999999998</v>
      </c>
      <c r="K997">
        <v>0.58109999999999995</v>
      </c>
      <c r="L997">
        <v>0.56840000000000002</v>
      </c>
      <c r="M997">
        <v>0.43269999999999997</v>
      </c>
      <c r="N997">
        <v>0.2913</v>
      </c>
      <c r="O997">
        <v>0</v>
      </c>
      <c r="P997">
        <v>0</v>
      </c>
      <c r="Q997">
        <v>0</v>
      </c>
      <c r="R997">
        <v>0</v>
      </c>
      <c r="S997">
        <v>0</v>
      </c>
      <c r="T997">
        <v>0</v>
      </c>
      <c r="U997">
        <v>0</v>
      </c>
      <c r="V997">
        <v>0</v>
      </c>
      <c r="W997">
        <v>0</v>
      </c>
      <c r="X997">
        <v>0</v>
      </c>
      <c r="Y997">
        <v>0</v>
      </c>
      <c r="Z997">
        <v>0</v>
      </c>
      <c r="AA997">
        <v>0</v>
      </c>
      <c r="AB997">
        <v>0</v>
      </c>
      <c r="AC997">
        <v>0</v>
      </c>
      <c r="AD997">
        <v>0.24859999999999999</v>
      </c>
      <c r="AE997">
        <v>0</v>
      </c>
      <c r="AF997">
        <v>0</v>
      </c>
      <c r="AG997">
        <v>0</v>
      </c>
      <c r="AH997">
        <v>0</v>
      </c>
      <c r="AI997">
        <v>0</v>
      </c>
      <c r="AJ997">
        <v>0</v>
      </c>
      <c r="AK997">
        <v>0</v>
      </c>
      <c r="AL997">
        <v>0</v>
      </c>
      <c r="AM997">
        <v>0</v>
      </c>
      <c r="AN997">
        <v>0</v>
      </c>
      <c r="AO997">
        <v>0</v>
      </c>
      <c r="AP997">
        <v>0</v>
      </c>
      <c r="AQ997">
        <v>0.2477</v>
      </c>
      <c r="AR997">
        <v>0</v>
      </c>
      <c r="AS997">
        <v>0</v>
      </c>
      <c r="AT997">
        <v>0</v>
      </c>
      <c r="AU997">
        <v>0</v>
      </c>
      <c r="AV997">
        <v>0</v>
      </c>
    </row>
    <row r="998" spans="8:48" ht="15.75" customHeight="1" x14ac:dyDescent="0.3">
      <c r="H998" t="str">
        <v>0718444</v>
      </c>
      <c r="I998" t="str">
        <v>QUINTAIN ESTATES &amp; DEVELOPMENT  ORD</v>
      </c>
      <c r="J998">
        <v>0.42559999999999998</v>
      </c>
      <c r="K998">
        <v>0.4572</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row>
    <row r="999" spans="8:48" ht="15.75" customHeight="1" x14ac:dyDescent="0.3">
      <c r="H999" t="str">
        <v>BLWF0R6</v>
      </c>
      <c r="I999" t="str">
        <v>REDDE PLC  ORD</v>
      </c>
      <c r="J999">
        <v>0.34410000000000002</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row>
    <row r="1000" spans="8:48" ht="15.75" customHeight="1" x14ac:dyDescent="0.3">
      <c r="H1000" t="str">
        <v>BDVZYZ7</v>
      </c>
      <c r="I1000" t="str">
        <v>INTL DISTRIBUTION SERVICES  ORD</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0.49309999999999998</v>
      </c>
      <c r="AH1000">
        <v>0.87329999999999997</v>
      </c>
      <c r="AI1000">
        <v>1.0049999999999999</v>
      </c>
      <c r="AJ1000">
        <v>0.78969999999999996</v>
      </c>
      <c r="AK1000">
        <v>0.66959999999999997</v>
      </c>
      <c r="AL1000">
        <v>0.48659999999999998</v>
      </c>
      <c r="AM1000">
        <v>0</v>
      </c>
      <c r="AN1000">
        <v>0</v>
      </c>
      <c r="AO1000">
        <v>0</v>
      </c>
      <c r="AP1000">
        <v>0</v>
      </c>
      <c r="AQ1000">
        <v>0</v>
      </c>
      <c r="AR1000">
        <v>0</v>
      </c>
      <c r="AS1000">
        <v>0</v>
      </c>
      <c r="AT1000">
        <v>0</v>
      </c>
      <c r="AU1000">
        <v>0</v>
      </c>
      <c r="AV1000">
        <v>0</v>
      </c>
    </row>
    <row r="1001" spans="8:48" ht="15" customHeight="1" x14ac:dyDescent="0.3">
      <c r="H1001" t="str">
        <v>B1L5QH9</v>
      </c>
      <c r="I1001" t="str">
        <v>RANK GROUP PLC  ORD</v>
      </c>
      <c r="J1001">
        <v>0</v>
      </c>
      <c r="K1001">
        <v>0</v>
      </c>
      <c r="L1001">
        <v>0.40660000000000002</v>
      </c>
      <c r="M1001">
        <v>0.48959999999999998</v>
      </c>
      <c r="N1001">
        <v>0.41820000000000002</v>
      </c>
      <c r="O1001">
        <v>0.35780000000000001</v>
      </c>
      <c r="P1001">
        <v>0</v>
      </c>
      <c r="Q1001">
        <v>0</v>
      </c>
      <c r="R1001">
        <v>0</v>
      </c>
      <c r="S1001">
        <v>0</v>
      </c>
      <c r="T1001">
        <v>0</v>
      </c>
      <c r="U1001">
        <v>0</v>
      </c>
      <c r="V1001">
        <v>0</v>
      </c>
      <c r="W1001">
        <v>0</v>
      </c>
      <c r="X1001">
        <v>0</v>
      </c>
      <c r="Y1001">
        <v>0</v>
      </c>
      <c r="Z1001">
        <v>0</v>
      </c>
      <c r="AA1001">
        <v>0</v>
      </c>
      <c r="AB1001">
        <v>0</v>
      </c>
      <c r="AC1001">
        <v>0</v>
      </c>
      <c r="AD1001">
        <v>0.2455</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row>
    <row r="1002" spans="8:48" ht="15" customHeight="1" x14ac:dyDescent="0.3">
      <c r="H1002" t="str">
        <v>0903994</v>
      </c>
      <c r="I1002" t="str">
        <v>REACH PLC  ORD</v>
      </c>
      <c r="J1002">
        <v>0.85270000000000001</v>
      </c>
      <c r="K1002">
        <v>0.4874</v>
      </c>
      <c r="L1002">
        <v>0.34610000000000002</v>
      </c>
      <c r="M1002">
        <v>0.48649999999999999</v>
      </c>
      <c r="N1002">
        <v>0.40679999999999999</v>
      </c>
      <c r="O1002">
        <v>0.24079999999999999</v>
      </c>
      <c r="P1002">
        <v>0.24610000000000001</v>
      </c>
      <c r="Q1002">
        <v>0.30420000000000003</v>
      </c>
      <c r="R1002">
        <v>0.29310000000000003</v>
      </c>
      <c r="S1002">
        <v>0.18709999999999999</v>
      </c>
      <c r="T1002">
        <v>8.2199999999999995E-2</v>
      </c>
      <c r="U1002">
        <v>7.4899999999999994E-2</v>
      </c>
      <c r="V1002">
        <v>0</v>
      </c>
      <c r="W1002">
        <v>0</v>
      </c>
      <c r="X1002">
        <v>0</v>
      </c>
      <c r="Y1002">
        <v>0</v>
      </c>
      <c r="Z1002">
        <v>0</v>
      </c>
      <c r="AA1002">
        <v>0</v>
      </c>
      <c r="AB1002">
        <v>0</v>
      </c>
      <c r="AC1002">
        <v>0</v>
      </c>
      <c r="AD1002">
        <v>0</v>
      </c>
      <c r="AE1002">
        <v>0</v>
      </c>
      <c r="AF1002">
        <v>0</v>
      </c>
      <c r="AG1002">
        <v>0</v>
      </c>
      <c r="AH1002">
        <v>0.33960000000000001</v>
      </c>
      <c r="AI1002">
        <v>0.45789999999999997</v>
      </c>
      <c r="AJ1002">
        <v>0.72</v>
      </c>
      <c r="AK1002">
        <v>0.64649999999999996</v>
      </c>
      <c r="AL1002">
        <v>0.57120000000000004</v>
      </c>
      <c r="AM1002">
        <v>0</v>
      </c>
      <c r="AN1002">
        <v>0</v>
      </c>
      <c r="AO1002">
        <v>0</v>
      </c>
      <c r="AP1002">
        <v>0</v>
      </c>
      <c r="AQ1002">
        <v>0</v>
      </c>
      <c r="AR1002">
        <v>0</v>
      </c>
      <c r="AS1002">
        <v>0</v>
      </c>
      <c r="AT1002">
        <v>0</v>
      </c>
      <c r="AU1002">
        <v>0</v>
      </c>
      <c r="AV1002">
        <v>0</v>
      </c>
    </row>
    <row r="1003" spans="8:48" ht="15" customHeight="1" x14ac:dyDescent="0.3">
      <c r="H1003" t="str">
        <v>B082RF1</v>
      </c>
      <c r="I1003" t="str">
        <v>RENTOKIL INITIAL PLC  ORD</v>
      </c>
      <c r="J1003">
        <v>0</v>
      </c>
      <c r="K1003">
        <v>0</v>
      </c>
      <c r="L1003">
        <v>0</v>
      </c>
      <c r="M1003">
        <v>0</v>
      </c>
      <c r="N1003">
        <v>0</v>
      </c>
      <c r="O1003">
        <v>0.54669999999999996</v>
      </c>
      <c r="P1003">
        <v>0.42630000000000001</v>
      </c>
      <c r="Q1003">
        <v>0.45340000000000003</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row>
    <row r="1004" spans="8:48" ht="15" customHeight="1" x14ac:dyDescent="0.3">
      <c r="H1004" t="str">
        <v>0732358</v>
      </c>
      <c r="I1004" t="str">
        <v>RENISHAW PLC  ORD</v>
      </c>
      <c r="J1004">
        <v>0.25309999999999999</v>
      </c>
      <c r="K1004">
        <v>0.44679999999999997</v>
      </c>
      <c r="L1004">
        <v>0</v>
      </c>
      <c r="M1004">
        <v>0</v>
      </c>
      <c r="N1004">
        <v>0</v>
      </c>
      <c r="O1004">
        <v>0</v>
      </c>
      <c r="P1004">
        <v>0</v>
      </c>
      <c r="Q1004">
        <v>0</v>
      </c>
      <c r="R1004">
        <v>0</v>
      </c>
      <c r="S1004">
        <v>0.61880000000000002</v>
      </c>
      <c r="T1004">
        <v>0.68930000000000002</v>
      </c>
      <c r="U1004">
        <v>0.73860000000000003</v>
      </c>
      <c r="V1004">
        <v>0.57410000000000005</v>
      </c>
      <c r="W1004">
        <v>0.63429999999999997</v>
      </c>
      <c r="X1004">
        <v>0.52780000000000005</v>
      </c>
      <c r="Y1004">
        <v>0.60550000000000004</v>
      </c>
      <c r="Z1004">
        <v>1.1000000000000001E-3</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row>
    <row r="1005" spans="8:48" ht="15" customHeight="1" x14ac:dyDescent="0.3">
      <c r="H1005" t="str">
        <v>B0YG1K0</v>
      </c>
      <c r="I1005" t="str">
        <v>RESTAURANT GROUP PLC  ORD</v>
      </c>
      <c r="J1005">
        <v>0.39739999999999998</v>
      </c>
      <c r="K1005">
        <v>0.31759999999999999</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row>
    <row r="1006" spans="8:48" ht="15" customHeight="1" x14ac:dyDescent="0.3">
      <c r="H1006" t="str">
        <v>BGDT3G2</v>
      </c>
      <c r="I1006" t="str">
        <v>RIGHTMOVE PLC  ORD</v>
      </c>
      <c r="J1006">
        <v>0.50660000000000005</v>
      </c>
      <c r="K1006">
        <v>0.71899999999999997</v>
      </c>
      <c r="L1006">
        <v>0.72989999999999999</v>
      </c>
      <c r="M1006">
        <v>0.71609999999999996</v>
      </c>
      <c r="N1006">
        <v>0.92149999999999999</v>
      </c>
      <c r="O1006">
        <v>0.74329999999999996</v>
      </c>
      <c r="P1006">
        <v>0.54649999999999999</v>
      </c>
      <c r="Q1006">
        <v>0.53759999999999997</v>
      </c>
      <c r="R1006">
        <v>0.48359999999999997</v>
      </c>
      <c r="S1006">
        <v>0.37380000000000002</v>
      </c>
      <c r="T1006">
        <v>0.19320000000000001</v>
      </c>
      <c r="U1006">
        <v>0.2099</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row>
    <row r="1007" spans="8:48" ht="15" customHeight="1" x14ac:dyDescent="0.3">
      <c r="H1007" t="str">
        <v>0719737</v>
      </c>
      <c r="I1007" t="str">
        <v>RPC GROUP PLC  ORD</v>
      </c>
      <c r="J1007">
        <v>0</v>
      </c>
      <c r="K1007">
        <v>0</v>
      </c>
      <c r="L1007">
        <v>0</v>
      </c>
      <c r="M1007">
        <v>0</v>
      </c>
      <c r="N1007">
        <v>0</v>
      </c>
      <c r="O1007">
        <v>0</v>
      </c>
      <c r="P1007">
        <v>0.48180000000000001</v>
      </c>
      <c r="Q1007">
        <v>0.56879999999999997</v>
      </c>
      <c r="R1007">
        <v>0.48320000000000002</v>
      </c>
      <c r="S1007">
        <v>0.38329999999999997</v>
      </c>
      <c r="T1007">
        <v>0.53029999999999999</v>
      </c>
      <c r="U1007">
        <v>0.46100000000000002</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row>
    <row r="1008" spans="8:48" ht="15" customHeight="1" x14ac:dyDescent="0.3">
      <c r="H1008" t="str">
        <v>0759476</v>
      </c>
      <c r="I1008" t="str">
        <v>RPS GROUP PLC  ORD</v>
      </c>
      <c r="J1008">
        <v>0</v>
      </c>
      <c r="K1008">
        <v>0</v>
      </c>
      <c r="L1008">
        <v>0</v>
      </c>
      <c r="M1008">
        <v>0</v>
      </c>
      <c r="N1008">
        <v>0</v>
      </c>
      <c r="O1008">
        <v>0</v>
      </c>
      <c r="P1008">
        <v>0</v>
      </c>
      <c r="Q1008">
        <v>0</v>
      </c>
      <c r="R1008">
        <v>0</v>
      </c>
      <c r="S1008">
        <v>0</v>
      </c>
      <c r="T1008">
        <v>0.33950000000000002</v>
      </c>
      <c r="U1008">
        <v>0.313</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row>
    <row r="1009" spans="8:48" ht="15" customHeight="1" x14ac:dyDescent="0.3">
      <c r="H1009" t="str">
        <v>BYWVDP4</v>
      </c>
      <c r="I1009" t="str">
        <v>SABRE INSURANCE GROUP PLC  ORD</v>
      </c>
      <c r="J1009">
        <v>0</v>
      </c>
      <c r="K1009">
        <v>0</v>
      </c>
      <c r="L1009">
        <v>0</v>
      </c>
      <c r="M1009">
        <v>0</v>
      </c>
      <c r="N1009">
        <v>0</v>
      </c>
      <c r="O1009">
        <v>0</v>
      </c>
      <c r="P1009">
        <v>0</v>
      </c>
      <c r="Q1009">
        <v>0</v>
      </c>
      <c r="R1009">
        <v>0</v>
      </c>
      <c r="S1009">
        <v>0</v>
      </c>
      <c r="T1009">
        <v>0</v>
      </c>
      <c r="U1009">
        <v>0</v>
      </c>
      <c r="V1009">
        <v>0</v>
      </c>
      <c r="W1009">
        <v>0</v>
      </c>
      <c r="X1009">
        <v>0</v>
      </c>
      <c r="Y1009">
        <v>0</v>
      </c>
      <c r="Z1009">
        <v>0.14560000000000001</v>
      </c>
      <c r="AA1009">
        <v>0.1298</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row>
    <row r="1010" spans="8:48" ht="15" customHeight="1" x14ac:dyDescent="0.3">
      <c r="H1010" t="str">
        <v>BMX64W8</v>
      </c>
      <c r="I1010" t="str">
        <v>SAGA PLC  ORD</v>
      </c>
      <c r="J1010">
        <v>0</v>
      </c>
      <c r="K1010">
        <v>0.42199999999999999</v>
      </c>
      <c r="L1010">
        <v>0.4047</v>
      </c>
      <c r="M1010">
        <v>0.28170000000000001</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row>
    <row r="1011" spans="8:48" ht="15" customHeight="1" x14ac:dyDescent="0.3">
      <c r="H1011" t="str">
        <v>B1N7Z09</v>
      </c>
      <c r="I1011" t="str">
        <v>SAFESTORE HOLDINGS PLC  ORD</v>
      </c>
      <c r="J1011">
        <v>0</v>
      </c>
      <c r="K1011">
        <v>0</v>
      </c>
      <c r="L1011">
        <v>0</v>
      </c>
      <c r="M1011">
        <v>0.25380000000000003</v>
      </c>
      <c r="N1011">
        <v>0.27639999999999998</v>
      </c>
      <c r="O1011">
        <v>0.2303</v>
      </c>
      <c r="P1011">
        <v>0.2878</v>
      </c>
      <c r="Q1011">
        <v>0.27839999999999998</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row>
    <row r="1012" spans="8:48" ht="15" customHeight="1" x14ac:dyDescent="0.3">
      <c r="H1012" t="str">
        <v>B135BJ4</v>
      </c>
      <c r="I1012" t="str">
        <v>SAVILLS PLC  ORD</v>
      </c>
      <c r="J1012">
        <v>0.49209999999999998</v>
      </c>
      <c r="K1012">
        <v>0.72489999999999999</v>
      </c>
      <c r="L1012">
        <v>0.7419</v>
      </c>
      <c r="M1012">
        <v>0.51139999999999997</v>
      </c>
      <c r="N1012">
        <v>0</v>
      </c>
      <c r="O1012">
        <v>0</v>
      </c>
      <c r="P1012">
        <v>0</v>
      </c>
      <c r="Q1012">
        <v>0</v>
      </c>
      <c r="R1012">
        <v>0</v>
      </c>
      <c r="S1012">
        <v>0</v>
      </c>
      <c r="T1012">
        <v>0</v>
      </c>
      <c r="U1012">
        <v>0</v>
      </c>
      <c r="V1012">
        <v>0.48139999999999999</v>
      </c>
      <c r="W1012">
        <v>0</v>
      </c>
      <c r="X1012">
        <v>0</v>
      </c>
      <c r="Y1012">
        <v>0</v>
      </c>
      <c r="Z1012">
        <v>0</v>
      </c>
      <c r="AA1012">
        <v>0</v>
      </c>
      <c r="AB1012">
        <v>0.51370000000000005</v>
      </c>
      <c r="AC1012">
        <v>0.62219999999999998</v>
      </c>
      <c r="AD1012">
        <v>0.63780000000000003</v>
      </c>
      <c r="AE1012">
        <v>0.39200000000000002</v>
      </c>
      <c r="AF1012">
        <v>0.36380000000000001</v>
      </c>
      <c r="AG1012">
        <v>0</v>
      </c>
      <c r="AH1012">
        <v>0</v>
      </c>
      <c r="AI1012">
        <v>0</v>
      </c>
      <c r="AJ1012">
        <v>0</v>
      </c>
      <c r="AK1012">
        <v>0</v>
      </c>
      <c r="AL1012">
        <v>0</v>
      </c>
      <c r="AM1012">
        <v>0</v>
      </c>
      <c r="AN1012">
        <v>0</v>
      </c>
      <c r="AO1012">
        <v>0</v>
      </c>
      <c r="AP1012">
        <v>0</v>
      </c>
      <c r="AQ1012">
        <v>0</v>
      </c>
      <c r="AR1012">
        <v>0</v>
      </c>
      <c r="AS1012">
        <v>0</v>
      </c>
      <c r="AT1012">
        <v>0</v>
      </c>
      <c r="AU1012">
        <v>0</v>
      </c>
      <c r="AV1012">
        <v>0</v>
      </c>
    </row>
    <row r="1013" spans="8:48" ht="15" customHeight="1" x14ac:dyDescent="0.3">
      <c r="H1013" t="str">
        <v>BGXQNP2</v>
      </c>
      <c r="I1013" t="str">
        <v>PHOENIX GROUP HOLDINGS PLC  ORD</v>
      </c>
      <c r="J1013">
        <v>0.63570000000000004</v>
      </c>
      <c r="K1013">
        <v>0.69969999999999999</v>
      </c>
      <c r="L1013">
        <v>0.54520000000000002</v>
      </c>
      <c r="M1013">
        <v>0.43409999999999999</v>
      </c>
      <c r="N1013">
        <v>0.5262</v>
      </c>
      <c r="O1013">
        <v>0.43009999999999998</v>
      </c>
      <c r="P1013">
        <v>0.40660000000000002</v>
      </c>
      <c r="Q1013">
        <v>0.57240000000000002</v>
      </c>
      <c r="R1013">
        <v>0.55159999999999998</v>
      </c>
      <c r="S1013">
        <v>0</v>
      </c>
      <c r="T1013">
        <v>0</v>
      </c>
      <c r="U1013">
        <v>0</v>
      </c>
      <c r="V1013">
        <v>0</v>
      </c>
      <c r="W1013">
        <v>0</v>
      </c>
      <c r="X1013">
        <v>0</v>
      </c>
      <c r="Y1013">
        <v>0</v>
      </c>
      <c r="Z1013">
        <v>0</v>
      </c>
      <c r="AA1013">
        <v>0</v>
      </c>
      <c r="AB1013">
        <v>0</v>
      </c>
      <c r="AC1013">
        <v>0</v>
      </c>
      <c r="AD1013">
        <v>0</v>
      </c>
      <c r="AE1013">
        <v>0.4299</v>
      </c>
      <c r="AF1013">
        <v>0.84130000000000005</v>
      </c>
      <c r="AG1013">
        <v>0</v>
      </c>
      <c r="AH1013">
        <v>0</v>
      </c>
      <c r="AI1013">
        <v>0</v>
      </c>
      <c r="AJ1013">
        <v>0</v>
      </c>
      <c r="AK1013">
        <v>0</v>
      </c>
      <c r="AL1013">
        <v>0</v>
      </c>
      <c r="AM1013">
        <v>0</v>
      </c>
      <c r="AN1013">
        <v>0</v>
      </c>
      <c r="AO1013">
        <v>0</v>
      </c>
      <c r="AP1013">
        <v>0</v>
      </c>
      <c r="AQ1013">
        <v>0</v>
      </c>
      <c r="AR1013">
        <v>0</v>
      </c>
      <c r="AS1013">
        <v>0</v>
      </c>
      <c r="AT1013">
        <v>0</v>
      </c>
      <c r="AU1013">
        <v>0</v>
      </c>
      <c r="AV1013">
        <v>0</v>
      </c>
    </row>
    <row r="1014" spans="8:48" ht="15" customHeight="1" x14ac:dyDescent="0.3">
      <c r="H1014" t="str">
        <v>0795823</v>
      </c>
      <c r="I1014" t="str">
        <v>SENIOR PLC  ORD</v>
      </c>
      <c r="J1014">
        <v>0.49990000000000001</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row>
    <row r="1015" spans="8:48" ht="15" customHeight="1" x14ac:dyDescent="0.3">
      <c r="H1015" t="str">
        <v>0797379</v>
      </c>
      <c r="I1015" t="str">
        <v>SERCO GROUP PLC  ORD</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0.57010000000000005</v>
      </c>
      <c r="AE1015">
        <v>0.55910000000000004</v>
      </c>
      <c r="AF1015">
        <v>0.35980000000000001</v>
      </c>
      <c r="AG1015">
        <v>0.39989999999999998</v>
      </c>
      <c r="AH1015">
        <v>0.56610000000000005</v>
      </c>
      <c r="AI1015">
        <v>0</v>
      </c>
      <c r="AJ1015">
        <v>0</v>
      </c>
      <c r="AK1015">
        <v>0</v>
      </c>
      <c r="AL1015">
        <v>0</v>
      </c>
      <c r="AM1015">
        <v>0</v>
      </c>
      <c r="AN1015">
        <v>0</v>
      </c>
      <c r="AO1015">
        <v>0</v>
      </c>
      <c r="AP1015">
        <v>0</v>
      </c>
      <c r="AQ1015">
        <v>0</v>
      </c>
      <c r="AR1015">
        <v>0</v>
      </c>
      <c r="AS1015">
        <v>0</v>
      </c>
      <c r="AT1015">
        <v>0</v>
      </c>
      <c r="AU1015">
        <v>0</v>
      </c>
      <c r="AV1015">
        <v>0</v>
      </c>
    </row>
    <row r="1016" spans="8:48" ht="15" customHeight="1" x14ac:dyDescent="0.3">
      <c r="H1016" t="str">
        <v>B0CY5V5</v>
      </c>
      <c r="I1016" t="str">
        <v>SERICA ENERGY PLC  ORD</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0.19439999999999999</v>
      </c>
      <c r="AG1016">
        <v>0</v>
      </c>
      <c r="AH1016">
        <v>0</v>
      </c>
      <c r="AI1016">
        <v>0</v>
      </c>
      <c r="AJ1016">
        <v>0.34899999999999998</v>
      </c>
      <c r="AK1016">
        <v>0.3614</v>
      </c>
      <c r="AL1016">
        <v>0.92490000000000006</v>
      </c>
      <c r="AM1016">
        <v>0.6885</v>
      </c>
      <c r="AN1016">
        <v>1.1839999999999999</v>
      </c>
      <c r="AO1016">
        <v>0.80900000000000005</v>
      </c>
      <c r="AP1016">
        <v>0.64429999999999998</v>
      </c>
      <c r="AQ1016">
        <v>0.5504</v>
      </c>
      <c r="AR1016">
        <v>0.67679999999999996</v>
      </c>
      <c r="AS1016">
        <v>0.59399999999999997</v>
      </c>
      <c r="AT1016">
        <v>0.4738</v>
      </c>
      <c r="AU1016">
        <v>0.34439999999999998</v>
      </c>
      <c r="AV1016">
        <v>0</v>
      </c>
    </row>
    <row r="1017" spans="8:48" ht="15" customHeight="1" x14ac:dyDescent="0.3">
      <c r="H1017" t="str">
        <v>BFZZM64</v>
      </c>
      <c r="I1017" t="str">
        <v>S4 CAPITAL PLC  ORD</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0.24349999999999999</v>
      </c>
      <c r="AH1017">
        <v>0.40410000000000001</v>
      </c>
      <c r="AI1017">
        <v>0.49020000000000002</v>
      </c>
      <c r="AJ1017">
        <v>0.62970000000000004</v>
      </c>
      <c r="AK1017">
        <v>0.46989999999999998</v>
      </c>
      <c r="AL1017">
        <v>0</v>
      </c>
      <c r="AM1017">
        <v>0</v>
      </c>
      <c r="AN1017">
        <v>0</v>
      </c>
      <c r="AO1017">
        <v>0</v>
      </c>
      <c r="AP1017">
        <v>0</v>
      </c>
      <c r="AQ1017">
        <v>0</v>
      </c>
      <c r="AR1017">
        <v>0</v>
      </c>
      <c r="AS1017">
        <v>0</v>
      </c>
      <c r="AT1017">
        <v>0</v>
      </c>
      <c r="AU1017">
        <v>0</v>
      </c>
      <c r="AV1017">
        <v>0</v>
      </c>
    </row>
    <row r="1018" spans="8:48" ht="15" customHeight="1" x14ac:dyDescent="0.3">
      <c r="H1018" t="str">
        <v>0799096</v>
      </c>
      <c r="I1018" t="str">
        <v>SHAFTESBURY PLC  ORD</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0.49070000000000003</v>
      </c>
      <c r="AC1018">
        <v>0.4793</v>
      </c>
      <c r="AD1018">
        <v>0.44209999999999999</v>
      </c>
      <c r="AE1018">
        <v>0.2984</v>
      </c>
      <c r="AF1018">
        <v>0</v>
      </c>
      <c r="AG1018">
        <v>0</v>
      </c>
      <c r="AH1018">
        <v>0</v>
      </c>
      <c r="AI1018">
        <v>0</v>
      </c>
      <c r="AJ1018">
        <v>0</v>
      </c>
      <c r="AK1018">
        <v>0</v>
      </c>
      <c r="AL1018">
        <v>0</v>
      </c>
      <c r="AM1018">
        <v>0</v>
      </c>
      <c r="AN1018">
        <v>0</v>
      </c>
      <c r="AO1018">
        <v>0</v>
      </c>
      <c r="AP1018">
        <v>0</v>
      </c>
      <c r="AQ1018">
        <v>0</v>
      </c>
      <c r="AR1018">
        <v>0</v>
      </c>
      <c r="AS1018">
        <v>0</v>
      </c>
      <c r="AT1018">
        <v>0</v>
      </c>
      <c r="AU1018">
        <v>0</v>
      </c>
      <c r="AV1018">
        <v>0</v>
      </c>
    </row>
    <row r="1019" spans="8:48" ht="15" customHeight="1" x14ac:dyDescent="0.3">
      <c r="H1019" t="str">
        <v>BKDM7X4</v>
      </c>
      <c r="I1019" t="str">
        <v>SIGNATURE AVIATION PLC  ORD</v>
      </c>
      <c r="J1019">
        <v>0</v>
      </c>
      <c r="K1019">
        <v>0</v>
      </c>
      <c r="L1019">
        <v>0</v>
      </c>
      <c r="M1019">
        <v>0</v>
      </c>
      <c r="N1019">
        <v>0</v>
      </c>
      <c r="O1019">
        <v>0</v>
      </c>
      <c r="P1019">
        <v>0</v>
      </c>
      <c r="Q1019">
        <v>0</v>
      </c>
      <c r="R1019">
        <v>0.55649999999999999</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row>
    <row r="1020" spans="8:48" ht="15" customHeight="1" x14ac:dyDescent="0.3">
      <c r="H1020" t="str">
        <v>BQZCBZ4</v>
      </c>
      <c r="I1020" t="str">
        <v>SHURGARD SELF STORAGE LTD  ORD</v>
      </c>
      <c r="J1020">
        <v>0</v>
      </c>
      <c r="K1020">
        <v>0</v>
      </c>
      <c r="L1020">
        <v>0</v>
      </c>
      <c r="M1020">
        <v>0</v>
      </c>
      <c r="N1020">
        <v>0</v>
      </c>
      <c r="O1020">
        <v>0</v>
      </c>
      <c r="P1020">
        <v>0</v>
      </c>
      <c r="Q1020">
        <v>0</v>
      </c>
      <c r="R1020">
        <v>0</v>
      </c>
      <c r="S1020">
        <v>0</v>
      </c>
      <c r="T1020">
        <v>0</v>
      </c>
      <c r="U1020">
        <v>0</v>
      </c>
      <c r="V1020">
        <v>0</v>
      </c>
      <c r="W1020">
        <v>0</v>
      </c>
      <c r="X1020">
        <v>0</v>
      </c>
      <c r="Y1020">
        <v>1.1705000000000001</v>
      </c>
      <c r="Z1020">
        <v>0.86570000000000003</v>
      </c>
      <c r="AA1020">
        <v>0</v>
      </c>
      <c r="AB1020">
        <v>0</v>
      </c>
      <c r="AC1020">
        <v>0</v>
      </c>
      <c r="AD1020">
        <v>0</v>
      </c>
      <c r="AE1020">
        <v>7.4800000000000005E-2</v>
      </c>
      <c r="AF1020">
        <v>0</v>
      </c>
      <c r="AG1020">
        <v>0</v>
      </c>
      <c r="AH1020">
        <v>0.57809999999999995</v>
      </c>
      <c r="AI1020">
        <v>0.52980000000000005</v>
      </c>
      <c r="AJ1020">
        <v>0.39489999999999997</v>
      </c>
      <c r="AK1020">
        <v>0.41420000000000001</v>
      </c>
      <c r="AL1020">
        <v>0.50029999999999997</v>
      </c>
      <c r="AM1020">
        <v>0.2843</v>
      </c>
      <c r="AN1020">
        <v>0.3</v>
      </c>
      <c r="AO1020">
        <v>0</v>
      </c>
      <c r="AP1020">
        <v>0</v>
      </c>
      <c r="AQ1020">
        <v>0</v>
      </c>
      <c r="AR1020">
        <v>0</v>
      </c>
      <c r="AS1020">
        <v>0</v>
      </c>
      <c r="AT1020">
        <v>0</v>
      </c>
      <c r="AU1020">
        <v>0</v>
      </c>
      <c r="AV1020">
        <v>0</v>
      </c>
    </row>
    <row r="1021" spans="8:48" ht="15" customHeight="1" x14ac:dyDescent="0.3">
      <c r="H1021" t="str">
        <v>B4X1RC8</v>
      </c>
      <c r="I1021" t="str">
        <v>SMART METERING SYSTEMS PLC  ORD</v>
      </c>
      <c r="J1021">
        <v>0</v>
      </c>
      <c r="K1021">
        <v>0</v>
      </c>
      <c r="L1021">
        <v>0</v>
      </c>
      <c r="M1021">
        <v>0</v>
      </c>
      <c r="N1021">
        <v>0</v>
      </c>
      <c r="O1021">
        <v>0</v>
      </c>
      <c r="P1021">
        <v>0</v>
      </c>
      <c r="Q1021">
        <v>0</v>
      </c>
      <c r="R1021">
        <v>0</v>
      </c>
      <c r="S1021">
        <v>0</v>
      </c>
      <c r="T1021">
        <v>0</v>
      </c>
      <c r="U1021">
        <v>0</v>
      </c>
      <c r="V1021">
        <v>0.20330000000000001</v>
      </c>
      <c r="W1021">
        <v>0.2024</v>
      </c>
      <c r="X1021">
        <v>0.2261</v>
      </c>
      <c r="Y1021">
        <v>0.24740000000000001</v>
      </c>
      <c r="Z1021">
        <v>0.2954</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row>
    <row r="1022" spans="8:48" ht="15" customHeight="1" x14ac:dyDescent="0.3">
      <c r="H1022" t="str">
        <v>BYZDVK8</v>
      </c>
      <c r="I1022" t="str">
        <v>SOFTCAT PLC  ORD</v>
      </c>
      <c r="J1022">
        <v>0</v>
      </c>
      <c r="K1022">
        <v>0</v>
      </c>
      <c r="L1022">
        <v>0</v>
      </c>
      <c r="M1022">
        <v>0</v>
      </c>
      <c r="N1022">
        <v>0</v>
      </c>
      <c r="O1022">
        <v>0</v>
      </c>
      <c r="P1022">
        <v>0</v>
      </c>
      <c r="Q1022">
        <v>0</v>
      </c>
      <c r="R1022">
        <v>0</v>
      </c>
      <c r="S1022">
        <v>0</v>
      </c>
      <c r="T1022">
        <v>0</v>
      </c>
      <c r="U1022">
        <v>0</v>
      </c>
      <c r="V1022">
        <v>0.48220000000000002</v>
      </c>
      <c r="W1022">
        <v>0.50880000000000003</v>
      </c>
      <c r="X1022">
        <v>0.4909</v>
      </c>
      <c r="Y1022">
        <v>0.46600000000000003</v>
      </c>
      <c r="Z1022">
        <v>0.87260000000000004</v>
      </c>
      <c r="AA1022">
        <v>0.55589999999999995</v>
      </c>
      <c r="AB1022">
        <v>0.54120000000000001</v>
      </c>
      <c r="AC1022">
        <v>0.58430000000000004</v>
      </c>
      <c r="AD1022">
        <v>0.76729999999999998</v>
      </c>
      <c r="AE1022">
        <v>0.63739999999999997</v>
      </c>
      <c r="AF1022">
        <v>0.5948</v>
      </c>
      <c r="AG1022">
        <v>0.47799999999999998</v>
      </c>
      <c r="AH1022">
        <v>0.6149</v>
      </c>
      <c r="AI1022">
        <v>0.52290000000000003</v>
      </c>
      <c r="AJ1022">
        <v>0.56950000000000001</v>
      </c>
      <c r="AK1022">
        <v>0.50429999999999997</v>
      </c>
      <c r="AL1022">
        <v>0.54830000000000001</v>
      </c>
      <c r="AM1022">
        <v>0.50490000000000002</v>
      </c>
      <c r="AN1022">
        <v>0</v>
      </c>
      <c r="AO1022">
        <v>0</v>
      </c>
      <c r="AP1022">
        <v>0</v>
      </c>
      <c r="AQ1022">
        <v>0</v>
      </c>
      <c r="AR1022">
        <v>0</v>
      </c>
      <c r="AS1022">
        <v>0</v>
      </c>
      <c r="AT1022">
        <v>0</v>
      </c>
      <c r="AU1022">
        <v>0</v>
      </c>
      <c r="AV1022">
        <v>0</v>
      </c>
    </row>
    <row r="1023" spans="8:48" ht="15" customHeight="1" x14ac:dyDescent="0.3">
      <c r="H1023" t="str">
        <v>0330860</v>
      </c>
      <c r="I1023" t="str">
        <v>SPECTRIS (FAIREY GROUP) PLC  ORD</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0.60660000000000003</v>
      </c>
      <c r="AP1023">
        <v>0.97750000000000004</v>
      </c>
      <c r="AQ1023">
        <v>1.0103</v>
      </c>
      <c r="AR1023">
        <v>0.74029999999999996</v>
      </c>
      <c r="AS1023">
        <v>0</v>
      </c>
      <c r="AT1023">
        <v>0</v>
      </c>
      <c r="AU1023">
        <v>0</v>
      </c>
      <c r="AV1023">
        <v>0</v>
      </c>
    </row>
    <row r="1024" spans="8:48" ht="15" customHeight="1" x14ac:dyDescent="0.3">
      <c r="H1024" t="str">
        <v>BWFGQN1</v>
      </c>
      <c r="I1024" t="str">
        <v>SPIRAX GROUP (SARCO) PLC  ORD</v>
      </c>
      <c r="J1024">
        <v>0</v>
      </c>
      <c r="K1024">
        <v>0</v>
      </c>
      <c r="L1024">
        <v>0</v>
      </c>
      <c r="M1024">
        <v>0</v>
      </c>
      <c r="N1024">
        <v>0</v>
      </c>
      <c r="O1024">
        <v>0</v>
      </c>
      <c r="P1024">
        <v>0.44979999999999998</v>
      </c>
      <c r="Q1024">
        <v>0.44550000000000001</v>
      </c>
      <c r="R1024">
        <v>0.46810000000000002</v>
      </c>
      <c r="S1024">
        <v>0.6714</v>
      </c>
      <c r="T1024">
        <v>0.67279999999999995</v>
      </c>
      <c r="U1024">
        <v>0.66859999999999997</v>
      </c>
      <c r="V1024">
        <v>0.50149999999999995</v>
      </c>
      <c r="W1024">
        <v>0.67500000000000004</v>
      </c>
      <c r="X1024">
        <v>0.70250000000000001</v>
      </c>
      <c r="Y1024">
        <v>0.77080000000000004</v>
      </c>
      <c r="Z1024">
        <v>0.68500000000000005</v>
      </c>
      <c r="AA1024">
        <v>0.51329999999999998</v>
      </c>
      <c r="AB1024">
        <v>0.45390000000000003</v>
      </c>
      <c r="AC1024">
        <v>0.48299999999999998</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row>
    <row r="1025" spans="8:48" ht="15" customHeight="1" x14ac:dyDescent="0.3">
      <c r="H1025" t="str">
        <v>0472609</v>
      </c>
      <c r="I1025" t="str">
        <v>SPIRENT COMMUNICATIONS PLC  ORD</v>
      </c>
      <c r="J1025">
        <v>0</v>
      </c>
      <c r="K1025">
        <v>0</v>
      </c>
      <c r="L1025">
        <v>0</v>
      </c>
      <c r="M1025">
        <v>0</v>
      </c>
      <c r="N1025">
        <v>0</v>
      </c>
      <c r="O1025">
        <v>0</v>
      </c>
      <c r="P1025">
        <v>0</v>
      </c>
      <c r="Q1025">
        <v>0</v>
      </c>
      <c r="R1025">
        <v>0</v>
      </c>
      <c r="S1025">
        <v>0</v>
      </c>
      <c r="T1025">
        <v>0</v>
      </c>
      <c r="U1025">
        <v>0</v>
      </c>
      <c r="V1025">
        <v>0</v>
      </c>
      <c r="W1025">
        <v>0</v>
      </c>
      <c r="X1025">
        <v>0</v>
      </c>
      <c r="Y1025">
        <v>0</v>
      </c>
      <c r="Z1025">
        <v>0.57050000000000001</v>
      </c>
      <c r="AA1025">
        <v>0.50870000000000004</v>
      </c>
      <c r="AB1025">
        <v>0.56769999999999998</v>
      </c>
      <c r="AC1025">
        <v>0.67510000000000003</v>
      </c>
      <c r="AD1025">
        <v>0.75049999999999994</v>
      </c>
      <c r="AE1025">
        <v>0.68720000000000003</v>
      </c>
      <c r="AF1025">
        <v>0.74370000000000003</v>
      </c>
      <c r="AG1025">
        <v>0.38890000000000002</v>
      </c>
      <c r="AH1025">
        <v>0</v>
      </c>
      <c r="AI1025">
        <v>0</v>
      </c>
      <c r="AJ1025">
        <v>0</v>
      </c>
      <c r="AK1025">
        <v>0</v>
      </c>
      <c r="AL1025">
        <v>0</v>
      </c>
      <c r="AM1025">
        <v>0</v>
      </c>
      <c r="AN1025">
        <v>0</v>
      </c>
      <c r="AO1025">
        <v>0</v>
      </c>
      <c r="AP1025">
        <v>0</v>
      </c>
      <c r="AQ1025">
        <v>0</v>
      </c>
      <c r="AR1025">
        <v>0</v>
      </c>
      <c r="AS1025">
        <v>0</v>
      </c>
      <c r="AT1025">
        <v>0</v>
      </c>
      <c r="AU1025">
        <v>0</v>
      </c>
      <c r="AV1025">
        <v>0</v>
      </c>
    </row>
    <row r="1026" spans="8:48" ht="15" customHeight="1" x14ac:dyDescent="0.3">
      <c r="H1026" t="str">
        <v>BGBN7C0</v>
      </c>
      <c r="I1026" t="str">
        <v>SSP GROUP PLC  ORD</v>
      </c>
      <c r="J1026">
        <v>0</v>
      </c>
      <c r="K1026">
        <v>0</v>
      </c>
      <c r="L1026">
        <v>0</v>
      </c>
      <c r="M1026">
        <v>0</v>
      </c>
      <c r="N1026">
        <v>0</v>
      </c>
      <c r="O1026">
        <v>0</v>
      </c>
      <c r="P1026">
        <v>0</v>
      </c>
      <c r="Q1026">
        <v>0</v>
      </c>
      <c r="R1026">
        <v>0</v>
      </c>
      <c r="S1026">
        <v>0</v>
      </c>
      <c r="T1026">
        <v>0</v>
      </c>
      <c r="U1026">
        <v>0</v>
      </c>
      <c r="V1026">
        <v>0.44950000000000001</v>
      </c>
      <c r="W1026">
        <v>0.4239</v>
      </c>
      <c r="X1026">
        <v>0.50390000000000001</v>
      </c>
      <c r="Y1026">
        <v>0.63329999999999997</v>
      </c>
      <c r="Z1026">
        <v>0.96660000000000001</v>
      </c>
      <c r="AA1026">
        <v>0.60460000000000003</v>
      </c>
      <c r="AB1026">
        <v>0.51290000000000002</v>
      </c>
      <c r="AC1026">
        <v>0.505</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row>
    <row r="1027" spans="8:48" ht="15" customHeight="1" x14ac:dyDescent="0.3">
      <c r="H1027" t="str">
        <v>B040L80</v>
      </c>
      <c r="I1027" t="str">
        <v>STAFFLINE GRP (STAFFLINE RECR)  ORD</v>
      </c>
      <c r="J1027">
        <v>0</v>
      </c>
      <c r="K1027">
        <v>0</v>
      </c>
      <c r="L1027">
        <v>0.2303</v>
      </c>
      <c r="M1027">
        <v>0.314</v>
      </c>
      <c r="N1027">
        <v>0.32379999999999998</v>
      </c>
      <c r="O1027">
        <v>0.1946</v>
      </c>
      <c r="P1027">
        <v>3.9199999999999999E-2</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row>
    <row r="1028" spans="8:48" ht="15" customHeight="1" x14ac:dyDescent="0.3">
      <c r="H1028" t="str">
        <v>B0KM9T7</v>
      </c>
      <c r="I1028" t="str">
        <v>STHREE PLC  ORD</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0.28860000000000002</v>
      </c>
      <c r="AL1028">
        <v>0</v>
      </c>
      <c r="AM1028">
        <v>0</v>
      </c>
      <c r="AN1028">
        <v>0</v>
      </c>
      <c r="AO1028">
        <v>0</v>
      </c>
      <c r="AP1028">
        <v>0</v>
      </c>
      <c r="AQ1028">
        <v>0</v>
      </c>
      <c r="AR1028">
        <v>0</v>
      </c>
      <c r="AS1028">
        <v>0</v>
      </c>
      <c r="AT1028">
        <v>0</v>
      </c>
      <c r="AU1028">
        <v>0</v>
      </c>
      <c r="AV1028">
        <v>0</v>
      </c>
    </row>
    <row r="1029" spans="8:48" ht="15" customHeight="1" x14ac:dyDescent="0.3">
      <c r="H1029" t="str">
        <v>BNTVWJ7</v>
      </c>
      <c r="I1029" t="str">
        <v>SYNTHOMER PLC  ORD</v>
      </c>
      <c r="J1029">
        <v>0.2656</v>
      </c>
      <c r="K1029">
        <v>0.4178</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row>
    <row r="1030" spans="8:48" ht="15" customHeight="1" x14ac:dyDescent="0.3">
      <c r="H1030" t="str">
        <v>B4YCDF5</v>
      </c>
      <c r="I1030" t="str">
        <v>TALKTALK TELECOM GROUP PLC  ORD</v>
      </c>
      <c r="J1030">
        <v>0.20849999999999999</v>
      </c>
      <c r="K1030">
        <v>0.25309999999999999</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row>
    <row r="1031" spans="8:48" ht="15" customHeight="1" x14ac:dyDescent="0.3">
      <c r="H1031" t="str">
        <v>BP92CJ4</v>
      </c>
      <c r="I1031" t="str">
        <v>TATE &amp; LYLE PLC  ORD</v>
      </c>
      <c r="J1031">
        <v>0</v>
      </c>
      <c r="K1031">
        <v>0</v>
      </c>
      <c r="L1031">
        <v>0</v>
      </c>
      <c r="M1031">
        <v>0</v>
      </c>
      <c r="N1031">
        <v>0</v>
      </c>
      <c r="O1031">
        <v>0</v>
      </c>
      <c r="P1031">
        <v>0.49469999999999997</v>
      </c>
      <c r="Q1031">
        <v>0.29830000000000001</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1.0498000000000001</v>
      </c>
      <c r="AN1031">
        <v>0</v>
      </c>
      <c r="AO1031">
        <v>0</v>
      </c>
      <c r="AP1031">
        <v>0</v>
      </c>
      <c r="AQ1031">
        <v>0</v>
      </c>
      <c r="AR1031">
        <v>0</v>
      </c>
      <c r="AS1031">
        <v>0</v>
      </c>
      <c r="AT1031">
        <v>0</v>
      </c>
      <c r="AU1031">
        <v>0</v>
      </c>
      <c r="AV1031">
        <v>0</v>
      </c>
    </row>
    <row r="1032" spans="8:48" ht="15" customHeight="1" x14ac:dyDescent="0.3">
      <c r="H1032" t="str">
        <v>0878230</v>
      </c>
      <c r="I1032" t="str">
        <v>TAYLOR WIMPEY PLC  ORD</v>
      </c>
      <c r="J1032">
        <v>0.42549999999999999</v>
      </c>
      <c r="K1032">
        <v>0.55730000000000002</v>
      </c>
      <c r="L1032">
        <v>0.53480000000000005</v>
      </c>
      <c r="M1032">
        <v>0.51739999999999997</v>
      </c>
      <c r="N1032">
        <v>0.51800000000000002</v>
      </c>
      <c r="O1032">
        <v>0.36549999999999999</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row>
    <row r="1033" spans="8:48" ht="15" customHeight="1" x14ac:dyDescent="0.3">
      <c r="H1033" t="str">
        <v>BYVX2X2</v>
      </c>
      <c r="I1033" t="str">
        <v>EVERPLAY GROUP (TEAM17) PLC  ORD</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0.52529999999999999</v>
      </c>
      <c r="AE1033">
        <v>0.39560000000000001</v>
      </c>
      <c r="AF1033">
        <v>0.64319999999999999</v>
      </c>
      <c r="AG1033">
        <v>0.76629999999999998</v>
      </c>
      <c r="AH1033">
        <v>0.54090000000000005</v>
      </c>
      <c r="AI1033">
        <v>0.42520000000000002</v>
      </c>
      <c r="AJ1033">
        <v>0.42659999999999998</v>
      </c>
      <c r="AK1033">
        <v>0.37640000000000001</v>
      </c>
      <c r="AL1033">
        <v>0.29949999999999999</v>
      </c>
      <c r="AM1033">
        <v>0</v>
      </c>
      <c r="AN1033">
        <v>0</v>
      </c>
      <c r="AO1033">
        <v>0</v>
      </c>
      <c r="AP1033">
        <v>0</v>
      </c>
      <c r="AQ1033">
        <v>0</v>
      </c>
      <c r="AR1033">
        <v>0</v>
      </c>
      <c r="AS1033">
        <v>0</v>
      </c>
      <c r="AT1033">
        <v>0</v>
      </c>
      <c r="AU1033">
        <v>0</v>
      </c>
      <c r="AV1033">
        <v>0</v>
      </c>
    </row>
    <row r="1034" spans="8:48" ht="15" customHeight="1" x14ac:dyDescent="0.3">
      <c r="H1034" t="str">
        <v>0879471</v>
      </c>
      <c r="I1034" t="str">
        <v>TELECOM PLUS PLC  ORD</v>
      </c>
      <c r="J1034">
        <v>0</v>
      </c>
      <c r="K1034">
        <v>0</v>
      </c>
      <c r="L1034">
        <v>0</v>
      </c>
      <c r="M1034">
        <v>0</v>
      </c>
      <c r="N1034">
        <v>0</v>
      </c>
      <c r="O1034">
        <v>0</v>
      </c>
      <c r="P1034">
        <v>0</v>
      </c>
      <c r="Q1034">
        <v>0</v>
      </c>
      <c r="R1034">
        <v>0</v>
      </c>
      <c r="S1034">
        <v>0</v>
      </c>
      <c r="T1034">
        <v>0</v>
      </c>
      <c r="U1034">
        <v>0</v>
      </c>
      <c r="V1034">
        <v>0</v>
      </c>
      <c r="W1034">
        <v>0</v>
      </c>
      <c r="X1034">
        <v>0</v>
      </c>
      <c r="Y1034">
        <v>0</v>
      </c>
      <c r="Z1034">
        <v>0.51190000000000002</v>
      </c>
      <c r="AA1034">
        <v>0.44319999999999998</v>
      </c>
      <c r="AB1034">
        <v>0.4002</v>
      </c>
      <c r="AC1034">
        <v>0.45889999999999997</v>
      </c>
      <c r="AD1034">
        <v>0.53349999999999997</v>
      </c>
      <c r="AE1034">
        <v>0.437</v>
      </c>
      <c r="AF1034">
        <v>0</v>
      </c>
      <c r="AG1034">
        <v>0</v>
      </c>
      <c r="AH1034">
        <v>0</v>
      </c>
      <c r="AI1034">
        <v>0</v>
      </c>
      <c r="AJ1034">
        <v>0</v>
      </c>
      <c r="AK1034">
        <v>0</v>
      </c>
      <c r="AL1034">
        <v>0</v>
      </c>
      <c r="AM1034">
        <v>0</v>
      </c>
      <c r="AN1034">
        <v>0.40039999999999998</v>
      </c>
      <c r="AO1034">
        <v>0.73619999999999997</v>
      </c>
      <c r="AP1034">
        <v>0.62129999999999996</v>
      </c>
      <c r="AQ1034">
        <v>0</v>
      </c>
      <c r="AR1034">
        <v>0</v>
      </c>
      <c r="AS1034">
        <v>0</v>
      </c>
      <c r="AT1034">
        <v>0</v>
      </c>
      <c r="AU1034">
        <v>0</v>
      </c>
      <c r="AV1034">
        <v>0</v>
      </c>
    </row>
    <row r="1035" spans="8:48" ht="15" customHeight="1" x14ac:dyDescent="0.3">
      <c r="H1035" t="str">
        <v>B06GM72</v>
      </c>
      <c r="I1035" t="str">
        <v>TELIT COMMUNICATIONS PLC  ORD</v>
      </c>
      <c r="J1035">
        <v>0.1898</v>
      </c>
      <c r="K1035">
        <v>0.45369999999999999</v>
      </c>
      <c r="L1035">
        <v>0.58930000000000005</v>
      </c>
      <c r="M1035">
        <v>0.30809999999999998</v>
      </c>
      <c r="N1035">
        <v>0.31619999999999998</v>
      </c>
      <c r="O1035">
        <v>0.29799999999999999</v>
      </c>
      <c r="P1035">
        <v>0.2722</v>
      </c>
      <c r="Q1035">
        <v>0.29499999999999998</v>
      </c>
      <c r="R1035">
        <v>0.34860000000000002</v>
      </c>
      <c r="S1035">
        <v>0.25559999999999999</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row>
    <row r="1036" spans="8:48" ht="15" customHeight="1" x14ac:dyDescent="0.3">
      <c r="H1036" t="str">
        <v>0375377</v>
      </c>
      <c r="I1036" t="str">
        <v>GO AHEAD GROUP PLC  ORD</v>
      </c>
      <c r="J1036">
        <v>0.74319999999999997</v>
      </c>
      <c r="K1036">
        <v>0.68799999999999994</v>
      </c>
      <c r="L1036">
        <v>0.26519999999999999</v>
      </c>
      <c r="M1036">
        <v>0.36099999999999999</v>
      </c>
      <c r="N1036">
        <v>0.42230000000000001</v>
      </c>
      <c r="O1036">
        <v>0.23719999999999999</v>
      </c>
      <c r="P1036">
        <v>0</v>
      </c>
      <c r="Q1036">
        <v>0</v>
      </c>
      <c r="R1036">
        <v>0</v>
      </c>
      <c r="S1036">
        <v>0</v>
      </c>
      <c r="T1036">
        <v>0</v>
      </c>
      <c r="U1036">
        <v>0</v>
      </c>
      <c r="V1036">
        <v>0</v>
      </c>
      <c r="W1036">
        <v>0</v>
      </c>
      <c r="X1036">
        <v>0</v>
      </c>
      <c r="Y1036">
        <v>0</v>
      </c>
      <c r="Z1036">
        <v>0</v>
      </c>
      <c r="AA1036">
        <v>0.33779999999999999</v>
      </c>
      <c r="AB1036">
        <v>0.46029999999999999</v>
      </c>
      <c r="AC1036">
        <v>0.47389999999999999</v>
      </c>
      <c r="AD1036">
        <v>0.3135</v>
      </c>
      <c r="AE1036">
        <v>0.22209999999999999</v>
      </c>
      <c r="AF1036">
        <v>0</v>
      </c>
      <c r="AG1036">
        <v>0</v>
      </c>
      <c r="AH1036">
        <v>0</v>
      </c>
      <c r="AI1036">
        <v>0</v>
      </c>
      <c r="AJ1036">
        <v>0</v>
      </c>
      <c r="AK1036">
        <v>0</v>
      </c>
      <c r="AL1036">
        <v>0</v>
      </c>
      <c r="AM1036">
        <v>0</v>
      </c>
      <c r="AN1036">
        <v>0</v>
      </c>
      <c r="AO1036">
        <v>0</v>
      </c>
      <c r="AP1036">
        <v>0</v>
      </c>
      <c r="AQ1036">
        <v>0</v>
      </c>
      <c r="AR1036">
        <v>0</v>
      </c>
      <c r="AS1036">
        <v>0</v>
      </c>
      <c r="AT1036">
        <v>0</v>
      </c>
      <c r="AU1036">
        <v>0</v>
      </c>
      <c r="AV1036">
        <v>0</v>
      </c>
    </row>
    <row r="1037" spans="8:48" ht="15" customHeight="1" x14ac:dyDescent="0.3">
      <c r="H1037" t="str">
        <v>B1VYCH8</v>
      </c>
      <c r="I1037" t="str">
        <v>THOMAS COOK GROUP PLC  ORD</v>
      </c>
      <c r="J1037">
        <v>0.28349999999999997</v>
      </c>
      <c r="K1037">
        <v>0.29060000000000002</v>
      </c>
      <c r="L1037">
        <v>0</v>
      </c>
      <c r="M1037">
        <v>0</v>
      </c>
      <c r="N1037">
        <v>0</v>
      </c>
      <c r="O1037">
        <v>0</v>
      </c>
      <c r="P1037">
        <v>0</v>
      </c>
      <c r="Q1037">
        <v>0</v>
      </c>
      <c r="R1037">
        <v>0</v>
      </c>
      <c r="S1037">
        <v>0</v>
      </c>
      <c r="T1037">
        <v>0</v>
      </c>
      <c r="U1037">
        <v>0</v>
      </c>
      <c r="V1037">
        <v>0</v>
      </c>
      <c r="W1037">
        <v>0.34160000000000001</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row>
    <row r="1038" spans="8:48" ht="15" customHeight="1" x14ac:dyDescent="0.3">
      <c r="H1038" t="str">
        <v>BYQB9V8</v>
      </c>
      <c r="I1038" t="str">
        <v>TI FLUID SYSTEMS PLC  ORD</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0.38729999999999998</v>
      </c>
      <c r="AE1038">
        <v>0.38600000000000001</v>
      </c>
      <c r="AF1038">
        <v>0</v>
      </c>
      <c r="AG1038">
        <v>0</v>
      </c>
      <c r="AH1038">
        <v>0</v>
      </c>
      <c r="AI1038">
        <v>0</v>
      </c>
      <c r="AJ1038">
        <v>0</v>
      </c>
      <c r="AK1038">
        <v>0</v>
      </c>
      <c r="AL1038">
        <v>0</v>
      </c>
      <c r="AM1038">
        <v>0</v>
      </c>
      <c r="AN1038">
        <v>0</v>
      </c>
      <c r="AO1038">
        <v>0</v>
      </c>
      <c r="AP1038">
        <v>0</v>
      </c>
      <c r="AQ1038">
        <v>0</v>
      </c>
      <c r="AR1038">
        <v>0</v>
      </c>
      <c r="AS1038">
        <v>0</v>
      </c>
      <c r="AT1038">
        <v>0</v>
      </c>
      <c r="AU1038">
        <v>0</v>
      </c>
      <c r="AV1038">
        <v>0</v>
      </c>
    </row>
    <row r="1039" spans="8:48" ht="15" customHeight="1" x14ac:dyDescent="0.3">
      <c r="H1039" t="str">
        <v>B0HWG88</v>
      </c>
      <c r="I1039" t="str">
        <v>32RED PLC  ORD</v>
      </c>
      <c r="J1039">
        <v>0</v>
      </c>
      <c r="K1039">
        <v>0</v>
      </c>
      <c r="L1039">
        <v>0</v>
      </c>
      <c r="M1039">
        <v>0</v>
      </c>
      <c r="N1039">
        <v>0.1234</v>
      </c>
      <c r="O1039">
        <v>0.2104</v>
      </c>
      <c r="P1039">
        <v>0.22789999999999999</v>
      </c>
      <c r="Q1039">
        <v>0.2326</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row>
    <row r="1040" spans="8:48" ht="15" customHeight="1" x14ac:dyDescent="0.3">
      <c r="H1040" t="str">
        <v>B18P5K8</v>
      </c>
      <c r="I1040" t="str">
        <v>TOPPS TILES PLC  ORD</v>
      </c>
      <c r="J1040">
        <v>0.4622</v>
      </c>
      <c r="K1040">
        <v>0.42570000000000002</v>
      </c>
      <c r="L1040">
        <v>0.39219999999999999</v>
      </c>
      <c r="M1040">
        <v>0.30130000000000001</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row>
    <row r="1041" spans="8:48" ht="15" customHeight="1" x14ac:dyDescent="0.3">
      <c r="H1041" t="str">
        <v>B2PDGW1</v>
      </c>
      <c r="I1041" t="str">
        <v>WH SMITH PLC  ORD</v>
      </c>
      <c r="J1041">
        <v>0.75819999999999999</v>
      </c>
      <c r="K1041">
        <v>0.57479999999999998</v>
      </c>
      <c r="L1041">
        <v>0.53649999999999998</v>
      </c>
      <c r="M1041">
        <v>0.47460000000000002</v>
      </c>
      <c r="N1041">
        <v>0.67589999999999995</v>
      </c>
      <c r="O1041">
        <v>0.6109</v>
      </c>
      <c r="P1041">
        <v>0</v>
      </c>
      <c r="Q1041">
        <v>0</v>
      </c>
      <c r="R1041">
        <v>0</v>
      </c>
      <c r="S1041">
        <v>0</v>
      </c>
      <c r="T1041">
        <v>0</v>
      </c>
      <c r="U1041">
        <v>0</v>
      </c>
      <c r="V1041">
        <v>0</v>
      </c>
      <c r="W1041">
        <v>0</v>
      </c>
      <c r="X1041">
        <v>0</v>
      </c>
      <c r="Y1041">
        <v>0</v>
      </c>
      <c r="Z1041">
        <v>0</v>
      </c>
      <c r="AA1041">
        <v>0</v>
      </c>
      <c r="AB1041">
        <v>0</v>
      </c>
      <c r="AC1041">
        <v>0</v>
      </c>
      <c r="AD1041">
        <v>0</v>
      </c>
      <c r="AE1041">
        <v>0</v>
      </c>
      <c r="AF1041">
        <v>0</v>
      </c>
      <c r="AG1041">
        <v>0.21890000000000001</v>
      </c>
      <c r="AH1041">
        <v>0.53239999999999998</v>
      </c>
      <c r="AI1041">
        <v>0.45700000000000002</v>
      </c>
      <c r="AJ1041">
        <v>0</v>
      </c>
      <c r="AK1041">
        <v>0</v>
      </c>
      <c r="AL1041">
        <v>0</v>
      </c>
      <c r="AM1041">
        <v>0.45639999999999997</v>
      </c>
      <c r="AN1041">
        <v>0.42949999999999999</v>
      </c>
      <c r="AO1041">
        <v>0.47849999999999998</v>
      </c>
      <c r="AP1041">
        <v>0.65190000000000003</v>
      </c>
      <c r="AQ1041">
        <v>0.71</v>
      </c>
      <c r="AR1041">
        <v>0</v>
      </c>
      <c r="AS1041">
        <v>0</v>
      </c>
      <c r="AT1041">
        <v>0</v>
      </c>
      <c r="AU1041">
        <v>0</v>
      </c>
      <c r="AV1041">
        <v>0</v>
      </c>
    </row>
    <row r="1042" spans="8:48" ht="15" customHeight="1" x14ac:dyDescent="0.3">
      <c r="H1042" t="str">
        <v>BL6C200</v>
      </c>
      <c r="I1042" t="str">
        <v>WICKES GROUP PLC  ORD</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0.2419</v>
      </c>
      <c r="AJ1042">
        <v>0.47910000000000003</v>
      </c>
      <c r="AK1042">
        <v>0.33750000000000002</v>
      </c>
      <c r="AL1042">
        <v>0.32690000000000002</v>
      </c>
      <c r="AM1042">
        <v>0.44340000000000002</v>
      </c>
      <c r="AN1042">
        <v>0</v>
      </c>
      <c r="AO1042">
        <v>0</v>
      </c>
      <c r="AP1042">
        <v>0</v>
      </c>
      <c r="AQ1042">
        <v>0</v>
      </c>
      <c r="AR1042">
        <v>0</v>
      </c>
      <c r="AS1042">
        <v>0</v>
      </c>
      <c r="AT1042">
        <v>0</v>
      </c>
      <c r="AU1042">
        <v>0</v>
      </c>
      <c r="AV1042">
        <v>0</v>
      </c>
    </row>
    <row r="1043" spans="8:48" ht="15" customHeight="1" x14ac:dyDescent="0.3">
      <c r="H1043" t="str">
        <v>BYZFZ91</v>
      </c>
      <c r="I1043" t="str">
        <v>SOPHOS GROUP PLC  ORD</v>
      </c>
      <c r="J1043">
        <v>0</v>
      </c>
      <c r="K1043">
        <v>0.21099999999999999</v>
      </c>
      <c r="L1043">
        <v>0.28549999999999998</v>
      </c>
      <c r="M1043">
        <v>0.22739999999999999</v>
      </c>
      <c r="N1043">
        <v>0.40239999999999998</v>
      </c>
      <c r="O1043">
        <v>0.33660000000000001</v>
      </c>
      <c r="P1043">
        <v>0.4194</v>
      </c>
      <c r="Q1043">
        <v>0.4375</v>
      </c>
      <c r="R1043">
        <v>0.42080000000000001</v>
      </c>
      <c r="S1043">
        <v>0.73480000000000001</v>
      </c>
      <c r="T1043">
        <v>0.86450000000000005</v>
      </c>
      <c r="U1043">
        <v>0.876</v>
      </c>
      <c r="V1043">
        <v>0.67769999999999997</v>
      </c>
      <c r="W1043">
        <v>0.93989999999999996</v>
      </c>
      <c r="X1043">
        <v>0.66720000000000002</v>
      </c>
      <c r="Y1043">
        <v>0.66449999999999998</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row>
    <row r="1044" spans="8:48" ht="15" customHeight="1" x14ac:dyDescent="0.3">
      <c r="H1044" t="str">
        <v>0150080</v>
      </c>
      <c r="I1044" t="str">
        <v>TULLOW OIL PLC  ORD</v>
      </c>
      <c r="J1044">
        <v>0</v>
      </c>
      <c r="K1044">
        <v>0</v>
      </c>
      <c r="L1044">
        <v>0</v>
      </c>
      <c r="M1044">
        <v>0</v>
      </c>
      <c r="N1044">
        <v>0</v>
      </c>
      <c r="O1044">
        <v>0</v>
      </c>
      <c r="P1044">
        <v>0</v>
      </c>
      <c r="Q1044">
        <v>0</v>
      </c>
      <c r="R1044">
        <v>0</v>
      </c>
      <c r="S1044">
        <v>0</v>
      </c>
      <c r="T1044">
        <v>0</v>
      </c>
      <c r="U1044">
        <v>0</v>
      </c>
      <c r="V1044">
        <v>0</v>
      </c>
      <c r="W1044">
        <v>0</v>
      </c>
      <c r="X1044">
        <v>0</v>
      </c>
      <c r="Y1044">
        <v>0.34200000000000003</v>
      </c>
      <c r="Z1044">
        <v>0</v>
      </c>
      <c r="AA1044">
        <v>0</v>
      </c>
      <c r="AB1044">
        <v>0.1782</v>
      </c>
      <c r="AC1044">
        <v>5.0099999999999999E-2</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row>
    <row r="1045" spans="8:48" ht="15" customHeight="1" x14ac:dyDescent="0.3">
      <c r="H1045" t="str">
        <v>0912332</v>
      </c>
      <c r="I1045" t="str">
        <v>ULTRA ELECTRONICS HOLDINGS PLC  ORD</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0.2828</v>
      </c>
      <c r="AC1045">
        <v>0.2777</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row>
    <row r="1046" spans="8:48" ht="15" customHeight="1" x14ac:dyDescent="0.3">
      <c r="H1046" t="str">
        <v>B6WVD70</v>
      </c>
      <c r="I1046" t="str">
        <v>UTILITYWISE PLC  ORD</v>
      </c>
      <c r="J1046">
        <v>0.29780000000000001</v>
      </c>
      <c r="K1046">
        <v>0.40300000000000002</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row>
    <row r="1047" spans="8:48" ht="15" customHeight="1" x14ac:dyDescent="0.3">
      <c r="H1047" t="str">
        <v>BJ5FQX7</v>
      </c>
      <c r="I1047" t="str">
        <v>UNIPHAR PLC  ORD</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0.56059999999999999</v>
      </c>
      <c r="AK1047">
        <v>0.60350000000000004</v>
      </c>
      <c r="AL1047">
        <v>0.52129999999999999</v>
      </c>
      <c r="AM1047">
        <v>0.61639999999999995</v>
      </c>
      <c r="AN1047">
        <v>0.75600000000000001</v>
      </c>
      <c r="AO1047">
        <v>0.44500000000000001</v>
      </c>
      <c r="AP1047">
        <v>0.21110000000000001</v>
      </c>
      <c r="AQ1047">
        <v>0.21679999999999999</v>
      </c>
      <c r="AR1047">
        <v>0</v>
      </c>
      <c r="AS1047">
        <v>0</v>
      </c>
      <c r="AT1047">
        <v>0</v>
      </c>
      <c r="AU1047">
        <v>0</v>
      </c>
      <c r="AV1047">
        <v>0</v>
      </c>
    </row>
    <row r="1048" spans="8:48" ht="15" customHeight="1" x14ac:dyDescent="0.3">
      <c r="H1048" t="str">
        <v>B82YXW8</v>
      </c>
      <c r="I1048" t="str">
        <v>VESUVIUS PLC  ORD</v>
      </c>
      <c r="J1048">
        <v>0</v>
      </c>
      <c r="K1048">
        <v>0</v>
      </c>
      <c r="L1048">
        <v>0</v>
      </c>
      <c r="M1048">
        <v>0</v>
      </c>
      <c r="N1048">
        <v>0</v>
      </c>
      <c r="O1048">
        <v>0</v>
      </c>
      <c r="P1048">
        <v>0</v>
      </c>
      <c r="Q1048">
        <v>0</v>
      </c>
      <c r="R1048">
        <v>0.18179999999999999</v>
      </c>
      <c r="S1048">
        <v>0.43790000000000001</v>
      </c>
      <c r="T1048">
        <v>0.51200000000000001</v>
      </c>
      <c r="U1048">
        <v>0.495</v>
      </c>
      <c r="V1048">
        <v>0.47210000000000002</v>
      </c>
      <c r="W1048">
        <v>0.50390000000000001</v>
      </c>
      <c r="X1048">
        <v>0.50560000000000005</v>
      </c>
      <c r="Y1048">
        <v>0.50919999999999999</v>
      </c>
      <c r="Z1048">
        <v>0.68640000000000001</v>
      </c>
      <c r="AA1048">
        <v>0.45789999999999997</v>
      </c>
      <c r="AB1048">
        <v>0.39389999999999997</v>
      </c>
      <c r="AC1048">
        <v>0.40620000000000001</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row>
    <row r="1049" spans="8:48" ht="15" customHeight="1" x14ac:dyDescent="0.3">
      <c r="H1049" t="str">
        <v>BNVVHD4</v>
      </c>
      <c r="I1049" t="str">
        <v>VICTORIAN PLUMBING GROUP PLC  ORD</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0.27450000000000002</v>
      </c>
      <c r="AJ1049">
        <v>0.31990000000000002</v>
      </c>
      <c r="AK1049">
        <v>0.15029999999999999</v>
      </c>
      <c r="AL1049">
        <v>2.9100000000000001E-2</v>
      </c>
      <c r="AM1049">
        <v>0</v>
      </c>
      <c r="AN1049">
        <v>0</v>
      </c>
      <c r="AO1049">
        <v>0</v>
      </c>
      <c r="AP1049">
        <v>0</v>
      </c>
      <c r="AQ1049">
        <v>0</v>
      </c>
      <c r="AR1049">
        <v>0</v>
      </c>
      <c r="AS1049">
        <v>0</v>
      </c>
      <c r="AT1049">
        <v>0</v>
      </c>
      <c r="AU1049">
        <v>0</v>
      </c>
      <c r="AV1049">
        <v>0</v>
      </c>
    </row>
    <row r="1050" spans="8:48" ht="15" customHeight="1" x14ac:dyDescent="0.3">
      <c r="H1050" t="str">
        <v>BZC0LC1</v>
      </c>
      <c r="I1050" t="str">
        <v>VICTORIA PLC  ORD</v>
      </c>
      <c r="J1050">
        <v>0</v>
      </c>
      <c r="K1050">
        <v>0</v>
      </c>
      <c r="L1050">
        <v>0</v>
      </c>
      <c r="M1050">
        <v>0</v>
      </c>
      <c r="N1050">
        <v>0</v>
      </c>
      <c r="O1050">
        <v>0.26140000000000002</v>
      </c>
      <c r="P1050">
        <v>0.3916</v>
      </c>
      <c r="Q1050">
        <v>0.51419999999999999</v>
      </c>
      <c r="R1050">
        <v>0.61880000000000002</v>
      </c>
      <c r="S1050">
        <v>0.52039999999999997</v>
      </c>
      <c r="T1050">
        <v>0.61539999999999995</v>
      </c>
      <c r="U1050">
        <v>0.79279999999999995</v>
      </c>
      <c r="V1050">
        <v>0.80649999999999999</v>
      </c>
      <c r="W1050">
        <v>0.84330000000000005</v>
      </c>
      <c r="X1050">
        <v>0.66620000000000001</v>
      </c>
      <c r="Y1050">
        <v>0.5726</v>
      </c>
      <c r="Z1050">
        <v>0</v>
      </c>
      <c r="AA1050">
        <v>0</v>
      </c>
      <c r="AB1050">
        <v>0</v>
      </c>
      <c r="AC1050">
        <v>0</v>
      </c>
      <c r="AD1050">
        <v>0</v>
      </c>
      <c r="AE1050">
        <v>0</v>
      </c>
      <c r="AF1050">
        <v>0</v>
      </c>
      <c r="AG1050">
        <v>0</v>
      </c>
      <c r="AH1050">
        <v>0</v>
      </c>
      <c r="AI1050">
        <v>0</v>
      </c>
      <c r="AJ1050">
        <v>0</v>
      </c>
      <c r="AK1050">
        <v>0</v>
      </c>
      <c r="AL1050">
        <v>0.23649999999999999</v>
      </c>
      <c r="AM1050">
        <v>0</v>
      </c>
      <c r="AN1050">
        <v>0</v>
      </c>
      <c r="AO1050">
        <v>0</v>
      </c>
      <c r="AP1050">
        <v>0</v>
      </c>
      <c r="AQ1050">
        <v>0</v>
      </c>
      <c r="AR1050">
        <v>0</v>
      </c>
      <c r="AS1050">
        <v>0</v>
      </c>
      <c r="AT1050">
        <v>0</v>
      </c>
      <c r="AU1050">
        <v>0</v>
      </c>
      <c r="AV1050">
        <v>0</v>
      </c>
    </row>
    <row r="1051" spans="8:48" ht="15" customHeight="1" x14ac:dyDescent="0.3">
      <c r="H1051" t="str">
        <v>BD6GN03</v>
      </c>
      <c r="I1051" t="str">
        <v>VIRGIN MONEY UK PLC  ORD</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0.40550000000000003</v>
      </c>
      <c r="AN1051">
        <v>0.65600000000000003</v>
      </c>
      <c r="AO1051">
        <v>0.94230000000000003</v>
      </c>
      <c r="AP1051">
        <v>0.74029999999999996</v>
      </c>
      <c r="AQ1051">
        <v>0.79790000000000005</v>
      </c>
      <c r="AR1051">
        <v>0.93410000000000004</v>
      </c>
      <c r="AS1051">
        <v>0.57130000000000003</v>
      </c>
      <c r="AT1051">
        <v>0</v>
      </c>
      <c r="AU1051">
        <v>0</v>
      </c>
      <c r="AV1051">
        <v>0</v>
      </c>
    </row>
    <row r="1052" spans="8:48" ht="15" customHeight="1" x14ac:dyDescent="0.3">
      <c r="H1052" t="str">
        <v>BJDQQ87</v>
      </c>
      <c r="I1052" t="str">
        <v>WATCHES OF SWITZERLAND GROUP  ORD</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0.53100000000000003</v>
      </c>
      <c r="AI1052">
        <v>0.71909999999999996</v>
      </c>
      <c r="AJ1052">
        <v>0.82479999999999998</v>
      </c>
      <c r="AK1052">
        <v>1.2313000000000001</v>
      </c>
      <c r="AL1052">
        <v>1.1275999999999999</v>
      </c>
      <c r="AM1052">
        <v>0.39710000000000001</v>
      </c>
      <c r="AN1052">
        <v>0.34029999999999999</v>
      </c>
      <c r="AO1052">
        <v>0.37190000000000001</v>
      </c>
      <c r="AP1052">
        <v>0.51970000000000005</v>
      </c>
      <c r="AQ1052">
        <v>0.40920000000000001</v>
      </c>
      <c r="AR1052">
        <v>0</v>
      </c>
      <c r="AS1052">
        <v>0</v>
      </c>
      <c r="AT1052">
        <v>0</v>
      </c>
      <c r="AU1052">
        <v>0</v>
      </c>
      <c r="AV1052">
        <v>0</v>
      </c>
    </row>
    <row r="1053" spans="8:48" ht="15" customHeight="1" x14ac:dyDescent="0.3">
      <c r="H1053" t="str">
        <v>BD6RF22</v>
      </c>
      <c r="I1053" t="str">
        <v>WATKIN JONES PLC  ORD</v>
      </c>
      <c r="J1053">
        <v>0</v>
      </c>
      <c r="K1053">
        <v>0</v>
      </c>
      <c r="L1053">
        <v>0</v>
      </c>
      <c r="M1053">
        <v>0</v>
      </c>
      <c r="N1053">
        <v>0</v>
      </c>
      <c r="O1053">
        <v>0</v>
      </c>
      <c r="P1053">
        <v>0.14380000000000001</v>
      </c>
      <c r="Q1053">
        <v>0.25019999999999998</v>
      </c>
      <c r="R1053">
        <v>0.30230000000000001</v>
      </c>
      <c r="S1053">
        <v>0.40510000000000002</v>
      </c>
      <c r="T1053">
        <v>0.37890000000000001</v>
      </c>
      <c r="U1053">
        <v>0.37090000000000001</v>
      </c>
      <c r="V1053">
        <v>0.42120000000000002</v>
      </c>
      <c r="W1053">
        <v>0.45269999999999999</v>
      </c>
      <c r="X1053">
        <v>0.40189999999999998</v>
      </c>
      <c r="Y1053">
        <v>0.54149999999999998</v>
      </c>
      <c r="Z1053">
        <v>0.63970000000000005</v>
      </c>
      <c r="AA1053">
        <v>0.49540000000000001</v>
      </c>
      <c r="AB1053">
        <v>0.5141</v>
      </c>
      <c r="AC1053">
        <v>0.52139999999999997</v>
      </c>
      <c r="AD1053">
        <v>0.52429999999999999</v>
      </c>
      <c r="AE1053">
        <v>0.37290000000000001</v>
      </c>
      <c r="AF1053">
        <v>0.29189999999999999</v>
      </c>
      <c r="AG1053">
        <v>0.21629999999999999</v>
      </c>
      <c r="AH1053">
        <v>0.1444</v>
      </c>
      <c r="AI1053">
        <v>0.16980000000000001</v>
      </c>
      <c r="AJ1053">
        <v>0.36099999999999999</v>
      </c>
      <c r="AK1053">
        <v>0.41539999999999999</v>
      </c>
      <c r="AL1053">
        <v>0.53939999999999999</v>
      </c>
      <c r="AM1053">
        <v>0.85519999999999996</v>
      </c>
      <c r="AN1053">
        <v>0.56079999999999997</v>
      </c>
      <c r="AO1053">
        <v>0</v>
      </c>
      <c r="AP1053">
        <v>0</v>
      </c>
      <c r="AQ1053">
        <v>0</v>
      </c>
      <c r="AR1053">
        <v>0</v>
      </c>
      <c r="AS1053">
        <v>0</v>
      </c>
      <c r="AT1053">
        <v>0</v>
      </c>
      <c r="AU1053">
        <v>0</v>
      </c>
      <c r="AV1053">
        <v>0</v>
      </c>
    </row>
    <row r="1054" spans="8:48" ht="15" customHeight="1" x14ac:dyDescent="0.3">
      <c r="H1054" t="str">
        <v>0946580</v>
      </c>
      <c r="I1054" t="str">
        <v>WEIR GROUP PLC  ORD</v>
      </c>
      <c r="J1054">
        <v>0</v>
      </c>
      <c r="K1054">
        <v>0</v>
      </c>
      <c r="L1054">
        <v>0</v>
      </c>
      <c r="M1054">
        <v>0</v>
      </c>
      <c r="N1054">
        <v>0</v>
      </c>
      <c r="O1054">
        <v>0</v>
      </c>
      <c r="P1054">
        <v>0.503</v>
      </c>
      <c r="Q1054">
        <v>0</v>
      </c>
      <c r="R1054">
        <v>0</v>
      </c>
      <c r="S1054">
        <v>0</v>
      </c>
      <c r="T1054">
        <v>0</v>
      </c>
      <c r="U1054">
        <v>0</v>
      </c>
      <c r="V1054">
        <v>0</v>
      </c>
      <c r="W1054">
        <v>0</v>
      </c>
      <c r="X1054">
        <v>0</v>
      </c>
      <c r="Y1054">
        <v>0</v>
      </c>
      <c r="Z1054">
        <v>0</v>
      </c>
      <c r="AA1054">
        <v>0</v>
      </c>
      <c r="AB1054">
        <v>0</v>
      </c>
      <c r="AC1054">
        <v>0</v>
      </c>
      <c r="AD1054">
        <v>0</v>
      </c>
      <c r="AE1054">
        <v>0</v>
      </c>
      <c r="AF1054">
        <v>0</v>
      </c>
      <c r="AG1054">
        <v>0.94610000000000005</v>
      </c>
      <c r="AH1054">
        <v>0</v>
      </c>
      <c r="AI1054">
        <v>0</v>
      </c>
      <c r="AJ1054">
        <v>0</v>
      </c>
      <c r="AK1054">
        <v>0</v>
      </c>
      <c r="AL1054">
        <v>0</v>
      </c>
      <c r="AM1054">
        <v>0</v>
      </c>
      <c r="AN1054">
        <v>0</v>
      </c>
      <c r="AO1054">
        <v>0.54049999999999998</v>
      </c>
      <c r="AP1054">
        <v>0.87939999999999996</v>
      </c>
      <c r="AQ1054">
        <v>0.87380000000000002</v>
      </c>
      <c r="AR1054">
        <v>1.1803999999999999</v>
      </c>
      <c r="AS1054">
        <v>1.1138999999999999</v>
      </c>
      <c r="AT1054">
        <v>0</v>
      </c>
      <c r="AU1054">
        <v>0</v>
      </c>
      <c r="AV1054">
        <v>0</v>
      </c>
    </row>
    <row r="1055" spans="8:48" ht="15" customHeight="1" x14ac:dyDescent="0.3">
      <c r="H1055" t="str">
        <v>BN574F9</v>
      </c>
      <c r="I1055" t="str">
        <v>WIZZ AIR HOLDINGS PLC  ORD</v>
      </c>
      <c r="J1055">
        <v>0</v>
      </c>
      <c r="K1055">
        <v>0.3629</v>
      </c>
      <c r="L1055">
        <v>0.43559999999999999</v>
      </c>
      <c r="M1055">
        <v>0.60829999999999995</v>
      </c>
      <c r="N1055">
        <v>0.67469999999999997</v>
      </c>
      <c r="O1055">
        <v>0.59689999999999999</v>
      </c>
      <c r="P1055">
        <v>0.25650000000000001</v>
      </c>
      <c r="Q1055">
        <v>0.29799999999999999</v>
      </c>
      <c r="R1055">
        <v>0</v>
      </c>
      <c r="S1055">
        <v>0.49859999999999999</v>
      </c>
      <c r="T1055">
        <v>0.54569999999999996</v>
      </c>
      <c r="U1055">
        <v>0.68569999999999998</v>
      </c>
      <c r="V1055">
        <v>0.68400000000000005</v>
      </c>
      <c r="W1055">
        <v>0.64629999999999999</v>
      </c>
      <c r="X1055">
        <v>0.56969999999999998</v>
      </c>
      <c r="Y1055">
        <v>0.56020000000000003</v>
      </c>
      <c r="Z1055">
        <v>0.58340000000000003</v>
      </c>
      <c r="AA1055">
        <v>0.52339999999999998</v>
      </c>
      <c r="AB1055">
        <v>0.5746</v>
      </c>
      <c r="AC1055">
        <v>0.58130000000000004</v>
      </c>
      <c r="AD1055">
        <v>0.38979999999999998</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row>
    <row r="1056" spans="8:48" ht="15" customHeight="1" x14ac:dyDescent="0.3">
      <c r="H1056" t="str">
        <v>BF4HYV0</v>
      </c>
      <c r="I1056" t="str">
        <v>GEORGIA CAPITAL PLC  ORD</v>
      </c>
      <c r="J1056">
        <v>0</v>
      </c>
      <c r="K1056">
        <v>0</v>
      </c>
      <c r="L1056">
        <v>0</v>
      </c>
      <c r="M1056">
        <v>0</v>
      </c>
      <c r="N1056">
        <v>0</v>
      </c>
      <c r="O1056">
        <v>0</v>
      </c>
      <c r="P1056">
        <v>0</v>
      </c>
      <c r="Q1056">
        <v>0</v>
      </c>
      <c r="R1056">
        <v>0</v>
      </c>
      <c r="S1056">
        <v>0</v>
      </c>
      <c r="T1056">
        <v>0</v>
      </c>
      <c r="U1056">
        <v>0</v>
      </c>
      <c r="V1056">
        <v>0</v>
      </c>
      <c r="W1056">
        <v>4.4600000000000001E-2</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row>
    <row r="1057" spans="8:48" ht="15" customHeight="1" x14ac:dyDescent="0.3">
      <c r="H1057" t="str">
        <v>3032936</v>
      </c>
      <c r="I1057" t="str">
        <v>WINCANTON PLC  ORD</v>
      </c>
      <c r="J1057">
        <v>0.44419999999999998</v>
      </c>
      <c r="K1057">
        <v>0.55789999999999995</v>
      </c>
      <c r="L1057">
        <v>0.75290000000000001</v>
      </c>
      <c r="M1057">
        <v>0.55730000000000002</v>
      </c>
      <c r="N1057">
        <v>0.44169999999999998</v>
      </c>
      <c r="O1057">
        <v>0.49490000000000001</v>
      </c>
      <c r="P1057">
        <v>0.53610000000000002</v>
      </c>
      <c r="Q1057">
        <v>0.61929999999999996</v>
      </c>
      <c r="R1057">
        <v>0.57509999999999994</v>
      </c>
      <c r="S1057">
        <v>0.41249999999999998</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row>
    <row r="1058" spans="8:48" ht="15" customHeight="1" x14ac:dyDescent="0.3">
      <c r="H1058" t="str">
        <v>B5N0P84</v>
      </c>
      <c r="I1058" t="str">
        <v>WOOD GROUP (JOHN) PLC  ORD</v>
      </c>
      <c r="J1058">
        <v>0</v>
      </c>
      <c r="K1058">
        <v>0</v>
      </c>
      <c r="L1058">
        <v>0</v>
      </c>
      <c r="M1058">
        <v>0</v>
      </c>
      <c r="N1058">
        <v>0</v>
      </c>
      <c r="O1058">
        <v>0</v>
      </c>
      <c r="P1058">
        <v>0.45950000000000002</v>
      </c>
      <c r="Q1058">
        <v>0.56389999999999996</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row>
    <row r="1059" spans="8:48" ht="15" customHeight="1" x14ac:dyDescent="0.3">
      <c r="H1059" t="str">
        <v>0060800</v>
      </c>
      <c r="I1059" t="str">
        <v>WS ATKINS PLC  ORD</v>
      </c>
      <c r="J1059">
        <v>0</v>
      </c>
      <c r="K1059">
        <v>0</v>
      </c>
      <c r="L1059">
        <v>0</v>
      </c>
      <c r="M1059">
        <v>0.3629</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row>
    <row r="1060" spans="8:48" ht="15" customHeight="1" x14ac:dyDescent="0.3">
      <c r="H1060" t="str">
        <v>BJ5F8G4</v>
      </c>
      <c r="I1060" t="str">
        <v>ALUFLEXPACK AG  ORD</v>
      </c>
      <c r="J1060">
        <v>0</v>
      </c>
      <c r="K1060">
        <v>0</v>
      </c>
      <c r="L1060">
        <v>0</v>
      </c>
      <c r="M1060">
        <v>0</v>
      </c>
      <c r="N1060">
        <v>0</v>
      </c>
      <c r="O1060">
        <v>0</v>
      </c>
      <c r="P1060">
        <v>0</v>
      </c>
      <c r="Q1060">
        <v>0</v>
      </c>
      <c r="R1060">
        <v>0</v>
      </c>
      <c r="S1060">
        <v>0</v>
      </c>
      <c r="T1060">
        <v>0</v>
      </c>
      <c r="U1060">
        <v>0</v>
      </c>
      <c r="V1060">
        <v>0</v>
      </c>
      <c r="W1060">
        <v>0</v>
      </c>
      <c r="X1060">
        <v>0</v>
      </c>
      <c r="Y1060">
        <v>0</v>
      </c>
      <c r="Z1060">
        <v>0</v>
      </c>
      <c r="AA1060">
        <v>0.19070000000000001</v>
      </c>
      <c r="AB1060">
        <v>0.2646</v>
      </c>
      <c r="AC1060">
        <v>0.21909999999999999</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row>
    <row r="1061" spans="8:48" ht="15" customHeight="1" x14ac:dyDescent="0.3">
      <c r="H1061" t="str">
        <v>4697378</v>
      </c>
      <c r="I1061" t="str">
        <v>ASCOM HOLDING AG  ORD REG</v>
      </c>
      <c r="J1061">
        <v>1.1429</v>
      </c>
      <c r="K1061">
        <v>1.0246</v>
      </c>
      <c r="L1061">
        <v>1.0589</v>
      </c>
      <c r="M1061">
        <v>0.89149999999999996</v>
      </c>
      <c r="N1061">
        <v>1.1073</v>
      </c>
      <c r="O1061">
        <v>0.92789999999999995</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row>
    <row r="1062" spans="8:48" ht="15" customHeight="1" x14ac:dyDescent="0.3">
      <c r="H1062" t="str">
        <v>BMXVKB4</v>
      </c>
      <c r="I1062" t="str">
        <v>BACHEM HOLDING AG  ORD B</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0.38940000000000002</v>
      </c>
      <c r="AJ1062">
        <v>0.60650000000000004</v>
      </c>
      <c r="AK1062">
        <v>0</v>
      </c>
      <c r="AL1062">
        <v>0</v>
      </c>
      <c r="AM1062">
        <v>0</v>
      </c>
      <c r="AN1062">
        <v>0</v>
      </c>
      <c r="AO1062">
        <v>0</v>
      </c>
      <c r="AP1062">
        <v>0</v>
      </c>
      <c r="AQ1062">
        <v>0</v>
      </c>
      <c r="AR1062">
        <v>0</v>
      </c>
      <c r="AS1062">
        <v>0</v>
      </c>
      <c r="AT1062">
        <v>0</v>
      </c>
      <c r="AU1062">
        <v>0</v>
      </c>
      <c r="AV1062">
        <v>0</v>
      </c>
    </row>
    <row r="1063" spans="8:48" ht="15" customHeight="1" x14ac:dyDescent="0.3">
      <c r="H1063" t="str">
        <v>B4YCYX0</v>
      </c>
      <c r="I1063" t="str">
        <v>AUTONEUM HOLDING AG  ORD</v>
      </c>
      <c r="J1063">
        <v>0.89729999999999999</v>
      </c>
      <c r="K1063">
        <v>0.82389999999999997</v>
      </c>
      <c r="L1063">
        <v>0</v>
      </c>
      <c r="M1063">
        <v>0</v>
      </c>
      <c r="N1063">
        <v>0.62909999999999999</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row>
    <row r="1064" spans="8:48" ht="15" customHeight="1" x14ac:dyDescent="0.3">
      <c r="H1064" t="str">
        <v>7124594</v>
      </c>
      <c r="I1064" t="str">
        <v>BALOISE HOLDING AG  ORD REG</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0.38469999999999999</v>
      </c>
      <c r="AJ1064">
        <v>0.91590000000000005</v>
      </c>
      <c r="AK1064">
        <v>0.92</v>
      </c>
      <c r="AL1064">
        <v>1.1420999999999999</v>
      </c>
      <c r="AM1064">
        <v>1.0079</v>
      </c>
      <c r="AN1064">
        <v>0.95850000000000002</v>
      </c>
      <c r="AO1064">
        <v>0.65539999999999998</v>
      </c>
      <c r="AP1064">
        <v>0</v>
      </c>
      <c r="AQ1064">
        <v>0</v>
      </c>
      <c r="AR1064">
        <v>0</v>
      </c>
      <c r="AS1064">
        <v>0</v>
      </c>
      <c r="AT1064">
        <v>0</v>
      </c>
      <c r="AU1064">
        <v>0</v>
      </c>
      <c r="AV1064">
        <v>0</v>
      </c>
    </row>
    <row r="1065" spans="8:48" ht="15" customHeight="1" x14ac:dyDescent="0.3">
      <c r="H1065" t="str">
        <v>BP0QDP8</v>
      </c>
      <c r="I1065" t="str">
        <v>BELIMO HOLDING AG  ORD REG</v>
      </c>
      <c r="J1065">
        <v>0</v>
      </c>
      <c r="K1065">
        <v>0</v>
      </c>
      <c r="L1065">
        <v>0</v>
      </c>
      <c r="M1065">
        <v>0</v>
      </c>
      <c r="N1065">
        <v>0</v>
      </c>
      <c r="O1065">
        <v>0</v>
      </c>
      <c r="P1065">
        <v>0.69320000000000004</v>
      </c>
      <c r="Q1065">
        <v>0.7117</v>
      </c>
      <c r="R1065">
        <v>0</v>
      </c>
      <c r="S1065">
        <v>0</v>
      </c>
      <c r="T1065">
        <v>0</v>
      </c>
      <c r="U1065">
        <v>0</v>
      </c>
      <c r="V1065">
        <v>0</v>
      </c>
      <c r="W1065">
        <v>0</v>
      </c>
      <c r="X1065">
        <v>0</v>
      </c>
      <c r="Y1065">
        <v>0</v>
      </c>
      <c r="Z1065">
        <v>0.57430000000000003</v>
      </c>
      <c r="AA1065">
        <v>0.67620000000000002</v>
      </c>
      <c r="AB1065">
        <v>0.6099</v>
      </c>
      <c r="AC1065">
        <v>0.7278</v>
      </c>
      <c r="AD1065">
        <v>0.94430000000000003</v>
      </c>
      <c r="AE1065">
        <v>0.85140000000000005</v>
      </c>
      <c r="AF1065">
        <v>0.77100000000000002</v>
      </c>
      <c r="AG1065">
        <v>0.78029999999999999</v>
      </c>
      <c r="AH1065">
        <v>0.62990000000000002</v>
      </c>
      <c r="AI1065">
        <v>0.53990000000000005</v>
      </c>
      <c r="AJ1065">
        <v>0.52880000000000005</v>
      </c>
      <c r="AK1065">
        <v>0</v>
      </c>
      <c r="AL1065">
        <v>0</v>
      </c>
      <c r="AM1065">
        <v>0</v>
      </c>
      <c r="AN1065">
        <v>0</v>
      </c>
      <c r="AO1065">
        <v>0</v>
      </c>
      <c r="AP1065">
        <v>0</v>
      </c>
      <c r="AQ1065">
        <v>0</v>
      </c>
      <c r="AR1065">
        <v>0</v>
      </c>
      <c r="AS1065">
        <v>0</v>
      </c>
      <c r="AT1065">
        <v>0</v>
      </c>
      <c r="AU1065">
        <v>0</v>
      </c>
      <c r="AV1065">
        <v>0</v>
      </c>
    </row>
    <row r="1066" spans="8:48" ht="15" customHeight="1" x14ac:dyDescent="0.3">
      <c r="H1066" t="str">
        <v>7222755</v>
      </c>
      <c r="I1066" t="str">
        <v>BOBST GROUP SA  ORD REG</v>
      </c>
      <c r="J1066">
        <v>0</v>
      </c>
      <c r="K1066">
        <v>0</v>
      </c>
      <c r="L1066">
        <v>0</v>
      </c>
      <c r="M1066">
        <v>0</v>
      </c>
      <c r="N1066">
        <v>0.68559999999999999</v>
      </c>
      <c r="O1066">
        <v>0.68400000000000005</v>
      </c>
      <c r="P1066">
        <v>0.68959999999999999</v>
      </c>
      <c r="Q1066">
        <v>0.55249999999999999</v>
      </c>
      <c r="R1066">
        <v>0.66459999999999997</v>
      </c>
      <c r="S1066">
        <v>0.54979999999999996</v>
      </c>
      <c r="T1066">
        <v>0.53639999999999999</v>
      </c>
      <c r="U1066">
        <v>0.62849999999999995</v>
      </c>
      <c r="V1066">
        <v>0</v>
      </c>
      <c r="W1066">
        <v>0</v>
      </c>
      <c r="X1066">
        <v>0</v>
      </c>
      <c r="Y1066">
        <v>0</v>
      </c>
      <c r="Z1066">
        <v>0</v>
      </c>
      <c r="AA1066">
        <v>0</v>
      </c>
      <c r="AB1066">
        <v>0</v>
      </c>
      <c r="AC1066">
        <v>0</v>
      </c>
      <c r="AD1066">
        <v>0</v>
      </c>
      <c r="AE1066">
        <v>0</v>
      </c>
      <c r="AF1066">
        <v>0</v>
      </c>
      <c r="AG1066">
        <v>0</v>
      </c>
      <c r="AH1066">
        <v>0</v>
      </c>
      <c r="AI1066">
        <v>0</v>
      </c>
      <c r="AJ1066">
        <v>0.63970000000000005</v>
      </c>
      <c r="AK1066">
        <v>0.56359999999999999</v>
      </c>
      <c r="AL1066">
        <v>0.371</v>
      </c>
      <c r="AM1066">
        <v>0.21840000000000001</v>
      </c>
      <c r="AN1066">
        <v>0</v>
      </c>
      <c r="AO1066">
        <v>0</v>
      </c>
      <c r="AP1066">
        <v>0</v>
      </c>
      <c r="AQ1066">
        <v>0</v>
      </c>
      <c r="AR1066">
        <v>0</v>
      </c>
      <c r="AS1066">
        <v>0</v>
      </c>
      <c r="AT1066">
        <v>0</v>
      </c>
      <c r="AU1066">
        <v>0</v>
      </c>
      <c r="AV1066">
        <v>0</v>
      </c>
    </row>
    <row r="1067" spans="8:48" ht="15" customHeight="1" x14ac:dyDescent="0.3">
      <c r="H1067" t="str">
        <v>BLNN0G8</v>
      </c>
      <c r="I1067" t="str">
        <v>BOSSARD HOLDING AG  ORD BEARER</v>
      </c>
      <c r="J1067">
        <v>0</v>
      </c>
      <c r="K1067">
        <v>0</v>
      </c>
      <c r="L1067">
        <v>0</v>
      </c>
      <c r="M1067">
        <v>0</v>
      </c>
      <c r="N1067">
        <v>0</v>
      </c>
      <c r="O1067">
        <v>0</v>
      </c>
      <c r="P1067">
        <v>0</v>
      </c>
      <c r="Q1067">
        <v>0</v>
      </c>
      <c r="R1067">
        <v>0.50539999999999996</v>
      </c>
      <c r="S1067">
        <v>0.45469999999999999</v>
      </c>
      <c r="T1067">
        <v>0.44359999999999999</v>
      </c>
      <c r="U1067">
        <v>0.438</v>
      </c>
      <c r="V1067">
        <v>0.28539999999999999</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row>
    <row r="1068" spans="8:48" ht="15" customHeight="1" x14ac:dyDescent="0.3">
      <c r="H1068" t="str">
        <v>B76D410</v>
      </c>
      <c r="I1068" t="str">
        <v>BKW AG  ORD</v>
      </c>
      <c r="J1068">
        <v>0</v>
      </c>
      <c r="K1068">
        <v>0</v>
      </c>
      <c r="L1068">
        <v>0</v>
      </c>
      <c r="M1068">
        <v>0</v>
      </c>
      <c r="N1068">
        <v>0</v>
      </c>
      <c r="O1068">
        <v>0</v>
      </c>
      <c r="P1068">
        <v>0</v>
      </c>
      <c r="Q1068">
        <v>0</v>
      </c>
      <c r="R1068">
        <v>0</v>
      </c>
      <c r="S1068">
        <v>0</v>
      </c>
      <c r="T1068">
        <v>0</v>
      </c>
      <c r="U1068">
        <v>0</v>
      </c>
      <c r="V1068">
        <v>0</v>
      </c>
      <c r="W1068">
        <v>0</v>
      </c>
      <c r="X1068">
        <v>0</v>
      </c>
      <c r="Y1068">
        <v>0</v>
      </c>
      <c r="Z1068">
        <v>0.66959999999999997</v>
      </c>
      <c r="AA1068">
        <v>0.62770000000000004</v>
      </c>
      <c r="AB1068">
        <v>0.64249999999999996</v>
      </c>
      <c r="AC1068">
        <v>0.55640000000000001</v>
      </c>
      <c r="AD1068">
        <v>0.70920000000000005</v>
      </c>
      <c r="AE1068">
        <v>0.53549999999999998</v>
      </c>
      <c r="AF1068">
        <v>0.55859999999999999</v>
      </c>
      <c r="AG1068">
        <v>0.28050000000000003</v>
      </c>
      <c r="AH1068">
        <v>0</v>
      </c>
      <c r="AI1068">
        <v>0</v>
      </c>
      <c r="AJ1068">
        <v>0</v>
      </c>
      <c r="AK1068">
        <v>0</v>
      </c>
      <c r="AL1068">
        <v>0</v>
      </c>
      <c r="AM1068">
        <v>0</v>
      </c>
      <c r="AN1068">
        <v>0</v>
      </c>
      <c r="AO1068">
        <v>0</v>
      </c>
      <c r="AP1068">
        <v>0</v>
      </c>
      <c r="AQ1068">
        <v>0</v>
      </c>
      <c r="AR1068">
        <v>0</v>
      </c>
      <c r="AS1068">
        <v>0</v>
      </c>
      <c r="AT1068">
        <v>0</v>
      </c>
      <c r="AU1068">
        <v>0</v>
      </c>
      <c r="AV1068">
        <v>0</v>
      </c>
    </row>
    <row r="1069" spans="8:48" ht="15" customHeight="1" x14ac:dyDescent="0.3">
      <c r="H1069" t="str">
        <v>B07ZBW6</v>
      </c>
      <c r="I1069" t="str">
        <v>BUCHER INDUSTRIES AG  ORD REG</v>
      </c>
      <c r="J1069">
        <v>0</v>
      </c>
      <c r="K1069">
        <v>0</v>
      </c>
      <c r="L1069">
        <v>0</v>
      </c>
      <c r="M1069">
        <v>0</v>
      </c>
      <c r="N1069">
        <v>0</v>
      </c>
      <c r="O1069">
        <v>0.1847</v>
      </c>
      <c r="P1069">
        <v>0.53569999999999995</v>
      </c>
      <c r="Q1069">
        <v>0.58960000000000001</v>
      </c>
      <c r="R1069">
        <v>0.95750000000000002</v>
      </c>
      <c r="S1069">
        <v>1.5302</v>
      </c>
      <c r="T1069">
        <v>1.5179</v>
      </c>
      <c r="U1069">
        <v>1.6785000000000001</v>
      </c>
      <c r="V1069">
        <v>1.4087000000000001</v>
      </c>
      <c r="W1069">
        <v>1.1574</v>
      </c>
      <c r="X1069">
        <v>0.81489999999999996</v>
      </c>
      <c r="Y1069">
        <v>0.56410000000000005</v>
      </c>
      <c r="Z1069">
        <v>0.78949999999999998</v>
      </c>
      <c r="AA1069">
        <v>0.58160000000000001</v>
      </c>
      <c r="AB1069">
        <v>0.5635</v>
      </c>
      <c r="AC1069">
        <v>0.55189999999999995</v>
      </c>
      <c r="AD1069">
        <v>0.62909999999999999</v>
      </c>
      <c r="AE1069">
        <v>0.54110000000000003</v>
      </c>
      <c r="AF1069">
        <v>0.63009999999999999</v>
      </c>
      <c r="AG1069">
        <v>0.65149999999999997</v>
      </c>
      <c r="AH1069">
        <v>0.4375</v>
      </c>
      <c r="AI1069">
        <v>0</v>
      </c>
      <c r="AJ1069">
        <v>0</v>
      </c>
      <c r="AK1069">
        <v>0</v>
      </c>
      <c r="AL1069">
        <v>0</v>
      </c>
      <c r="AM1069">
        <v>0</v>
      </c>
      <c r="AN1069">
        <v>0</v>
      </c>
      <c r="AO1069">
        <v>0</v>
      </c>
      <c r="AP1069">
        <v>0</v>
      </c>
      <c r="AQ1069">
        <v>0</v>
      </c>
      <c r="AR1069">
        <v>0</v>
      </c>
      <c r="AS1069">
        <v>0</v>
      </c>
      <c r="AT1069">
        <v>0</v>
      </c>
      <c r="AU1069">
        <v>0</v>
      </c>
      <c r="AV1069">
        <v>0</v>
      </c>
    </row>
    <row r="1070" spans="8:48" ht="15" customHeight="1" x14ac:dyDescent="0.3">
      <c r="H1070" t="str">
        <v>BB97064</v>
      </c>
      <c r="I1070" t="str">
        <v>BURKHALTER HOLDING AG  ORD</v>
      </c>
      <c r="J1070">
        <v>0</v>
      </c>
      <c r="K1070">
        <v>0</v>
      </c>
      <c r="L1070">
        <v>0</v>
      </c>
      <c r="M1070">
        <v>0</v>
      </c>
      <c r="N1070">
        <v>0</v>
      </c>
      <c r="O1070">
        <v>0.1419</v>
      </c>
      <c r="P1070">
        <v>0.53759999999999997</v>
      </c>
      <c r="Q1070">
        <v>0.6996</v>
      </c>
      <c r="R1070">
        <v>0.70379999999999998</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row>
    <row r="1071" spans="8:48" ht="15" customHeight="1" x14ac:dyDescent="0.3">
      <c r="H1071" t="str">
        <v>B01TB35</v>
      </c>
      <c r="I1071" t="str">
        <v>SKAN GROUP (BV HOLDING) AG  ORD</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0.31909999999999999</v>
      </c>
      <c r="AT1071">
        <v>0.3049</v>
      </c>
      <c r="AU1071">
        <v>0</v>
      </c>
      <c r="AV1071">
        <v>0</v>
      </c>
    </row>
    <row r="1072" spans="8:48" ht="15" customHeight="1" x14ac:dyDescent="0.3">
      <c r="H1072" t="str">
        <v>B176416</v>
      </c>
      <c r="I1072" t="str">
        <v>BURCKHARDT COMPRESSION HLDG  ORD</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0.2117</v>
      </c>
      <c r="AN1072">
        <v>0.22950000000000001</v>
      </c>
      <c r="AO1072">
        <v>0.30220000000000002</v>
      </c>
      <c r="AP1072">
        <v>0.30080000000000001</v>
      </c>
      <c r="AQ1072">
        <v>0.29049999999999998</v>
      </c>
      <c r="AR1072">
        <v>0.48010000000000003</v>
      </c>
      <c r="AS1072">
        <v>0.48230000000000001</v>
      </c>
      <c r="AT1072">
        <v>0.43630000000000002</v>
      </c>
      <c r="AU1072">
        <v>0</v>
      </c>
      <c r="AV1072">
        <v>0</v>
      </c>
    </row>
    <row r="1073" spans="8:48" ht="15" customHeight="1" x14ac:dyDescent="0.3">
      <c r="H1073" t="str">
        <v>BFSSBH4</v>
      </c>
      <c r="I1073" t="str">
        <v>CEMBRA MONEY BANK AG  ORD</v>
      </c>
      <c r="J1073">
        <v>0</v>
      </c>
      <c r="K1073">
        <v>0</v>
      </c>
      <c r="L1073">
        <v>0.7792</v>
      </c>
      <c r="M1073">
        <v>0.72460000000000002</v>
      </c>
      <c r="N1073">
        <v>0.98699999999999999</v>
      </c>
      <c r="O1073">
        <v>1.0155000000000001</v>
      </c>
      <c r="P1073">
        <v>1.0583</v>
      </c>
      <c r="Q1073">
        <v>1.0169999999999999</v>
      </c>
      <c r="R1073">
        <v>0</v>
      </c>
      <c r="S1073">
        <v>0.25040000000000001</v>
      </c>
      <c r="T1073">
        <v>0.20699999999999999</v>
      </c>
      <c r="U1073">
        <v>0.21360000000000001</v>
      </c>
      <c r="V1073">
        <v>0</v>
      </c>
      <c r="W1073">
        <v>0</v>
      </c>
      <c r="X1073">
        <v>0</v>
      </c>
      <c r="Y1073">
        <v>0</v>
      </c>
      <c r="Z1073">
        <v>0.62409999999999999</v>
      </c>
      <c r="AA1073">
        <v>0.60929999999999995</v>
      </c>
      <c r="AB1073">
        <v>0.70350000000000001</v>
      </c>
      <c r="AC1073">
        <v>0.64500000000000002</v>
      </c>
      <c r="AD1073">
        <v>0.81310000000000004</v>
      </c>
      <c r="AE1073">
        <v>0.68320000000000003</v>
      </c>
      <c r="AF1073">
        <v>0.72989999999999999</v>
      </c>
      <c r="AG1073">
        <v>0.64</v>
      </c>
      <c r="AH1073">
        <v>0.85409999999999997</v>
      </c>
      <c r="AI1073">
        <v>0.86629999999999996</v>
      </c>
      <c r="AJ1073">
        <v>0</v>
      </c>
      <c r="AK1073">
        <v>0</v>
      </c>
      <c r="AL1073">
        <v>0</v>
      </c>
      <c r="AM1073">
        <v>0</v>
      </c>
      <c r="AN1073">
        <v>0</v>
      </c>
      <c r="AO1073">
        <v>0</v>
      </c>
      <c r="AP1073">
        <v>0</v>
      </c>
      <c r="AQ1073">
        <v>0</v>
      </c>
      <c r="AR1073">
        <v>0</v>
      </c>
      <c r="AS1073">
        <v>0</v>
      </c>
      <c r="AT1073">
        <v>0</v>
      </c>
      <c r="AU1073">
        <v>0</v>
      </c>
      <c r="AV1073">
        <v>0</v>
      </c>
    </row>
    <row r="1074" spans="8:48" ht="15" customHeight="1" x14ac:dyDescent="0.3">
      <c r="H1074" t="str">
        <v>BD376K0</v>
      </c>
      <c r="I1074" t="str">
        <v>COMET HOLDING AG  ORD</v>
      </c>
      <c r="J1074">
        <v>0.32029999999999997</v>
      </c>
      <c r="K1074">
        <v>0.33439999999999998</v>
      </c>
      <c r="L1074">
        <v>0</v>
      </c>
      <c r="M1074">
        <v>0</v>
      </c>
      <c r="N1074">
        <v>0</v>
      </c>
      <c r="O1074">
        <v>0</v>
      </c>
      <c r="P1074">
        <v>0</v>
      </c>
      <c r="Q1074">
        <v>0</v>
      </c>
      <c r="R1074">
        <v>0.30270000000000002</v>
      </c>
      <c r="S1074">
        <v>0.2203</v>
      </c>
      <c r="T1074">
        <v>0.22339999999999999</v>
      </c>
      <c r="U1074">
        <v>0.22989999999999999</v>
      </c>
      <c r="V1074">
        <v>0.25840000000000002</v>
      </c>
      <c r="W1074">
        <v>0</v>
      </c>
      <c r="X1074">
        <v>0</v>
      </c>
      <c r="Y1074">
        <v>0</v>
      </c>
      <c r="Z1074">
        <v>0</v>
      </c>
      <c r="AA1074">
        <v>0</v>
      </c>
      <c r="AB1074">
        <v>0</v>
      </c>
      <c r="AC1074">
        <v>0</v>
      </c>
      <c r="AD1074">
        <v>0.22989999999999999</v>
      </c>
      <c r="AE1074">
        <v>0.25280000000000002</v>
      </c>
      <c r="AF1074">
        <v>0.2389</v>
      </c>
      <c r="AG1074">
        <v>0.30740000000000001</v>
      </c>
      <c r="AH1074">
        <v>0.5494</v>
      </c>
      <c r="AI1074">
        <v>0.56869999999999998</v>
      </c>
      <c r="AJ1074">
        <v>0.40250000000000002</v>
      </c>
      <c r="AK1074">
        <v>0</v>
      </c>
      <c r="AL1074">
        <v>0</v>
      </c>
      <c r="AM1074">
        <v>0</v>
      </c>
      <c r="AN1074">
        <v>0</v>
      </c>
      <c r="AO1074">
        <v>0</v>
      </c>
      <c r="AP1074">
        <v>0</v>
      </c>
      <c r="AQ1074">
        <v>0</v>
      </c>
      <c r="AR1074">
        <v>0</v>
      </c>
      <c r="AS1074">
        <v>0</v>
      </c>
      <c r="AT1074">
        <v>0</v>
      </c>
      <c r="AU1074">
        <v>0</v>
      </c>
      <c r="AV1074">
        <v>0</v>
      </c>
    </row>
    <row r="1075" spans="8:48" ht="15" customHeight="1" x14ac:dyDescent="0.3">
      <c r="H1075" t="str">
        <v>B1Z4WD0</v>
      </c>
      <c r="I1075" t="str">
        <v>DAETWYLER HOLDING AG  ORD BEARER</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0.32929999999999998</v>
      </c>
      <c r="AG1075">
        <v>0.37890000000000001</v>
      </c>
      <c r="AH1075">
        <v>0.25540000000000002</v>
      </c>
      <c r="AI1075">
        <v>0.25080000000000002</v>
      </c>
      <c r="AJ1075">
        <v>0.35630000000000001</v>
      </c>
      <c r="AK1075">
        <v>0.87139999999999995</v>
      </c>
      <c r="AL1075">
        <v>0.44440000000000002</v>
      </c>
      <c r="AM1075">
        <v>0</v>
      </c>
      <c r="AN1075">
        <v>0</v>
      </c>
      <c r="AO1075">
        <v>0</v>
      </c>
      <c r="AP1075">
        <v>0</v>
      </c>
      <c r="AQ1075">
        <v>0</v>
      </c>
      <c r="AR1075">
        <v>0</v>
      </c>
      <c r="AS1075">
        <v>0</v>
      </c>
      <c r="AT1075">
        <v>0</v>
      </c>
      <c r="AU1075">
        <v>0</v>
      </c>
      <c r="AV1075">
        <v>0</v>
      </c>
    </row>
    <row r="1076" spans="8:48" ht="15" customHeight="1" x14ac:dyDescent="0.3">
      <c r="H1076" t="str">
        <v>7050417</v>
      </c>
      <c r="I1076" t="str">
        <v>DORMAKABA HOLDING AG  ORD B REG</v>
      </c>
      <c r="J1076">
        <v>0.77070000000000005</v>
      </c>
      <c r="K1076">
        <v>0.55549999999999999</v>
      </c>
      <c r="L1076">
        <v>0</v>
      </c>
      <c r="M1076">
        <v>0.62490000000000001</v>
      </c>
      <c r="N1076">
        <v>0</v>
      </c>
      <c r="O1076">
        <v>0.72209999999999996</v>
      </c>
      <c r="P1076">
        <v>0</v>
      </c>
      <c r="Q1076">
        <v>0.36890000000000001</v>
      </c>
      <c r="R1076">
        <v>0.60260000000000002</v>
      </c>
      <c r="S1076">
        <v>0.52249999999999996</v>
      </c>
      <c r="T1076">
        <v>0.5242</v>
      </c>
      <c r="U1076">
        <v>0.46339999999999998</v>
      </c>
      <c r="V1076">
        <v>0.45369999999999999</v>
      </c>
      <c r="W1076">
        <v>0.72140000000000004</v>
      </c>
      <c r="X1076">
        <v>0</v>
      </c>
      <c r="Y1076">
        <v>0</v>
      </c>
      <c r="Z1076">
        <v>0</v>
      </c>
      <c r="AA1076">
        <v>0.48449999999999999</v>
      </c>
      <c r="AB1076">
        <v>0.4607</v>
      </c>
      <c r="AC1076">
        <v>0.44550000000000001</v>
      </c>
      <c r="AD1076">
        <v>0</v>
      </c>
      <c r="AE1076">
        <v>0</v>
      </c>
      <c r="AF1076">
        <v>0</v>
      </c>
      <c r="AG1076">
        <v>0</v>
      </c>
      <c r="AH1076">
        <v>0</v>
      </c>
      <c r="AI1076">
        <v>0</v>
      </c>
      <c r="AJ1076">
        <v>0</v>
      </c>
      <c r="AK1076">
        <v>0</v>
      </c>
      <c r="AL1076">
        <v>0</v>
      </c>
      <c r="AM1076">
        <v>0</v>
      </c>
      <c r="AN1076">
        <v>0</v>
      </c>
      <c r="AO1076">
        <v>0</v>
      </c>
      <c r="AP1076">
        <v>0.33150000000000002</v>
      </c>
      <c r="AQ1076">
        <v>0.35649999999999998</v>
      </c>
      <c r="AR1076">
        <v>0</v>
      </c>
      <c r="AS1076">
        <v>0</v>
      </c>
      <c r="AT1076">
        <v>0</v>
      </c>
      <c r="AU1076">
        <v>0</v>
      </c>
      <c r="AV1076">
        <v>0</v>
      </c>
    </row>
    <row r="1077" spans="8:48" ht="15" customHeight="1" x14ac:dyDescent="0.3">
      <c r="H1077" t="str">
        <v>B0LF188</v>
      </c>
      <c r="I1077" t="str">
        <v>EFG INTERNATIONAL AG  ORD</v>
      </c>
      <c r="J1077">
        <v>0</v>
      </c>
      <c r="K1077">
        <v>0.53129999999999999</v>
      </c>
      <c r="L1077">
        <v>1.1065</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row>
    <row r="1078" spans="8:48" ht="15" customHeight="1" x14ac:dyDescent="0.3">
      <c r="H1078" t="str">
        <v>B0R80X9</v>
      </c>
      <c r="I1078" t="str">
        <v>AVOLTA (DUFRY) AG  ORD</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0.43709999999999999</v>
      </c>
      <c r="AI1078">
        <v>0</v>
      </c>
      <c r="AJ1078">
        <v>0</v>
      </c>
      <c r="AK1078">
        <v>0</v>
      </c>
      <c r="AL1078">
        <v>0</v>
      </c>
      <c r="AM1078">
        <v>0</v>
      </c>
      <c r="AN1078">
        <v>0</v>
      </c>
      <c r="AO1078">
        <v>0</v>
      </c>
      <c r="AP1078">
        <v>0</v>
      </c>
      <c r="AQ1078">
        <v>0</v>
      </c>
      <c r="AR1078">
        <v>0</v>
      </c>
      <c r="AS1078">
        <v>0</v>
      </c>
      <c r="AT1078">
        <v>0</v>
      </c>
      <c r="AU1078">
        <v>0</v>
      </c>
      <c r="AV1078">
        <v>0</v>
      </c>
    </row>
    <row r="1079" spans="8:48" ht="15" customHeight="1" x14ac:dyDescent="0.3">
      <c r="H1079" t="str">
        <v>B03PQZ8</v>
      </c>
      <c r="I1079" t="str">
        <v>EMMI AG  ORD</v>
      </c>
      <c r="J1079">
        <v>0</v>
      </c>
      <c r="K1079">
        <v>0</v>
      </c>
      <c r="L1079">
        <v>0</v>
      </c>
      <c r="M1079">
        <v>0</v>
      </c>
      <c r="N1079">
        <v>0</v>
      </c>
      <c r="O1079">
        <v>0</v>
      </c>
      <c r="P1079">
        <v>0.59040000000000004</v>
      </c>
      <c r="Q1079">
        <v>0.64710000000000001</v>
      </c>
      <c r="R1079">
        <v>0</v>
      </c>
      <c r="S1079">
        <v>0</v>
      </c>
      <c r="T1079">
        <v>0</v>
      </c>
      <c r="U1079">
        <v>0</v>
      </c>
      <c r="V1079">
        <v>0</v>
      </c>
      <c r="W1079">
        <v>0</v>
      </c>
      <c r="X1079">
        <v>0</v>
      </c>
      <c r="Y1079">
        <v>0</v>
      </c>
      <c r="Z1079">
        <v>0.35659999999999997</v>
      </c>
      <c r="AA1079">
        <v>0.50819999999999999</v>
      </c>
      <c r="AB1079">
        <v>0.61739999999999995</v>
      </c>
      <c r="AC1079">
        <v>0.57430000000000003</v>
      </c>
      <c r="AD1079">
        <v>0.92589999999999995</v>
      </c>
      <c r="AE1079">
        <v>0.70220000000000005</v>
      </c>
      <c r="AF1079">
        <v>0.70650000000000002</v>
      </c>
      <c r="AG1079">
        <v>0</v>
      </c>
      <c r="AH1079">
        <v>0</v>
      </c>
      <c r="AI1079">
        <v>0.28760000000000002</v>
      </c>
      <c r="AJ1079">
        <v>0</v>
      </c>
      <c r="AK1079">
        <v>0</v>
      </c>
      <c r="AL1079">
        <v>0</v>
      </c>
      <c r="AM1079">
        <v>0</v>
      </c>
      <c r="AN1079">
        <v>0</v>
      </c>
      <c r="AO1079">
        <v>0</v>
      </c>
      <c r="AP1079">
        <v>0</v>
      </c>
      <c r="AQ1079">
        <v>0</v>
      </c>
      <c r="AR1079">
        <v>0</v>
      </c>
      <c r="AS1079">
        <v>0</v>
      </c>
      <c r="AT1079">
        <v>0</v>
      </c>
      <c r="AU1079">
        <v>0</v>
      </c>
      <c r="AV1079">
        <v>0</v>
      </c>
    </row>
    <row r="1080" spans="8:48" ht="15" customHeight="1" x14ac:dyDescent="0.3">
      <c r="H1080" t="str">
        <v>BM8J5G3</v>
      </c>
      <c r="I1080" t="str">
        <v>GEORG FISCHER AG  ORD REG</v>
      </c>
      <c r="J1080">
        <v>0.89629999999999999</v>
      </c>
      <c r="K1080">
        <v>0.92769999999999997</v>
      </c>
      <c r="L1080">
        <v>0</v>
      </c>
      <c r="M1080">
        <v>0</v>
      </c>
      <c r="N1080">
        <v>0.63019999999999998</v>
      </c>
      <c r="O1080">
        <v>0.66120000000000001</v>
      </c>
      <c r="P1080">
        <v>0.72840000000000005</v>
      </c>
      <c r="Q1080">
        <v>0.71419999999999995</v>
      </c>
      <c r="R1080">
        <v>0.73919999999999997</v>
      </c>
      <c r="S1080">
        <v>0.6724</v>
      </c>
      <c r="T1080">
        <v>0.76580000000000004</v>
      </c>
      <c r="U1080">
        <v>0.79459999999999997</v>
      </c>
      <c r="V1080">
        <v>1.2991999999999999</v>
      </c>
      <c r="W1080">
        <v>2.1254</v>
      </c>
      <c r="X1080">
        <v>0.69189999999999996</v>
      </c>
      <c r="Y1080">
        <v>1.0139</v>
      </c>
      <c r="Z1080">
        <v>0</v>
      </c>
      <c r="AA1080">
        <v>0.23830000000000001</v>
      </c>
      <c r="AB1080">
        <v>0.23080000000000001</v>
      </c>
      <c r="AC1080">
        <v>0.2359</v>
      </c>
      <c r="AD1080">
        <v>0.55500000000000005</v>
      </c>
      <c r="AE1080">
        <v>0.54649999999999999</v>
      </c>
      <c r="AF1080">
        <v>0.58250000000000002</v>
      </c>
      <c r="AG1080">
        <v>0.62019999999999997</v>
      </c>
      <c r="AH1080">
        <v>0.54579999999999995</v>
      </c>
      <c r="AI1080">
        <v>0</v>
      </c>
      <c r="AJ1080">
        <v>0</v>
      </c>
      <c r="AK1080">
        <v>0</v>
      </c>
      <c r="AL1080">
        <v>0</v>
      </c>
      <c r="AM1080">
        <v>0</v>
      </c>
      <c r="AN1080">
        <v>0</v>
      </c>
      <c r="AO1080">
        <v>0.99539999999999995</v>
      </c>
      <c r="AP1080">
        <v>1.0908</v>
      </c>
      <c r="AQ1080">
        <v>0.77859999999999996</v>
      </c>
      <c r="AR1080">
        <v>0</v>
      </c>
      <c r="AS1080">
        <v>0</v>
      </c>
      <c r="AT1080">
        <v>0</v>
      </c>
      <c r="AU1080">
        <v>0</v>
      </c>
      <c r="AV1080">
        <v>0</v>
      </c>
    </row>
    <row r="1081" spans="8:48" ht="15" customHeight="1" x14ac:dyDescent="0.3">
      <c r="H1081" t="str">
        <v>BYQ8481</v>
      </c>
      <c r="I1081" t="str">
        <v>FLUGHAFEN ZUERICH AG  ORD</v>
      </c>
      <c r="J1081">
        <v>0</v>
      </c>
      <c r="K1081">
        <v>0</v>
      </c>
      <c r="L1081">
        <v>0</v>
      </c>
      <c r="M1081">
        <v>0</v>
      </c>
      <c r="N1081">
        <v>0</v>
      </c>
      <c r="O1081">
        <v>0.66759999999999997</v>
      </c>
      <c r="P1081">
        <v>0</v>
      </c>
      <c r="Q1081">
        <v>0</v>
      </c>
      <c r="R1081">
        <v>0</v>
      </c>
      <c r="S1081">
        <v>0</v>
      </c>
      <c r="T1081">
        <v>0</v>
      </c>
      <c r="U1081">
        <v>0</v>
      </c>
      <c r="V1081">
        <v>0</v>
      </c>
      <c r="W1081">
        <v>0</v>
      </c>
      <c r="X1081">
        <v>0</v>
      </c>
      <c r="Y1081">
        <v>0</v>
      </c>
      <c r="Z1081">
        <v>0</v>
      </c>
      <c r="AA1081">
        <v>0</v>
      </c>
      <c r="AB1081">
        <v>0</v>
      </c>
      <c r="AC1081">
        <v>0</v>
      </c>
      <c r="AD1081">
        <v>0</v>
      </c>
      <c r="AE1081">
        <v>0</v>
      </c>
      <c r="AF1081">
        <v>0</v>
      </c>
      <c r="AG1081">
        <v>0.18809999999999999</v>
      </c>
      <c r="AH1081">
        <v>0.9173</v>
      </c>
      <c r="AI1081">
        <v>0</v>
      </c>
      <c r="AJ1081">
        <v>0</v>
      </c>
      <c r="AK1081">
        <v>0</v>
      </c>
      <c r="AL1081">
        <v>0</v>
      </c>
      <c r="AM1081">
        <v>0.46100000000000002</v>
      </c>
      <c r="AN1081">
        <v>1.0009999999999999</v>
      </c>
      <c r="AO1081">
        <v>0.5968</v>
      </c>
      <c r="AP1081">
        <v>0.86699999999999999</v>
      </c>
      <c r="AQ1081">
        <v>1.0053000000000001</v>
      </c>
      <c r="AR1081">
        <v>0.75690000000000002</v>
      </c>
      <c r="AS1081">
        <v>0</v>
      </c>
      <c r="AT1081">
        <v>0</v>
      </c>
      <c r="AU1081">
        <v>0</v>
      </c>
      <c r="AV1081">
        <v>0</v>
      </c>
    </row>
    <row r="1082" spans="8:48" ht="15" customHeight="1" x14ac:dyDescent="0.3">
      <c r="H1082" t="str">
        <v>4350035</v>
      </c>
      <c r="I1082" t="str">
        <v>FORBO HOLDING AG  ORD REG</v>
      </c>
      <c r="J1082">
        <v>0.89910000000000001</v>
      </c>
      <c r="K1082">
        <v>0.92410000000000003</v>
      </c>
      <c r="L1082">
        <v>5.0599999999999999E-2</v>
      </c>
      <c r="M1082">
        <v>0.63349999999999995</v>
      </c>
      <c r="N1082">
        <v>0.85529999999999995</v>
      </c>
      <c r="O1082">
        <v>0.9204</v>
      </c>
      <c r="P1082">
        <v>0.96689999999999998</v>
      </c>
      <c r="Q1082">
        <v>1.6713</v>
      </c>
      <c r="R1082">
        <v>1.6941999999999999</v>
      </c>
      <c r="S1082">
        <v>1.4990000000000001</v>
      </c>
      <c r="T1082">
        <v>1.7103999999999999</v>
      </c>
      <c r="U1082">
        <v>1.6027</v>
      </c>
      <c r="V1082">
        <v>0.69059999999999999</v>
      </c>
      <c r="W1082">
        <v>0.1293</v>
      </c>
      <c r="X1082">
        <v>0</v>
      </c>
      <c r="Y1082">
        <v>0</v>
      </c>
      <c r="Z1082">
        <v>0</v>
      </c>
      <c r="AA1082">
        <v>0.32</v>
      </c>
      <c r="AB1082">
        <v>0.51700000000000002</v>
      </c>
      <c r="AC1082">
        <v>0.51680000000000004</v>
      </c>
      <c r="AD1082">
        <v>0.51600000000000001</v>
      </c>
      <c r="AE1082">
        <v>0.48949999999999999</v>
      </c>
      <c r="AF1082">
        <v>0.48780000000000001</v>
      </c>
      <c r="AG1082">
        <v>0.43869999999999998</v>
      </c>
      <c r="AH1082">
        <v>0.29759999999999998</v>
      </c>
      <c r="AI1082">
        <v>0.1298</v>
      </c>
      <c r="AJ1082">
        <v>0</v>
      </c>
      <c r="AK1082">
        <v>0</v>
      </c>
      <c r="AL1082">
        <v>0</v>
      </c>
      <c r="AM1082">
        <v>0</v>
      </c>
      <c r="AN1082">
        <v>0.23880000000000001</v>
      </c>
      <c r="AO1082">
        <v>0.21479999999999999</v>
      </c>
      <c r="AP1082">
        <v>0</v>
      </c>
      <c r="AQ1082">
        <v>0</v>
      </c>
      <c r="AR1082">
        <v>0</v>
      </c>
      <c r="AS1082">
        <v>0</v>
      </c>
      <c r="AT1082">
        <v>0</v>
      </c>
      <c r="AU1082">
        <v>0</v>
      </c>
      <c r="AV1082">
        <v>0</v>
      </c>
    </row>
    <row r="1083" spans="8:48" ht="15" customHeight="1" x14ac:dyDescent="0.3">
      <c r="H1083" t="str">
        <v>B1WHVV3</v>
      </c>
      <c r="I1083" t="str">
        <v>GAM HOLDING AG  ORD REG</v>
      </c>
      <c r="J1083">
        <v>0.86629999999999996</v>
      </c>
      <c r="K1083">
        <v>0.90280000000000005</v>
      </c>
      <c r="L1083">
        <v>0</v>
      </c>
      <c r="M1083">
        <v>0</v>
      </c>
      <c r="N1083">
        <v>0</v>
      </c>
      <c r="O1083">
        <v>0</v>
      </c>
      <c r="P1083">
        <v>0</v>
      </c>
      <c r="Q1083">
        <v>0</v>
      </c>
      <c r="R1083">
        <v>0</v>
      </c>
      <c r="S1083">
        <v>0</v>
      </c>
      <c r="T1083">
        <v>0.44180000000000003</v>
      </c>
      <c r="U1083">
        <v>0.44619999999999999</v>
      </c>
      <c r="V1083">
        <v>0.44650000000000001</v>
      </c>
      <c r="W1083">
        <v>0.38329999999999997</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row>
    <row r="1084" spans="8:48" ht="15" customHeight="1" x14ac:dyDescent="0.3">
      <c r="H1084" t="str">
        <v>BM8J4W2</v>
      </c>
      <c r="I1084" t="str">
        <v>GURIT HOLDING AG  ORD</v>
      </c>
      <c r="J1084">
        <v>0</v>
      </c>
      <c r="K1084">
        <v>0</v>
      </c>
      <c r="L1084">
        <v>0</v>
      </c>
      <c r="M1084">
        <v>0</v>
      </c>
      <c r="N1084">
        <v>0</v>
      </c>
      <c r="O1084">
        <v>0</v>
      </c>
      <c r="P1084">
        <v>0</v>
      </c>
      <c r="Q1084">
        <v>0.43330000000000002</v>
      </c>
      <c r="R1084">
        <v>0.42859999999999998</v>
      </c>
      <c r="S1084">
        <v>0.50749999999999995</v>
      </c>
      <c r="T1084">
        <v>0.43409999999999999</v>
      </c>
      <c r="U1084">
        <v>0.39579999999999999</v>
      </c>
      <c r="V1084">
        <v>0</v>
      </c>
      <c r="W1084">
        <v>0</v>
      </c>
      <c r="X1084">
        <v>0</v>
      </c>
      <c r="Y1084">
        <v>0</v>
      </c>
      <c r="Z1084">
        <v>0</v>
      </c>
      <c r="AA1084">
        <v>0</v>
      </c>
      <c r="AB1084">
        <v>0</v>
      </c>
      <c r="AC1084">
        <v>0</v>
      </c>
      <c r="AD1084">
        <v>0</v>
      </c>
      <c r="AE1084">
        <v>0.34350000000000003</v>
      </c>
      <c r="AF1084">
        <v>0.44080000000000003</v>
      </c>
      <c r="AG1084">
        <v>0.50039999999999996</v>
      </c>
      <c r="AH1084">
        <v>0</v>
      </c>
      <c r="AI1084">
        <v>0</v>
      </c>
      <c r="AJ1084">
        <v>0</v>
      </c>
      <c r="AK1084">
        <v>0</v>
      </c>
      <c r="AL1084">
        <v>0</v>
      </c>
      <c r="AM1084">
        <v>0</v>
      </c>
      <c r="AN1084">
        <v>0</v>
      </c>
      <c r="AO1084">
        <v>0</v>
      </c>
      <c r="AP1084">
        <v>0</v>
      </c>
      <c r="AQ1084">
        <v>0</v>
      </c>
      <c r="AR1084">
        <v>0</v>
      </c>
      <c r="AS1084">
        <v>0</v>
      </c>
      <c r="AT1084">
        <v>0</v>
      </c>
      <c r="AU1084">
        <v>0</v>
      </c>
      <c r="AV1084">
        <v>0</v>
      </c>
    </row>
    <row r="1085" spans="8:48" ht="15" customHeight="1" x14ac:dyDescent="0.3">
      <c r="H1085" t="str">
        <v>BK6QWF0</v>
      </c>
      <c r="I1085" t="str">
        <v>HELVETIA HOLDING AG  ORD</v>
      </c>
      <c r="J1085">
        <v>0</v>
      </c>
      <c r="K1085">
        <v>0</v>
      </c>
      <c r="L1085">
        <v>0</v>
      </c>
      <c r="M1085">
        <v>0</v>
      </c>
      <c r="N1085">
        <v>0</v>
      </c>
      <c r="O1085">
        <v>0</v>
      </c>
      <c r="P1085">
        <v>0</v>
      </c>
      <c r="Q1085">
        <v>0</v>
      </c>
      <c r="R1085">
        <v>0</v>
      </c>
      <c r="S1085">
        <v>0</v>
      </c>
      <c r="T1085">
        <v>0</v>
      </c>
      <c r="U1085">
        <v>0</v>
      </c>
      <c r="V1085">
        <v>0.78110000000000002</v>
      </c>
      <c r="W1085">
        <v>0.78139999999999998</v>
      </c>
      <c r="X1085">
        <v>1.0316000000000001</v>
      </c>
      <c r="Y1085">
        <v>1.2292000000000001</v>
      </c>
      <c r="Z1085">
        <v>0.85540000000000005</v>
      </c>
      <c r="AA1085">
        <v>0.84119999999999995</v>
      </c>
      <c r="AB1085">
        <v>0.66830000000000001</v>
      </c>
      <c r="AC1085">
        <v>0.5968</v>
      </c>
      <c r="AD1085">
        <v>0.42559999999999998</v>
      </c>
      <c r="AE1085">
        <v>0.36549999999999999</v>
      </c>
      <c r="AF1085">
        <v>0</v>
      </c>
      <c r="AG1085">
        <v>0</v>
      </c>
      <c r="AH1085">
        <v>0</v>
      </c>
      <c r="AI1085">
        <v>0</v>
      </c>
      <c r="AJ1085">
        <v>0</v>
      </c>
      <c r="AK1085">
        <v>0</v>
      </c>
      <c r="AL1085">
        <v>0.92349999999999999</v>
      </c>
      <c r="AM1085">
        <v>1.2823</v>
      </c>
      <c r="AN1085">
        <v>0.99460000000000004</v>
      </c>
      <c r="AO1085">
        <v>0</v>
      </c>
      <c r="AP1085">
        <v>0</v>
      </c>
      <c r="AQ1085">
        <v>0</v>
      </c>
      <c r="AR1085">
        <v>0</v>
      </c>
      <c r="AS1085">
        <v>0</v>
      </c>
      <c r="AT1085">
        <v>0</v>
      </c>
      <c r="AU1085">
        <v>0</v>
      </c>
      <c r="AV1085">
        <v>0</v>
      </c>
    </row>
    <row r="1086" spans="8:48" ht="15" customHeight="1" x14ac:dyDescent="0.3">
      <c r="H1086" t="str">
        <v>5206621</v>
      </c>
      <c r="I1086" t="str">
        <v>INTERROLL HOLDING AG  ORD REG</v>
      </c>
      <c r="J1086">
        <v>0</v>
      </c>
      <c r="K1086">
        <v>0</v>
      </c>
      <c r="L1086">
        <v>0</v>
      </c>
      <c r="M1086">
        <v>0</v>
      </c>
      <c r="N1086">
        <v>0</v>
      </c>
      <c r="O1086">
        <v>0</v>
      </c>
      <c r="P1086">
        <v>0</v>
      </c>
      <c r="Q1086">
        <v>0</v>
      </c>
      <c r="R1086">
        <v>0</v>
      </c>
      <c r="S1086">
        <v>0</v>
      </c>
      <c r="T1086">
        <v>0</v>
      </c>
      <c r="U1086">
        <v>0</v>
      </c>
      <c r="V1086">
        <v>0</v>
      </c>
      <c r="W1086">
        <v>0.2203</v>
      </c>
      <c r="X1086">
        <v>0.76729999999999998</v>
      </c>
      <c r="Y1086">
        <v>0.75919999999999999</v>
      </c>
      <c r="Z1086">
        <v>0.96579999999999999</v>
      </c>
      <c r="AA1086">
        <v>0.60489999999999999</v>
      </c>
      <c r="AB1086">
        <v>0</v>
      </c>
      <c r="AC1086">
        <v>0</v>
      </c>
      <c r="AD1086">
        <v>0</v>
      </c>
      <c r="AE1086">
        <v>0</v>
      </c>
      <c r="AF1086">
        <v>0.23319999999999999</v>
      </c>
      <c r="AG1086">
        <v>0.24809999999999999</v>
      </c>
      <c r="AH1086">
        <v>0.45040000000000002</v>
      </c>
      <c r="AI1086">
        <v>0</v>
      </c>
      <c r="AJ1086">
        <v>0</v>
      </c>
      <c r="AK1086">
        <v>0</v>
      </c>
      <c r="AL1086">
        <v>0</v>
      </c>
      <c r="AM1086">
        <v>0</v>
      </c>
      <c r="AN1086">
        <v>0</v>
      </c>
      <c r="AO1086">
        <v>0</v>
      </c>
      <c r="AP1086">
        <v>0</v>
      </c>
      <c r="AQ1086">
        <v>0</v>
      </c>
      <c r="AR1086">
        <v>0</v>
      </c>
      <c r="AS1086">
        <v>0</v>
      </c>
      <c r="AT1086">
        <v>0</v>
      </c>
      <c r="AU1086">
        <v>0</v>
      </c>
      <c r="AV1086">
        <v>0</v>
      </c>
    </row>
    <row r="1087" spans="8:48" ht="15" customHeight="1" x14ac:dyDescent="0.3">
      <c r="H1087" t="str">
        <v>7132832</v>
      </c>
      <c r="I1087" t="str">
        <v>HUBER &amp; SUHNER AG  ORD REG</v>
      </c>
      <c r="J1087">
        <v>0</v>
      </c>
      <c r="K1087">
        <v>0</v>
      </c>
      <c r="L1087">
        <v>0</v>
      </c>
      <c r="M1087">
        <v>0</v>
      </c>
      <c r="N1087">
        <v>0</v>
      </c>
      <c r="O1087">
        <v>0</v>
      </c>
      <c r="P1087">
        <v>0</v>
      </c>
      <c r="Q1087">
        <v>0</v>
      </c>
      <c r="R1087">
        <v>0</v>
      </c>
      <c r="S1087">
        <v>0</v>
      </c>
      <c r="T1087">
        <v>0</v>
      </c>
      <c r="U1087">
        <v>0</v>
      </c>
      <c r="V1087">
        <v>0</v>
      </c>
      <c r="W1087">
        <v>0</v>
      </c>
      <c r="X1087">
        <v>0</v>
      </c>
      <c r="Y1087">
        <v>0</v>
      </c>
      <c r="Z1087">
        <v>0.16639999999999999</v>
      </c>
      <c r="AA1087">
        <v>0.41639999999999999</v>
      </c>
      <c r="AB1087">
        <v>0</v>
      </c>
      <c r="AC1087">
        <v>0</v>
      </c>
      <c r="AD1087">
        <v>0</v>
      </c>
      <c r="AE1087">
        <v>0</v>
      </c>
      <c r="AF1087">
        <v>0</v>
      </c>
      <c r="AG1087">
        <v>0</v>
      </c>
      <c r="AH1087">
        <v>0</v>
      </c>
      <c r="AI1087">
        <v>0</v>
      </c>
      <c r="AJ1087">
        <v>0</v>
      </c>
      <c r="AK1087">
        <v>0</v>
      </c>
      <c r="AL1087">
        <v>0</v>
      </c>
      <c r="AM1087">
        <v>0.18340000000000001</v>
      </c>
      <c r="AN1087">
        <v>0.39879999999999999</v>
      </c>
      <c r="AO1087">
        <v>0.43990000000000001</v>
      </c>
      <c r="AP1087">
        <v>0.38550000000000001</v>
      </c>
      <c r="AQ1087">
        <v>0.37959999999999999</v>
      </c>
      <c r="AR1087">
        <v>0</v>
      </c>
      <c r="AS1087">
        <v>0</v>
      </c>
      <c r="AT1087">
        <v>0</v>
      </c>
      <c r="AU1087">
        <v>0</v>
      </c>
      <c r="AV1087">
        <v>0</v>
      </c>
    </row>
    <row r="1088" spans="8:48" ht="15" customHeight="1" x14ac:dyDescent="0.3">
      <c r="H1088" t="str">
        <v>5978630</v>
      </c>
      <c r="I1088" t="str">
        <v>KOMAX HOLDING AG  ORD REG</v>
      </c>
      <c r="J1088">
        <v>0</v>
      </c>
      <c r="K1088">
        <v>0</v>
      </c>
      <c r="L1088">
        <v>0</v>
      </c>
      <c r="M1088">
        <v>0</v>
      </c>
      <c r="N1088">
        <v>0</v>
      </c>
      <c r="O1088">
        <v>0</v>
      </c>
      <c r="P1088">
        <v>0</v>
      </c>
      <c r="Q1088">
        <v>0.65700000000000003</v>
      </c>
      <c r="R1088">
        <v>0.48380000000000001</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row>
    <row r="1089" spans="8:48" ht="15" customHeight="1" x14ac:dyDescent="0.3">
      <c r="H1089" t="str">
        <v>B0LDD86</v>
      </c>
      <c r="I1089" t="str">
        <v>LEM HOLDING SA  ORD</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6.1199999999999997E-2</v>
      </c>
      <c r="AC1089">
        <v>6.5799999999999997E-2</v>
      </c>
      <c r="AD1089">
        <v>4.41E-2</v>
      </c>
      <c r="AE1089">
        <v>4.7100000000000003E-2</v>
      </c>
      <c r="AF1089">
        <v>5.2999999999999999E-2</v>
      </c>
      <c r="AG1089">
        <v>4.8599999999999997E-2</v>
      </c>
      <c r="AH1089">
        <v>0</v>
      </c>
      <c r="AI1089">
        <v>0</v>
      </c>
      <c r="AJ1089">
        <v>0</v>
      </c>
      <c r="AK1089">
        <v>0</v>
      </c>
      <c r="AL1089">
        <v>0</v>
      </c>
      <c r="AM1089">
        <v>0</v>
      </c>
      <c r="AN1089">
        <v>0</v>
      </c>
      <c r="AO1089">
        <v>0</v>
      </c>
      <c r="AP1089">
        <v>0</v>
      </c>
      <c r="AQ1089">
        <v>0</v>
      </c>
      <c r="AR1089">
        <v>0</v>
      </c>
      <c r="AS1089">
        <v>0</v>
      </c>
      <c r="AT1089">
        <v>0</v>
      </c>
      <c r="AU1089">
        <v>0</v>
      </c>
      <c r="AV1089">
        <v>0</v>
      </c>
    </row>
    <row r="1090" spans="8:48" ht="15" customHeight="1" x14ac:dyDescent="0.3">
      <c r="H1090" t="str">
        <v>B18ZRK2</v>
      </c>
      <c r="I1090" t="str">
        <v>LOGITECH INTERNATIONAL SA  ORD REG</v>
      </c>
      <c r="J1090">
        <v>0</v>
      </c>
      <c r="K1090">
        <v>0</v>
      </c>
      <c r="L1090">
        <v>0</v>
      </c>
      <c r="M1090">
        <v>0</v>
      </c>
      <c r="N1090">
        <v>0</v>
      </c>
      <c r="O1090">
        <v>0</v>
      </c>
      <c r="P1090">
        <v>0</v>
      </c>
      <c r="Q1090">
        <v>0</v>
      </c>
      <c r="R1090">
        <v>0</v>
      </c>
      <c r="S1090">
        <v>0.1757</v>
      </c>
      <c r="T1090">
        <v>0.2278</v>
      </c>
      <c r="U1090">
        <v>0.20369999999999999</v>
      </c>
      <c r="V1090">
        <v>0.21460000000000001</v>
      </c>
      <c r="W1090">
        <v>0.60399999999999998</v>
      </c>
      <c r="X1090">
        <v>0.57909999999999995</v>
      </c>
      <c r="Y1090">
        <v>0.53239999999999998</v>
      </c>
      <c r="Z1090">
        <v>0</v>
      </c>
      <c r="AA1090">
        <v>0.45910000000000001</v>
      </c>
      <c r="AB1090">
        <v>0.50290000000000001</v>
      </c>
      <c r="AC1090">
        <v>0.50860000000000005</v>
      </c>
      <c r="AD1090">
        <v>0.73629999999999995</v>
      </c>
      <c r="AE1090">
        <v>0.88700000000000001</v>
      </c>
      <c r="AF1090">
        <v>0.28110000000000002</v>
      </c>
      <c r="AG1090">
        <v>0</v>
      </c>
      <c r="AH1090">
        <v>0</v>
      </c>
      <c r="AI1090">
        <v>0</v>
      </c>
      <c r="AJ1090">
        <v>0</v>
      </c>
      <c r="AK1090">
        <v>0</v>
      </c>
      <c r="AL1090">
        <v>0</v>
      </c>
      <c r="AM1090">
        <v>0</v>
      </c>
      <c r="AN1090">
        <v>0</v>
      </c>
      <c r="AO1090">
        <v>0</v>
      </c>
      <c r="AP1090">
        <v>0</v>
      </c>
      <c r="AQ1090">
        <v>0</v>
      </c>
      <c r="AR1090">
        <v>0</v>
      </c>
      <c r="AS1090">
        <v>0</v>
      </c>
      <c r="AT1090">
        <v>0</v>
      </c>
      <c r="AU1090">
        <v>0</v>
      </c>
      <c r="AV1090">
        <v>0</v>
      </c>
    </row>
    <row r="1091" spans="8:48" ht="15" customHeight="1" x14ac:dyDescent="0.3">
      <c r="H1091" t="str">
        <v>BNZGVK0</v>
      </c>
      <c r="I1091" t="str">
        <v>MEDMIX AG  ORD</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0.2291</v>
      </c>
      <c r="AT1091">
        <v>0</v>
      </c>
      <c r="AU1091">
        <v>0</v>
      </c>
      <c r="AV1091">
        <v>0</v>
      </c>
    </row>
    <row r="1092" spans="8:48" ht="15" customHeight="1" x14ac:dyDescent="0.3">
      <c r="H1092" t="str">
        <v>4581619</v>
      </c>
      <c r="I1092" t="str">
        <v>VALORA HOLDING (MERKUR) AG  ORD</v>
      </c>
      <c r="J1092">
        <v>0</v>
      </c>
      <c r="K1092">
        <v>0</v>
      </c>
      <c r="L1092">
        <v>0</v>
      </c>
      <c r="M1092">
        <v>0</v>
      </c>
      <c r="N1092">
        <v>0</v>
      </c>
      <c r="O1092">
        <v>0</v>
      </c>
      <c r="P1092">
        <v>0</v>
      </c>
      <c r="Q1092">
        <v>0</v>
      </c>
      <c r="R1092">
        <v>0</v>
      </c>
      <c r="S1092">
        <v>0</v>
      </c>
      <c r="T1092">
        <v>0</v>
      </c>
      <c r="U1092">
        <v>0</v>
      </c>
      <c r="V1092">
        <v>0.76959999999999995</v>
      </c>
      <c r="W1092">
        <v>0.76690000000000003</v>
      </c>
      <c r="X1092">
        <v>0.91859999999999997</v>
      </c>
      <c r="Y1092">
        <v>0.68759999999999999</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row>
    <row r="1093" spans="8:48" ht="15" customHeight="1" x14ac:dyDescent="0.3">
      <c r="H1093" t="str">
        <v>BMGGZL1</v>
      </c>
      <c r="I1093" t="str">
        <v>MONTANA AEROSPACE AG  ORD</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0.59719999999999995</v>
      </c>
      <c r="AT1093">
        <v>0.52359999999999995</v>
      </c>
      <c r="AU1093">
        <v>0.27660000000000001</v>
      </c>
      <c r="AV1093">
        <v>0</v>
      </c>
    </row>
    <row r="1094" spans="8:48" ht="15" customHeight="1" x14ac:dyDescent="0.3">
      <c r="H1094" t="str">
        <v>BWWYWC9</v>
      </c>
      <c r="I1094" t="str">
        <v>MOBILEZONE HOLDING AG  ORD REG</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8.8599999999999998E-2</v>
      </c>
      <c r="AC1094">
        <v>8.7900000000000006E-2</v>
      </c>
      <c r="AD1094">
        <v>0.31359999999999999</v>
      </c>
      <c r="AE1094">
        <v>0.24940000000000001</v>
      </c>
      <c r="AF1094">
        <v>0</v>
      </c>
      <c r="AG1094">
        <v>0</v>
      </c>
      <c r="AH1094">
        <v>0</v>
      </c>
      <c r="AI1094">
        <v>0</v>
      </c>
      <c r="AJ1094">
        <v>0</v>
      </c>
      <c r="AK1094">
        <v>0</v>
      </c>
      <c r="AL1094">
        <v>0</v>
      </c>
      <c r="AM1094">
        <v>0</v>
      </c>
      <c r="AN1094">
        <v>0.2727</v>
      </c>
      <c r="AO1094">
        <v>0.2485</v>
      </c>
      <c r="AP1094">
        <v>0.43240000000000001</v>
      </c>
      <c r="AQ1094">
        <v>0.4153</v>
      </c>
      <c r="AR1094">
        <v>0</v>
      </c>
      <c r="AS1094">
        <v>0</v>
      </c>
      <c r="AT1094">
        <v>0</v>
      </c>
      <c r="AU1094">
        <v>0</v>
      </c>
      <c r="AV1094">
        <v>0</v>
      </c>
    </row>
    <row r="1095" spans="8:48" ht="15" customHeight="1" x14ac:dyDescent="0.3">
      <c r="H1095" t="str">
        <v>BSQL1V0</v>
      </c>
      <c r="I1095" t="str">
        <v>MULTITUDE SE  ORD</v>
      </c>
      <c r="J1095">
        <v>0.77480000000000004</v>
      </c>
      <c r="K1095">
        <v>0.33910000000000001</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row>
    <row r="1096" spans="8:48" ht="15" customHeight="1" x14ac:dyDescent="0.3">
      <c r="H1096" t="str">
        <v>BKWD4B5</v>
      </c>
      <c r="I1096" t="str">
        <v>SOFTWAREONE HOLDING AG  ORD</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0.621</v>
      </c>
      <c r="AG1096">
        <v>0.57520000000000004</v>
      </c>
      <c r="AH1096">
        <v>0.50109999999999999</v>
      </c>
      <c r="AI1096">
        <v>0.43419999999999997</v>
      </c>
      <c r="AJ1096">
        <v>0.39639999999999997</v>
      </c>
      <c r="AK1096">
        <v>0</v>
      </c>
      <c r="AL1096">
        <v>0</v>
      </c>
      <c r="AM1096">
        <v>0</v>
      </c>
      <c r="AN1096">
        <v>0</v>
      </c>
      <c r="AO1096">
        <v>0</v>
      </c>
      <c r="AP1096">
        <v>0.28639999999999999</v>
      </c>
      <c r="AQ1096">
        <v>0.40839999999999999</v>
      </c>
      <c r="AR1096">
        <v>0.44290000000000002</v>
      </c>
      <c r="AS1096">
        <v>0.39610000000000001</v>
      </c>
      <c r="AT1096">
        <v>0</v>
      </c>
      <c r="AU1096">
        <v>0</v>
      </c>
      <c r="AV1096">
        <v>0</v>
      </c>
    </row>
    <row r="1097" spans="8:48" ht="15" customHeight="1" x14ac:dyDescent="0.3">
      <c r="H1097" t="str">
        <v>BYL6RK3</v>
      </c>
      <c r="I1097" t="str">
        <v>ORIFLAME HOLDING AG  ORD</v>
      </c>
      <c r="J1097">
        <v>0</v>
      </c>
      <c r="K1097">
        <v>0</v>
      </c>
      <c r="L1097">
        <v>0</v>
      </c>
      <c r="M1097">
        <v>0</v>
      </c>
      <c r="N1097">
        <v>0</v>
      </c>
      <c r="O1097">
        <v>1.6598999999999999</v>
      </c>
      <c r="P1097">
        <v>1.8115000000000001</v>
      </c>
      <c r="Q1097">
        <v>0.60880000000000001</v>
      </c>
      <c r="R1097">
        <v>0.70830000000000004</v>
      </c>
      <c r="S1097">
        <v>0.52529999999999999</v>
      </c>
      <c r="T1097">
        <v>0.42609999999999998</v>
      </c>
      <c r="U1097">
        <v>0.50160000000000005</v>
      </c>
      <c r="V1097">
        <v>0.68369999999999997</v>
      </c>
      <c r="W1097">
        <v>0.12</v>
      </c>
      <c r="X1097">
        <v>0</v>
      </c>
      <c r="Y1097">
        <v>0</v>
      </c>
      <c r="Z1097">
        <v>0</v>
      </c>
      <c r="AA1097">
        <v>0.31369999999999998</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row>
    <row r="1098" spans="8:48" ht="15" customHeight="1" x14ac:dyDescent="0.3">
      <c r="H1098" t="str">
        <v>4612757</v>
      </c>
      <c r="I1098" t="str">
        <v>OC OERLIKON CORP AG  ORD REG</v>
      </c>
      <c r="J1098">
        <v>0</v>
      </c>
      <c r="K1098">
        <v>0</v>
      </c>
      <c r="L1098">
        <v>0</v>
      </c>
      <c r="M1098">
        <v>0</v>
      </c>
      <c r="N1098">
        <v>0</v>
      </c>
      <c r="O1098">
        <v>0</v>
      </c>
      <c r="P1098">
        <v>0</v>
      </c>
      <c r="Q1098">
        <v>0</v>
      </c>
      <c r="R1098">
        <v>0</v>
      </c>
      <c r="S1098">
        <v>0</v>
      </c>
      <c r="T1098">
        <v>0.2409</v>
      </c>
      <c r="U1098">
        <v>0.25590000000000002</v>
      </c>
      <c r="V1098">
        <v>0.25729999999999997</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row>
    <row r="1099" spans="8:48" ht="15" customHeight="1" x14ac:dyDescent="0.3">
      <c r="H1099" t="str">
        <v>B3NHS04</v>
      </c>
      <c r="I1099" t="str">
        <v>PEACH PROPERTY GROUP AG  ORD</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0.4456</v>
      </c>
      <c r="AK1099">
        <v>0.46660000000000001</v>
      </c>
      <c r="AL1099">
        <v>0.39789999999999998</v>
      </c>
      <c r="AM1099">
        <v>0</v>
      </c>
      <c r="AN1099">
        <v>0</v>
      </c>
      <c r="AO1099">
        <v>0</v>
      </c>
      <c r="AP1099">
        <v>0</v>
      </c>
      <c r="AQ1099">
        <v>0</v>
      </c>
      <c r="AR1099">
        <v>0</v>
      </c>
      <c r="AS1099">
        <v>0</v>
      </c>
      <c r="AT1099">
        <v>0</v>
      </c>
      <c r="AU1099">
        <v>0</v>
      </c>
      <c r="AV1099">
        <v>0</v>
      </c>
    </row>
    <row r="1100" spans="8:48" ht="15" customHeight="1" x14ac:dyDescent="0.3">
      <c r="H1100" t="str">
        <v>BNC0LN8</v>
      </c>
      <c r="I1100" t="str">
        <v>POLYPEPTIDE GROUP AG  ORD</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0.2722</v>
      </c>
      <c r="AK1100">
        <v>0.56659999999999999</v>
      </c>
      <c r="AL1100">
        <v>0.32890000000000003</v>
      </c>
      <c r="AM1100">
        <v>0</v>
      </c>
      <c r="AN1100">
        <v>0</v>
      </c>
      <c r="AO1100">
        <v>0</v>
      </c>
      <c r="AP1100">
        <v>0</v>
      </c>
      <c r="AQ1100">
        <v>0</v>
      </c>
      <c r="AR1100">
        <v>0</v>
      </c>
      <c r="AS1100">
        <v>0</v>
      </c>
      <c r="AT1100">
        <v>0</v>
      </c>
      <c r="AU1100">
        <v>0</v>
      </c>
      <c r="AV1100">
        <v>0</v>
      </c>
    </row>
    <row r="1101" spans="8:48" ht="15" customHeight="1" x14ac:dyDescent="0.3">
      <c r="H1101" t="str">
        <v>B012877</v>
      </c>
      <c r="I1101" t="str">
        <v>PSP SWISS PROPERTY AG  ORD</v>
      </c>
      <c r="J1101">
        <v>0</v>
      </c>
      <c r="K1101">
        <v>0</v>
      </c>
      <c r="L1101">
        <v>0</v>
      </c>
      <c r="M1101">
        <v>0</v>
      </c>
      <c r="N1101">
        <v>0</v>
      </c>
      <c r="O1101">
        <v>0</v>
      </c>
      <c r="P1101">
        <v>0</v>
      </c>
      <c r="Q1101">
        <v>0</v>
      </c>
      <c r="R1101">
        <v>0</v>
      </c>
      <c r="S1101">
        <v>0</v>
      </c>
      <c r="T1101">
        <v>0</v>
      </c>
      <c r="U1101">
        <v>0</v>
      </c>
      <c r="V1101">
        <v>0</v>
      </c>
      <c r="W1101">
        <v>0</v>
      </c>
      <c r="X1101">
        <v>0.51080000000000003</v>
      </c>
      <c r="Y1101">
        <v>1.2481</v>
      </c>
      <c r="Z1101">
        <v>0.90280000000000005</v>
      </c>
      <c r="AA1101">
        <v>0.52929999999999999</v>
      </c>
      <c r="AB1101">
        <v>0.59079999999999999</v>
      </c>
      <c r="AC1101">
        <v>0.55989999999999995</v>
      </c>
      <c r="AD1101">
        <v>0.80589999999999995</v>
      </c>
      <c r="AE1101">
        <v>0.57689999999999997</v>
      </c>
      <c r="AF1101">
        <v>0</v>
      </c>
      <c r="AG1101">
        <v>0</v>
      </c>
      <c r="AH1101">
        <v>0</v>
      </c>
      <c r="AI1101">
        <v>0</v>
      </c>
      <c r="AJ1101">
        <v>0</v>
      </c>
      <c r="AK1101">
        <v>0</v>
      </c>
      <c r="AL1101">
        <v>0</v>
      </c>
      <c r="AM1101">
        <v>0</v>
      </c>
      <c r="AN1101">
        <v>0.84279999999999999</v>
      </c>
      <c r="AO1101">
        <v>0</v>
      </c>
      <c r="AP1101">
        <v>0</v>
      </c>
      <c r="AQ1101">
        <v>0</v>
      </c>
      <c r="AR1101">
        <v>0</v>
      </c>
      <c r="AS1101">
        <v>0</v>
      </c>
      <c r="AT1101">
        <v>0</v>
      </c>
      <c r="AU1101">
        <v>0</v>
      </c>
      <c r="AV1101">
        <v>0</v>
      </c>
    </row>
    <row r="1102" spans="8:48" ht="15" customHeight="1" x14ac:dyDescent="0.3">
      <c r="H1102" t="str">
        <v>7391763</v>
      </c>
      <c r="I1102" t="str">
        <v>SIEGFRIED HOLDING AG  ORD REG</v>
      </c>
      <c r="J1102">
        <v>0</v>
      </c>
      <c r="K1102">
        <v>0</v>
      </c>
      <c r="L1102">
        <v>0</v>
      </c>
      <c r="M1102">
        <v>0</v>
      </c>
      <c r="N1102">
        <v>0</v>
      </c>
      <c r="O1102">
        <v>0</v>
      </c>
      <c r="P1102">
        <v>0</v>
      </c>
      <c r="Q1102">
        <v>0</v>
      </c>
      <c r="R1102">
        <v>0</v>
      </c>
      <c r="S1102">
        <v>0</v>
      </c>
      <c r="T1102">
        <v>0</v>
      </c>
      <c r="U1102">
        <v>0</v>
      </c>
      <c r="V1102">
        <v>0</v>
      </c>
      <c r="W1102">
        <v>0</v>
      </c>
      <c r="X1102">
        <v>1.0963000000000001</v>
      </c>
      <c r="Y1102">
        <v>1.0525</v>
      </c>
      <c r="Z1102">
        <v>0</v>
      </c>
      <c r="AA1102">
        <v>0</v>
      </c>
      <c r="AB1102">
        <v>0</v>
      </c>
      <c r="AC1102">
        <v>0</v>
      </c>
      <c r="AD1102">
        <v>0</v>
      </c>
      <c r="AE1102">
        <v>0</v>
      </c>
      <c r="AF1102">
        <v>0</v>
      </c>
      <c r="AG1102">
        <v>0</v>
      </c>
      <c r="AH1102">
        <v>0.1971</v>
      </c>
      <c r="AI1102">
        <v>0.19389999999999999</v>
      </c>
      <c r="AJ1102">
        <v>0.2336</v>
      </c>
      <c r="AK1102">
        <v>0</v>
      </c>
      <c r="AL1102">
        <v>0</v>
      </c>
      <c r="AM1102">
        <v>0</v>
      </c>
      <c r="AN1102">
        <v>0.40479999999999999</v>
      </c>
      <c r="AO1102">
        <v>0.20330000000000001</v>
      </c>
      <c r="AP1102">
        <v>0</v>
      </c>
      <c r="AQ1102">
        <v>0</v>
      </c>
      <c r="AR1102">
        <v>0</v>
      </c>
      <c r="AS1102">
        <v>0</v>
      </c>
      <c r="AT1102">
        <v>0</v>
      </c>
      <c r="AU1102">
        <v>0</v>
      </c>
      <c r="AV1102">
        <v>0</v>
      </c>
    </row>
    <row r="1103" spans="8:48" ht="15" customHeight="1" x14ac:dyDescent="0.3">
      <c r="H1103" t="str">
        <v>BD5GN60</v>
      </c>
      <c r="I1103" t="str">
        <v>SIG GROUP (COMBIBLOC) AG  ORD</v>
      </c>
      <c r="J1103">
        <v>0</v>
      </c>
      <c r="K1103">
        <v>0</v>
      </c>
      <c r="L1103">
        <v>0</v>
      </c>
      <c r="M1103">
        <v>0</v>
      </c>
      <c r="N1103">
        <v>0</v>
      </c>
      <c r="O1103">
        <v>0</v>
      </c>
      <c r="P1103">
        <v>0</v>
      </c>
      <c r="Q1103">
        <v>0</v>
      </c>
      <c r="R1103">
        <v>0</v>
      </c>
      <c r="S1103">
        <v>0</v>
      </c>
      <c r="T1103">
        <v>0</v>
      </c>
      <c r="U1103">
        <v>0</v>
      </c>
      <c r="V1103">
        <v>0</v>
      </c>
      <c r="W1103">
        <v>0</v>
      </c>
      <c r="X1103">
        <v>0</v>
      </c>
      <c r="Y1103">
        <v>0</v>
      </c>
      <c r="Z1103">
        <v>0.53749999999999998</v>
      </c>
      <c r="AA1103">
        <v>0.57709999999999995</v>
      </c>
      <c r="AB1103">
        <v>0.71509999999999996</v>
      </c>
      <c r="AC1103">
        <v>0.74709999999999999</v>
      </c>
      <c r="AD1103">
        <v>0.90400000000000003</v>
      </c>
      <c r="AE1103">
        <v>0.77500000000000002</v>
      </c>
      <c r="AF1103">
        <v>0.84719999999999995</v>
      </c>
      <c r="AG1103">
        <v>0.86260000000000003</v>
      </c>
      <c r="AH1103">
        <v>0.5665</v>
      </c>
      <c r="AI1103">
        <v>0.75660000000000005</v>
      </c>
      <c r="AJ1103">
        <v>0.63009999999999999</v>
      </c>
      <c r="AK1103">
        <v>0</v>
      </c>
      <c r="AL1103">
        <v>0</v>
      </c>
      <c r="AM1103">
        <v>0</v>
      </c>
      <c r="AN1103">
        <v>0</v>
      </c>
      <c r="AO1103">
        <v>0</v>
      </c>
      <c r="AP1103">
        <v>0</v>
      </c>
      <c r="AQ1103">
        <v>0</v>
      </c>
      <c r="AR1103">
        <v>0</v>
      </c>
      <c r="AS1103">
        <v>0</v>
      </c>
      <c r="AT1103">
        <v>0</v>
      </c>
      <c r="AU1103">
        <v>0</v>
      </c>
      <c r="AV1103">
        <v>0</v>
      </c>
    </row>
    <row r="1104" spans="8:48" ht="15" customHeight="1" x14ac:dyDescent="0.3">
      <c r="H1104" t="str">
        <v>BQ7ZV06</v>
      </c>
      <c r="I1104" t="str">
        <v>STRAUMANN HOLDING AG  ORD</v>
      </c>
      <c r="J1104">
        <v>0</v>
      </c>
      <c r="K1104">
        <v>0</v>
      </c>
      <c r="L1104">
        <v>0.63180000000000003</v>
      </c>
      <c r="M1104">
        <v>0</v>
      </c>
      <c r="N1104">
        <v>0.64439999999999997</v>
      </c>
      <c r="O1104">
        <v>0.80369999999999997</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row>
    <row r="1105" spans="8:48" ht="15" customHeight="1" x14ac:dyDescent="0.3">
      <c r="H1105" t="str">
        <v>BVSS671</v>
      </c>
      <c r="I1105" t="str">
        <v>SUNRISE COMMUNICATIONS GROUP AG  ORD</v>
      </c>
      <c r="J1105">
        <v>0</v>
      </c>
      <c r="K1105">
        <v>0</v>
      </c>
      <c r="L1105">
        <v>0</v>
      </c>
      <c r="M1105">
        <v>0</v>
      </c>
      <c r="N1105">
        <v>0</v>
      </c>
      <c r="O1105">
        <v>0</v>
      </c>
      <c r="P1105">
        <v>0</v>
      </c>
      <c r="Q1105">
        <v>0</v>
      </c>
      <c r="R1105">
        <v>0</v>
      </c>
      <c r="S1105">
        <v>0</v>
      </c>
      <c r="T1105">
        <v>0</v>
      </c>
      <c r="U1105">
        <v>0</v>
      </c>
      <c r="V1105">
        <v>0</v>
      </c>
      <c r="W1105">
        <v>0</v>
      </c>
      <c r="X1105">
        <v>0</v>
      </c>
      <c r="Y1105">
        <v>0.11609999999999999</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row>
    <row r="1106" spans="8:48" ht="15" customHeight="1" x14ac:dyDescent="0.3">
      <c r="H1106" t="str">
        <v>7110902</v>
      </c>
      <c r="I1106" t="str">
        <v>TECAN GROUP AG  ORD REG</v>
      </c>
      <c r="J1106">
        <v>0.63990000000000002</v>
      </c>
      <c r="K1106">
        <v>0.38059999999999999</v>
      </c>
      <c r="L1106">
        <v>0</v>
      </c>
      <c r="M1106">
        <v>0</v>
      </c>
      <c r="N1106">
        <v>0</v>
      </c>
      <c r="O1106">
        <v>0</v>
      </c>
      <c r="P1106">
        <v>0</v>
      </c>
      <c r="Q1106">
        <v>0</v>
      </c>
      <c r="R1106">
        <v>0</v>
      </c>
      <c r="S1106">
        <v>0</v>
      </c>
      <c r="T1106">
        <v>0</v>
      </c>
      <c r="U1106">
        <v>0</v>
      </c>
      <c r="V1106">
        <v>0</v>
      </c>
      <c r="W1106">
        <v>0</v>
      </c>
      <c r="X1106">
        <v>0.45669999999999999</v>
      </c>
      <c r="Y1106">
        <v>0.4894</v>
      </c>
      <c r="Z1106">
        <v>0.66930000000000001</v>
      </c>
      <c r="AA1106">
        <v>0.70450000000000002</v>
      </c>
      <c r="AB1106">
        <v>0.55589999999999995</v>
      </c>
      <c r="AC1106">
        <v>0.57010000000000005</v>
      </c>
      <c r="AD1106">
        <v>0.96960000000000002</v>
      </c>
      <c r="AE1106">
        <v>0.90739999999999998</v>
      </c>
      <c r="AF1106">
        <v>1.1249</v>
      </c>
      <c r="AG1106">
        <v>0.97560000000000002</v>
      </c>
      <c r="AH1106">
        <v>0.50729999999999997</v>
      </c>
      <c r="AI1106">
        <v>0.58579999999999999</v>
      </c>
      <c r="AJ1106">
        <v>0.56210000000000004</v>
      </c>
      <c r="AK1106">
        <v>0</v>
      </c>
      <c r="AL1106">
        <v>0.88149999999999995</v>
      </c>
      <c r="AM1106">
        <v>0</v>
      </c>
      <c r="AN1106">
        <v>0</v>
      </c>
      <c r="AO1106">
        <v>0</v>
      </c>
      <c r="AP1106">
        <v>0.89810000000000001</v>
      </c>
      <c r="AQ1106">
        <v>0.80659999999999998</v>
      </c>
      <c r="AR1106">
        <v>0</v>
      </c>
      <c r="AS1106">
        <v>0</v>
      </c>
      <c r="AT1106">
        <v>0</v>
      </c>
      <c r="AU1106">
        <v>0</v>
      </c>
      <c r="AV1106">
        <v>0</v>
      </c>
    </row>
    <row r="1107" spans="8:48" ht="15" customHeight="1" x14ac:dyDescent="0.3">
      <c r="H1107" t="str">
        <v>BYQCQ32</v>
      </c>
      <c r="I1107" t="str">
        <v>GALENICA AG  ORD</v>
      </c>
      <c r="J1107">
        <v>0</v>
      </c>
      <c r="K1107">
        <v>0</v>
      </c>
      <c r="L1107">
        <v>0</v>
      </c>
      <c r="M1107">
        <v>0</v>
      </c>
      <c r="N1107">
        <v>0</v>
      </c>
      <c r="O1107">
        <v>0</v>
      </c>
      <c r="P1107">
        <v>0</v>
      </c>
      <c r="Q1107">
        <v>0</v>
      </c>
      <c r="R1107">
        <v>0</v>
      </c>
      <c r="S1107">
        <v>0</v>
      </c>
      <c r="T1107">
        <v>0</v>
      </c>
      <c r="U1107">
        <v>0</v>
      </c>
      <c r="V1107">
        <v>0</v>
      </c>
      <c r="W1107">
        <v>0.76739999999999997</v>
      </c>
      <c r="X1107">
        <v>0.96289999999999998</v>
      </c>
      <c r="Y1107">
        <v>0.97240000000000004</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row>
    <row r="1108" spans="8:48" ht="15" customHeight="1" x14ac:dyDescent="0.3">
      <c r="H1108" t="str">
        <v>7147892</v>
      </c>
      <c r="I1108" t="str">
        <v>TEMENOS AG  ORD</v>
      </c>
      <c r="J1108">
        <v>0</v>
      </c>
      <c r="K1108">
        <v>0</v>
      </c>
      <c r="L1108">
        <v>0</v>
      </c>
      <c r="M1108">
        <v>0</v>
      </c>
      <c r="N1108">
        <v>0.69230000000000003</v>
      </c>
      <c r="O1108">
        <v>0.67030000000000001</v>
      </c>
      <c r="P1108">
        <v>0</v>
      </c>
      <c r="Q1108">
        <v>0.36870000000000003</v>
      </c>
      <c r="R1108">
        <v>0.64339999999999997</v>
      </c>
      <c r="S1108">
        <v>0.57379999999999998</v>
      </c>
      <c r="T1108">
        <v>0.5605</v>
      </c>
      <c r="U1108">
        <v>0.68220000000000003</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row>
    <row r="1109" spans="8:48" ht="15" customHeight="1" x14ac:dyDescent="0.3">
      <c r="H1109" t="str">
        <v>B28PS95</v>
      </c>
      <c r="I1109" t="str">
        <v>U BLOX HOLDING AG  ORD</v>
      </c>
      <c r="J1109">
        <v>0</v>
      </c>
      <c r="K1109">
        <v>0.56189999999999996</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row>
    <row r="1110" spans="8:48" ht="15" customHeight="1" x14ac:dyDescent="0.3">
      <c r="H1110" t="str">
        <v>BF41XY8</v>
      </c>
      <c r="I1110" t="str">
        <v>LANDIS &amp; GYR GROUP AG  ORD</v>
      </c>
      <c r="J1110">
        <v>0</v>
      </c>
      <c r="K1110">
        <v>0</v>
      </c>
      <c r="L1110">
        <v>0</v>
      </c>
      <c r="M1110">
        <v>0</v>
      </c>
      <c r="N1110">
        <v>0</v>
      </c>
      <c r="O1110">
        <v>0</v>
      </c>
      <c r="P1110">
        <v>0</v>
      </c>
      <c r="Q1110">
        <v>0</v>
      </c>
      <c r="R1110">
        <v>0</v>
      </c>
      <c r="S1110">
        <v>0</v>
      </c>
      <c r="T1110">
        <v>0</v>
      </c>
      <c r="U1110">
        <v>0</v>
      </c>
      <c r="V1110">
        <v>0</v>
      </c>
      <c r="W1110">
        <v>0</v>
      </c>
      <c r="X1110">
        <v>0</v>
      </c>
      <c r="Y1110">
        <v>0</v>
      </c>
      <c r="Z1110">
        <v>0</v>
      </c>
      <c r="AA1110">
        <v>0.52500000000000002</v>
      </c>
      <c r="AB1110">
        <v>0.58950000000000002</v>
      </c>
      <c r="AC1110">
        <v>0.59650000000000003</v>
      </c>
      <c r="AD1110">
        <v>0.53239999999999998</v>
      </c>
      <c r="AE1110">
        <v>0.39679999999999999</v>
      </c>
      <c r="AF1110">
        <v>0</v>
      </c>
      <c r="AG1110">
        <v>0</v>
      </c>
      <c r="AH1110">
        <v>0</v>
      </c>
      <c r="AI1110">
        <v>0</v>
      </c>
      <c r="AJ1110">
        <v>0</v>
      </c>
      <c r="AK1110">
        <v>0</v>
      </c>
      <c r="AL1110">
        <v>0</v>
      </c>
      <c r="AM1110">
        <v>0</v>
      </c>
      <c r="AN1110">
        <v>0</v>
      </c>
      <c r="AO1110">
        <v>0</v>
      </c>
      <c r="AP1110">
        <v>0</v>
      </c>
      <c r="AQ1110">
        <v>0</v>
      </c>
      <c r="AR1110">
        <v>0</v>
      </c>
      <c r="AS1110">
        <v>0</v>
      </c>
      <c r="AT1110">
        <v>0</v>
      </c>
      <c r="AU1110">
        <v>0</v>
      </c>
      <c r="AV1110">
        <v>0</v>
      </c>
    </row>
    <row r="1111" spans="8:48" ht="15" customHeight="1" x14ac:dyDescent="0.3">
      <c r="H1111" t="str">
        <v>BYZWMR9</v>
      </c>
      <c r="I1111" t="str">
        <v>VAT GROUP AG  ORD</v>
      </c>
      <c r="J1111">
        <v>0</v>
      </c>
      <c r="K1111">
        <v>0</v>
      </c>
      <c r="L1111">
        <v>0</v>
      </c>
      <c r="M1111">
        <v>0</v>
      </c>
      <c r="N1111">
        <v>0</v>
      </c>
      <c r="O1111">
        <v>0</v>
      </c>
      <c r="P1111">
        <v>0</v>
      </c>
      <c r="Q1111">
        <v>0</v>
      </c>
      <c r="R1111">
        <v>0</v>
      </c>
      <c r="S1111">
        <v>0.1691</v>
      </c>
      <c r="T1111">
        <v>0.25030000000000002</v>
      </c>
      <c r="U1111">
        <v>0.25950000000000001</v>
      </c>
      <c r="V1111">
        <v>0.3659</v>
      </c>
      <c r="W1111">
        <v>0</v>
      </c>
      <c r="X1111">
        <v>0</v>
      </c>
      <c r="Y1111">
        <v>0</v>
      </c>
      <c r="Z1111">
        <v>0</v>
      </c>
      <c r="AA1111">
        <v>0</v>
      </c>
      <c r="AB1111">
        <v>0</v>
      </c>
      <c r="AC1111">
        <v>0</v>
      </c>
      <c r="AD1111">
        <v>0.5554</v>
      </c>
      <c r="AE1111">
        <v>0.5806</v>
      </c>
      <c r="AF1111">
        <v>0.64119999999999999</v>
      </c>
      <c r="AG1111">
        <v>0.73780000000000001</v>
      </c>
      <c r="AH1111">
        <v>0</v>
      </c>
      <c r="AI1111">
        <v>0</v>
      </c>
      <c r="AJ1111">
        <v>0</v>
      </c>
      <c r="AK1111">
        <v>0</v>
      </c>
      <c r="AL1111">
        <v>0</v>
      </c>
      <c r="AM1111">
        <v>0</v>
      </c>
      <c r="AN1111">
        <v>0</v>
      </c>
      <c r="AO1111">
        <v>0</v>
      </c>
      <c r="AP1111">
        <v>0</v>
      </c>
      <c r="AQ1111">
        <v>0</v>
      </c>
      <c r="AR1111">
        <v>0</v>
      </c>
      <c r="AS1111">
        <v>0</v>
      </c>
      <c r="AT1111">
        <v>0</v>
      </c>
      <c r="AU1111">
        <v>0</v>
      </c>
      <c r="AV1111">
        <v>0</v>
      </c>
    </row>
    <row r="1112" spans="8:48" ht="15" customHeight="1" x14ac:dyDescent="0.3">
      <c r="H1112" t="str">
        <v>7123104</v>
      </c>
      <c r="I1112" t="str">
        <v>VONTOBEL HOLDING AG  ORD REG</v>
      </c>
      <c r="J1112">
        <v>0</v>
      </c>
      <c r="K1112">
        <v>0</v>
      </c>
      <c r="L1112">
        <v>0</v>
      </c>
      <c r="M1112">
        <v>0</v>
      </c>
      <c r="N1112">
        <v>0</v>
      </c>
      <c r="O1112">
        <v>0</v>
      </c>
      <c r="P1112">
        <v>0</v>
      </c>
      <c r="Q1112">
        <v>0</v>
      </c>
      <c r="R1112">
        <v>0</v>
      </c>
      <c r="S1112">
        <v>0</v>
      </c>
      <c r="T1112">
        <v>0</v>
      </c>
      <c r="U1112">
        <v>0</v>
      </c>
      <c r="V1112">
        <v>0</v>
      </c>
      <c r="W1112">
        <v>0</v>
      </c>
      <c r="X1112">
        <v>0.52039999999999997</v>
      </c>
      <c r="Y1112">
        <v>0.49359999999999998</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row>
    <row r="1113" spans="8:48" ht="15" customHeight="1" x14ac:dyDescent="0.3">
      <c r="H1113" t="str">
        <v>B02SWN8</v>
      </c>
      <c r="I1113" t="str">
        <v>YPSOMED HOLDING AG  ORD</v>
      </c>
      <c r="J1113">
        <v>0</v>
      </c>
      <c r="K1113">
        <v>0</v>
      </c>
      <c r="L1113">
        <v>0</v>
      </c>
      <c r="M1113">
        <v>0.60129999999999995</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0.35859999999999997</v>
      </c>
      <c r="AS1113">
        <v>0.39900000000000002</v>
      </c>
      <c r="AT1113">
        <v>0.36890000000000001</v>
      </c>
      <c r="AU1113">
        <v>0</v>
      </c>
      <c r="AV1113">
        <v>0</v>
      </c>
    </row>
    <row r="1114" spans="8:48" ht="15" customHeight="1" x14ac:dyDescent="0.3">
      <c r="H1114" t="str">
        <v>BWX5Y69</v>
      </c>
      <c r="I1114" t="str">
        <v>ZEHNDER GROUP AG  ORD REG</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0.1124</v>
      </c>
      <c r="AE1114">
        <v>9.1600000000000001E-2</v>
      </c>
      <c r="AF1114">
        <v>0.20269999999999999</v>
      </c>
      <c r="AG1114">
        <v>0.2404</v>
      </c>
      <c r="AH1114">
        <v>0.24360000000000001</v>
      </c>
      <c r="AI1114">
        <v>0.17549999999999999</v>
      </c>
      <c r="AJ1114">
        <v>0.19170000000000001</v>
      </c>
      <c r="AK1114">
        <v>0.46060000000000001</v>
      </c>
      <c r="AL1114">
        <v>0.69010000000000005</v>
      </c>
      <c r="AM1114">
        <v>0.60360000000000003</v>
      </c>
      <c r="AN1114">
        <v>0.53029999999999999</v>
      </c>
      <c r="AO1114">
        <v>0.41339999999999999</v>
      </c>
      <c r="AP1114">
        <v>0.53310000000000002</v>
      </c>
      <c r="AQ1114">
        <v>0.54120000000000001</v>
      </c>
      <c r="AR1114">
        <v>0.42599999999999999</v>
      </c>
      <c r="AS1114">
        <v>0.41930000000000001</v>
      </c>
      <c r="AT1114">
        <v>0.4294</v>
      </c>
      <c r="AU1114">
        <v>0.2918</v>
      </c>
      <c r="AV1114">
        <v>0</v>
      </c>
    </row>
    <row r="1115" spans="8:48" ht="15" customHeight="1" x14ac:dyDescent="0.3">
      <c r="H1115" t="str">
        <v>B92M6T7</v>
      </c>
      <c r="I1115" t="str">
        <v>DOCMORRIS (ZUR ROSE) LTD  ORD</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0.25230000000000002</v>
      </c>
      <c r="AF1115">
        <v>0.2828</v>
      </c>
      <c r="AG1115">
        <v>0.33379999999999999</v>
      </c>
      <c r="AH1115">
        <v>0.1986</v>
      </c>
      <c r="AI1115">
        <v>0.17510000000000001</v>
      </c>
      <c r="AJ1115">
        <v>0</v>
      </c>
      <c r="AK1115">
        <v>0</v>
      </c>
      <c r="AL1115">
        <v>0</v>
      </c>
      <c r="AM1115">
        <v>0</v>
      </c>
      <c r="AN1115">
        <v>0</v>
      </c>
      <c r="AO1115">
        <v>0</v>
      </c>
      <c r="AP1115">
        <v>0</v>
      </c>
      <c r="AQ1115">
        <v>0</v>
      </c>
      <c r="AR1115">
        <v>0</v>
      </c>
      <c r="AS1115">
        <v>0</v>
      </c>
      <c r="AT1115">
        <v>0</v>
      </c>
      <c r="AU1115">
        <v>0</v>
      </c>
      <c r="AV1115">
        <v>0</v>
      </c>
    </row>
    <row r="1116" spans="8:48" ht="15" customHeight="1" x14ac:dyDescent="0.3">
      <c r="H1116" t="str">
        <v>4350024</v>
      </c>
      <c r="I1116" t="str">
        <v>ALM BRAND AS  ORD REG</v>
      </c>
      <c r="J1116">
        <v>0</v>
      </c>
      <c r="K1116">
        <v>0</v>
      </c>
      <c r="L1116">
        <v>0</v>
      </c>
      <c r="M1116">
        <v>0</v>
      </c>
      <c r="N1116">
        <v>0</v>
      </c>
      <c r="O1116">
        <v>0.61099999999999999</v>
      </c>
      <c r="P1116">
        <v>0.70609999999999995</v>
      </c>
      <c r="Q1116">
        <v>0.79390000000000005</v>
      </c>
      <c r="R1116">
        <v>0.76639999999999997</v>
      </c>
      <c r="S1116">
        <v>0.71619999999999995</v>
      </c>
      <c r="T1116">
        <v>0.70940000000000003</v>
      </c>
      <c r="U1116">
        <v>0.91159999999999997</v>
      </c>
      <c r="V1116">
        <v>0.64439999999999997</v>
      </c>
      <c r="W1116">
        <v>0</v>
      </c>
      <c r="X1116">
        <v>0</v>
      </c>
      <c r="Y1116">
        <v>0</v>
      </c>
      <c r="Z1116">
        <v>0</v>
      </c>
      <c r="AA1116">
        <v>0</v>
      </c>
      <c r="AB1116">
        <v>0</v>
      </c>
      <c r="AC1116">
        <v>0</v>
      </c>
      <c r="AD1116">
        <v>0</v>
      </c>
      <c r="AE1116">
        <v>0</v>
      </c>
      <c r="AF1116">
        <v>0</v>
      </c>
      <c r="AG1116">
        <v>0</v>
      </c>
      <c r="AH1116">
        <v>0</v>
      </c>
      <c r="AI1116">
        <v>0</v>
      </c>
      <c r="AJ1116">
        <v>0</v>
      </c>
      <c r="AK1116">
        <v>0</v>
      </c>
      <c r="AL1116">
        <v>0</v>
      </c>
      <c r="AM1116">
        <v>0.83560000000000001</v>
      </c>
      <c r="AN1116">
        <v>0.8417</v>
      </c>
      <c r="AO1116">
        <v>0.81469999999999998</v>
      </c>
      <c r="AP1116">
        <v>0.69259999999999999</v>
      </c>
      <c r="AQ1116">
        <v>0.4224</v>
      </c>
      <c r="AR1116">
        <v>0.64570000000000005</v>
      </c>
      <c r="AS1116">
        <v>0.69130000000000003</v>
      </c>
      <c r="AT1116">
        <v>0.46870000000000001</v>
      </c>
      <c r="AU1116">
        <v>0</v>
      </c>
      <c r="AV1116">
        <v>0</v>
      </c>
    </row>
    <row r="1117" spans="8:48" ht="15" customHeight="1" x14ac:dyDescent="0.3">
      <c r="H1117" t="str">
        <v>BD9G333</v>
      </c>
      <c r="I1117" t="str">
        <v>AMBU AS  ORD B</v>
      </c>
      <c r="J1117">
        <v>0.62770000000000004</v>
      </c>
      <c r="K1117">
        <v>0.51649999999999996</v>
      </c>
      <c r="L1117">
        <v>0</v>
      </c>
      <c r="M1117">
        <v>0</v>
      </c>
      <c r="N1117">
        <v>0.61</v>
      </c>
      <c r="O1117">
        <v>0.80589999999999995</v>
      </c>
      <c r="P1117">
        <v>0.79330000000000001</v>
      </c>
      <c r="Q1117">
        <v>0.61119999999999997</v>
      </c>
      <c r="R1117">
        <v>0</v>
      </c>
      <c r="S1117">
        <v>0</v>
      </c>
      <c r="T1117">
        <v>0</v>
      </c>
      <c r="U1117">
        <v>0</v>
      </c>
      <c r="V1117">
        <v>0</v>
      </c>
      <c r="W1117">
        <v>0</v>
      </c>
      <c r="X1117">
        <v>0</v>
      </c>
      <c r="Y1117">
        <v>0</v>
      </c>
      <c r="Z1117">
        <v>0</v>
      </c>
      <c r="AA1117">
        <v>0</v>
      </c>
      <c r="AB1117">
        <v>0</v>
      </c>
      <c r="AC1117">
        <v>0</v>
      </c>
      <c r="AD1117">
        <v>0</v>
      </c>
      <c r="AE1117">
        <v>0.44769999999999999</v>
      </c>
      <c r="AF1117">
        <v>0.3553</v>
      </c>
      <c r="AG1117">
        <v>0</v>
      </c>
      <c r="AH1117">
        <v>0</v>
      </c>
      <c r="AI1117">
        <v>0</v>
      </c>
      <c r="AJ1117">
        <v>0</v>
      </c>
      <c r="AK1117">
        <v>0</v>
      </c>
      <c r="AL1117">
        <v>0</v>
      </c>
      <c r="AM1117">
        <v>0</v>
      </c>
      <c r="AN1117">
        <v>0</v>
      </c>
      <c r="AO1117">
        <v>0</v>
      </c>
      <c r="AP1117">
        <v>0</v>
      </c>
      <c r="AQ1117">
        <v>0</v>
      </c>
      <c r="AR1117">
        <v>0</v>
      </c>
      <c r="AS1117">
        <v>0</v>
      </c>
      <c r="AT1117">
        <v>0</v>
      </c>
      <c r="AU1117">
        <v>0</v>
      </c>
      <c r="AV1117">
        <v>0</v>
      </c>
    </row>
    <row r="1118" spans="8:48" ht="15" customHeight="1" x14ac:dyDescent="0.3">
      <c r="H1118" t="str">
        <v>BNHSHK6</v>
      </c>
      <c r="I1118" t="str">
        <v>ALK ABELLO A/S  ORD B</v>
      </c>
      <c r="J1118">
        <v>0</v>
      </c>
      <c r="K1118">
        <v>0</v>
      </c>
      <c r="L1118">
        <v>0</v>
      </c>
      <c r="M1118">
        <v>0</v>
      </c>
      <c r="N1118">
        <v>0</v>
      </c>
      <c r="O1118">
        <v>0.73089999999999999</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0.46429999999999999</v>
      </c>
      <c r="AJ1118">
        <v>0.40029999999999999</v>
      </c>
      <c r="AK1118">
        <v>0.24909999999999999</v>
      </c>
      <c r="AL1118">
        <v>0</v>
      </c>
      <c r="AM1118">
        <v>0</v>
      </c>
      <c r="AN1118">
        <v>0</v>
      </c>
      <c r="AO1118">
        <v>0</v>
      </c>
      <c r="AP1118">
        <v>0</v>
      </c>
      <c r="AQ1118">
        <v>0</v>
      </c>
      <c r="AR1118">
        <v>0</v>
      </c>
      <c r="AS1118">
        <v>0</v>
      </c>
      <c r="AT1118">
        <v>0</v>
      </c>
      <c r="AU1118">
        <v>0</v>
      </c>
      <c r="AV1118">
        <v>0</v>
      </c>
    </row>
    <row r="1119" spans="8:48" ht="15" customHeight="1" x14ac:dyDescent="0.3">
      <c r="H1119" t="str">
        <v>B6632T7</v>
      </c>
      <c r="I1119" t="str">
        <v>BAKKAFROST P/F  ORD REG</v>
      </c>
      <c r="J1119">
        <v>0</v>
      </c>
      <c r="K1119">
        <v>0</v>
      </c>
      <c r="L1119">
        <v>0.62270000000000003</v>
      </c>
      <c r="M1119">
        <v>0.6381</v>
      </c>
      <c r="N1119">
        <v>0.68479999999999996</v>
      </c>
      <c r="O1119">
        <v>0.64319999999999999</v>
      </c>
      <c r="P1119">
        <v>0.72140000000000004</v>
      </c>
      <c r="Q1119">
        <v>0.74780000000000002</v>
      </c>
      <c r="R1119">
        <v>0</v>
      </c>
      <c r="S1119">
        <v>0.36020000000000002</v>
      </c>
      <c r="T1119">
        <v>0.5444</v>
      </c>
      <c r="U1119">
        <v>0.48770000000000002</v>
      </c>
      <c r="V1119">
        <v>0.63119999999999998</v>
      </c>
      <c r="W1119">
        <v>0.50890000000000002</v>
      </c>
      <c r="X1119">
        <v>0.55230000000000001</v>
      </c>
      <c r="Y1119">
        <v>0.57699999999999996</v>
      </c>
      <c r="Z1119">
        <v>0</v>
      </c>
      <c r="AA1119">
        <v>0</v>
      </c>
      <c r="AB1119">
        <v>0</v>
      </c>
      <c r="AC1119">
        <v>0</v>
      </c>
      <c r="AD1119">
        <v>0</v>
      </c>
      <c r="AE1119">
        <v>0</v>
      </c>
      <c r="AF1119">
        <v>0</v>
      </c>
      <c r="AG1119">
        <v>0</v>
      </c>
      <c r="AH1119">
        <v>0.81020000000000003</v>
      </c>
      <c r="AI1119">
        <v>0.72489999999999999</v>
      </c>
      <c r="AJ1119">
        <v>0.71289999999999998</v>
      </c>
      <c r="AK1119">
        <v>0.54749999999999999</v>
      </c>
      <c r="AL1119">
        <v>0.82</v>
      </c>
      <c r="AM1119">
        <v>0.98680000000000001</v>
      </c>
      <c r="AN1119">
        <v>0.55889999999999995</v>
      </c>
      <c r="AO1119">
        <v>0.73329999999999995</v>
      </c>
      <c r="AP1119">
        <v>0</v>
      </c>
      <c r="AQ1119">
        <v>0.504</v>
      </c>
      <c r="AR1119">
        <v>0</v>
      </c>
      <c r="AS1119">
        <v>0</v>
      </c>
      <c r="AT1119">
        <v>0</v>
      </c>
      <c r="AU1119">
        <v>0</v>
      </c>
      <c r="AV1119">
        <v>0</v>
      </c>
    </row>
    <row r="1120" spans="8:48" ht="15" customHeight="1" x14ac:dyDescent="0.3">
      <c r="H1120" t="str">
        <v>B0Y9080</v>
      </c>
      <c r="I1120" t="str">
        <v>CBRAIN AS  ORD</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0.17330000000000001</v>
      </c>
      <c r="AK1120">
        <v>0.31730000000000003</v>
      </c>
      <c r="AL1120">
        <v>0.1273</v>
      </c>
      <c r="AM1120">
        <v>0</v>
      </c>
      <c r="AN1120">
        <v>0</v>
      </c>
      <c r="AO1120">
        <v>0</v>
      </c>
      <c r="AP1120">
        <v>0</v>
      </c>
      <c r="AQ1120">
        <v>0</v>
      </c>
      <c r="AR1120">
        <v>0</v>
      </c>
      <c r="AS1120">
        <v>0</v>
      </c>
      <c r="AT1120">
        <v>0.19139999999999999</v>
      </c>
      <c r="AU1120">
        <v>0</v>
      </c>
      <c r="AV1120">
        <v>0</v>
      </c>
    </row>
    <row r="1121" spans="8:48" ht="15" customHeight="1" x14ac:dyDescent="0.3">
      <c r="H1121" t="str">
        <v>B1WP656</v>
      </c>
      <c r="I1121" t="str">
        <v>DS NORDEN AS  ORD</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0.13569999999999999</v>
      </c>
      <c r="AN1121">
        <v>0</v>
      </c>
      <c r="AO1121">
        <v>0</v>
      </c>
      <c r="AP1121">
        <v>0</v>
      </c>
      <c r="AQ1121">
        <v>0</v>
      </c>
      <c r="AR1121">
        <v>0</v>
      </c>
      <c r="AS1121">
        <v>0</v>
      </c>
      <c r="AT1121">
        <v>0</v>
      </c>
      <c r="AU1121">
        <v>0</v>
      </c>
      <c r="AV1121">
        <v>0</v>
      </c>
    </row>
    <row r="1122" spans="8:48" ht="15" customHeight="1" x14ac:dyDescent="0.3">
      <c r="H1122" t="str">
        <v>BMYDHR4</v>
      </c>
      <c r="I1122" t="str">
        <v>CADELER AS  ORD</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0.29480000000000001</v>
      </c>
      <c r="AV1122">
        <v>0</v>
      </c>
    </row>
    <row r="1123" spans="8:48" ht="15" customHeight="1" x14ac:dyDescent="0.3">
      <c r="H1123" t="str">
        <v>BYSS4Q7</v>
      </c>
      <c r="I1123" t="str">
        <v>DFDS AS  ORD</v>
      </c>
      <c r="J1123">
        <v>0</v>
      </c>
      <c r="K1123">
        <v>0</v>
      </c>
      <c r="L1123">
        <v>0.61699999999999999</v>
      </c>
      <c r="M1123">
        <v>0.60809999999999997</v>
      </c>
      <c r="N1123">
        <v>0.65459999999999996</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0.43930000000000002</v>
      </c>
      <c r="AQ1123">
        <v>0.54379999999999995</v>
      </c>
      <c r="AR1123">
        <v>0.53590000000000004</v>
      </c>
      <c r="AS1123">
        <v>0.48699999999999999</v>
      </c>
      <c r="AT1123">
        <v>0</v>
      </c>
      <c r="AU1123">
        <v>0</v>
      </c>
      <c r="AV1123">
        <v>0</v>
      </c>
    </row>
    <row r="1124" spans="8:48" ht="15" customHeight="1" x14ac:dyDescent="0.3">
      <c r="H1124" t="str">
        <v>4501093</v>
      </c>
      <c r="I1124" t="str">
        <v>GN STORE NORD AS  ORD</v>
      </c>
      <c r="J1124">
        <v>0</v>
      </c>
      <c r="K1124">
        <v>0</v>
      </c>
      <c r="L1124">
        <v>0</v>
      </c>
      <c r="M1124">
        <v>0</v>
      </c>
      <c r="N1124">
        <v>0</v>
      </c>
      <c r="O1124">
        <v>0</v>
      </c>
      <c r="P1124">
        <v>0</v>
      </c>
      <c r="Q1124">
        <v>0</v>
      </c>
      <c r="R1124">
        <v>0</v>
      </c>
      <c r="S1124">
        <v>0</v>
      </c>
      <c r="T1124">
        <v>0.2344</v>
      </c>
      <c r="U1124">
        <v>0.2142</v>
      </c>
      <c r="V1124">
        <v>0.2261</v>
      </c>
      <c r="W1124">
        <v>0.65629999999999999</v>
      </c>
      <c r="X1124">
        <v>0.97199999999999998</v>
      </c>
      <c r="Y1124">
        <v>0.5262</v>
      </c>
      <c r="Z1124">
        <v>0.73229999999999995</v>
      </c>
      <c r="AA1124">
        <v>0.46579999999999999</v>
      </c>
      <c r="AB1124">
        <v>0.43259999999999998</v>
      </c>
      <c r="AC1124">
        <v>0.43730000000000002</v>
      </c>
      <c r="AD1124">
        <v>0.66120000000000001</v>
      </c>
      <c r="AE1124">
        <v>0.62509999999999999</v>
      </c>
      <c r="AF1124">
        <v>0.49819999999999998</v>
      </c>
      <c r="AG1124">
        <v>0</v>
      </c>
      <c r="AH1124">
        <v>0</v>
      </c>
      <c r="AI1124">
        <v>0</v>
      </c>
      <c r="AJ1124">
        <v>0</v>
      </c>
      <c r="AK1124">
        <v>0</v>
      </c>
      <c r="AL1124">
        <v>0</v>
      </c>
      <c r="AM1124">
        <v>0</v>
      </c>
      <c r="AN1124">
        <v>0</v>
      </c>
      <c r="AO1124">
        <v>0</v>
      </c>
      <c r="AP1124">
        <v>0</v>
      </c>
      <c r="AQ1124">
        <v>0</v>
      </c>
      <c r="AR1124">
        <v>0</v>
      </c>
      <c r="AS1124">
        <v>0</v>
      </c>
      <c r="AT1124">
        <v>0</v>
      </c>
      <c r="AU1124">
        <v>0</v>
      </c>
      <c r="AV1124">
        <v>0</v>
      </c>
    </row>
    <row r="1125" spans="8:48" ht="15" customHeight="1" x14ac:dyDescent="0.3">
      <c r="H1125" t="str">
        <v>B0386J1</v>
      </c>
      <c r="I1125" t="str">
        <v>JYSKE BANK AS  ORD</v>
      </c>
      <c r="J1125">
        <v>0</v>
      </c>
      <c r="K1125">
        <v>0</v>
      </c>
      <c r="L1125">
        <v>0</v>
      </c>
      <c r="M1125">
        <v>0</v>
      </c>
      <c r="N1125">
        <v>0</v>
      </c>
      <c r="O1125">
        <v>0</v>
      </c>
      <c r="P1125">
        <v>0</v>
      </c>
      <c r="Q1125">
        <v>0</v>
      </c>
      <c r="R1125">
        <v>0.68630000000000002</v>
      </c>
      <c r="S1125">
        <v>0</v>
      </c>
      <c r="T1125">
        <v>0.44900000000000001</v>
      </c>
      <c r="U1125">
        <v>0.42930000000000001</v>
      </c>
      <c r="V1125">
        <v>0.4486</v>
      </c>
      <c r="W1125">
        <v>0.48609999999999998</v>
      </c>
      <c r="X1125">
        <v>0.42420000000000002</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row>
    <row r="1126" spans="8:48" ht="15" customHeight="1" x14ac:dyDescent="0.3">
      <c r="H1126" t="str">
        <v>BBL4QM1</v>
      </c>
      <c r="I1126" t="str">
        <v>MATAS AS  ORD</v>
      </c>
      <c r="J1126">
        <v>0</v>
      </c>
      <c r="K1126">
        <v>0</v>
      </c>
      <c r="L1126">
        <v>0</v>
      </c>
      <c r="M1126">
        <v>0</v>
      </c>
      <c r="N1126">
        <v>0</v>
      </c>
      <c r="O1126">
        <v>0</v>
      </c>
      <c r="P1126">
        <v>0</v>
      </c>
      <c r="Q1126">
        <v>0</v>
      </c>
      <c r="R1126">
        <v>0</v>
      </c>
      <c r="S1126">
        <v>0</v>
      </c>
      <c r="T1126">
        <v>0</v>
      </c>
      <c r="U1126">
        <v>0</v>
      </c>
      <c r="V1126">
        <v>0</v>
      </c>
      <c r="W1126">
        <v>0</v>
      </c>
      <c r="X1126">
        <v>0</v>
      </c>
      <c r="Y1126">
        <v>0</v>
      </c>
      <c r="Z1126">
        <v>0.22059999999999999</v>
      </c>
      <c r="AA1126">
        <v>0.23139999999999999</v>
      </c>
      <c r="AB1126">
        <v>0.16789999999999999</v>
      </c>
      <c r="AC1126">
        <v>0.16439999999999999</v>
      </c>
      <c r="AD1126">
        <v>0</v>
      </c>
      <c r="AE1126">
        <v>0</v>
      </c>
      <c r="AF1126">
        <v>0</v>
      </c>
      <c r="AG1126">
        <v>0</v>
      </c>
      <c r="AH1126">
        <v>0</v>
      </c>
      <c r="AI1126">
        <v>0</v>
      </c>
      <c r="AJ1126">
        <v>0</v>
      </c>
      <c r="AK1126">
        <v>0</v>
      </c>
      <c r="AL1126">
        <v>0.26840000000000003</v>
      </c>
      <c r="AM1126">
        <v>0.25059999999999999</v>
      </c>
      <c r="AN1126">
        <v>0</v>
      </c>
      <c r="AO1126">
        <v>0</v>
      </c>
      <c r="AP1126">
        <v>0</v>
      </c>
      <c r="AQ1126">
        <v>0</v>
      </c>
      <c r="AR1126">
        <v>0</v>
      </c>
      <c r="AS1126">
        <v>0</v>
      </c>
      <c r="AT1126">
        <v>0</v>
      </c>
      <c r="AU1126">
        <v>0</v>
      </c>
      <c r="AV1126">
        <v>0</v>
      </c>
    </row>
    <row r="1127" spans="8:48" ht="15" customHeight="1" x14ac:dyDescent="0.3">
      <c r="H1127" t="str">
        <v>BFYDWS1</v>
      </c>
      <c r="I1127" t="str">
        <v>NETCOMPANY GROUP AS  ORD</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0.62849999999999995</v>
      </c>
      <c r="AF1127">
        <v>0.69889999999999997</v>
      </c>
      <c r="AG1127">
        <v>0.76480000000000004</v>
      </c>
      <c r="AH1127">
        <v>0</v>
      </c>
      <c r="AI1127">
        <v>0</v>
      </c>
      <c r="AJ1127">
        <v>0</v>
      </c>
      <c r="AK1127">
        <v>0</v>
      </c>
      <c r="AL1127">
        <v>0</v>
      </c>
      <c r="AM1127">
        <v>0</v>
      </c>
      <c r="AN1127">
        <v>0</v>
      </c>
      <c r="AO1127">
        <v>0</v>
      </c>
      <c r="AP1127">
        <v>0</v>
      </c>
      <c r="AQ1127">
        <v>0</v>
      </c>
      <c r="AR1127">
        <v>0</v>
      </c>
      <c r="AS1127">
        <v>0</v>
      </c>
      <c r="AT1127">
        <v>0</v>
      </c>
      <c r="AU1127">
        <v>0</v>
      </c>
      <c r="AV1127">
        <v>0</v>
      </c>
    </row>
    <row r="1128" spans="8:48" ht="15" customHeight="1" x14ac:dyDescent="0.3">
      <c r="H1128" t="str">
        <v>BGV1V77</v>
      </c>
      <c r="I1128" t="str">
        <v>NTG NORDIC TRANSPORT GROUP AS  ORD</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0.52300000000000002</v>
      </c>
      <c r="AL1128">
        <v>0.40529999999999999</v>
      </c>
      <c r="AM1128">
        <v>0.219</v>
      </c>
      <c r="AN1128">
        <v>0.1862</v>
      </c>
      <c r="AO1128">
        <v>0</v>
      </c>
      <c r="AP1128">
        <v>0</v>
      </c>
      <c r="AQ1128">
        <v>0</v>
      </c>
      <c r="AR1128">
        <v>0</v>
      </c>
      <c r="AS1128">
        <v>0</v>
      </c>
      <c r="AT1128">
        <v>0</v>
      </c>
      <c r="AU1128">
        <v>0</v>
      </c>
      <c r="AV1128">
        <v>0</v>
      </c>
    </row>
    <row r="1129" spans="8:48" ht="15" customHeight="1" x14ac:dyDescent="0.3">
      <c r="H1129" t="str">
        <v>B44XTX8</v>
      </c>
      <c r="I1129" t="str">
        <v>PANDORA AS  ORD</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0.51319999999999999</v>
      </c>
      <c r="AE1129">
        <v>0.6804</v>
      </c>
      <c r="AF1129">
        <v>0.52929999999999999</v>
      </c>
      <c r="AG1129">
        <v>0.53010000000000002</v>
      </c>
      <c r="AH1129">
        <v>0</v>
      </c>
      <c r="AI1129">
        <v>0</v>
      </c>
      <c r="AJ1129">
        <v>0</v>
      </c>
      <c r="AK1129">
        <v>0</v>
      </c>
      <c r="AL1129">
        <v>0</v>
      </c>
      <c r="AM1129">
        <v>0</v>
      </c>
      <c r="AN1129">
        <v>0</v>
      </c>
      <c r="AO1129">
        <v>0</v>
      </c>
      <c r="AP1129">
        <v>0</v>
      </c>
      <c r="AQ1129">
        <v>0</v>
      </c>
      <c r="AR1129">
        <v>0</v>
      </c>
      <c r="AS1129">
        <v>0</v>
      </c>
      <c r="AT1129">
        <v>0</v>
      </c>
      <c r="AU1129">
        <v>0</v>
      </c>
      <c r="AV1129">
        <v>0</v>
      </c>
    </row>
    <row r="1130" spans="8:48" ht="15" customHeight="1" x14ac:dyDescent="0.3">
      <c r="H1130" t="str">
        <v>BVZHXJ2</v>
      </c>
      <c r="I1130" t="str">
        <v>NNIT AS  ORD</v>
      </c>
      <c r="J1130">
        <v>0.75039999999999996</v>
      </c>
      <c r="K1130">
        <v>0.25790000000000002</v>
      </c>
      <c r="L1130">
        <v>0</v>
      </c>
      <c r="M1130">
        <v>0</v>
      </c>
      <c r="N1130">
        <v>0</v>
      </c>
      <c r="O1130">
        <v>0.76719999999999999</v>
      </c>
      <c r="P1130">
        <v>0.54420000000000002</v>
      </c>
      <c r="Q1130">
        <v>0</v>
      </c>
      <c r="R1130">
        <v>0</v>
      </c>
      <c r="S1130">
        <v>0</v>
      </c>
      <c r="T1130">
        <v>0</v>
      </c>
      <c r="U1130">
        <v>0</v>
      </c>
      <c r="V1130">
        <v>0</v>
      </c>
      <c r="W1130">
        <v>0</v>
      </c>
      <c r="X1130">
        <v>0</v>
      </c>
      <c r="Y1130">
        <v>0</v>
      </c>
      <c r="Z1130">
        <v>0.73709999999999998</v>
      </c>
      <c r="AA1130">
        <v>0.5272</v>
      </c>
      <c r="AB1130">
        <v>0.23649999999999999</v>
      </c>
      <c r="AC1130">
        <v>0.28029999999999999</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row>
    <row r="1131" spans="8:48" ht="15" customHeight="1" x14ac:dyDescent="0.3">
      <c r="H1131" t="str">
        <v>BF1KD82</v>
      </c>
      <c r="I1131" t="str">
        <v>RINGKJOBING LANDBOBANK AS  ORD</v>
      </c>
      <c r="J1131">
        <v>0</v>
      </c>
      <c r="K1131">
        <v>0.25090000000000001</v>
      </c>
      <c r="L1131">
        <v>0.27239999999999998</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0.62949999999999995</v>
      </c>
      <c r="AO1131">
        <v>0.67120000000000002</v>
      </c>
      <c r="AP1131">
        <v>0.71230000000000004</v>
      </c>
      <c r="AQ1131">
        <v>0.63329999999999997</v>
      </c>
      <c r="AR1131">
        <v>0.69430000000000003</v>
      </c>
      <c r="AS1131">
        <v>0</v>
      </c>
      <c r="AT1131">
        <v>0</v>
      </c>
      <c r="AU1131">
        <v>0</v>
      </c>
      <c r="AV1131">
        <v>0</v>
      </c>
    </row>
    <row r="1132" spans="8:48" ht="15" customHeight="1" x14ac:dyDescent="0.3">
      <c r="H1132" t="str">
        <v>4713490</v>
      </c>
      <c r="I1132" t="str">
        <v>ROCKWOOL (INTERNATIONAL) AS  ORD B</v>
      </c>
      <c r="J1132">
        <v>0</v>
      </c>
      <c r="K1132">
        <v>0</v>
      </c>
      <c r="L1132">
        <v>0</v>
      </c>
      <c r="M1132">
        <v>0</v>
      </c>
      <c r="N1132">
        <v>0</v>
      </c>
      <c r="O1132">
        <v>0</v>
      </c>
      <c r="P1132">
        <v>0</v>
      </c>
      <c r="Q1132">
        <v>0</v>
      </c>
      <c r="R1132">
        <v>0</v>
      </c>
      <c r="S1132">
        <v>0</v>
      </c>
      <c r="T1132">
        <v>0</v>
      </c>
      <c r="U1132">
        <v>0</v>
      </c>
      <c r="V1132">
        <v>0.47689999999999999</v>
      </c>
      <c r="W1132">
        <v>0.62460000000000004</v>
      </c>
      <c r="X1132">
        <v>0.64480000000000004</v>
      </c>
      <c r="Y1132">
        <v>0.51500000000000001</v>
      </c>
      <c r="Z1132">
        <v>0</v>
      </c>
      <c r="AA1132">
        <v>0</v>
      </c>
      <c r="AB1132">
        <v>0</v>
      </c>
      <c r="AC1132">
        <v>0</v>
      </c>
      <c r="AD1132">
        <v>0</v>
      </c>
      <c r="AE1132">
        <v>0</v>
      </c>
      <c r="AF1132">
        <v>0.1237</v>
      </c>
      <c r="AG1132">
        <v>0.1069</v>
      </c>
      <c r="AH1132">
        <v>0</v>
      </c>
      <c r="AI1132">
        <v>0</v>
      </c>
      <c r="AJ1132">
        <v>0</v>
      </c>
      <c r="AK1132">
        <v>0</v>
      </c>
      <c r="AL1132">
        <v>0</v>
      </c>
      <c r="AM1132">
        <v>0</v>
      </c>
      <c r="AN1132">
        <v>0</v>
      </c>
      <c r="AO1132">
        <v>0</v>
      </c>
      <c r="AP1132">
        <v>0</v>
      </c>
      <c r="AQ1132">
        <v>0</v>
      </c>
      <c r="AR1132">
        <v>0</v>
      </c>
      <c r="AS1132">
        <v>0</v>
      </c>
      <c r="AT1132">
        <v>0</v>
      </c>
      <c r="AU1132">
        <v>0</v>
      </c>
      <c r="AV1132">
        <v>0</v>
      </c>
    </row>
    <row r="1133" spans="8:48" ht="15" customHeight="1" x14ac:dyDescent="0.3">
      <c r="H1133" t="str">
        <v>BX8ZX20</v>
      </c>
      <c r="I1133" t="str">
        <v>ROYAL UNIBREW AS  ORD</v>
      </c>
      <c r="J1133">
        <v>1.5281</v>
      </c>
      <c r="K1133">
        <v>0.55830000000000002</v>
      </c>
      <c r="L1133">
        <v>0.60550000000000004</v>
      </c>
      <c r="M1133">
        <v>0.61129999999999995</v>
      </c>
      <c r="N1133">
        <v>0.69059999999999999</v>
      </c>
      <c r="O1133">
        <v>0.69369999999999998</v>
      </c>
      <c r="P1133">
        <v>0.77700000000000002</v>
      </c>
      <c r="Q1133">
        <v>0</v>
      </c>
      <c r="R1133">
        <v>0</v>
      </c>
      <c r="S1133">
        <v>0.48759999999999998</v>
      </c>
      <c r="T1133">
        <v>0.47699999999999998</v>
      </c>
      <c r="U1133">
        <v>0.50570000000000004</v>
      </c>
      <c r="V1133">
        <v>0.78649999999999998</v>
      </c>
      <c r="W1133">
        <v>0.89990000000000003</v>
      </c>
      <c r="X1133">
        <v>0.68369999999999997</v>
      </c>
      <c r="Y1133">
        <v>0.55169999999999997</v>
      </c>
      <c r="Z1133">
        <v>0.6663</v>
      </c>
      <c r="AA1133">
        <v>0.63019999999999998</v>
      </c>
      <c r="AB1133">
        <v>0.53779999999999994</v>
      </c>
      <c r="AC1133">
        <v>0.52110000000000001</v>
      </c>
      <c r="AD1133">
        <v>0.1293</v>
      </c>
      <c r="AE1133">
        <v>0.1182</v>
      </c>
      <c r="AF1133">
        <v>0.2666</v>
      </c>
      <c r="AG1133">
        <v>0.26600000000000001</v>
      </c>
      <c r="AH1133">
        <v>0.82069999999999999</v>
      </c>
      <c r="AI1133">
        <v>0.86460000000000004</v>
      </c>
      <c r="AJ1133">
        <v>0.80089999999999995</v>
      </c>
      <c r="AK1133">
        <v>0.92410000000000003</v>
      </c>
      <c r="AL1133">
        <v>1.0795999999999999</v>
      </c>
      <c r="AM1133">
        <v>1.4735</v>
      </c>
      <c r="AN1133">
        <v>1.3085</v>
      </c>
      <c r="AO1133">
        <v>1.0765</v>
      </c>
      <c r="AP1133">
        <v>0.83989999999999998</v>
      </c>
      <c r="AQ1133">
        <v>1.1783999999999999</v>
      </c>
      <c r="AR1133">
        <v>0.8216</v>
      </c>
      <c r="AS1133">
        <v>0</v>
      </c>
      <c r="AT1133">
        <v>0</v>
      </c>
      <c r="AU1133">
        <v>0</v>
      </c>
      <c r="AV1133">
        <v>0</v>
      </c>
    </row>
    <row r="1134" spans="8:48" ht="15" customHeight="1" x14ac:dyDescent="0.3">
      <c r="H1134" t="str">
        <v>BYZGMM6</v>
      </c>
      <c r="I1134" t="str">
        <v>SCANDINAVIAN TOBACCO GROUP AS  ORD</v>
      </c>
      <c r="J1134">
        <v>0</v>
      </c>
      <c r="K1134">
        <v>0</v>
      </c>
      <c r="L1134">
        <v>0</v>
      </c>
      <c r="M1134">
        <v>0</v>
      </c>
      <c r="N1134">
        <v>0.44450000000000001</v>
      </c>
      <c r="O1134">
        <v>0.82279999999999998</v>
      </c>
      <c r="P1134">
        <v>0.49199999999999999</v>
      </c>
      <c r="Q1134">
        <v>0.54430000000000001</v>
      </c>
      <c r="R1134">
        <v>0.46500000000000002</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row>
    <row r="1135" spans="8:48" ht="15" customHeight="1" x14ac:dyDescent="0.3">
      <c r="H1135" t="str">
        <v>BBCR9N1</v>
      </c>
      <c r="I1135" t="str">
        <v>SIMCORP AS  ORD</v>
      </c>
      <c r="J1135">
        <v>0</v>
      </c>
      <c r="K1135">
        <v>0.55559999999999998</v>
      </c>
      <c r="L1135">
        <v>0.67279999999999995</v>
      </c>
      <c r="M1135">
        <v>0.63849999999999996</v>
      </c>
      <c r="N1135">
        <v>0</v>
      </c>
      <c r="O1135">
        <v>0</v>
      </c>
      <c r="P1135">
        <v>0.6835</v>
      </c>
      <c r="Q1135">
        <v>0.64249999999999996</v>
      </c>
      <c r="R1135">
        <v>0.76149999999999995</v>
      </c>
      <c r="S1135">
        <v>0.60519999999999996</v>
      </c>
      <c r="T1135">
        <v>0.52249999999999996</v>
      </c>
      <c r="U1135">
        <v>0.47220000000000001</v>
      </c>
      <c r="V1135">
        <v>0.67110000000000003</v>
      </c>
      <c r="W1135">
        <v>0.90280000000000005</v>
      </c>
      <c r="X1135">
        <v>0.78869999999999996</v>
      </c>
      <c r="Y1135">
        <v>0.81679999999999997</v>
      </c>
      <c r="Z1135">
        <v>0.93379999999999996</v>
      </c>
      <c r="AA1135">
        <v>0.57940000000000003</v>
      </c>
      <c r="AB1135">
        <v>0.5615</v>
      </c>
      <c r="AC1135">
        <v>0.63439999999999996</v>
      </c>
      <c r="AD1135">
        <v>0.74570000000000003</v>
      </c>
      <c r="AE1135">
        <v>0</v>
      </c>
      <c r="AF1135">
        <v>0.27060000000000001</v>
      </c>
      <c r="AG1135">
        <v>0.27150000000000002</v>
      </c>
      <c r="AH1135">
        <v>0.19450000000000001</v>
      </c>
      <c r="AI1135">
        <v>0</v>
      </c>
      <c r="AJ1135">
        <v>0</v>
      </c>
      <c r="AK1135">
        <v>0</v>
      </c>
      <c r="AL1135">
        <v>0</v>
      </c>
      <c r="AM1135">
        <v>0</v>
      </c>
      <c r="AN1135">
        <v>0</v>
      </c>
      <c r="AO1135">
        <v>0</v>
      </c>
      <c r="AP1135">
        <v>0</v>
      </c>
      <c r="AQ1135">
        <v>0</v>
      </c>
      <c r="AR1135">
        <v>0</v>
      </c>
      <c r="AS1135">
        <v>0</v>
      </c>
      <c r="AT1135">
        <v>0</v>
      </c>
      <c r="AU1135">
        <v>0</v>
      </c>
      <c r="AV1135">
        <v>0</v>
      </c>
    </row>
    <row r="1136" spans="8:48" ht="15" customHeight="1" x14ac:dyDescent="0.3">
      <c r="H1136" t="str">
        <v>5263574</v>
      </c>
      <c r="I1136" t="str">
        <v>FLSMIDTH &amp; CO AS  ORD</v>
      </c>
      <c r="J1136">
        <v>0</v>
      </c>
      <c r="K1136">
        <v>0.55159999999999998</v>
      </c>
      <c r="L1136">
        <v>0</v>
      </c>
      <c r="M1136">
        <v>0</v>
      </c>
      <c r="N1136">
        <v>0</v>
      </c>
      <c r="O1136">
        <v>0</v>
      </c>
      <c r="P1136">
        <v>0</v>
      </c>
      <c r="Q1136">
        <v>0</v>
      </c>
      <c r="R1136">
        <v>0.74790000000000001</v>
      </c>
      <c r="S1136">
        <v>0.69810000000000005</v>
      </c>
      <c r="T1136">
        <v>0.47670000000000001</v>
      </c>
      <c r="U1136">
        <v>0.40689999999999998</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row>
    <row r="1137" spans="8:48" ht="15" customHeight="1" x14ac:dyDescent="0.3">
      <c r="H1137" t="str">
        <v>4821672</v>
      </c>
      <c r="I1137" t="str">
        <v>SOLAR A/S  ORD B</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0.1671</v>
      </c>
      <c r="AN1137">
        <v>0.155</v>
      </c>
      <c r="AO1137">
        <v>0.1749</v>
      </c>
      <c r="AP1137">
        <v>0.1515</v>
      </c>
      <c r="AQ1137">
        <v>0.1419</v>
      </c>
      <c r="AR1137">
        <v>0.1401</v>
      </c>
      <c r="AS1137">
        <v>0</v>
      </c>
      <c r="AT1137">
        <v>0</v>
      </c>
      <c r="AU1137">
        <v>0</v>
      </c>
      <c r="AV1137">
        <v>0</v>
      </c>
    </row>
    <row r="1138" spans="8:48" ht="15" customHeight="1" x14ac:dyDescent="0.3">
      <c r="H1138" t="str">
        <v>B14LS01</v>
      </c>
      <c r="I1138" t="str">
        <v>SPAR NORD BANK AS  ORD</v>
      </c>
      <c r="J1138">
        <v>0</v>
      </c>
      <c r="K1138">
        <v>0.58919999999999995</v>
      </c>
      <c r="L1138">
        <v>0.8609</v>
      </c>
      <c r="M1138">
        <v>0</v>
      </c>
      <c r="N1138">
        <v>0</v>
      </c>
      <c r="O1138">
        <v>0</v>
      </c>
      <c r="P1138">
        <v>0</v>
      </c>
      <c r="Q1138">
        <v>0.81059999999999999</v>
      </c>
      <c r="R1138">
        <v>0.71330000000000005</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row>
    <row r="1139" spans="8:48" ht="15" customHeight="1" x14ac:dyDescent="0.3">
      <c r="H1139" t="str">
        <v>B06JSP1</v>
      </c>
      <c r="I1139" t="str">
        <v>SYDBANK AS  ORD</v>
      </c>
      <c r="J1139">
        <v>0.99350000000000005</v>
      </c>
      <c r="K1139">
        <v>1.5738000000000001</v>
      </c>
      <c r="L1139">
        <v>1.5446</v>
      </c>
      <c r="M1139">
        <v>0</v>
      </c>
      <c r="N1139">
        <v>0</v>
      </c>
      <c r="O1139">
        <v>0</v>
      </c>
      <c r="P1139">
        <v>0</v>
      </c>
      <c r="Q1139">
        <v>0</v>
      </c>
      <c r="R1139">
        <v>1.2020999999999999</v>
      </c>
      <c r="S1139">
        <v>0</v>
      </c>
      <c r="T1139">
        <v>0.48549999999999999</v>
      </c>
      <c r="U1139">
        <v>0.45669999999999999</v>
      </c>
      <c r="V1139">
        <v>0.41889999999999999</v>
      </c>
      <c r="W1139">
        <v>0</v>
      </c>
      <c r="X1139">
        <v>0</v>
      </c>
      <c r="Y1139">
        <v>0</v>
      </c>
      <c r="Z1139">
        <v>0</v>
      </c>
      <c r="AA1139">
        <v>0</v>
      </c>
      <c r="AB1139">
        <v>0</v>
      </c>
      <c r="AC1139">
        <v>0</v>
      </c>
      <c r="AD1139">
        <v>0</v>
      </c>
      <c r="AE1139">
        <v>0</v>
      </c>
      <c r="AF1139">
        <v>0</v>
      </c>
      <c r="AG1139">
        <v>0</v>
      </c>
      <c r="AH1139">
        <v>0</v>
      </c>
      <c r="AI1139">
        <v>0</v>
      </c>
      <c r="AJ1139">
        <v>0</v>
      </c>
      <c r="AK1139">
        <v>0</v>
      </c>
      <c r="AL1139">
        <v>0.30530000000000002</v>
      </c>
      <c r="AM1139">
        <v>0.3488</v>
      </c>
      <c r="AN1139">
        <v>0.47360000000000002</v>
      </c>
      <c r="AO1139">
        <v>0.8044</v>
      </c>
      <c r="AP1139">
        <v>0.59099999999999997</v>
      </c>
      <c r="AQ1139">
        <v>0.3029</v>
      </c>
      <c r="AR1139">
        <v>0.74480000000000002</v>
      </c>
      <c r="AS1139">
        <v>0.35439999999999999</v>
      </c>
      <c r="AT1139">
        <v>0.52380000000000004</v>
      </c>
      <c r="AU1139">
        <v>0.54069999999999996</v>
      </c>
      <c r="AV1139">
        <v>0</v>
      </c>
    </row>
    <row r="1140" spans="8:48" ht="15" customHeight="1" x14ac:dyDescent="0.3">
      <c r="H1140" t="str">
        <v>5698790</v>
      </c>
      <c r="I1140" t="str">
        <v>TDC AS  ORD</v>
      </c>
      <c r="J1140">
        <v>0</v>
      </c>
      <c r="K1140">
        <v>0</v>
      </c>
      <c r="L1140">
        <v>0</v>
      </c>
      <c r="M1140">
        <v>0</v>
      </c>
      <c r="N1140">
        <v>0</v>
      </c>
      <c r="O1140">
        <v>0</v>
      </c>
      <c r="P1140">
        <v>0.63529999999999998</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row>
    <row r="1141" spans="8:48" ht="15" customHeight="1" x14ac:dyDescent="0.3">
      <c r="H1141" t="str">
        <v>B94P973</v>
      </c>
      <c r="I1141" t="str">
        <v>TOPDANMARK AS  ORD</v>
      </c>
      <c r="J1141">
        <v>0</v>
      </c>
      <c r="K1141">
        <v>0</v>
      </c>
      <c r="L1141">
        <v>0.50080000000000002</v>
      </c>
      <c r="M1141">
        <v>0.93369999999999997</v>
      </c>
      <c r="N1141">
        <v>0</v>
      </c>
      <c r="O1141">
        <v>0</v>
      </c>
      <c r="P1141">
        <v>0</v>
      </c>
      <c r="Q1141">
        <v>0</v>
      </c>
      <c r="R1141">
        <v>0</v>
      </c>
      <c r="S1141">
        <v>0</v>
      </c>
      <c r="T1141">
        <v>0.54979999999999996</v>
      </c>
      <c r="U1141">
        <v>0.58530000000000004</v>
      </c>
      <c r="V1141">
        <v>0.64090000000000003</v>
      </c>
      <c r="W1141">
        <v>0.62009999999999998</v>
      </c>
      <c r="X1141">
        <v>1.4224000000000001</v>
      </c>
      <c r="Y1141">
        <v>1.8980999999999999</v>
      </c>
      <c r="Z1141">
        <v>0.8619</v>
      </c>
      <c r="AA1141">
        <v>0.77270000000000005</v>
      </c>
      <c r="AB1141">
        <v>0.56920000000000004</v>
      </c>
      <c r="AC1141">
        <v>0.50729999999999997</v>
      </c>
      <c r="AD1141">
        <v>0</v>
      </c>
      <c r="AE1141">
        <v>0</v>
      </c>
      <c r="AF1141">
        <v>0</v>
      </c>
      <c r="AG1141">
        <v>0</v>
      </c>
      <c r="AH1141">
        <v>0</v>
      </c>
      <c r="AI1141">
        <v>0.24809999999999999</v>
      </c>
      <c r="AJ1141">
        <v>0.2417</v>
      </c>
      <c r="AK1141">
        <v>0.16070000000000001</v>
      </c>
      <c r="AL1141">
        <v>0</v>
      </c>
      <c r="AM1141">
        <v>0</v>
      </c>
      <c r="AN1141">
        <v>0</v>
      </c>
      <c r="AO1141">
        <v>0</v>
      </c>
      <c r="AP1141">
        <v>0</v>
      </c>
      <c r="AQ1141">
        <v>0</v>
      </c>
      <c r="AR1141">
        <v>0</v>
      </c>
      <c r="AS1141">
        <v>0</v>
      </c>
      <c r="AT1141">
        <v>0</v>
      </c>
      <c r="AU1141">
        <v>0</v>
      </c>
      <c r="AV1141">
        <v>0</v>
      </c>
    </row>
    <row r="1142" spans="8:48" ht="15" customHeight="1" x14ac:dyDescent="0.3">
      <c r="H1142" t="str">
        <v>B0SDJB4</v>
      </c>
      <c r="I1142" t="str">
        <v>ZEALAND PHARMA AS  ORD</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0.1002</v>
      </c>
      <c r="AC1142">
        <v>0.12139999999999999</v>
      </c>
      <c r="AD1142">
        <v>0.18779999999999999</v>
      </c>
      <c r="AE1142">
        <v>0</v>
      </c>
      <c r="AF1142">
        <v>0</v>
      </c>
      <c r="AG1142">
        <v>0</v>
      </c>
      <c r="AH1142">
        <v>0</v>
      </c>
      <c r="AI1142">
        <v>0</v>
      </c>
      <c r="AJ1142">
        <v>0</v>
      </c>
      <c r="AK1142">
        <v>0</v>
      </c>
      <c r="AL1142">
        <v>0</v>
      </c>
      <c r="AM1142">
        <v>0</v>
      </c>
      <c r="AN1142">
        <v>0</v>
      </c>
      <c r="AO1142">
        <v>0</v>
      </c>
      <c r="AP1142">
        <v>0</v>
      </c>
      <c r="AQ1142">
        <v>0</v>
      </c>
      <c r="AR1142">
        <v>0</v>
      </c>
      <c r="AS1142">
        <v>0.47539999999999999</v>
      </c>
      <c r="AT1142">
        <v>0.82499999999999996</v>
      </c>
      <c r="AU1142">
        <v>1.0785</v>
      </c>
      <c r="AV1142">
        <v>0</v>
      </c>
    </row>
    <row r="1143" spans="8:48" ht="15" customHeight="1" x14ac:dyDescent="0.3">
      <c r="H1143" t="str">
        <v>BYNXBZ5</v>
      </c>
      <c r="I1143" t="str">
        <v>ADLER GROUP (ADO PROPERTIES) SA  ORD</v>
      </c>
      <c r="J1143">
        <v>0</v>
      </c>
      <c r="K1143">
        <v>0</v>
      </c>
      <c r="L1143">
        <v>0</v>
      </c>
      <c r="M1143">
        <v>0</v>
      </c>
      <c r="N1143">
        <v>0</v>
      </c>
      <c r="O1143">
        <v>5.7599999999999998E-2</v>
      </c>
      <c r="P1143">
        <v>0.64590000000000003</v>
      </c>
      <c r="Q1143">
        <v>0</v>
      </c>
      <c r="R1143">
        <v>0</v>
      </c>
      <c r="S1143">
        <v>0</v>
      </c>
      <c r="T1143">
        <v>0</v>
      </c>
      <c r="U1143">
        <v>0</v>
      </c>
      <c r="V1143">
        <v>0</v>
      </c>
      <c r="W1143">
        <v>0</v>
      </c>
      <c r="X1143">
        <v>0</v>
      </c>
      <c r="Y1143">
        <v>0</v>
      </c>
      <c r="Z1143">
        <v>0.55920000000000003</v>
      </c>
      <c r="AA1143">
        <v>0.38929999999999998</v>
      </c>
      <c r="AB1143">
        <v>0.41399999999999998</v>
      </c>
      <c r="AC1143">
        <v>0.31559999999999999</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row>
    <row r="1144" spans="8:48" ht="15" customHeight="1" x14ac:dyDescent="0.3">
      <c r="H1144" t="str">
        <v>B58C6H1</v>
      </c>
      <c r="I1144" t="str">
        <v>APERAM SA  ORD</v>
      </c>
      <c r="J1144">
        <v>0</v>
      </c>
      <c r="K1144">
        <v>0</v>
      </c>
      <c r="L1144">
        <v>0</v>
      </c>
      <c r="M1144">
        <v>0</v>
      </c>
      <c r="N1144">
        <v>0</v>
      </c>
      <c r="O1144">
        <v>0</v>
      </c>
      <c r="P1144">
        <v>0</v>
      </c>
      <c r="Q1144">
        <v>0</v>
      </c>
      <c r="R1144">
        <v>0.47039999999999998</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row>
    <row r="1145" spans="8:48" ht="15" customHeight="1" x14ac:dyDescent="0.3">
      <c r="H1145" t="str">
        <v>BFMH1Z5</v>
      </c>
      <c r="I1145" t="str">
        <v>B&amp;S GROUP SA  ORD</v>
      </c>
      <c r="J1145">
        <v>0</v>
      </c>
      <c r="K1145">
        <v>0</v>
      </c>
      <c r="L1145">
        <v>0</v>
      </c>
      <c r="M1145">
        <v>0</v>
      </c>
      <c r="N1145">
        <v>0</v>
      </c>
      <c r="O1145">
        <v>0</v>
      </c>
      <c r="P1145">
        <v>0</v>
      </c>
      <c r="Q1145">
        <v>0</v>
      </c>
      <c r="R1145">
        <v>0</v>
      </c>
      <c r="S1145">
        <v>0</v>
      </c>
      <c r="T1145">
        <v>0</v>
      </c>
      <c r="U1145">
        <v>0</v>
      </c>
      <c r="V1145">
        <v>0.64229999999999998</v>
      </c>
      <c r="W1145">
        <v>0.61719999999999997</v>
      </c>
      <c r="X1145">
        <v>0.99809999999999999</v>
      </c>
      <c r="Y1145">
        <v>0.97389999999999999</v>
      </c>
      <c r="Z1145">
        <v>0.46800000000000003</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row>
    <row r="1146" spans="8:48" ht="15" customHeight="1" x14ac:dyDescent="0.3">
      <c r="H1146" t="str">
        <v>BDZRDG3</v>
      </c>
      <c r="I1146" t="str">
        <v>BEFESA SA  ORD</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0.19370000000000001</v>
      </c>
      <c r="AI1146">
        <v>0.41199999999999998</v>
      </c>
      <c r="AJ1146">
        <v>0.4012</v>
      </c>
      <c r="AK1146">
        <v>0</v>
      </c>
      <c r="AL1146">
        <v>0.40489999999999998</v>
      </c>
      <c r="AM1146">
        <v>0</v>
      </c>
      <c r="AN1146">
        <v>0</v>
      </c>
      <c r="AO1146">
        <v>0.54879999999999995</v>
      </c>
      <c r="AP1146">
        <v>0</v>
      </c>
      <c r="AQ1146">
        <v>0</v>
      </c>
      <c r="AR1146">
        <v>0</v>
      </c>
      <c r="AS1146">
        <v>0</v>
      </c>
      <c r="AT1146">
        <v>0</v>
      </c>
      <c r="AU1146">
        <v>0</v>
      </c>
      <c r="AV1146">
        <v>0</v>
      </c>
    </row>
    <row r="1147" spans="8:48" ht="15" customHeight="1" x14ac:dyDescent="0.3">
      <c r="H1147" t="str">
        <v>BMTRW10</v>
      </c>
      <c r="I1147" t="str">
        <v>B&amp;M EUROPEAN VALUE RETAIL SA ORD</v>
      </c>
      <c r="J1147">
        <v>0</v>
      </c>
      <c r="K1147">
        <v>0</v>
      </c>
      <c r="L1147">
        <v>0</v>
      </c>
      <c r="M1147">
        <v>0</v>
      </c>
      <c r="N1147">
        <v>0</v>
      </c>
      <c r="O1147">
        <v>0</v>
      </c>
      <c r="P1147">
        <v>0</v>
      </c>
      <c r="Q1147">
        <v>0</v>
      </c>
      <c r="R1147">
        <v>0</v>
      </c>
      <c r="S1147">
        <v>0</v>
      </c>
      <c r="T1147">
        <v>0</v>
      </c>
      <c r="U1147">
        <v>0</v>
      </c>
      <c r="V1147">
        <v>0.61319999999999997</v>
      </c>
      <c r="W1147">
        <v>0.74380000000000002</v>
      </c>
      <c r="X1147">
        <v>0.61709999999999998</v>
      </c>
      <c r="Y1147">
        <v>0.57650000000000001</v>
      </c>
      <c r="Z1147">
        <v>0</v>
      </c>
      <c r="AA1147">
        <v>0</v>
      </c>
      <c r="AB1147">
        <v>0</v>
      </c>
      <c r="AC1147">
        <v>0</v>
      </c>
      <c r="AD1147">
        <v>0</v>
      </c>
      <c r="AE1147">
        <v>0</v>
      </c>
      <c r="AF1147">
        <v>1.2095</v>
      </c>
      <c r="AG1147">
        <v>0.93910000000000005</v>
      </c>
      <c r="AH1147">
        <v>0.75609999999999999</v>
      </c>
      <c r="AI1147">
        <v>0</v>
      </c>
      <c r="AJ1147">
        <v>0</v>
      </c>
      <c r="AK1147">
        <v>0</v>
      </c>
      <c r="AL1147">
        <v>0</v>
      </c>
      <c r="AM1147">
        <v>0</v>
      </c>
      <c r="AN1147">
        <v>0</v>
      </c>
      <c r="AO1147">
        <v>0</v>
      </c>
      <c r="AP1147">
        <v>0</v>
      </c>
      <c r="AQ1147">
        <v>0</v>
      </c>
      <c r="AR1147">
        <v>0</v>
      </c>
      <c r="AS1147">
        <v>0</v>
      </c>
      <c r="AT1147">
        <v>0</v>
      </c>
      <c r="AU1147">
        <v>0</v>
      </c>
      <c r="AV1147">
        <v>0</v>
      </c>
    </row>
    <row r="1148" spans="8:48" ht="15" customHeight="1" x14ac:dyDescent="0.3">
      <c r="H1148" t="str">
        <v>BZ168H4</v>
      </c>
      <c r="I1148" t="str">
        <v>CORESTATE CAPITAL HOLDING SA  ORD</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0.2913</v>
      </c>
      <c r="AC1148">
        <v>0.29010000000000002</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row>
    <row r="1149" spans="8:48" ht="15" customHeight="1" x14ac:dyDescent="0.3">
      <c r="H1149" t="str">
        <v>BNB4VH5</v>
      </c>
      <c r="I1149" t="str">
        <v>BRAAS MONIER BUILDING GROUP SA  ORD</v>
      </c>
      <c r="J1149">
        <v>1.0548</v>
      </c>
      <c r="K1149">
        <v>1.5418000000000001</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row>
    <row r="1150" spans="8:48" ht="15" customHeight="1" x14ac:dyDescent="0.3">
      <c r="H1150" t="str">
        <v>B8K9X70</v>
      </c>
      <c r="I1150" t="str">
        <v>GRAND CITY PROPERTIES SA  ORD</v>
      </c>
      <c r="J1150">
        <v>0</v>
      </c>
      <c r="K1150">
        <v>0</v>
      </c>
      <c r="L1150">
        <v>0</v>
      </c>
      <c r="M1150">
        <v>0</v>
      </c>
      <c r="N1150">
        <v>0</v>
      </c>
      <c r="O1150">
        <v>0</v>
      </c>
      <c r="P1150">
        <v>0</v>
      </c>
      <c r="Q1150">
        <v>0</v>
      </c>
      <c r="R1150">
        <v>0</v>
      </c>
      <c r="S1150">
        <v>0</v>
      </c>
      <c r="T1150">
        <v>0</v>
      </c>
      <c r="U1150">
        <v>0</v>
      </c>
      <c r="V1150">
        <v>0</v>
      </c>
      <c r="W1150">
        <v>0</v>
      </c>
      <c r="X1150">
        <v>0</v>
      </c>
      <c r="Y1150">
        <v>0</v>
      </c>
      <c r="Z1150">
        <v>0.2467</v>
      </c>
      <c r="AA1150">
        <v>0.2235</v>
      </c>
      <c r="AB1150">
        <v>0.2349</v>
      </c>
      <c r="AC1150">
        <v>0.21840000000000001</v>
      </c>
      <c r="AD1150">
        <v>0.26900000000000002</v>
      </c>
      <c r="AE1150">
        <v>0.2341</v>
      </c>
      <c r="AF1150">
        <v>0</v>
      </c>
      <c r="AG1150">
        <v>0</v>
      </c>
      <c r="AH1150">
        <v>0</v>
      </c>
      <c r="AI1150">
        <v>0</v>
      </c>
      <c r="AJ1150">
        <v>0</v>
      </c>
      <c r="AK1150">
        <v>0</v>
      </c>
      <c r="AL1150">
        <v>0</v>
      </c>
      <c r="AM1150">
        <v>0</v>
      </c>
      <c r="AN1150">
        <v>0</v>
      </c>
      <c r="AO1150">
        <v>0</v>
      </c>
      <c r="AP1150">
        <v>0</v>
      </c>
      <c r="AQ1150">
        <v>0</v>
      </c>
      <c r="AR1150">
        <v>0</v>
      </c>
      <c r="AS1150">
        <v>0.59870000000000001</v>
      </c>
      <c r="AT1150">
        <v>0</v>
      </c>
      <c r="AU1150">
        <v>0</v>
      </c>
      <c r="AV1150">
        <v>0</v>
      </c>
    </row>
    <row r="1151" spans="8:48" ht="15" customHeight="1" x14ac:dyDescent="0.3">
      <c r="H1151" t="str">
        <v>FRO</v>
      </c>
      <c r="I1151" t="str">
        <v>FRONTLINE PLC  COM</v>
      </c>
      <c r="J1151">
        <v>0</v>
      </c>
      <c r="K1151">
        <v>0</v>
      </c>
      <c r="L1151">
        <v>0</v>
      </c>
      <c r="M1151">
        <v>0</v>
      </c>
      <c r="N1151">
        <v>0</v>
      </c>
      <c r="O1151">
        <v>0</v>
      </c>
      <c r="P1151">
        <v>0</v>
      </c>
      <c r="Q1151">
        <v>0</v>
      </c>
      <c r="R1151">
        <v>0</v>
      </c>
      <c r="S1151">
        <v>0</v>
      </c>
      <c r="T1151">
        <v>0</v>
      </c>
      <c r="U1151">
        <v>0</v>
      </c>
      <c r="V1151">
        <v>0</v>
      </c>
      <c r="W1151">
        <v>0</v>
      </c>
      <c r="X1151">
        <v>0</v>
      </c>
      <c r="Y1151">
        <v>0</v>
      </c>
      <c r="Z1151">
        <v>0</v>
      </c>
      <c r="AA1151">
        <v>0.51419999999999999</v>
      </c>
      <c r="AB1151">
        <v>0.55679999999999996</v>
      </c>
      <c r="AC1151">
        <v>0.68740000000000001</v>
      </c>
      <c r="AD1151">
        <v>0</v>
      </c>
      <c r="AE1151">
        <v>0</v>
      </c>
      <c r="AF1151">
        <v>0</v>
      </c>
      <c r="AG1151">
        <v>0</v>
      </c>
      <c r="AH1151">
        <v>0</v>
      </c>
      <c r="AI1151">
        <v>0</v>
      </c>
      <c r="AJ1151">
        <v>0</v>
      </c>
      <c r="AK1151">
        <v>0</v>
      </c>
      <c r="AL1151">
        <v>0</v>
      </c>
      <c r="AM1151">
        <v>0</v>
      </c>
      <c r="AN1151">
        <v>0</v>
      </c>
      <c r="AO1151">
        <v>0</v>
      </c>
      <c r="AP1151">
        <v>0</v>
      </c>
      <c r="AQ1151">
        <v>0</v>
      </c>
      <c r="AR1151">
        <v>0</v>
      </c>
      <c r="AS1151">
        <v>0.65190000000000003</v>
      </c>
      <c r="AT1151">
        <v>0.49390000000000001</v>
      </c>
      <c r="AU1151">
        <v>0.54830000000000001</v>
      </c>
      <c r="AV1151">
        <v>0</v>
      </c>
    </row>
    <row r="1152" spans="8:48" ht="15" customHeight="1" x14ac:dyDescent="0.3">
      <c r="H1152" t="str">
        <v>BP4YTP0</v>
      </c>
      <c r="I1152" t="str">
        <v>NEXXEN INTERNATIONAL LTD  ORD</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0.26340000000000002</v>
      </c>
      <c r="AJ1152">
        <v>0.28289999999999998</v>
      </c>
      <c r="AK1152">
        <v>0.22989999999999999</v>
      </c>
      <c r="AL1152">
        <v>0.32929999999999998</v>
      </c>
      <c r="AM1152">
        <v>0</v>
      </c>
      <c r="AN1152">
        <v>0</v>
      </c>
      <c r="AO1152">
        <v>0</v>
      </c>
      <c r="AP1152">
        <v>0</v>
      </c>
      <c r="AQ1152">
        <v>0</v>
      </c>
      <c r="AR1152">
        <v>0</v>
      </c>
      <c r="AS1152">
        <v>0</v>
      </c>
      <c r="AT1152">
        <v>0</v>
      </c>
      <c r="AU1152">
        <v>0</v>
      </c>
      <c r="AV1152">
        <v>0</v>
      </c>
    </row>
    <row r="1153" spans="8:48" ht="15" customHeight="1" x14ac:dyDescent="0.3">
      <c r="H1153" t="str">
        <v>B1W8P14</v>
      </c>
      <c r="I1153" t="str">
        <v>AALBERTS NV  ORD</v>
      </c>
      <c r="J1153">
        <v>1.5091000000000001</v>
      </c>
      <c r="K1153">
        <v>0</v>
      </c>
      <c r="L1153">
        <v>0</v>
      </c>
      <c r="M1153">
        <v>0</v>
      </c>
      <c r="N1153">
        <v>0</v>
      </c>
      <c r="O1153">
        <v>0.62350000000000005</v>
      </c>
      <c r="P1153">
        <v>0</v>
      </c>
      <c r="Q1153">
        <v>0</v>
      </c>
      <c r="R1153">
        <v>0.67869999999999997</v>
      </c>
      <c r="S1153">
        <v>0.57199999999999995</v>
      </c>
      <c r="T1153">
        <v>0.59489999999999998</v>
      </c>
      <c r="U1153">
        <v>0.60680000000000001</v>
      </c>
      <c r="V1153">
        <v>0.79400000000000004</v>
      </c>
      <c r="W1153">
        <v>0.74619999999999997</v>
      </c>
      <c r="X1153">
        <v>0.72440000000000004</v>
      </c>
      <c r="Y1153">
        <v>0.78059999999999996</v>
      </c>
      <c r="Z1153">
        <v>0.48920000000000002</v>
      </c>
      <c r="AA1153">
        <v>0.53169999999999995</v>
      </c>
      <c r="AB1153">
        <v>0.57230000000000003</v>
      </c>
      <c r="AC1153">
        <v>0.56640000000000001</v>
      </c>
      <c r="AD1153">
        <v>0.47460000000000002</v>
      </c>
      <c r="AE1153">
        <v>0.51970000000000005</v>
      </c>
      <c r="AF1153">
        <v>0.50209999999999999</v>
      </c>
      <c r="AG1153">
        <v>0.54649999999999999</v>
      </c>
      <c r="AH1153">
        <v>0.53759999999999997</v>
      </c>
      <c r="AI1153">
        <v>0.40620000000000001</v>
      </c>
      <c r="AJ1153">
        <v>0</v>
      </c>
      <c r="AK1153">
        <v>0</v>
      </c>
      <c r="AL1153">
        <v>0.57050000000000001</v>
      </c>
      <c r="AM1153">
        <v>0.44600000000000001</v>
      </c>
      <c r="AN1153">
        <v>0.45660000000000001</v>
      </c>
      <c r="AO1153">
        <v>0.4446</v>
      </c>
      <c r="AP1153">
        <v>0.51719999999999999</v>
      </c>
      <c r="AQ1153">
        <v>0.37890000000000001</v>
      </c>
      <c r="AR1153">
        <v>0</v>
      </c>
      <c r="AS1153">
        <v>0</v>
      </c>
      <c r="AT1153">
        <v>0</v>
      </c>
      <c r="AU1153">
        <v>0</v>
      </c>
      <c r="AV1153">
        <v>0</v>
      </c>
    </row>
    <row r="1154" spans="8:48" ht="15" customHeight="1" x14ac:dyDescent="0.3">
      <c r="H1154" t="str">
        <v>B051DV9</v>
      </c>
      <c r="I1154" t="str">
        <v>ACCELL GROUP NV  ORD</v>
      </c>
      <c r="J1154">
        <v>0</v>
      </c>
      <c r="K1154">
        <v>0.5464</v>
      </c>
      <c r="L1154">
        <v>0</v>
      </c>
      <c r="M1154">
        <v>0</v>
      </c>
      <c r="N1154">
        <v>0</v>
      </c>
      <c r="O1154">
        <v>0</v>
      </c>
      <c r="P1154">
        <v>0</v>
      </c>
      <c r="Q1154">
        <v>0</v>
      </c>
      <c r="R1154">
        <v>0</v>
      </c>
      <c r="S1154">
        <v>0</v>
      </c>
      <c r="T1154">
        <v>0</v>
      </c>
      <c r="U1154">
        <v>0</v>
      </c>
      <c r="V1154">
        <v>0</v>
      </c>
      <c r="W1154">
        <v>0</v>
      </c>
      <c r="X1154">
        <v>0</v>
      </c>
      <c r="Y1154">
        <v>0</v>
      </c>
      <c r="Z1154">
        <v>0</v>
      </c>
      <c r="AA1154">
        <v>0.1804</v>
      </c>
      <c r="AB1154">
        <v>0.1691</v>
      </c>
      <c r="AC1154">
        <v>0.1767</v>
      </c>
      <c r="AD1154">
        <v>0</v>
      </c>
      <c r="AE1154">
        <v>0</v>
      </c>
      <c r="AF1154">
        <v>0</v>
      </c>
      <c r="AG1154">
        <v>0</v>
      </c>
      <c r="AH1154">
        <v>0</v>
      </c>
      <c r="AI1154">
        <v>0.19700000000000001</v>
      </c>
      <c r="AJ1154">
        <v>0</v>
      </c>
      <c r="AK1154">
        <v>0</v>
      </c>
      <c r="AL1154">
        <v>0</v>
      </c>
      <c r="AM1154">
        <v>0</v>
      </c>
      <c r="AN1154">
        <v>0</v>
      </c>
      <c r="AO1154">
        <v>0</v>
      </c>
      <c r="AP1154">
        <v>0</v>
      </c>
      <c r="AQ1154">
        <v>0</v>
      </c>
      <c r="AR1154">
        <v>0</v>
      </c>
      <c r="AS1154">
        <v>0</v>
      </c>
      <c r="AT1154">
        <v>0</v>
      </c>
      <c r="AU1154">
        <v>0</v>
      </c>
      <c r="AV1154">
        <v>0</v>
      </c>
    </row>
    <row r="1155" spans="8:48" ht="15" customHeight="1" x14ac:dyDescent="0.3">
      <c r="H1155" t="str">
        <v>BG0SJ42</v>
      </c>
      <c r="I1155" t="str">
        <v>ALFEN NV  ORD</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0.71870000000000001</v>
      </c>
      <c r="AF1155">
        <v>0.99750000000000005</v>
      </c>
      <c r="AG1155">
        <v>0.92989999999999995</v>
      </c>
      <c r="AH1155">
        <v>0</v>
      </c>
      <c r="AI1155">
        <v>0</v>
      </c>
      <c r="AJ1155">
        <v>0</v>
      </c>
      <c r="AK1155">
        <v>0</v>
      </c>
      <c r="AL1155">
        <v>0</v>
      </c>
      <c r="AM1155">
        <v>0</v>
      </c>
      <c r="AN1155">
        <v>0.2984</v>
      </c>
      <c r="AO1155">
        <v>0</v>
      </c>
      <c r="AP1155">
        <v>0</v>
      </c>
      <c r="AQ1155">
        <v>0</v>
      </c>
      <c r="AR1155">
        <v>0</v>
      </c>
      <c r="AS1155">
        <v>0</v>
      </c>
      <c r="AT1155">
        <v>0</v>
      </c>
      <c r="AU1155">
        <v>0</v>
      </c>
      <c r="AV1155">
        <v>0</v>
      </c>
    </row>
    <row r="1156" spans="8:48" ht="15" customHeight="1" x14ac:dyDescent="0.3">
      <c r="H1156" t="str">
        <v>B1Z95S1</v>
      </c>
      <c r="I1156" t="str">
        <v>AMG CRITICAL MAT (AMG ADVANCED)  ORD</v>
      </c>
      <c r="J1156">
        <v>0</v>
      </c>
      <c r="K1156">
        <v>0</v>
      </c>
      <c r="L1156">
        <v>0</v>
      </c>
      <c r="M1156">
        <v>0</v>
      </c>
      <c r="N1156">
        <v>0</v>
      </c>
      <c r="O1156">
        <v>0</v>
      </c>
      <c r="P1156">
        <v>0</v>
      </c>
      <c r="Q1156">
        <v>0</v>
      </c>
      <c r="R1156">
        <v>0</v>
      </c>
      <c r="S1156">
        <v>0.17879999999999999</v>
      </c>
      <c r="T1156">
        <v>0.27710000000000001</v>
      </c>
      <c r="U1156">
        <v>0.31330000000000002</v>
      </c>
      <c r="V1156">
        <v>0.30420000000000003</v>
      </c>
      <c r="W1156">
        <v>0.60860000000000003</v>
      </c>
      <c r="X1156">
        <v>0.47220000000000001</v>
      </c>
      <c r="Y1156">
        <v>0.43090000000000001</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0.44340000000000002</v>
      </c>
      <c r="AR1156">
        <v>0.2797</v>
      </c>
      <c r="AS1156">
        <v>0</v>
      </c>
      <c r="AT1156">
        <v>0</v>
      </c>
      <c r="AU1156">
        <v>0</v>
      </c>
      <c r="AV1156">
        <v>0</v>
      </c>
    </row>
    <row r="1157" spans="8:48" ht="15" customHeight="1" x14ac:dyDescent="0.3">
      <c r="H1157" t="str">
        <v>B3YGV45</v>
      </c>
      <c r="I1157" t="str">
        <v>ASM INTERNATIONAL NV  NY SH</v>
      </c>
      <c r="J1157">
        <v>0</v>
      </c>
      <c r="K1157">
        <v>0</v>
      </c>
      <c r="L1157">
        <v>0</v>
      </c>
      <c r="M1157">
        <v>0</v>
      </c>
      <c r="N1157">
        <v>0</v>
      </c>
      <c r="O1157">
        <v>0</v>
      </c>
      <c r="P1157">
        <v>0</v>
      </c>
      <c r="Q1157">
        <v>0</v>
      </c>
      <c r="R1157">
        <v>0</v>
      </c>
      <c r="S1157">
        <v>0</v>
      </c>
      <c r="T1157">
        <v>0</v>
      </c>
      <c r="U1157">
        <v>0</v>
      </c>
      <c r="V1157">
        <v>0</v>
      </c>
      <c r="W1157">
        <v>0</v>
      </c>
      <c r="X1157">
        <v>0</v>
      </c>
      <c r="Y1157">
        <v>0</v>
      </c>
      <c r="Z1157">
        <v>0.2838</v>
      </c>
      <c r="AA1157">
        <v>0.439</v>
      </c>
      <c r="AB1157">
        <v>0.65569999999999995</v>
      </c>
      <c r="AC1157">
        <v>0.69910000000000005</v>
      </c>
      <c r="AD1157">
        <v>0.94230000000000003</v>
      </c>
      <c r="AE1157">
        <v>1.1518999999999999</v>
      </c>
      <c r="AF1157">
        <v>0.94010000000000005</v>
      </c>
      <c r="AG1157">
        <v>1.2722</v>
      </c>
      <c r="AH1157">
        <v>0</v>
      </c>
      <c r="AI1157">
        <v>0</v>
      </c>
      <c r="AJ1157">
        <v>0</v>
      </c>
      <c r="AK1157">
        <v>0</v>
      </c>
      <c r="AL1157">
        <v>0</v>
      </c>
      <c r="AM1157">
        <v>0</v>
      </c>
      <c r="AN1157">
        <v>0</v>
      </c>
      <c r="AO1157">
        <v>0</v>
      </c>
      <c r="AP1157">
        <v>0</v>
      </c>
      <c r="AQ1157">
        <v>0</v>
      </c>
      <c r="AR1157">
        <v>0</v>
      </c>
      <c r="AS1157">
        <v>0</v>
      </c>
      <c r="AT1157">
        <v>0</v>
      </c>
      <c r="AU1157">
        <v>0</v>
      </c>
      <c r="AV1157">
        <v>0</v>
      </c>
    </row>
    <row r="1158" spans="8:48" ht="15" customHeight="1" x14ac:dyDescent="0.3">
      <c r="H1158" t="str">
        <v>5165294</v>
      </c>
      <c r="I1158" t="str">
        <v>ASM INTERNATIONAL NV  ORD</v>
      </c>
      <c r="J1158">
        <v>0</v>
      </c>
      <c r="K1158">
        <v>0</v>
      </c>
      <c r="L1158">
        <v>0</v>
      </c>
      <c r="M1158">
        <v>0</v>
      </c>
      <c r="N1158">
        <v>0</v>
      </c>
      <c r="O1158">
        <v>0</v>
      </c>
      <c r="P1158">
        <v>0</v>
      </c>
      <c r="Q1158">
        <v>0</v>
      </c>
      <c r="R1158">
        <v>0</v>
      </c>
      <c r="S1158">
        <v>0.42530000000000001</v>
      </c>
      <c r="T1158">
        <v>0.39550000000000002</v>
      </c>
      <c r="U1158">
        <v>0.41010000000000002</v>
      </c>
      <c r="V1158">
        <v>0.42609999999999998</v>
      </c>
      <c r="W1158">
        <v>0.32269999999999999</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row>
    <row r="1159" spans="8:48" ht="15" customHeight="1" x14ac:dyDescent="0.3">
      <c r="H1159" t="str">
        <v>BD9PNF2</v>
      </c>
      <c r="I1159" t="str">
        <v>ASR NEDERLAND NV  ORD</v>
      </c>
      <c r="J1159">
        <v>0</v>
      </c>
      <c r="K1159">
        <v>0</v>
      </c>
      <c r="L1159">
        <v>0</v>
      </c>
      <c r="M1159">
        <v>0</v>
      </c>
      <c r="N1159">
        <v>0</v>
      </c>
      <c r="O1159">
        <v>0</v>
      </c>
      <c r="P1159">
        <v>0</v>
      </c>
      <c r="Q1159">
        <v>0.1045</v>
      </c>
      <c r="R1159">
        <v>1.2504999999999999</v>
      </c>
      <c r="S1159">
        <v>1.2231000000000001</v>
      </c>
      <c r="T1159">
        <v>1.2789999999999999</v>
      </c>
      <c r="U1159">
        <v>1.2757000000000001</v>
      </c>
      <c r="V1159">
        <v>1.3084</v>
      </c>
      <c r="W1159">
        <v>1.2853000000000001</v>
      </c>
      <c r="X1159">
        <v>1.4813000000000001</v>
      </c>
      <c r="Y1159">
        <v>1.4013</v>
      </c>
      <c r="Z1159">
        <v>0.60289999999999999</v>
      </c>
      <c r="AA1159">
        <v>0.56330000000000002</v>
      </c>
      <c r="AB1159">
        <v>0.50700000000000001</v>
      </c>
      <c r="AC1159">
        <v>0.4491</v>
      </c>
      <c r="AD1159">
        <v>0.47889999999999999</v>
      </c>
      <c r="AE1159">
        <v>0.46289999999999998</v>
      </c>
      <c r="AF1159">
        <v>0.44469999999999998</v>
      </c>
      <c r="AG1159">
        <v>0.4572</v>
      </c>
      <c r="AH1159">
        <v>0.4325</v>
      </c>
      <c r="AI1159">
        <v>0.31990000000000002</v>
      </c>
      <c r="AJ1159">
        <v>1.2217</v>
      </c>
      <c r="AK1159">
        <v>1.2162999999999999</v>
      </c>
      <c r="AL1159">
        <v>1.5003</v>
      </c>
      <c r="AM1159">
        <v>1.4565999999999999</v>
      </c>
      <c r="AN1159">
        <v>1.5858000000000001</v>
      </c>
      <c r="AO1159">
        <v>1.4634</v>
      </c>
      <c r="AP1159">
        <v>1.1768000000000001</v>
      </c>
      <c r="AQ1159">
        <v>1.3516999999999999</v>
      </c>
      <c r="AR1159">
        <v>0.9163</v>
      </c>
      <c r="AS1159">
        <v>0.85289999999999999</v>
      </c>
      <c r="AT1159">
        <v>0</v>
      </c>
      <c r="AU1159">
        <v>0</v>
      </c>
      <c r="AV1159">
        <v>0</v>
      </c>
    </row>
    <row r="1160" spans="8:48" ht="15" customHeight="1" x14ac:dyDescent="0.3">
      <c r="H1160" t="str">
        <v>BD9Y9B7</v>
      </c>
      <c r="I1160" t="str">
        <v>BASIC FIT NV  ORD</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0.49680000000000002</v>
      </c>
      <c r="AM1160">
        <v>0.53759999999999997</v>
      </c>
      <c r="AN1160">
        <v>0</v>
      </c>
      <c r="AO1160">
        <v>0</v>
      </c>
      <c r="AP1160">
        <v>0</v>
      </c>
      <c r="AQ1160">
        <v>0</v>
      </c>
      <c r="AR1160">
        <v>0</v>
      </c>
      <c r="AS1160">
        <v>0</v>
      </c>
      <c r="AT1160">
        <v>0</v>
      </c>
      <c r="AU1160">
        <v>0</v>
      </c>
      <c r="AV1160">
        <v>0</v>
      </c>
    </row>
    <row r="1161" spans="8:48" ht="15" customHeight="1" x14ac:dyDescent="0.3">
      <c r="H1161" t="str">
        <v>BG0SCK9</v>
      </c>
      <c r="I1161" t="str">
        <v>BE SEMICONDUCTOR INDUSTRIES  ORD</v>
      </c>
      <c r="J1161">
        <v>0.73570000000000002</v>
      </c>
      <c r="K1161">
        <v>0</v>
      </c>
      <c r="L1161">
        <v>0</v>
      </c>
      <c r="M1161">
        <v>0</v>
      </c>
      <c r="N1161">
        <v>0</v>
      </c>
      <c r="O1161">
        <v>0</v>
      </c>
      <c r="P1161">
        <v>0</v>
      </c>
      <c r="Q1161">
        <v>0</v>
      </c>
      <c r="R1161">
        <v>0</v>
      </c>
      <c r="S1161">
        <v>0.17560000000000001</v>
      </c>
      <c r="T1161">
        <v>0.19589999999999999</v>
      </c>
      <c r="U1161">
        <v>0.2291</v>
      </c>
      <c r="V1161">
        <v>0.43809999999999999</v>
      </c>
      <c r="W1161">
        <v>0</v>
      </c>
      <c r="X1161">
        <v>0</v>
      </c>
      <c r="Y1161">
        <v>0</v>
      </c>
      <c r="Z1161">
        <v>8.3099999999999993E-2</v>
      </c>
      <c r="AA1161">
        <v>6.7799999999999999E-2</v>
      </c>
      <c r="AB1161">
        <v>8.7999999999999995E-2</v>
      </c>
      <c r="AC1161">
        <v>9.4899999999999998E-2</v>
      </c>
      <c r="AD1161">
        <v>0.76190000000000002</v>
      </c>
      <c r="AE1161">
        <v>0.8821</v>
      </c>
      <c r="AF1161">
        <v>0.74690000000000001</v>
      </c>
      <c r="AG1161">
        <v>0.93120000000000003</v>
      </c>
      <c r="AH1161">
        <v>0.33350000000000002</v>
      </c>
      <c r="AI1161">
        <v>0</v>
      </c>
      <c r="AJ1161">
        <v>0</v>
      </c>
      <c r="AK1161">
        <v>0</v>
      </c>
      <c r="AL1161">
        <v>0</v>
      </c>
      <c r="AM1161">
        <v>0</v>
      </c>
      <c r="AN1161">
        <v>0</v>
      </c>
      <c r="AO1161">
        <v>0</v>
      </c>
      <c r="AP1161">
        <v>0</v>
      </c>
      <c r="AQ1161">
        <v>0</v>
      </c>
      <c r="AR1161">
        <v>0</v>
      </c>
      <c r="AS1161">
        <v>0</v>
      </c>
      <c r="AT1161">
        <v>0</v>
      </c>
      <c r="AU1161">
        <v>0</v>
      </c>
      <c r="AV1161">
        <v>0</v>
      </c>
    </row>
    <row r="1162" spans="8:48" ht="15" customHeight="1" x14ac:dyDescent="0.3">
      <c r="H1162" t="str">
        <v>BN573R4</v>
      </c>
      <c r="I1162" t="str">
        <v>BRUNEL INTERNATIONAL NV  ORD</v>
      </c>
      <c r="J1162">
        <v>0</v>
      </c>
      <c r="K1162">
        <v>0</v>
      </c>
      <c r="L1162">
        <v>0</v>
      </c>
      <c r="M1162">
        <v>0</v>
      </c>
      <c r="N1162">
        <v>0</v>
      </c>
      <c r="O1162">
        <v>0.72640000000000005</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0.29509999999999997</v>
      </c>
      <c r="AR1162">
        <v>0.44159999999999999</v>
      </c>
      <c r="AS1162">
        <v>0.36080000000000001</v>
      </c>
      <c r="AT1162">
        <v>0</v>
      </c>
      <c r="AU1162">
        <v>0</v>
      </c>
      <c r="AV1162">
        <v>0</v>
      </c>
    </row>
    <row r="1163" spans="8:48" ht="15" customHeight="1" x14ac:dyDescent="0.3">
      <c r="H1163" t="str">
        <v>BKRWS93</v>
      </c>
      <c r="I1163" t="str">
        <v>CEMENTIR HOLDING NV  ORD</v>
      </c>
      <c r="J1163">
        <v>0.60129999999999995</v>
      </c>
      <c r="K1163">
        <v>0.95930000000000004</v>
      </c>
      <c r="L1163">
        <v>0.36730000000000002</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row>
    <row r="1164" spans="8:48" ht="15" customHeight="1" x14ac:dyDescent="0.3">
      <c r="H1164" t="str">
        <v>BSMM753</v>
      </c>
      <c r="I1164" t="str">
        <v>BREMBO NV  ORD</v>
      </c>
      <c r="J1164">
        <v>1.6297999999999999</v>
      </c>
      <c r="K1164">
        <v>0.8327</v>
      </c>
      <c r="L1164">
        <v>0</v>
      </c>
      <c r="M1164">
        <v>0</v>
      </c>
      <c r="N1164">
        <v>0.90100000000000002</v>
      </c>
      <c r="O1164">
        <v>1.6916</v>
      </c>
      <c r="P1164">
        <v>1.5499000000000001</v>
      </c>
      <c r="Q1164">
        <v>0.85019999999999996</v>
      </c>
      <c r="R1164">
        <v>0.74880000000000002</v>
      </c>
      <c r="S1164">
        <v>0.58520000000000005</v>
      </c>
      <c r="T1164">
        <v>0.70569999999999999</v>
      </c>
      <c r="U1164">
        <v>0.61450000000000005</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0.50619999999999998</v>
      </c>
      <c r="AQ1164">
        <v>0.52310000000000001</v>
      </c>
      <c r="AR1164">
        <v>0</v>
      </c>
      <c r="AS1164">
        <v>0</v>
      </c>
      <c r="AT1164">
        <v>4.3E-3</v>
      </c>
      <c r="AU1164">
        <v>0</v>
      </c>
      <c r="AV1164">
        <v>0</v>
      </c>
    </row>
    <row r="1165" spans="8:48" ht="15" customHeight="1" x14ac:dyDescent="0.3">
      <c r="H1165" t="str">
        <v>BFRSRR7</v>
      </c>
      <c r="I1165" t="str">
        <v>CORBION NV  ORD</v>
      </c>
      <c r="J1165">
        <v>0</v>
      </c>
      <c r="K1165">
        <v>0</v>
      </c>
      <c r="L1165">
        <v>0</v>
      </c>
      <c r="M1165">
        <v>0</v>
      </c>
      <c r="N1165">
        <v>0</v>
      </c>
      <c r="O1165">
        <v>0</v>
      </c>
      <c r="P1165">
        <v>0.49370000000000003</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row>
    <row r="1166" spans="8:48" ht="15" customHeight="1" x14ac:dyDescent="0.3">
      <c r="H1166" t="str">
        <v>BNBNSG0</v>
      </c>
      <c r="I1166" t="str">
        <v>EURONEXT NV  ORD REG</v>
      </c>
      <c r="J1166">
        <v>0.74550000000000005</v>
      </c>
      <c r="K1166">
        <v>0</v>
      </c>
      <c r="L1166">
        <v>0.63239999999999996</v>
      </c>
      <c r="M1166">
        <v>0.61229999999999996</v>
      </c>
      <c r="N1166">
        <v>0</v>
      </c>
      <c r="O1166">
        <v>0</v>
      </c>
      <c r="P1166">
        <v>0</v>
      </c>
      <c r="Q1166">
        <v>0</v>
      </c>
      <c r="R1166">
        <v>0</v>
      </c>
      <c r="S1166">
        <v>0</v>
      </c>
      <c r="T1166">
        <v>0</v>
      </c>
      <c r="U1166">
        <v>0</v>
      </c>
      <c r="V1166">
        <v>0</v>
      </c>
      <c r="W1166">
        <v>0</v>
      </c>
      <c r="X1166">
        <v>0</v>
      </c>
      <c r="Y1166">
        <v>0</v>
      </c>
      <c r="Z1166">
        <v>0.26069999999999999</v>
      </c>
      <c r="AA1166">
        <v>0.29770000000000002</v>
      </c>
      <c r="AB1166">
        <v>0.64090000000000003</v>
      </c>
      <c r="AC1166">
        <v>0.55800000000000005</v>
      </c>
      <c r="AD1166">
        <v>0.77510000000000001</v>
      </c>
      <c r="AE1166">
        <v>0.82820000000000005</v>
      </c>
      <c r="AF1166">
        <v>0.91020000000000001</v>
      </c>
      <c r="AG1166">
        <v>0</v>
      </c>
      <c r="AH1166">
        <v>0</v>
      </c>
      <c r="AI1166">
        <v>1.1594</v>
      </c>
      <c r="AJ1166">
        <v>0</v>
      </c>
      <c r="AK1166">
        <v>0</v>
      </c>
      <c r="AL1166">
        <v>0</v>
      </c>
      <c r="AM1166">
        <v>0</v>
      </c>
      <c r="AN1166">
        <v>0</v>
      </c>
      <c r="AO1166">
        <v>0</v>
      </c>
      <c r="AP1166">
        <v>0</v>
      </c>
      <c r="AQ1166">
        <v>0</v>
      </c>
      <c r="AR1166">
        <v>0</v>
      </c>
      <c r="AS1166">
        <v>0</v>
      </c>
      <c r="AT1166">
        <v>0</v>
      </c>
      <c r="AU1166">
        <v>0</v>
      </c>
      <c r="AV1166">
        <v>0</v>
      </c>
    </row>
    <row r="1167" spans="8:48" ht="15" customHeight="1" x14ac:dyDescent="0.3">
      <c r="H1167" t="str">
        <v>BD6S9Q7</v>
      </c>
      <c r="I1167" t="str">
        <v>FORFARMERS NV  ORD</v>
      </c>
      <c r="J1167">
        <v>0</v>
      </c>
      <c r="K1167">
        <v>0</v>
      </c>
      <c r="L1167">
        <v>0</v>
      </c>
      <c r="M1167">
        <v>0</v>
      </c>
      <c r="N1167">
        <v>0</v>
      </c>
      <c r="O1167">
        <v>0</v>
      </c>
      <c r="P1167">
        <v>0</v>
      </c>
      <c r="Q1167">
        <v>0</v>
      </c>
      <c r="R1167">
        <v>0.19450000000000001</v>
      </c>
      <c r="S1167">
        <v>0.4093</v>
      </c>
      <c r="T1167">
        <v>0.40479999999999999</v>
      </c>
      <c r="U1167">
        <v>0.378</v>
      </c>
      <c r="V1167">
        <v>0.72060000000000002</v>
      </c>
      <c r="W1167">
        <v>0.69299999999999995</v>
      </c>
      <c r="X1167">
        <v>0.65529999999999999</v>
      </c>
      <c r="Y1167">
        <v>0.69989999999999997</v>
      </c>
      <c r="Z1167">
        <v>0.70369999999999999</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row>
    <row r="1168" spans="8:48" ht="15" customHeight="1" x14ac:dyDescent="0.3">
      <c r="H1168" t="str">
        <v>BV9FWX9</v>
      </c>
      <c r="I1168" t="str">
        <v>GRANDVISION NV  ORD</v>
      </c>
      <c r="J1168">
        <v>0</v>
      </c>
      <c r="K1168">
        <v>0</v>
      </c>
      <c r="L1168">
        <v>0</v>
      </c>
      <c r="M1168">
        <v>0</v>
      </c>
      <c r="N1168">
        <v>0</v>
      </c>
      <c r="O1168">
        <v>0</v>
      </c>
      <c r="P1168">
        <v>0</v>
      </c>
      <c r="Q1168">
        <v>0</v>
      </c>
      <c r="R1168">
        <v>0</v>
      </c>
      <c r="S1168">
        <v>0</v>
      </c>
      <c r="T1168">
        <v>0</v>
      </c>
      <c r="U1168">
        <v>0</v>
      </c>
      <c r="V1168">
        <v>0</v>
      </c>
      <c r="W1168">
        <v>0</v>
      </c>
      <c r="X1168">
        <v>0.1467</v>
      </c>
      <c r="Y1168">
        <v>0.67159999999999997</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row>
    <row r="1169" spans="8:48" ht="15" customHeight="1" x14ac:dyDescent="0.3">
      <c r="H1169" t="str">
        <v>BPG9MQ5</v>
      </c>
      <c r="I1169" t="str">
        <v>ARISTON HOLDING NV  ORD</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0.32100000000000001</v>
      </c>
      <c r="AL1169">
        <v>0.33019999999999999</v>
      </c>
      <c r="AM1169">
        <v>0</v>
      </c>
      <c r="AN1169">
        <v>0</v>
      </c>
      <c r="AO1169">
        <v>0</v>
      </c>
      <c r="AP1169">
        <v>0</v>
      </c>
      <c r="AQ1169">
        <v>0</v>
      </c>
      <c r="AR1169">
        <v>0</v>
      </c>
      <c r="AS1169">
        <v>0</v>
      </c>
      <c r="AT1169">
        <v>0</v>
      </c>
      <c r="AU1169">
        <v>0</v>
      </c>
      <c r="AV1169">
        <v>0</v>
      </c>
    </row>
    <row r="1170" spans="8:48" ht="15" customHeight="1" x14ac:dyDescent="0.3">
      <c r="H1170" t="str">
        <v>BNCBD46</v>
      </c>
      <c r="I1170" t="str">
        <v>IMCD NV  ORD</v>
      </c>
      <c r="J1170">
        <v>0</v>
      </c>
      <c r="K1170">
        <v>0</v>
      </c>
      <c r="L1170">
        <v>0</v>
      </c>
      <c r="M1170">
        <v>0</v>
      </c>
      <c r="N1170">
        <v>0</v>
      </c>
      <c r="O1170">
        <v>0</v>
      </c>
      <c r="P1170">
        <v>0</v>
      </c>
      <c r="Q1170">
        <v>0</v>
      </c>
      <c r="R1170">
        <v>0</v>
      </c>
      <c r="S1170">
        <v>0.65810000000000002</v>
      </c>
      <c r="T1170">
        <v>0.63770000000000004</v>
      </c>
      <c r="U1170">
        <v>0.63419999999999999</v>
      </c>
      <c r="V1170">
        <v>0.74270000000000003</v>
      </c>
      <c r="W1170">
        <v>0</v>
      </c>
      <c r="X1170">
        <v>1.0464</v>
      </c>
      <c r="Y1170">
        <v>1.1306</v>
      </c>
      <c r="Z1170">
        <v>0.86170000000000002</v>
      </c>
      <c r="AA1170">
        <v>0.63800000000000001</v>
      </c>
      <c r="AB1170">
        <v>0.54969999999999997</v>
      </c>
      <c r="AC1170">
        <v>0.56689999999999996</v>
      </c>
      <c r="AD1170">
        <v>0</v>
      </c>
      <c r="AE1170">
        <v>0.17130000000000001</v>
      </c>
      <c r="AF1170">
        <v>0.32990000000000003</v>
      </c>
      <c r="AG1170">
        <v>0.31140000000000001</v>
      </c>
      <c r="AH1170">
        <v>1.1189</v>
      </c>
      <c r="AI1170">
        <v>1.3101</v>
      </c>
      <c r="AJ1170">
        <v>1.4410000000000001</v>
      </c>
      <c r="AK1170">
        <v>0</v>
      </c>
      <c r="AL1170">
        <v>0</v>
      </c>
      <c r="AM1170">
        <v>0</v>
      </c>
      <c r="AN1170">
        <v>0</v>
      </c>
      <c r="AO1170">
        <v>0</v>
      </c>
      <c r="AP1170">
        <v>0</v>
      </c>
      <c r="AQ1170">
        <v>0</v>
      </c>
      <c r="AR1170">
        <v>0</v>
      </c>
      <c r="AS1170">
        <v>0</v>
      </c>
      <c r="AT1170">
        <v>0</v>
      </c>
      <c r="AU1170">
        <v>0</v>
      </c>
      <c r="AV1170">
        <v>0</v>
      </c>
    </row>
    <row r="1171" spans="8:48" ht="15" customHeight="1" x14ac:dyDescent="0.3">
      <c r="H1171" t="str">
        <v>BZ24134</v>
      </c>
      <c r="I1171" t="str">
        <v>INTERTRUST NV  ORD</v>
      </c>
      <c r="J1171">
        <v>0</v>
      </c>
      <c r="K1171">
        <v>0</v>
      </c>
      <c r="L1171">
        <v>0</v>
      </c>
      <c r="M1171">
        <v>1.0640000000000001</v>
      </c>
      <c r="N1171">
        <v>1.0612999999999999</v>
      </c>
      <c r="O1171">
        <v>1.0528</v>
      </c>
      <c r="P1171">
        <v>0</v>
      </c>
      <c r="Q1171">
        <v>0</v>
      </c>
      <c r="R1171">
        <v>0</v>
      </c>
      <c r="S1171">
        <v>0</v>
      </c>
      <c r="T1171">
        <v>0</v>
      </c>
      <c r="U1171">
        <v>0</v>
      </c>
      <c r="V1171">
        <v>0.71899999999999997</v>
      </c>
      <c r="W1171">
        <v>0.7177</v>
      </c>
      <c r="X1171">
        <v>0.73909999999999998</v>
      </c>
      <c r="Y1171">
        <v>0.67079999999999995</v>
      </c>
      <c r="Z1171">
        <v>0.56979999999999997</v>
      </c>
      <c r="AA1171">
        <v>0.79200000000000004</v>
      </c>
      <c r="AB1171">
        <v>1.1036999999999999</v>
      </c>
      <c r="AC1171">
        <v>0.95789999999999997</v>
      </c>
      <c r="AD1171">
        <v>0.48530000000000001</v>
      </c>
      <c r="AE1171">
        <v>0.52439999999999998</v>
      </c>
      <c r="AF1171">
        <v>0.4602</v>
      </c>
      <c r="AG1171">
        <v>0</v>
      </c>
      <c r="AH1171">
        <v>0</v>
      </c>
      <c r="AI1171">
        <v>0</v>
      </c>
      <c r="AJ1171">
        <v>0</v>
      </c>
      <c r="AK1171">
        <v>0</v>
      </c>
      <c r="AL1171">
        <v>0</v>
      </c>
      <c r="AM1171">
        <v>0</v>
      </c>
      <c r="AN1171">
        <v>0</v>
      </c>
      <c r="AO1171">
        <v>0</v>
      </c>
      <c r="AP1171">
        <v>0</v>
      </c>
      <c r="AQ1171">
        <v>0</v>
      </c>
      <c r="AR1171">
        <v>0</v>
      </c>
      <c r="AS1171">
        <v>0</v>
      </c>
      <c r="AT1171">
        <v>0</v>
      </c>
      <c r="AU1171">
        <v>0</v>
      </c>
      <c r="AV1171">
        <v>0</v>
      </c>
    </row>
    <row r="1172" spans="8:48" ht="15" customHeight="1" x14ac:dyDescent="0.3">
      <c r="H1172" t="str">
        <v>BYQ7HZ6</v>
      </c>
      <c r="I1172" t="str">
        <v>JUST EAT TAKEAWAY COM NV  ORD</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0.2127</v>
      </c>
      <c r="AQ1172">
        <v>0</v>
      </c>
      <c r="AR1172">
        <v>0</v>
      </c>
      <c r="AS1172">
        <v>0</v>
      </c>
      <c r="AT1172">
        <v>0</v>
      </c>
      <c r="AU1172">
        <v>0</v>
      </c>
      <c r="AV1172">
        <v>0</v>
      </c>
    </row>
    <row r="1173" spans="8:48" ht="15" customHeight="1" x14ac:dyDescent="0.3">
      <c r="H1173" t="str">
        <v>BD45RJ9</v>
      </c>
      <c r="I1173" t="str">
        <v>KONINKLIJKE VOLKERWESSELS NV  ORD</v>
      </c>
      <c r="J1173">
        <v>0</v>
      </c>
      <c r="K1173">
        <v>0</v>
      </c>
      <c r="L1173">
        <v>0</v>
      </c>
      <c r="M1173">
        <v>0</v>
      </c>
      <c r="N1173">
        <v>0</v>
      </c>
      <c r="O1173">
        <v>0</v>
      </c>
      <c r="P1173">
        <v>0</v>
      </c>
      <c r="Q1173">
        <v>0</v>
      </c>
      <c r="R1173">
        <v>0</v>
      </c>
      <c r="S1173">
        <v>0</v>
      </c>
      <c r="T1173">
        <v>0.48230000000000001</v>
      </c>
      <c r="U1173">
        <v>0.43269999999999997</v>
      </c>
      <c r="V1173">
        <v>0.67949999999999999</v>
      </c>
      <c r="W1173">
        <v>0.73029999999999995</v>
      </c>
      <c r="X1173">
        <v>0</v>
      </c>
      <c r="Y1173">
        <v>0</v>
      </c>
      <c r="Z1173">
        <v>0.58040000000000003</v>
      </c>
      <c r="AA1173">
        <v>0.54049999999999998</v>
      </c>
      <c r="AB1173">
        <v>0.44109999999999999</v>
      </c>
      <c r="AC1173">
        <v>0.53620000000000001</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row>
    <row r="1174" spans="8:48" ht="15" customHeight="1" x14ac:dyDescent="0.3">
      <c r="H1174" t="str">
        <v>BG0SJ20</v>
      </c>
      <c r="I1174" t="str">
        <v>NIBC HOLDING NV  ORD</v>
      </c>
      <c r="J1174">
        <v>0</v>
      </c>
      <c r="K1174">
        <v>0</v>
      </c>
      <c r="L1174">
        <v>0</v>
      </c>
      <c r="M1174">
        <v>0</v>
      </c>
      <c r="N1174">
        <v>0</v>
      </c>
      <c r="O1174">
        <v>0</v>
      </c>
      <c r="P1174">
        <v>0</v>
      </c>
      <c r="Q1174">
        <v>0</v>
      </c>
      <c r="R1174">
        <v>0</v>
      </c>
      <c r="S1174">
        <v>0</v>
      </c>
      <c r="T1174">
        <v>0</v>
      </c>
      <c r="U1174">
        <v>0</v>
      </c>
      <c r="V1174">
        <v>0</v>
      </c>
      <c r="W1174">
        <v>0</v>
      </c>
      <c r="X1174">
        <v>0</v>
      </c>
      <c r="Y1174">
        <v>0</v>
      </c>
      <c r="Z1174">
        <v>0.189</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row>
    <row r="1175" spans="8:48" ht="15" customHeight="1" x14ac:dyDescent="0.3">
      <c r="H1175" t="str">
        <v>BD4TZK8</v>
      </c>
      <c r="I1175" t="str">
        <v>OCI NV  ORD</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0.65659999999999996</v>
      </c>
      <c r="AT1175">
        <v>0.5111</v>
      </c>
      <c r="AU1175">
        <v>0</v>
      </c>
      <c r="AV1175">
        <v>0</v>
      </c>
    </row>
    <row r="1176" spans="8:48" ht="15" customHeight="1" x14ac:dyDescent="0.3">
      <c r="H1176" t="str">
        <v>5250640</v>
      </c>
      <c r="I1176" t="str">
        <v>ORDINA NV  ORD</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0.25750000000000001</v>
      </c>
      <c r="AM1176">
        <v>1.0008999999999999</v>
      </c>
      <c r="AN1176">
        <v>0.90669999999999995</v>
      </c>
      <c r="AO1176">
        <v>0.83379999999999999</v>
      </c>
      <c r="AP1176">
        <v>0.62960000000000005</v>
      </c>
      <c r="AQ1176">
        <v>0</v>
      </c>
      <c r="AR1176">
        <v>0</v>
      </c>
      <c r="AS1176">
        <v>0</v>
      </c>
      <c r="AT1176">
        <v>0</v>
      </c>
      <c r="AU1176">
        <v>0</v>
      </c>
      <c r="AV1176">
        <v>0</v>
      </c>
    </row>
    <row r="1177" spans="8:48" ht="15" customHeight="1" x14ac:dyDescent="0.3">
      <c r="H1177" t="str">
        <v>BZBY737</v>
      </c>
      <c r="I1177" t="str">
        <v>NSI NV  ORD</v>
      </c>
      <c r="J1177">
        <v>0</v>
      </c>
      <c r="K1177">
        <v>0</v>
      </c>
      <c r="L1177">
        <v>0</v>
      </c>
      <c r="M1177">
        <v>0</v>
      </c>
      <c r="N1177">
        <v>0</v>
      </c>
      <c r="O1177">
        <v>0</v>
      </c>
      <c r="P1177">
        <v>0</v>
      </c>
      <c r="Q1177">
        <v>0</v>
      </c>
      <c r="R1177">
        <v>0</v>
      </c>
      <c r="S1177">
        <v>0</v>
      </c>
      <c r="T1177">
        <v>0</v>
      </c>
      <c r="U1177">
        <v>0</v>
      </c>
      <c r="V1177">
        <v>0</v>
      </c>
      <c r="W1177">
        <v>0</v>
      </c>
      <c r="X1177">
        <v>0</v>
      </c>
      <c r="Y1177">
        <v>0</v>
      </c>
      <c r="Z1177">
        <v>0.19869999999999999</v>
      </c>
      <c r="AA1177">
        <v>0.1895</v>
      </c>
      <c r="AB1177">
        <v>0.20649999999999999</v>
      </c>
      <c r="AC1177">
        <v>0.20319999999999999</v>
      </c>
      <c r="AD1177">
        <v>0.2616</v>
      </c>
      <c r="AE1177">
        <v>0.2097</v>
      </c>
      <c r="AF1177">
        <v>0</v>
      </c>
      <c r="AG1177">
        <v>0</v>
      </c>
      <c r="AH1177">
        <v>0</v>
      </c>
      <c r="AI1177">
        <v>0</v>
      </c>
      <c r="AJ1177">
        <v>0</v>
      </c>
      <c r="AK1177">
        <v>0</v>
      </c>
      <c r="AL1177">
        <v>0</v>
      </c>
      <c r="AM1177">
        <v>0</v>
      </c>
      <c r="AN1177">
        <v>0.22889999999999999</v>
      </c>
      <c r="AO1177">
        <v>0</v>
      </c>
      <c r="AP1177">
        <v>0</v>
      </c>
      <c r="AQ1177">
        <v>0</v>
      </c>
      <c r="AR1177">
        <v>0</v>
      </c>
      <c r="AS1177">
        <v>0</v>
      </c>
      <c r="AT1177">
        <v>0</v>
      </c>
      <c r="AU1177">
        <v>0</v>
      </c>
      <c r="AV1177">
        <v>0</v>
      </c>
    </row>
    <row r="1178" spans="8:48" ht="15" customHeight="1" x14ac:dyDescent="0.3">
      <c r="H1178" t="str">
        <v>BYZ2JR8</v>
      </c>
      <c r="I1178" t="str">
        <v>RHI MAGNESITA NV  ORD</v>
      </c>
      <c r="J1178">
        <v>0</v>
      </c>
      <c r="K1178">
        <v>0</v>
      </c>
      <c r="L1178">
        <v>0</v>
      </c>
      <c r="M1178">
        <v>0</v>
      </c>
      <c r="N1178">
        <v>0</v>
      </c>
      <c r="O1178">
        <v>0</v>
      </c>
      <c r="P1178">
        <v>0</v>
      </c>
      <c r="Q1178">
        <v>0</v>
      </c>
      <c r="R1178">
        <v>0</v>
      </c>
      <c r="S1178">
        <v>0</v>
      </c>
      <c r="T1178">
        <v>0</v>
      </c>
      <c r="U1178">
        <v>0</v>
      </c>
      <c r="V1178">
        <v>0</v>
      </c>
      <c r="W1178">
        <v>0</v>
      </c>
      <c r="X1178">
        <v>0</v>
      </c>
      <c r="Y1178">
        <v>0</v>
      </c>
      <c r="Z1178">
        <v>0</v>
      </c>
      <c r="AA1178">
        <v>0.57640000000000002</v>
      </c>
      <c r="AB1178">
        <v>0.50090000000000001</v>
      </c>
      <c r="AC1178">
        <v>0.44579999999999997</v>
      </c>
      <c r="AD1178">
        <v>0.37540000000000001</v>
      </c>
      <c r="AE1178">
        <v>0.25590000000000002</v>
      </c>
      <c r="AF1178">
        <v>0.20899999999999999</v>
      </c>
      <c r="AG1178">
        <v>0.38290000000000002</v>
      </c>
      <c r="AH1178">
        <v>0.67349999999999999</v>
      </c>
      <c r="AI1178">
        <v>0.60060000000000002</v>
      </c>
      <c r="AJ1178">
        <v>0.38969999999999999</v>
      </c>
      <c r="AK1178">
        <v>0.32340000000000002</v>
      </c>
      <c r="AL1178">
        <v>0</v>
      </c>
      <c r="AM1178">
        <v>0</v>
      </c>
      <c r="AN1178">
        <v>0</v>
      </c>
      <c r="AO1178">
        <v>0</v>
      </c>
      <c r="AP1178">
        <v>0</v>
      </c>
      <c r="AQ1178">
        <v>0</v>
      </c>
      <c r="AR1178">
        <v>0</v>
      </c>
      <c r="AS1178">
        <v>0</v>
      </c>
      <c r="AT1178">
        <v>0</v>
      </c>
      <c r="AU1178">
        <v>0</v>
      </c>
      <c r="AV1178">
        <v>0</v>
      </c>
    </row>
    <row r="1179" spans="8:48" ht="15" customHeight="1" x14ac:dyDescent="0.3">
      <c r="H1179" t="str">
        <v>BYYH7G9</v>
      </c>
      <c r="I1179" t="str">
        <v>REDCARE PHARMACY (SHOP) NV  ORD</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0.2397</v>
      </c>
      <c r="AF1179">
        <v>0.44130000000000003</v>
      </c>
      <c r="AG1179">
        <v>0.40279999999999999</v>
      </c>
      <c r="AH1179">
        <v>0</v>
      </c>
      <c r="AI1179">
        <v>0</v>
      </c>
      <c r="AJ1179">
        <v>0</v>
      </c>
      <c r="AK1179">
        <v>0</v>
      </c>
      <c r="AL1179">
        <v>0</v>
      </c>
      <c r="AM1179">
        <v>0</v>
      </c>
      <c r="AN1179">
        <v>0</v>
      </c>
      <c r="AO1179">
        <v>0</v>
      </c>
      <c r="AP1179">
        <v>0</v>
      </c>
      <c r="AQ1179">
        <v>0</v>
      </c>
      <c r="AR1179">
        <v>0</v>
      </c>
      <c r="AS1179">
        <v>0.42109999999999997</v>
      </c>
      <c r="AT1179">
        <v>0.61860000000000004</v>
      </c>
      <c r="AU1179">
        <v>0</v>
      </c>
      <c r="AV1179">
        <v>0</v>
      </c>
    </row>
    <row r="1180" spans="8:48" ht="15" customHeight="1" x14ac:dyDescent="0.3">
      <c r="H1180" t="str">
        <v>BYY7VY5</v>
      </c>
      <c r="I1180" t="str">
        <v>SIGNIFY NV  ORD</v>
      </c>
      <c r="J1180">
        <v>0</v>
      </c>
      <c r="K1180">
        <v>0</v>
      </c>
      <c r="L1180">
        <v>0</v>
      </c>
      <c r="M1180">
        <v>0</v>
      </c>
      <c r="N1180">
        <v>0</v>
      </c>
      <c r="O1180">
        <v>0</v>
      </c>
      <c r="P1180">
        <v>0</v>
      </c>
      <c r="Q1180">
        <v>0</v>
      </c>
      <c r="R1180">
        <v>0</v>
      </c>
      <c r="S1180">
        <v>0.2525</v>
      </c>
      <c r="T1180">
        <v>0.24740000000000001</v>
      </c>
      <c r="U1180">
        <v>0.21820000000000001</v>
      </c>
      <c r="V1180">
        <v>0.22339999999999999</v>
      </c>
      <c r="W1180">
        <v>0</v>
      </c>
      <c r="X1180">
        <v>0</v>
      </c>
      <c r="Y1180">
        <v>0</v>
      </c>
      <c r="Z1180">
        <v>0</v>
      </c>
      <c r="AA1180">
        <v>0.44679999999999997</v>
      </c>
      <c r="AB1180">
        <v>0.75749999999999995</v>
      </c>
      <c r="AC1180">
        <v>0.75239999999999996</v>
      </c>
      <c r="AD1180">
        <v>0.71540000000000004</v>
      </c>
      <c r="AE1180">
        <v>0.2727</v>
      </c>
      <c r="AF1180">
        <v>0.89700000000000002</v>
      </c>
      <c r="AG1180">
        <v>0.88100000000000001</v>
      </c>
      <c r="AH1180">
        <v>0.51160000000000005</v>
      </c>
      <c r="AI1180">
        <v>0.5383</v>
      </c>
      <c r="AJ1180">
        <v>0.41689999999999999</v>
      </c>
      <c r="AK1180">
        <v>0</v>
      </c>
      <c r="AL1180">
        <v>0.67969999999999997</v>
      </c>
      <c r="AM1180">
        <v>0.42580000000000001</v>
      </c>
      <c r="AN1180">
        <v>0.40410000000000001</v>
      </c>
      <c r="AO1180">
        <v>0.43230000000000002</v>
      </c>
      <c r="AP1180">
        <v>0.4098</v>
      </c>
      <c r="AQ1180">
        <v>0.35270000000000001</v>
      </c>
      <c r="AR1180">
        <v>0.36840000000000001</v>
      </c>
      <c r="AS1180">
        <v>0</v>
      </c>
      <c r="AT1180">
        <v>0</v>
      </c>
      <c r="AU1180">
        <v>0</v>
      </c>
      <c r="AV1180">
        <v>0</v>
      </c>
    </row>
    <row r="1181" spans="8:48" ht="15" customHeight="1" x14ac:dyDescent="0.3">
      <c r="H1181" t="str">
        <v>B1WFDQ6</v>
      </c>
      <c r="I1181" t="str">
        <v>TKH GROUP NV  ORD CTF</v>
      </c>
      <c r="J1181">
        <v>1.1101000000000001</v>
      </c>
      <c r="K1181">
        <v>1.2090000000000001</v>
      </c>
      <c r="L1181">
        <v>0</v>
      </c>
      <c r="M1181">
        <v>0</v>
      </c>
      <c r="N1181">
        <v>0.67069999999999996</v>
      </c>
      <c r="O1181">
        <v>0.94579999999999997</v>
      </c>
      <c r="P1181">
        <v>1.0410999999999999</v>
      </c>
      <c r="Q1181">
        <v>1.0991</v>
      </c>
      <c r="R1181">
        <v>0.91139999999999999</v>
      </c>
      <c r="S1181">
        <v>0.88400000000000001</v>
      </c>
      <c r="T1181">
        <v>0.88539999999999996</v>
      </c>
      <c r="U1181">
        <v>0.83909999999999996</v>
      </c>
      <c r="V1181">
        <v>0.81459999999999999</v>
      </c>
      <c r="W1181">
        <v>0.80759999999999998</v>
      </c>
      <c r="X1181">
        <v>0.49919999999999998</v>
      </c>
      <c r="Y1181">
        <v>0.54190000000000005</v>
      </c>
      <c r="Z1181">
        <v>0</v>
      </c>
      <c r="AA1181">
        <v>0</v>
      </c>
      <c r="AB1181">
        <v>0</v>
      </c>
      <c r="AC1181">
        <v>0</v>
      </c>
      <c r="AD1181">
        <v>0</v>
      </c>
      <c r="AE1181">
        <v>0</v>
      </c>
      <c r="AF1181">
        <v>0</v>
      </c>
      <c r="AG1181">
        <v>0</v>
      </c>
      <c r="AH1181">
        <v>0.2303</v>
      </c>
      <c r="AI1181">
        <v>0.2094</v>
      </c>
      <c r="AJ1181">
        <v>0.2276</v>
      </c>
      <c r="AK1181">
        <v>0</v>
      </c>
      <c r="AL1181">
        <v>0</v>
      </c>
      <c r="AM1181">
        <v>0</v>
      </c>
      <c r="AN1181">
        <v>0</v>
      </c>
      <c r="AO1181">
        <v>0</v>
      </c>
      <c r="AP1181">
        <v>0</v>
      </c>
      <c r="AQ1181">
        <v>0</v>
      </c>
      <c r="AR1181">
        <v>0</v>
      </c>
      <c r="AS1181">
        <v>0</v>
      </c>
      <c r="AT1181">
        <v>0</v>
      </c>
      <c r="AU1181">
        <v>0</v>
      </c>
      <c r="AV1181">
        <v>0</v>
      </c>
    </row>
    <row r="1182" spans="8:48" ht="15" customHeight="1" x14ac:dyDescent="0.3">
      <c r="H1182" t="str">
        <v>5716302</v>
      </c>
      <c r="I1182" t="str">
        <v>VAN LANSCHOT KEMPEN NV  CERT OF SH</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0.26419999999999999</v>
      </c>
      <c r="AL1182">
        <v>0.39539999999999997</v>
      </c>
      <c r="AM1182">
        <v>0.44209999999999999</v>
      </c>
      <c r="AN1182">
        <v>0</v>
      </c>
      <c r="AO1182">
        <v>0</v>
      </c>
      <c r="AP1182">
        <v>0</v>
      </c>
      <c r="AQ1182">
        <v>0.30080000000000001</v>
      </c>
      <c r="AR1182">
        <v>0.51249999999999996</v>
      </c>
      <c r="AS1182">
        <v>0</v>
      </c>
      <c r="AT1182">
        <v>0</v>
      </c>
      <c r="AU1182">
        <v>0</v>
      </c>
      <c r="AV1182">
        <v>0</v>
      </c>
    </row>
    <row r="1183" spans="8:48" ht="15" customHeight="1" x14ac:dyDescent="0.3">
      <c r="H1183" t="str">
        <v>7271166</v>
      </c>
      <c r="I1183" t="str">
        <v>WESSANEN NV  ORD</v>
      </c>
      <c r="J1183">
        <v>0</v>
      </c>
      <c r="K1183">
        <v>0</v>
      </c>
      <c r="L1183">
        <v>0.66769999999999996</v>
      </c>
      <c r="M1183">
        <v>0.62580000000000002</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row>
    <row r="1184" spans="8:48" ht="15" customHeight="1" x14ac:dyDescent="0.3">
      <c r="H1184" t="str">
        <v>B12TR11</v>
      </c>
      <c r="I1184" t="str">
        <v>ATEA (EMENTOR) ASA  ORD</v>
      </c>
      <c r="J1184">
        <v>0</v>
      </c>
      <c r="K1184">
        <v>0</v>
      </c>
      <c r="L1184">
        <v>0</v>
      </c>
      <c r="M1184">
        <v>0</v>
      </c>
      <c r="N1184">
        <v>0</v>
      </c>
      <c r="O1184">
        <v>0</v>
      </c>
      <c r="P1184">
        <v>0</v>
      </c>
      <c r="Q1184">
        <v>0</v>
      </c>
      <c r="R1184">
        <v>0</v>
      </c>
      <c r="S1184">
        <v>0</v>
      </c>
      <c r="T1184">
        <v>0</v>
      </c>
      <c r="U1184">
        <v>0</v>
      </c>
      <c r="V1184">
        <v>0.55740000000000001</v>
      </c>
      <c r="W1184">
        <v>0.63080000000000003</v>
      </c>
      <c r="X1184">
        <v>0.67530000000000001</v>
      </c>
      <c r="Y1184">
        <v>0.69589999999999996</v>
      </c>
      <c r="Z1184">
        <v>0.89500000000000002</v>
      </c>
      <c r="AA1184">
        <v>0.49630000000000002</v>
      </c>
      <c r="AB1184">
        <v>0.50219999999999998</v>
      </c>
      <c r="AC1184">
        <v>0.499</v>
      </c>
      <c r="AD1184">
        <v>0.45300000000000001</v>
      </c>
      <c r="AE1184">
        <v>0.41099999999999998</v>
      </c>
      <c r="AF1184">
        <v>0.45879999999999999</v>
      </c>
      <c r="AG1184">
        <v>0.45860000000000001</v>
      </c>
      <c r="AH1184">
        <v>0.4546</v>
      </c>
      <c r="AI1184">
        <v>0.44619999999999999</v>
      </c>
      <c r="AJ1184">
        <v>0.49249999999999999</v>
      </c>
      <c r="AK1184">
        <v>0.5242</v>
      </c>
      <c r="AL1184">
        <v>0.3962</v>
      </c>
      <c r="AM1184">
        <v>0</v>
      </c>
      <c r="AN1184">
        <v>0.51559999999999995</v>
      </c>
      <c r="AO1184">
        <v>0.6552</v>
      </c>
      <c r="AP1184">
        <v>0.65980000000000005</v>
      </c>
      <c r="AQ1184">
        <v>0.59360000000000002</v>
      </c>
      <c r="AR1184">
        <v>0.5544</v>
      </c>
      <c r="AS1184">
        <v>0.32300000000000001</v>
      </c>
      <c r="AT1184">
        <v>0</v>
      </c>
      <c r="AU1184">
        <v>0</v>
      </c>
      <c r="AV1184">
        <v>0</v>
      </c>
    </row>
    <row r="1185" spans="8:48" ht="15" customHeight="1" x14ac:dyDescent="0.3">
      <c r="H1185" t="str">
        <v>BM8H6J7</v>
      </c>
      <c r="I1185" t="str">
        <v>BANK NORWEGIAN ASA  ORD</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0.1207</v>
      </c>
      <c r="AE1185">
        <v>0.16259999999999999</v>
      </c>
      <c r="AF1185">
        <v>0.1512</v>
      </c>
      <c r="AG1185">
        <v>0.1535</v>
      </c>
      <c r="AH1185">
        <v>0.17100000000000001</v>
      </c>
      <c r="AI1185">
        <v>0</v>
      </c>
      <c r="AJ1185">
        <v>0</v>
      </c>
      <c r="AK1185">
        <v>0</v>
      </c>
      <c r="AL1185">
        <v>0</v>
      </c>
      <c r="AM1185">
        <v>0</v>
      </c>
      <c r="AN1185">
        <v>0</v>
      </c>
      <c r="AO1185">
        <v>0</v>
      </c>
      <c r="AP1185">
        <v>0</v>
      </c>
      <c r="AQ1185">
        <v>0</v>
      </c>
      <c r="AR1185">
        <v>0</v>
      </c>
      <c r="AS1185">
        <v>0</v>
      </c>
      <c r="AT1185">
        <v>0</v>
      </c>
      <c r="AU1185">
        <v>0</v>
      </c>
      <c r="AV1185">
        <v>0</v>
      </c>
    </row>
    <row r="1186" spans="8:48" ht="15" customHeight="1" x14ac:dyDescent="0.3">
      <c r="H1186" t="str">
        <v>B8B6WX9</v>
      </c>
      <c r="I1186" t="str">
        <v>BORREGAARD ASA  ORD</v>
      </c>
      <c r="J1186">
        <v>0</v>
      </c>
      <c r="K1186">
        <v>0</v>
      </c>
      <c r="L1186">
        <v>0</v>
      </c>
      <c r="M1186">
        <v>0</v>
      </c>
      <c r="N1186">
        <v>0</v>
      </c>
      <c r="O1186">
        <v>0.68589999999999995</v>
      </c>
      <c r="P1186">
        <v>0.79790000000000005</v>
      </c>
      <c r="Q1186">
        <v>0.89500000000000002</v>
      </c>
      <c r="R1186">
        <v>0.72640000000000005</v>
      </c>
      <c r="S1186">
        <v>0.63249999999999995</v>
      </c>
      <c r="T1186">
        <v>0.98719999999999997</v>
      </c>
      <c r="U1186">
        <v>0.85</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row>
    <row r="1187" spans="8:48" ht="15" customHeight="1" x14ac:dyDescent="0.3">
      <c r="H1187" t="str">
        <v>BD9PZ12</v>
      </c>
      <c r="I1187" t="str">
        <v>CRAYON GROUP HOLDING AS  ORD</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5.5100000000000003E-2</v>
      </c>
      <c r="AG1187">
        <v>0.13150000000000001</v>
      </c>
      <c r="AH1187">
        <v>0.41920000000000002</v>
      </c>
      <c r="AI1187">
        <v>0.39939999999999998</v>
      </c>
      <c r="AJ1187">
        <v>0.87480000000000002</v>
      </c>
      <c r="AK1187">
        <v>0.95609999999999995</v>
      </c>
      <c r="AL1187">
        <v>0.97240000000000004</v>
      </c>
      <c r="AM1187">
        <v>0.89410000000000001</v>
      </c>
      <c r="AN1187">
        <v>0.66169999999999995</v>
      </c>
      <c r="AO1187">
        <v>0.55079999999999996</v>
      </c>
      <c r="AP1187">
        <v>0</v>
      </c>
      <c r="AQ1187">
        <v>0</v>
      </c>
      <c r="AR1187">
        <v>0</v>
      </c>
      <c r="AS1187">
        <v>0</v>
      </c>
      <c r="AT1187">
        <v>0</v>
      </c>
      <c r="AU1187">
        <v>0</v>
      </c>
      <c r="AV1187">
        <v>0</v>
      </c>
    </row>
    <row r="1188" spans="8:48" ht="15" customHeight="1" x14ac:dyDescent="0.3">
      <c r="H1188" t="str">
        <v>B1Y1P66</v>
      </c>
      <c r="I1188" t="str">
        <v>GRIEG SEAFOOD ASA  ORD</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0.79810000000000003</v>
      </c>
      <c r="AN1188">
        <v>0.45789999999999997</v>
      </c>
      <c r="AO1188">
        <v>0</v>
      </c>
      <c r="AP1188">
        <v>0</v>
      </c>
      <c r="AQ1188">
        <v>0</v>
      </c>
      <c r="AR1188">
        <v>0</v>
      </c>
      <c r="AS1188">
        <v>0</v>
      </c>
      <c r="AT1188">
        <v>0</v>
      </c>
      <c r="AU1188">
        <v>0</v>
      </c>
      <c r="AV1188">
        <v>0</v>
      </c>
    </row>
    <row r="1189" spans="8:48" ht="15" customHeight="1" x14ac:dyDescent="0.3">
      <c r="H1189" t="str">
        <v>BG0SKQ1</v>
      </c>
      <c r="I1189" t="str">
        <v>ELMERA GROUP (FJORDKRAFT) ASA  ORD</v>
      </c>
      <c r="J1189">
        <v>0</v>
      </c>
      <c r="K1189">
        <v>0</v>
      </c>
      <c r="L1189">
        <v>0</v>
      </c>
      <c r="M1189">
        <v>0</v>
      </c>
      <c r="N1189">
        <v>0</v>
      </c>
      <c r="O1189">
        <v>0</v>
      </c>
      <c r="P1189">
        <v>0</v>
      </c>
      <c r="Q1189">
        <v>0</v>
      </c>
      <c r="R1189">
        <v>0</v>
      </c>
      <c r="S1189">
        <v>0</v>
      </c>
      <c r="T1189">
        <v>0</v>
      </c>
      <c r="U1189">
        <v>0</v>
      </c>
      <c r="V1189">
        <v>0</v>
      </c>
      <c r="W1189">
        <v>0</v>
      </c>
      <c r="X1189">
        <v>0</v>
      </c>
      <c r="Y1189">
        <v>0</v>
      </c>
      <c r="Z1189">
        <v>0</v>
      </c>
      <c r="AA1189">
        <v>6.7599999999999993E-2</v>
      </c>
      <c r="AB1189">
        <v>8.0199999999999994E-2</v>
      </c>
      <c r="AC1189">
        <v>7.9899999999999999E-2</v>
      </c>
      <c r="AD1189">
        <v>0.49149999999999999</v>
      </c>
      <c r="AE1189">
        <v>0.69410000000000005</v>
      </c>
      <c r="AF1189">
        <v>0.70289999999999997</v>
      </c>
      <c r="AG1189">
        <v>0.4022</v>
      </c>
      <c r="AH1189">
        <v>0.5575</v>
      </c>
      <c r="AI1189">
        <v>0.3649</v>
      </c>
      <c r="AJ1189">
        <v>0</v>
      </c>
      <c r="AK1189">
        <v>0</v>
      </c>
      <c r="AL1189">
        <v>0</v>
      </c>
      <c r="AM1189">
        <v>0</v>
      </c>
      <c r="AN1189">
        <v>0</v>
      </c>
      <c r="AO1189">
        <v>0</v>
      </c>
      <c r="AP1189">
        <v>0</v>
      </c>
      <c r="AQ1189">
        <v>0</v>
      </c>
      <c r="AR1189">
        <v>0</v>
      </c>
      <c r="AS1189">
        <v>0</v>
      </c>
      <c r="AT1189">
        <v>0</v>
      </c>
      <c r="AU1189">
        <v>0</v>
      </c>
      <c r="AV1189">
        <v>0</v>
      </c>
    </row>
    <row r="1190" spans="8:48" ht="15" customHeight="1" x14ac:dyDescent="0.3">
      <c r="H1190" t="str">
        <v>BG0T3J8</v>
      </c>
      <c r="I1190" t="str">
        <v>ELKEM ASA  ORD</v>
      </c>
      <c r="J1190">
        <v>0</v>
      </c>
      <c r="K1190">
        <v>0</v>
      </c>
      <c r="L1190">
        <v>0</v>
      </c>
      <c r="M1190">
        <v>0</v>
      </c>
      <c r="N1190">
        <v>0</v>
      </c>
      <c r="O1190">
        <v>0</v>
      </c>
      <c r="P1190">
        <v>0</v>
      </c>
      <c r="Q1190">
        <v>0</v>
      </c>
      <c r="R1190">
        <v>0</v>
      </c>
      <c r="S1190">
        <v>0</v>
      </c>
      <c r="T1190">
        <v>0</v>
      </c>
      <c r="U1190">
        <v>0</v>
      </c>
      <c r="V1190">
        <v>0</v>
      </c>
      <c r="W1190">
        <v>0</v>
      </c>
      <c r="X1190">
        <v>0</v>
      </c>
      <c r="Y1190">
        <v>0</v>
      </c>
      <c r="Z1190">
        <v>0</v>
      </c>
      <c r="AA1190">
        <v>0.27110000000000001</v>
      </c>
      <c r="AB1190">
        <v>0.25069999999999998</v>
      </c>
      <c r="AC1190">
        <v>0.2535</v>
      </c>
      <c r="AD1190">
        <v>0</v>
      </c>
      <c r="AE1190">
        <v>0</v>
      </c>
      <c r="AF1190">
        <v>0</v>
      </c>
      <c r="AG1190">
        <v>0</v>
      </c>
      <c r="AH1190">
        <v>0</v>
      </c>
      <c r="AI1190">
        <v>0</v>
      </c>
      <c r="AJ1190">
        <v>0</v>
      </c>
      <c r="AK1190">
        <v>0</v>
      </c>
      <c r="AL1190">
        <v>0</v>
      </c>
      <c r="AM1190">
        <v>0</v>
      </c>
      <c r="AN1190">
        <v>0</v>
      </c>
      <c r="AO1190">
        <v>0</v>
      </c>
      <c r="AP1190">
        <v>0.2208</v>
      </c>
      <c r="AQ1190">
        <v>0</v>
      </c>
      <c r="AR1190">
        <v>0</v>
      </c>
      <c r="AS1190">
        <v>0</v>
      </c>
      <c r="AT1190">
        <v>0</v>
      </c>
      <c r="AU1190">
        <v>0</v>
      </c>
      <c r="AV1190">
        <v>0</v>
      </c>
    </row>
    <row r="1191" spans="8:48" ht="15" customHeight="1" x14ac:dyDescent="0.3">
      <c r="H1191" t="str">
        <v>BZ07696</v>
      </c>
      <c r="I1191" t="str">
        <v>EUROPRIS ASA  ORD</v>
      </c>
      <c r="J1191">
        <v>0</v>
      </c>
      <c r="K1191">
        <v>0.27510000000000001</v>
      </c>
      <c r="L1191">
        <v>0.1003</v>
      </c>
      <c r="M1191">
        <v>0</v>
      </c>
      <c r="N1191">
        <v>0.7238</v>
      </c>
      <c r="O1191">
        <v>0</v>
      </c>
      <c r="P1191">
        <v>0</v>
      </c>
      <c r="Q1191">
        <v>0</v>
      </c>
      <c r="R1191">
        <v>0</v>
      </c>
      <c r="S1191">
        <v>0</v>
      </c>
      <c r="T1191">
        <v>0</v>
      </c>
      <c r="U1191">
        <v>0</v>
      </c>
      <c r="V1191">
        <v>0</v>
      </c>
      <c r="W1191">
        <v>0</v>
      </c>
      <c r="X1191">
        <v>0</v>
      </c>
      <c r="Y1191">
        <v>0</v>
      </c>
      <c r="Z1191">
        <v>0.56159999999999999</v>
      </c>
      <c r="AA1191">
        <v>0.52029999999999998</v>
      </c>
      <c r="AB1191">
        <v>0.49669999999999997</v>
      </c>
      <c r="AC1191">
        <v>0.61570000000000003</v>
      </c>
      <c r="AD1191">
        <v>0.60070000000000001</v>
      </c>
      <c r="AE1191">
        <v>0.60099999999999998</v>
      </c>
      <c r="AF1191">
        <v>0.56130000000000002</v>
      </c>
      <c r="AG1191">
        <v>0.56379999999999997</v>
      </c>
      <c r="AH1191">
        <v>0.20810000000000001</v>
      </c>
      <c r="AI1191">
        <v>0.70820000000000005</v>
      </c>
      <c r="AJ1191">
        <v>0.73470000000000002</v>
      </c>
      <c r="AK1191">
        <v>0.60809999999999997</v>
      </c>
      <c r="AL1191">
        <v>0.45340000000000003</v>
      </c>
      <c r="AM1191">
        <v>0</v>
      </c>
      <c r="AN1191">
        <v>0</v>
      </c>
      <c r="AO1191">
        <v>0</v>
      </c>
      <c r="AP1191">
        <v>0</v>
      </c>
      <c r="AQ1191">
        <v>0</v>
      </c>
      <c r="AR1191">
        <v>0</v>
      </c>
      <c r="AS1191">
        <v>0</v>
      </c>
      <c r="AT1191">
        <v>0</v>
      </c>
      <c r="AU1191">
        <v>0</v>
      </c>
      <c r="AV1191">
        <v>0</v>
      </c>
    </row>
    <row r="1192" spans="8:48" ht="15" customHeight="1" x14ac:dyDescent="0.3">
      <c r="H1192" t="str">
        <v>B5VFQ00</v>
      </c>
      <c r="I1192" t="str">
        <v>KVAERNER ASA  ORD</v>
      </c>
      <c r="J1192">
        <v>0</v>
      </c>
      <c r="K1192">
        <v>0</v>
      </c>
      <c r="L1192">
        <v>0</v>
      </c>
      <c r="M1192">
        <v>0</v>
      </c>
      <c r="N1192">
        <v>0</v>
      </c>
      <c r="O1192">
        <v>0</v>
      </c>
      <c r="P1192">
        <v>0</v>
      </c>
      <c r="Q1192">
        <v>0.50929999999999997</v>
      </c>
      <c r="R1192">
        <v>0.68930000000000002</v>
      </c>
      <c r="S1192">
        <v>0.56540000000000001</v>
      </c>
      <c r="T1192">
        <v>0.53390000000000004</v>
      </c>
      <c r="U1192">
        <v>0.62139999999999995</v>
      </c>
      <c r="V1192">
        <v>0.53459999999999996</v>
      </c>
      <c r="W1192">
        <v>0.89249999999999996</v>
      </c>
      <c r="X1192">
        <v>0.77349999999999997</v>
      </c>
      <c r="Y1192">
        <v>0.7591</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row>
    <row r="1193" spans="8:48" ht="15" customHeight="1" x14ac:dyDescent="0.3">
      <c r="H1193" t="str">
        <v>BMFDP24</v>
      </c>
      <c r="I1193" t="str">
        <v>HOEGH AUTOLINERS ASA  ORD</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0.22500000000000001</v>
      </c>
      <c r="AQ1193">
        <v>0.2324</v>
      </c>
      <c r="AR1193">
        <v>0.32069999999999999</v>
      </c>
      <c r="AS1193">
        <v>0</v>
      </c>
      <c r="AT1193">
        <v>0</v>
      </c>
      <c r="AU1193">
        <v>0</v>
      </c>
      <c r="AV1193">
        <v>0</v>
      </c>
    </row>
    <row r="1194" spans="8:48" ht="15" customHeight="1" x14ac:dyDescent="0.3">
      <c r="H1194" t="str">
        <v>4691916</v>
      </c>
      <c r="I1194" t="str">
        <v>LEROY SEAFOOD GROUP ASA  ORD</v>
      </c>
      <c r="J1194">
        <v>0</v>
      </c>
      <c r="K1194">
        <v>0</v>
      </c>
      <c r="L1194">
        <v>0</v>
      </c>
      <c r="M1194">
        <v>0</v>
      </c>
      <c r="N1194">
        <v>0</v>
      </c>
      <c r="O1194">
        <v>0</v>
      </c>
      <c r="P1194">
        <v>0</v>
      </c>
      <c r="Q1194">
        <v>0.10059999999999999</v>
      </c>
      <c r="R1194">
        <v>0</v>
      </c>
      <c r="S1194">
        <v>0</v>
      </c>
      <c r="T1194">
        <v>0</v>
      </c>
      <c r="U1194">
        <v>0</v>
      </c>
      <c r="V1194">
        <v>0</v>
      </c>
      <c r="W1194">
        <v>0</v>
      </c>
      <c r="X1194">
        <v>0</v>
      </c>
      <c r="Y1194">
        <v>0.29380000000000001</v>
      </c>
      <c r="Z1194">
        <v>0</v>
      </c>
      <c r="AA1194">
        <v>0</v>
      </c>
      <c r="AB1194">
        <v>0</v>
      </c>
      <c r="AC1194">
        <v>0</v>
      </c>
      <c r="AD1194">
        <v>0</v>
      </c>
      <c r="AE1194">
        <v>0</v>
      </c>
      <c r="AF1194">
        <v>0</v>
      </c>
      <c r="AG1194">
        <v>0</v>
      </c>
      <c r="AH1194">
        <v>0</v>
      </c>
      <c r="AI1194">
        <v>0</v>
      </c>
      <c r="AJ1194">
        <v>0</v>
      </c>
      <c r="AK1194">
        <v>0</v>
      </c>
      <c r="AL1194">
        <v>0</v>
      </c>
      <c r="AM1194">
        <v>0.35930000000000001</v>
      </c>
      <c r="AN1194">
        <v>0.2397</v>
      </c>
      <c r="AO1194">
        <v>0.2848</v>
      </c>
      <c r="AP1194">
        <v>0</v>
      </c>
      <c r="AQ1194">
        <v>0</v>
      </c>
      <c r="AR1194">
        <v>0</v>
      </c>
      <c r="AS1194">
        <v>0</v>
      </c>
      <c r="AT1194">
        <v>0</v>
      </c>
      <c r="AU1194">
        <v>0</v>
      </c>
      <c r="AV1194">
        <v>0</v>
      </c>
    </row>
    <row r="1195" spans="8:48" ht="15" customHeight="1" x14ac:dyDescent="0.3">
      <c r="H1195" t="str">
        <v>B019SP6</v>
      </c>
      <c r="I1195" t="str">
        <v>MEDISTIM ASA  ORD</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6.2E-2</v>
      </c>
      <c r="AG1195">
        <v>6.5100000000000005E-2</v>
      </c>
      <c r="AH1195">
        <v>0</v>
      </c>
      <c r="AI1195">
        <v>0</v>
      </c>
      <c r="AJ1195">
        <v>0</v>
      </c>
      <c r="AK1195">
        <v>0</v>
      </c>
      <c r="AL1195">
        <v>0</v>
      </c>
      <c r="AM1195">
        <v>0</v>
      </c>
      <c r="AN1195">
        <v>0</v>
      </c>
      <c r="AO1195">
        <v>0</v>
      </c>
      <c r="AP1195">
        <v>0</v>
      </c>
      <c r="AQ1195">
        <v>0</v>
      </c>
      <c r="AR1195">
        <v>0</v>
      </c>
      <c r="AS1195">
        <v>0</v>
      </c>
      <c r="AT1195">
        <v>0</v>
      </c>
      <c r="AU1195">
        <v>0</v>
      </c>
      <c r="AV1195">
        <v>0</v>
      </c>
    </row>
    <row r="1196" spans="8:48" ht="15" customHeight="1" x14ac:dyDescent="0.3">
      <c r="H1196" t="str">
        <v>B00ZG06</v>
      </c>
      <c r="I1196" t="str">
        <v>NORDIC SEMICONDUCTOR (VLSI) ASA  ORD</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0.499</v>
      </c>
      <c r="AE1196">
        <v>0.68459999999999999</v>
      </c>
      <c r="AF1196">
        <v>0.81140000000000001</v>
      </c>
      <c r="AG1196">
        <v>1.1272</v>
      </c>
      <c r="AH1196">
        <v>0.25140000000000001</v>
      </c>
      <c r="AI1196">
        <v>0</v>
      </c>
      <c r="AJ1196">
        <v>0</v>
      </c>
      <c r="AK1196">
        <v>1.2444999999999999</v>
      </c>
      <c r="AL1196">
        <v>0.87409999999999999</v>
      </c>
      <c r="AM1196">
        <v>0.32950000000000002</v>
      </c>
      <c r="AN1196">
        <v>0.3422</v>
      </c>
      <c r="AO1196">
        <v>0.56279999999999997</v>
      </c>
      <c r="AP1196">
        <v>0</v>
      </c>
      <c r="AQ1196">
        <v>0</v>
      </c>
      <c r="AR1196">
        <v>0</v>
      </c>
      <c r="AS1196">
        <v>0</v>
      </c>
      <c r="AT1196">
        <v>0</v>
      </c>
      <c r="AU1196">
        <v>0</v>
      </c>
      <c r="AV1196">
        <v>0</v>
      </c>
    </row>
    <row r="1197" spans="8:48" ht="15" customHeight="1" x14ac:dyDescent="0.3">
      <c r="H1197" t="str">
        <v>B15GGN4</v>
      </c>
      <c r="I1197" t="str">
        <v>DNO (DNO INTERNATIONAL) ASA  ORD</v>
      </c>
      <c r="J1197">
        <v>0</v>
      </c>
      <c r="K1197">
        <v>0</v>
      </c>
      <c r="L1197">
        <v>0</v>
      </c>
      <c r="M1197">
        <v>0</v>
      </c>
      <c r="N1197">
        <v>0</v>
      </c>
      <c r="O1197">
        <v>0</v>
      </c>
      <c r="P1197">
        <v>0</v>
      </c>
      <c r="Q1197">
        <v>0</v>
      </c>
      <c r="R1197">
        <v>0</v>
      </c>
      <c r="S1197">
        <v>0</v>
      </c>
      <c r="T1197">
        <v>0</v>
      </c>
      <c r="U1197">
        <v>0</v>
      </c>
      <c r="V1197">
        <v>0</v>
      </c>
      <c r="W1197">
        <v>0</v>
      </c>
      <c r="X1197">
        <v>0</v>
      </c>
      <c r="Y1197">
        <v>0</v>
      </c>
      <c r="Z1197">
        <v>0</v>
      </c>
      <c r="AA1197">
        <v>0.32279999999999998</v>
      </c>
      <c r="AB1197">
        <v>0.27500000000000002</v>
      </c>
      <c r="AC1197">
        <v>0.21920000000000001</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row>
    <row r="1198" spans="8:48" ht="15" customHeight="1" x14ac:dyDescent="0.3">
      <c r="H1198" t="str">
        <v>7742123</v>
      </c>
      <c r="I1198" t="str">
        <v>NORWEGIAN AIR SHUTTLE ASA  ORD</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0.38269999999999998</v>
      </c>
      <c r="AR1198">
        <v>0</v>
      </c>
      <c r="AS1198">
        <v>0</v>
      </c>
      <c r="AT1198">
        <v>0</v>
      </c>
      <c r="AU1198">
        <v>0</v>
      </c>
      <c r="AV1198">
        <v>0</v>
      </c>
    </row>
    <row r="1199" spans="8:48" ht="15" customHeight="1" x14ac:dyDescent="0.3">
      <c r="H1199" t="str">
        <v>B3MVZM8</v>
      </c>
      <c r="I1199" t="str">
        <v>NORWAY ROYAL SALMON ASA  ORD</v>
      </c>
      <c r="J1199">
        <v>0</v>
      </c>
      <c r="K1199">
        <v>0</v>
      </c>
      <c r="L1199">
        <v>0</v>
      </c>
      <c r="M1199">
        <v>0</v>
      </c>
      <c r="N1199">
        <v>0</v>
      </c>
      <c r="O1199">
        <v>0</v>
      </c>
      <c r="P1199">
        <v>0</v>
      </c>
      <c r="Q1199">
        <v>0</v>
      </c>
      <c r="R1199">
        <v>0</v>
      </c>
      <c r="S1199">
        <v>0.18479999999999999</v>
      </c>
      <c r="T1199">
        <v>0.15240000000000001</v>
      </c>
      <c r="U1199">
        <v>0.1154</v>
      </c>
      <c r="V1199">
        <v>0</v>
      </c>
      <c r="W1199">
        <v>0</v>
      </c>
      <c r="X1199">
        <v>0</v>
      </c>
      <c r="Y1199">
        <v>0.1149</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row>
    <row r="1200" spans="8:48" ht="15" customHeight="1" x14ac:dyDescent="0.3">
      <c r="H1200" t="str">
        <v>B1L7YL5</v>
      </c>
      <c r="I1200" t="str">
        <v>PGS (PETROLEUM GEO SVCS) ASA  ORD</v>
      </c>
      <c r="J1200">
        <v>0</v>
      </c>
      <c r="K1200">
        <v>0</v>
      </c>
      <c r="L1200">
        <v>0</v>
      </c>
      <c r="M1200">
        <v>0</v>
      </c>
      <c r="N1200">
        <v>0</v>
      </c>
      <c r="O1200">
        <v>0</v>
      </c>
      <c r="P1200">
        <v>0</v>
      </c>
      <c r="Q1200">
        <v>0</v>
      </c>
      <c r="R1200">
        <v>0</v>
      </c>
      <c r="S1200">
        <v>0</v>
      </c>
      <c r="T1200">
        <v>0</v>
      </c>
      <c r="U1200">
        <v>0</v>
      </c>
      <c r="V1200">
        <v>0</v>
      </c>
      <c r="W1200">
        <v>0</v>
      </c>
      <c r="X1200">
        <v>0.36180000000000001</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row>
    <row r="1201" spans="8:48" ht="15" customHeight="1" x14ac:dyDescent="0.3">
      <c r="H1201" t="str">
        <v>B1W5NW2</v>
      </c>
      <c r="I1201" t="str">
        <v>SALMAR ASA  ORD</v>
      </c>
      <c r="J1201">
        <v>0</v>
      </c>
      <c r="K1201">
        <v>0</v>
      </c>
      <c r="L1201">
        <v>0</v>
      </c>
      <c r="M1201">
        <v>0.76519999999999999</v>
      </c>
      <c r="N1201">
        <v>1.9483999999999999</v>
      </c>
      <c r="O1201">
        <v>0.71240000000000003</v>
      </c>
      <c r="P1201">
        <v>0.71989999999999998</v>
      </c>
      <c r="Q1201">
        <v>0.7772</v>
      </c>
      <c r="R1201">
        <v>0</v>
      </c>
      <c r="S1201">
        <v>0.72809999999999997</v>
      </c>
      <c r="T1201">
        <v>0.74480000000000002</v>
      </c>
      <c r="U1201">
        <v>0.77029999999999998</v>
      </c>
      <c r="V1201">
        <v>0.99380000000000002</v>
      </c>
      <c r="W1201">
        <v>0.44350000000000001</v>
      </c>
      <c r="X1201">
        <v>0.52110000000000001</v>
      </c>
      <c r="Y1201">
        <v>0.78139999999999998</v>
      </c>
      <c r="Z1201">
        <v>0</v>
      </c>
      <c r="AA1201">
        <v>0</v>
      </c>
      <c r="AB1201">
        <v>0.37180000000000002</v>
      </c>
      <c r="AC1201">
        <v>0.3785</v>
      </c>
      <c r="AD1201">
        <v>0.35730000000000001</v>
      </c>
      <c r="AE1201">
        <v>0.40760000000000002</v>
      </c>
      <c r="AF1201">
        <v>0</v>
      </c>
      <c r="AG1201">
        <v>0</v>
      </c>
      <c r="AH1201">
        <v>0.57430000000000003</v>
      </c>
      <c r="AI1201">
        <v>0.65410000000000001</v>
      </c>
      <c r="AJ1201">
        <v>0.48430000000000001</v>
      </c>
      <c r="AK1201">
        <v>0.44529999999999997</v>
      </c>
      <c r="AL1201">
        <v>0</v>
      </c>
      <c r="AM1201">
        <v>0</v>
      </c>
      <c r="AN1201">
        <v>0</v>
      </c>
      <c r="AO1201">
        <v>0</v>
      </c>
      <c r="AP1201">
        <v>0</v>
      </c>
      <c r="AQ1201">
        <v>0</v>
      </c>
      <c r="AR1201">
        <v>0</v>
      </c>
      <c r="AS1201">
        <v>0</v>
      </c>
      <c r="AT1201">
        <v>0</v>
      </c>
      <c r="AU1201">
        <v>0</v>
      </c>
      <c r="AV1201">
        <v>0</v>
      </c>
    </row>
    <row r="1202" spans="8:48" ht="15" customHeight="1" x14ac:dyDescent="0.3">
      <c r="H1202" t="str">
        <v>BKV4GX5</v>
      </c>
      <c r="I1202" t="str">
        <v>SATS ASA  ORD</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0.1268</v>
      </c>
      <c r="AJ1202">
        <v>0.127</v>
      </c>
      <c r="AK1202">
        <v>0</v>
      </c>
      <c r="AL1202">
        <v>0</v>
      </c>
      <c r="AM1202">
        <v>0</v>
      </c>
      <c r="AN1202">
        <v>0</v>
      </c>
      <c r="AO1202">
        <v>0</v>
      </c>
      <c r="AP1202">
        <v>0</v>
      </c>
      <c r="AQ1202">
        <v>0</v>
      </c>
      <c r="AR1202">
        <v>0</v>
      </c>
      <c r="AS1202">
        <v>0</v>
      </c>
      <c r="AT1202">
        <v>0</v>
      </c>
      <c r="AU1202">
        <v>0</v>
      </c>
      <c r="AV1202">
        <v>0</v>
      </c>
    </row>
    <row r="1203" spans="8:48" ht="15" customHeight="1" x14ac:dyDescent="0.3">
      <c r="H1203" t="str">
        <v>BQSSWW3</v>
      </c>
      <c r="I1203" t="str">
        <v>SCATEC ASA  ORD</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0.34510000000000002</v>
      </c>
      <c r="AF1203">
        <v>0.43180000000000002</v>
      </c>
      <c r="AG1203">
        <v>0</v>
      </c>
      <c r="AH1203">
        <v>0</v>
      </c>
      <c r="AI1203">
        <v>0</v>
      </c>
      <c r="AJ1203">
        <v>0</v>
      </c>
      <c r="AK1203">
        <v>0</v>
      </c>
      <c r="AL1203">
        <v>0</v>
      </c>
      <c r="AM1203">
        <v>0</v>
      </c>
      <c r="AN1203">
        <v>0</v>
      </c>
      <c r="AO1203">
        <v>0</v>
      </c>
      <c r="AP1203">
        <v>0</v>
      </c>
      <c r="AQ1203">
        <v>0</v>
      </c>
      <c r="AR1203">
        <v>0</v>
      </c>
      <c r="AS1203">
        <v>0</v>
      </c>
      <c r="AT1203">
        <v>0</v>
      </c>
      <c r="AU1203">
        <v>0</v>
      </c>
      <c r="AV1203">
        <v>0</v>
      </c>
    </row>
    <row r="1204" spans="8:48" ht="15" customHeight="1" x14ac:dyDescent="0.3">
      <c r="H1204" t="str">
        <v>BYNZ5N7</v>
      </c>
      <c r="I1204" t="str">
        <v>SBANKEN ASA  ORD</v>
      </c>
      <c r="J1204">
        <v>0</v>
      </c>
      <c r="K1204">
        <v>0</v>
      </c>
      <c r="L1204">
        <v>0</v>
      </c>
      <c r="M1204">
        <v>0</v>
      </c>
      <c r="N1204">
        <v>0</v>
      </c>
      <c r="O1204">
        <v>0.65039999999999998</v>
      </c>
      <c r="P1204">
        <v>0.68259999999999998</v>
      </c>
      <c r="Q1204">
        <v>0.84409999999999996</v>
      </c>
      <c r="R1204">
        <v>0.74319999999999997</v>
      </c>
      <c r="S1204">
        <v>0.70440000000000003</v>
      </c>
      <c r="T1204">
        <v>0.72309999999999997</v>
      </c>
      <c r="U1204">
        <v>0.62760000000000005</v>
      </c>
      <c r="V1204">
        <v>0.70040000000000002</v>
      </c>
      <c r="W1204">
        <v>0.81530000000000002</v>
      </c>
      <c r="X1204">
        <v>0.79769999999999996</v>
      </c>
      <c r="Y1204">
        <v>1.0648</v>
      </c>
      <c r="Z1204">
        <v>0.54620000000000002</v>
      </c>
      <c r="AA1204">
        <v>0.49020000000000002</v>
      </c>
      <c r="AB1204">
        <v>0.44379999999999997</v>
      </c>
      <c r="AC1204">
        <v>0.4556</v>
      </c>
      <c r="AD1204">
        <v>0.3851</v>
      </c>
      <c r="AE1204">
        <v>0.40899999999999997</v>
      </c>
      <c r="AF1204">
        <v>0.40029999999999999</v>
      </c>
      <c r="AG1204">
        <v>0.38440000000000002</v>
      </c>
      <c r="AH1204">
        <v>0.38879999999999998</v>
      </c>
      <c r="AI1204">
        <v>0</v>
      </c>
      <c r="AJ1204">
        <v>0</v>
      </c>
      <c r="AK1204">
        <v>0</v>
      </c>
      <c r="AL1204">
        <v>0</v>
      </c>
      <c r="AM1204">
        <v>0</v>
      </c>
      <c r="AN1204">
        <v>0</v>
      </c>
      <c r="AO1204">
        <v>0</v>
      </c>
      <c r="AP1204">
        <v>0</v>
      </c>
      <c r="AQ1204">
        <v>0</v>
      </c>
      <c r="AR1204">
        <v>0</v>
      </c>
      <c r="AS1204">
        <v>0</v>
      </c>
      <c r="AT1204">
        <v>0</v>
      </c>
      <c r="AU1204">
        <v>0</v>
      </c>
      <c r="AV1204">
        <v>0</v>
      </c>
    </row>
    <row r="1205" spans="8:48" ht="15" customHeight="1" x14ac:dyDescent="0.3">
      <c r="H1205" t="str">
        <v>B4V6DD8</v>
      </c>
      <c r="I1205" t="str">
        <v>SELVAAG BOLIG ASA  ORD</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0.21560000000000001</v>
      </c>
      <c r="AE1205">
        <v>0.2288</v>
      </c>
      <c r="AF1205">
        <v>0.18820000000000001</v>
      </c>
      <c r="AG1205">
        <v>0.19839999999999999</v>
      </c>
      <c r="AH1205">
        <v>0.18310000000000001</v>
      </c>
      <c r="AI1205">
        <v>0</v>
      </c>
      <c r="AJ1205">
        <v>0</v>
      </c>
      <c r="AK1205">
        <v>0</v>
      </c>
      <c r="AL1205">
        <v>0</v>
      </c>
      <c r="AM1205">
        <v>0</v>
      </c>
      <c r="AN1205">
        <v>0</v>
      </c>
      <c r="AO1205">
        <v>0</v>
      </c>
      <c r="AP1205">
        <v>0</v>
      </c>
      <c r="AQ1205">
        <v>0</v>
      </c>
      <c r="AR1205">
        <v>0</v>
      </c>
      <c r="AS1205">
        <v>0</v>
      </c>
      <c r="AT1205">
        <v>0</v>
      </c>
      <c r="AU1205">
        <v>0</v>
      </c>
      <c r="AV1205">
        <v>0</v>
      </c>
    </row>
    <row r="1206" spans="8:48" ht="15" customHeight="1" x14ac:dyDescent="0.3">
      <c r="H1206" t="str">
        <v>B40JTQ3</v>
      </c>
      <c r="I1206" t="str">
        <v>SPAREBANK 1 SOR NORGE ASA  ORD</v>
      </c>
      <c r="J1206">
        <v>0</v>
      </c>
      <c r="K1206">
        <v>0</v>
      </c>
      <c r="L1206">
        <v>0</v>
      </c>
      <c r="M1206">
        <v>0</v>
      </c>
      <c r="N1206">
        <v>0</v>
      </c>
      <c r="O1206">
        <v>0</v>
      </c>
      <c r="P1206">
        <v>0</v>
      </c>
      <c r="Q1206">
        <v>0</v>
      </c>
      <c r="R1206">
        <v>0</v>
      </c>
      <c r="S1206">
        <v>0</v>
      </c>
      <c r="T1206">
        <v>0</v>
      </c>
      <c r="U1206">
        <v>0</v>
      </c>
      <c r="V1206">
        <v>0</v>
      </c>
      <c r="W1206">
        <v>0</v>
      </c>
      <c r="X1206">
        <v>0</v>
      </c>
      <c r="Y1206">
        <v>0</v>
      </c>
      <c r="Z1206">
        <v>0.24859999999999999</v>
      </c>
      <c r="AA1206">
        <v>0.48199999999999998</v>
      </c>
      <c r="AB1206">
        <v>0.55130000000000001</v>
      </c>
      <c r="AC1206">
        <v>0.50270000000000004</v>
      </c>
      <c r="AD1206">
        <v>0.38479999999999998</v>
      </c>
      <c r="AE1206">
        <v>0.39219999999999999</v>
      </c>
      <c r="AF1206">
        <v>0</v>
      </c>
      <c r="AG1206">
        <v>0</v>
      </c>
      <c r="AH1206">
        <v>0</v>
      </c>
      <c r="AI1206">
        <v>0</v>
      </c>
      <c r="AJ1206">
        <v>0</v>
      </c>
      <c r="AK1206">
        <v>0</v>
      </c>
      <c r="AL1206">
        <v>0</v>
      </c>
      <c r="AM1206">
        <v>0</v>
      </c>
      <c r="AN1206">
        <v>0.28749999999999998</v>
      </c>
      <c r="AO1206">
        <v>0.31359999999999999</v>
      </c>
      <c r="AP1206">
        <v>0</v>
      </c>
      <c r="AQ1206">
        <v>0</v>
      </c>
      <c r="AR1206">
        <v>0</v>
      </c>
      <c r="AS1206">
        <v>0</v>
      </c>
      <c r="AT1206">
        <v>0</v>
      </c>
      <c r="AU1206">
        <v>0</v>
      </c>
      <c r="AV1206">
        <v>0</v>
      </c>
    </row>
    <row r="1207" spans="8:48" ht="15" customHeight="1" x14ac:dyDescent="0.3">
      <c r="H1207" t="str">
        <v>B06T259</v>
      </c>
      <c r="I1207" t="str">
        <v>SPAREBANK 1 NORD NORGE  ORD</v>
      </c>
      <c r="J1207">
        <v>0</v>
      </c>
      <c r="K1207">
        <v>0</v>
      </c>
      <c r="L1207">
        <v>0</v>
      </c>
      <c r="M1207">
        <v>0</v>
      </c>
      <c r="N1207">
        <v>0</v>
      </c>
      <c r="O1207">
        <v>0</v>
      </c>
      <c r="P1207">
        <v>0</v>
      </c>
      <c r="Q1207">
        <v>0</v>
      </c>
      <c r="R1207">
        <v>0</v>
      </c>
      <c r="S1207">
        <v>0</v>
      </c>
      <c r="T1207">
        <v>0.52659999999999996</v>
      </c>
      <c r="U1207">
        <v>0.50060000000000004</v>
      </c>
      <c r="V1207">
        <v>0.52300000000000002</v>
      </c>
      <c r="W1207">
        <v>0.13600000000000001</v>
      </c>
      <c r="X1207">
        <v>0</v>
      </c>
      <c r="Y1207">
        <v>0.13750000000000001</v>
      </c>
      <c r="Z1207">
        <v>0.15909999999999999</v>
      </c>
      <c r="AA1207">
        <v>0.16370000000000001</v>
      </c>
      <c r="AB1207">
        <v>0.31119999999999998</v>
      </c>
      <c r="AC1207">
        <v>0.32519999999999999</v>
      </c>
      <c r="AD1207">
        <v>0.28599999999999998</v>
      </c>
      <c r="AE1207">
        <v>0.29520000000000002</v>
      </c>
      <c r="AF1207">
        <v>0.27489999999999998</v>
      </c>
      <c r="AG1207">
        <v>0.3014</v>
      </c>
      <c r="AH1207">
        <v>0.2792</v>
      </c>
      <c r="AI1207">
        <v>9.7699999999999995E-2</v>
      </c>
      <c r="AJ1207">
        <v>0.1057</v>
      </c>
      <c r="AK1207">
        <v>0.1222</v>
      </c>
      <c r="AL1207">
        <v>0</v>
      </c>
      <c r="AM1207">
        <v>0</v>
      </c>
      <c r="AN1207">
        <v>0</v>
      </c>
      <c r="AO1207">
        <v>0</v>
      </c>
      <c r="AP1207">
        <v>0</v>
      </c>
      <c r="AQ1207">
        <v>0</v>
      </c>
      <c r="AR1207">
        <v>0</v>
      </c>
      <c r="AS1207">
        <v>0</v>
      </c>
      <c r="AT1207">
        <v>0</v>
      </c>
      <c r="AU1207">
        <v>0</v>
      </c>
      <c r="AV1207">
        <v>0</v>
      </c>
    </row>
    <row r="1208" spans="8:48" ht="15" customHeight="1" x14ac:dyDescent="0.3">
      <c r="H1208" t="str">
        <v>B0LGG75</v>
      </c>
      <c r="I1208" t="str">
        <v>SPAREBANK 1 SMN  ORD</v>
      </c>
      <c r="J1208">
        <v>0</v>
      </c>
      <c r="K1208">
        <v>0</v>
      </c>
      <c r="L1208">
        <v>0</v>
      </c>
      <c r="M1208">
        <v>0</v>
      </c>
      <c r="N1208">
        <v>0</v>
      </c>
      <c r="O1208">
        <v>0</v>
      </c>
      <c r="P1208">
        <v>0</v>
      </c>
      <c r="Q1208">
        <v>0</v>
      </c>
      <c r="R1208">
        <v>0</v>
      </c>
      <c r="S1208">
        <v>0</v>
      </c>
      <c r="T1208">
        <v>0</v>
      </c>
      <c r="U1208">
        <v>0</v>
      </c>
      <c r="V1208">
        <v>0</v>
      </c>
      <c r="W1208">
        <v>0</v>
      </c>
      <c r="X1208">
        <v>0</v>
      </c>
      <c r="Y1208">
        <v>0</v>
      </c>
      <c r="Z1208">
        <v>0.2278</v>
      </c>
      <c r="AA1208">
        <v>0.4879</v>
      </c>
      <c r="AB1208">
        <v>0.51859999999999995</v>
      </c>
      <c r="AC1208">
        <v>0.47699999999999998</v>
      </c>
      <c r="AD1208">
        <v>0.41499999999999998</v>
      </c>
      <c r="AE1208">
        <v>0.41489999999999999</v>
      </c>
      <c r="AF1208">
        <v>0.3397</v>
      </c>
      <c r="AG1208">
        <v>0.37109999999999999</v>
      </c>
      <c r="AH1208">
        <v>0.3458</v>
      </c>
      <c r="AI1208">
        <v>0.19789999999999999</v>
      </c>
      <c r="AJ1208">
        <v>0.2082</v>
      </c>
      <c r="AK1208">
        <v>0.23449999999999999</v>
      </c>
      <c r="AL1208">
        <v>0</v>
      </c>
      <c r="AM1208">
        <v>0</v>
      </c>
      <c r="AN1208">
        <v>0</v>
      </c>
      <c r="AO1208">
        <v>0</v>
      </c>
      <c r="AP1208">
        <v>0</v>
      </c>
      <c r="AQ1208">
        <v>0</v>
      </c>
      <c r="AR1208">
        <v>0</v>
      </c>
      <c r="AS1208">
        <v>0</v>
      </c>
      <c r="AT1208">
        <v>0</v>
      </c>
      <c r="AU1208">
        <v>0</v>
      </c>
      <c r="AV1208">
        <v>0</v>
      </c>
    </row>
    <row r="1209" spans="8:48" ht="15" customHeight="1" x14ac:dyDescent="0.3">
      <c r="H1209" t="str">
        <v>B15SLC4</v>
      </c>
      <c r="I1209" t="str">
        <v>TGS (NOPEC GEOPHYSICAL) ASA  ORD</v>
      </c>
      <c r="J1209">
        <v>0</v>
      </c>
      <c r="K1209">
        <v>0</v>
      </c>
      <c r="L1209">
        <v>0</v>
      </c>
      <c r="M1209">
        <v>0</v>
      </c>
      <c r="N1209">
        <v>0</v>
      </c>
      <c r="O1209">
        <v>0</v>
      </c>
      <c r="P1209">
        <v>0</v>
      </c>
      <c r="Q1209">
        <v>0</v>
      </c>
      <c r="R1209">
        <v>0.69399999999999995</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row>
    <row r="1210" spans="8:48" ht="15" customHeight="1" x14ac:dyDescent="0.3">
      <c r="H1210" t="str">
        <v>BPLXRG7</v>
      </c>
      <c r="I1210" t="str">
        <v>TOMRA SYSTEMS ASA  ORD</v>
      </c>
      <c r="J1210">
        <v>0</v>
      </c>
      <c r="K1210">
        <v>0</v>
      </c>
      <c r="L1210">
        <v>0</v>
      </c>
      <c r="M1210">
        <v>0</v>
      </c>
      <c r="N1210">
        <v>0</v>
      </c>
      <c r="O1210">
        <v>0</v>
      </c>
      <c r="P1210">
        <v>0</v>
      </c>
      <c r="Q1210">
        <v>0</v>
      </c>
      <c r="R1210">
        <v>0</v>
      </c>
      <c r="S1210">
        <v>0</v>
      </c>
      <c r="T1210">
        <v>0.51619999999999999</v>
      </c>
      <c r="U1210">
        <v>0.53559999999999997</v>
      </c>
      <c r="V1210">
        <v>1.0448999999999999</v>
      </c>
      <c r="W1210">
        <v>0.95789999999999997</v>
      </c>
      <c r="X1210">
        <v>1.0710999999999999</v>
      </c>
      <c r="Y1210">
        <v>1.2596000000000001</v>
      </c>
      <c r="Z1210">
        <v>0.94889999999999997</v>
      </c>
      <c r="AA1210">
        <v>0.86819999999999997</v>
      </c>
      <c r="AB1210">
        <v>0</v>
      </c>
      <c r="AC1210">
        <v>0</v>
      </c>
      <c r="AD1210">
        <v>0</v>
      </c>
      <c r="AE1210">
        <v>0.23860000000000001</v>
      </c>
      <c r="AF1210">
        <v>0.48159999999999997</v>
      </c>
      <c r="AG1210">
        <v>0.48920000000000002</v>
      </c>
      <c r="AH1210">
        <v>0</v>
      </c>
      <c r="AI1210">
        <v>0</v>
      </c>
      <c r="AJ1210">
        <v>0</v>
      </c>
      <c r="AK1210">
        <v>0</v>
      </c>
      <c r="AL1210">
        <v>0</v>
      </c>
      <c r="AM1210">
        <v>0</v>
      </c>
      <c r="AN1210">
        <v>0</v>
      </c>
      <c r="AO1210">
        <v>0</v>
      </c>
      <c r="AP1210">
        <v>0</v>
      </c>
      <c r="AQ1210">
        <v>0</v>
      </c>
      <c r="AR1210">
        <v>0</v>
      </c>
      <c r="AS1210">
        <v>0</v>
      </c>
      <c r="AT1210">
        <v>0</v>
      </c>
      <c r="AU1210">
        <v>0</v>
      </c>
      <c r="AV1210">
        <v>0</v>
      </c>
    </row>
    <row r="1211" spans="8:48" ht="15" customHeight="1" x14ac:dyDescent="0.3">
      <c r="H1211" t="str">
        <v>B1XCHJ7</v>
      </c>
      <c r="I1211" t="str">
        <v>VEIDEKKE ASA  ORD</v>
      </c>
      <c r="J1211">
        <v>0</v>
      </c>
      <c r="K1211">
        <v>0</v>
      </c>
      <c r="L1211">
        <v>0</v>
      </c>
      <c r="M1211">
        <v>0</v>
      </c>
      <c r="N1211">
        <v>0.61809999999999998</v>
      </c>
      <c r="O1211">
        <v>0.68149999999999999</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0.36699999999999999</v>
      </c>
      <c r="AL1211">
        <v>0.4178</v>
      </c>
      <c r="AM1211">
        <v>0.3493</v>
      </c>
      <c r="AN1211">
        <v>0.34649999999999997</v>
      </c>
      <c r="AO1211">
        <v>0.37980000000000003</v>
      </c>
      <c r="AP1211">
        <v>0.39129999999999998</v>
      </c>
      <c r="AQ1211">
        <v>0.4047</v>
      </c>
      <c r="AR1211">
        <v>0</v>
      </c>
      <c r="AS1211">
        <v>0</v>
      </c>
      <c r="AT1211">
        <v>0</v>
      </c>
      <c r="AU1211">
        <v>0</v>
      </c>
      <c r="AV1211">
        <v>0</v>
      </c>
    </row>
    <row r="1212" spans="8:48" ht="15" customHeight="1" x14ac:dyDescent="0.3">
      <c r="H1212" t="str">
        <v>BLPJR07</v>
      </c>
      <c r="I1212" t="str">
        <v>VOLUE ASA  ORD</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8.0299999999999996E-2</v>
      </c>
      <c r="AH1212">
        <v>0.39700000000000002</v>
      </c>
      <c r="AI1212">
        <v>0.32640000000000002</v>
      </c>
      <c r="AJ1212">
        <v>0</v>
      </c>
      <c r="AK1212">
        <v>0</v>
      </c>
      <c r="AL1212">
        <v>0</v>
      </c>
      <c r="AM1212">
        <v>0</v>
      </c>
      <c r="AN1212">
        <v>0</v>
      </c>
      <c r="AO1212">
        <v>0</v>
      </c>
      <c r="AP1212">
        <v>0</v>
      </c>
      <c r="AQ1212">
        <v>0</v>
      </c>
      <c r="AR1212">
        <v>0</v>
      </c>
      <c r="AS1212">
        <v>0</v>
      </c>
      <c r="AT1212">
        <v>0</v>
      </c>
      <c r="AU1212">
        <v>0</v>
      </c>
      <c r="AV1212">
        <v>0</v>
      </c>
    </row>
    <row r="1213" spans="8:48" ht="15" customHeight="1" x14ac:dyDescent="0.3">
      <c r="H1213" t="str">
        <v>B55WMQ5</v>
      </c>
      <c r="I1213" t="str">
        <v>WALLENIUS WILHELMSEN ASA ORD</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0.27939999999999998</v>
      </c>
      <c r="AQ1213">
        <v>0.27439999999999998</v>
      </c>
      <c r="AR1213">
        <v>0.34050000000000002</v>
      </c>
      <c r="AS1213">
        <v>0.2535</v>
      </c>
      <c r="AT1213">
        <v>0</v>
      </c>
      <c r="AU1213">
        <v>0</v>
      </c>
      <c r="AV1213">
        <v>0</v>
      </c>
    </row>
    <row r="1214" spans="8:48" ht="15" customHeight="1" x14ac:dyDescent="0.3">
      <c r="H1214" t="str">
        <v>BRC9Y67</v>
      </c>
      <c r="I1214" t="str">
        <v>XXL ASA  ORD A</v>
      </c>
      <c r="J1214">
        <v>0</v>
      </c>
      <c r="K1214">
        <v>0.55810000000000004</v>
      </c>
      <c r="L1214">
        <v>0.64180000000000004</v>
      </c>
      <c r="M1214">
        <v>0.61040000000000005</v>
      </c>
      <c r="N1214">
        <v>0.623</v>
      </c>
      <c r="O1214">
        <v>8.6E-3</v>
      </c>
      <c r="P1214">
        <v>0</v>
      </c>
      <c r="Q1214">
        <v>0.57279999999999998</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row>
    <row r="1215" spans="8:48" ht="15" customHeight="1" x14ac:dyDescent="0.3">
      <c r="H1215" t="str">
        <v>5728125</v>
      </c>
      <c r="I1215" t="str">
        <v>ACEA SPA  ORD</v>
      </c>
      <c r="J1215">
        <v>0</v>
      </c>
      <c r="K1215">
        <v>0</v>
      </c>
      <c r="L1215">
        <v>0</v>
      </c>
      <c r="M1215">
        <v>1.3052999999999999</v>
      </c>
      <c r="N1215">
        <v>0.64780000000000004</v>
      </c>
      <c r="O1215">
        <v>0</v>
      </c>
      <c r="P1215">
        <v>0</v>
      </c>
      <c r="Q1215">
        <v>0</v>
      </c>
      <c r="R1215">
        <v>0</v>
      </c>
      <c r="S1215">
        <v>0</v>
      </c>
      <c r="T1215">
        <v>0</v>
      </c>
      <c r="U1215">
        <v>0</v>
      </c>
      <c r="V1215">
        <v>0</v>
      </c>
      <c r="W1215">
        <v>0</v>
      </c>
      <c r="X1215">
        <v>0</v>
      </c>
      <c r="Y1215">
        <v>0</v>
      </c>
      <c r="Z1215">
        <v>0</v>
      </c>
      <c r="AA1215">
        <v>0</v>
      </c>
      <c r="AB1215">
        <v>0.22109999999999999</v>
      </c>
      <c r="AC1215">
        <v>0.19969999999999999</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row>
    <row r="1216" spans="8:48" ht="15" customHeight="1" x14ac:dyDescent="0.3">
      <c r="H1216" t="str">
        <v>B14NJ71</v>
      </c>
      <c r="I1216" t="str">
        <v>AMPLIFON SPA  ORD</v>
      </c>
      <c r="J1216">
        <v>0.66159999999999997</v>
      </c>
      <c r="K1216">
        <v>0.56910000000000005</v>
      </c>
      <c r="L1216">
        <v>0.58650000000000002</v>
      </c>
      <c r="M1216">
        <v>0.6532</v>
      </c>
      <c r="N1216">
        <v>0</v>
      </c>
      <c r="O1216">
        <v>0.70740000000000003</v>
      </c>
      <c r="P1216">
        <v>0.74460000000000004</v>
      </c>
      <c r="Q1216">
        <v>0.77400000000000002</v>
      </c>
      <c r="R1216">
        <v>0.75960000000000005</v>
      </c>
      <c r="S1216">
        <v>0.65749999999999997</v>
      </c>
      <c r="T1216">
        <v>0.76280000000000003</v>
      </c>
      <c r="U1216">
        <v>0.74950000000000006</v>
      </c>
      <c r="V1216">
        <v>0.83350000000000002</v>
      </c>
      <c r="W1216">
        <v>0.97070000000000001</v>
      </c>
      <c r="X1216">
        <v>0.97940000000000005</v>
      </c>
      <c r="Y1216">
        <v>0.98870000000000002</v>
      </c>
      <c r="Z1216">
        <v>0</v>
      </c>
      <c r="AA1216">
        <v>0</v>
      </c>
      <c r="AB1216">
        <v>0</v>
      </c>
      <c r="AC1216">
        <v>0</v>
      </c>
      <c r="AD1216">
        <v>0</v>
      </c>
      <c r="AE1216">
        <v>0.17080000000000001</v>
      </c>
      <c r="AF1216">
        <v>0.35160000000000002</v>
      </c>
      <c r="AG1216">
        <v>0.47710000000000002</v>
      </c>
      <c r="AH1216">
        <v>0.45079999999999998</v>
      </c>
      <c r="AI1216">
        <v>0</v>
      </c>
      <c r="AJ1216">
        <v>0</v>
      </c>
      <c r="AK1216">
        <v>0</v>
      </c>
      <c r="AL1216">
        <v>0</v>
      </c>
      <c r="AM1216">
        <v>0</v>
      </c>
      <c r="AN1216">
        <v>0</v>
      </c>
      <c r="AO1216">
        <v>0</v>
      </c>
      <c r="AP1216">
        <v>0</v>
      </c>
      <c r="AQ1216">
        <v>0</v>
      </c>
      <c r="AR1216">
        <v>0</v>
      </c>
      <c r="AS1216">
        <v>0</v>
      </c>
      <c r="AT1216">
        <v>0</v>
      </c>
      <c r="AU1216">
        <v>0</v>
      </c>
      <c r="AV1216">
        <v>0</v>
      </c>
    </row>
    <row r="1217" spans="8:48" ht="15" customHeight="1" x14ac:dyDescent="0.3">
      <c r="H1217" t="str">
        <v>BLLJ381</v>
      </c>
      <c r="I1217" t="str">
        <v>ANIMA HOLDING SPA  ORD</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0.2049</v>
      </c>
      <c r="AE1217">
        <v>0.26</v>
      </c>
      <c r="AF1217">
        <v>0.2082</v>
      </c>
      <c r="AG1217">
        <v>0</v>
      </c>
      <c r="AH1217">
        <v>0</v>
      </c>
      <c r="AI1217">
        <v>0</v>
      </c>
      <c r="AJ1217">
        <v>0</v>
      </c>
      <c r="AK1217">
        <v>0</v>
      </c>
      <c r="AL1217">
        <v>0</v>
      </c>
      <c r="AM1217">
        <v>0</v>
      </c>
      <c r="AN1217">
        <v>0</v>
      </c>
      <c r="AO1217">
        <v>0</v>
      </c>
      <c r="AP1217">
        <v>0</v>
      </c>
      <c r="AQ1217">
        <v>0</v>
      </c>
      <c r="AR1217">
        <v>0</v>
      </c>
      <c r="AS1217">
        <v>0</v>
      </c>
      <c r="AT1217">
        <v>0</v>
      </c>
      <c r="AU1217">
        <v>0</v>
      </c>
      <c r="AV1217">
        <v>0</v>
      </c>
    </row>
    <row r="1218" spans="8:48" ht="15" customHeight="1" x14ac:dyDescent="0.3">
      <c r="H1218" t="str">
        <v>4063980</v>
      </c>
      <c r="I1218" t="str">
        <v>ASTM SPA  ORD</v>
      </c>
      <c r="J1218">
        <v>0</v>
      </c>
      <c r="K1218">
        <v>0</v>
      </c>
      <c r="L1218">
        <v>0</v>
      </c>
      <c r="M1218">
        <v>0</v>
      </c>
      <c r="N1218">
        <v>0</v>
      </c>
      <c r="O1218">
        <v>0</v>
      </c>
      <c r="P1218">
        <v>0</v>
      </c>
      <c r="Q1218">
        <v>0</v>
      </c>
      <c r="R1218">
        <v>0</v>
      </c>
      <c r="S1218">
        <v>0</v>
      </c>
      <c r="T1218">
        <v>0</v>
      </c>
      <c r="U1218">
        <v>0</v>
      </c>
      <c r="V1218">
        <v>0</v>
      </c>
      <c r="W1218">
        <v>0</v>
      </c>
      <c r="X1218">
        <v>0</v>
      </c>
      <c r="Y1218">
        <v>0</v>
      </c>
      <c r="Z1218">
        <v>0.28139999999999998</v>
      </c>
      <c r="AA1218">
        <v>0.54479999999999995</v>
      </c>
      <c r="AB1218">
        <v>0.55610000000000004</v>
      </c>
      <c r="AC1218">
        <v>0.4587</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row>
    <row r="1219" spans="8:48" ht="15" customHeight="1" x14ac:dyDescent="0.3">
      <c r="H1219" t="str">
        <v>BYMD5K9</v>
      </c>
      <c r="I1219" t="str">
        <v>BANCO BPM (BANCO POPOLARE)  ORD</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0.79369999999999996</v>
      </c>
      <c r="AS1219">
        <v>0</v>
      </c>
      <c r="AT1219">
        <v>0</v>
      </c>
      <c r="AU1219">
        <v>0</v>
      </c>
      <c r="AV1219">
        <v>0</v>
      </c>
    </row>
    <row r="1220" spans="8:48" ht="15" customHeight="1" x14ac:dyDescent="0.3">
      <c r="H1220" t="str">
        <v>5815265</v>
      </c>
      <c r="I1220" t="str">
        <v>BASIC NET  ORD</v>
      </c>
      <c r="J1220">
        <v>0</v>
      </c>
      <c r="K1220">
        <v>0.28010000000000002</v>
      </c>
      <c r="L1220">
        <v>0.27150000000000002</v>
      </c>
      <c r="M1220">
        <v>0.49890000000000001</v>
      </c>
      <c r="N1220">
        <v>0.49969999999999998</v>
      </c>
      <c r="O1220">
        <v>0.24929999999999999</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row>
    <row r="1221" spans="8:48" ht="15" customHeight="1" x14ac:dyDescent="0.3">
      <c r="H1221" t="str">
        <v>5808135</v>
      </c>
      <c r="I1221" t="str">
        <v>BENI STABILI SPA SIIQ  ORD</v>
      </c>
      <c r="J1221">
        <v>0.61780000000000002</v>
      </c>
      <c r="K1221">
        <v>0</v>
      </c>
      <c r="L1221">
        <v>0.77059999999999995</v>
      </c>
      <c r="M1221">
        <v>0.64319999999999999</v>
      </c>
      <c r="N1221">
        <v>1.0350999999999999</v>
      </c>
      <c r="O1221">
        <v>0.874</v>
      </c>
      <c r="P1221">
        <v>0.76529999999999998</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row>
    <row r="1222" spans="8:48" ht="15" customHeight="1" x14ac:dyDescent="0.3">
      <c r="H1222" t="str">
        <v>BYWP840</v>
      </c>
      <c r="I1222" t="str">
        <v>BANCA MEDIOLANUM SPA  ORD</v>
      </c>
      <c r="J1222">
        <v>0</v>
      </c>
      <c r="K1222">
        <v>0</v>
      </c>
      <c r="L1222">
        <v>0</v>
      </c>
      <c r="M1222">
        <v>0</v>
      </c>
      <c r="N1222">
        <v>0</v>
      </c>
      <c r="O1222">
        <v>0</v>
      </c>
      <c r="P1222">
        <v>0</v>
      </c>
      <c r="Q1222">
        <v>0</v>
      </c>
      <c r="R1222">
        <v>0</v>
      </c>
      <c r="S1222">
        <v>0</v>
      </c>
      <c r="T1222">
        <v>0</v>
      </c>
      <c r="U1222">
        <v>0</v>
      </c>
      <c r="V1222">
        <v>0.76590000000000003</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0.3387</v>
      </c>
      <c r="AP1222">
        <v>0.35239999999999999</v>
      </c>
      <c r="AQ1222">
        <v>0.35880000000000001</v>
      </c>
      <c r="AR1222">
        <v>0.36890000000000001</v>
      </c>
      <c r="AS1222">
        <v>0</v>
      </c>
      <c r="AT1222">
        <v>0</v>
      </c>
      <c r="AU1222">
        <v>0</v>
      </c>
      <c r="AV1222">
        <v>0</v>
      </c>
    </row>
    <row r="1223" spans="8:48" ht="15" customHeight="1" x14ac:dyDescent="0.3">
      <c r="H1223" t="str">
        <v>7144097</v>
      </c>
      <c r="I1223" t="str">
        <v>BIESSE SPA  ORD</v>
      </c>
      <c r="J1223">
        <v>0.74119999999999997</v>
      </c>
      <c r="K1223">
        <v>0.55430000000000001</v>
      </c>
      <c r="L1223">
        <v>0.35020000000000001</v>
      </c>
      <c r="M1223">
        <v>0</v>
      </c>
      <c r="N1223">
        <v>0</v>
      </c>
      <c r="O1223">
        <v>0</v>
      </c>
      <c r="P1223">
        <v>0</v>
      </c>
      <c r="Q1223">
        <v>0</v>
      </c>
      <c r="R1223">
        <v>0</v>
      </c>
      <c r="S1223">
        <v>0</v>
      </c>
      <c r="T1223">
        <v>0</v>
      </c>
      <c r="U1223">
        <v>0</v>
      </c>
      <c r="V1223">
        <v>0.54659999999999997</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0.24779999999999999</v>
      </c>
      <c r="AQ1223">
        <v>0</v>
      </c>
      <c r="AR1223">
        <v>0</v>
      </c>
      <c r="AS1223">
        <v>0</v>
      </c>
      <c r="AT1223">
        <v>0</v>
      </c>
      <c r="AU1223">
        <v>0</v>
      </c>
      <c r="AV1223">
        <v>0</v>
      </c>
    </row>
    <row r="1224" spans="8:48" ht="15" customHeight="1" x14ac:dyDescent="0.3">
      <c r="H1224" t="str">
        <v>4103518</v>
      </c>
      <c r="I1224" t="str">
        <v>CAIRO COMMUNICATION SPA  ORD</v>
      </c>
      <c r="J1224">
        <v>0</v>
      </c>
      <c r="K1224">
        <v>0</v>
      </c>
      <c r="L1224">
        <v>0</v>
      </c>
      <c r="M1224">
        <v>0</v>
      </c>
      <c r="N1224">
        <v>0</v>
      </c>
      <c r="O1224">
        <v>0</v>
      </c>
      <c r="P1224">
        <v>0</v>
      </c>
      <c r="Q1224">
        <v>0</v>
      </c>
      <c r="R1224">
        <v>0</v>
      </c>
      <c r="S1224">
        <v>0</v>
      </c>
      <c r="T1224">
        <v>0</v>
      </c>
      <c r="U1224">
        <v>0</v>
      </c>
      <c r="V1224">
        <v>0</v>
      </c>
      <c r="W1224">
        <v>0</v>
      </c>
      <c r="X1224">
        <v>0</v>
      </c>
      <c r="Y1224">
        <v>0</v>
      </c>
      <c r="Z1224">
        <v>8.4699999999999998E-2</v>
      </c>
      <c r="AA1224">
        <v>5.7500000000000002E-2</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row>
    <row r="1225" spans="8:48" ht="15" customHeight="1" x14ac:dyDescent="0.3">
      <c r="H1225" t="str">
        <v>B7K6D18</v>
      </c>
      <c r="I1225" t="str">
        <v>BRUNELLO CUCINELLI SPA  ORD</v>
      </c>
      <c r="J1225">
        <v>0</v>
      </c>
      <c r="K1225">
        <v>0</v>
      </c>
      <c r="L1225">
        <v>0</v>
      </c>
      <c r="M1225">
        <v>0</v>
      </c>
      <c r="N1225">
        <v>0</v>
      </c>
      <c r="O1225">
        <v>0</v>
      </c>
      <c r="P1225">
        <v>0</v>
      </c>
      <c r="Q1225">
        <v>0</v>
      </c>
      <c r="R1225">
        <v>0</v>
      </c>
      <c r="S1225">
        <v>0</v>
      </c>
      <c r="T1225">
        <v>0</v>
      </c>
      <c r="U1225">
        <v>0</v>
      </c>
      <c r="V1225">
        <v>0</v>
      </c>
      <c r="W1225">
        <v>0</v>
      </c>
      <c r="X1225">
        <v>0.62880000000000003</v>
      </c>
      <c r="Y1225">
        <v>0.60089999999999999</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row>
    <row r="1226" spans="8:48" ht="15" customHeight="1" x14ac:dyDescent="0.3">
      <c r="H1226" t="str">
        <v>BKKCLZ7</v>
      </c>
      <c r="I1226" t="str">
        <v>SANLORENZO SPA  ORD</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0.44059999999999999</v>
      </c>
      <c r="AE1226">
        <v>0.52780000000000005</v>
      </c>
      <c r="AF1226">
        <v>0.49919999999999998</v>
      </c>
      <c r="AG1226">
        <v>0.46339999999999998</v>
      </c>
      <c r="AH1226">
        <v>0.3231</v>
      </c>
      <c r="AI1226">
        <v>0.30359999999999998</v>
      </c>
      <c r="AJ1226">
        <v>0.28170000000000001</v>
      </c>
      <c r="AK1226">
        <v>0.17519999999999999</v>
      </c>
      <c r="AL1226">
        <v>0</v>
      </c>
      <c r="AM1226">
        <v>0</v>
      </c>
      <c r="AN1226">
        <v>0.43459999999999999</v>
      </c>
      <c r="AO1226">
        <v>0.44240000000000002</v>
      </c>
      <c r="AP1226">
        <v>0.46500000000000002</v>
      </c>
      <c r="AQ1226">
        <v>0.26479999999999998</v>
      </c>
      <c r="AR1226">
        <v>0.25080000000000002</v>
      </c>
      <c r="AS1226">
        <v>0.2843</v>
      </c>
      <c r="AT1226">
        <v>0.3695</v>
      </c>
      <c r="AU1226">
        <v>0.33829999999999999</v>
      </c>
      <c r="AV1226">
        <v>0</v>
      </c>
    </row>
    <row r="1227" spans="8:48" ht="15" customHeight="1" x14ac:dyDescent="0.3">
      <c r="H1227" t="str">
        <v>BNGN809</v>
      </c>
      <c r="I1227" t="str">
        <v>CERVED GROUP SPA  ORD</v>
      </c>
      <c r="J1227">
        <v>0</v>
      </c>
      <c r="K1227">
        <v>0.57310000000000005</v>
      </c>
      <c r="L1227">
        <v>0.58460000000000001</v>
      </c>
      <c r="M1227">
        <v>0.62050000000000005</v>
      </c>
      <c r="N1227">
        <v>0</v>
      </c>
      <c r="O1227">
        <v>0.65380000000000005</v>
      </c>
      <c r="P1227">
        <v>0</v>
      </c>
      <c r="Q1227">
        <v>0</v>
      </c>
      <c r="R1227">
        <v>0.48820000000000002</v>
      </c>
      <c r="S1227">
        <v>1.5373000000000001</v>
      </c>
      <c r="T1227">
        <v>1.4296</v>
      </c>
      <c r="U1227">
        <v>1.4913000000000001</v>
      </c>
      <c r="V1227">
        <v>0.66080000000000005</v>
      </c>
      <c r="W1227">
        <v>0</v>
      </c>
      <c r="X1227">
        <v>0</v>
      </c>
      <c r="Y1227">
        <v>0</v>
      </c>
      <c r="Z1227">
        <v>0</v>
      </c>
      <c r="AA1227">
        <v>0</v>
      </c>
      <c r="AB1227">
        <v>0</v>
      </c>
      <c r="AC1227">
        <v>0</v>
      </c>
      <c r="AD1227">
        <v>0</v>
      </c>
      <c r="AE1227">
        <v>0</v>
      </c>
      <c r="AF1227">
        <v>0.15840000000000001</v>
      </c>
      <c r="AG1227">
        <v>0.17449999999999999</v>
      </c>
      <c r="AH1227">
        <v>0</v>
      </c>
      <c r="AI1227">
        <v>0</v>
      </c>
      <c r="AJ1227">
        <v>0</v>
      </c>
      <c r="AK1227">
        <v>0</v>
      </c>
      <c r="AL1227">
        <v>0</v>
      </c>
      <c r="AM1227">
        <v>0</v>
      </c>
      <c r="AN1227">
        <v>0</v>
      </c>
      <c r="AO1227">
        <v>0</v>
      </c>
      <c r="AP1227">
        <v>0</v>
      </c>
      <c r="AQ1227">
        <v>0</v>
      </c>
      <c r="AR1227">
        <v>0</v>
      </c>
      <c r="AS1227">
        <v>0</v>
      </c>
      <c r="AT1227">
        <v>0</v>
      </c>
      <c r="AU1227">
        <v>0</v>
      </c>
      <c r="AV1227">
        <v>0</v>
      </c>
    </row>
    <row r="1228" spans="8:48" ht="15" customHeight="1" x14ac:dyDescent="0.3">
      <c r="H1228" t="str">
        <v>7135251</v>
      </c>
      <c r="I1228" t="str">
        <v>CREDITO EMILIANO (CREDEM) SPA  ORD</v>
      </c>
      <c r="J1228">
        <v>1.1175999999999999</v>
      </c>
      <c r="K1228">
        <v>0.97119999999999995</v>
      </c>
      <c r="L1228">
        <v>0.71060000000000001</v>
      </c>
      <c r="M1228">
        <v>0</v>
      </c>
      <c r="N1228">
        <v>0.4894</v>
      </c>
      <c r="O1228">
        <v>0.6986</v>
      </c>
      <c r="P1228">
        <v>0</v>
      </c>
      <c r="Q1228">
        <v>0</v>
      </c>
      <c r="R1228">
        <v>0.78400000000000003</v>
      </c>
      <c r="S1228">
        <v>0.78390000000000004</v>
      </c>
      <c r="T1228">
        <v>0.78210000000000002</v>
      </c>
      <c r="U1228">
        <v>0.71599999999999997</v>
      </c>
      <c r="V1228">
        <v>0.73939999999999995</v>
      </c>
      <c r="W1228">
        <v>0.41139999999999999</v>
      </c>
      <c r="X1228">
        <v>0</v>
      </c>
      <c r="Y1228">
        <v>0</v>
      </c>
      <c r="Z1228">
        <v>0</v>
      </c>
      <c r="AA1228">
        <v>0</v>
      </c>
      <c r="AB1228">
        <v>0</v>
      </c>
      <c r="AC1228">
        <v>0</v>
      </c>
      <c r="AD1228">
        <v>0</v>
      </c>
      <c r="AE1228">
        <v>0.2399</v>
      </c>
      <c r="AF1228">
        <v>0</v>
      </c>
      <c r="AG1228">
        <v>0</v>
      </c>
      <c r="AH1228">
        <v>0</v>
      </c>
      <c r="AI1228">
        <v>0</v>
      </c>
      <c r="AJ1228">
        <v>0</v>
      </c>
      <c r="AK1228">
        <v>0</v>
      </c>
      <c r="AL1228">
        <v>0</v>
      </c>
      <c r="AM1228">
        <v>0</v>
      </c>
      <c r="AN1228">
        <v>0</v>
      </c>
      <c r="AO1228">
        <v>0</v>
      </c>
      <c r="AP1228">
        <v>0</v>
      </c>
      <c r="AQ1228">
        <v>0</v>
      </c>
      <c r="AR1228">
        <v>0</v>
      </c>
      <c r="AS1228">
        <v>0</v>
      </c>
      <c r="AT1228">
        <v>0</v>
      </c>
      <c r="AU1228">
        <v>0</v>
      </c>
      <c r="AV1228">
        <v>0</v>
      </c>
    </row>
    <row r="1229" spans="8:48" ht="15" customHeight="1" x14ac:dyDescent="0.3">
      <c r="H1229" t="str">
        <v>B14P8W5</v>
      </c>
      <c r="I1229" t="str">
        <v>DATALOGIC SPA  ORD</v>
      </c>
      <c r="J1229">
        <v>1.0217000000000001</v>
      </c>
      <c r="K1229">
        <v>0.79310000000000003</v>
      </c>
      <c r="L1229">
        <v>0.92949999999999999</v>
      </c>
      <c r="M1229">
        <v>0.60299999999999998</v>
      </c>
      <c r="N1229">
        <v>0.71099999999999997</v>
      </c>
      <c r="O1229">
        <v>0</v>
      </c>
      <c r="P1229">
        <v>0</v>
      </c>
      <c r="Q1229">
        <v>0.37219999999999998</v>
      </c>
      <c r="R1229">
        <v>0.53</v>
      </c>
      <c r="S1229">
        <v>0.43880000000000002</v>
      </c>
      <c r="T1229">
        <v>0.65749999999999997</v>
      </c>
      <c r="U1229">
        <v>0.66979999999999995</v>
      </c>
      <c r="V1229">
        <v>0.54659999999999997</v>
      </c>
      <c r="W1229">
        <v>0.84830000000000005</v>
      </c>
      <c r="X1229">
        <v>0.78159999999999996</v>
      </c>
      <c r="Y1229">
        <v>0.6623</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row>
    <row r="1230" spans="8:48" ht="15" customHeight="1" x14ac:dyDescent="0.3">
      <c r="H1230" t="str">
        <v>7169517</v>
      </c>
      <c r="I1230" t="str">
        <v>DE LONGHI SPA  ORD</v>
      </c>
      <c r="J1230">
        <v>0</v>
      </c>
      <c r="K1230">
        <v>0.56820000000000004</v>
      </c>
      <c r="L1230">
        <v>0.66420000000000001</v>
      </c>
      <c r="M1230">
        <v>0.63939999999999997</v>
      </c>
      <c r="N1230">
        <v>0</v>
      </c>
      <c r="O1230">
        <v>0</v>
      </c>
      <c r="P1230">
        <v>0</v>
      </c>
      <c r="Q1230">
        <v>0</v>
      </c>
      <c r="R1230">
        <v>0.55120000000000002</v>
      </c>
      <c r="S1230">
        <v>0.46949999999999997</v>
      </c>
      <c r="T1230">
        <v>0</v>
      </c>
      <c r="U1230">
        <v>0</v>
      </c>
      <c r="V1230">
        <v>0.74239999999999995</v>
      </c>
      <c r="W1230">
        <v>0</v>
      </c>
      <c r="X1230">
        <v>0.74109999999999998</v>
      </c>
      <c r="Y1230">
        <v>0.3866</v>
      </c>
      <c r="Z1230">
        <v>0</v>
      </c>
      <c r="AA1230">
        <v>0</v>
      </c>
      <c r="AB1230">
        <v>0</v>
      </c>
      <c r="AC1230">
        <v>0</v>
      </c>
      <c r="AD1230">
        <v>0</v>
      </c>
      <c r="AE1230">
        <v>0</v>
      </c>
      <c r="AF1230">
        <v>0</v>
      </c>
      <c r="AG1230">
        <v>0</v>
      </c>
      <c r="AH1230">
        <v>0.19400000000000001</v>
      </c>
      <c r="AI1230">
        <v>0.46829999999999999</v>
      </c>
      <c r="AJ1230">
        <v>0.62880000000000003</v>
      </c>
      <c r="AK1230">
        <v>0.54559999999999997</v>
      </c>
      <c r="AL1230">
        <v>0.36780000000000002</v>
      </c>
      <c r="AM1230">
        <v>0</v>
      </c>
      <c r="AN1230">
        <v>0</v>
      </c>
      <c r="AO1230">
        <v>0</v>
      </c>
      <c r="AP1230">
        <v>0.40820000000000001</v>
      </c>
      <c r="AQ1230">
        <v>0.39860000000000001</v>
      </c>
      <c r="AR1230">
        <v>0.43159999999999998</v>
      </c>
      <c r="AS1230">
        <v>0.85709999999999997</v>
      </c>
      <c r="AT1230">
        <v>0.56610000000000005</v>
      </c>
      <c r="AU1230">
        <v>0.51549999999999996</v>
      </c>
      <c r="AV1230">
        <v>0</v>
      </c>
    </row>
    <row r="1231" spans="8:48" ht="15" customHeight="1" x14ac:dyDescent="0.3">
      <c r="H1231" t="str">
        <v>BMVFDR5</v>
      </c>
      <c r="I1231" t="str">
        <v>EL EN SPA  ORD</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0.18490000000000001</v>
      </c>
      <c r="AK1231">
        <v>0.35089999999999999</v>
      </c>
      <c r="AL1231">
        <v>0.2427</v>
      </c>
      <c r="AM1231">
        <v>0.19939999999999999</v>
      </c>
      <c r="AN1231">
        <v>0.21149999999999999</v>
      </c>
      <c r="AO1231">
        <v>0.2354</v>
      </c>
      <c r="AP1231">
        <v>0.19289999999999999</v>
      </c>
      <c r="AQ1231">
        <v>0</v>
      </c>
      <c r="AR1231">
        <v>0</v>
      </c>
      <c r="AS1231">
        <v>0</v>
      </c>
      <c r="AT1231">
        <v>0</v>
      </c>
      <c r="AU1231">
        <v>0</v>
      </c>
      <c r="AV1231">
        <v>0</v>
      </c>
    </row>
    <row r="1232" spans="8:48" ht="15" customHeight="1" x14ac:dyDescent="0.3">
      <c r="H1232" t="str">
        <v>5337093</v>
      </c>
      <c r="I1232" t="str">
        <v>ERG SPA  ORD</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2.18E-2</v>
      </c>
      <c r="AG1232">
        <v>2.1999999999999999E-2</v>
      </c>
      <c r="AH1232">
        <v>0.8367</v>
      </c>
      <c r="AI1232">
        <v>0.72209999999999996</v>
      </c>
      <c r="AJ1232">
        <v>0</v>
      </c>
      <c r="AK1232">
        <v>0</v>
      </c>
      <c r="AL1232">
        <v>0.57140000000000002</v>
      </c>
      <c r="AM1232">
        <v>1.1504000000000001</v>
      </c>
      <c r="AN1232">
        <v>1.1361000000000001</v>
      </c>
      <c r="AO1232">
        <v>0.90849999999999997</v>
      </c>
      <c r="AP1232">
        <v>0</v>
      </c>
      <c r="AQ1232">
        <v>0</v>
      </c>
      <c r="AR1232">
        <v>0</v>
      </c>
      <c r="AS1232">
        <v>0</v>
      </c>
      <c r="AT1232">
        <v>0</v>
      </c>
      <c r="AU1232">
        <v>0</v>
      </c>
      <c r="AV1232">
        <v>0</v>
      </c>
    </row>
    <row r="1233" spans="8:48" ht="15" customHeight="1" x14ac:dyDescent="0.3">
      <c r="H1233" t="str">
        <v>B08QZ48</v>
      </c>
      <c r="I1233" t="str">
        <v>ESPRINET SPA  ORD</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0.1736</v>
      </c>
      <c r="AE1233">
        <v>0.16500000000000001</v>
      </c>
      <c r="AF1233">
        <v>0</v>
      </c>
      <c r="AG1233">
        <v>0</v>
      </c>
      <c r="AH1233">
        <v>0</v>
      </c>
      <c r="AI1233">
        <v>0</v>
      </c>
      <c r="AJ1233">
        <v>0.2858</v>
      </c>
      <c r="AK1233">
        <v>0.44690000000000002</v>
      </c>
      <c r="AL1233">
        <v>0.48130000000000001</v>
      </c>
      <c r="AM1233">
        <v>0</v>
      </c>
      <c r="AN1233">
        <v>0</v>
      </c>
      <c r="AO1233">
        <v>0</v>
      </c>
      <c r="AP1233">
        <v>0</v>
      </c>
      <c r="AQ1233">
        <v>0</v>
      </c>
      <c r="AR1233">
        <v>0</v>
      </c>
      <c r="AS1233">
        <v>0</v>
      </c>
      <c r="AT1233">
        <v>0</v>
      </c>
      <c r="AU1233">
        <v>0</v>
      </c>
      <c r="AV1233">
        <v>0</v>
      </c>
    </row>
    <row r="1234" spans="8:48" ht="15" customHeight="1" x14ac:dyDescent="0.3">
      <c r="H1234" t="str">
        <v>7315440</v>
      </c>
      <c r="I1234" t="str">
        <v>FALCK RENEWABLES (ACTELIOS) SPA  ORD</v>
      </c>
      <c r="J1234">
        <v>0</v>
      </c>
      <c r="K1234">
        <v>0</v>
      </c>
      <c r="L1234">
        <v>0</v>
      </c>
      <c r="M1234">
        <v>0</v>
      </c>
      <c r="N1234">
        <v>0</v>
      </c>
      <c r="O1234">
        <v>0</v>
      </c>
      <c r="P1234">
        <v>0</v>
      </c>
      <c r="Q1234">
        <v>0</v>
      </c>
      <c r="R1234">
        <v>0</v>
      </c>
      <c r="S1234">
        <v>0</v>
      </c>
      <c r="T1234">
        <v>0</v>
      </c>
      <c r="U1234">
        <v>0</v>
      </c>
      <c r="V1234">
        <v>0</v>
      </c>
      <c r="W1234">
        <v>0</v>
      </c>
      <c r="X1234">
        <v>0</v>
      </c>
      <c r="Y1234">
        <v>0</v>
      </c>
      <c r="Z1234">
        <v>0.2772</v>
      </c>
      <c r="AA1234">
        <v>0.41689999999999999</v>
      </c>
      <c r="AB1234">
        <v>0.48859999999999998</v>
      </c>
      <c r="AC1234">
        <v>0.53759999999999997</v>
      </c>
      <c r="AD1234">
        <v>0.84040000000000004</v>
      </c>
      <c r="AE1234">
        <v>0.77669999999999995</v>
      </c>
      <c r="AF1234">
        <v>0.70550000000000002</v>
      </c>
      <c r="AG1234">
        <v>0.68230000000000002</v>
      </c>
      <c r="AH1234">
        <v>0</v>
      </c>
      <c r="AI1234">
        <v>0</v>
      </c>
      <c r="AJ1234">
        <v>0</v>
      </c>
      <c r="AK1234">
        <v>0</v>
      </c>
      <c r="AL1234">
        <v>0</v>
      </c>
      <c r="AM1234">
        <v>0</v>
      </c>
      <c r="AN1234">
        <v>0</v>
      </c>
      <c r="AO1234">
        <v>0</v>
      </c>
      <c r="AP1234">
        <v>0</v>
      </c>
      <c r="AQ1234">
        <v>0</v>
      </c>
      <c r="AR1234">
        <v>0</v>
      </c>
      <c r="AS1234">
        <v>0</v>
      </c>
      <c r="AT1234">
        <v>0</v>
      </c>
      <c r="AU1234">
        <v>0</v>
      </c>
      <c r="AV1234">
        <v>0</v>
      </c>
    </row>
    <row r="1235" spans="8:48" ht="15" customHeight="1" x14ac:dyDescent="0.3">
      <c r="H1235" t="str">
        <v>BD0CRV6</v>
      </c>
      <c r="I1235" t="str">
        <v>ENAV SPA  ORD</v>
      </c>
      <c r="J1235">
        <v>0</v>
      </c>
      <c r="K1235">
        <v>0</v>
      </c>
      <c r="L1235">
        <v>0</v>
      </c>
      <c r="M1235">
        <v>0</v>
      </c>
      <c r="N1235">
        <v>0</v>
      </c>
      <c r="O1235">
        <v>0</v>
      </c>
      <c r="P1235">
        <v>0</v>
      </c>
      <c r="Q1235">
        <v>0</v>
      </c>
      <c r="R1235">
        <v>0</v>
      </c>
      <c r="S1235">
        <v>0</v>
      </c>
      <c r="T1235">
        <v>0</v>
      </c>
      <c r="U1235">
        <v>0</v>
      </c>
      <c r="V1235">
        <v>0</v>
      </c>
      <c r="W1235">
        <v>0</v>
      </c>
      <c r="X1235">
        <v>0</v>
      </c>
      <c r="Y1235">
        <v>0</v>
      </c>
      <c r="Z1235">
        <v>0.59250000000000003</v>
      </c>
      <c r="AA1235">
        <v>0.58989999999999998</v>
      </c>
      <c r="AB1235">
        <v>0.54510000000000003</v>
      </c>
      <c r="AC1235">
        <v>0.50249999999999995</v>
      </c>
      <c r="AD1235">
        <v>0.59030000000000005</v>
      </c>
      <c r="AE1235">
        <v>0.47920000000000001</v>
      </c>
      <c r="AF1235">
        <v>0.35389999999999999</v>
      </c>
      <c r="AG1235">
        <v>0.35510000000000003</v>
      </c>
      <c r="AH1235">
        <v>0.73219999999999996</v>
      </c>
      <c r="AI1235">
        <v>2.69E-2</v>
      </c>
      <c r="AJ1235">
        <v>0</v>
      </c>
      <c r="AK1235">
        <v>0</v>
      </c>
      <c r="AL1235">
        <v>0</v>
      </c>
      <c r="AM1235">
        <v>0.55479999999999996</v>
      </c>
      <c r="AN1235">
        <v>0.58679999999999999</v>
      </c>
      <c r="AO1235">
        <v>0.36709999999999998</v>
      </c>
      <c r="AP1235">
        <v>0.34699999999999998</v>
      </c>
      <c r="AQ1235">
        <v>0.36109999999999998</v>
      </c>
      <c r="AR1235">
        <v>0</v>
      </c>
      <c r="AS1235">
        <v>0</v>
      </c>
      <c r="AT1235">
        <v>0</v>
      </c>
      <c r="AU1235">
        <v>0</v>
      </c>
      <c r="AV1235">
        <v>0</v>
      </c>
    </row>
    <row r="1236" spans="8:48" ht="15" customHeight="1" x14ac:dyDescent="0.3">
      <c r="H1236" t="str">
        <v>BT9K605</v>
      </c>
      <c r="I1236" t="str">
        <v>DOVALUE SPA  ORD</v>
      </c>
      <c r="J1236">
        <v>0</v>
      </c>
      <c r="K1236">
        <v>0</v>
      </c>
      <c r="L1236">
        <v>0</v>
      </c>
      <c r="M1236">
        <v>0</v>
      </c>
      <c r="N1236">
        <v>0</v>
      </c>
      <c r="O1236">
        <v>0</v>
      </c>
      <c r="P1236">
        <v>0</v>
      </c>
      <c r="Q1236">
        <v>0</v>
      </c>
      <c r="R1236">
        <v>0</v>
      </c>
      <c r="S1236">
        <v>0</v>
      </c>
      <c r="T1236">
        <v>0</v>
      </c>
      <c r="U1236">
        <v>0</v>
      </c>
      <c r="V1236">
        <v>0</v>
      </c>
      <c r="W1236">
        <v>0</v>
      </c>
      <c r="X1236">
        <v>0</v>
      </c>
      <c r="Y1236">
        <v>0</v>
      </c>
      <c r="Z1236">
        <v>5.0999999999999997E-2</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row>
    <row r="1237" spans="8:48" ht="15" customHeight="1" x14ac:dyDescent="0.3">
      <c r="H1237" t="str">
        <v>BH89L26</v>
      </c>
      <c r="I1237" t="str">
        <v>FABBRICA ITALIANA LAPIS AFFINI  ORD</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6.3200000000000006E-2</v>
      </c>
      <c r="AI1237">
        <v>0.218</v>
      </c>
      <c r="AJ1237">
        <v>0</v>
      </c>
      <c r="AK1237">
        <v>0</v>
      </c>
      <c r="AL1237">
        <v>0</v>
      </c>
      <c r="AM1237">
        <v>0</v>
      </c>
      <c r="AN1237">
        <v>0</v>
      </c>
      <c r="AO1237">
        <v>0</v>
      </c>
      <c r="AP1237">
        <v>0</v>
      </c>
      <c r="AQ1237">
        <v>0</v>
      </c>
      <c r="AR1237">
        <v>0</v>
      </c>
      <c r="AS1237">
        <v>0</v>
      </c>
      <c r="AT1237">
        <v>0</v>
      </c>
      <c r="AU1237">
        <v>0</v>
      </c>
      <c r="AV1237">
        <v>0</v>
      </c>
    </row>
    <row r="1238" spans="8:48" ht="15" customHeight="1" x14ac:dyDescent="0.3">
      <c r="H1238" t="str">
        <v>BNGN9Z1</v>
      </c>
      <c r="I1238" t="str">
        <v>FINECOBANK SPA  ORD</v>
      </c>
      <c r="J1238">
        <v>0.74939999999999996</v>
      </c>
      <c r="K1238">
        <v>0.5524</v>
      </c>
      <c r="L1238">
        <v>0</v>
      </c>
      <c r="M1238">
        <v>0</v>
      </c>
      <c r="N1238">
        <v>0</v>
      </c>
      <c r="O1238">
        <v>0</v>
      </c>
      <c r="P1238">
        <v>0</v>
      </c>
      <c r="Q1238">
        <v>0</v>
      </c>
      <c r="R1238">
        <v>0.68840000000000001</v>
      </c>
      <c r="S1238">
        <v>0.76180000000000003</v>
      </c>
      <c r="T1238">
        <v>0.79990000000000006</v>
      </c>
      <c r="U1238">
        <v>0.89580000000000004</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row>
    <row r="1239" spans="8:48" ht="15" customHeight="1" x14ac:dyDescent="0.3">
      <c r="H1239" t="str">
        <v>B1Y6V63</v>
      </c>
      <c r="I1239" t="str">
        <v>MOLTIPLY GROUP (GRUPPO MUTU)  ORD</v>
      </c>
      <c r="J1239">
        <v>0</v>
      </c>
      <c r="K1239">
        <v>0</v>
      </c>
      <c r="L1239">
        <v>0</v>
      </c>
      <c r="M1239">
        <v>0</v>
      </c>
      <c r="N1239">
        <v>0</v>
      </c>
      <c r="O1239">
        <v>0</v>
      </c>
      <c r="P1239">
        <v>0</v>
      </c>
      <c r="Q1239">
        <v>0</v>
      </c>
      <c r="R1239">
        <v>0</v>
      </c>
      <c r="S1239">
        <v>0</v>
      </c>
      <c r="T1239">
        <v>0</v>
      </c>
      <c r="U1239">
        <v>0</v>
      </c>
      <c r="V1239">
        <v>0</v>
      </c>
      <c r="W1239">
        <v>0</v>
      </c>
      <c r="X1239">
        <v>0</v>
      </c>
      <c r="Y1239">
        <v>0</v>
      </c>
      <c r="Z1239">
        <v>0.28389999999999999</v>
      </c>
      <c r="AA1239">
        <v>0.2334</v>
      </c>
      <c r="AB1239">
        <v>0.25169999999999998</v>
      </c>
      <c r="AC1239">
        <v>0.27460000000000001</v>
      </c>
      <c r="AD1239">
        <v>0</v>
      </c>
      <c r="AE1239">
        <v>0</v>
      </c>
      <c r="AF1239">
        <v>0</v>
      </c>
      <c r="AG1239">
        <v>0</v>
      </c>
      <c r="AH1239">
        <v>0</v>
      </c>
      <c r="AI1239">
        <v>0</v>
      </c>
      <c r="AJ1239">
        <v>0.21609999999999999</v>
      </c>
      <c r="AK1239">
        <v>0.26419999999999999</v>
      </c>
      <c r="AL1239">
        <v>0</v>
      </c>
      <c r="AM1239">
        <v>0</v>
      </c>
      <c r="AN1239">
        <v>0</v>
      </c>
      <c r="AO1239">
        <v>0</v>
      </c>
      <c r="AP1239">
        <v>0</v>
      </c>
      <c r="AQ1239">
        <v>0</v>
      </c>
      <c r="AR1239">
        <v>0</v>
      </c>
      <c r="AS1239">
        <v>0</v>
      </c>
      <c r="AT1239">
        <v>0</v>
      </c>
      <c r="AU1239">
        <v>0</v>
      </c>
      <c r="AV1239">
        <v>0</v>
      </c>
    </row>
    <row r="1240" spans="8:48" ht="15" customHeight="1" x14ac:dyDescent="0.3">
      <c r="H1240" t="str">
        <v>4557999</v>
      </c>
      <c r="I1240" t="str">
        <v>IMA (INDUSTRIA MACCHINE AUTO)  ORD</v>
      </c>
      <c r="J1240">
        <v>0.73850000000000005</v>
      </c>
      <c r="K1240">
        <v>0</v>
      </c>
      <c r="L1240">
        <v>0</v>
      </c>
      <c r="M1240">
        <v>0</v>
      </c>
      <c r="N1240">
        <v>0.62009999999999998</v>
      </c>
      <c r="O1240">
        <v>0.72099999999999997</v>
      </c>
      <c r="P1240">
        <v>0.7177</v>
      </c>
      <c r="Q1240">
        <v>0.73440000000000005</v>
      </c>
      <c r="R1240">
        <v>0.79749999999999999</v>
      </c>
      <c r="S1240">
        <v>0.67830000000000001</v>
      </c>
      <c r="T1240">
        <v>0.60050000000000003</v>
      </c>
      <c r="U1240">
        <v>0.49859999999999999</v>
      </c>
      <c r="V1240">
        <v>0.57450000000000001</v>
      </c>
      <c r="W1240">
        <v>0.68169999999999997</v>
      </c>
      <c r="X1240">
        <v>0.4874</v>
      </c>
      <c r="Y1240">
        <v>0.47539999999999999</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row>
    <row r="1241" spans="8:48" ht="15" customHeight="1" x14ac:dyDescent="0.3">
      <c r="H1241" t="str">
        <v>5161407</v>
      </c>
      <c r="I1241" t="str">
        <v>INTERPUMP GROUP SPA  ORD</v>
      </c>
      <c r="J1241">
        <v>0.78269999999999995</v>
      </c>
      <c r="K1241">
        <v>0.56459999999999999</v>
      </c>
      <c r="L1241">
        <v>0</v>
      </c>
      <c r="M1241">
        <v>0</v>
      </c>
      <c r="N1241">
        <v>0</v>
      </c>
      <c r="O1241">
        <v>0.81679999999999997</v>
      </c>
      <c r="P1241">
        <v>0.68859999999999999</v>
      </c>
      <c r="Q1241">
        <v>0.74099999999999999</v>
      </c>
      <c r="R1241">
        <v>0.72570000000000001</v>
      </c>
      <c r="S1241">
        <v>0.67430000000000001</v>
      </c>
      <c r="T1241">
        <v>0.65720000000000001</v>
      </c>
      <c r="U1241">
        <v>0.64429999999999998</v>
      </c>
      <c r="V1241">
        <v>0.66679999999999995</v>
      </c>
      <c r="W1241">
        <v>0.51829999999999998</v>
      </c>
      <c r="X1241">
        <v>0.49969999999999998</v>
      </c>
      <c r="Y1241">
        <v>0.59619999999999995</v>
      </c>
      <c r="Z1241">
        <v>0.86809999999999998</v>
      </c>
      <c r="AA1241">
        <v>0</v>
      </c>
      <c r="AB1241">
        <v>0</v>
      </c>
      <c r="AC1241">
        <v>0</v>
      </c>
      <c r="AD1241">
        <v>0</v>
      </c>
      <c r="AE1241">
        <v>0</v>
      </c>
      <c r="AF1241">
        <v>0</v>
      </c>
      <c r="AG1241">
        <v>0</v>
      </c>
      <c r="AH1241">
        <v>0</v>
      </c>
      <c r="AI1241">
        <v>0</v>
      </c>
      <c r="AJ1241">
        <v>0.3629</v>
      </c>
      <c r="AK1241">
        <v>0.61629999999999996</v>
      </c>
      <c r="AL1241">
        <v>0.51180000000000003</v>
      </c>
      <c r="AM1241">
        <v>0</v>
      </c>
      <c r="AN1241">
        <v>0</v>
      </c>
      <c r="AO1241">
        <v>0</v>
      </c>
      <c r="AP1241">
        <v>0</v>
      </c>
      <c r="AQ1241">
        <v>0</v>
      </c>
      <c r="AR1241">
        <v>0</v>
      </c>
      <c r="AS1241">
        <v>0</v>
      </c>
      <c r="AT1241">
        <v>0</v>
      </c>
      <c r="AU1241">
        <v>0</v>
      </c>
      <c r="AV1241">
        <v>0</v>
      </c>
    </row>
    <row r="1242" spans="8:48" ht="15" customHeight="1" x14ac:dyDescent="0.3">
      <c r="H1242" t="str">
        <v>4783211</v>
      </c>
      <c r="I1242" t="str">
        <v>IREN SPA  ORD</v>
      </c>
      <c r="J1242">
        <v>0</v>
      </c>
      <c r="K1242">
        <v>0</v>
      </c>
      <c r="L1242">
        <v>0.5171</v>
      </c>
      <c r="M1242">
        <v>0.9516</v>
      </c>
      <c r="N1242">
        <v>0.85540000000000005</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0.59430000000000005</v>
      </c>
      <c r="AS1242">
        <v>0.86670000000000003</v>
      </c>
      <c r="AT1242">
        <v>0.79759999999999998</v>
      </c>
      <c r="AU1242">
        <v>0</v>
      </c>
      <c r="AV1242">
        <v>0</v>
      </c>
    </row>
    <row r="1243" spans="8:48" ht="15" customHeight="1" x14ac:dyDescent="0.3">
      <c r="H1243" t="str">
        <v>BNT8D28</v>
      </c>
      <c r="I1243" t="str">
        <v>INTERCOS SPA  ORD</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0.26800000000000002</v>
      </c>
      <c r="AL1243">
        <v>0.25080000000000002</v>
      </c>
      <c r="AM1243">
        <v>0.17610000000000001</v>
      </c>
      <c r="AN1243">
        <v>0</v>
      </c>
      <c r="AO1243">
        <v>0</v>
      </c>
      <c r="AP1243">
        <v>0.185</v>
      </c>
      <c r="AQ1243">
        <v>0.51600000000000001</v>
      </c>
      <c r="AR1243">
        <v>0.45219999999999999</v>
      </c>
      <c r="AS1243">
        <v>0</v>
      </c>
      <c r="AT1243">
        <v>0</v>
      </c>
      <c r="AU1243">
        <v>0</v>
      </c>
      <c r="AV1243">
        <v>0</v>
      </c>
    </row>
    <row r="1244" spans="8:48" ht="15" customHeight="1" x14ac:dyDescent="0.3">
      <c r="H1244" t="str">
        <v>BZ1KGJ4</v>
      </c>
      <c r="I1244" t="str">
        <v>GIMA TT SPA  ORD</v>
      </c>
      <c r="J1244">
        <v>0</v>
      </c>
      <c r="K1244">
        <v>0</v>
      </c>
      <c r="L1244">
        <v>0</v>
      </c>
      <c r="M1244">
        <v>0</v>
      </c>
      <c r="N1244">
        <v>0</v>
      </c>
      <c r="O1244">
        <v>0</v>
      </c>
      <c r="P1244">
        <v>0</v>
      </c>
      <c r="Q1244">
        <v>0</v>
      </c>
      <c r="R1244">
        <v>0</v>
      </c>
      <c r="S1244">
        <v>0</v>
      </c>
      <c r="T1244">
        <v>0.21390000000000001</v>
      </c>
      <c r="U1244">
        <v>0.23019999999999999</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row>
    <row r="1245" spans="8:48" ht="15" customHeight="1" x14ac:dyDescent="0.3">
      <c r="H1245" t="str">
        <v>BMVB793</v>
      </c>
      <c r="I1245" t="str">
        <v>GVS SPA  ORD</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0.23</v>
      </c>
      <c r="AG1245">
        <v>0.28220000000000001</v>
      </c>
      <c r="AH1245">
        <v>0</v>
      </c>
      <c r="AI1245">
        <v>0</v>
      </c>
      <c r="AJ1245">
        <v>0</v>
      </c>
      <c r="AK1245">
        <v>0</v>
      </c>
      <c r="AL1245">
        <v>0</v>
      </c>
      <c r="AM1245">
        <v>0</v>
      </c>
      <c r="AN1245">
        <v>0</v>
      </c>
      <c r="AO1245">
        <v>0</v>
      </c>
      <c r="AP1245">
        <v>0</v>
      </c>
      <c r="AQ1245">
        <v>0</v>
      </c>
      <c r="AR1245">
        <v>0</v>
      </c>
      <c r="AS1245">
        <v>0</v>
      </c>
      <c r="AT1245">
        <v>0</v>
      </c>
      <c r="AU1245">
        <v>0</v>
      </c>
      <c r="AV1245">
        <v>0</v>
      </c>
    </row>
    <row r="1246" spans="8:48" ht="15" customHeight="1" x14ac:dyDescent="0.3">
      <c r="H1246" t="str">
        <v>BZ0P4R4</v>
      </c>
      <c r="I1246" t="str">
        <v>INFRASTRUTTURE WIRELESS ITAL  ORD</v>
      </c>
      <c r="J1246">
        <v>0</v>
      </c>
      <c r="K1246">
        <v>0</v>
      </c>
      <c r="L1246">
        <v>0</v>
      </c>
      <c r="M1246">
        <v>0</v>
      </c>
      <c r="N1246">
        <v>0</v>
      </c>
      <c r="O1246">
        <v>0</v>
      </c>
      <c r="P1246">
        <v>0</v>
      </c>
      <c r="Q1246">
        <v>0</v>
      </c>
      <c r="R1246">
        <v>0</v>
      </c>
      <c r="S1246">
        <v>0</v>
      </c>
      <c r="T1246">
        <v>0</v>
      </c>
      <c r="U1246">
        <v>0</v>
      </c>
      <c r="V1246">
        <v>0</v>
      </c>
      <c r="W1246">
        <v>0</v>
      </c>
      <c r="X1246">
        <v>0</v>
      </c>
      <c r="Y1246">
        <v>0</v>
      </c>
      <c r="Z1246">
        <v>0.70209999999999995</v>
      </c>
      <c r="AA1246">
        <v>0.7369</v>
      </c>
      <c r="AB1246">
        <v>0.63639999999999997</v>
      </c>
      <c r="AC1246">
        <v>0.52390000000000003</v>
      </c>
      <c r="AD1246">
        <v>0.92359999999999998</v>
      </c>
      <c r="AE1246">
        <v>0.51570000000000005</v>
      </c>
      <c r="AF1246">
        <v>0</v>
      </c>
      <c r="AG1246">
        <v>0</v>
      </c>
      <c r="AH1246">
        <v>0</v>
      </c>
      <c r="AI1246">
        <v>0</v>
      </c>
      <c r="AJ1246">
        <v>0</v>
      </c>
      <c r="AK1246">
        <v>0</v>
      </c>
      <c r="AL1246">
        <v>0</v>
      </c>
      <c r="AM1246">
        <v>0</v>
      </c>
      <c r="AN1246">
        <v>0</v>
      </c>
      <c r="AO1246">
        <v>0</v>
      </c>
      <c r="AP1246">
        <v>0</v>
      </c>
      <c r="AQ1246">
        <v>0</v>
      </c>
      <c r="AR1246">
        <v>0</v>
      </c>
      <c r="AS1246">
        <v>0</v>
      </c>
      <c r="AT1246">
        <v>0</v>
      </c>
      <c r="AU1246">
        <v>0</v>
      </c>
      <c r="AV1246">
        <v>0</v>
      </c>
    </row>
    <row r="1247" spans="8:48" ht="15" customHeight="1" x14ac:dyDescent="0.3">
      <c r="H1247" t="str">
        <v>B0B87F6</v>
      </c>
      <c r="I1247" t="str">
        <v>MARR SPA  ORD</v>
      </c>
      <c r="J1247">
        <v>0</v>
      </c>
      <c r="K1247">
        <v>0</v>
      </c>
      <c r="L1247">
        <v>0</v>
      </c>
      <c r="M1247">
        <v>0.61990000000000001</v>
      </c>
      <c r="N1247">
        <v>0.64439999999999997</v>
      </c>
      <c r="O1247">
        <v>0.68669999999999998</v>
      </c>
      <c r="P1247">
        <v>0</v>
      </c>
      <c r="Q1247">
        <v>0</v>
      </c>
      <c r="R1247">
        <v>0</v>
      </c>
      <c r="S1247">
        <v>0</v>
      </c>
      <c r="T1247">
        <v>0</v>
      </c>
      <c r="U1247">
        <v>0</v>
      </c>
      <c r="V1247">
        <v>0</v>
      </c>
      <c r="W1247">
        <v>0</v>
      </c>
      <c r="X1247">
        <v>0.56850000000000001</v>
      </c>
      <c r="Y1247">
        <v>0.38100000000000001</v>
      </c>
      <c r="Z1247">
        <v>0</v>
      </c>
      <c r="AA1247">
        <v>0</v>
      </c>
      <c r="AB1247">
        <v>0</v>
      </c>
      <c r="AC1247">
        <v>0</v>
      </c>
      <c r="AD1247">
        <v>0</v>
      </c>
      <c r="AE1247">
        <v>0</v>
      </c>
      <c r="AF1247">
        <v>0</v>
      </c>
      <c r="AG1247">
        <v>0</v>
      </c>
      <c r="AH1247">
        <v>0</v>
      </c>
      <c r="AI1247">
        <v>0</v>
      </c>
      <c r="AJ1247">
        <v>0</v>
      </c>
      <c r="AK1247">
        <v>0</v>
      </c>
      <c r="AL1247">
        <v>0</v>
      </c>
      <c r="AM1247">
        <v>0.4748</v>
      </c>
      <c r="AN1247">
        <v>0.39329999999999998</v>
      </c>
      <c r="AO1247">
        <v>0.4209</v>
      </c>
      <c r="AP1247">
        <v>0.47449999999999998</v>
      </c>
      <c r="AQ1247">
        <v>0.71130000000000004</v>
      </c>
      <c r="AR1247">
        <v>0.7157</v>
      </c>
      <c r="AS1247">
        <v>0</v>
      </c>
      <c r="AT1247">
        <v>0</v>
      </c>
      <c r="AU1247">
        <v>0</v>
      </c>
      <c r="AV1247">
        <v>0</v>
      </c>
    </row>
    <row r="1248" spans="8:48" ht="15" customHeight="1" x14ac:dyDescent="0.3">
      <c r="H1248" t="str">
        <v>BGLP232</v>
      </c>
      <c r="I1248" t="str">
        <v>MONCLER SPA  ORD</v>
      </c>
      <c r="J1248">
        <v>0.74260000000000004</v>
      </c>
      <c r="K1248">
        <v>0.54339999999999999</v>
      </c>
      <c r="L1248">
        <v>0</v>
      </c>
      <c r="M1248">
        <v>0</v>
      </c>
      <c r="N1248">
        <v>0</v>
      </c>
      <c r="O1248">
        <v>0</v>
      </c>
      <c r="P1248">
        <v>0</v>
      </c>
      <c r="Q1248">
        <v>0</v>
      </c>
      <c r="R1248">
        <v>0.54649999999999999</v>
      </c>
      <c r="S1248">
        <v>0.46179999999999999</v>
      </c>
      <c r="T1248">
        <v>0.48759999999999998</v>
      </c>
      <c r="U1248">
        <v>0.51239999999999997</v>
      </c>
      <c r="V1248">
        <v>0.6</v>
      </c>
      <c r="W1248">
        <v>0.54620000000000002</v>
      </c>
      <c r="X1248">
        <v>0.48649999999999999</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row>
    <row r="1249" spans="8:48" ht="15" customHeight="1" x14ac:dyDescent="0.3">
      <c r="H1249" t="str">
        <v>BD2Z8S7</v>
      </c>
      <c r="I1249" t="str">
        <v>ITALGAS SPA  ORD</v>
      </c>
      <c r="J1249">
        <v>0</v>
      </c>
      <c r="K1249">
        <v>0</v>
      </c>
      <c r="L1249">
        <v>0</v>
      </c>
      <c r="M1249">
        <v>0</v>
      </c>
      <c r="N1249">
        <v>0</v>
      </c>
      <c r="O1249">
        <v>0</v>
      </c>
      <c r="P1249">
        <v>0</v>
      </c>
      <c r="Q1249">
        <v>0</v>
      </c>
      <c r="R1249">
        <v>0</v>
      </c>
      <c r="S1249">
        <v>0</v>
      </c>
      <c r="T1249">
        <v>0</v>
      </c>
      <c r="U1249">
        <v>0</v>
      </c>
      <c r="V1249">
        <v>0</v>
      </c>
      <c r="W1249">
        <v>0</v>
      </c>
      <c r="X1249">
        <v>0</v>
      </c>
      <c r="Y1249">
        <v>0</v>
      </c>
      <c r="Z1249">
        <v>0.27950000000000003</v>
      </c>
      <c r="AA1249">
        <v>0.2908</v>
      </c>
      <c r="AB1249">
        <v>0.29830000000000001</v>
      </c>
      <c r="AC1249">
        <v>0.2462</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row>
    <row r="1250" spans="8:48" ht="15" customHeight="1" x14ac:dyDescent="0.3">
      <c r="H1250" t="str">
        <v>B93ZNM7</v>
      </c>
      <c r="I1250" t="str">
        <v>MOLESKINE SPA  ORD</v>
      </c>
      <c r="J1250">
        <v>0</v>
      </c>
      <c r="K1250">
        <v>0</v>
      </c>
      <c r="L1250">
        <v>2.9100000000000001E-2</v>
      </c>
      <c r="M1250">
        <v>0.36559999999999998</v>
      </c>
      <c r="N1250">
        <v>0.6431</v>
      </c>
      <c r="O1250">
        <v>0.7732</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row>
    <row r="1251" spans="8:48" ht="15" customHeight="1" x14ac:dyDescent="0.3">
      <c r="H1251" t="str">
        <v>B15CPD5</v>
      </c>
      <c r="I1251" t="str">
        <v>PIAGGIO &amp; C SPA  ORD</v>
      </c>
      <c r="J1251">
        <v>0</v>
      </c>
      <c r="K1251">
        <v>0</v>
      </c>
      <c r="L1251">
        <v>0</v>
      </c>
      <c r="M1251">
        <v>0</v>
      </c>
      <c r="N1251">
        <v>0</v>
      </c>
      <c r="O1251">
        <v>0</v>
      </c>
      <c r="P1251">
        <v>0</v>
      </c>
      <c r="Q1251">
        <v>0</v>
      </c>
      <c r="R1251">
        <v>0</v>
      </c>
      <c r="S1251">
        <v>0</v>
      </c>
      <c r="T1251">
        <v>0</v>
      </c>
      <c r="U1251">
        <v>0</v>
      </c>
      <c r="V1251">
        <v>0</v>
      </c>
      <c r="W1251">
        <v>0</v>
      </c>
      <c r="X1251">
        <v>0</v>
      </c>
      <c r="Y1251">
        <v>0</v>
      </c>
      <c r="Z1251">
        <v>0</v>
      </c>
      <c r="AA1251">
        <v>0.215</v>
      </c>
      <c r="AB1251">
        <v>0.4834</v>
      </c>
      <c r="AC1251">
        <v>0.44019999999999998</v>
      </c>
      <c r="AD1251">
        <v>0</v>
      </c>
      <c r="AE1251">
        <v>0</v>
      </c>
      <c r="AF1251">
        <v>0</v>
      </c>
      <c r="AG1251">
        <v>0</v>
      </c>
      <c r="AH1251">
        <v>0</v>
      </c>
      <c r="AI1251">
        <v>0</v>
      </c>
      <c r="AJ1251">
        <v>0</v>
      </c>
      <c r="AK1251">
        <v>0</v>
      </c>
      <c r="AL1251">
        <v>0</v>
      </c>
      <c r="AM1251">
        <v>0</v>
      </c>
      <c r="AN1251">
        <v>0</v>
      </c>
      <c r="AO1251">
        <v>0.29830000000000001</v>
      </c>
      <c r="AP1251">
        <v>0.40610000000000002</v>
      </c>
      <c r="AQ1251">
        <v>0.2576</v>
      </c>
      <c r="AR1251">
        <v>0.15609999999999999</v>
      </c>
      <c r="AS1251">
        <v>0</v>
      </c>
      <c r="AT1251">
        <v>0</v>
      </c>
      <c r="AU1251">
        <v>0</v>
      </c>
      <c r="AV1251">
        <v>0</v>
      </c>
    </row>
    <row r="1252" spans="8:48" ht="15" customHeight="1" x14ac:dyDescent="0.3">
      <c r="H1252" t="str">
        <v>B1W4V69</v>
      </c>
      <c r="I1252" t="str">
        <v>PRYSMIAN SPA  ORD</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0.89</v>
      </c>
      <c r="AG1252">
        <v>0.95350000000000001</v>
      </c>
      <c r="AH1252">
        <v>0.36459999999999998</v>
      </c>
      <c r="AI1252">
        <v>0.45669999999999999</v>
      </c>
      <c r="AJ1252">
        <v>0.43790000000000001</v>
      </c>
      <c r="AK1252">
        <v>0.35759999999999997</v>
      </c>
      <c r="AL1252">
        <v>0.17910000000000001</v>
      </c>
      <c r="AM1252">
        <v>0.184</v>
      </c>
      <c r="AN1252">
        <v>0.2344</v>
      </c>
      <c r="AO1252">
        <v>0</v>
      </c>
      <c r="AP1252">
        <v>0</v>
      </c>
      <c r="AQ1252">
        <v>0</v>
      </c>
      <c r="AR1252">
        <v>0</v>
      </c>
      <c r="AS1252">
        <v>0</v>
      </c>
      <c r="AT1252">
        <v>0</v>
      </c>
      <c r="AU1252">
        <v>0</v>
      </c>
      <c r="AV1252">
        <v>0</v>
      </c>
    </row>
    <row r="1253" spans="8:48" ht="15" customHeight="1" x14ac:dyDescent="0.3">
      <c r="H1253" t="str">
        <v>BZ5ZHK3</v>
      </c>
      <c r="I1253" t="str">
        <v>PIRELLI &amp; C SPA  ORD</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0.89529999999999998</v>
      </c>
      <c r="AI1253">
        <v>0.48080000000000001</v>
      </c>
      <c r="AJ1253">
        <v>0</v>
      </c>
      <c r="AK1253">
        <v>0</v>
      </c>
      <c r="AL1253">
        <v>0</v>
      </c>
      <c r="AM1253">
        <v>0.48509999999999998</v>
      </c>
      <c r="AN1253">
        <v>0</v>
      </c>
      <c r="AO1253">
        <v>0</v>
      </c>
      <c r="AP1253">
        <v>0</v>
      </c>
      <c r="AQ1253">
        <v>0</v>
      </c>
      <c r="AR1253">
        <v>0</v>
      </c>
      <c r="AS1253">
        <v>0</v>
      </c>
      <c r="AT1253">
        <v>0</v>
      </c>
      <c r="AU1253">
        <v>0</v>
      </c>
      <c r="AV1253">
        <v>0</v>
      </c>
    </row>
    <row r="1254" spans="8:48" ht="15" customHeight="1" x14ac:dyDescent="0.3">
      <c r="H1254" t="str">
        <v>B07DRZ5</v>
      </c>
      <c r="I1254" t="str">
        <v>RECORDATI SPA  ORD</v>
      </c>
      <c r="J1254">
        <v>0.65800000000000003</v>
      </c>
      <c r="K1254">
        <v>0.55600000000000005</v>
      </c>
      <c r="L1254">
        <v>0.64770000000000005</v>
      </c>
      <c r="M1254">
        <v>0.621</v>
      </c>
      <c r="N1254">
        <v>0.62</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row>
    <row r="1255" spans="8:48" ht="15" customHeight="1" x14ac:dyDescent="0.3">
      <c r="H1255" t="str">
        <v>BSM8WL2</v>
      </c>
      <c r="I1255" t="str">
        <v>RAI WAY SPA  ORD</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0.40379999999999999</v>
      </c>
      <c r="AQ1255">
        <v>0.50680000000000003</v>
      </c>
      <c r="AR1255">
        <v>0</v>
      </c>
      <c r="AS1255">
        <v>0</v>
      </c>
      <c r="AT1255">
        <v>0</v>
      </c>
      <c r="AU1255">
        <v>0</v>
      </c>
      <c r="AV1255">
        <v>0</v>
      </c>
    </row>
    <row r="1256" spans="8:48" ht="15" customHeight="1" x14ac:dyDescent="0.3">
      <c r="H1256" t="str">
        <v>BW0D7R8</v>
      </c>
      <c r="I1256" t="str">
        <v>OVS SPA  ORD</v>
      </c>
      <c r="J1256">
        <v>0.83909999999999996</v>
      </c>
      <c r="K1256">
        <v>1.0288999999999999</v>
      </c>
      <c r="L1256">
        <v>1.1617</v>
      </c>
      <c r="M1256">
        <v>1.5791999999999999</v>
      </c>
      <c r="N1256">
        <v>0.91590000000000005</v>
      </c>
      <c r="O1256">
        <v>0.91200000000000003</v>
      </c>
      <c r="P1256">
        <v>0.84340000000000004</v>
      </c>
      <c r="Q1256">
        <v>0.44219999999999998</v>
      </c>
      <c r="R1256">
        <v>0</v>
      </c>
      <c r="S1256">
        <v>0.24929999999999999</v>
      </c>
      <c r="T1256">
        <v>0.23980000000000001</v>
      </c>
      <c r="U1256">
        <v>0.2029</v>
      </c>
      <c r="V1256">
        <v>0.187</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0.26829999999999998</v>
      </c>
      <c r="AQ1256">
        <v>0.29049999999999998</v>
      </c>
      <c r="AR1256">
        <v>0</v>
      </c>
      <c r="AS1256">
        <v>0</v>
      </c>
      <c r="AT1256">
        <v>0</v>
      </c>
      <c r="AU1256">
        <v>0</v>
      </c>
      <c r="AV1256">
        <v>0</v>
      </c>
    </row>
    <row r="1257" spans="8:48" ht="15" customHeight="1" x14ac:dyDescent="0.3">
      <c r="H1257" t="str">
        <v>B5VZ053</v>
      </c>
      <c r="I1257" t="str">
        <v>SALVATORE FERRAGAMO SPA  ORD</v>
      </c>
      <c r="J1257">
        <v>0</v>
      </c>
      <c r="K1257">
        <v>0</v>
      </c>
      <c r="L1257">
        <v>0</v>
      </c>
      <c r="M1257">
        <v>0</v>
      </c>
      <c r="N1257">
        <v>0</v>
      </c>
      <c r="O1257">
        <v>0</v>
      </c>
      <c r="P1257">
        <v>0</v>
      </c>
      <c r="Q1257">
        <v>0.36820000000000003</v>
      </c>
      <c r="R1257">
        <v>0.51049999999999995</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row>
    <row r="1258" spans="8:48" ht="15" customHeight="1" x14ac:dyDescent="0.3">
      <c r="H1258" t="str">
        <v>4760850</v>
      </c>
      <c r="I1258" t="str">
        <v>SAES GETTERS SPA  ORD</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0.22550000000000001</v>
      </c>
      <c r="AT1258">
        <v>0.2238</v>
      </c>
      <c r="AU1258">
        <v>0</v>
      </c>
      <c r="AV1258">
        <v>0</v>
      </c>
    </row>
    <row r="1259" spans="8:48" ht="15" customHeight="1" x14ac:dyDescent="0.3">
      <c r="H1259" t="str">
        <v>BMY36H7</v>
      </c>
      <c r="I1259" t="str">
        <v>SAIPEM SPA  ORD</v>
      </c>
      <c r="J1259">
        <v>0</v>
      </c>
      <c r="K1259">
        <v>0</v>
      </c>
      <c r="L1259">
        <v>0</v>
      </c>
      <c r="M1259">
        <v>0</v>
      </c>
      <c r="N1259">
        <v>0</v>
      </c>
      <c r="O1259">
        <v>0</v>
      </c>
      <c r="P1259">
        <v>0</v>
      </c>
      <c r="Q1259">
        <v>0</v>
      </c>
      <c r="R1259">
        <v>0</v>
      </c>
      <c r="S1259">
        <v>0</v>
      </c>
      <c r="T1259">
        <v>0</v>
      </c>
      <c r="U1259">
        <v>0</v>
      </c>
      <c r="V1259">
        <v>0</v>
      </c>
      <c r="W1259">
        <v>0</v>
      </c>
      <c r="X1259">
        <v>1.2948</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0.51329999999999998</v>
      </c>
      <c r="AT1259">
        <v>0.52849999999999997</v>
      </c>
      <c r="AU1259">
        <v>0.55879999999999996</v>
      </c>
      <c r="AV1259">
        <v>0</v>
      </c>
    </row>
    <row r="1260" spans="8:48" ht="15" customHeight="1" x14ac:dyDescent="0.3">
      <c r="H1260" t="str">
        <v>B04F679</v>
      </c>
      <c r="I1260" t="str">
        <v>SARAS SPA  ORD</v>
      </c>
      <c r="J1260">
        <v>0</v>
      </c>
      <c r="K1260">
        <v>0</v>
      </c>
      <c r="L1260">
        <v>0.58120000000000005</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row>
    <row r="1261" spans="8:48" ht="15" customHeight="1" x14ac:dyDescent="0.3">
      <c r="H1261" t="str">
        <v>7307425</v>
      </c>
      <c r="I1261" t="str">
        <v>SOCIETA INIZIATIVE AUTOSTRADALI  ORD</v>
      </c>
      <c r="J1261">
        <v>0</v>
      </c>
      <c r="K1261">
        <v>0</v>
      </c>
      <c r="L1261">
        <v>0.77890000000000004</v>
      </c>
      <c r="M1261">
        <v>0.71960000000000002</v>
      </c>
      <c r="N1261">
        <v>0</v>
      </c>
      <c r="O1261">
        <v>0</v>
      </c>
      <c r="P1261">
        <v>0</v>
      </c>
      <c r="Q1261">
        <v>0</v>
      </c>
      <c r="R1261">
        <v>0</v>
      </c>
      <c r="S1261">
        <v>0</v>
      </c>
      <c r="T1261">
        <v>0</v>
      </c>
      <c r="U1261">
        <v>0</v>
      </c>
      <c r="V1261">
        <v>0</v>
      </c>
      <c r="W1261">
        <v>0</v>
      </c>
      <c r="X1261">
        <v>0</v>
      </c>
      <c r="Y1261">
        <v>0</v>
      </c>
      <c r="Z1261">
        <v>0.49669999999999997</v>
      </c>
      <c r="AA1261">
        <v>0.50860000000000005</v>
      </c>
      <c r="AB1261">
        <v>0.51100000000000001</v>
      </c>
      <c r="AC1261">
        <v>0.4289</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row>
    <row r="1262" spans="8:48" ht="15" customHeight="1" x14ac:dyDescent="0.3">
      <c r="H1262" t="str">
        <v>4820668</v>
      </c>
      <c r="I1262" t="str">
        <v>SOGEFI SPA  ORD</v>
      </c>
      <c r="J1262">
        <v>0</v>
      </c>
      <c r="K1262">
        <v>0</v>
      </c>
      <c r="L1262">
        <v>0</v>
      </c>
      <c r="M1262">
        <v>0</v>
      </c>
      <c r="N1262">
        <v>0</v>
      </c>
      <c r="O1262">
        <v>0</v>
      </c>
      <c r="P1262">
        <v>0</v>
      </c>
      <c r="Q1262">
        <v>0</v>
      </c>
      <c r="R1262">
        <v>0</v>
      </c>
      <c r="S1262">
        <v>0</v>
      </c>
      <c r="T1262">
        <v>0.15229999999999999</v>
      </c>
      <c r="U1262">
        <v>0.1168</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row>
    <row r="1263" spans="8:48" ht="15" customHeight="1" x14ac:dyDescent="0.3">
      <c r="H1263" t="str">
        <v>B56RD66</v>
      </c>
      <c r="I1263" t="str">
        <v>SESA SPA  ORD</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0.13789999999999999</v>
      </c>
      <c r="AE1263">
        <v>0.152</v>
      </c>
      <c r="AF1263">
        <v>0.49830000000000002</v>
      </c>
      <c r="AG1263">
        <v>0.55400000000000005</v>
      </c>
      <c r="AH1263">
        <v>0.30170000000000002</v>
      </c>
      <c r="AI1263">
        <v>0.43919999999999998</v>
      </c>
      <c r="AJ1263">
        <v>0.56820000000000004</v>
      </c>
      <c r="AK1263">
        <v>0.47099999999999997</v>
      </c>
      <c r="AL1263">
        <v>0.5151</v>
      </c>
      <c r="AM1263">
        <v>0.50929999999999997</v>
      </c>
      <c r="AN1263">
        <v>0.5292</v>
      </c>
      <c r="AO1263">
        <v>0.498</v>
      </c>
      <c r="AP1263">
        <v>0.51219999999999999</v>
      </c>
      <c r="AQ1263">
        <v>0.2089</v>
      </c>
      <c r="AR1263">
        <v>0</v>
      </c>
      <c r="AS1263">
        <v>0</v>
      </c>
      <c r="AT1263">
        <v>0</v>
      </c>
      <c r="AU1263">
        <v>0</v>
      </c>
      <c r="AV1263">
        <v>0</v>
      </c>
    </row>
    <row r="1264" spans="8:48" ht="15" customHeight="1" x14ac:dyDescent="0.3">
      <c r="H1264" t="str">
        <v>BD9Y5C0</v>
      </c>
      <c r="I1264" t="str">
        <v>TECHNOGYM SPA  ORD</v>
      </c>
      <c r="J1264">
        <v>0</v>
      </c>
      <c r="K1264">
        <v>0</v>
      </c>
      <c r="L1264">
        <v>0</v>
      </c>
      <c r="M1264">
        <v>0</v>
      </c>
      <c r="N1264">
        <v>0</v>
      </c>
      <c r="O1264">
        <v>0</v>
      </c>
      <c r="P1264">
        <v>0</v>
      </c>
      <c r="Q1264">
        <v>0</v>
      </c>
      <c r="R1264">
        <v>0.62729999999999997</v>
      </c>
      <c r="S1264">
        <v>0.5706</v>
      </c>
      <c r="T1264">
        <v>0.56200000000000006</v>
      </c>
      <c r="U1264">
        <v>0.5958</v>
      </c>
      <c r="V1264">
        <v>0.80679999999999996</v>
      </c>
      <c r="W1264">
        <v>0.67230000000000001</v>
      </c>
      <c r="X1264">
        <v>0.63370000000000004</v>
      </c>
      <c r="Y1264">
        <v>0.72609999999999997</v>
      </c>
      <c r="Z1264">
        <v>0.86350000000000005</v>
      </c>
      <c r="AA1264">
        <v>0.53290000000000004</v>
      </c>
      <c r="AB1264">
        <v>0</v>
      </c>
      <c r="AC1264">
        <v>0</v>
      </c>
      <c r="AD1264">
        <v>0</v>
      </c>
      <c r="AE1264">
        <v>0</v>
      </c>
      <c r="AF1264">
        <v>0</v>
      </c>
      <c r="AG1264">
        <v>0.1825</v>
      </c>
      <c r="AH1264">
        <v>0.63729999999999998</v>
      </c>
      <c r="AI1264">
        <v>0.42209999999999998</v>
      </c>
      <c r="AJ1264">
        <v>0</v>
      </c>
      <c r="AK1264">
        <v>0.217</v>
      </c>
      <c r="AL1264">
        <v>0.40029999999999999</v>
      </c>
      <c r="AM1264">
        <v>0</v>
      </c>
      <c r="AN1264">
        <v>0</v>
      </c>
      <c r="AO1264">
        <v>0</v>
      </c>
      <c r="AP1264">
        <v>0</v>
      </c>
      <c r="AQ1264">
        <v>0</v>
      </c>
      <c r="AR1264">
        <v>0</v>
      </c>
      <c r="AS1264">
        <v>0</v>
      </c>
      <c r="AT1264">
        <v>0</v>
      </c>
      <c r="AU1264">
        <v>0</v>
      </c>
      <c r="AV1264">
        <v>0</v>
      </c>
    </row>
    <row r="1265" spans="8:48" ht="15" customHeight="1" x14ac:dyDescent="0.3">
      <c r="H1265" t="str">
        <v>BP3S243</v>
      </c>
      <c r="I1265" t="str">
        <v>TINEXTA (TECNOINVESTIMENTI) SPA  ORD</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0.1792</v>
      </c>
      <c r="AJ1265">
        <v>0</v>
      </c>
      <c r="AK1265">
        <v>0</v>
      </c>
      <c r="AL1265">
        <v>0.14419999999999999</v>
      </c>
      <c r="AM1265">
        <v>0</v>
      </c>
      <c r="AN1265">
        <v>0</v>
      </c>
      <c r="AO1265">
        <v>0</v>
      </c>
      <c r="AP1265">
        <v>0</v>
      </c>
      <c r="AQ1265">
        <v>0</v>
      </c>
      <c r="AR1265">
        <v>0</v>
      </c>
      <c r="AS1265">
        <v>0</v>
      </c>
      <c r="AT1265">
        <v>0</v>
      </c>
      <c r="AU1265">
        <v>0</v>
      </c>
      <c r="AV1265">
        <v>0</v>
      </c>
    </row>
    <row r="1266" spans="8:48" ht="15" customHeight="1" x14ac:dyDescent="0.3">
      <c r="H1266" t="str">
        <v>4643735</v>
      </c>
      <c r="I1266" t="str">
        <v>TODS SPA  ORD</v>
      </c>
      <c r="J1266">
        <v>0</v>
      </c>
      <c r="K1266">
        <v>0</v>
      </c>
      <c r="L1266">
        <v>0</v>
      </c>
      <c r="M1266">
        <v>0</v>
      </c>
      <c r="N1266">
        <v>0</v>
      </c>
      <c r="O1266">
        <v>0</v>
      </c>
      <c r="P1266">
        <v>0</v>
      </c>
      <c r="Q1266">
        <v>0</v>
      </c>
      <c r="R1266">
        <v>0.49890000000000001</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row>
    <row r="1267" spans="8:48" ht="15" customHeight="1" x14ac:dyDescent="0.3">
      <c r="H1267" t="str">
        <v>BMFNNR5</v>
      </c>
      <c r="I1267" t="str">
        <v>YUBICO (ACQ) AB  ORD</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0.35520000000000002</v>
      </c>
      <c r="AV1267">
        <v>0</v>
      </c>
    </row>
    <row r="1268" spans="8:48" ht="15" customHeight="1" x14ac:dyDescent="0.3">
      <c r="H1268" t="str">
        <v>BMVWYM8</v>
      </c>
      <c r="I1268" t="str">
        <v>ADDLIFE AB  ORD B</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0.30959999999999999</v>
      </c>
      <c r="AK1268">
        <v>0</v>
      </c>
      <c r="AL1268">
        <v>0</v>
      </c>
      <c r="AM1268">
        <v>0</v>
      </c>
      <c r="AN1268">
        <v>0</v>
      </c>
      <c r="AO1268">
        <v>0</v>
      </c>
      <c r="AP1268">
        <v>0</v>
      </c>
      <c r="AQ1268">
        <v>0</v>
      </c>
      <c r="AR1268">
        <v>0</v>
      </c>
      <c r="AS1268">
        <v>0</v>
      </c>
      <c r="AT1268">
        <v>0</v>
      </c>
      <c r="AU1268">
        <v>0</v>
      </c>
      <c r="AV1268">
        <v>0</v>
      </c>
    </row>
    <row r="1269" spans="8:48" ht="15" customHeight="1" x14ac:dyDescent="0.3">
      <c r="H1269" t="str">
        <v>BJT9DB2</v>
      </c>
      <c r="I1269" t="str">
        <v>AF POYRY AB  RT 04/12/19</v>
      </c>
      <c r="J1269">
        <v>0</v>
      </c>
      <c r="K1269">
        <v>0</v>
      </c>
      <c r="L1269">
        <v>0</v>
      </c>
      <c r="M1269">
        <v>0</v>
      </c>
      <c r="N1269">
        <v>0</v>
      </c>
      <c r="O1269">
        <v>0</v>
      </c>
      <c r="P1269">
        <v>0</v>
      </c>
      <c r="Q1269">
        <v>0</v>
      </c>
      <c r="R1269">
        <v>0</v>
      </c>
      <c r="S1269">
        <v>0</v>
      </c>
      <c r="T1269">
        <v>0</v>
      </c>
      <c r="U1269">
        <v>0</v>
      </c>
      <c r="V1269">
        <v>0</v>
      </c>
      <c r="W1269">
        <v>0</v>
      </c>
      <c r="X1269">
        <v>0</v>
      </c>
      <c r="Y1269">
        <v>0</v>
      </c>
      <c r="Z1269">
        <v>9.4899999999999998E-2</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row>
    <row r="1270" spans="8:48" ht="15" customHeight="1" x14ac:dyDescent="0.3">
      <c r="H1270" t="str">
        <v>BYXPJQ8</v>
      </c>
      <c r="I1270" t="str">
        <v>AMBEA AB  ORD</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0.52680000000000005</v>
      </c>
      <c r="AK1270">
        <v>0.4768</v>
      </c>
      <c r="AL1270">
        <v>0</v>
      </c>
      <c r="AM1270">
        <v>0</v>
      </c>
      <c r="AN1270">
        <v>0</v>
      </c>
      <c r="AO1270">
        <v>0</v>
      </c>
      <c r="AP1270">
        <v>0</v>
      </c>
      <c r="AQ1270">
        <v>0</v>
      </c>
      <c r="AR1270">
        <v>0</v>
      </c>
      <c r="AS1270">
        <v>0</v>
      </c>
      <c r="AT1270">
        <v>0</v>
      </c>
      <c r="AU1270">
        <v>0</v>
      </c>
      <c r="AV1270">
        <v>0</v>
      </c>
    </row>
    <row r="1271" spans="8:48" ht="15" customHeight="1" x14ac:dyDescent="0.3">
      <c r="H1271" t="str">
        <v>BVGH0K1</v>
      </c>
      <c r="I1271" t="str">
        <v>AXFOOD AB  ORD</v>
      </c>
      <c r="J1271">
        <v>0</v>
      </c>
      <c r="K1271">
        <v>0</v>
      </c>
      <c r="L1271">
        <v>0</v>
      </c>
      <c r="M1271">
        <v>0</v>
      </c>
      <c r="N1271">
        <v>0</v>
      </c>
      <c r="O1271">
        <v>0</v>
      </c>
      <c r="P1271">
        <v>0</v>
      </c>
      <c r="Q1271">
        <v>0</v>
      </c>
      <c r="R1271">
        <v>0</v>
      </c>
      <c r="S1271">
        <v>0</v>
      </c>
      <c r="T1271">
        <v>0</v>
      </c>
      <c r="U1271">
        <v>0</v>
      </c>
      <c r="V1271">
        <v>0</v>
      </c>
      <c r="W1271">
        <v>0</v>
      </c>
      <c r="X1271">
        <v>0</v>
      </c>
      <c r="Y1271">
        <v>0</v>
      </c>
      <c r="Z1271">
        <v>0.27860000000000001</v>
      </c>
      <c r="AA1271">
        <v>0.28270000000000001</v>
      </c>
      <c r="AB1271">
        <v>0.3246</v>
      </c>
      <c r="AC1271">
        <v>0.29820000000000002</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row>
    <row r="1272" spans="8:48" ht="15" customHeight="1" x14ac:dyDescent="0.3">
      <c r="H1272" t="str">
        <v>BSL79B9</v>
      </c>
      <c r="I1272" t="str">
        <v>HUMBLE GROUP (BAYN) AB  ORD</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8.3999999999999995E-3</v>
      </c>
      <c r="AT1272">
        <v>0.32369999999999999</v>
      </c>
      <c r="AU1272">
        <v>0.24970000000000001</v>
      </c>
      <c r="AV1272">
        <v>0</v>
      </c>
    </row>
    <row r="1273" spans="8:48" ht="15" customHeight="1" x14ac:dyDescent="0.3">
      <c r="H1273" t="str">
        <v>BDHFV61</v>
      </c>
      <c r="I1273" t="str">
        <v>ACADEMEDIA AB  ORD</v>
      </c>
      <c r="J1273">
        <v>0</v>
      </c>
      <c r="K1273">
        <v>0</v>
      </c>
      <c r="L1273">
        <v>0</v>
      </c>
      <c r="M1273">
        <v>0</v>
      </c>
      <c r="N1273">
        <v>0</v>
      </c>
      <c r="O1273">
        <v>0</v>
      </c>
      <c r="P1273">
        <v>0</v>
      </c>
      <c r="Q1273">
        <v>0</v>
      </c>
      <c r="R1273">
        <v>0</v>
      </c>
      <c r="S1273">
        <v>0</v>
      </c>
      <c r="T1273">
        <v>0</v>
      </c>
      <c r="U1273">
        <v>0</v>
      </c>
      <c r="V1273">
        <v>0</v>
      </c>
      <c r="W1273">
        <v>0</v>
      </c>
      <c r="X1273">
        <v>0</v>
      </c>
      <c r="Y1273">
        <v>0</v>
      </c>
      <c r="Z1273">
        <v>0.63460000000000005</v>
      </c>
      <c r="AA1273">
        <v>0.60980000000000001</v>
      </c>
      <c r="AB1273">
        <v>0.53639999999999999</v>
      </c>
      <c r="AC1273">
        <v>0.59730000000000005</v>
      </c>
      <c r="AD1273">
        <v>0.70989999999999998</v>
      </c>
      <c r="AE1273">
        <v>0.77210000000000001</v>
      </c>
      <c r="AF1273">
        <v>0.82630000000000003</v>
      </c>
      <c r="AG1273">
        <v>0.89459999999999995</v>
      </c>
      <c r="AH1273">
        <v>0.1782</v>
      </c>
      <c r="AI1273">
        <v>0.60760000000000003</v>
      </c>
      <c r="AJ1273">
        <v>0.4612</v>
      </c>
      <c r="AK1273">
        <v>0</v>
      </c>
      <c r="AL1273">
        <v>0</v>
      </c>
      <c r="AM1273">
        <v>0</v>
      </c>
      <c r="AN1273">
        <v>0</v>
      </c>
      <c r="AO1273">
        <v>0</v>
      </c>
      <c r="AP1273">
        <v>0</v>
      </c>
      <c r="AQ1273">
        <v>0</v>
      </c>
      <c r="AR1273">
        <v>0</v>
      </c>
      <c r="AS1273">
        <v>0</v>
      </c>
      <c r="AT1273">
        <v>0</v>
      </c>
      <c r="AU1273">
        <v>0</v>
      </c>
      <c r="AV1273">
        <v>0</v>
      </c>
    </row>
    <row r="1274" spans="8:48" ht="15" customHeight="1" x14ac:dyDescent="0.3">
      <c r="H1274" t="str">
        <v>BP2NJ48</v>
      </c>
      <c r="I1274" t="str">
        <v>BEIJER REF AB  ORD B</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0.46729999999999999</v>
      </c>
      <c r="AE1274">
        <v>0.62029999999999996</v>
      </c>
      <c r="AF1274">
        <v>0.59730000000000005</v>
      </c>
      <c r="AG1274">
        <v>0.73180000000000001</v>
      </c>
      <c r="AH1274">
        <v>0.60560000000000003</v>
      </c>
      <c r="AI1274">
        <v>0.63790000000000002</v>
      </c>
      <c r="AJ1274">
        <v>0.6976</v>
      </c>
      <c r="AK1274">
        <v>0.57279999999999998</v>
      </c>
      <c r="AL1274">
        <v>0.42980000000000002</v>
      </c>
      <c r="AM1274">
        <v>0</v>
      </c>
      <c r="AN1274">
        <v>0</v>
      </c>
      <c r="AO1274">
        <v>0</v>
      </c>
      <c r="AP1274">
        <v>0.75490000000000002</v>
      </c>
      <c r="AQ1274">
        <v>0.2472</v>
      </c>
      <c r="AR1274">
        <v>0</v>
      </c>
      <c r="AS1274">
        <v>0</v>
      </c>
      <c r="AT1274">
        <v>0</v>
      </c>
      <c r="AU1274">
        <v>0</v>
      </c>
      <c r="AV1274">
        <v>0</v>
      </c>
    </row>
    <row r="1275" spans="8:48" ht="15" customHeight="1" x14ac:dyDescent="0.3">
      <c r="H1275" t="str">
        <v>4093437</v>
      </c>
      <c r="I1275" t="str">
        <v>BERGMAN &amp; BEVING (B&amp;B) AB  ORD B</v>
      </c>
      <c r="J1275">
        <v>0</v>
      </c>
      <c r="K1275">
        <v>0</v>
      </c>
      <c r="L1275">
        <v>0</v>
      </c>
      <c r="M1275">
        <v>0</v>
      </c>
      <c r="N1275">
        <v>0.4637</v>
      </c>
      <c r="O1275">
        <v>0.79220000000000002</v>
      </c>
      <c r="P1275">
        <v>0.6139</v>
      </c>
      <c r="Q1275">
        <v>0.64590000000000003</v>
      </c>
      <c r="R1275">
        <v>0.60119999999999996</v>
      </c>
      <c r="S1275">
        <v>0.35149999999999998</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row>
    <row r="1276" spans="8:48" ht="15" customHeight="1" x14ac:dyDescent="0.3">
      <c r="H1276" t="str">
        <v>7240371</v>
      </c>
      <c r="I1276" t="str">
        <v>BILLERUD (BILLERUDKORSNAS) AB  ORD</v>
      </c>
      <c r="J1276">
        <v>0.74670000000000003</v>
      </c>
      <c r="K1276">
        <v>0</v>
      </c>
      <c r="L1276">
        <v>0</v>
      </c>
      <c r="M1276">
        <v>0.54559999999999997</v>
      </c>
      <c r="N1276">
        <v>0.77629999999999999</v>
      </c>
      <c r="O1276">
        <v>0</v>
      </c>
      <c r="P1276">
        <v>0.41670000000000001</v>
      </c>
      <c r="Q1276">
        <v>0.45950000000000002</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0.42830000000000001</v>
      </c>
      <c r="AR1276">
        <v>0.44259999999999999</v>
      </c>
      <c r="AS1276">
        <v>0.439</v>
      </c>
      <c r="AT1276">
        <v>0</v>
      </c>
      <c r="AU1276">
        <v>0</v>
      </c>
      <c r="AV1276">
        <v>0</v>
      </c>
    </row>
    <row r="1277" spans="8:48" ht="15" customHeight="1" x14ac:dyDescent="0.3">
      <c r="H1277" t="str">
        <v>BZBXJW7</v>
      </c>
      <c r="I1277" t="str">
        <v>BONAVA AB  ORD B</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0.6784</v>
      </c>
      <c r="AI1277">
        <v>0.55710000000000004</v>
      </c>
      <c r="AJ1277">
        <v>0.4511</v>
      </c>
      <c r="AK1277">
        <v>0.51659999999999995</v>
      </c>
      <c r="AL1277">
        <v>0.33200000000000002</v>
      </c>
      <c r="AM1277">
        <v>0</v>
      </c>
      <c r="AN1277">
        <v>0</v>
      </c>
      <c r="AO1277">
        <v>0</v>
      </c>
      <c r="AP1277">
        <v>0</v>
      </c>
      <c r="AQ1277">
        <v>0</v>
      </c>
      <c r="AR1277">
        <v>0</v>
      </c>
      <c r="AS1277">
        <v>0</v>
      </c>
      <c r="AT1277">
        <v>0</v>
      </c>
      <c r="AU1277">
        <v>0</v>
      </c>
      <c r="AV1277">
        <v>0</v>
      </c>
    </row>
    <row r="1278" spans="8:48" ht="15" customHeight="1" x14ac:dyDescent="0.3">
      <c r="H1278" t="str">
        <v>BJZ2Z08</v>
      </c>
      <c r="I1278" t="str">
        <v>BUFAB AB  ORD</v>
      </c>
      <c r="J1278">
        <v>0</v>
      </c>
      <c r="K1278">
        <v>0</v>
      </c>
      <c r="L1278">
        <v>0</v>
      </c>
      <c r="M1278">
        <v>0</v>
      </c>
      <c r="N1278">
        <v>0</v>
      </c>
      <c r="O1278">
        <v>0</v>
      </c>
      <c r="P1278">
        <v>0</v>
      </c>
      <c r="Q1278">
        <v>0.47260000000000002</v>
      </c>
      <c r="R1278">
        <v>0.53749999999999998</v>
      </c>
      <c r="S1278">
        <v>0.47289999999999999</v>
      </c>
      <c r="T1278">
        <v>0.50190000000000001</v>
      </c>
      <c r="U1278">
        <v>0.48249999999999998</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0.21029999999999999</v>
      </c>
      <c r="AR1278">
        <v>0</v>
      </c>
      <c r="AS1278">
        <v>0</v>
      </c>
      <c r="AT1278">
        <v>0</v>
      </c>
      <c r="AU1278">
        <v>0</v>
      </c>
      <c r="AV1278">
        <v>0</v>
      </c>
    </row>
    <row r="1279" spans="8:48" ht="15" customHeight="1" x14ac:dyDescent="0.3">
      <c r="H1279" t="str">
        <v>BZ0Y0T5</v>
      </c>
      <c r="I1279" t="str">
        <v>ALIMAK GROUP AB  ORD</v>
      </c>
      <c r="J1279">
        <v>0</v>
      </c>
      <c r="K1279">
        <v>0.4975</v>
      </c>
      <c r="L1279">
        <v>0</v>
      </c>
      <c r="M1279">
        <v>0</v>
      </c>
      <c r="N1279">
        <v>0</v>
      </c>
      <c r="O1279">
        <v>0</v>
      </c>
      <c r="P1279">
        <v>0</v>
      </c>
      <c r="Q1279">
        <v>0</v>
      </c>
      <c r="R1279">
        <v>0.11</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row>
    <row r="1280" spans="8:48" ht="15" customHeight="1" x14ac:dyDescent="0.3">
      <c r="H1280" t="str">
        <v>BJXMLF7</v>
      </c>
      <c r="I1280" t="str">
        <v>AVANZA BANK HOLDING AB  ORD</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0.43359999999999999</v>
      </c>
      <c r="AK1280">
        <v>0.44540000000000002</v>
      </c>
      <c r="AL1280">
        <v>0.30470000000000003</v>
      </c>
      <c r="AM1280">
        <v>0</v>
      </c>
      <c r="AN1280">
        <v>0</v>
      </c>
      <c r="AO1280">
        <v>0</v>
      </c>
      <c r="AP1280">
        <v>0</v>
      </c>
      <c r="AQ1280">
        <v>0</v>
      </c>
      <c r="AR1280">
        <v>0</v>
      </c>
      <c r="AS1280">
        <v>0</v>
      </c>
      <c r="AT1280">
        <v>0</v>
      </c>
      <c r="AU1280">
        <v>0</v>
      </c>
      <c r="AV1280">
        <v>0</v>
      </c>
    </row>
    <row r="1281" spans="8:48" ht="15" customHeight="1" x14ac:dyDescent="0.3">
      <c r="H1281" t="str">
        <v>B0XP0T0</v>
      </c>
      <c r="I1281" t="str">
        <v>CASTELLUM AB  ORD</v>
      </c>
      <c r="J1281">
        <v>0</v>
      </c>
      <c r="K1281">
        <v>0</v>
      </c>
      <c r="L1281">
        <v>0</v>
      </c>
      <c r="M1281">
        <v>0</v>
      </c>
      <c r="N1281">
        <v>0</v>
      </c>
      <c r="O1281">
        <v>0</v>
      </c>
      <c r="P1281">
        <v>0</v>
      </c>
      <c r="Q1281">
        <v>0</v>
      </c>
      <c r="R1281">
        <v>0</v>
      </c>
      <c r="S1281">
        <v>0</v>
      </c>
      <c r="T1281">
        <v>0</v>
      </c>
      <c r="U1281">
        <v>0</v>
      </c>
      <c r="V1281">
        <v>0</v>
      </c>
      <c r="W1281">
        <v>0</v>
      </c>
      <c r="X1281">
        <v>0</v>
      </c>
      <c r="Y1281">
        <v>0</v>
      </c>
      <c r="Z1281">
        <v>0.27029999999999998</v>
      </c>
      <c r="AA1281">
        <v>0.25419999999999998</v>
      </c>
      <c r="AB1281">
        <v>0.30449999999999999</v>
      </c>
      <c r="AC1281">
        <v>0.29289999999999999</v>
      </c>
      <c r="AD1281">
        <v>0.30420000000000003</v>
      </c>
      <c r="AE1281">
        <v>0</v>
      </c>
      <c r="AF1281">
        <v>0</v>
      </c>
      <c r="AG1281">
        <v>0</v>
      </c>
      <c r="AH1281">
        <v>0</v>
      </c>
      <c r="AI1281">
        <v>0</v>
      </c>
      <c r="AJ1281">
        <v>0</v>
      </c>
      <c r="AK1281">
        <v>0</v>
      </c>
      <c r="AL1281">
        <v>0</v>
      </c>
      <c r="AM1281">
        <v>0.64149999999999996</v>
      </c>
      <c r="AN1281">
        <v>0.56410000000000005</v>
      </c>
      <c r="AO1281">
        <v>0</v>
      </c>
      <c r="AP1281">
        <v>0</v>
      </c>
      <c r="AQ1281">
        <v>0</v>
      </c>
      <c r="AR1281">
        <v>0</v>
      </c>
      <c r="AS1281">
        <v>0</v>
      </c>
      <c r="AT1281">
        <v>0</v>
      </c>
      <c r="AU1281">
        <v>0</v>
      </c>
      <c r="AV1281">
        <v>0</v>
      </c>
    </row>
    <row r="1282" spans="8:48" ht="15" customHeight="1" x14ac:dyDescent="0.3">
      <c r="H1282" t="str">
        <v>4018786</v>
      </c>
      <c r="I1282" t="str">
        <v>CELLAVISION AB  ORD</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0.18609999999999999</v>
      </c>
      <c r="AC1282">
        <v>0.14369999999999999</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row>
    <row r="1283" spans="8:48" ht="15" customHeight="1" x14ac:dyDescent="0.3">
      <c r="H1283" t="str">
        <v>B033YF8</v>
      </c>
      <c r="I1283" t="str">
        <v>CLAS OHLSON AB  ORD B</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0.438</v>
      </c>
      <c r="AE1283">
        <v>0.53469999999999995</v>
      </c>
      <c r="AF1283">
        <v>0.42699999999999999</v>
      </c>
      <c r="AG1283">
        <v>0</v>
      </c>
      <c r="AH1283">
        <v>0</v>
      </c>
      <c r="AI1283">
        <v>0</v>
      </c>
      <c r="AJ1283">
        <v>0</v>
      </c>
      <c r="AK1283">
        <v>0</v>
      </c>
      <c r="AL1283">
        <v>0</v>
      </c>
      <c r="AM1283">
        <v>0</v>
      </c>
      <c r="AN1283">
        <v>0</v>
      </c>
      <c r="AO1283">
        <v>0</v>
      </c>
      <c r="AP1283">
        <v>0.29849999999999999</v>
      </c>
      <c r="AQ1283">
        <v>0.30769999999999997</v>
      </c>
      <c r="AR1283">
        <v>0.61580000000000001</v>
      </c>
      <c r="AS1283">
        <v>0</v>
      </c>
      <c r="AT1283">
        <v>0</v>
      </c>
      <c r="AU1283">
        <v>0</v>
      </c>
      <c r="AV1283">
        <v>0</v>
      </c>
    </row>
    <row r="1284" spans="8:48" ht="15" customHeight="1" x14ac:dyDescent="0.3">
      <c r="H1284" t="str">
        <v>B5BLGL9</v>
      </c>
      <c r="I1284" t="str">
        <v>BYGGMAX GROUP AB  ORD</v>
      </c>
      <c r="J1284">
        <v>0</v>
      </c>
      <c r="K1284">
        <v>0</v>
      </c>
      <c r="L1284">
        <v>0.52769999999999995</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row>
    <row r="1285" spans="8:48" ht="15" customHeight="1" x14ac:dyDescent="0.3">
      <c r="H1285" t="str">
        <v>BYZG7C1</v>
      </c>
      <c r="I1285" t="str">
        <v>COOR SERVICE MANAGEMENT HLDG  ORD</v>
      </c>
      <c r="J1285">
        <v>0</v>
      </c>
      <c r="K1285">
        <v>0</v>
      </c>
      <c r="L1285">
        <v>0</v>
      </c>
      <c r="M1285">
        <v>0</v>
      </c>
      <c r="N1285">
        <v>0</v>
      </c>
      <c r="O1285">
        <v>0.18709999999999999</v>
      </c>
      <c r="P1285">
        <v>0.4652</v>
      </c>
      <c r="Q1285">
        <v>0.44</v>
      </c>
      <c r="R1285">
        <v>0.43149999999999999</v>
      </c>
      <c r="S1285">
        <v>0.43519999999999998</v>
      </c>
      <c r="T1285">
        <v>0</v>
      </c>
      <c r="U1285">
        <v>0</v>
      </c>
      <c r="V1285">
        <v>0</v>
      </c>
      <c r="W1285">
        <v>0</v>
      </c>
      <c r="X1285">
        <v>0</v>
      </c>
      <c r="Y1285">
        <v>0</v>
      </c>
      <c r="Z1285">
        <v>0.63339999999999996</v>
      </c>
      <c r="AA1285">
        <v>0.62709999999999999</v>
      </c>
      <c r="AB1285">
        <v>0.62819999999999998</v>
      </c>
      <c r="AC1285">
        <v>0.55989999999999995</v>
      </c>
      <c r="AD1285">
        <v>0</v>
      </c>
      <c r="AE1285">
        <v>0</v>
      </c>
      <c r="AF1285">
        <v>0.16250000000000001</v>
      </c>
      <c r="AG1285">
        <v>0.18149999999999999</v>
      </c>
      <c r="AH1285">
        <v>0.91869999999999996</v>
      </c>
      <c r="AI1285">
        <v>0.77190000000000003</v>
      </c>
      <c r="AJ1285">
        <v>0.62819999999999998</v>
      </c>
      <c r="AK1285">
        <v>0.58940000000000003</v>
      </c>
      <c r="AL1285">
        <v>0.53959999999999997</v>
      </c>
      <c r="AM1285">
        <v>0.98270000000000002</v>
      </c>
      <c r="AN1285">
        <v>1.0277000000000001</v>
      </c>
      <c r="AO1285">
        <v>0.52810000000000001</v>
      </c>
      <c r="AP1285">
        <v>0.6169</v>
      </c>
      <c r="AQ1285">
        <v>0.48449999999999999</v>
      </c>
      <c r="AR1285">
        <v>0.43790000000000001</v>
      </c>
      <c r="AS1285">
        <v>0.42230000000000001</v>
      </c>
      <c r="AT1285">
        <v>0</v>
      </c>
      <c r="AU1285">
        <v>0</v>
      </c>
      <c r="AV1285">
        <v>0</v>
      </c>
    </row>
    <row r="1286" spans="8:48" ht="15" customHeight="1" x14ac:dyDescent="0.3">
      <c r="H1286" t="str">
        <v>B131GJ7</v>
      </c>
      <c r="I1286" t="str">
        <v>CATENA AB  ORD</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0.2702</v>
      </c>
      <c r="AJ1286">
        <v>0.43769999999999998</v>
      </c>
      <c r="AK1286">
        <v>0.34279999999999999</v>
      </c>
      <c r="AL1286">
        <v>0.1278</v>
      </c>
      <c r="AM1286">
        <v>0.59279999999999999</v>
      </c>
      <c r="AN1286">
        <v>0.12039999999999999</v>
      </c>
      <c r="AO1286">
        <v>0</v>
      </c>
      <c r="AP1286">
        <v>0</v>
      </c>
      <c r="AQ1286">
        <v>0</v>
      </c>
      <c r="AR1286">
        <v>0</v>
      </c>
      <c r="AS1286">
        <v>0</v>
      </c>
      <c r="AT1286">
        <v>0.38169999999999998</v>
      </c>
      <c r="AU1286">
        <v>0.39200000000000002</v>
      </c>
      <c r="AV1286">
        <v>0</v>
      </c>
    </row>
    <row r="1287" spans="8:48" ht="15" customHeight="1" x14ac:dyDescent="0.3">
      <c r="H1287" t="str">
        <v>B3K5QQ3</v>
      </c>
      <c r="I1287" t="str">
        <v>CLOETTA AB  ORD B</v>
      </c>
      <c r="J1287">
        <v>0</v>
      </c>
      <c r="K1287">
        <v>0</v>
      </c>
      <c r="L1287">
        <v>0</v>
      </c>
      <c r="M1287">
        <v>0</v>
      </c>
      <c r="N1287">
        <v>0</v>
      </c>
      <c r="O1287">
        <v>0</v>
      </c>
      <c r="P1287">
        <v>0</v>
      </c>
      <c r="Q1287">
        <v>0.30759999999999998</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row>
    <row r="1288" spans="8:48" ht="15" customHeight="1" x14ac:dyDescent="0.3">
      <c r="H1288" t="str">
        <v>B3YWDL4</v>
      </c>
      <c r="I1288" t="str">
        <v>CONCENTRIC AB  ORD</v>
      </c>
      <c r="J1288">
        <v>0</v>
      </c>
      <c r="K1288">
        <v>0</v>
      </c>
      <c r="L1288">
        <v>0</v>
      </c>
      <c r="M1288">
        <v>0</v>
      </c>
      <c r="N1288">
        <v>0</v>
      </c>
      <c r="O1288">
        <v>0</v>
      </c>
      <c r="P1288">
        <v>0</v>
      </c>
      <c r="Q1288">
        <v>0</v>
      </c>
      <c r="R1288">
        <v>0</v>
      </c>
      <c r="S1288">
        <v>0.1797</v>
      </c>
      <c r="T1288">
        <v>0.1585</v>
      </c>
      <c r="U1288">
        <v>0.1678</v>
      </c>
      <c r="V1288">
        <v>0.15409999999999999</v>
      </c>
      <c r="W1288">
        <v>0.27160000000000001</v>
      </c>
      <c r="X1288">
        <v>0.23910000000000001</v>
      </c>
      <c r="Y1288">
        <v>0</v>
      </c>
      <c r="Z1288">
        <v>0</v>
      </c>
      <c r="AA1288">
        <v>0</v>
      </c>
      <c r="AB1288">
        <v>0</v>
      </c>
      <c r="AC1288">
        <v>0</v>
      </c>
      <c r="AD1288">
        <v>0</v>
      </c>
      <c r="AE1288">
        <v>0</v>
      </c>
      <c r="AF1288">
        <v>0</v>
      </c>
      <c r="AG1288">
        <v>0</v>
      </c>
      <c r="AH1288">
        <v>0</v>
      </c>
      <c r="AI1288">
        <v>0</v>
      </c>
      <c r="AJ1288">
        <v>0</v>
      </c>
      <c r="AK1288">
        <v>0.25669999999999998</v>
      </c>
      <c r="AL1288">
        <v>0.14219999999999999</v>
      </c>
      <c r="AM1288">
        <v>0</v>
      </c>
      <c r="AN1288">
        <v>0</v>
      </c>
      <c r="AO1288">
        <v>0.19919999999999999</v>
      </c>
      <c r="AP1288">
        <v>0.14330000000000001</v>
      </c>
      <c r="AQ1288">
        <v>0</v>
      </c>
      <c r="AR1288">
        <v>0</v>
      </c>
      <c r="AS1288">
        <v>0</v>
      </c>
      <c r="AT1288">
        <v>0</v>
      </c>
      <c r="AU1288">
        <v>0</v>
      </c>
      <c r="AV1288">
        <v>0</v>
      </c>
    </row>
    <row r="1289" spans="8:48" ht="15" customHeight="1" x14ac:dyDescent="0.3">
      <c r="H1289" t="str">
        <v>BKV3Z24</v>
      </c>
      <c r="I1289" t="str">
        <v>ELECTROLUX PROFESSIONAL AB  ORD B</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0.1857</v>
      </c>
      <c r="AG1289">
        <v>0.35439999999999999</v>
      </c>
      <c r="AH1289">
        <v>0.63329999999999997</v>
      </c>
      <c r="AI1289">
        <v>0.74490000000000001</v>
      </c>
      <c r="AJ1289">
        <v>0.82550000000000001</v>
      </c>
      <c r="AK1289">
        <v>0.64070000000000005</v>
      </c>
      <c r="AL1289">
        <v>0.30649999999999999</v>
      </c>
      <c r="AM1289">
        <v>0.53469999999999995</v>
      </c>
      <c r="AN1289">
        <v>0.28520000000000001</v>
      </c>
      <c r="AO1289">
        <v>0</v>
      </c>
      <c r="AP1289">
        <v>0.36149999999999999</v>
      </c>
      <c r="AQ1289">
        <v>0.48399999999999999</v>
      </c>
      <c r="AR1289">
        <v>0.503</v>
      </c>
      <c r="AS1289">
        <v>0.48110000000000003</v>
      </c>
      <c r="AT1289">
        <v>0</v>
      </c>
      <c r="AU1289">
        <v>0.16250000000000001</v>
      </c>
      <c r="AV1289">
        <v>0</v>
      </c>
    </row>
    <row r="1290" spans="8:48" ht="15" customHeight="1" x14ac:dyDescent="0.3">
      <c r="H1290" t="str">
        <v>B0M42T2</v>
      </c>
      <c r="I1290" t="str">
        <v>ELEKTA AB  ORD B</v>
      </c>
      <c r="J1290">
        <v>0</v>
      </c>
      <c r="K1290">
        <v>0</v>
      </c>
      <c r="L1290">
        <v>0</v>
      </c>
      <c r="M1290">
        <v>0</v>
      </c>
      <c r="N1290">
        <v>0</v>
      </c>
      <c r="O1290">
        <v>0</v>
      </c>
      <c r="P1290">
        <v>0</v>
      </c>
      <c r="Q1290">
        <v>0</v>
      </c>
      <c r="R1290">
        <v>0</v>
      </c>
      <c r="S1290">
        <v>0</v>
      </c>
      <c r="T1290">
        <v>0</v>
      </c>
      <c r="U1290">
        <v>0</v>
      </c>
      <c r="V1290">
        <v>0</v>
      </c>
      <c r="W1290">
        <v>0</v>
      </c>
      <c r="X1290">
        <v>0</v>
      </c>
      <c r="Y1290">
        <v>0</v>
      </c>
      <c r="Z1290">
        <v>0</v>
      </c>
      <c r="AA1290">
        <v>0.2535</v>
      </c>
      <c r="AB1290">
        <v>0.24629999999999999</v>
      </c>
      <c r="AC1290">
        <v>0.21590000000000001</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row>
    <row r="1291" spans="8:48" ht="15" customHeight="1" x14ac:dyDescent="0.3">
      <c r="H1291" t="str">
        <v>BNNH2W4</v>
      </c>
      <c r="I1291" t="str">
        <v>FASADGRUPPEN GROUP AB  ORD</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0.20979999999999999</v>
      </c>
      <c r="AM1291">
        <v>0</v>
      </c>
      <c r="AN1291">
        <v>0</v>
      </c>
      <c r="AO1291">
        <v>0</v>
      </c>
      <c r="AP1291">
        <v>0</v>
      </c>
      <c r="AQ1291">
        <v>0</v>
      </c>
      <c r="AR1291">
        <v>0</v>
      </c>
      <c r="AS1291">
        <v>2.8999999999999998E-3</v>
      </c>
      <c r="AT1291">
        <v>0.2432</v>
      </c>
      <c r="AU1291">
        <v>0.21099999999999999</v>
      </c>
      <c r="AV1291">
        <v>0</v>
      </c>
    </row>
    <row r="1292" spans="8:48" ht="15" customHeight="1" x14ac:dyDescent="0.3">
      <c r="H1292" t="str">
        <v>BPMRNZ9</v>
      </c>
      <c r="I1292" t="str">
        <v>FASTIGHETS AB BALDER  ORD B</v>
      </c>
      <c r="J1292">
        <v>0.76680000000000004</v>
      </c>
      <c r="K1292">
        <v>0.54779999999999995</v>
      </c>
      <c r="L1292">
        <v>0.72160000000000002</v>
      </c>
      <c r="M1292">
        <v>0.67879999999999996</v>
      </c>
      <c r="N1292">
        <v>0.63360000000000005</v>
      </c>
      <c r="O1292">
        <v>0.73960000000000004</v>
      </c>
      <c r="P1292">
        <v>0.71660000000000001</v>
      </c>
      <c r="Q1292">
        <v>0</v>
      </c>
      <c r="R1292">
        <v>0</v>
      </c>
      <c r="S1292">
        <v>0</v>
      </c>
      <c r="T1292">
        <v>0</v>
      </c>
      <c r="U1292">
        <v>0</v>
      </c>
      <c r="V1292">
        <v>0</v>
      </c>
      <c r="W1292">
        <v>0</v>
      </c>
      <c r="X1292">
        <v>0</v>
      </c>
      <c r="Y1292">
        <v>0</v>
      </c>
      <c r="Z1292">
        <v>0.59489999999999998</v>
      </c>
      <c r="AA1292">
        <v>0.59319999999999995</v>
      </c>
      <c r="AB1292">
        <v>0</v>
      </c>
      <c r="AC1292">
        <v>0</v>
      </c>
      <c r="AD1292">
        <v>0</v>
      </c>
      <c r="AE1292">
        <v>0</v>
      </c>
      <c r="AF1292">
        <v>0</v>
      </c>
      <c r="AG1292">
        <v>0</v>
      </c>
      <c r="AH1292">
        <v>0</v>
      </c>
      <c r="AI1292">
        <v>0</v>
      </c>
      <c r="AJ1292">
        <v>0</v>
      </c>
      <c r="AK1292">
        <v>0</v>
      </c>
      <c r="AL1292">
        <v>0</v>
      </c>
      <c r="AM1292">
        <v>0</v>
      </c>
      <c r="AN1292">
        <v>0.628</v>
      </c>
      <c r="AO1292">
        <v>0.27029999999999998</v>
      </c>
      <c r="AP1292">
        <v>0.13689999999999999</v>
      </c>
      <c r="AQ1292">
        <v>0.1245</v>
      </c>
      <c r="AR1292">
        <v>0</v>
      </c>
      <c r="AS1292">
        <v>0</v>
      </c>
      <c r="AT1292">
        <v>0</v>
      </c>
      <c r="AU1292">
        <v>0</v>
      </c>
      <c r="AV1292">
        <v>0</v>
      </c>
    </row>
    <row r="1293" spans="8:48" ht="15" customHeight="1" x14ac:dyDescent="0.3">
      <c r="H1293" t="str">
        <v>BN7PJ67</v>
      </c>
      <c r="I1293" t="str">
        <v>COM HEM HOLDING AB  ORD</v>
      </c>
      <c r="J1293">
        <v>0</v>
      </c>
      <c r="K1293">
        <v>0</v>
      </c>
      <c r="L1293">
        <v>0</v>
      </c>
      <c r="M1293">
        <v>0</v>
      </c>
      <c r="N1293">
        <v>0</v>
      </c>
      <c r="O1293">
        <v>0</v>
      </c>
      <c r="P1293">
        <v>0</v>
      </c>
      <c r="Q1293">
        <v>0</v>
      </c>
      <c r="R1293">
        <v>0.76419999999999999</v>
      </c>
      <c r="S1293">
        <v>0.71509999999999996</v>
      </c>
      <c r="T1293">
        <v>0.62870000000000004</v>
      </c>
      <c r="U1293">
        <v>0.65410000000000001</v>
      </c>
      <c r="V1293">
        <v>0.6653</v>
      </c>
      <c r="W1293">
        <v>0.6694</v>
      </c>
      <c r="X1293">
        <v>0.63980000000000004</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row>
    <row r="1294" spans="8:48" ht="15" customHeight="1" x14ac:dyDescent="0.3">
      <c r="H1294" t="str">
        <v>BKPFS27</v>
      </c>
      <c r="I1294" t="str">
        <v>NORION BANK (COLLECTOR) AB  ORD</v>
      </c>
      <c r="J1294">
        <v>0</v>
      </c>
      <c r="K1294">
        <v>0</v>
      </c>
      <c r="L1294">
        <v>0</v>
      </c>
      <c r="M1294">
        <v>0.5575</v>
      </c>
      <c r="N1294">
        <v>0.70389999999999997</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row>
    <row r="1295" spans="8:48" ht="15" customHeight="1" x14ac:dyDescent="0.3">
      <c r="H1295" t="str">
        <v>BZ1DP29</v>
      </c>
      <c r="I1295" t="str">
        <v>BRAVIDA HOLDING AB  ORD</v>
      </c>
      <c r="J1295">
        <v>0</v>
      </c>
      <c r="K1295">
        <v>0</v>
      </c>
      <c r="L1295">
        <v>0</v>
      </c>
      <c r="M1295">
        <v>0.8155</v>
      </c>
      <c r="N1295">
        <v>1.3861000000000001</v>
      </c>
      <c r="O1295">
        <v>0.68130000000000002</v>
      </c>
      <c r="P1295">
        <v>0.76190000000000002</v>
      </c>
      <c r="Q1295">
        <v>0.77910000000000001</v>
      </c>
      <c r="R1295">
        <v>0.2089</v>
      </c>
      <c r="S1295">
        <v>0</v>
      </c>
      <c r="T1295">
        <v>0</v>
      </c>
      <c r="U1295">
        <v>0</v>
      </c>
      <c r="V1295">
        <v>0</v>
      </c>
      <c r="W1295">
        <v>0.4385</v>
      </c>
      <c r="X1295">
        <v>0.60350000000000004</v>
      </c>
      <c r="Y1295">
        <v>0.77210000000000001</v>
      </c>
      <c r="Z1295">
        <v>0.87819999999999998</v>
      </c>
      <c r="AA1295">
        <v>0.74139999999999995</v>
      </c>
      <c r="AB1295">
        <v>0.55230000000000001</v>
      </c>
      <c r="AC1295">
        <v>0.53610000000000002</v>
      </c>
      <c r="AD1295">
        <v>0.55930000000000002</v>
      </c>
      <c r="AE1295">
        <v>0.5988</v>
      </c>
      <c r="AF1295">
        <v>0.78520000000000001</v>
      </c>
      <c r="AG1295">
        <v>0.74109999999999998</v>
      </c>
      <c r="AH1295">
        <v>0.81579999999999997</v>
      </c>
      <c r="AI1295">
        <v>1.1543000000000001</v>
      </c>
      <c r="AJ1295">
        <v>1.0085999999999999</v>
      </c>
      <c r="AK1295">
        <v>1.0478000000000001</v>
      </c>
      <c r="AL1295">
        <v>0.96409999999999996</v>
      </c>
      <c r="AM1295">
        <v>0.73460000000000003</v>
      </c>
      <c r="AN1295">
        <v>0.83979999999999999</v>
      </c>
      <c r="AO1295">
        <v>1.1164000000000001</v>
      </c>
      <c r="AP1295">
        <v>0.65580000000000005</v>
      </c>
      <c r="AQ1295">
        <v>0.40500000000000003</v>
      </c>
      <c r="AR1295">
        <v>0.94230000000000003</v>
      </c>
      <c r="AS1295">
        <v>0.93020000000000003</v>
      </c>
      <c r="AT1295">
        <v>0.41420000000000001</v>
      </c>
      <c r="AU1295">
        <v>0</v>
      </c>
      <c r="AV1295">
        <v>0</v>
      </c>
    </row>
    <row r="1296" spans="8:48" ht="15" customHeight="1" x14ac:dyDescent="0.3">
      <c r="H1296" t="str">
        <v>BVFB413</v>
      </c>
      <c r="I1296" t="str">
        <v>DUSTIN GROUP AB  ORD</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6.3500000000000001E-2</v>
      </c>
      <c r="AJ1296">
        <v>0.34150000000000003</v>
      </c>
      <c r="AK1296">
        <v>0.27860000000000001</v>
      </c>
      <c r="AL1296">
        <v>0.28710000000000002</v>
      </c>
      <c r="AM1296">
        <v>0</v>
      </c>
      <c r="AN1296">
        <v>0</v>
      </c>
      <c r="AO1296">
        <v>0</v>
      </c>
      <c r="AP1296">
        <v>0</v>
      </c>
      <c r="AQ1296">
        <v>0</v>
      </c>
      <c r="AR1296">
        <v>0</v>
      </c>
      <c r="AS1296">
        <v>0</v>
      </c>
      <c r="AT1296">
        <v>0</v>
      </c>
      <c r="AU1296">
        <v>0</v>
      </c>
      <c r="AV1296">
        <v>0</v>
      </c>
    </row>
    <row r="1297" spans="8:48" ht="15" customHeight="1" x14ac:dyDescent="0.3">
      <c r="H1297" t="str">
        <v>BDVLJ38</v>
      </c>
      <c r="I1297" t="str">
        <v>BILIA AB  ORD A</v>
      </c>
      <c r="J1297">
        <v>0</v>
      </c>
      <c r="K1297">
        <v>0.52370000000000005</v>
      </c>
      <c r="L1297">
        <v>0.61619999999999997</v>
      </c>
      <c r="M1297">
        <v>0.56410000000000005</v>
      </c>
      <c r="N1297">
        <v>0.59279999999999999</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row>
    <row r="1298" spans="8:48" ht="15" customHeight="1" x14ac:dyDescent="0.3">
      <c r="H1298" t="str">
        <v>BM98X98</v>
      </c>
      <c r="I1298" t="str">
        <v>CINT GROUP AB  ORD</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0.2767</v>
      </c>
      <c r="AI1298">
        <v>0.28539999999999999</v>
      </c>
      <c r="AJ1298">
        <v>0.1903</v>
      </c>
      <c r="AK1298">
        <v>0</v>
      </c>
      <c r="AL1298">
        <v>0</v>
      </c>
      <c r="AM1298">
        <v>0</v>
      </c>
      <c r="AN1298">
        <v>0</v>
      </c>
      <c r="AO1298">
        <v>0</v>
      </c>
      <c r="AP1298">
        <v>0</v>
      </c>
      <c r="AQ1298">
        <v>0</v>
      </c>
      <c r="AR1298">
        <v>0</v>
      </c>
      <c r="AS1298">
        <v>0</v>
      </c>
      <c r="AT1298">
        <v>0</v>
      </c>
      <c r="AU1298">
        <v>0</v>
      </c>
      <c r="AV1298">
        <v>0</v>
      </c>
    </row>
    <row r="1299" spans="8:48" ht="15" customHeight="1" x14ac:dyDescent="0.3">
      <c r="H1299" t="str">
        <v>BYSXJB2</v>
      </c>
      <c r="I1299" t="str">
        <v>DOMETIC GROUP AB  ORD</v>
      </c>
      <c r="J1299">
        <v>0</v>
      </c>
      <c r="K1299">
        <v>0</v>
      </c>
      <c r="L1299">
        <v>0</v>
      </c>
      <c r="M1299">
        <v>0.35420000000000001</v>
      </c>
      <c r="N1299">
        <v>0.97440000000000004</v>
      </c>
      <c r="O1299">
        <v>0.93269999999999997</v>
      </c>
      <c r="P1299">
        <v>1.081</v>
      </c>
      <c r="Q1299">
        <v>1.0634999999999999</v>
      </c>
      <c r="R1299">
        <v>0.91779999999999995</v>
      </c>
      <c r="S1299">
        <v>0.91069999999999995</v>
      </c>
      <c r="T1299">
        <v>0.79659999999999997</v>
      </c>
      <c r="U1299">
        <v>0.92830000000000001</v>
      </c>
      <c r="V1299">
        <v>0.83099999999999996</v>
      </c>
      <c r="W1299">
        <v>0.93620000000000003</v>
      </c>
      <c r="X1299">
        <v>0.1845</v>
      </c>
      <c r="Y1299">
        <v>0</v>
      </c>
      <c r="Z1299">
        <v>0</v>
      </c>
      <c r="AA1299">
        <v>0.2626</v>
      </c>
      <c r="AB1299">
        <v>0</v>
      </c>
      <c r="AC1299">
        <v>0</v>
      </c>
      <c r="AD1299">
        <v>0</v>
      </c>
      <c r="AE1299">
        <v>0</v>
      </c>
      <c r="AF1299">
        <v>0</v>
      </c>
      <c r="AG1299">
        <v>0</v>
      </c>
      <c r="AH1299">
        <v>0</v>
      </c>
      <c r="AI1299">
        <v>0.84799999999999998</v>
      </c>
      <c r="AJ1299">
        <v>0.43519999999999998</v>
      </c>
      <c r="AK1299">
        <v>0</v>
      </c>
      <c r="AL1299">
        <v>0.36370000000000002</v>
      </c>
      <c r="AM1299">
        <v>0</v>
      </c>
      <c r="AN1299">
        <v>0</v>
      </c>
      <c r="AO1299">
        <v>0</v>
      </c>
      <c r="AP1299">
        <v>0</v>
      </c>
      <c r="AQ1299">
        <v>0</v>
      </c>
      <c r="AR1299">
        <v>0</v>
      </c>
      <c r="AS1299">
        <v>0</v>
      </c>
      <c r="AT1299">
        <v>0</v>
      </c>
      <c r="AU1299">
        <v>0</v>
      </c>
      <c r="AV1299">
        <v>0</v>
      </c>
    </row>
    <row r="1300" spans="8:48" ht="15" customHeight="1" x14ac:dyDescent="0.3">
      <c r="H1300" t="str">
        <v>BD7Y737</v>
      </c>
      <c r="I1300" t="str">
        <v>SAMHALLSBYGGNADSBOLAGET  ORD B</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0.58230000000000004</v>
      </c>
      <c r="AK1300">
        <v>0.66520000000000001</v>
      </c>
      <c r="AL1300">
        <v>0</v>
      </c>
      <c r="AM1300">
        <v>0</v>
      </c>
      <c r="AN1300">
        <v>0</v>
      </c>
      <c r="AO1300">
        <v>0</v>
      </c>
      <c r="AP1300">
        <v>0</v>
      </c>
      <c r="AQ1300">
        <v>0</v>
      </c>
      <c r="AR1300">
        <v>0</v>
      </c>
      <c r="AS1300">
        <v>0</v>
      </c>
      <c r="AT1300">
        <v>0</v>
      </c>
      <c r="AU1300">
        <v>0</v>
      </c>
      <c r="AV1300">
        <v>0</v>
      </c>
    </row>
    <row r="1301" spans="8:48" ht="15" customHeight="1" x14ac:dyDescent="0.3">
      <c r="H1301" t="str">
        <v>4449137</v>
      </c>
      <c r="I1301" t="str">
        <v>HUFVUDSTADEN AB  ORD A</v>
      </c>
      <c r="J1301">
        <v>0</v>
      </c>
      <c r="K1301">
        <v>0</v>
      </c>
      <c r="L1301">
        <v>0</v>
      </c>
      <c r="M1301">
        <v>0</v>
      </c>
      <c r="N1301">
        <v>0</v>
      </c>
      <c r="O1301">
        <v>0</v>
      </c>
      <c r="P1301">
        <v>0</v>
      </c>
      <c r="Q1301">
        <v>0</v>
      </c>
      <c r="R1301">
        <v>0</v>
      </c>
      <c r="S1301">
        <v>0</v>
      </c>
      <c r="T1301">
        <v>0</v>
      </c>
      <c r="U1301">
        <v>0</v>
      </c>
      <c r="V1301">
        <v>0</v>
      </c>
      <c r="W1301">
        <v>0</v>
      </c>
      <c r="X1301">
        <v>0</v>
      </c>
      <c r="Y1301">
        <v>0.13880000000000001</v>
      </c>
      <c r="Z1301">
        <v>0.89229999999999998</v>
      </c>
      <c r="AA1301">
        <v>0.5423</v>
      </c>
      <c r="AB1301">
        <v>0.56089999999999995</v>
      </c>
      <c r="AC1301">
        <v>0.53690000000000004</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row>
    <row r="1302" spans="8:48" ht="15" customHeight="1" x14ac:dyDescent="0.3">
      <c r="H1302" t="str">
        <v>BLN9XH8</v>
      </c>
      <c r="I1302" t="str">
        <v>SWECO AB  ORD B</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0.24740000000000001</v>
      </c>
      <c r="AC1302">
        <v>0.29459999999999997</v>
      </c>
      <c r="AD1302">
        <v>0.71020000000000005</v>
      </c>
      <c r="AE1302">
        <v>0.88370000000000004</v>
      </c>
      <c r="AF1302">
        <v>0.96179999999999999</v>
      </c>
      <c r="AG1302">
        <v>0.84389999999999998</v>
      </c>
      <c r="AH1302">
        <v>1.0109999999999999</v>
      </c>
      <c r="AI1302">
        <v>0.97540000000000004</v>
      </c>
      <c r="AJ1302">
        <v>0.3266</v>
      </c>
      <c r="AK1302">
        <v>0.3851</v>
      </c>
      <c r="AL1302">
        <v>0.39</v>
      </c>
      <c r="AM1302">
        <v>0.35549999999999998</v>
      </c>
      <c r="AN1302">
        <v>0</v>
      </c>
      <c r="AO1302">
        <v>0</v>
      </c>
      <c r="AP1302">
        <v>0</v>
      </c>
      <c r="AQ1302">
        <v>0</v>
      </c>
      <c r="AR1302">
        <v>0</v>
      </c>
      <c r="AS1302">
        <v>0</v>
      </c>
      <c r="AT1302">
        <v>0</v>
      </c>
      <c r="AU1302">
        <v>0</v>
      </c>
      <c r="AV1302">
        <v>0</v>
      </c>
    </row>
    <row r="1303" spans="8:48" ht="15" customHeight="1" x14ac:dyDescent="0.3">
      <c r="H1303" t="str">
        <v>BYZSBH0</v>
      </c>
      <c r="I1303" t="str">
        <v>EOLUS VIND AB  ORD B</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0.59930000000000005</v>
      </c>
      <c r="AF1303">
        <v>0.69220000000000004</v>
      </c>
      <c r="AG1303">
        <v>0.58550000000000002</v>
      </c>
      <c r="AH1303">
        <v>0</v>
      </c>
      <c r="AI1303">
        <v>0</v>
      </c>
      <c r="AJ1303">
        <v>0</v>
      </c>
      <c r="AK1303">
        <v>0</v>
      </c>
      <c r="AL1303">
        <v>0</v>
      </c>
      <c r="AM1303">
        <v>0</v>
      </c>
      <c r="AN1303">
        <v>0</v>
      </c>
      <c r="AO1303">
        <v>0</v>
      </c>
      <c r="AP1303">
        <v>0</v>
      </c>
      <c r="AQ1303">
        <v>0</v>
      </c>
      <c r="AR1303">
        <v>0</v>
      </c>
      <c r="AS1303">
        <v>0</v>
      </c>
      <c r="AT1303">
        <v>0</v>
      </c>
      <c r="AU1303">
        <v>0</v>
      </c>
      <c r="AV1303">
        <v>0</v>
      </c>
    </row>
    <row r="1304" spans="8:48" ht="15" customHeight="1" x14ac:dyDescent="0.3">
      <c r="H1304" t="str">
        <v>BJXSCH4</v>
      </c>
      <c r="I1304" t="str">
        <v>EVOLUTION (GAMING GROUP) AB  ORD</v>
      </c>
      <c r="J1304">
        <v>0</v>
      </c>
      <c r="K1304">
        <v>0</v>
      </c>
      <c r="L1304">
        <v>0.63549999999999995</v>
      </c>
      <c r="M1304">
        <v>0.66569999999999996</v>
      </c>
      <c r="N1304">
        <v>0.55659999999999998</v>
      </c>
      <c r="O1304">
        <v>0</v>
      </c>
      <c r="P1304">
        <v>0</v>
      </c>
      <c r="Q1304">
        <v>0</v>
      </c>
      <c r="R1304">
        <v>0</v>
      </c>
      <c r="S1304">
        <v>0.1963</v>
      </c>
      <c r="T1304">
        <v>0.2535</v>
      </c>
      <c r="U1304">
        <v>0.27389999999999998</v>
      </c>
      <c r="V1304">
        <v>3.04E-2</v>
      </c>
      <c r="W1304">
        <v>0</v>
      </c>
      <c r="X1304">
        <v>4.5100000000000001E-2</v>
      </c>
      <c r="Y1304">
        <v>0</v>
      </c>
      <c r="Z1304">
        <v>0</v>
      </c>
      <c r="AA1304">
        <v>0</v>
      </c>
      <c r="AB1304">
        <v>0.3372</v>
      </c>
      <c r="AC1304">
        <v>0.45269999999999999</v>
      </c>
      <c r="AD1304">
        <v>0.54990000000000006</v>
      </c>
      <c r="AE1304">
        <v>1.024</v>
      </c>
      <c r="AF1304">
        <v>0.2006</v>
      </c>
      <c r="AG1304">
        <v>0</v>
      </c>
      <c r="AH1304">
        <v>0</v>
      </c>
      <c r="AI1304">
        <v>0</v>
      </c>
      <c r="AJ1304">
        <v>0</v>
      </c>
      <c r="AK1304">
        <v>0</v>
      </c>
      <c r="AL1304">
        <v>0</v>
      </c>
      <c r="AM1304">
        <v>0</v>
      </c>
      <c r="AN1304">
        <v>0</v>
      </c>
      <c r="AO1304">
        <v>0</v>
      </c>
      <c r="AP1304">
        <v>0</v>
      </c>
      <c r="AQ1304">
        <v>0</v>
      </c>
      <c r="AR1304">
        <v>0</v>
      </c>
      <c r="AS1304">
        <v>0</v>
      </c>
      <c r="AT1304">
        <v>0</v>
      </c>
      <c r="AU1304">
        <v>0</v>
      </c>
      <c r="AV1304">
        <v>0</v>
      </c>
    </row>
    <row r="1305" spans="8:48" ht="15" customHeight="1" x14ac:dyDescent="0.3">
      <c r="H1305" t="str">
        <v>BP6FZN1</v>
      </c>
      <c r="I1305" t="str">
        <v>FORTNOX AB  ORD</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8.9099999999999999E-2</v>
      </c>
      <c r="AC1305">
        <v>8.3199999999999996E-2</v>
      </c>
      <c r="AD1305">
        <v>0.46600000000000003</v>
      </c>
      <c r="AE1305">
        <v>0.61109999999999998</v>
      </c>
      <c r="AF1305">
        <v>0.59189999999999998</v>
      </c>
      <c r="AG1305">
        <v>0.97440000000000004</v>
      </c>
      <c r="AH1305">
        <v>0.4289</v>
      </c>
      <c r="AI1305">
        <v>0.44</v>
      </c>
      <c r="AJ1305">
        <v>0.29360000000000003</v>
      </c>
      <c r="AK1305">
        <v>0.45250000000000001</v>
      </c>
      <c r="AL1305">
        <v>0.56569999999999998</v>
      </c>
      <c r="AM1305">
        <v>0.2787</v>
      </c>
      <c r="AN1305">
        <v>0.28520000000000001</v>
      </c>
      <c r="AO1305">
        <v>0</v>
      </c>
      <c r="AP1305">
        <v>0</v>
      </c>
      <c r="AQ1305">
        <v>0</v>
      </c>
      <c r="AR1305">
        <v>0</v>
      </c>
      <c r="AS1305">
        <v>0</v>
      </c>
      <c r="AT1305">
        <v>0</v>
      </c>
      <c r="AU1305">
        <v>0</v>
      </c>
      <c r="AV1305">
        <v>0</v>
      </c>
    </row>
    <row r="1306" spans="8:48" ht="15" customHeight="1" x14ac:dyDescent="0.3">
      <c r="H1306" t="str">
        <v>4407599</v>
      </c>
      <c r="I1306" t="str">
        <v>HALDEX AB  ORD</v>
      </c>
      <c r="J1306">
        <v>0.74890000000000001</v>
      </c>
      <c r="K1306">
        <v>0.53280000000000005</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row>
    <row r="1307" spans="8:48" ht="15" customHeight="1" x14ac:dyDescent="0.3">
      <c r="H1307" t="str">
        <v>BXRTNW3</v>
      </c>
      <c r="I1307" t="str">
        <v>HEMFOSA FASTIGHETER AB  ORD</v>
      </c>
      <c r="J1307">
        <v>0</v>
      </c>
      <c r="K1307">
        <v>0</v>
      </c>
      <c r="L1307">
        <v>0</v>
      </c>
      <c r="M1307">
        <v>0</v>
      </c>
      <c r="N1307">
        <v>0</v>
      </c>
      <c r="O1307">
        <v>0</v>
      </c>
      <c r="P1307">
        <v>0</v>
      </c>
      <c r="Q1307">
        <v>0</v>
      </c>
      <c r="R1307">
        <v>0</v>
      </c>
      <c r="S1307">
        <v>0</v>
      </c>
      <c r="T1307">
        <v>0</v>
      </c>
      <c r="U1307">
        <v>0</v>
      </c>
      <c r="V1307">
        <v>0</v>
      </c>
      <c r="W1307">
        <v>0</v>
      </c>
      <c r="X1307">
        <v>0.48909999999999998</v>
      </c>
      <c r="Y1307">
        <v>0.3679</v>
      </c>
      <c r="Z1307">
        <v>0.65139999999999998</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row>
    <row r="1308" spans="8:48" ht="15" customHeight="1" x14ac:dyDescent="0.3">
      <c r="H1308" t="str">
        <v>BJ7W9K4</v>
      </c>
      <c r="I1308" t="str">
        <v>EQT AB  ORD</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3.9199999999999999E-2</v>
      </c>
      <c r="AC1308">
        <v>4.4900000000000002E-2</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row>
    <row r="1309" spans="8:48" ht="15" customHeight="1" x14ac:dyDescent="0.3">
      <c r="H1309" t="str">
        <v>B12PJ24</v>
      </c>
      <c r="I1309" t="str">
        <v>HUSQVARNA AB  ORD B</v>
      </c>
      <c r="J1309">
        <v>0.7016</v>
      </c>
      <c r="K1309">
        <v>0</v>
      </c>
      <c r="L1309">
        <v>0</v>
      </c>
      <c r="M1309">
        <v>0</v>
      </c>
      <c r="N1309">
        <v>0</v>
      </c>
      <c r="O1309">
        <v>0</v>
      </c>
      <c r="P1309">
        <v>0</v>
      </c>
      <c r="Q1309">
        <v>0</v>
      </c>
      <c r="R1309">
        <v>0</v>
      </c>
      <c r="S1309">
        <v>1.3626</v>
      </c>
      <c r="T1309">
        <v>1.9836</v>
      </c>
      <c r="U1309">
        <v>1.7856000000000001</v>
      </c>
      <c r="V1309">
        <v>0.80430000000000001</v>
      </c>
      <c r="W1309">
        <v>0.79390000000000005</v>
      </c>
      <c r="X1309">
        <v>0.45029999999999998</v>
      </c>
      <c r="Y1309">
        <v>0.50849999999999995</v>
      </c>
      <c r="Z1309">
        <v>0</v>
      </c>
      <c r="AA1309">
        <v>0.26419999999999999</v>
      </c>
      <c r="AB1309">
        <v>0.1</v>
      </c>
      <c r="AC1309">
        <v>9.2299999999999993E-2</v>
      </c>
      <c r="AD1309">
        <v>0</v>
      </c>
      <c r="AE1309">
        <v>0</v>
      </c>
      <c r="AF1309">
        <v>0</v>
      </c>
      <c r="AG1309">
        <v>0</v>
      </c>
      <c r="AH1309">
        <v>0</v>
      </c>
      <c r="AI1309">
        <v>0</v>
      </c>
      <c r="AJ1309">
        <v>0</v>
      </c>
      <c r="AK1309">
        <v>0</v>
      </c>
      <c r="AL1309">
        <v>0</v>
      </c>
      <c r="AM1309">
        <v>0</v>
      </c>
      <c r="AN1309">
        <v>0</v>
      </c>
      <c r="AO1309">
        <v>0</v>
      </c>
      <c r="AP1309">
        <v>0.56130000000000002</v>
      </c>
      <c r="AQ1309">
        <v>0.49230000000000002</v>
      </c>
      <c r="AR1309">
        <v>0.30480000000000002</v>
      </c>
      <c r="AS1309">
        <v>0</v>
      </c>
      <c r="AT1309">
        <v>0</v>
      </c>
      <c r="AU1309">
        <v>0</v>
      </c>
      <c r="AV1309">
        <v>0</v>
      </c>
    </row>
    <row r="1310" spans="8:48" ht="15" customHeight="1" x14ac:dyDescent="0.3">
      <c r="H1310" t="str">
        <v>BLN8T44</v>
      </c>
      <c r="I1310" t="str">
        <v>ADDTECH AB  ORD B</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0.1157</v>
      </c>
      <c r="AG1310">
        <v>0.10340000000000001</v>
      </c>
      <c r="AH1310">
        <v>0.10009999999999999</v>
      </c>
      <c r="AI1310">
        <v>0.55649999999999999</v>
      </c>
      <c r="AJ1310">
        <v>0.68049999999999999</v>
      </c>
      <c r="AK1310">
        <v>0.59760000000000002</v>
      </c>
      <c r="AL1310">
        <v>0.39689999999999998</v>
      </c>
      <c r="AM1310">
        <v>0</v>
      </c>
      <c r="AN1310">
        <v>0</v>
      </c>
      <c r="AO1310">
        <v>0</v>
      </c>
      <c r="AP1310">
        <v>0</v>
      </c>
      <c r="AQ1310">
        <v>0</v>
      </c>
      <c r="AR1310">
        <v>0</v>
      </c>
      <c r="AS1310">
        <v>0</v>
      </c>
      <c r="AT1310">
        <v>0.58609999999999995</v>
      </c>
      <c r="AU1310">
        <v>0</v>
      </c>
      <c r="AV1310">
        <v>0</v>
      </c>
    </row>
    <row r="1311" spans="8:48" ht="15" customHeight="1" x14ac:dyDescent="0.3">
      <c r="H1311" t="str">
        <v>BZ30ML6</v>
      </c>
      <c r="I1311" t="str">
        <v>HMS NETWORKS AB  ORD</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0.26229999999999998</v>
      </c>
      <c r="AK1311">
        <v>0.3483</v>
      </c>
      <c r="AL1311">
        <v>0</v>
      </c>
      <c r="AM1311">
        <v>0</v>
      </c>
      <c r="AN1311">
        <v>0</v>
      </c>
      <c r="AO1311">
        <v>0</v>
      </c>
      <c r="AP1311">
        <v>0</v>
      </c>
      <c r="AQ1311">
        <v>0</v>
      </c>
      <c r="AR1311">
        <v>0</v>
      </c>
      <c r="AS1311">
        <v>0</v>
      </c>
      <c r="AT1311">
        <v>0</v>
      </c>
      <c r="AU1311">
        <v>0</v>
      </c>
      <c r="AV1311">
        <v>0</v>
      </c>
    </row>
    <row r="1312" spans="8:48" ht="15" customHeight="1" x14ac:dyDescent="0.3">
      <c r="H1312" t="str">
        <v>7371431</v>
      </c>
      <c r="I1312" t="str">
        <v>INTRUM (JUSTITIA) AB  ORD</v>
      </c>
      <c r="J1312">
        <v>0</v>
      </c>
      <c r="K1312">
        <v>0.56899999999999995</v>
      </c>
      <c r="L1312">
        <v>0.66220000000000001</v>
      </c>
      <c r="M1312">
        <v>1.3966000000000001</v>
      </c>
      <c r="N1312">
        <v>1.3649</v>
      </c>
      <c r="O1312">
        <v>1.2892999999999999</v>
      </c>
      <c r="P1312">
        <v>0</v>
      </c>
      <c r="Q1312">
        <v>0</v>
      </c>
      <c r="R1312">
        <v>0</v>
      </c>
      <c r="S1312">
        <v>0</v>
      </c>
      <c r="T1312">
        <v>0</v>
      </c>
      <c r="U1312">
        <v>0</v>
      </c>
      <c r="V1312">
        <v>0</v>
      </c>
      <c r="W1312">
        <v>0</v>
      </c>
      <c r="X1312">
        <v>0</v>
      </c>
      <c r="Y1312">
        <v>0</v>
      </c>
      <c r="Z1312">
        <v>0.54239999999999999</v>
      </c>
      <c r="AA1312">
        <v>0.55430000000000001</v>
      </c>
      <c r="AB1312">
        <v>0.58030000000000004</v>
      </c>
      <c r="AC1312">
        <v>0.60399999999999998</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row>
    <row r="1313" spans="8:48" ht="15" customHeight="1" x14ac:dyDescent="0.3">
      <c r="H1313" t="str">
        <v>B142FZ8</v>
      </c>
      <c r="I1313" t="str">
        <v>JM AB  ORD</v>
      </c>
      <c r="J1313">
        <v>1.3658999999999999</v>
      </c>
      <c r="K1313">
        <v>0</v>
      </c>
      <c r="L1313">
        <v>0</v>
      </c>
      <c r="M1313">
        <v>0</v>
      </c>
      <c r="N1313">
        <v>0</v>
      </c>
      <c r="O1313">
        <v>0</v>
      </c>
      <c r="P1313">
        <v>0</v>
      </c>
      <c r="Q1313">
        <v>0.73860000000000003</v>
      </c>
      <c r="R1313">
        <v>0.73209999999999997</v>
      </c>
      <c r="S1313">
        <v>0.69689999999999996</v>
      </c>
      <c r="T1313">
        <v>0.55320000000000003</v>
      </c>
      <c r="U1313">
        <v>0.39019999999999999</v>
      </c>
      <c r="V1313">
        <v>0.50280000000000002</v>
      </c>
      <c r="W1313">
        <v>0.41439999999999999</v>
      </c>
      <c r="X1313">
        <v>0.52210000000000001</v>
      </c>
      <c r="Y1313">
        <v>0.67359999999999998</v>
      </c>
      <c r="Z1313">
        <v>0.70620000000000005</v>
      </c>
      <c r="AA1313">
        <v>0.5373</v>
      </c>
      <c r="AB1313">
        <v>0.53220000000000001</v>
      </c>
      <c r="AC1313">
        <v>0.54079999999999995</v>
      </c>
      <c r="AD1313">
        <v>0.48349999999999999</v>
      </c>
      <c r="AE1313">
        <v>0</v>
      </c>
      <c r="AF1313">
        <v>0</v>
      </c>
      <c r="AG1313">
        <v>0</v>
      </c>
      <c r="AH1313">
        <v>0</v>
      </c>
      <c r="AI1313">
        <v>0</v>
      </c>
      <c r="AJ1313">
        <v>0</v>
      </c>
      <c r="AK1313">
        <v>0</v>
      </c>
      <c r="AL1313">
        <v>0</v>
      </c>
      <c r="AM1313">
        <v>0</v>
      </c>
      <c r="AN1313">
        <v>0</v>
      </c>
      <c r="AO1313">
        <v>0</v>
      </c>
      <c r="AP1313">
        <v>0.71589999999999998</v>
      </c>
      <c r="AQ1313">
        <v>0.58809999999999996</v>
      </c>
      <c r="AR1313">
        <v>0.65359999999999996</v>
      </c>
      <c r="AS1313">
        <v>0</v>
      </c>
      <c r="AT1313">
        <v>0</v>
      </c>
      <c r="AU1313">
        <v>0</v>
      </c>
      <c r="AV1313">
        <v>0</v>
      </c>
    </row>
    <row r="1314" spans="8:48" ht="15" customHeight="1" x14ac:dyDescent="0.3">
      <c r="H1314" t="str">
        <v>B0LDBX7</v>
      </c>
      <c r="I1314" t="str">
        <v>INDUTRADE AB  ORD</v>
      </c>
      <c r="J1314">
        <v>0.51639999999999997</v>
      </c>
      <c r="K1314">
        <v>0.56030000000000002</v>
      </c>
      <c r="L1314">
        <v>0.60809999999999997</v>
      </c>
      <c r="M1314">
        <v>0.61040000000000005</v>
      </c>
      <c r="N1314">
        <v>0.65180000000000005</v>
      </c>
      <c r="O1314">
        <v>0.73299999999999998</v>
      </c>
      <c r="P1314">
        <v>0.67479999999999996</v>
      </c>
      <c r="Q1314">
        <v>0</v>
      </c>
      <c r="R1314">
        <v>0</v>
      </c>
      <c r="S1314">
        <v>0</v>
      </c>
      <c r="T1314">
        <v>0</v>
      </c>
      <c r="U1314">
        <v>0</v>
      </c>
      <c r="V1314">
        <v>0</v>
      </c>
      <c r="W1314">
        <v>0</v>
      </c>
      <c r="X1314">
        <v>0</v>
      </c>
      <c r="Y1314">
        <v>0</v>
      </c>
      <c r="Z1314">
        <v>0.27610000000000001</v>
      </c>
      <c r="AA1314">
        <v>0.2959</v>
      </c>
      <c r="AB1314">
        <v>0</v>
      </c>
      <c r="AC1314">
        <v>0</v>
      </c>
      <c r="AD1314">
        <v>0</v>
      </c>
      <c r="AE1314">
        <v>0</v>
      </c>
      <c r="AF1314">
        <v>0.23080000000000001</v>
      </c>
      <c r="AG1314">
        <v>0.24460000000000001</v>
      </c>
      <c r="AH1314">
        <v>0.22720000000000001</v>
      </c>
      <c r="AI1314">
        <v>0.21809999999999999</v>
      </c>
      <c r="AJ1314">
        <v>0</v>
      </c>
      <c r="AK1314">
        <v>0</v>
      </c>
      <c r="AL1314">
        <v>0</v>
      </c>
      <c r="AM1314">
        <v>0</v>
      </c>
      <c r="AN1314">
        <v>0</v>
      </c>
      <c r="AO1314">
        <v>0</v>
      </c>
      <c r="AP1314">
        <v>0</v>
      </c>
      <c r="AQ1314">
        <v>0</v>
      </c>
      <c r="AR1314">
        <v>0</v>
      </c>
      <c r="AS1314">
        <v>0</v>
      </c>
      <c r="AT1314">
        <v>0</v>
      </c>
      <c r="AU1314">
        <v>0</v>
      </c>
      <c r="AV1314">
        <v>0</v>
      </c>
    </row>
    <row r="1315" spans="8:48" ht="15" customHeight="1" x14ac:dyDescent="0.3">
      <c r="H1315" t="str">
        <v>BPV8VP9</v>
      </c>
      <c r="I1315" t="str">
        <v>INSTALCO (INTRESSENTER) AB  ORD</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0.66739999999999999</v>
      </c>
      <c r="AG1315">
        <v>0.78910000000000002</v>
      </c>
      <c r="AH1315">
        <v>0.79869999999999997</v>
      </c>
      <c r="AI1315">
        <v>1.0105</v>
      </c>
      <c r="AJ1315">
        <v>0.91539999999999999</v>
      </c>
      <c r="AK1315">
        <v>0.8962</v>
      </c>
      <c r="AL1315">
        <v>0.91920000000000002</v>
      </c>
      <c r="AM1315">
        <v>0</v>
      </c>
      <c r="AN1315">
        <v>0</v>
      </c>
      <c r="AO1315">
        <v>0</v>
      </c>
      <c r="AP1315">
        <v>0</v>
      </c>
      <c r="AQ1315">
        <v>0</v>
      </c>
      <c r="AR1315">
        <v>0</v>
      </c>
      <c r="AS1315">
        <v>0</v>
      </c>
      <c r="AT1315">
        <v>0</v>
      </c>
      <c r="AU1315">
        <v>0</v>
      </c>
      <c r="AV1315">
        <v>0</v>
      </c>
    </row>
    <row r="1316" spans="8:48" ht="15" customHeight="1" x14ac:dyDescent="0.3">
      <c r="H1316" t="str">
        <v>BF1PV38</v>
      </c>
      <c r="I1316" t="str">
        <v>KAPPAHL AB  ORD</v>
      </c>
      <c r="J1316">
        <v>0</v>
      </c>
      <c r="K1316">
        <v>0</v>
      </c>
      <c r="L1316">
        <v>0</v>
      </c>
      <c r="M1316">
        <v>0</v>
      </c>
      <c r="N1316">
        <v>0</v>
      </c>
      <c r="O1316">
        <v>0</v>
      </c>
      <c r="P1316">
        <v>0.87680000000000002</v>
      </c>
      <c r="Q1316">
        <v>1.1072</v>
      </c>
      <c r="R1316">
        <v>0.15640000000000001</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row>
    <row r="1317" spans="8:48" ht="15" customHeight="1" x14ac:dyDescent="0.3">
      <c r="H1317" t="str">
        <v>5364886</v>
      </c>
      <c r="I1317" t="str">
        <v>KNOWIT AB  ORD</v>
      </c>
      <c r="J1317">
        <v>0</v>
      </c>
      <c r="K1317">
        <v>0</v>
      </c>
      <c r="L1317">
        <v>0</v>
      </c>
      <c r="M1317">
        <v>0</v>
      </c>
      <c r="N1317">
        <v>0</v>
      </c>
      <c r="O1317">
        <v>0</v>
      </c>
      <c r="P1317">
        <v>0</v>
      </c>
      <c r="Q1317">
        <v>0</v>
      </c>
      <c r="R1317">
        <v>0</v>
      </c>
      <c r="S1317">
        <v>0</v>
      </c>
      <c r="T1317">
        <v>0</v>
      </c>
      <c r="U1317">
        <v>0</v>
      </c>
      <c r="V1317">
        <v>0</v>
      </c>
      <c r="W1317">
        <v>0</v>
      </c>
      <c r="X1317">
        <v>0</v>
      </c>
      <c r="Y1317">
        <v>0</v>
      </c>
      <c r="Z1317">
        <v>0</v>
      </c>
      <c r="AA1317">
        <v>0.25609999999999999</v>
      </c>
      <c r="AB1317">
        <v>0.22239999999999999</v>
      </c>
      <c r="AC1317">
        <v>0.23250000000000001</v>
      </c>
      <c r="AD1317">
        <v>0.2261</v>
      </c>
      <c r="AE1317">
        <v>0.21679999999999999</v>
      </c>
      <c r="AF1317">
        <v>0.29099999999999998</v>
      </c>
      <c r="AG1317">
        <v>0.37509999999999999</v>
      </c>
      <c r="AH1317">
        <v>0.26040000000000002</v>
      </c>
      <c r="AI1317">
        <v>0.46439999999999998</v>
      </c>
      <c r="AJ1317">
        <v>0.67490000000000006</v>
      </c>
      <c r="AK1317">
        <v>0.58579999999999999</v>
      </c>
      <c r="AL1317">
        <v>0.66059999999999997</v>
      </c>
      <c r="AM1317">
        <v>0.70799999999999996</v>
      </c>
      <c r="AN1317">
        <v>0.4239</v>
      </c>
      <c r="AO1317">
        <v>0.34320000000000001</v>
      </c>
      <c r="AP1317">
        <v>0</v>
      </c>
      <c r="AQ1317">
        <v>0</v>
      </c>
      <c r="AR1317">
        <v>0</v>
      </c>
      <c r="AS1317">
        <v>0</v>
      </c>
      <c r="AT1317">
        <v>0</v>
      </c>
      <c r="AU1317">
        <v>0</v>
      </c>
      <c r="AV1317">
        <v>0</v>
      </c>
    </row>
    <row r="1318" spans="8:48" ht="15" customHeight="1" x14ac:dyDescent="0.3">
      <c r="H1318" t="str">
        <v>B12W4C0</v>
      </c>
      <c r="I1318" t="str">
        <v>KUNGSLEDEN AB  ORD</v>
      </c>
      <c r="J1318">
        <v>0</v>
      </c>
      <c r="K1318">
        <v>0</v>
      </c>
      <c r="L1318">
        <v>0</v>
      </c>
      <c r="M1318">
        <v>0</v>
      </c>
      <c r="N1318">
        <v>0</v>
      </c>
      <c r="O1318">
        <v>0</v>
      </c>
      <c r="P1318">
        <v>0</v>
      </c>
      <c r="Q1318">
        <v>0</v>
      </c>
      <c r="R1318">
        <v>0</v>
      </c>
      <c r="S1318">
        <v>0</v>
      </c>
      <c r="T1318">
        <v>0</v>
      </c>
      <c r="U1318">
        <v>0</v>
      </c>
      <c r="V1318">
        <v>0</v>
      </c>
      <c r="W1318">
        <v>0</v>
      </c>
      <c r="X1318">
        <v>0</v>
      </c>
      <c r="Y1318">
        <v>0</v>
      </c>
      <c r="Z1318">
        <v>0.61870000000000003</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row>
    <row r="1319" spans="8:48" ht="15" customHeight="1" x14ac:dyDescent="0.3">
      <c r="H1319" t="str">
        <v>BL6K7K9</v>
      </c>
      <c r="I1319" t="str">
        <v>LIFCO AB  ORD B</v>
      </c>
      <c r="J1319">
        <v>0</v>
      </c>
      <c r="K1319">
        <v>0</v>
      </c>
      <c r="L1319">
        <v>0</v>
      </c>
      <c r="M1319">
        <v>0</v>
      </c>
      <c r="N1319">
        <v>0</v>
      </c>
      <c r="O1319">
        <v>0</v>
      </c>
      <c r="P1319">
        <v>0.53339999999999999</v>
      </c>
      <c r="Q1319">
        <v>0.56540000000000001</v>
      </c>
      <c r="R1319">
        <v>0</v>
      </c>
      <c r="S1319">
        <v>0</v>
      </c>
      <c r="T1319">
        <v>0</v>
      </c>
      <c r="U1319">
        <v>0</v>
      </c>
      <c r="V1319">
        <v>0</v>
      </c>
      <c r="W1319">
        <v>0</v>
      </c>
      <c r="X1319">
        <v>0</v>
      </c>
      <c r="Y1319">
        <v>0</v>
      </c>
      <c r="Z1319">
        <v>0</v>
      </c>
      <c r="AA1319">
        <v>0.25269999999999998</v>
      </c>
      <c r="AB1319">
        <v>0.23</v>
      </c>
      <c r="AC1319">
        <v>0.26119999999999999</v>
      </c>
      <c r="AD1319">
        <v>0</v>
      </c>
      <c r="AE1319">
        <v>0</v>
      </c>
      <c r="AF1319">
        <v>0</v>
      </c>
      <c r="AG1319">
        <v>0</v>
      </c>
      <c r="AH1319">
        <v>0</v>
      </c>
      <c r="AI1319">
        <v>0.62549999999999994</v>
      </c>
      <c r="AJ1319">
        <v>0.50729999999999997</v>
      </c>
      <c r="AK1319">
        <v>0</v>
      </c>
      <c r="AL1319">
        <v>0</v>
      </c>
      <c r="AM1319">
        <v>0</v>
      </c>
      <c r="AN1319">
        <v>0</v>
      </c>
      <c r="AO1319">
        <v>0</v>
      </c>
      <c r="AP1319">
        <v>0</v>
      </c>
      <c r="AQ1319">
        <v>0</v>
      </c>
      <c r="AR1319">
        <v>0</v>
      </c>
      <c r="AS1319">
        <v>0</v>
      </c>
      <c r="AT1319">
        <v>0</v>
      </c>
      <c r="AU1319">
        <v>0</v>
      </c>
      <c r="AV1319">
        <v>0</v>
      </c>
    </row>
    <row r="1320" spans="8:48" ht="15" customHeight="1" x14ac:dyDescent="0.3">
      <c r="H1320" t="str">
        <v>BH31X65</v>
      </c>
      <c r="I1320" t="str">
        <v>LIME TECHNOLOGIES AB  ORD</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6.6400000000000001E-2</v>
      </c>
      <c r="AG1320">
        <v>7.2900000000000006E-2</v>
      </c>
      <c r="AH1320">
        <v>0</v>
      </c>
      <c r="AI1320">
        <v>0.28499999999999998</v>
      </c>
      <c r="AJ1320">
        <v>0</v>
      </c>
      <c r="AK1320">
        <v>0</v>
      </c>
      <c r="AL1320">
        <v>0</v>
      </c>
      <c r="AM1320">
        <v>0</v>
      </c>
      <c r="AN1320">
        <v>0</v>
      </c>
      <c r="AO1320">
        <v>0</v>
      </c>
      <c r="AP1320">
        <v>0</v>
      </c>
      <c r="AQ1320">
        <v>0</v>
      </c>
      <c r="AR1320">
        <v>0</v>
      </c>
      <c r="AS1320">
        <v>0</v>
      </c>
      <c r="AT1320">
        <v>0</v>
      </c>
      <c r="AU1320">
        <v>0</v>
      </c>
      <c r="AV1320">
        <v>0</v>
      </c>
    </row>
    <row r="1321" spans="8:48" ht="15" customHeight="1" x14ac:dyDescent="0.3">
      <c r="H1321" t="str">
        <v>B23PWD2</v>
      </c>
      <c r="I1321" t="str">
        <v>MEKO (MEKONOMEN) AB  ORD</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0.2102</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row>
    <row r="1322" spans="8:48" ht="15" customHeight="1" x14ac:dyDescent="0.3">
      <c r="H1322" t="str">
        <v>B1HP071</v>
      </c>
      <c r="I1322" t="str">
        <v>LINDAB INTERNATIONAL AB  ORD</v>
      </c>
      <c r="J1322">
        <v>0</v>
      </c>
      <c r="K1322">
        <v>0</v>
      </c>
      <c r="L1322">
        <v>0</v>
      </c>
      <c r="M1322">
        <v>0</v>
      </c>
      <c r="N1322">
        <v>0</v>
      </c>
      <c r="O1322">
        <v>0</v>
      </c>
      <c r="P1322">
        <v>0</v>
      </c>
      <c r="Q1322">
        <v>0</v>
      </c>
      <c r="R1322">
        <v>0</v>
      </c>
      <c r="S1322">
        <v>0</v>
      </c>
      <c r="T1322">
        <v>0</v>
      </c>
      <c r="U1322">
        <v>0</v>
      </c>
      <c r="V1322">
        <v>0</v>
      </c>
      <c r="W1322">
        <v>0</v>
      </c>
      <c r="X1322">
        <v>0</v>
      </c>
      <c r="Y1322">
        <v>0</v>
      </c>
      <c r="Z1322">
        <v>0.62939999999999996</v>
      </c>
      <c r="AA1322">
        <v>0.96730000000000005</v>
      </c>
      <c r="AB1322">
        <v>0.65300000000000002</v>
      </c>
      <c r="AC1322">
        <v>0.71689999999999998</v>
      </c>
      <c r="AD1322">
        <v>0.48010000000000003</v>
      </c>
      <c r="AE1322">
        <v>0.57420000000000004</v>
      </c>
      <c r="AF1322">
        <v>0.75019999999999998</v>
      </c>
      <c r="AG1322">
        <v>0.76680000000000004</v>
      </c>
      <c r="AH1322">
        <v>0.38700000000000001</v>
      </c>
      <c r="AI1322">
        <v>0.4627</v>
      </c>
      <c r="AJ1322">
        <v>0.39389999999999997</v>
      </c>
      <c r="AK1322">
        <v>0.51380000000000003</v>
      </c>
      <c r="AL1322">
        <v>0.48470000000000002</v>
      </c>
      <c r="AM1322">
        <v>0.25519999999999998</v>
      </c>
      <c r="AN1322">
        <v>0</v>
      </c>
      <c r="AO1322">
        <v>0</v>
      </c>
      <c r="AP1322">
        <v>0</v>
      </c>
      <c r="AQ1322">
        <v>0</v>
      </c>
      <c r="AR1322">
        <v>0</v>
      </c>
      <c r="AS1322">
        <v>0</v>
      </c>
      <c r="AT1322">
        <v>0</v>
      </c>
      <c r="AU1322">
        <v>0</v>
      </c>
      <c r="AV1322">
        <v>0</v>
      </c>
    </row>
    <row r="1323" spans="8:48" ht="15" customHeight="1" x14ac:dyDescent="0.3">
      <c r="H1323" t="str">
        <v>BF2CVV6</v>
      </c>
      <c r="I1323" t="str">
        <v>MIPS AB  ORD</v>
      </c>
      <c r="J1323">
        <v>0</v>
      </c>
      <c r="K1323">
        <v>0</v>
      </c>
      <c r="L1323">
        <v>0</v>
      </c>
      <c r="M1323">
        <v>0</v>
      </c>
      <c r="N1323">
        <v>0</v>
      </c>
      <c r="O1323">
        <v>0</v>
      </c>
      <c r="P1323">
        <v>0</v>
      </c>
      <c r="Q1323">
        <v>0</v>
      </c>
      <c r="R1323">
        <v>0</v>
      </c>
      <c r="S1323">
        <v>0</v>
      </c>
      <c r="T1323">
        <v>0</v>
      </c>
      <c r="U1323">
        <v>0</v>
      </c>
      <c r="V1323">
        <v>0</v>
      </c>
      <c r="W1323">
        <v>0</v>
      </c>
      <c r="X1323">
        <v>0</v>
      </c>
      <c r="Y1323">
        <v>0</v>
      </c>
      <c r="Z1323">
        <v>5.9400000000000001E-2</v>
      </c>
      <c r="AA1323">
        <v>0.16420000000000001</v>
      </c>
      <c r="AB1323">
        <v>0.14929999999999999</v>
      </c>
      <c r="AC1323">
        <v>0.16350000000000001</v>
      </c>
      <c r="AD1323">
        <v>0</v>
      </c>
      <c r="AE1323">
        <v>0</v>
      </c>
      <c r="AF1323">
        <v>0.26519999999999999</v>
      </c>
      <c r="AG1323">
        <v>0.32900000000000001</v>
      </c>
      <c r="AH1323">
        <v>0.2772</v>
      </c>
      <c r="AI1323">
        <v>0.53749999999999998</v>
      </c>
      <c r="AJ1323">
        <v>0.36830000000000002</v>
      </c>
      <c r="AK1323">
        <v>0.4325</v>
      </c>
      <c r="AL1323">
        <v>0.44019999999999998</v>
      </c>
      <c r="AM1323">
        <v>0</v>
      </c>
      <c r="AN1323">
        <v>0</v>
      </c>
      <c r="AO1323">
        <v>0</v>
      </c>
      <c r="AP1323">
        <v>0</v>
      </c>
      <c r="AQ1323">
        <v>0</v>
      </c>
      <c r="AR1323">
        <v>0</v>
      </c>
      <c r="AS1323">
        <v>0</v>
      </c>
      <c r="AT1323">
        <v>0</v>
      </c>
      <c r="AU1323">
        <v>0</v>
      </c>
      <c r="AV1323">
        <v>0</v>
      </c>
    </row>
    <row r="1324" spans="8:48" ht="15" customHeight="1" x14ac:dyDescent="0.3">
      <c r="H1324" t="str">
        <v>BN90DN5</v>
      </c>
      <c r="I1324" t="str">
        <v>MODERN TIMES GROUP MTG AB  ORD B</v>
      </c>
      <c r="J1324">
        <v>0</v>
      </c>
      <c r="K1324">
        <v>0</v>
      </c>
      <c r="L1324">
        <v>0</v>
      </c>
      <c r="M1324">
        <v>0</v>
      </c>
      <c r="N1324">
        <v>0</v>
      </c>
      <c r="O1324">
        <v>0</v>
      </c>
      <c r="P1324">
        <v>0</v>
      </c>
      <c r="Q1324">
        <v>0</v>
      </c>
      <c r="R1324">
        <v>0</v>
      </c>
      <c r="S1324">
        <v>0</v>
      </c>
      <c r="T1324">
        <v>0</v>
      </c>
      <c r="U1324">
        <v>0</v>
      </c>
      <c r="V1324">
        <v>0.2349</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row>
    <row r="1325" spans="8:48" ht="15" customHeight="1" x14ac:dyDescent="0.3">
      <c r="H1325" t="str">
        <v>BF345V9</v>
      </c>
      <c r="I1325" t="str">
        <v>ALLIGO (MOMENTUM) AB  ORD B</v>
      </c>
      <c r="J1325">
        <v>0</v>
      </c>
      <c r="K1325">
        <v>0</v>
      </c>
      <c r="L1325">
        <v>0</v>
      </c>
      <c r="M1325">
        <v>0</v>
      </c>
      <c r="N1325">
        <v>0</v>
      </c>
      <c r="O1325">
        <v>0</v>
      </c>
      <c r="P1325">
        <v>0</v>
      </c>
      <c r="Q1325">
        <v>0</v>
      </c>
      <c r="R1325">
        <v>0</v>
      </c>
      <c r="S1325">
        <v>0.2306</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row>
    <row r="1326" spans="8:48" ht="15" customHeight="1" x14ac:dyDescent="0.3">
      <c r="H1326" t="str">
        <v>BQS92L5</v>
      </c>
      <c r="I1326" t="str">
        <v>NEW WAVE GROUP AB  ORD B</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0.3851</v>
      </c>
      <c r="AK1326">
        <v>0.40300000000000002</v>
      </c>
      <c r="AL1326">
        <v>0.38119999999999998</v>
      </c>
      <c r="AM1326">
        <v>0.2949</v>
      </c>
      <c r="AN1326">
        <v>0.20780000000000001</v>
      </c>
      <c r="AO1326">
        <v>0.2591</v>
      </c>
      <c r="AP1326">
        <v>0</v>
      </c>
      <c r="AQ1326">
        <v>0</v>
      </c>
      <c r="AR1326">
        <v>0</v>
      </c>
      <c r="AS1326">
        <v>0</v>
      </c>
      <c r="AT1326">
        <v>0</v>
      </c>
      <c r="AU1326">
        <v>0</v>
      </c>
      <c r="AV1326">
        <v>0</v>
      </c>
    </row>
    <row r="1327" spans="8:48" ht="15" customHeight="1" x14ac:dyDescent="0.3">
      <c r="H1327" t="str">
        <v>B1W6PY1</v>
      </c>
      <c r="I1327" t="str">
        <v>NOBIA AB  ORD</v>
      </c>
      <c r="J1327">
        <v>0</v>
      </c>
      <c r="K1327">
        <v>0.53959999999999997</v>
      </c>
      <c r="L1327">
        <v>0.61240000000000006</v>
      </c>
      <c r="M1327">
        <v>0.63180000000000003</v>
      </c>
      <c r="N1327">
        <v>0</v>
      </c>
      <c r="O1327">
        <v>0</v>
      </c>
      <c r="P1327">
        <v>0</v>
      </c>
      <c r="Q1327">
        <v>0</v>
      </c>
      <c r="R1327">
        <v>0</v>
      </c>
      <c r="S1327">
        <v>0</v>
      </c>
      <c r="T1327">
        <v>0</v>
      </c>
      <c r="U1327">
        <v>0</v>
      </c>
      <c r="V1327">
        <v>0</v>
      </c>
      <c r="W1327">
        <v>0</v>
      </c>
      <c r="X1327">
        <v>0</v>
      </c>
      <c r="Y1327">
        <v>0</v>
      </c>
      <c r="Z1327">
        <v>0</v>
      </c>
      <c r="AA1327">
        <v>0</v>
      </c>
      <c r="AB1327">
        <v>0</v>
      </c>
      <c r="AC1327">
        <v>0</v>
      </c>
      <c r="AD1327">
        <v>0.18770000000000001</v>
      </c>
      <c r="AE1327">
        <v>0</v>
      </c>
      <c r="AF1327">
        <v>0</v>
      </c>
      <c r="AG1327">
        <v>0</v>
      </c>
      <c r="AH1327">
        <v>0</v>
      </c>
      <c r="AI1327">
        <v>0.60489999999999999</v>
      </c>
      <c r="AJ1327">
        <v>0.4587</v>
      </c>
      <c r="AK1327">
        <v>0.253</v>
      </c>
      <c r="AL1327">
        <v>0</v>
      </c>
      <c r="AM1327">
        <v>0</v>
      </c>
      <c r="AN1327">
        <v>0</v>
      </c>
      <c r="AO1327">
        <v>0</v>
      </c>
      <c r="AP1327">
        <v>0</v>
      </c>
      <c r="AQ1327">
        <v>0</v>
      </c>
      <c r="AR1327">
        <v>0</v>
      </c>
      <c r="AS1327">
        <v>0</v>
      </c>
      <c r="AT1327">
        <v>0</v>
      </c>
      <c r="AU1327">
        <v>0</v>
      </c>
      <c r="AV1327">
        <v>0</v>
      </c>
    </row>
    <row r="1328" spans="8:48" ht="15" customHeight="1" x14ac:dyDescent="0.3">
      <c r="H1328" t="str">
        <v>BYYTL07</v>
      </c>
      <c r="I1328" t="str">
        <v>NOBINA AB  COM</v>
      </c>
      <c r="J1328">
        <v>0</v>
      </c>
      <c r="K1328">
        <v>0.74680000000000002</v>
      </c>
      <c r="L1328">
        <v>1.0599000000000001</v>
      </c>
      <c r="M1328">
        <v>0.96530000000000005</v>
      </c>
      <c r="N1328">
        <v>0.94269999999999998</v>
      </c>
      <c r="O1328">
        <v>1.0936999999999999</v>
      </c>
      <c r="P1328">
        <v>1.1231</v>
      </c>
      <c r="Q1328">
        <v>0.85260000000000002</v>
      </c>
      <c r="R1328">
        <v>0</v>
      </c>
      <c r="S1328">
        <v>0</v>
      </c>
      <c r="T1328">
        <v>0</v>
      </c>
      <c r="U1328">
        <v>0</v>
      </c>
      <c r="V1328">
        <v>0.499</v>
      </c>
      <c r="W1328">
        <v>0.92530000000000001</v>
      </c>
      <c r="X1328">
        <v>0.85240000000000005</v>
      </c>
      <c r="Y1328">
        <v>1.0447</v>
      </c>
      <c r="Z1328">
        <v>0.8034</v>
      </c>
      <c r="AA1328">
        <v>0.58809999999999996</v>
      </c>
      <c r="AB1328">
        <v>0.54890000000000005</v>
      </c>
      <c r="AC1328">
        <v>0.52969999999999995</v>
      </c>
      <c r="AD1328">
        <v>0</v>
      </c>
      <c r="AE1328">
        <v>0</v>
      </c>
      <c r="AF1328">
        <v>0</v>
      </c>
      <c r="AG1328">
        <v>0</v>
      </c>
      <c r="AH1328">
        <v>0</v>
      </c>
      <c r="AI1328">
        <v>0</v>
      </c>
      <c r="AJ1328">
        <v>0.38109999999999999</v>
      </c>
      <c r="AK1328">
        <v>0.34810000000000002</v>
      </c>
      <c r="AL1328">
        <v>0</v>
      </c>
      <c r="AM1328">
        <v>0</v>
      </c>
      <c r="AN1328">
        <v>0</v>
      </c>
      <c r="AO1328">
        <v>0</v>
      </c>
      <c r="AP1328">
        <v>0</v>
      </c>
      <c r="AQ1328">
        <v>0</v>
      </c>
      <c r="AR1328">
        <v>0</v>
      </c>
      <c r="AS1328">
        <v>0</v>
      </c>
      <c r="AT1328">
        <v>0</v>
      </c>
      <c r="AU1328">
        <v>0</v>
      </c>
      <c r="AV1328">
        <v>0</v>
      </c>
    </row>
    <row r="1329" spans="8:48" ht="15" customHeight="1" x14ac:dyDescent="0.3">
      <c r="H1329" t="str">
        <v>BMXT8K3</v>
      </c>
      <c r="I1329" t="str">
        <v>NOLATO AB  ORD B</v>
      </c>
      <c r="J1329">
        <v>0</v>
      </c>
      <c r="K1329">
        <v>0</v>
      </c>
      <c r="L1329">
        <v>0</v>
      </c>
      <c r="M1329">
        <v>0</v>
      </c>
      <c r="N1329">
        <v>0</v>
      </c>
      <c r="O1329">
        <v>0</v>
      </c>
      <c r="P1329">
        <v>0</v>
      </c>
      <c r="Q1329">
        <v>0</v>
      </c>
      <c r="R1329">
        <v>0</v>
      </c>
      <c r="S1329">
        <v>0</v>
      </c>
      <c r="T1329">
        <v>0</v>
      </c>
      <c r="U1329">
        <v>0</v>
      </c>
      <c r="V1329">
        <v>0</v>
      </c>
      <c r="W1329">
        <v>0.20799999999999999</v>
      </c>
      <c r="X1329">
        <v>0</v>
      </c>
      <c r="Y1329">
        <v>0</v>
      </c>
      <c r="Z1329">
        <v>0</v>
      </c>
      <c r="AA1329">
        <v>0</v>
      </c>
      <c r="AB1329">
        <v>0</v>
      </c>
      <c r="AC1329">
        <v>0</v>
      </c>
      <c r="AD1329">
        <v>0.16389999999999999</v>
      </c>
      <c r="AE1329">
        <v>0.19320000000000001</v>
      </c>
      <c r="AF1329">
        <v>0.24560000000000001</v>
      </c>
      <c r="AG1329">
        <v>0.22500000000000001</v>
      </c>
      <c r="AH1329">
        <v>0.17130000000000001</v>
      </c>
      <c r="AI1329">
        <v>0</v>
      </c>
      <c r="AJ1329">
        <v>0</v>
      </c>
      <c r="AK1329">
        <v>0</v>
      </c>
      <c r="AL1329">
        <v>0</v>
      </c>
      <c r="AM1329">
        <v>0</v>
      </c>
      <c r="AN1329">
        <v>0</v>
      </c>
      <c r="AO1329">
        <v>0</v>
      </c>
      <c r="AP1329">
        <v>0</v>
      </c>
      <c r="AQ1329">
        <v>0</v>
      </c>
      <c r="AR1329">
        <v>0</v>
      </c>
      <c r="AS1329">
        <v>0</v>
      </c>
      <c r="AT1329">
        <v>0</v>
      </c>
      <c r="AU1329">
        <v>0</v>
      </c>
      <c r="AV1329">
        <v>0</v>
      </c>
    </row>
    <row r="1330" spans="8:48" ht="15" customHeight="1" x14ac:dyDescent="0.3">
      <c r="H1330" t="str">
        <v>BMCM2T0</v>
      </c>
      <c r="I1330" t="str">
        <v>NORDIC WATERPROOFING HOLDING AB  ORD</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0.53129999999999999</v>
      </c>
      <c r="AK1330">
        <v>0.55200000000000005</v>
      </c>
      <c r="AL1330">
        <v>0.42780000000000001</v>
      </c>
      <c r="AM1330">
        <v>0.30159999999999998</v>
      </c>
      <c r="AN1330">
        <v>0</v>
      </c>
      <c r="AO1330">
        <v>0</v>
      </c>
      <c r="AP1330">
        <v>0</v>
      </c>
      <c r="AQ1330">
        <v>0</v>
      </c>
      <c r="AR1330">
        <v>0</v>
      </c>
      <c r="AS1330">
        <v>0</v>
      </c>
      <c r="AT1330">
        <v>0</v>
      </c>
      <c r="AU1330">
        <v>0</v>
      </c>
      <c r="AV1330">
        <v>0</v>
      </c>
    </row>
    <row r="1331" spans="8:48" ht="15" customHeight="1" x14ac:dyDescent="0.3">
      <c r="H1331" t="str">
        <v>BXC4CH1</v>
      </c>
      <c r="I1331" t="str">
        <v>NETENT AB  ORD B</v>
      </c>
      <c r="J1331">
        <v>0</v>
      </c>
      <c r="K1331">
        <v>0.56510000000000005</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row>
    <row r="1332" spans="8:48" ht="15" customHeight="1" x14ac:dyDescent="0.3">
      <c r="H1332" t="str">
        <v>BKX8GB3</v>
      </c>
      <c r="I1332" t="str">
        <v>NETENT AB  ORD B</v>
      </c>
      <c r="J1332">
        <v>0.7681</v>
      </c>
      <c r="K1332">
        <v>0</v>
      </c>
      <c r="L1332">
        <v>0.72099999999999997</v>
      </c>
      <c r="M1332">
        <v>0.60880000000000001</v>
      </c>
      <c r="N1332">
        <v>0.61219999999999997</v>
      </c>
      <c r="O1332">
        <v>0.68520000000000003</v>
      </c>
      <c r="P1332">
        <v>0</v>
      </c>
      <c r="Q1332">
        <v>0</v>
      </c>
      <c r="R1332">
        <v>0</v>
      </c>
      <c r="S1332">
        <v>0</v>
      </c>
      <c r="T1332">
        <v>0</v>
      </c>
      <c r="U1332">
        <v>0</v>
      </c>
      <c r="V1332">
        <v>0</v>
      </c>
      <c r="W1332">
        <v>0</v>
      </c>
      <c r="X1332">
        <v>0</v>
      </c>
      <c r="Y1332">
        <v>0.16009999999999999</v>
      </c>
      <c r="Z1332">
        <v>0.16089999999999999</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row>
    <row r="1333" spans="8:48" ht="15" customHeight="1" x14ac:dyDescent="0.3">
      <c r="H1333" t="str">
        <v>BQY78Q0</v>
      </c>
      <c r="I1333" t="str">
        <v>INWIDO AB  ORD</v>
      </c>
      <c r="J1333">
        <v>0.56379999999999997</v>
      </c>
      <c r="K1333">
        <v>1.4052</v>
      </c>
      <c r="L1333">
        <v>0</v>
      </c>
      <c r="M1333">
        <v>1.0071000000000001</v>
      </c>
      <c r="N1333">
        <v>0.94689999999999996</v>
      </c>
      <c r="O1333">
        <v>0.86019999999999996</v>
      </c>
      <c r="P1333">
        <v>1.0518000000000001</v>
      </c>
      <c r="Q1333">
        <v>0.90390000000000004</v>
      </c>
      <c r="R1333">
        <v>0.93859999999999999</v>
      </c>
      <c r="S1333">
        <v>0.9304</v>
      </c>
      <c r="T1333">
        <v>0.70609999999999995</v>
      </c>
      <c r="U1333">
        <v>0.55049999999999999</v>
      </c>
      <c r="V1333">
        <v>0</v>
      </c>
      <c r="W1333">
        <v>0.25519999999999998</v>
      </c>
      <c r="X1333">
        <v>0.26490000000000002</v>
      </c>
      <c r="Y1333">
        <v>0</v>
      </c>
      <c r="Z1333">
        <v>0</v>
      </c>
      <c r="AA1333">
        <v>0</v>
      </c>
      <c r="AB1333">
        <v>0</v>
      </c>
      <c r="AC1333">
        <v>0</v>
      </c>
      <c r="AD1333">
        <v>0.47939999999999999</v>
      </c>
      <c r="AE1333">
        <v>0.45519999999999999</v>
      </c>
      <c r="AF1333">
        <v>0.5887</v>
      </c>
      <c r="AG1333">
        <v>0.73140000000000005</v>
      </c>
      <c r="AH1333">
        <v>0.28610000000000002</v>
      </c>
      <c r="AI1333">
        <v>0.34799999999999998</v>
      </c>
      <c r="AJ1333">
        <v>0.37080000000000002</v>
      </c>
      <c r="AK1333">
        <v>0.62250000000000005</v>
      </c>
      <c r="AL1333">
        <v>0.67169999999999996</v>
      </c>
      <c r="AM1333">
        <v>0.19789999999999999</v>
      </c>
      <c r="AN1333">
        <v>0.17150000000000001</v>
      </c>
      <c r="AO1333">
        <v>0.19139999999999999</v>
      </c>
      <c r="AP1333">
        <v>0.18260000000000001</v>
      </c>
      <c r="AQ1333">
        <v>0.1598</v>
      </c>
      <c r="AR1333">
        <v>0.32079999999999997</v>
      </c>
      <c r="AS1333">
        <v>0</v>
      </c>
      <c r="AT1333">
        <v>0</v>
      </c>
      <c r="AU1333">
        <v>0</v>
      </c>
      <c r="AV1333">
        <v>0</v>
      </c>
    </row>
    <row r="1334" spans="8:48" ht="15" customHeight="1" x14ac:dyDescent="0.3">
      <c r="H1334" t="str">
        <v>BJBMWP6</v>
      </c>
      <c r="I1334" t="str">
        <v>KARNOV GROUP AB  ORD</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0.26419999999999999</v>
      </c>
      <c r="AM1334">
        <v>0.69179999999999997</v>
      </c>
      <c r="AN1334">
        <v>0.54520000000000002</v>
      </c>
      <c r="AO1334">
        <v>0.2596</v>
      </c>
      <c r="AP1334">
        <v>0</v>
      </c>
      <c r="AQ1334">
        <v>0</v>
      </c>
      <c r="AR1334">
        <v>0</v>
      </c>
      <c r="AS1334">
        <v>0</v>
      </c>
      <c r="AT1334">
        <v>0</v>
      </c>
      <c r="AU1334">
        <v>0</v>
      </c>
      <c r="AV1334">
        <v>0</v>
      </c>
    </row>
    <row r="1335" spans="8:48" ht="15" customHeight="1" x14ac:dyDescent="0.3">
      <c r="H1335" t="str">
        <v>BNYKZJ0</v>
      </c>
      <c r="I1335" t="str">
        <v>NCAB GROUP AB  ORD</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0.63800000000000001</v>
      </c>
      <c r="AK1335">
        <v>0.67979999999999996</v>
      </c>
      <c r="AL1335">
        <v>0.59140000000000004</v>
      </c>
      <c r="AM1335">
        <v>0.26690000000000003</v>
      </c>
      <c r="AN1335">
        <v>0.17080000000000001</v>
      </c>
      <c r="AO1335">
        <v>0.21479999999999999</v>
      </c>
      <c r="AP1335">
        <v>0</v>
      </c>
      <c r="AQ1335">
        <v>0</v>
      </c>
      <c r="AR1335">
        <v>0</v>
      </c>
      <c r="AS1335">
        <v>0</v>
      </c>
      <c r="AT1335">
        <v>0</v>
      </c>
      <c r="AU1335">
        <v>0</v>
      </c>
      <c r="AV1335">
        <v>0</v>
      </c>
    </row>
    <row r="1336" spans="8:48" ht="15" customHeight="1" x14ac:dyDescent="0.3">
      <c r="H1336" t="str">
        <v>B06G108</v>
      </c>
      <c r="I1336" t="str">
        <v>INVISIO (INVISIO COMM) AB  ORD</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0.15679999999999999</v>
      </c>
      <c r="AE1336">
        <v>0.18490000000000001</v>
      </c>
      <c r="AF1336">
        <v>0.38850000000000001</v>
      </c>
      <c r="AG1336">
        <v>0.53459999999999996</v>
      </c>
      <c r="AH1336">
        <v>0</v>
      </c>
      <c r="AI1336">
        <v>0</v>
      </c>
      <c r="AJ1336">
        <v>0</v>
      </c>
      <c r="AK1336">
        <v>0</v>
      </c>
      <c r="AL1336">
        <v>0</v>
      </c>
      <c r="AM1336">
        <v>0</v>
      </c>
      <c r="AN1336">
        <v>0</v>
      </c>
      <c r="AO1336">
        <v>0</v>
      </c>
      <c r="AP1336">
        <v>0</v>
      </c>
      <c r="AQ1336">
        <v>0</v>
      </c>
      <c r="AR1336">
        <v>0</v>
      </c>
      <c r="AS1336">
        <v>0</v>
      </c>
      <c r="AT1336">
        <v>0</v>
      </c>
      <c r="AU1336">
        <v>0</v>
      </c>
      <c r="AV1336">
        <v>0</v>
      </c>
    </row>
    <row r="1337" spans="8:48" ht="15" customHeight="1" x14ac:dyDescent="0.3">
      <c r="H1337" t="str">
        <v>BZ0Y0W8</v>
      </c>
      <c r="I1337" t="str">
        <v>NORDAX GROUP AB  ORD</v>
      </c>
      <c r="J1337">
        <v>0</v>
      </c>
      <c r="K1337">
        <v>0.5726</v>
      </c>
      <c r="L1337">
        <v>0.63639999999999997</v>
      </c>
      <c r="M1337">
        <v>0.65590000000000004</v>
      </c>
      <c r="N1337">
        <v>0</v>
      </c>
      <c r="O1337">
        <v>0</v>
      </c>
      <c r="P1337">
        <v>0</v>
      </c>
      <c r="Q1337">
        <v>0.4345</v>
      </c>
      <c r="R1337">
        <v>0.49909999999999999</v>
      </c>
      <c r="S1337">
        <v>0.41689999999999999</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row>
    <row r="1338" spans="8:48" ht="15" customHeight="1" x14ac:dyDescent="0.3">
      <c r="H1338" t="str">
        <v>BTHH8L3</v>
      </c>
      <c r="I1338" t="str">
        <v>POWERCELL SWEDEN AB  ORD</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6.4199999999999993E-2</v>
      </c>
      <c r="AG1338">
        <v>8.6099999999999996E-2</v>
      </c>
      <c r="AH1338">
        <v>0</v>
      </c>
      <c r="AI1338">
        <v>0</v>
      </c>
      <c r="AJ1338">
        <v>0</v>
      </c>
      <c r="AK1338">
        <v>0</v>
      </c>
      <c r="AL1338">
        <v>0</v>
      </c>
      <c r="AM1338">
        <v>0</v>
      </c>
      <c r="AN1338">
        <v>0</v>
      </c>
      <c r="AO1338">
        <v>0</v>
      </c>
      <c r="AP1338">
        <v>0</v>
      </c>
      <c r="AQ1338">
        <v>0</v>
      </c>
      <c r="AR1338">
        <v>0</v>
      </c>
      <c r="AS1338">
        <v>0</v>
      </c>
      <c r="AT1338">
        <v>0</v>
      </c>
      <c r="AU1338">
        <v>0</v>
      </c>
      <c r="AV1338">
        <v>0</v>
      </c>
    </row>
    <row r="1339" spans="8:48" ht="15" customHeight="1" x14ac:dyDescent="0.3">
      <c r="H1339" t="str">
        <v>4668028</v>
      </c>
      <c r="I1339" t="str">
        <v>PRICER AB  ORD B</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8.9399999999999993E-2</v>
      </c>
      <c r="AG1339">
        <v>0.14180000000000001</v>
      </c>
      <c r="AH1339">
        <v>0</v>
      </c>
      <c r="AI1339">
        <v>0</v>
      </c>
      <c r="AJ1339">
        <v>0</v>
      </c>
      <c r="AK1339">
        <v>0</v>
      </c>
      <c r="AL1339">
        <v>0</v>
      </c>
      <c r="AM1339">
        <v>0</v>
      </c>
      <c r="AN1339">
        <v>0</v>
      </c>
      <c r="AO1339">
        <v>0</v>
      </c>
      <c r="AP1339">
        <v>0</v>
      </c>
      <c r="AQ1339">
        <v>0</v>
      </c>
      <c r="AR1339">
        <v>0</v>
      </c>
      <c r="AS1339">
        <v>0</v>
      </c>
      <c r="AT1339">
        <v>0</v>
      </c>
      <c r="AU1339">
        <v>0</v>
      </c>
      <c r="AV1339">
        <v>0</v>
      </c>
    </row>
    <row r="1340" spans="8:48" ht="15" customHeight="1" x14ac:dyDescent="0.3">
      <c r="H1340" t="str">
        <v>B0MZGM6</v>
      </c>
      <c r="I1340" t="str">
        <v>OREXO AB  ORD</v>
      </c>
      <c r="J1340">
        <v>0</v>
      </c>
      <c r="K1340">
        <v>0</v>
      </c>
      <c r="L1340">
        <v>0</v>
      </c>
      <c r="M1340">
        <v>0</v>
      </c>
      <c r="N1340">
        <v>0</v>
      </c>
      <c r="O1340">
        <v>0</v>
      </c>
      <c r="P1340">
        <v>0</v>
      </c>
      <c r="Q1340">
        <v>0</v>
      </c>
      <c r="R1340">
        <v>0</v>
      </c>
      <c r="S1340">
        <v>0</v>
      </c>
      <c r="T1340">
        <v>0</v>
      </c>
      <c r="U1340">
        <v>0</v>
      </c>
      <c r="V1340">
        <v>0</v>
      </c>
      <c r="W1340">
        <v>0</v>
      </c>
      <c r="X1340">
        <v>0</v>
      </c>
      <c r="Y1340">
        <v>0</v>
      </c>
      <c r="Z1340">
        <v>5.8999999999999997E-2</v>
      </c>
      <c r="AA1340">
        <v>5.4199999999999998E-2</v>
      </c>
      <c r="AB1340">
        <v>4.1000000000000002E-2</v>
      </c>
      <c r="AC1340">
        <v>4.4299999999999999E-2</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row>
    <row r="1341" spans="8:48" ht="15" customHeight="1" x14ac:dyDescent="0.3">
      <c r="H1341" t="str">
        <v>BN7BZM3</v>
      </c>
      <c r="I1341" t="str">
        <v>NIBE INDUSTRIER AB  ORD B</v>
      </c>
      <c r="J1341">
        <v>0</v>
      </c>
      <c r="K1341">
        <v>0</v>
      </c>
      <c r="L1341">
        <v>0</v>
      </c>
      <c r="M1341">
        <v>0</v>
      </c>
      <c r="N1341">
        <v>0</v>
      </c>
      <c r="O1341">
        <v>0</v>
      </c>
      <c r="P1341">
        <v>0</v>
      </c>
      <c r="Q1341">
        <v>0</v>
      </c>
      <c r="R1341">
        <v>0</v>
      </c>
      <c r="S1341">
        <v>0</v>
      </c>
      <c r="T1341">
        <v>0</v>
      </c>
      <c r="U1341">
        <v>0</v>
      </c>
      <c r="V1341">
        <v>0</v>
      </c>
      <c r="W1341">
        <v>0</v>
      </c>
      <c r="X1341">
        <v>0</v>
      </c>
      <c r="Y1341">
        <v>0</v>
      </c>
      <c r="Z1341">
        <v>0.46</v>
      </c>
      <c r="AA1341">
        <v>0.50190000000000001</v>
      </c>
      <c r="AB1341">
        <v>0.46500000000000002</v>
      </c>
      <c r="AC1341">
        <v>0.55740000000000001</v>
      </c>
      <c r="AD1341">
        <v>0.74250000000000005</v>
      </c>
      <c r="AE1341">
        <v>0.89159999999999995</v>
      </c>
      <c r="AF1341">
        <v>0.24390000000000001</v>
      </c>
      <c r="AG1341">
        <v>0</v>
      </c>
      <c r="AH1341">
        <v>0</v>
      </c>
      <c r="AI1341">
        <v>0</v>
      </c>
      <c r="AJ1341">
        <v>0</v>
      </c>
      <c r="AK1341">
        <v>0</v>
      </c>
      <c r="AL1341">
        <v>0</v>
      </c>
      <c r="AM1341">
        <v>0</v>
      </c>
      <c r="AN1341">
        <v>0</v>
      </c>
      <c r="AO1341">
        <v>0</v>
      </c>
      <c r="AP1341">
        <v>0</v>
      </c>
      <c r="AQ1341">
        <v>0</v>
      </c>
      <c r="AR1341">
        <v>0</v>
      </c>
      <c r="AS1341">
        <v>0</v>
      </c>
      <c r="AT1341">
        <v>0</v>
      </c>
      <c r="AU1341">
        <v>0</v>
      </c>
      <c r="AV1341">
        <v>0</v>
      </c>
    </row>
    <row r="1342" spans="8:48" ht="15" customHeight="1" x14ac:dyDescent="0.3">
      <c r="H1342" t="str">
        <v>BFD2NK8</v>
      </c>
      <c r="I1342" t="str">
        <v>NYFOSA AB  ORD</v>
      </c>
      <c r="J1342">
        <v>0</v>
      </c>
      <c r="K1342">
        <v>0</v>
      </c>
      <c r="L1342">
        <v>0</v>
      </c>
      <c r="M1342">
        <v>0</v>
      </c>
      <c r="N1342">
        <v>0</v>
      </c>
      <c r="O1342">
        <v>0</v>
      </c>
      <c r="P1342">
        <v>0</v>
      </c>
      <c r="Q1342">
        <v>0</v>
      </c>
      <c r="R1342">
        <v>0</v>
      </c>
      <c r="S1342">
        <v>0</v>
      </c>
      <c r="T1342">
        <v>0</v>
      </c>
      <c r="U1342">
        <v>0</v>
      </c>
      <c r="V1342">
        <v>0</v>
      </c>
      <c r="W1342">
        <v>0</v>
      </c>
      <c r="X1342">
        <v>0</v>
      </c>
      <c r="Y1342">
        <v>0</v>
      </c>
      <c r="Z1342">
        <v>0.31509999999999999</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0.57489999999999997</v>
      </c>
      <c r="AT1342">
        <v>0</v>
      </c>
      <c r="AU1342">
        <v>0</v>
      </c>
      <c r="AV1342">
        <v>0</v>
      </c>
    </row>
    <row r="1343" spans="8:48" ht="15" customHeight="1" x14ac:dyDescent="0.3">
      <c r="H1343" t="str">
        <v>BZ0CT92</v>
      </c>
      <c r="I1343" t="str">
        <v>PANDOX AB  ORD B</v>
      </c>
      <c r="J1343">
        <v>0</v>
      </c>
      <c r="K1343">
        <v>0</v>
      </c>
      <c r="L1343">
        <v>0.64139999999999997</v>
      </c>
      <c r="M1343">
        <v>0.65229999999999999</v>
      </c>
      <c r="N1343">
        <v>0.56589999999999996</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0.76449999999999996</v>
      </c>
      <c r="AI1343">
        <v>0.64429999999999998</v>
      </c>
      <c r="AJ1343">
        <v>0</v>
      </c>
      <c r="AK1343">
        <v>0.32550000000000001</v>
      </c>
      <c r="AL1343">
        <v>0.66190000000000004</v>
      </c>
      <c r="AM1343">
        <v>0.53190000000000004</v>
      </c>
      <c r="AN1343">
        <v>0</v>
      </c>
      <c r="AO1343">
        <v>0</v>
      </c>
      <c r="AP1343">
        <v>0.32479999999999998</v>
      </c>
      <c r="AQ1343">
        <v>0.66800000000000004</v>
      </c>
      <c r="AR1343">
        <v>0</v>
      </c>
      <c r="AS1343">
        <v>0</v>
      </c>
      <c r="AT1343">
        <v>0</v>
      </c>
      <c r="AU1343">
        <v>0</v>
      </c>
      <c r="AV1343">
        <v>0</v>
      </c>
    </row>
    <row r="1344" spans="8:48" ht="15" customHeight="1" x14ac:dyDescent="0.3">
      <c r="H1344" t="str">
        <v>BYTHBX9</v>
      </c>
      <c r="I1344" t="str">
        <v>CAPIO AB  ORD</v>
      </c>
      <c r="J1344">
        <v>0</v>
      </c>
      <c r="K1344">
        <v>0</v>
      </c>
      <c r="L1344">
        <v>0</v>
      </c>
      <c r="M1344">
        <v>0</v>
      </c>
      <c r="N1344">
        <v>0</v>
      </c>
      <c r="O1344">
        <v>0</v>
      </c>
      <c r="P1344">
        <v>0</v>
      </c>
      <c r="Q1344">
        <v>0</v>
      </c>
      <c r="R1344">
        <v>0</v>
      </c>
      <c r="S1344">
        <v>0</v>
      </c>
      <c r="T1344">
        <v>0</v>
      </c>
      <c r="U1344">
        <v>0</v>
      </c>
      <c r="V1344">
        <v>0</v>
      </c>
      <c r="W1344">
        <v>0</v>
      </c>
      <c r="X1344">
        <v>0.50049999999999994</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row>
    <row r="1345" spans="8:48" ht="15" customHeight="1" x14ac:dyDescent="0.3">
      <c r="H1345" t="str">
        <v>BMCR1W1</v>
      </c>
      <c r="I1345" t="str">
        <v>RVRC HOLDING AB  ORD</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0.27589999999999998</v>
      </c>
      <c r="AU1345">
        <v>0.18759999999999999</v>
      </c>
      <c r="AV1345">
        <v>0</v>
      </c>
    </row>
    <row r="1346" spans="8:48" ht="15" customHeight="1" x14ac:dyDescent="0.3">
      <c r="H1346" t="str">
        <v>BNJZRJ4</v>
      </c>
      <c r="I1346" t="str">
        <v>SCANDI STANDARD AB  ORD</v>
      </c>
      <c r="J1346">
        <v>0</v>
      </c>
      <c r="K1346">
        <v>0</v>
      </c>
      <c r="L1346">
        <v>0</v>
      </c>
      <c r="M1346">
        <v>0.71089999999999998</v>
      </c>
      <c r="N1346">
        <v>0.91810000000000003</v>
      </c>
      <c r="O1346">
        <v>0.99660000000000004</v>
      </c>
      <c r="P1346">
        <v>0.55559999999999998</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row>
    <row r="1347" spans="8:48" ht="15" customHeight="1" x14ac:dyDescent="0.3">
      <c r="H1347" t="str">
        <v>BFM6T36</v>
      </c>
      <c r="I1347" t="str">
        <v>FABEGE AB  ORD</v>
      </c>
      <c r="J1347">
        <v>0</v>
      </c>
      <c r="K1347">
        <v>0</v>
      </c>
      <c r="L1347">
        <v>0</v>
      </c>
      <c r="M1347">
        <v>0</v>
      </c>
      <c r="N1347">
        <v>0</v>
      </c>
      <c r="O1347">
        <v>0</v>
      </c>
      <c r="P1347">
        <v>0</v>
      </c>
      <c r="Q1347">
        <v>0</v>
      </c>
      <c r="R1347">
        <v>0</v>
      </c>
      <c r="S1347">
        <v>0</v>
      </c>
      <c r="T1347">
        <v>0</v>
      </c>
      <c r="U1347">
        <v>0</v>
      </c>
      <c r="V1347">
        <v>0</v>
      </c>
      <c r="W1347">
        <v>0</v>
      </c>
      <c r="X1347">
        <v>0</v>
      </c>
      <c r="Y1347">
        <v>0</v>
      </c>
      <c r="Z1347">
        <v>0.59079999999999999</v>
      </c>
      <c r="AA1347">
        <v>0.5383</v>
      </c>
      <c r="AB1347">
        <v>0.6048</v>
      </c>
      <c r="AC1347">
        <v>0.53500000000000003</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row>
    <row r="1348" spans="8:48" ht="15" customHeight="1" x14ac:dyDescent="0.3">
      <c r="H1348" t="str">
        <v>5554041</v>
      </c>
      <c r="I1348" t="str">
        <v>SECURITAS AB  ORD B</v>
      </c>
      <c r="J1348">
        <v>1.0179</v>
      </c>
      <c r="K1348">
        <v>0.46970000000000001</v>
      </c>
      <c r="L1348">
        <v>0.46860000000000002</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row>
    <row r="1349" spans="8:48" ht="15" customHeight="1" x14ac:dyDescent="0.3">
      <c r="H1349" t="str">
        <v>BL95N58</v>
      </c>
      <c r="I1349" t="str">
        <v>RECIPHARM AB  ORD B</v>
      </c>
      <c r="J1349">
        <v>0</v>
      </c>
      <c r="K1349">
        <v>0</v>
      </c>
      <c r="L1349">
        <v>0</v>
      </c>
      <c r="M1349">
        <v>0</v>
      </c>
      <c r="N1349">
        <v>0</v>
      </c>
      <c r="O1349">
        <v>0</v>
      </c>
      <c r="P1349">
        <v>0</v>
      </c>
      <c r="Q1349">
        <v>0</v>
      </c>
      <c r="R1349">
        <v>0</v>
      </c>
      <c r="S1349">
        <v>0</v>
      </c>
      <c r="T1349">
        <v>0</v>
      </c>
      <c r="U1349">
        <v>0</v>
      </c>
      <c r="V1349">
        <v>0</v>
      </c>
      <c r="W1349">
        <v>0</v>
      </c>
      <c r="X1349">
        <v>2.9899999999999999E-2</v>
      </c>
      <c r="Y1349">
        <v>0.25850000000000001</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row>
    <row r="1350" spans="8:48" ht="15" customHeight="1" x14ac:dyDescent="0.3">
      <c r="H1350" t="str">
        <v>BNDLH09</v>
      </c>
      <c r="I1350" t="str">
        <v>RENEWCELL AB  ORD</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8.5099999999999995E-2</v>
      </c>
      <c r="AH1350">
        <v>0</v>
      </c>
      <c r="AI1350">
        <v>0</v>
      </c>
      <c r="AJ1350">
        <v>0</v>
      </c>
      <c r="AK1350">
        <v>0</v>
      </c>
      <c r="AL1350">
        <v>0</v>
      </c>
      <c r="AM1350">
        <v>0</v>
      </c>
      <c r="AN1350">
        <v>0</v>
      </c>
      <c r="AO1350">
        <v>0</v>
      </c>
      <c r="AP1350">
        <v>0</v>
      </c>
      <c r="AQ1350">
        <v>0</v>
      </c>
      <c r="AR1350">
        <v>0</v>
      </c>
      <c r="AS1350">
        <v>0</v>
      </c>
      <c r="AT1350">
        <v>0</v>
      </c>
      <c r="AU1350">
        <v>0</v>
      </c>
      <c r="AV1350">
        <v>0</v>
      </c>
    </row>
    <row r="1351" spans="8:48" ht="15" customHeight="1" x14ac:dyDescent="0.3">
      <c r="H1351" t="str">
        <v>BH0WHG9</v>
      </c>
      <c r="I1351" t="str">
        <v>PLATZER FASTIGHETER HOLDING  ORD B</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0.31780000000000003</v>
      </c>
      <c r="AP1351">
        <v>0.20349999999999999</v>
      </c>
      <c r="AQ1351">
        <v>0.1986</v>
      </c>
      <c r="AR1351">
        <v>0</v>
      </c>
      <c r="AS1351">
        <v>0</v>
      </c>
      <c r="AT1351">
        <v>0</v>
      </c>
      <c r="AU1351">
        <v>0</v>
      </c>
      <c r="AV1351">
        <v>0</v>
      </c>
    </row>
    <row r="1352" spans="8:48" ht="15" customHeight="1" x14ac:dyDescent="0.3">
      <c r="H1352" t="str">
        <v>BD4F658</v>
      </c>
      <c r="I1352" t="str">
        <v>PARADOX INTERACTIVE AB  ORD</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0.59179999999999999</v>
      </c>
      <c r="AT1352">
        <v>0</v>
      </c>
      <c r="AU1352">
        <v>0</v>
      </c>
      <c r="AV1352">
        <v>0</v>
      </c>
    </row>
    <row r="1353" spans="8:48" ht="15" customHeight="1" x14ac:dyDescent="0.3">
      <c r="H1353" t="str">
        <v>BYSXJH8</v>
      </c>
      <c r="I1353" t="str">
        <v>SCANDIC HOTELS GROUP AB  ORD</v>
      </c>
      <c r="J1353">
        <v>0</v>
      </c>
      <c r="K1353">
        <v>0</v>
      </c>
      <c r="L1353">
        <v>0</v>
      </c>
      <c r="M1353">
        <v>0</v>
      </c>
      <c r="N1353">
        <v>0</v>
      </c>
      <c r="O1353">
        <v>0</v>
      </c>
      <c r="P1353">
        <v>0.65669999999999995</v>
      </c>
      <c r="Q1353">
        <v>0.67949999999999999</v>
      </c>
      <c r="R1353">
        <v>0</v>
      </c>
      <c r="S1353">
        <v>0.72130000000000005</v>
      </c>
      <c r="T1353">
        <v>0.68059999999999998</v>
      </c>
      <c r="U1353">
        <v>0.69269999999999998</v>
      </c>
      <c r="V1353">
        <v>0</v>
      </c>
      <c r="W1353">
        <v>0</v>
      </c>
      <c r="X1353">
        <v>0</v>
      </c>
      <c r="Y1353">
        <v>0</v>
      </c>
      <c r="Z1353">
        <v>0</v>
      </c>
      <c r="AA1353">
        <v>0.14330000000000001</v>
      </c>
      <c r="AB1353">
        <v>0</v>
      </c>
      <c r="AC1353">
        <v>0</v>
      </c>
      <c r="AD1353">
        <v>0</v>
      </c>
      <c r="AE1353">
        <v>0</v>
      </c>
      <c r="AF1353">
        <v>0</v>
      </c>
      <c r="AG1353">
        <v>0</v>
      </c>
      <c r="AH1353">
        <v>0.22309999999999999</v>
      </c>
      <c r="AI1353">
        <v>0</v>
      </c>
      <c r="AJ1353">
        <v>0</v>
      </c>
      <c r="AK1353">
        <v>0</v>
      </c>
      <c r="AL1353">
        <v>0</v>
      </c>
      <c r="AM1353">
        <v>0</v>
      </c>
      <c r="AN1353">
        <v>0</v>
      </c>
      <c r="AO1353">
        <v>0</v>
      </c>
      <c r="AP1353">
        <v>0</v>
      </c>
      <c r="AQ1353">
        <v>0.46939999999999998</v>
      </c>
      <c r="AR1353">
        <v>0.29120000000000001</v>
      </c>
      <c r="AS1353">
        <v>0</v>
      </c>
      <c r="AT1353">
        <v>0</v>
      </c>
      <c r="AU1353">
        <v>0</v>
      </c>
      <c r="AV1353">
        <v>0</v>
      </c>
    </row>
    <row r="1354" spans="8:48" ht="15" customHeight="1" x14ac:dyDescent="0.3">
      <c r="H1354" t="str">
        <v>BKP8Q11</v>
      </c>
      <c r="I1354" t="str">
        <v>SINCH AB  ORD</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0.3382</v>
      </c>
      <c r="AI1354">
        <v>0</v>
      </c>
      <c r="AJ1354">
        <v>0</v>
      </c>
      <c r="AK1354">
        <v>0</v>
      </c>
      <c r="AL1354">
        <v>0</v>
      </c>
      <c r="AM1354">
        <v>0</v>
      </c>
      <c r="AN1354">
        <v>0</v>
      </c>
      <c r="AO1354">
        <v>0</v>
      </c>
      <c r="AP1354">
        <v>0</v>
      </c>
      <c r="AQ1354">
        <v>0</v>
      </c>
      <c r="AR1354">
        <v>0</v>
      </c>
      <c r="AS1354">
        <v>0</v>
      </c>
      <c r="AT1354">
        <v>0</v>
      </c>
      <c r="AU1354">
        <v>0</v>
      </c>
      <c r="AV1354">
        <v>0</v>
      </c>
    </row>
    <row r="1355" spans="8:48" ht="15" customHeight="1" x14ac:dyDescent="0.3">
      <c r="H1355" t="str">
        <v>B17H3F6</v>
      </c>
      <c r="I1355" t="str">
        <v>SSAB (SSAB SWEDISH STEEL) AB  ORD B</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0.61699999999999999</v>
      </c>
      <c r="AU1355">
        <v>0</v>
      </c>
      <c r="AV1355">
        <v>0</v>
      </c>
    </row>
    <row r="1356" spans="8:48" ht="15" customHeight="1" x14ac:dyDescent="0.3">
      <c r="H1356" t="str">
        <v>BMCFL47</v>
      </c>
      <c r="I1356" t="str">
        <v>STILLFRONT GROUP AB  ORD</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0.20130000000000001</v>
      </c>
      <c r="AI1356">
        <v>0.28239999999999998</v>
      </c>
      <c r="AJ1356">
        <v>0</v>
      </c>
      <c r="AK1356">
        <v>0</v>
      </c>
      <c r="AL1356">
        <v>0</v>
      </c>
      <c r="AM1356">
        <v>0</v>
      </c>
      <c r="AN1356">
        <v>0</v>
      </c>
      <c r="AO1356">
        <v>0</v>
      </c>
      <c r="AP1356">
        <v>0</v>
      </c>
      <c r="AQ1356">
        <v>0</v>
      </c>
      <c r="AR1356">
        <v>0</v>
      </c>
      <c r="AS1356">
        <v>0</v>
      </c>
      <c r="AT1356">
        <v>0</v>
      </c>
      <c r="AU1356">
        <v>0</v>
      </c>
      <c r="AV1356">
        <v>0</v>
      </c>
    </row>
    <row r="1357" spans="8:48" ht="15" customHeight="1" x14ac:dyDescent="0.3">
      <c r="H1357" t="str">
        <v>BMFYGB3</v>
      </c>
      <c r="I1357" t="str">
        <v>SURGICAL SCIENCE SWEDEN AB  ORD</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0.20930000000000001</v>
      </c>
      <c r="AK1357">
        <v>0.2346</v>
      </c>
      <c r="AL1357">
        <v>0.1358</v>
      </c>
      <c r="AM1357">
        <v>0</v>
      </c>
      <c r="AN1357">
        <v>0</v>
      </c>
      <c r="AO1357">
        <v>0</v>
      </c>
      <c r="AP1357">
        <v>0</v>
      </c>
      <c r="AQ1357">
        <v>0</v>
      </c>
      <c r="AR1357">
        <v>0</v>
      </c>
      <c r="AS1357">
        <v>0</v>
      </c>
      <c r="AT1357">
        <v>0</v>
      </c>
      <c r="AU1357">
        <v>0</v>
      </c>
      <c r="AV1357">
        <v>0</v>
      </c>
    </row>
    <row r="1358" spans="8:48" ht="15" customHeight="1" x14ac:dyDescent="0.3">
      <c r="H1358" t="str">
        <v>BRC3MR6</v>
      </c>
      <c r="I1358" t="str">
        <v>SECTRA AB  ORD B</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0.31230000000000002</v>
      </c>
      <c r="AG1358">
        <v>0.37059999999999998</v>
      </c>
      <c r="AH1358">
        <v>0</v>
      </c>
      <c r="AI1358">
        <v>0</v>
      </c>
      <c r="AJ1358">
        <v>0</v>
      </c>
      <c r="AK1358">
        <v>0</v>
      </c>
      <c r="AL1358">
        <v>0</v>
      </c>
      <c r="AM1358">
        <v>0</v>
      </c>
      <c r="AN1358">
        <v>0</v>
      </c>
      <c r="AO1358">
        <v>0</v>
      </c>
      <c r="AP1358">
        <v>0</v>
      </c>
      <c r="AQ1358">
        <v>0</v>
      </c>
      <c r="AR1358">
        <v>0</v>
      </c>
      <c r="AS1358">
        <v>0</v>
      </c>
      <c r="AT1358">
        <v>0</v>
      </c>
      <c r="AU1358">
        <v>0</v>
      </c>
      <c r="AV1358">
        <v>0</v>
      </c>
    </row>
    <row r="1359" spans="8:48" ht="15" customHeight="1" x14ac:dyDescent="0.3">
      <c r="H1359" t="str">
        <v>BGSCRG4</v>
      </c>
      <c r="I1359" t="str">
        <v>SKISTAR AB  ORD B</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0.25469999999999998</v>
      </c>
      <c r="AN1359">
        <v>0.22620000000000001</v>
      </c>
      <c r="AO1359">
        <v>0.3493</v>
      </c>
      <c r="AP1359">
        <v>0.37569999999999998</v>
      </c>
      <c r="AQ1359">
        <v>0.25580000000000003</v>
      </c>
      <c r="AR1359">
        <v>0</v>
      </c>
      <c r="AS1359">
        <v>0</v>
      </c>
      <c r="AT1359">
        <v>0</v>
      </c>
      <c r="AU1359">
        <v>0</v>
      </c>
      <c r="AV1359">
        <v>0</v>
      </c>
    </row>
    <row r="1360" spans="8:48" ht="15" customHeight="1" x14ac:dyDescent="0.3">
      <c r="H1360" t="str">
        <v>BD8YX16</v>
      </c>
      <c r="I1360" t="str">
        <v>SDIPTECH AB  ORD B</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0.22600000000000001</v>
      </c>
      <c r="AK1360">
        <v>0.50729999999999997</v>
      </c>
      <c r="AL1360">
        <v>0.31719999999999998</v>
      </c>
      <c r="AM1360">
        <v>0</v>
      </c>
      <c r="AN1360">
        <v>0</v>
      </c>
      <c r="AO1360">
        <v>0</v>
      </c>
      <c r="AP1360">
        <v>0.26889999999999997</v>
      </c>
      <c r="AQ1360">
        <v>0</v>
      </c>
      <c r="AR1360">
        <v>0</v>
      </c>
      <c r="AS1360">
        <v>0</v>
      </c>
      <c r="AT1360">
        <v>0</v>
      </c>
      <c r="AU1360">
        <v>0</v>
      </c>
      <c r="AV1360">
        <v>0</v>
      </c>
    </row>
    <row r="1361" spans="8:48" ht="15" customHeight="1" x14ac:dyDescent="0.3">
      <c r="H1361" t="str">
        <v>B1CC9H0</v>
      </c>
      <c r="I1361" t="str">
        <v>SWEDISH ORPHAN BIOVITRUM AB  ORD</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0.45119999999999999</v>
      </c>
      <c r="AI1361">
        <v>0.6794</v>
      </c>
      <c r="AJ1361">
        <v>0</v>
      </c>
      <c r="AK1361">
        <v>0</v>
      </c>
      <c r="AL1361">
        <v>0.46460000000000001</v>
      </c>
      <c r="AM1361">
        <v>0.84109999999999996</v>
      </c>
      <c r="AN1361">
        <v>0.91069999999999995</v>
      </c>
      <c r="AO1361">
        <v>0.35799999999999998</v>
      </c>
      <c r="AP1361">
        <v>0</v>
      </c>
      <c r="AQ1361">
        <v>0</v>
      </c>
      <c r="AR1361">
        <v>0</v>
      </c>
      <c r="AS1361">
        <v>0</v>
      </c>
      <c r="AT1361">
        <v>0</v>
      </c>
      <c r="AU1361">
        <v>0</v>
      </c>
      <c r="AV1361">
        <v>0</v>
      </c>
    </row>
    <row r="1362" spans="8:48" ht="15" customHeight="1" x14ac:dyDescent="0.3">
      <c r="H1362" t="str">
        <v>4902384</v>
      </c>
      <c r="I1362" t="str">
        <v>TRELLEBORG AB  ORD B</v>
      </c>
      <c r="J1362">
        <v>0</v>
      </c>
      <c r="K1362">
        <v>0</v>
      </c>
      <c r="L1362">
        <v>0</v>
      </c>
      <c r="M1362">
        <v>0</v>
      </c>
      <c r="N1362">
        <v>0</v>
      </c>
      <c r="O1362">
        <v>0</v>
      </c>
      <c r="P1362">
        <v>0</v>
      </c>
      <c r="Q1362">
        <v>0.63260000000000005</v>
      </c>
      <c r="R1362">
        <v>0.75239999999999996</v>
      </c>
      <c r="S1362">
        <v>0.68120000000000003</v>
      </c>
      <c r="T1362">
        <v>0.66820000000000002</v>
      </c>
      <c r="U1362">
        <v>0.60109999999999997</v>
      </c>
      <c r="V1362">
        <v>0.65100000000000002</v>
      </c>
      <c r="W1362">
        <v>0.57950000000000002</v>
      </c>
      <c r="X1362">
        <v>0.54559999999999997</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row>
    <row r="1363" spans="8:48" ht="15" customHeight="1" x14ac:dyDescent="0.3">
      <c r="H1363" t="str">
        <v>BJ84HW7</v>
      </c>
      <c r="I1363" t="str">
        <v>TROAX GROUP AB  ORD A</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0.10100000000000001</v>
      </c>
      <c r="AG1363">
        <v>0.1109</v>
      </c>
      <c r="AH1363">
        <v>0.1138</v>
      </c>
      <c r="AI1363">
        <v>0</v>
      </c>
      <c r="AJ1363">
        <v>0.12920000000000001</v>
      </c>
      <c r="AK1363">
        <v>0</v>
      </c>
      <c r="AL1363">
        <v>0</v>
      </c>
      <c r="AM1363">
        <v>0</v>
      </c>
      <c r="AN1363">
        <v>0</v>
      </c>
      <c r="AO1363">
        <v>0</v>
      </c>
      <c r="AP1363">
        <v>0</v>
      </c>
      <c r="AQ1363">
        <v>0</v>
      </c>
      <c r="AR1363">
        <v>0</v>
      </c>
      <c r="AS1363">
        <v>0</v>
      </c>
      <c r="AT1363">
        <v>0</v>
      </c>
      <c r="AU1363">
        <v>0</v>
      </c>
      <c r="AV1363">
        <v>0</v>
      </c>
    </row>
    <row r="1364" spans="8:48" ht="15" customHeight="1" x14ac:dyDescent="0.3">
      <c r="H1364" t="str">
        <v>BNKCRG1</v>
      </c>
      <c r="I1364" t="str">
        <v>VIMIAN GROUP AB  ORD</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0.1091</v>
      </c>
      <c r="AJ1364">
        <v>0</v>
      </c>
      <c r="AK1364">
        <v>0</v>
      </c>
      <c r="AL1364">
        <v>0</v>
      </c>
      <c r="AM1364">
        <v>0</v>
      </c>
      <c r="AN1364">
        <v>0</v>
      </c>
      <c r="AO1364">
        <v>0</v>
      </c>
      <c r="AP1364">
        <v>0</v>
      </c>
      <c r="AQ1364">
        <v>0</v>
      </c>
      <c r="AR1364">
        <v>0</v>
      </c>
      <c r="AS1364">
        <v>0</v>
      </c>
      <c r="AT1364">
        <v>0</v>
      </c>
      <c r="AU1364">
        <v>0</v>
      </c>
      <c r="AV1364">
        <v>0</v>
      </c>
    </row>
    <row r="1365" spans="8:48" ht="15" customHeight="1" x14ac:dyDescent="0.3">
      <c r="H1365" t="str">
        <v>BFZCSN4</v>
      </c>
      <c r="I1365" t="str">
        <v>VITROLIFE AB  ORD</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0.1027</v>
      </c>
      <c r="AG1365">
        <v>8.6999999999999994E-2</v>
      </c>
      <c r="AH1365">
        <v>0.4365</v>
      </c>
      <c r="AI1365">
        <v>0.92020000000000002</v>
      </c>
      <c r="AJ1365">
        <v>1.0474000000000001</v>
      </c>
      <c r="AK1365">
        <v>0.75339999999999996</v>
      </c>
      <c r="AL1365">
        <v>0.52729999999999999</v>
      </c>
      <c r="AM1365">
        <v>0</v>
      </c>
      <c r="AN1365">
        <v>0.37659999999999999</v>
      </c>
      <c r="AO1365">
        <v>0</v>
      </c>
      <c r="AP1365">
        <v>0</v>
      </c>
      <c r="AQ1365">
        <v>0.43480000000000002</v>
      </c>
      <c r="AR1365">
        <v>0</v>
      </c>
      <c r="AS1365">
        <v>0</v>
      </c>
      <c r="AT1365">
        <v>0</v>
      </c>
      <c r="AU1365">
        <v>0</v>
      </c>
      <c r="AV1365">
        <v>0</v>
      </c>
    </row>
    <row r="1366" spans="8:48" ht="15" customHeight="1" x14ac:dyDescent="0.3">
      <c r="H1366" t="str">
        <v>BSQXJ01</v>
      </c>
      <c r="I1366" t="str">
        <v>THULE GROUP AB  ORD</v>
      </c>
      <c r="J1366">
        <v>0</v>
      </c>
      <c r="K1366">
        <v>0</v>
      </c>
      <c r="L1366">
        <v>0</v>
      </c>
      <c r="M1366">
        <v>6.93E-2</v>
      </c>
      <c r="N1366">
        <v>0.62429999999999997</v>
      </c>
      <c r="O1366">
        <v>0.69059999999999999</v>
      </c>
      <c r="P1366">
        <v>0.77290000000000003</v>
      </c>
      <c r="Q1366">
        <v>0.77039999999999997</v>
      </c>
      <c r="R1366">
        <v>0.75239999999999996</v>
      </c>
      <c r="S1366">
        <v>0.67879999999999996</v>
      </c>
      <c r="T1366">
        <v>0.66400000000000003</v>
      </c>
      <c r="U1366">
        <v>0.67759999999999998</v>
      </c>
      <c r="V1366">
        <v>0.75319999999999998</v>
      </c>
      <c r="W1366">
        <v>1.1294999999999999</v>
      </c>
      <c r="X1366">
        <v>1.0318000000000001</v>
      </c>
      <c r="Y1366">
        <v>0.88329999999999997</v>
      </c>
      <c r="Z1366">
        <v>0</v>
      </c>
      <c r="AA1366">
        <v>0.26400000000000001</v>
      </c>
      <c r="AB1366">
        <v>0.21640000000000001</v>
      </c>
      <c r="AC1366">
        <v>0.2311</v>
      </c>
      <c r="AD1366">
        <v>0</v>
      </c>
      <c r="AE1366">
        <v>0</v>
      </c>
      <c r="AF1366">
        <v>0</v>
      </c>
      <c r="AG1366">
        <v>0</v>
      </c>
      <c r="AH1366">
        <v>0</v>
      </c>
      <c r="AI1366">
        <v>0</v>
      </c>
      <c r="AJ1366">
        <v>0.64</v>
      </c>
      <c r="AK1366">
        <v>0.6694</v>
      </c>
      <c r="AL1366">
        <v>0.53469999999999995</v>
      </c>
      <c r="AM1366">
        <v>0.33450000000000002</v>
      </c>
      <c r="AN1366">
        <v>0.33050000000000002</v>
      </c>
      <c r="AO1366">
        <v>0.28570000000000001</v>
      </c>
      <c r="AP1366">
        <v>0</v>
      </c>
      <c r="AQ1366">
        <v>0.69279999999999997</v>
      </c>
      <c r="AR1366">
        <v>0.51900000000000002</v>
      </c>
      <c r="AS1366">
        <v>0</v>
      </c>
      <c r="AT1366">
        <v>0</v>
      </c>
      <c r="AU1366">
        <v>0</v>
      </c>
      <c r="AV1366">
        <v>0</v>
      </c>
    </row>
    <row r="1367" spans="8:48" ht="15" customHeight="1" x14ac:dyDescent="0.3">
      <c r="H1367" t="str">
        <v>4024006</v>
      </c>
      <c r="I1367" t="str">
        <v>AMER SPORTS CORP  ORD</v>
      </c>
      <c r="J1367">
        <v>0</v>
      </c>
      <c r="K1367">
        <v>0.5746</v>
      </c>
      <c r="L1367">
        <v>0</v>
      </c>
      <c r="M1367">
        <v>0.59250000000000003</v>
      </c>
      <c r="N1367">
        <v>0.60809999999999997</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row>
    <row r="1368" spans="8:48" ht="15" customHeight="1" x14ac:dyDescent="0.3">
      <c r="H1368" t="str">
        <v>BVYPCH8</v>
      </c>
      <c r="I1368" t="str">
        <v>ENENTO GROUP (ASIAKASTIETO) OYJ  ORD</v>
      </c>
      <c r="J1368">
        <v>0.42009999999999997</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row>
    <row r="1369" spans="8:48" ht="15" customHeight="1" x14ac:dyDescent="0.3">
      <c r="H1369" t="str">
        <v>BK8LRF8</v>
      </c>
      <c r="I1369" t="str">
        <v>ADAPTEO OYJ  ORD</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0.47539999999999999</v>
      </c>
      <c r="AC1369">
        <v>0.44750000000000001</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row>
    <row r="1370" spans="8:48" ht="15" customHeight="1" x14ac:dyDescent="0.3">
      <c r="H1370" t="str">
        <v>BBP6J80</v>
      </c>
      <c r="I1370" t="str">
        <v>CAVERION OYJ  ORD</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0.187</v>
      </c>
      <c r="AG1370">
        <v>0.16139999999999999</v>
      </c>
      <c r="AH1370">
        <v>0.47389999999999999</v>
      </c>
      <c r="AI1370">
        <v>0.54810000000000003</v>
      </c>
      <c r="AJ1370">
        <v>0.51300000000000001</v>
      </c>
      <c r="AK1370">
        <v>0.28889999999999999</v>
      </c>
      <c r="AL1370">
        <v>0.3226</v>
      </c>
      <c r="AM1370">
        <v>0</v>
      </c>
      <c r="AN1370">
        <v>0</v>
      </c>
      <c r="AO1370">
        <v>0</v>
      </c>
      <c r="AP1370">
        <v>0</v>
      </c>
      <c r="AQ1370">
        <v>0</v>
      </c>
      <c r="AR1370">
        <v>0</v>
      </c>
      <c r="AS1370">
        <v>0</v>
      </c>
      <c r="AT1370">
        <v>0</v>
      </c>
      <c r="AU1370">
        <v>0</v>
      </c>
      <c r="AV1370">
        <v>0</v>
      </c>
    </row>
    <row r="1371" spans="8:48" ht="15" customHeight="1" x14ac:dyDescent="0.3">
      <c r="H1371" t="str">
        <v>BHWV281</v>
      </c>
      <c r="I1371" t="str">
        <v>CITYCON OYJ  ORD</v>
      </c>
      <c r="J1371">
        <v>0</v>
      </c>
      <c r="K1371">
        <v>0</v>
      </c>
      <c r="L1371">
        <v>0</v>
      </c>
      <c r="M1371">
        <v>0</v>
      </c>
      <c r="N1371">
        <v>0</v>
      </c>
      <c r="O1371">
        <v>0</v>
      </c>
      <c r="P1371">
        <v>0</v>
      </c>
      <c r="Q1371">
        <v>0</v>
      </c>
      <c r="R1371">
        <v>0</v>
      </c>
      <c r="S1371">
        <v>0</v>
      </c>
      <c r="T1371">
        <v>0</v>
      </c>
      <c r="U1371">
        <v>0</v>
      </c>
      <c r="V1371">
        <v>0</v>
      </c>
      <c r="W1371">
        <v>0</v>
      </c>
      <c r="X1371">
        <v>0</v>
      </c>
      <c r="Y1371">
        <v>0</v>
      </c>
      <c r="Z1371">
        <v>0</v>
      </c>
      <c r="AA1371">
        <v>7.5800000000000006E-2</v>
      </c>
      <c r="AB1371">
        <v>8.1500000000000003E-2</v>
      </c>
      <c r="AC1371">
        <v>7.1300000000000002E-2</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row>
    <row r="1372" spans="8:48" ht="15" customHeight="1" x14ac:dyDescent="0.3">
      <c r="H1372" t="str">
        <v>4657736</v>
      </c>
      <c r="I1372" t="str">
        <v>CORTICEIRA AMORIM SA  ORD</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0.38650000000000001</v>
      </c>
      <c r="AR1372">
        <v>0.4088</v>
      </c>
      <c r="AS1372">
        <v>0.3649</v>
      </c>
      <c r="AT1372">
        <v>0.2535</v>
      </c>
      <c r="AU1372">
        <v>0</v>
      </c>
      <c r="AV1372">
        <v>0</v>
      </c>
    </row>
    <row r="1373" spans="8:48" ht="15" customHeight="1" x14ac:dyDescent="0.3">
      <c r="H1373" t="str">
        <v>BKDZTB5</v>
      </c>
      <c r="I1373" t="str">
        <v>CRAMO OYJ  ORD</v>
      </c>
      <c r="J1373">
        <v>0</v>
      </c>
      <c r="K1373">
        <v>0.53449999999999998</v>
      </c>
      <c r="L1373">
        <v>0</v>
      </c>
      <c r="M1373">
        <v>0</v>
      </c>
      <c r="N1373">
        <v>0.56610000000000005</v>
      </c>
      <c r="O1373">
        <v>0.60189999999999999</v>
      </c>
      <c r="P1373">
        <v>1.4435</v>
      </c>
      <c r="Q1373">
        <v>1.3056000000000001</v>
      </c>
      <c r="R1373">
        <v>0</v>
      </c>
      <c r="S1373">
        <v>0</v>
      </c>
      <c r="T1373">
        <v>0</v>
      </c>
      <c r="U1373">
        <v>0</v>
      </c>
      <c r="V1373">
        <v>0</v>
      </c>
      <c r="W1373">
        <v>0.51800000000000002</v>
      </c>
      <c r="X1373">
        <v>0.74929999999999997</v>
      </c>
      <c r="Y1373">
        <v>0.74450000000000005</v>
      </c>
      <c r="Z1373">
        <v>0.83440000000000003</v>
      </c>
      <c r="AA1373">
        <v>0.96330000000000005</v>
      </c>
      <c r="AB1373">
        <v>0.4637</v>
      </c>
      <c r="AC1373">
        <v>0.56120000000000003</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row>
    <row r="1374" spans="8:48" ht="15" customHeight="1" x14ac:dyDescent="0.3">
      <c r="H1374" t="str">
        <v>BD8N722</v>
      </c>
      <c r="I1374" t="str">
        <v>DNA PLC  ORD</v>
      </c>
      <c r="J1374">
        <v>0</v>
      </c>
      <c r="K1374">
        <v>0</v>
      </c>
      <c r="L1374">
        <v>0</v>
      </c>
      <c r="M1374">
        <v>0</v>
      </c>
      <c r="N1374">
        <v>0</v>
      </c>
      <c r="O1374">
        <v>0</v>
      </c>
      <c r="P1374">
        <v>0</v>
      </c>
      <c r="Q1374">
        <v>0</v>
      </c>
      <c r="R1374">
        <v>0</v>
      </c>
      <c r="S1374">
        <v>0</v>
      </c>
      <c r="T1374">
        <v>0</v>
      </c>
      <c r="U1374">
        <v>0</v>
      </c>
      <c r="V1374">
        <v>0</v>
      </c>
      <c r="W1374">
        <v>0</v>
      </c>
      <c r="X1374">
        <v>0.45639999999999997</v>
      </c>
      <c r="Y1374">
        <v>0.52370000000000005</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row>
    <row r="1375" spans="8:48" ht="15" customHeight="1" x14ac:dyDescent="0.3">
      <c r="H1375" t="str">
        <v>B0L4LM9</v>
      </c>
      <c r="I1375" t="str">
        <v>EVOKE PLC  ORD</v>
      </c>
      <c r="J1375">
        <v>0</v>
      </c>
      <c r="K1375">
        <v>0</v>
      </c>
      <c r="L1375">
        <v>0</v>
      </c>
      <c r="M1375">
        <v>0</v>
      </c>
      <c r="N1375">
        <v>0</v>
      </c>
      <c r="O1375">
        <v>0.45529999999999998</v>
      </c>
      <c r="P1375">
        <v>0.40960000000000002</v>
      </c>
      <c r="Q1375">
        <v>0.42699999999999999</v>
      </c>
      <c r="R1375">
        <v>0.40989999999999999</v>
      </c>
      <c r="S1375">
        <v>0.29399999999999998</v>
      </c>
      <c r="T1375">
        <v>0</v>
      </c>
      <c r="U1375">
        <v>0</v>
      </c>
      <c r="V1375">
        <v>0</v>
      </c>
      <c r="W1375">
        <v>0</v>
      </c>
      <c r="X1375">
        <v>0</v>
      </c>
      <c r="Y1375">
        <v>0</v>
      </c>
      <c r="Z1375">
        <v>0</v>
      </c>
      <c r="AA1375">
        <v>0</v>
      </c>
      <c r="AB1375">
        <v>0</v>
      </c>
      <c r="AC1375">
        <v>0</v>
      </c>
      <c r="AD1375">
        <v>0</v>
      </c>
      <c r="AE1375">
        <v>0</v>
      </c>
      <c r="AF1375">
        <v>0</v>
      </c>
      <c r="AG1375">
        <v>0.47410000000000002</v>
      </c>
      <c r="AH1375">
        <v>0.84060000000000001</v>
      </c>
      <c r="AI1375">
        <v>0.70279999999999998</v>
      </c>
      <c r="AJ1375">
        <v>0.64900000000000002</v>
      </c>
      <c r="AK1375">
        <v>0.45179999999999998</v>
      </c>
      <c r="AL1375">
        <v>0.39960000000000001</v>
      </c>
      <c r="AM1375">
        <v>0</v>
      </c>
      <c r="AN1375">
        <v>0</v>
      </c>
      <c r="AO1375">
        <v>0</v>
      </c>
      <c r="AP1375">
        <v>0</v>
      </c>
      <c r="AQ1375">
        <v>0</v>
      </c>
      <c r="AR1375">
        <v>0</v>
      </c>
      <c r="AS1375">
        <v>0</v>
      </c>
      <c r="AT1375">
        <v>0</v>
      </c>
      <c r="AU1375">
        <v>0</v>
      </c>
      <c r="AV1375">
        <v>0</v>
      </c>
    </row>
    <row r="1376" spans="8:48" ht="15" customHeight="1" x14ac:dyDescent="0.3">
      <c r="H1376" t="str">
        <v>BMZ4248</v>
      </c>
      <c r="I1376" t="str">
        <v>WITHSECURE CORP  ORD</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0.29799999999999999</v>
      </c>
      <c r="AN1376">
        <v>0</v>
      </c>
      <c r="AO1376">
        <v>0</v>
      </c>
      <c r="AP1376">
        <v>0</v>
      </c>
      <c r="AQ1376">
        <v>0</v>
      </c>
      <c r="AR1376">
        <v>0</v>
      </c>
      <c r="AS1376">
        <v>0</v>
      </c>
      <c r="AT1376">
        <v>0</v>
      </c>
      <c r="AU1376">
        <v>0</v>
      </c>
      <c r="AV1376">
        <v>0</v>
      </c>
    </row>
    <row r="1377" spans="8:48" ht="15" customHeight="1" x14ac:dyDescent="0.3">
      <c r="H1377" t="str">
        <v>4447476</v>
      </c>
      <c r="I1377" t="str">
        <v>HUHTAMAKI (VAN LEER) OYJ  ORD</v>
      </c>
      <c r="J1377">
        <v>0.75960000000000005</v>
      </c>
      <c r="K1377">
        <v>0.56840000000000002</v>
      </c>
      <c r="L1377">
        <v>0</v>
      </c>
      <c r="M1377">
        <v>0.61829999999999996</v>
      </c>
      <c r="N1377">
        <v>0.64529999999999998</v>
      </c>
      <c r="O1377">
        <v>0.76060000000000005</v>
      </c>
      <c r="P1377">
        <v>0.75470000000000004</v>
      </c>
      <c r="Q1377">
        <v>0</v>
      </c>
      <c r="R1377">
        <v>0</v>
      </c>
      <c r="S1377">
        <v>0</v>
      </c>
      <c r="T1377">
        <v>0</v>
      </c>
      <c r="U1377">
        <v>0</v>
      </c>
      <c r="V1377">
        <v>0</v>
      </c>
      <c r="W1377">
        <v>0</v>
      </c>
      <c r="X1377">
        <v>0</v>
      </c>
      <c r="Y1377">
        <v>0</v>
      </c>
      <c r="Z1377">
        <v>0</v>
      </c>
      <c r="AA1377">
        <v>0</v>
      </c>
      <c r="AB1377">
        <v>0</v>
      </c>
      <c r="AC1377">
        <v>0</v>
      </c>
      <c r="AD1377">
        <v>0</v>
      </c>
      <c r="AE1377">
        <v>0</v>
      </c>
      <c r="AF1377">
        <v>0</v>
      </c>
      <c r="AG1377">
        <v>0.1837</v>
      </c>
      <c r="AH1377">
        <v>0</v>
      </c>
      <c r="AI1377">
        <v>0</v>
      </c>
      <c r="AJ1377">
        <v>0</v>
      </c>
      <c r="AK1377">
        <v>0</v>
      </c>
      <c r="AL1377">
        <v>0</v>
      </c>
      <c r="AM1377">
        <v>1.0998000000000001</v>
      </c>
      <c r="AN1377">
        <v>1.2282</v>
      </c>
      <c r="AO1377">
        <v>0.81589999999999996</v>
      </c>
      <c r="AP1377">
        <v>0</v>
      </c>
      <c r="AQ1377">
        <v>0</v>
      </c>
      <c r="AR1377">
        <v>0</v>
      </c>
      <c r="AS1377">
        <v>0</v>
      </c>
      <c r="AT1377">
        <v>0</v>
      </c>
      <c r="AU1377">
        <v>0</v>
      </c>
      <c r="AV1377">
        <v>0</v>
      </c>
    </row>
    <row r="1378" spans="8:48" ht="15" customHeight="1" x14ac:dyDescent="0.3">
      <c r="H1378" t="str">
        <v>4513612</v>
      </c>
      <c r="I1378" t="str">
        <v>KEMIRA OYJ  ORD</v>
      </c>
      <c r="J1378">
        <v>0</v>
      </c>
      <c r="K1378">
        <v>0</v>
      </c>
      <c r="L1378">
        <v>0</v>
      </c>
      <c r="M1378">
        <v>0</v>
      </c>
      <c r="N1378">
        <v>0</v>
      </c>
      <c r="O1378">
        <v>0</v>
      </c>
      <c r="P1378">
        <v>0.41760000000000003</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0.3871</v>
      </c>
      <c r="AV1378">
        <v>0</v>
      </c>
    </row>
    <row r="1379" spans="8:48" ht="15" customHeight="1" x14ac:dyDescent="0.3">
      <c r="H1379" t="str">
        <v>BYSY2K5</v>
      </c>
      <c r="I1379" t="str">
        <v>KINDRED GROUP PLC  SDR</v>
      </c>
      <c r="J1379">
        <v>0</v>
      </c>
      <c r="K1379">
        <v>0</v>
      </c>
      <c r="L1379">
        <v>0.69579999999999997</v>
      </c>
      <c r="M1379">
        <v>0</v>
      </c>
      <c r="N1379">
        <v>0.56720000000000004</v>
      </c>
      <c r="O1379">
        <v>0.53500000000000003</v>
      </c>
      <c r="P1379">
        <v>0</v>
      </c>
      <c r="Q1379">
        <v>0</v>
      </c>
      <c r="R1379">
        <v>0</v>
      </c>
      <c r="S1379">
        <v>0</v>
      </c>
      <c r="T1379">
        <v>0</v>
      </c>
      <c r="U1379">
        <v>0</v>
      </c>
      <c r="V1379">
        <v>0.47310000000000002</v>
      </c>
      <c r="W1379">
        <v>0.52980000000000005</v>
      </c>
      <c r="X1379">
        <v>0.4657</v>
      </c>
      <c r="Y1379">
        <v>0.4955</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0.58160000000000001</v>
      </c>
      <c r="AS1379">
        <v>0.6794</v>
      </c>
      <c r="AT1379">
        <v>0</v>
      </c>
      <c r="AU1379">
        <v>0</v>
      </c>
      <c r="AV1379">
        <v>0</v>
      </c>
    </row>
    <row r="1380" spans="8:48" ht="15" customHeight="1" x14ac:dyDescent="0.3">
      <c r="H1380" t="str">
        <v>5645837</v>
      </c>
      <c r="I1380" t="str">
        <v>MARIMEKKO OY  ORD</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0.32990000000000003</v>
      </c>
      <c r="AQ1380">
        <v>0.31559999999999999</v>
      </c>
      <c r="AR1380">
        <v>0.223</v>
      </c>
      <c r="AS1380">
        <v>0.26829999999999998</v>
      </c>
      <c r="AT1380">
        <v>0.23780000000000001</v>
      </c>
      <c r="AU1380">
        <v>0.27279999999999999</v>
      </c>
      <c r="AV1380">
        <v>0</v>
      </c>
    </row>
    <row r="1381" spans="8:48" ht="15" customHeight="1" x14ac:dyDescent="0.3">
      <c r="H1381" t="str">
        <v>5071432</v>
      </c>
      <c r="I1381" t="str">
        <v>METSA BOARD OYJ  ORD B</v>
      </c>
      <c r="J1381">
        <v>0.25940000000000002</v>
      </c>
      <c r="K1381">
        <v>0.27010000000000001</v>
      </c>
      <c r="L1381">
        <v>0.88580000000000003</v>
      </c>
      <c r="M1381">
        <v>1.3202</v>
      </c>
      <c r="N1381">
        <v>0.81950000000000001</v>
      </c>
      <c r="O1381">
        <v>0</v>
      </c>
      <c r="P1381">
        <v>0</v>
      </c>
      <c r="Q1381">
        <v>0</v>
      </c>
      <c r="R1381">
        <v>0</v>
      </c>
      <c r="S1381">
        <v>0</v>
      </c>
      <c r="T1381">
        <v>0</v>
      </c>
      <c r="U1381">
        <v>0</v>
      </c>
      <c r="V1381">
        <v>0</v>
      </c>
      <c r="W1381">
        <v>0</v>
      </c>
      <c r="X1381">
        <v>0</v>
      </c>
      <c r="Y1381">
        <v>0</v>
      </c>
      <c r="Z1381">
        <v>0</v>
      </c>
      <c r="AA1381">
        <v>0</v>
      </c>
      <c r="AB1381">
        <v>0</v>
      </c>
      <c r="AC1381">
        <v>0</v>
      </c>
      <c r="AD1381">
        <v>0</v>
      </c>
      <c r="AE1381">
        <v>0</v>
      </c>
      <c r="AF1381">
        <v>0.20599999999999999</v>
      </c>
      <c r="AG1381">
        <v>0.2276</v>
      </c>
      <c r="AH1381">
        <v>0.19839999999999999</v>
      </c>
      <c r="AI1381">
        <v>0.16070000000000001</v>
      </c>
      <c r="AJ1381">
        <v>0</v>
      </c>
      <c r="AK1381">
        <v>0.37840000000000001</v>
      </c>
      <c r="AL1381">
        <v>0.40300000000000002</v>
      </c>
      <c r="AM1381">
        <v>0.42349999999999999</v>
      </c>
      <c r="AN1381">
        <v>0.4486</v>
      </c>
      <c r="AO1381">
        <v>0.47789999999999999</v>
      </c>
      <c r="AP1381">
        <v>0.39269999999999999</v>
      </c>
      <c r="AQ1381">
        <v>0.45850000000000002</v>
      </c>
      <c r="AR1381">
        <v>0.50149999999999995</v>
      </c>
      <c r="AS1381">
        <v>0</v>
      </c>
      <c r="AT1381">
        <v>0</v>
      </c>
      <c r="AU1381">
        <v>0.25369999999999998</v>
      </c>
      <c r="AV1381">
        <v>0</v>
      </c>
    </row>
    <row r="1382" spans="8:48" ht="15" customHeight="1" x14ac:dyDescent="0.3">
      <c r="H1382" t="str">
        <v>B1FN8X9</v>
      </c>
      <c r="I1382" t="str">
        <v>METSO (OUTOTEC) CORP  ORD</v>
      </c>
      <c r="J1382">
        <v>0</v>
      </c>
      <c r="K1382">
        <v>0</v>
      </c>
      <c r="L1382">
        <v>0</v>
      </c>
      <c r="M1382">
        <v>0</v>
      </c>
      <c r="N1382">
        <v>0</v>
      </c>
      <c r="O1382">
        <v>0</v>
      </c>
      <c r="P1382">
        <v>0</v>
      </c>
      <c r="Q1382">
        <v>0</v>
      </c>
      <c r="R1382">
        <v>0.28870000000000001</v>
      </c>
      <c r="S1382">
        <v>0.25869999999999999</v>
      </c>
      <c r="T1382">
        <v>0</v>
      </c>
      <c r="U1382">
        <v>0</v>
      </c>
      <c r="V1382">
        <v>0</v>
      </c>
      <c r="W1382">
        <v>0</v>
      </c>
      <c r="X1382">
        <v>0</v>
      </c>
      <c r="Y1382">
        <v>0</v>
      </c>
      <c r="Z1382">
        <v>0</v>
      </c>
      <c r="AA1382">
        <v>0</v>
      </c>
      <c r="AB1382">
        <v>0</v>
      </c>
      <c r="AC1382">
        <v>0</v>
      </c>
      <c r="AD1382">
        <v>0</v>
      </c>
      <c r="AE1382">
        <v>0</v>
      </c>
      <c r="AF1382">
        <v>0</v>
      </c>
      <c r="AG1382">
        <v>0</v>
      </c>
      <c r="AH1382">
        <v>0.57569999999999999</v>
      </c>
      <c r="AI1382">
        <v>0</v>
      </c>
      <c r="AJ1382">
        <v>0</v>
      </c>
      <c r="AK1382">
        <v>0</v>
      </c>
      <c r="AL1382">
        <v>0</v>
      </c>
      <c r="AM1382">
        <v>0</v>
      </c>
      <c r="AN1382">
        <v>0</v>
      </c>
      <c r="AO1382">
        <v>0</v>
      </c>
      <c r="AP1382">
        <v>0.27289999999999998</v>
      </c>
      <c r="AQ1382">
        <v>0</v>
      </c>
      <c r="AR1382">
        <v>0</v>
      </c>
      <c r="AS1382">
        <v>0</v>
      </c>
      <c r="AT1382">
        <v>0</v>
      </c>
      <c r="AU1382">
        <v>0</v>
      </c>
      <c r="AV1382">
        <v>0</v>
      </c>
    </row>
    <row r="1383" spans="8:48" ht="15" customHeight="1" x14ac:dyDescent="0.3">
      <c r="H1383" t="str">
        <v>B07G378</v>
      </c>
      <c r="I1383" t="str">
        <v>NOKIAN RENKAAT (TYRES) OYJ  ORD</v>
      </c>
      <c r="J1383">
        <v>0</v>
      </c>
      <c r="K1383">
        <v>0</v>
      </c>
      <c r="L1383">
        <v>0</v>
      </c>
      <c r="M1383">
        <v>0</v>
      </c>
      <c r="N1383">
        <v>0</v>
      </c>
      <c r="O1383">
        <v>0.72119999999999995</v>
      </c>
      <c r="P1383">
        <v>0.70569999999999999</v>
      </c>
      <c r="Q1383">
        <v>0.33979999999999999</v>
      </c>
      <c r="R1383">
        <v>0.5837</v>
      </c>
      <c r="S1383">
        <v>0.45729999999999998</v>
      </c>
      <c r="T1383">
        <v>0.50080000000000002</v>
      </c>
      <c r="U1383">
        <v>0.495</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row>
    <row r="1384" spans="8:48" ht="15" customHeight="1" x14ac:dyDescent="0.3">
      <c r="H1384" t="str">
        <v>B0B9GS5</v>
      </c>
      <c r="I1384" t="str">
        <v>NOS SGPS (ZON OPTIMUS) SA  ORD</v>
      </c>
      <c r="J1384">
        <v>0</v>
      </c>
      <c r="K1384">
        <v>0.56679999999999997</v>
      </c>
      <c r="L1384">
        <v>0</v>
      </c>
      <c r="M1384">
        <v>0</v>
      </c>
      <c r="N1384">
        <v>0</v>
      </c>
      <c r="O1384">
        <v>0</v>
      </c>
      <c r="P1384">
        <v>0</v>
      </c>
      <c r="Q1384">
        <v>0</v>
      </c>
      <c r="R1384">
        <v>0</v>
      </c>
      <c r="S1384">
        <v>0</v>
      </c>
      <c r="T1384">
        <v>0</v>
      </c>
      <c r="U1384">
        <v>0</v>
      </c>
      <c r="V1384">
        <v>0</v>
      </c>
      <c r="W1384">
        <v>0</v>
      </c>
      <c r="X1384">
        <v>0</v>
      </c>
      <c r="Y1384">
        <v>0</v>
      </c>
      <c r="Z1384">
        <v>0.58919999999999995</v>
      </c>
      <c r="AA1384">
        <v>0.57920000000000005</v>
      </c>
      <c r="AB1384">
        <v>0.51380000000000003</v>
      </c>
      <c r="AC1384">
        <v>0.44269999999999998</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row>
    <row r="1385" spans="8:48" ht="15" customHeight="1" x14ac:dyDescent="0.3">
      <c r="H1385" t="str">
        <v>BKT6105</v>
      </c>
      <c r="I1385" t="str">
        <v>MUSTI GROUP PLC  ORD</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6.4899999999999999E-2</v>
      </c>
      <c r="AI1385">
        <v>0.19839999999999999</v>
      </c>
      <c r="AJ1385">
        <v>0</v>
      </c>
      <c r="AK1385">
        <v>0</v>
      </c>
      <c r="AL1385">
        <v>0</v>
      </c>
      <c r="AM1385">
        <v>0</v>
      </c>
      <c r="AN1385">
        <v>0</v>
      </c>
      <c r="AO1385">
        <v>0</v>
      </c>
      <c r="AP1385">
        <v>0</v>
      </c>
      <c r="AQ1385">
        <v>0</v>
      </c>
      <c r="AR1385">
        <v>0</v>
      </c>
      <c r="AS1385">
        <v>0</v>
      </c>
      <c r="AT1385">
        <v>0</v>
      </c>
      <c r="AU1385">
        <v>0</v>
      </c>
      <c r="AV1385">
        <v>0</v>
      </c>
    </row>
    <row r="1386" spans="8:48" ht="15" customHeight="1" x14ac:dyDescent="0.3">
      <c r="H1386" t="str">
        <v>BLF9RR4</v>
      </c>
      <c r="I1386" t="str">
        <v>NELES OYJ  ORD</v>
      </c>
      <c r="J1386">
        <v>0</v>
      </c>
      <c r="K1386">
        <v>0</v>
      </c>
      <c r="L1386">
        <v>0</v>
      </c>
      <c r="M1386">
        <v>0</v>
      </c>
      <c r="N1386">
        <v>0</v>
      </c>
      <c r="O1386">
        <v>0</v>
      </c>
      <c r="P1386">
        <v>1.0812999999999999</v>
      </c>
      <c r="Q1386">
        <v>0.4521</v>
      </c>
      <c r="R1386">
        <v>0.71660000000000001</v>
      </c>
      <c r="S1386">
        <v>0.64870000000000005</v>
      </c>
      <c r="T1386">
        <v>0.52580000000000005</v>
      </c>
      <c r="U1386">
        <v>0.47460000000000002</v>
      </c>
      <c r="V1386">
        <v>0</v>
      </c>
      <c r="W1386">
        <v>0</v>
      </c>
      <c r="X1386">
        <v>0</v>
      </c>
      <c r="Y1386">
        <v>0</v>
      </c>
      <c r="Z1386">
        <v>0.28129999999999999</v>
      </c>
      <c r="AA1386">
        <v>0.30730000000000002</v>
      </c>
      <c r="AB1386">
        <v>0.312</v>
      </c>
      <c r="AC1386">
        <v>0.28749999999999998</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row>
    <row r="1387" spans="8:48" ht="15" customHeight="1" x14ac:dyDescent="0.3">
      <c r="H1387" t="str">
        <v>4665148</v>
      </c>
      <c r="I1387" t="str">
        <v>OUTOKUMPU OYJ  ORD</v>
      </c>
      <c r="J1387">
        <v>0</v>
      </c>
      <c r="K1387">
        <v>0</v>
      </c>
      <c r="L1387">
        <v>0</v>
      </c>
      <c r="M1387">
        <v>0</v>
      </c>
      <c r="N1387">
        <v>0</v>
      </c>
      <c r="O1387">
        <v>0</v>
      </c>
      <c r="P1387">
        <v>0</v>
      </c>
      <c r="Q1387">
        <v>0.10440000000000001</v>
      </c>
      <c r="R1387">
        <v>0.45989999999999998</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0.33019999999999999</v>
      </c>
      <c r="AQ1387">
        <v>0</v>
      </c>
      <c r="AR1387">
        <v>0</v>
      </c>
      <c r="AS1387">
        <v>0</v>
      </c>
      <c r="AT1387">
        <v>0</v>
      </c>
      <c r="AU1387">
        <v>0</v>
      </c>
      <c r="AV1387">
        <v>0</v>
      </c>
    </row>
    <row r="1388" spans="8:48" ht="15" customHeight="1" x14ac:dyDescent="0.3">
      <c r="H1388" t="str">
        <v>BYZQHX2</v>
      </c>
      <c r="I1388" t="str">
        <v>QT GROUP PLC  ORD</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0.34399999999999997</v>
      </c>
      <c r="AK1388">
        <v>0.40429999999999999</v>
      </c>
      <c r="AL1388">
        <v>0.28510000000000002</v>
      </c>
      <c r="AM1388">
        <v>0</v>
      </c>
      <c r="AN1388">
        <v>0</v>
      </c>
      <c r="AO1388">
        <v>0</v>
      </c>
      <c r="AP1388">
        <v>0</v>
      </c>
      <c r="AQ1388">
        <v>0</v>
      </c>
      <c r="AR1388">
        <v>0</v>
      </c>
      <c r="AS1388">
        <v>0</v>
      </c>
      <c r="AT1388">
        <v>0</v>
      </c>
      <c r="AU1388">
        <v>0</v>
      </c>
      <c r="AV1388">
        <v>0</v>
      </c>
    </row>
    <row r="1389" spans="8:48" ht="15" customHeight="1" x14ac:dyDescent="0.3">
      <c r="H1389" t="str">
        <v>5457173</v>
      </c>
      <c r="I1389" t="str">
        <v>RAMIRENT OYJ  ORD</v>
      </c>
      <c r="J1389">
        <v>0</v>
      </c>
      <c r="K1389">
        <v>0</v>
      </c>
      <c r="L1389">
        <v>0</v>
      </c>
      <c r="M1389">
        <v>0</v>
      </c>
      <c r="N1389">
        <v>0</v>
      </c>
      <c r="O1389">
        <v>0</v>
      </c>
      <c r="P1389">
        <v>0</v>
      </c>
      <c r="Q1389">
        <v>0</v>
      </c>
      <c r="R1389">
        <v>0</v>
      </c>
      <c r="S1389">
        <v>0</v>
      </c>
      <c r="T1389">
        <v>0</v>
      </c>
      <c r="U1389">
        <v>0</v>
      </c>
      <c r="V1389">
        <v>0</v>
      </c>
      <c r="W1389">
        <v>0.30890000000000001</v>
      </c>
      <c r="X1389">
        <v>0.39379999999999998</v>
      </c>
      <c r="Y1389">
        <v>0.39900000000000002</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row>
    <row r="1390" spans="8:48" ht="15" customHeight="1" x14ac:dyDescent="0.3">
      <c r="H1390" t="str">
        <v>7195824</v>
      </c>
      <c r="I1390" t="str">
        <v>REVENIO GROUP OYJ  ORD</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0.1522</v>
      </c>
      <c r="AK1390">
        <v>0</v>
      </c>
      <c r="AL1390">
        <v>0</v>
      </c>
      <c r="AM1390">
        <v>0</v>
      </c>
      <c r="AN1390">
        <v>0</v>
      </c>
      <c r="AO1390">
        <v>0</v>
      </c>
      <c r="AP1390">
        <v>0</v>
      </c>
      <c r="AQ1390">
        <v>0</v>
      </c>
      <c r="AR1390">
        <v>0</v>
      </c>
      <c r="AS1390">
        <v>0</v>
      </c>
      <c r="AT1390">
        <v>0</v>
      </c>
      <c r="AU1390">
        <v>0</v>
      </c>
      <c r="AV1390">
        <v>0</v>
      </c>
    </row>
    <row r="1391" spans="8:48" ht="15" customHeight="1" x14ac:dyDescent="0.3">
      <c r="H1391" t="str">
        <v>5964640</v>
      </c>
      <c r="I1391" t="str">
        <v>SANOMA (SANOMA WSOY) OYJ  ORD</v>
      </c>
      <c r="J1391">
        <v>0</v>
      </c>
      <c r="K1391">
        <v>0</v>
      </c>
      <c r="L1391">
        <v>0</v>
      </c>
      <c r="M1391">
        <v>0</v>
      </c>
      <c r="N1391">
        <v>0</v>
      </c>
      <c r="O1391">
        <v>0</v>
      </c>
      <c r="P1391">
        <v>0</v>
      </c>
      <c r="Q1391">
        <v>0</v>
      </c>
      <c r="R1391">
        <v>0</v>
      </c>
      <c r="S1391">
        <v>0</v>
      </c>
      <c r="T1391">
        <v>0</v>
      </c>
      <c r="U1391">
        <v>0</v>
      </c>
      <c r="V1391">
        <v>0</v>
      </c>
      <c r="W1391">
        <v>0</v>
      </c>
      <c r="X1391">
        <v>0</v>
      </c>
      <c r="Y1391">
        <v>0</v>
      </c>
      <c r="Z1391">
        <v>0</v>
      </c>
      <c r="AA1391">
        <v>6.6900000000000001E-2</v>
      </c>
      <c r="AB1391">
        <v>8.2600000000000007E-2</v>
      </c>
      <c r="AC1391">
        <v>6.8400000000000002E-2</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row>
    <row r="1392" spans="8:48" ht="15" customHeight="1" x14ac:dyDescent="0.3">
      <c r="H1392" t="str">
        <v>5973992</v>
      </c>
      <c r="I1392" t="str">
        <v>SONAE SGPS SA  ORD</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0.41739999999999999</v>
      </c>
      <c r="AK1392">
        <v>0.44769999999999999</v>
      </c>
      <c r="AL1392">
        <v>0.48</v>
      </c>
      <c r="AM1392">
        <v>0.65469999999999995</v>
      </c>
      <c r="AN1392">
        <v>0.51970000000000005</v>
      </c>
      <c r="AO1392">
        <v>0</v>
      </c>
      <c r="AP1392">
        <v>0</v>
      </c>
      <c r="AQ1392">
        <v>0</v>
      </c>
      <c r="AR1392">
        <v>0</v>
      </c>
      <c r="AS1392">
        <v>0</v>
      </c>
      <c r="AT1392">
        <v>0</v>
      </c>
      <c r="AU1392">
        <v>0</v>
      </c>
      <c r="AV1392">
        <v>0</v>
      </c>
    </row>
    <row r="1393" spans="8:48" ht="15" customHeight="1" x14ac:dyDescent="0.3">
      <c r="H1393" t="str">
        <v>BD3CWG3</v>
      </c>
      <c r="I1393" t="str">
        <v>TOKMANNI GROUP OYJ  ORD</v>
      </c>
      <c r="J1393">
        <v>0</v>
      </c>
      <c r="K1393">
        <v>0</v>
      </c>
      <c r="L1393">
        <v>0</v>
      </c>
      <c r="M1393">
        <v>0</v>
      </c>
      <c r="N1393">
        <v>0</v>
      </c>
      <c r="O1393">
        <v>0</v>
      </c>
      <c r="P1393">
        <v>0</v>
      </c>
      <c r="Q1393">
        <v>0</v>
      </c>
      <c r="R1393">
        <v>0</v>
      </c>
      <c r="S1393">
        <v>0</v>
      </c>
      <c r="T1393">
        <v>0</v>
      </c>
      <c r="U1393">
        <v>0</v>
      </c>
      <c r="V1393">
        <v>0</v>
      </c>
      <c r="W1393">
        <v>0</v>
      </c>
      <c r="X1393">
        <v>0</v>
      </c>
      <c r="Y1393">
        <v>0</v>
      </c>
      <c r="Z1393">
        <v>0.27960000000000002</v>
      </c>
      <c r="AA1393">
        <v>0.2616</v>
      </c>
      <c r="AB1393">
        <v>0.34050000000000002</v>
      </c>
      <c r="AC1393">
        <v>0.37819999999999998</v>
      </c>
      <c r="AD1393">
        <v>0.42330000000000001</v>
      </c>
      <c r="AE1393">
        <v>0.49609999999999999</v>
      </c>
      <c r="AF1393">
        <v>0.52029999999999998</v>
      </c>
      <c r="AG1393">
        <v>0.50670000000000004</v>
      </c>
      <c r="AH1393">
        <v>0.19719999999999999</v>
      </c>
      <c r="AI1393">
        <v>0.87670000000000003</v>
      </c>
      <c r="AJ1393">
        <v>0.90559999999999996</v>
      </c>
      <c r="AK1393">
        <v>0.89259999999999995</v>
      </c>
      <c r="AL1393">
        <v>0.9355</v>
      </c>
      <c r="AM1393">
        <v>0</v>
      </c>
      <c r="AN1393">
        <v>0.76</v>
      </c>
      <c r="AO1393">
        <v>0.6966</v>
      </c>
      <c r="AP1393">
        <v>0.85850000000000004</v>
      </c>
      <c r="AQ1393">
        <v>0.92979999999999996</v>
      </c>
      <c r="AR1393">
        <v>1.0746</v>
      </c>
      <c r="AS1393">
        <v>0.91820000000000002</v>
      </c>
      <c r="AT1393">
        <v>0.72489999999999999</v>
      </c>
      <c r="AU1393">
        <v>0.62549999999999994</v>
      </c>
      <c r="AV1393">
        <v>0</v>
      </c>
    </row>
    <row r="1394" spans="8:48" ht="15" customHeight="1" x14ac:dyDescent="0.3">
      <c r="H1394" t="str">
        <v>5232671</v>
      </c>
      <c r="I1394" t="str">
        <v>UPONOR OYJ  ORD A</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1.2E-2</v>
      </c>
      <c r="AE1394">
        <v>0</v>
      </c>
      <c r="AF1394">
        <v>0</v>
      </c>
      <c r="AG1394">
        <v>0</v>
      </c>
      <c r="AH1394">
        <v>0</v>
      </c>
      <c r="AI1394">
        <v>0</v>
      </c>
      <c r="AJ1394">
        <v>0.1217</v>
      </c>
      <c r="AK1394">
        <v>0</v>
      </c>
      <c r="AL1394">
        <v>0</v>
      </c>
      <c r="AM1394">
        <v>0</v>
      </c>
      <c r="AN1394">
        <v>0</v>
      </c>
      <c r="AO1394">
        <v>0.34960000000000002</v>
      </c>
      <c r="AP1394">
        <v>0</v>
      </c>
      <c r="AQ1394">
        <v>0</v>
      </c>
      <c r="AR1394">
        <v>0</v>
      </c>
      <c r="AS1394">
        <v>0</v>
      </c>
      <c r="AT1394">
        <v>0</v>
      </c>
      <c r="AU1394">
        <v>0</v>
      </c>
      <c r="AV1394">
        <v>0</v>
      </c>
    </row>
    <row r="1395" spans="8:48" ht="15" customHeight="1" x14ac:dyDescent="0.3">
      <c r="H1395" t="str">
        <v>B11BQV1</v>
      </c>
      <c r="I1395" t="str">
        <v>YIT OYJ  ORD</v>
      </c>
      <c r="J1395">
        <v>0</v>
      </c>
      <c r="K1395">
        <v>1.0577000000000001</v>
      </c>
      <c r="L1395">
        <v>0</v>
      </c>
      <c r="M1395">
        <v>0</v>
      </c>
      <c r="N1395">
        <v>0</v>
      </c>
      <c r="O1395">
        <v>1.5528</v>
      </c>
      <c r="P1395">
        <v>1.7197</v>
      </c>
      <c r="Q1395">
        <v>1.7330000000000001</v>
      </c>
      <c r="R1395">
        <v>0</v>
      </c>
      <c r="S1395">
        <v>0</v>
      </c>
      <c r="T1395">
        <v>0</v>
      </c>
      <c r="U1395">
        <v>0</v>
      </c>
      <c r="V1395">
        <v>0</v>
      </c>
      <c r="W1395">
        <v>0</v>
      </c>
      <c r="X1395">
        <v>0</v>
      </c>
      <c r="Y1395">
        <v>0</v>
      </c>
      <c r="Z1395">
        <v>0</v>
      </c>
      <c r="AA1395">
        <v>0.33210000000000001</v>
      </c>
      <c r="AB1395">
        <v>0.33169999999999999</v>
      </c>
      <c r="AC1395">
        <v>0.33610000000000001</v>
      </c>
      <c r="AD1395">
        <v>0.29859999999999998</v>
      </c>
      <c r="AE1395">
        <v>0.29020000000000001</v>
      </c>
      <c r="AF1395">
        <v>0.2828</v>
      </c>
      <c r="AG1395">
        <v>0.1033</v>
      </c>
      <c r="AH1395">
        <v>7.6799999999999993E-2</v>
      </c>
      <c r="AI1395">
        <v>0.3463</v>
      </c>
      <c r="AJ1395">
        <v>0.32500000000000001</v>
      </c>
      <c r="AK1395">
        <v>0.38990000000000002</v>
      </c>
      <c r="AL1395">
        <v>0</v>
      </c>
      <c r="AM1395">
        <v>0</v>
      </c>
      <c r="AN1395">
        <v>0</v>
      </c>
      <c r="AO1395">
        <v>0</v>
      </c>
      <c r="AP1395">
        <v>0</v>
      </c>
      <c r="AQ1395">
        <v>0</v>
      </c>
      <c r="AR1395">
        <v>0</v>
      </c>
      <c r="AS1395">
        <v>0</v>
      </c>
      <c r="AT1395">
        <v>0</v>
      </c>
      <c r="AU1395">
        <v>0</v>
      </c>
      <c r="AV1395">
        <v>0</v>
      </c>
    </row>
    <row r="1396" spans="8:48" ht="15" customHeight="1" x14ac:dyDescent="0.3">
      <c r="H1396" t="str">
        <v>5479702</v>
      </c>
      <c r="I1396" t="str">
        <v>TIETOEVRY OYJ  ORD</v>
      </c>
      <c r="J1396">
        <v>0</v>
      </c>
      <c r="K1396">
        <v>0</v>
      </c>
      <c r="L1396">
        <v>0</v>
      </c>
      <c r="M1396">
        <v>0.71130000000000004</v>
      </c>
      <c r="N1396">
        <v>1.3592</v>
      </c>
      <c r="O1396">
        <v>0.87009999999999998</v>
      </c>
      <c r="P1396">
        <v>1.6194</v>
      </c>
      <c r="Q1396">
        <v>0</v>
      </c>
      <c r="R1396">
        <v>0</v>
      </c>
      <c r="S1396">
        <v>0</v>
      </c>
      <c r="T1396">
        <v>0</v>
      </c>
      <c r="U1396">
        <v>0</v>
      </c>
      <c r="V1396">
        <v>0</v>
      </c>
      <c r="W1396">
        <v>0.47570000000000001</v>
      </c>
      <c r="X1396">
        <v>0.96489999999999998</v>
      </c>
      <c r="Y1396">
        <v>1.1051</v>
      </c>
      <c r="Z1396">
        <v>0.82569999999999999</v>
      </c>
      <c r="AA1396">
        <v>0.45090000000000002</v>
      </c>
      <c r="AB1396">
        <v>0.41610000000000003</v>
      </c>
      <c r="AC1396">
        <v>0.44059999999999999</v>
      </c>
      <c r="AD1396">
        <v>0.48809999999999998</v>
      </c>
      <c r="AE1396">
        <v>0.48630000000000001</v>
      </c>
      <c r="AF1396">
        <v>0.52449999999999997</v>
      </c>
      <c r="AG1396">
        <v>0.53910000000000002</v>
      </c>
      <c r="AH1396">
        <v>0.42899999999999999</v>
      </c>
      <c r="AI1396">
        <v>0.4466</v>
      </c>
      <c r="AJ1396">
        <v>0</v>
      </c>
      <c r="AK1396">
        <v>0</v>
      </c>
      <c r="AL1396">
        <v>0</v>
      </c>
      <c r="AM1396">
        <v>0</v>
      </c>
      <c r="AN1396">
        <v>0</v>
      </c>
      <c r="AO1396">
        <v>0.51690000000000003</v>
      </c>
      <c r="AP1396">
        <v>0.54720000000000002</v>
      </c>
      <c r="AQ1396">
        <v>0.4914</v>
      </c>
      <c r="AR1396">
        <v>0</v>
      </c>
      <c r="AS1396">
        <v>0</v>
      </c>
      <c r="AT1396">
        <v>0</v>
      </c>
      <c r="AU1396">
        <v>0</v>
      </c>
      <c r="AV1396">
        <v>0</v>
      </c>
    </row>
    <row r="1401" spans="8:48" ht="15" customHeight="1" x14ac:dyDescent="0.3">
      <c r="H1401" t="str" cm="1">
        <f t="array" ref="H1401">_xll.FDSR("THMWG6.F-LU","FG_COMPANY_NAME()")</f>
        <v>Fidelity Funds SICAV - European Smaller Companies Fund Capitalisation AACC-Euro-</v>
      </c>
      <c r="I1401" t="str" cm="1">
        <f t="array" ref="I1401">_xll.FDSR("THMWG6.F-LU","FORMULA_DESCRIPTION(""DATE"")")</f>
        <v>Date: MM/DD/YY</v>
      </c>
      <c r="J1401" t="str" cm="1">
        <f t="array" ref="J1401:AV1401">_xll.FDSR("THMWG6.F-LU","DATE("&amp;E100&amp;","&amp;E99&amp;",CQ)")</f>
        <v>3/15</v>
      </c>
      <c r="K1401" t="str">
        <v>6/15</v>
      </c>
      <c r="L1401" t="str">
        <v>9/15</v>
      </c>
      <c r="M1401" t="str">
        <v>12/15</v>
      </c>
      <c r="N1401" t="str">
        <v>3/16</v>
      </c>
      <c r="O1401" t="str">
        <v>6/16</v>
      </c>
      <c r="P1401" t="str">
        <v>9/16</v>
      </c>
      <c r="Q1401" t="str">
        <v>12/16</v>
      </c>
      <c r="R1401" t="str">
        <v>3/17</v>
      </c>
      <c r="S1401" t="str">
        <v>6/17</v>
      </c>
      <c r="T1401" t="str">
        <v>9/17</v>
      </c>
      <c r="U1401" t="str">
        <v>12/17</v>
      </c>
      <c r="V1401" t="str">
        <v>3/18</v>
      </c>
      <c r="W1401" t="str">
        <v>6/18</v>
      </c>
      <c r="X1401" t="str">
        <v>9/18</v>
      </c>
      <c r="Y1401" t="str">
        <v>12/18</v>
      </c>
      <c r="Z1401" t="str">
        <v>3/19</v>
      </c>
      <c r="AA1401" t="str">
        <v>6/19</v>
      </c>
      <c r="AB1401" t="str">
        <v>9/19</v>
      </c>
      <c r="AC1401" t="str">
        <v>12/19</v>
      </c>
      <c r="AD1401" t="str">
        <v>3/20</v>
      </c>
      <c r="AE1401" t="str">
        <v>6/20</v>
      </c>
      <c r="AF1401" t="str">
        <v>9/20</v>
      </c>
      <c r="AG1401" t="str">
        <v>12/20</v>
      </c>
      <c r="AH1401" t="str">
        <v>3/21</v>
      </c>
      <c r="AI1401" t="str">
        <v>6/21</v>
      </c>
      <c r="AJ1401" t="str">
        <v>9/21</v>
      </c>
      <c r="AK1401" t="str">
        <v>12/21</v>
      </c>
      <c r="AL1401" t="str">
        <v>3/22</v>
      </c>
      <c r="AM1401" t="str">
        <v>6/22</v>
      </c>
      <c r="AN1401" t="str">
        <v>9/22</v>
      </c>
      <c r="AO1401" t="str">
        <v>12/22</v>
      </c>
      <c r="AP1401" t="str">
        <v>3/23</v>
      </c>
      <c r="AQ1401" t="str">
        <v>6/23</v>
      </c>
      <c r="AR1401" t="str">
        <v>9/23</v>
      </c>
      <c r="AS1401" t="str">
        <v>12/23</v>
      </c>
      <c r="AT1401" t="str">
        <v>3/24</v>
      </c>
      <c r="AU1401" t="str">
        <v>6/24</v>
      </c>
      <c r="AV1401" t="str">
        <v>9/24</v>
      </c>
    </row>
    <row r="1402" spans="8:48" ht="15" customHeight="1" x14ac:dyDescent="0.3">
      <c r="H1402" t="str" cm="1">
        <f t="array" ref="H1402">_xll.FDS("THMWG6.F-LU","FG_COMPANY_NAME()")</f>
        <v>Fidelity Funds SICAV - European Smaller Companies Fund Capitalisation AACC-Euro-</v>
      </c>
      <c r="I1402" t="str" cm="1">
        <f t="array" ref="I1402">_xll.FDS("THMWG6.F-LU","FG_COMPANY_NAME()")</f>
        <v>Fidelity Funds SICAV - European Smaller Companies Fund Capitalisation AACC-Euro-</v>
      </c>
      <c r="J1402" t="str" cm="1">
        <f t="array" ref="J1402">_xll.FDS("THMWG6.F-LU","FG_COMPANY_NAME()")</f>
        <v>Fidelity Funds SICAV - European Smaller Companies Fund Capitalisation AACC-Euro-</v>
      </c>
    </row>
    <row r="1403" spans="8:48" ht="15" customHeight="1" x14ac:dyDescent="0.3">
      <c r="H1403" t="str" cm="1">
        <f t="array" ref="H1403">_xll.FDS("THMWG6.F-LU","FORMULA_DESCRIPTION(""OS_TOP_HLDG_LOCID"")")</f>
        <v>ID - Top Holdings</v>
      </c>
      <c r="I1403" t="str" cm="1">
        <f t="array" ref="I1403">_xll.FDS("THMWG6.F-LU","FORMULA_DESCRIPTION(""OS_TOP_HLDG_NAME"")")</f>
        <v>Name - Top Holdings</v>
      </c>
      <c r="J1403" t="str" cm="1">
        <f t="array" ref="J1403">_xll.FDS("THMWG6.F-LU","FORMULA_DESCRIPTION(""OS_TOP_HLDG_TOTPCPRT"")")</f>
        <v>Percentage of Total Portfolio - Top Holdings</v>
      </c>
    </row>
    <row r="1404" spans="8:48" ht="15" customHeight="1" x14ac:dyDescent="0.3">
      <c r="H1404" t="str" cm="1">
        <f t="array" ref="H1404:H2149">_xll.FDS("THMWG6.F-LU","OS_TOP_HLDG_LOCID(ALL,"&amp;E100&amp;","&amp;E99&amp;",CQ,,ALL,EQ)")</f>
        <v>0096162</v>
      </c>
      <c r="I1404" t="str" cm="1">
        <f t="array" ref="I1404:I2149">_xll.FDS("THMWG6.F-LU","OS_TOP_HLDG_NAME(ALL,"&amp;E100&amp;","&amp;E99&amp;",CQ,,ALL,EQ)")</f>
        <v>BALFOUR BEATTY (BICC)  PLC  ORD</v>
      </c>
      <c r="J1404" cm="1">
        <f t="array" ref="J1404:AV2149">_xll.FDS("THMWG6.F-LU","OS_TOP_HLDG_TOTPCPRT(ALL,"&amp;E100&amp;","&amp;E99&amp;",CQ,,ALL,EQ)")</f>
        <v>0</v>
      </c>
      <c r="K1404">
        <v>0</v>
      </c>
      <c r="L1404">
        <v>0</v>
      </c>
      <c r="M1404">
        <v>0</v>
      </c>
      <c r="N1404">
        <v>0</v>
      </c>
      <c r="O1404">
        <v>0</v>
      </c>
      <c r="P1404">
        <v>0</v>
      </c>
      <c r="Q1404">
        <v>0</v>
      </c>
      <c r="R1404">
        <v>0</v>
      </c>
      <c r="S1404">
        <v>0.1172</v>
      </c>
      <c r="T1404">
        <v>0.38100000000000001</v>
      </c>
      <c r="U1404">
        <v>0.44579999999999997</v>
      </c>
      <c r="V1404">
        <v>0.41160000000000002</v>
      </c>
      <c r="W1404">
        <v>0.40629999999999999</v>
      </c>
      <c r="X1404">
        <v>0.4012</v>
      </c>
      <c r="Y1404">
        <v>0.47970000000000002</v>
      </c>
      <c r="Z1404">
        <v>0.49890000000000001</v>
      </c>
      <c r="AA1404">
        <v>0.56469999999999998</v>
      </c>
      <c r="AB1404">
        <v>0.87529999999999997</v>
      </c>
      <c r="AC1404">
        <v>1.0671999999999999</v>
      </c>
      <c r="AD1404">
        <v>1.6519999999999999</v>
      </c>
      <c r="AE1404">
        <v>1.6186</v>
      </c>
      <c r="AF1404">
        <v>1.5011000000000001</v>
      </c>
      <c r="AG1404">
        <v>1.5720000000000001</v>
      </c>
      <c r="AH1404">
        <v>1.4578</v>
      </c>
      <c r="AI1404">
        <v>1.3835999999999999</v>
      </c>
      <c r="AJ1404">
        <v>1.3694999999999999</v>
      </c>
      <c r="AK1404">
        <v>1.3822000000000001</v>
      </c>
      <c r="AL1404">
        <v>1.3173999999999999</v>
      </c>
      <c r="AM1404">
        <v>1.7695000000000001</v>
      </c>
      <c r="AN1404">
        <v>1.8173999999999999</v>
      </c>
      <c r="AO1404">
        <v>1.8917999999999999</v>
      </c>
      <c r="AP1404">
        <v>1.5155000000000001</v>
      </c>
      <c r="AQ1404">
        <v>1.3120000000000001</v>
      </c>
      <c r="AR1404">
        <v>1.4829000000000001</v>
      </c>
      <c r="AS1404">
        <v>1.4354</v>
      </c>
      <c r="AT1404">
        <v>1.6215999999999999</v>
      </c>
      <c r="AU1404">
        <v>1.4168000000000001</v>
      </c>
      <c r="AV1404">
        <v>1.9398</v>
      </c>
    </row>
    <row r="1405" spans="8:48" ht="15" customHeight="1" x14ac:dyDescent="0.3">
      <c r="H1405" t="str">
        <v>B4YZN32</v>
      </c>
      <c r="I1405" t="str">
        <v>COATS GROUP PLC  ORD</v>
      </c>
      <c r="J1405">
        <v>0</v>
      </c>
      <c r="K1405">
        <v>0</v>
      </c>
      <c r="L1405">
        <v>6.8099999999999994E-2</v>
      </c>
      <c r="M1405">
        <v>0.25779999999999997</v>
      </c>
      <c r="N1405">
        <v>0.29630000000000001</v>
      </c>
      <c r="O1405">
        <v>0.31609999999999999</v>
      </c>
      <c r="P1405">
        <v>0.40949999999999998</v>
      </c>
      <c r="Q1405">
        <v>0.83209999999999995</v>
      </c>
      <c r="R1405">
        <v>0.65380000000000005</v>
      </c>
      <c r="S1405">
        <v>0.85029999999999994</v>
      </c>
      <c r="T1405">
        <v>0.75490000000000002</v>
      </c>
      <c r="U1405">
        <v>0.59260000000000002</v>
      </c>
      <c r="V1405">
        <v>0.52170000000000005</v>
      </c>
      <c r="W1405">
        <v>0.49280000000000002</v>
      </c>
      <c r="X1405">
        <v>0.53400000000000003</v>
      </c>
      <c r="Y1405">
        <v>0.67090000000000005</v>
      </c>
      <c r="Z1405">
        <v>0.32840000000000003</v>
      </c>
      <c r="AA1405">
        <v>0.33250000000000002</v>
      </c>
      <c r="AB1405">
        <v>0.46489999999999998</v>
      </c>
      <c r="AC1405">
        <v>0.51780000000000004</v>
      </c>
      <c r="AD1405">
        <v>0.68740000000000001</v>
      </c>
      <c r="AE1405">
        <v>0.70740000000000003</v>
      </c>
      <c r="AF1405">
        <v>0.6865</v>
      </c>
      <c r="AG1405">
        <v>0.6079</v>
      </c>
      <c r="AH1405">
        <v>0.67979999999999996</v>
      </c>
      <c r="AI1405">
        <v>0.81289999999999996</v>
      </c>
      <c r="AJ1405">
        <v>0.8095</v>
      </c>
      <c r="AK1405">
        <v>0.85660000000000003</v>
      </c>
      <c r="AL1405">
        <v>0.97709999999999997</v>
      </c>
      <c r="AM1405">
        <v>0.90659999999999996</v>
      </c>
      <c r="AN1405">
        <v>1.2116</v>
      </c>
      <c r="AO1405">
        <v>1.3671</v>
      </c>
      <c r="AP1405">
        <v>1.5187999999999999</v>
      </c>
      <c r="AQ1405">
        <v>1.5284</v>
      </c>
      <c r="AR1405">
        <v>1.6053999999999999</v>
      </c>
      <c r="AS1405">
        <v>1.7059</v>
      </c>
      <c r="AT1405">
        <v>1.849</v>
      </c>
      <c r="AU1405">
        <v>1.5168999999999999</v>
      </c>
      <c r="AV1405">
        <v>1.7107000000000001</v>
      </c>
    </row>
    <row r="1406" spans="8:48" ht="15" customHeight="1" x14ac:dyDescent="0.3">
      <c r="H1406" t="str">
        <v>BF1TM59</v>
      </c>
      <c r="I1406" t="str">
        <v>ALPHA GROUP INTL (ALPHA FX) PLC  ORD</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0.37459999999999999</v>
      </c>
      <c r="AD1406">
        <v>0.14680000000000001</v>
      </c>
      <c r="AE1406">
        <v>0.31790000000000002</v>
      </c>
      <c r="AF1406">
        <v>0.44650000000000001</v>
      </c>
      <c r="AG1406">
        <v>0.33279999999999998</v>
      </c>
      <c r="AH1406">
        <v>0.29470000000000002</v>
      </c>
      <c r="AI1406">
        <v>0.30030000000000001</v>
      </c>
      <c r="AJ1406">
        <v>0.4284</v>
      </c>
      <c r="AK1406">
        <v>0.51419999999999999</v>
      </c>
      <c r="AL1406">
        <v>0.50539999999999996</v>
      </c>
      <c r="AM1406">
        <v>0.85260000000000002</v>
      </c>
      <c r="AN1406">
        <v>1.1511</v>
      </c>
      <c r="AO1406">
        <v>1.0153000000000001</v>
      </c>
      <c r="AP1406">
        <v>1.3946000000000001</v>
      </c>
      <c r="AQ1406">
        <v>1.4590000000000001</v>
      </c>
      <c r="AR1406">
        <v>1.5639000000000001</v>
      </c>
      <c r="AS1406">
        <v>1.4912000000000001</v>
      </c>
      <c r="AT1406">
        <v>2.0821000000000001</v>
      </c>
      <c r="AU1406">
        <v>1.9137</v>
      </c>
      <c r="AV1406">
        <v>1.6394</v>
      </c>
    </row>
    <row r="1407" spans="8:48" ht="15" customHeight="1" x14ac:dyDescent="0.3">
      <c r="H1407" t="str">
        <v>4501093</v>
      </c>
      <c r="I1407" t="str">
        <v>GN STORE NORD AS  ORD</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0.84670000000000001</v>
      </c>
      <c r="AQ1407">
        <v>1.1354</v>
      </c>
      <c r="AR1407">
        <v>1.2005999999999999</v>
      </c>
      <c r="AS1407">
        <v>1.4926999999999999</v>
      </c>
      <c r="AT1407">
        <v>1.6427</v>
      </c>
      <c r="AU1407">
        <v>1.5394000000000001</v>
      </c>
      <c r="AV1407">
        <v>1.5194000000000001</v>
      </c>
    </row>
    <row r="1408" spans="8:48" ht="15" customHeight="1" x14ac:dyDescent="0.3">
      <c r="H1408" t="str">
        <v>B23DL39</v>
      </c>
      <c r="I1408" t="str">
        <v>OAKLEY CAPITAL INVESTMENTS LTD  ORD</v>
      </c>
      <c r="J1408">
        <v>1.1544000000000001</v>
      </c>
      <c r="K1408">
        <v>1.0374000000000001</v>
      </c>
      <c r="L1408">
        <v>0.8911</v>
      </c>
      <c r="M1408">
        <v>0.88070000000000004</v>
      </c>
      <c r="N1408">
        <v>0.84599999999999997</v>
      </c>
      <c r="O1408">
        <v>0.78390000000000004</v>
      </c>
      <c r="P1408">
        <v>0.78380000000000005</v>
      </c>
      <c r="Q1408">
        <v>0.88180000000000003</v>
      </c>
      <c r="R1408">
        <v>0.79990000000000006</v>
      </c>
      <c r="S1408">
        <v>0.88329999999999997</v>
      </c>
      <c r="T1408">
        <v>0.8</v>
      </c>
      <c r="U1408">
        <v>0.77170000000000005</v>
      </c>
      <c r="V1408">
        <v>0.82389999999999997</v>
      </c>
      <c r="W1408">
        <v>0.82779999999999998</v>
      </c>
      <c r="X1408">
        <v>0.88590000000000002</v>
      </c>
      <c r="Y1408">
        <v>1.141</v>
      </c>
      <c r="Z1408">
        <v>1.2468999999999999</v>
      </c>
      <c r="AA1408">
        <v>1.2492000000000001</v>
      </c>
      <c r="AB1408">
        <v>1.1633</v>
      </c>
      <c r="AC1408">
        <v>1.3502000000000001</v>
      </c>
      <c r="AD1408">
        <v>1.3338000000000001</v>
      </c>
      <c r="AE1408">
        <v>1.1160000000000001</v>
      </c>
      <c r="AF1408">
        <v>1.2770999999999999</v>
      </c>
      <c r="AG1408">
        <v>1.0841000000000001</v>
      </c>
      <c r="AH1408">
        <v>1.0370999999999999</v>
      </c>
      <c r="AI1408">
        <v>0.97840000000000005</v>
      </c>
      <c r="AJ1408">
        <v>0.99609999999999999</v>
      </c>
      <c r="AK1408">
        <v>1.2056</v>
      </c>
      <c r="AL1408">
        <v>1.1716</v>
      </c>
      <c r="AM1408">
        <v>1.3676999999999999</v>
      </c>
      <c r="AN1408">
        <v>1.4834000000000001</v>
      </c>
      <c r="AO1408">
        <v>1.5076000000000001</v>
      </c>
      <c r="AP1408">
        <v>1.5477000000000001</v>
      </c>
      <c r="AQ1408">
        <v>1.5368999999999999</v>
      </c>
      <c r="AR1408">
        <v>1.6528</v>
      </c>
      <c r="AS1408">
        <v>1.6927000000000001</v>
      </c>
      <c r="AT1408">
        <v>1.5366</v>
      </c>
      <c r="AU1408">
        <v>1.6193</v>
      </c>
      <c r="AV1408">
        <v>1.4866999999999999</v>
      </c>
    </row>
    <row r="1409" spans="8:48" ht="15" customHeight="1" x14ac:dyDescent="0.3">
      <c r="H1409" t="str">
        <v>BMCQVP1</v>
      </c>
      <c r="I1409" t="str">
        <v>ELOPAK ASA  ORD</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0.34110000000000001</v>
      </c>
      <c r="AK1409">
        <v>0.36609999999999998</v>
      </c>
      <c r="AL1409">
        <v>0.2152</v>
      </c>
      <c r="AM1409">
        <v>0.32450000000000001</v>
      </c>
      <c r="AN1409">
        <v>0.42699999999999999</v>
      </c>
      <c r="AO1409">
        <v>0.41849999999999998</v>
      </c>
      <c r="AP1409">
        <v>0.49359999999999998</v>
      </c>
      <c r="AQ1409">
        <v>0.9093</v>
      </c>
      <c r="AR1409">
        <v>1.0629999999999999</v>
      </c>
      <c r="AS1409">
        <v>1.3368</v>
      </c>
      <c r="AT1409">
        <v>1.1122000000000001</v>
      </c>
      <c r="AU1409">
        <v>1.1920999999999999</v>
      </c>
      <c r="AV1409">
        <v>1.4664999999999999</v>
      </c>
    </row>
    <row r="1410" spans="8:48" ht="15" customHeight="1" x14ac:dyDescent="0.3">
      <c r="H1410" t="str">
        <v>4852832</v>
      </c>
      <c r="I1410" t="str">
        <v>STOREBRAND ASA  ORD A</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0.40079999999999999</v>
      </c>
      <c r="AU1410">
        <v>0.45679999999999998</v>
      </c>
      <c r="AV1410">
        <v>1.3262</v>
      </c>
    </row>
    <row r="1411" spans="8:48" ht="15" customHeight="1" x14ac:dyDescent="0.3">
      <c r="H1411" t="str">
        <v>0309644</v>
      </c>
      <c r="I1411" t="str">
        <v>RS GROUP (ELECTROCOMPONENTS)  ORD</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0.45300000000000001</v>
      </c>
      <c r="AH1411">
        <v>0.41270000000000001</v>
      </c>
      <c r="AI1411">
        <v>0.3236</v>
      </c>
      <c r="AJ1411">
        <v>0.37209999999999999</v>
      </c>
      <c r="AK1411">
        <v>0</v>
      </c>
      <c r="AL1411">
        <v>0</v>
      </c>
      <c r="AM1411">
        <v>0</v>
      </c>
      <c r="AN1411">
        <v>0</v>
      </c>
      <c r="AO1411">
        <v>0.90469999999999995</v>
      </c>
      <c r="AP1411">
        <v>1.1676</v>
      </c>
      <c r="AQ1411">
        <v>1.0377000000000001</v>
      </c>
      <c r="AR1411">
        <v>1.2212000000000001</v>
      </c>
      <c r="AS1411">
        <v>1.264</v>
      </c>
      <c r="AT1411">
        <v>1.1734</v>
      </c>
      <c r="AU1411">
        <v>1.1091</v>
      </c>
      <c r="AV1411">
        <v>1.3253999999999999</v>
      </c>
    </row>
    <row r="1412" spans="8:48" ht="15" customHeight="1" x14ac:dyDescent="0.3">
      <c r="H1412" t="str">
        <v>B1LB9P6</v>
      </c>
      <c r="I1412" t="str">
        <v>SCOR SE  ORD</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0.53120000000000001</v>
      </c>
      <c r="AK1412">
        <v>1.0392999999999999</v>
      </c>
      <c r="AL1412">
        <v>1.0449999999999999</v>
      </c>
      <c r="AM1412">
        <v>0.9456</v>
      </c>
      <c r="AN1412">
        <v>0.82279999999999998</v>
      </c>
      <c r="AO1412">
        <v>1.1067</v>
      </c>
      <c r="AP1412">
        <v>0.89380000000000004</v>
      </c>
      <c r="AQ1412">
        <v>1.1363000000000001</v>
      </c>
      <c r="AR1412">
        <v>1.0667</v>
      </c>
      <c r="AS1412">
        <v>0.9234</v>
      </c>
      <c r="AT1412">
        <v>1.3049999999999999</v>
      </c>
      <c r="AU1412">
        <v>1.1291</v>
      </c>
      <c r="AV1412">
        <v>1.2824</v>
      </c>
    </row>
    <row r="1413" spans="8:48" ht="15" customHeight="1" x14ac:dyDescent="0.3">
      <c r="H1413" t="str">
        <v>B1WFDQ6</v>
      </c>
      <c r="I1413" t="str">
        <v>TKH GROUP NV  ORD CTF</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1.0842000000000001</v>
      </c>
      <c r="AQ1413">
        <v>1.1997</v>
      </c>
      <c r="AR1413">
        <v>1.2555000000000001</v>
      </c>
      <c r="AS1413">
        <v>1.2262999999999999</v>
      </c>
      <c r="AT1413">
        <v>1.2565</v>
      </c>
      <c r="AU1413">
        <v>1.2708999999999999</v>
      </c>
      <c r="AV1413">
        <v>1.2652000000000001</v>
      </c>
    </row>
    <row r="1414" spans="8:48" ht="15" customHeight="1" x14ac:dyDescent="0.3">
      <c r="H1414" t="str">
        <v>BMFJ180</v>
      </c>
      <c r="I1414" t="str">
        <v>VZ HOLDING AG  ORD</v>
      </c>
      <c r="J1414">
        <v>1.0980000000000001</v>
      </c>
      <c r="K1414">
        <v>1.2535000000000001</v>
      </c>
      <c r="L1414">
        <v>1.3491</v>
      </c>
      <c r="M1414">
        <v>1.2369000000000001</v>
      </c>
      <c r="N1414">
        <v>1.1681999999999999</v>
      </c>
      <c r="O1414">
        <v>1.4491000000000001</v>
      </c>
      <c r="P1414">
        <v>1.2333000000000001</v>
      </c>
      <c r="Q1414">
        <v>1.3294999999999999</v>
      </c>
      <c r="R1414">
        <v>1.0475000000000001</v>
      </c>
      <c r="S1414">
        <v>1.1448</v>
      </c>
      <c r="T1414">
        <v>1.0553999999999999</v>
      </c>
      <c r="U1414">
        <v>1.2319</v>
      </c>
      <c r="V1414">
        <v>0.96809999999999996</v>
      </c>
      <c r="W1414">
        <v>1.1127</v>
      </c>
      <c r="X1414">
        <v>1.0951</v>
      </c>
      <c r="Y1414">
        <v>1.2363999999999999</v>
      </c>
      <c r="Z1414">
        <v>1.1725000000000001</v>
      </c>
      <c r="AA1414">
        <v>1.3620000000000001</v>
      </c>
      <c r="AB1414">
        <v>1.5506</v>
      </c>
      <c r="AC1414">
        <v>1.5468</v>
      </c>
      <c r="AD1414">
        <v>1.9863999999999999</v>
      </c>
      <c r="AE1414">
        <v>1.8823000000000001</v>
      </c>
      <c r="AF1414">
        <v>2.1484000000000001</v>
      </c>
      <c r="AG1414">
        <v>1.6143000000000001</v>
      </c>
      <c r="AH1414">
        <v>1.4789000000000001</v>
      </c>
      <c r="AI1414">
        <v>1.4684999999999999</v>
      </c>
      <c r="AJ1414">
        <v>1.7992999999999999</v>
      </c>
      <c r="AK1414">
        <v>1.6393</v>
      </c>
      <c r="AL1414">
        <v>1.5529999999999999</v>
      </c>
      <c r="AM1414">
        <v>2.0434999999999999</v>
      </c>
      <c r="AN1414">
        <v>2.4022999999999999</v>
      </c>
      <c r="AO1414">
        <v>2.0983999999999998</v>
      </c>
      <c r="AP1414">
        <v>2.0497000000000001</v>
      </c>
      <c r="AQ1414">
        <v>1.8807</v>
      </c>
      <c r="AR1414">
        <v>1.7726999999999999</v>
      </c>
      <c r="AS1414">
        <v>1.7383</v>
      </c>
      <c r="AT1414">
        <v>1.2495000000000001</v>
      </c>
      <c r="AU1414">
        <v>1.3766</v>
      </c>
      <c r="AV1414">
        <v>1.2583</v>
      </c>
    </row>
    <row r="1415" spans="8:48" ht="15" customHeight="1" x14ac:dyDescent="0.3">
      <c r="H1415" t="str">
        <v>B1HKSV6</v>
      </c>
      <c r="I1415" t="str">
        <v>BANCA GENERALI SPA  ORD</v>
      </c>
      <c r="J1415">
        <v>0</v>
      </c>
      <c r="K1415">
        <v>0</v>
      </c>
      <c r="L1415">
        <v>0</v>
      </c>
      <c r="M1415">
        <v>0.93769999999999998</v>
      </c>
      <c r="N1415">
        <v>1.1406000000000001</v>
      </c>
      <c r="O1415">
        <v>1.3809</v>
      </c>
      <c r="P1415">
        <v>1.3734999999999999</v>
      </c>
      <c r="Q1415">
        <v>1.7526999999999999</v>
      </c>
      <c r="R1415">
        <v>1.7907</v>
      </c>
      <c r="S1415">
        <v>1.6771</v>
      </c>
      <c r="T1415">
        <v>1.8145</v>
      </c>
      <c r="U1415">
        <v>1.6916</v>
      </c>
      <c r="V1415">
        <v>1.6126</v>
      </c>
      <c r="W1415">
        <v>1.2336</v>
      </c>
      <c r="X1415">
        <v>1.3254999999999999</v>
      </c>
      <c r="Y1415">
        <v>1.4256</v>
      </c>
      <c r="Z1415">
        <v>1.5866</v>
      </c>
      <c r="AA1415">
        <v>1.2664</v>
      </c>
      <c r="AB1415">
        <v>1.177</v>
      </c>
      <c r="AC1415">
        <v>1.1974</v>
      </c>
      <c r="AD1415">
        <v>1.1874</v>
      </c>
      <c r="AE1415">
        <v>1.3207</v>
      </c>
      <c r="AF1415">
        <v>1.2162999999999999</v>
      </c>
      <c r="AG1415">
        <v>1.0864</v>
      </c>
      <c r="AH1415">
        <v>1.1288</v>
      </c>
      <c r="AI1415">
        <v>1.2816000000000001</v>
      </c>
      <c r="AJ1415">
        <v>0.91349999999999998</v>
      </c>
      <c r="AK1415">
        <v>0.31590000000000001</v>
      </c>
      <c r="AL1415">
        <v>0.28270000000000001</v>
      </c>
      <c r="AM1415">
        <v>0.99380000000000002</v>
      </c>
      <c r="AN1415">
        <v>1.1888000000000001</v>
      </c>
      <c r="AO1415">
        <v>1.1531</v>
      </c>
      <c r="AP1415">
        <v>1.1136999999999999</v>
      </c>
      <c r="AQ1415">
        <v>1.1807000000000001</v>
      </c>
      <c r="AR1415">
        <v>1.2145999999999999</v>
      </c>
      <c r="AS1415">
        <v>0.93789999999999996</v>
      </c>
      <c r="AT1415">
        <v>1.1980999999999999</v>
      </c>
      <c r="AU1415">
        <v>1.1337999999999999</v>
      </c>
      <c r="AV1415">
        <v>1.2356</v>
      </c>
    </row>
    <row r="1416" spans="8:48" ht="15" customHeight="1" x14ac:dyDescent="0.3">
      <c r="H1416" t="str">
        <v>BP92CJ4</v>
      </c>
      <c r="I1416" t="str">
        <v>TATE &amp; LYLE PLC  ORD</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0.49280000000000002</v>
      </c>
      <c r="AM1416">
        <v>0.50949999999999995</v>
      </c>
      <c r="AN1416">
        <v>0.51139999999999997</v>
      </c>
      <c r="AO1416">
        <v>0.45079999999999998</v>
      </c>
      <c r="AP1416">
        <v>0.45929999999999999</v>
      </c>
      <c r="AQ1416">
        <v>0.57579999999999998</v>
      </c>
      <c r="AR1416">
        <v>0.5736</v>
      </c>
      <c r="AS1416">
        <v>1.1816</v>
      </c>
      <c r="AT1416">
        <v>1.2536</v>
      </c>
      <c r="AU1416">
        <v>1.3036000000000001</v>
      </c>
      <c r="AV1416">
        <v>1.2275</v>
      </c>
    </row>
    <row r="1417" spans="8:48" ht="15" customHeight="1" x14ac:dyDescent="0.3">
      <c r="H1417" t="str">
        <v>5161407</v>
      </c>
      <c r="I1417" t="str">
        <v>INTERPUMP GROUP SPA  ORD</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0.3377</v>
      </c>
      <c r="AO1417">
        <v>0.43959999999999999</v>
      </c>
      <c r="AP1417">
        <v>0.38329999999999997</v>
      </c>
      <c r="AQ1417">
        <v>0.36470000000000002</v>
      </c>
      <c r="AR1417">
        <v>0.39250000000000002</v>
      </c>
      <c r="AS1417">
        <v>0.39240000000000003</v>
      </c>
      <c r="AT1417">
        <v>0.38169999999999998</v>
      </c>
      <c r="AU1417">
        <v>1.0004</v>
      </c>
      <c r="AV1417">
        <v>1.1726000000000001</v>
      </c>
    </row>
    <row r="1418" spans="8:48" ht="15" customHeight="1" x14ac:dyDescent="0.3">
      <c r="H1418" t="str">
        <v>B1YWXY3</v>
      </c>
      <c r="I1418" t="str">
        <v>KBC ANCORA  ORD</v>
      </c>
      <c r="J1418">
        <v>0.96</v>
      </c>
      <c r="K1418">
        <v>0.85699999999999998</v>
      </c>
      <c r="L1418">
        <v>0.85509999999999997</v>
      </c>
      <c r="M1418">
        <v>1.2614000000000001</v>
      </c>
      <c r="N1418">
        <v>1.091</v>
      </c>
      <c r="O1418">
        <v>1.2692000000000001</v>
      </c>
      <c r="P1418">
        <v>1.3203</v>
      </c>
      <c r="Q1418">
        <v>1.5261</v>
      </c>
      <c r="R1418">
        <v>1.3461000000000001</v>
      </c>
      <c r="S1418">
        <v>0.53410000000000002</v>
      </c>
      <c r="T1418">
        <v>0.75490000000000002</v>
      </c>
      <c r="U1418">
        <v>0.74119999999999997</v>
      </c>
      <c r="V1418">
        <v>0.71660000000000001</v>
      </c>
      <c r="W1418">
        <v>0.61629999999999996</v>
      </c>
      <c r="X1418">
        <v>0.60460000000000003</v>
      </c>
      <c r="Y1418">
        <v>0.63739999999999997</v>
      </c>
      <c r="Z1418">
        <v>0.46550000000000002</v>
      </c>
      <c r="AA1418">
        <v>0.55589999999999995</v>
      </c>
      <c r="AB1418">
        <v>0.72799999999999998</v>
      </c>
      <c r="AC1418">
        <v>0.78749999999999998</v>
      </c>
      <c r="AD1418">
        <v>0.81899999999999995</v>
      </c>
      <c r="AE1418">
        <v>0.83350000000000002</v>
      </c>
      <c r="AF1418">
        <v>0.45939999999999998</v>
      </c>
      <c r="AG1418">
        <v>0.61150000000000004</v>
      </c>
      <c r="AH1418">
        <v>0.61650000000000005</v>
      </c>
      <c r="AI1418">
        <v>0.57040000000000002</v>
      </c>
      <c r="AJ1418">
        <v>0.73550000000000004</v>
      </c>
      <c r="AK1418">
        <v>0.69279999999999997</v>
      </c>
      <c r="AL1418">
        <v>0.7107</v>
      </c>
      <c r="AM1418">
        <v>0.80720000000000003</v>
      </c>
      <c r="AN1418">
        <v>0.86909999999999998</v>
      </c>
      <c r="AO1418">
        <v>1.4482999999999999</v>
      </c>
      <c r="AP1418">
        <v>1.3380000000000001</v>
      </c>
      <c r="AQ1418">
        <v>1.3387</v>
      </c>
      <c r="AR1418">
        <v>1.3192999999999999</v>
      </c>
      <c r="AS1418">
        <v>1.3131999999999999</v>
      </c>
      <c r="AT1418">
        <v>1.4403999999999999</v>
      </c>
      <c r="AU1418">
        <v>1.0251999999999999</v>
      </c>
      <c r="AV1418">
        <v>1.1600999999999999</v>
      </c>
    </row>
    <row r="1419" spans="8:48" ht="15" customHeight="1" x14ac:dyDescent="0.3">
      <c r="H1419" t="str">
        <v>B05M8B7</v>
      </c>
      <c r="I1419" t="str">
        <v>LANXESS AG  ORD</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0.53720000000000001</v>
      </c>
      <c r="AQ1419">
        <v>1.0446</v>
      </c>
      <c r="AR1419">
        <v>1.107</v>
      </c>
      <c r="AS1419">
        <v>1.1336999999999999</v>
      </c>
      <c r="AT1419">
        <v>1.155</v>
      </c>
      <c r="AU1419">
        <v>1.1577</v>
      </c>
      <c r="AV1419">
        <v>1.1568000000000001</v>
      </c>
    </row>
    <row r="1420" spans="8:48" ht="15" customHeight="1" x14ac:dyDescent="0.3">
      <c r="H1420" t="str">
        <v>B1VP0K0</v>
      </c>
      <c r="I1420" t="str">
        <v>REXEL SA  ORD</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0.32290000000000002</v>
      </c>
      <c r="AG1420">
        <v>1.0763</v>
      </c>
      <c r="AH1420">
        <v>1.2806</v>
      </c>
      <c r="AI1420">
        <v>1.3226</v>
      </c>
      <c r="AJ1420">
        <v>1.2624</v>
      </c>
      <c r="AK1420">
        <v>1.3456999999999999</v>
      </c>
      <c r="AL1420">
        <v>1.3841000000000001</v>
      </c>
      <c r="AM1420">
        <v>1.2948999999999999</v>
      </c>
      <c r="AN1420">
        <v>1.6264000000000001</v>
      </c>
      <c r="AO1420">
        <v>1.5516000000000001</v>
      </c>
      <c r="AP1420">
        <v>1.2855000000000001</v>
      </c>
      <c r="AQ1420">
        <v>1.3090999999999999</v>
      </c>
      <c r="AR1420">
        <v>1.3392999999999999</v>
      </c>
      <c r="AS1420">
        <v>1.2868999999999999</v>
      </c>
      <c r="AT1420">
        <v>1.3120000000000001</v>
      </c>
      <c r="AU1420">
        <v>0.9365</v>
      </c>
      <c r="AV1420">
        <v>1.1471</v>
      </c>
    </row>
    <row r="1421" spans="8:48" ht="15" customHeight="1" x14ac:dyDescent="0.3">
      <c r="H1421" t="str">
        <v>BD9PNF2</v>
      </c>
      <c r="I1421" t="str">
        <v>ASR NEDERLAND NV  ORD</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0.83979999999999999</v>
      </c>
      <c r="AG1421">
        <v>0.97770000000000001</v>
      </c>
      <c r="AH1421">
        <v>1.1586000000000001</v>
      </c>
      <c r="AI1421">
        <v>1.1517999999999999</v>
      </c>
      <c r="AJ1421">
        <v>1.3202</v>
      </c>
      <c r="AK1421">
        <v>1.1738999999999999</v>
      </c>
      <c r="AL1421">
        <v>1.1740999999999999</v>
      </c>
      <c r="AM1421">
        <v>1.0651999999999999</v>
      </c>
      <c r="AN1421">
        <v>1.1052</v>
      </c>
      <c r="AO1421">
        <v>1.1326000000000001</v>
      </c>
      <c r="AP1421">
        <v>1.3118000000000001</v>
      </c>
      <c r="AQ1421">
        <v>1.3493999999999999</v>
      </c>
      <c r="AR1421">
        <v>1.34</v>
      </c>
      <c r="AS1421">
        <v>1.4944999999999999</v>
      </c>
      <c r="AT1421">
        <v>1.4231</v>
      </c>
      <c r="AU1421">
        <v>1.0263</v>
      </c>
      <c r="AV1421">
        <v>1.1378999999999999</v>
      </c>
    </row>
    <row r="1422" spans="8:48" ht="15" customHeight="1" x14ac:dyDescent="0.3">
      <c r="H1422" t="str">
        <v>B3CY721</v>
      </c>
      <c r="I1422" t="str">
        <v>XTRACKERS EURO STOXX 50 UCITS ETF</v>
      </c>
      <c r="J1422">
        <v>0</v>
      </c>
      <c r="K1422">
        <v>0</v>
      </c>
      <c r="L1422">
        <v>0</v>
      </c>
      <c r="M1422">
        <v>0</v>
      </c>
      <c r="N1422">
        <v>0</v>
      </c>
      <c r="O1422">
        <v>0</v>
      </c>
      <c r="P1422">
        <v>0</v>
      </c>
      <c r="Q1422">
        <v>0</v>
      </c>
      <c r="R1422">
        <v>0</v>
      </c>
      <c r="S1422">
        <v>0</v>
      </c>
      <c r="T1422">
        <v>0</v>
      </c>
      <c r="U1422">
        <v>0.91279999999999994</v>
      </c>
      <c r="V1422">
        <v>0</v>
      </c>
      <c r="W1422">
        <v>0</v>
      </c>
      <c r="X1422">
        <v>0</v>
      </c>
      <c r="Y1422">
        <v>0.26219999999999999</v>
      </c>
      <c r="Z1422">
        <v>0.90549999999999997</v>
      </c>
      <c r="AA1422">
        <v>0.6552</v>
      </c>
      <c r="AB1422">
        <v>2.2164999999999999</v>
      </c>
      <c r="AC1422">
        <v>0.53700000000000003</v>
      </c>
      <c r="AD1422">
        <v>0.67759999999999998</v>
      </c>
      <c r="AE1422">
        <v>1.5826</v>
      </c>
      <c r="AF1422">
        <v>4.4499999999999998E-2</v>
      </c>
      <c r="AG1422">
        <v>3.8416999999999999</v>
      </c>
      <c r="AH1422">
        <v>0.69640000000000002</v>
      </c>
      <c r="AI1422">
        <v>1.2586999999999999</v>
      </c>
      <c r="AJ1422">
        <v>0.3054</v>
      </c>
      <c r="AK1422">
        <v>0.5958</v>
      </c>
      <c r="AL1422">
        <v>1.9676</v>
      </c>
      <c r="AM1422">
        <v>0</v>
      </c>
      <c r="AN1422">
        <v>0</v>
      </c>
      <c r="AO1422">
        <v>1.7738</v>
      </c>
      <c r="AP1422">
        <v>1.6478999999999999</v>
      </c>
      <c r="AQ1422">
        <v>1.6740999999999999</v>
      </c>
      <c r="AR1422">
        <v>8.6999999999999994E-2</v>
      </c>
      <c r="AS1422">
        <v>1.0335000000000001</v>
      </c>
      <c r="AT1422">
        <v>0</v>
      </c>
      <c r="AU1422">
        <v>0.17530000000000001</v>
      </c>
      <c r="AV1422">
        <v>1.1071</v>
      </c>
    </row>
    <row r="1423" spans="8:48" ht="15" customHeight="1" x14ac:dyDescent="0.3">
      <c r="H1423" t="str">
        <v>BYT9340</v>
      </c>
      <c r="I1423" t="str">
        <v>SCOUT24 SE  ORD</v>
      </c>
      <c r="J1423">
        <v>0</v>
      </c>
      <c r="K1423">
        <v>0</v>
      </c>
      <c r="L1423">
        <v>0</v>
      </c>
      <c r="M1423">
        <v>0.3175</v>
      </c>
      <c r="N1423">
        <v>0.23549999999999999</v>
      </c>
      <c r="O1423">
        <v>0</v>
      </c>
      <c r="P1423">
        <v>0</v>
      </c>
      <c r="Q1423">
        <v>0</v>
      </c>
      <c r="R1423">
        <v>0</v>
      </c>
      <c r="S1423">
        <v>0</v>
      </c>
      <c r="T1423">
        <v>0</v>
      </c>
      <c r="U1423">
        <v>1.1012</v>
      </c>
      <c r="V1423">
        <v>1.2337</v>
      </c>
      <c r="W1423">
        <v>1.3914</v>
      </c>
      <c r="X1423">
        <v>1.2655000000000001</v>
      </c>
      <c r="Y1423">
        <v>1.3758999999999999</v>
      </c>
      <c r="Z1423">
        <v>0.75929999999999997</v>
      </c>
      <c r="AA1423">
        <v>0.7581</v>
      </c>
      <c r="AB1423">
        <v>0.75080000000000002</v>
      </c>
      <c r="AC1423">
        <v>0.7359</v>
      </c>
      <c r="AD1423">
        <v>0.3231</v>
      </c>
      <c r="AE1423">
        <v>0.36280000000000001</v>
      </c>
      <c r="AF1423">
        <v>0</v>
      </c>
      <c r="AG1423">
        <v>0</v>
      </c>
      <c r="AH1423">
        <v>0</v>
      </c>
      <c r="AI1423">
        <v>0</v>
      </c>
      <c r="AJ1423">
        <v>0</v>
      </c>
      <c r="AK1423">
        <v>0</v>
      </c>
      <c r="AL1423">
        <v>0</v>
      </c>
      <c r="AM1423">
        <v>0</v>
      </c>
      <c r="AN1423">
        <v>0</v>
      </c>
      <c r="AO1423">
        <v>0</v>
      </c>
      <c r="AP1423">
        <v>0</v>
      </c>
      <c r="AQ1423">
        <v>0</v>
      </c>
      <c r="AR1423">
        <v>0</v>
      </c>
      <c r="AS1423">
        <v>0</v>
      </c>
      <c r="AT1423">
        <v>0.91520000000000001</v>
      </c>
      <c r="AU1423">
        <v>1.0181</v>
      </c>
      <c r="AV1423">
        <v>1.0913999999999999</v>
      </c>
    </row>
    <row r="1424" spans="8:48" ht="15" customHeight="1" x14ac:dyDescent="0.3">
      <c r="H1424" t="str">
        <v>B7N0K05</v>
      </c>
      <c r="I1424" t="str">
        <v>PREMIER FOODS PLC  ORD</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0.69989999999999997</v>
      </c>
      <c r="AH1424">
        <v>0.71930000000000005</v>
      </c>
      <c r="AI1424">
        <v>0.78900000000000003</v>
      </c>
      <c r="AJ1424">
        <v>0.88819999999999999</v>
      </c>
      <c r="AK1424">
        <v>0.878</v>
      </c>
      <c r="AL1424">
        <v>0.95020000000000004</v>
      </c>
      <c r="AM1424">
        <v>1.2002999999999999</v>
      </c>
      <c r="AN1424">
        <v>0.99450000000000005</v>
      </c>
      <c r="AO1424">
        <v>1.0277000000000001</v>
      </c>
      <c r="AP1424">
        <v>1.0661</v>
      </c>
      <c r="AQ1424">
        <v>1.0992999999999999</v>
      </c>
      <c r="AR1424">
        <v>1.0925</v>
      </c>
      <c r="AS1424">
        <v>1.1465000000000001</v>
      </c>
      <c r="AT1424">
        <v>1.0572999999999999</v>
      </c>
      <c r="AU1424">
        <v>0.91279999999999994</v>
      </c>
      <c r="AV1424">
        <v>1.089</v>
      </c>
    </row>
    <row r="1425" spans="8:48" ht="15" customHeight="1" x14ac:dyDescent="0.3">
      <c r="H1425" t="str">
        <v>B188XC5</v>
      </c>
      <c r="I1425" t="str">
        <v>GRUPO CATALANA OCCIDENTE SA  ORD</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0.3483</v>
      </c>
      <c r="AG1425">
        <v>0.68700000000000006</v>
      </c>
      <c r="AH1425">
        <v>0.85860000000000003</v>
      </c>
      <c r="AI1425">
        <v>0.75149999999999995</v>
      </c>
      <c r="AJ1425">
        <v>0.82489999999999997</v>
      </c>
      <c r="AK1425">
        <v>0.78039999999999998</v>
      </c>
      <c r="AL1425">
        <v>0.71970000000000001</v>
      </c>
      <c r="AM1425">
        <v>1.0582</v>
      </c>
      <c r="AN1425">
        <v>1.0287999999999999</v>
      </c>
      <c r="AO1425">
        <v>0.92110000000000003</v>
      </c>
      <c r="AP1425">
        <v>1.161</v>
      </c>
      <c r="AQ1425">
        <v>1.1106</v>
      </c>
      <c r="AR1425">
        <v>1.2474000000000001</v>
      </c>
      <c r="AS1425">
        <v>1.0943000000000001</v>
      </c>
      <c r="AT1425">
        <v>1.1895</v>
      </c>
      <c r="AU1425">
        <v>1.1939</v>
      </c>
      <c r="AV1425">
        <v>1.0881000000000001</v>
      </c>
    </row>
    <row r="1426" spans="8:48" ht="15" customHeight="1" x14ac:dyDescent="0.3">
      <c r="H1426" t="str">
        <v>EQUITYOTH</v>
      </c>
      <c r="I1426" t="str">
        <v>EQUITY OTHER</v>
      </c>
      <c r="J1426">
        <v>2.74</v>
      </c>
      <c r="K1426">
        <v>2.19</v>
      </c>
      <c r="L1426">
        <v>2.2999999999999998</v>
      </c>
      <c r="M1426">
        <v>2.23</v>
      </c>
      <c r="N1426">
        <v>2.77</v>
      </c>
      <c r="O1426">
        <v>3.16</v>
      </c>
      <c r="P1426">
        <v>3.02</v>
      </c>
      <c r="Q1426">
        <v>3.75</v>
      </c>
      <c r="R1426">
        <v>2.62</v>
      </c>
      <c r="S1426">
        <v>2.97</v>
      </c>
      <c r="T1426">
        <v>2.08</v>
      </c>
      <c r="U1426">
        <v>1.22</v>
      </c>
      <c r="V1426">
        <v>1.24</v>
      </c>
      <c r="W1426">
        <v>1.23</v>
      </c>
      <c r="X1426">
        <v>1.27</v>
      </c>
      <c r="Y1426">
        <v>0.28999999999999998</v>
      </c>
      <c r="Z1426">
        <v>0.52</v>
      </c>
      <c r="AA1426">
        <v>0.37</v>
      </c>
      <c r="AB1426">
        <v>0.3</v>
      </c>
      <c r="AC1426">
        <v>0.61</v>
      </c>
      <c r="AD1426">
        <v>1.89</v>
      </c>
      <c r="AE1426">
        <v>0.03</v>
      </c>
      <c r="AF1426">
        <v>0</v>
      </c>
      <c r="AG1426">
        <v>0.05</v>
      </c>
      <c r="AH1426">
        <v>0.04</v>
      </c>
      <c r="AI1426">
        <v>0.04</v>
      </c>
      <c r="AJ1426">
        <v>0.04</v>
      </c>
      <c r="AK1426">
        <v>7.0000000000000007E-2</v>
      </c>
      <c r="AL1426">
        <v>0.03</v>
      </c>
      <c r="AM1426">
        <v>0.01</v>
      </c>
      <c r="AN1426">
        <v>0.46</v>
      </c>
      <c r="AO1426">
        <v>0.41</v>
      </c>
      <c r="AP1426">
        <v>1.23</v>
      </c>
      <c r="AQ1426">
        <v>1.55</v>
      </c>
      <c r="AR1426">
        <v>1.51</v>
      </c>
      <c r="AS1426">
        <v>1.51</v>
      </c>
      <c r="AT1426">
        <v>1.33</v>
      </c>
      <c r="AU1426">
        <v>1.9</v>
      </c>
      <c r="AV1426">
        <v>1.0900000000000001</v>
      </c>
    </row>
    <row r="1427" spans="8:48" ht="15" customHeight="1" x14ac:dyDescent="0.3">
      <c r="H1427" t="str">
        <v>BXBZB01</v>
      </c>
      <c r="I1427" t="str">
        <v>HEXPOL AB  ORD B</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1.2412000000000001</v>
      </c>
      <c r="AL1427">
        <v>0.99370000000000003</v>
      </c>
      <c r="AM1427">
        <v>1.2998000000000001</v>
      </c>
      <c r="AN1427">
        <v>1.3725000000000001</v>
      </c>
      <c r="AO1427">
        <v>1.3423</v>
      </c>
      <c r="AP1427">
        <v>1.3727</v>
      </c>
      <c r="AQ1427">
        <v>1.0499000000000001</v>
      </c>
      <c r="AR1427">
        <v>0.97509999999999997</v>
      </c>
      <c r="AS1427">
        <v>1.2827999999999999</v>
      </c>
      <c r="AT1427">
        <v>1.2946</v>
      </c>
      <c r="AU1427">
        <v>1.0762</v>
      </c>
      <c r="AV1427">
        <v>1.0772999999999999</v>
      </c>
    </row>
    <row r="1428" spans="8:48" ht="15" customHeight="1" x14ac:dyDescent="0.3">
      <c r="H1428" t="str">
        <v>BYZN904</v>
      </c>
      <c r="I1428" t="str">
        <v>FUTURE PLC  ORD</v>
      </c>
      <c r="J1428">
        <v>0</v>
      </c>
      <c r="K1428">
        <v>0</v>
      </c>
      <c r="L1428">
        <v>0</v>
      </c>
      <c r="M1428">
        <v>0</v>
      </c>
      <c r="N1428">
        <v>0</v>
      </c>
      <c r="O1428">
        <v>0</v>
      </c>
      <c r="P1428">
        <v>0</v>
      </c>
      <c r="Q1428">
        <v>0</v>
      </c>
      <c r="R1428">
        <v>0</v>
      </c>
      <c r="S1428">
        <v>0</v>
      </c>
      <c r="T1428">
        <v>0</v>
      </c>
      <c r="U1428">
        <v>0</v>
      </c>
      <c r="V1428">
        <v>0</v>
      </c>
      <c r="W1428">
        <v>0</v>
      </c>
      <c r="X1428">
        <v>0</v>
      </c>
      <c r="Y1428">
        <v>0.69059999999999999</v>
      </c>
      <c r="Z1428">
        <v>0.88919999999999999</v>
      </c>
      <c r="AA1428">
        <v>1.1086</v>
      </c>
      <c r="AB1428">
        <v>1.1632</v>
      </c>
      <c r="AC1428">
        <v>1.3848</v>
      </c>
      <c r="AD1428">
        <v>1.1201000000000001</v>
      </c>
      <c r="AE1428">
        <v>1.3071999999999999</v>
      </c>
      <c r="AF1428">
        <v>1.4108000000000001</v>
      </c>
      <c r="AG1428">
        <v>1.5232000000000001</v>
      </c>
      <c r="AH1428">
        <v>1.6215999999999999</v>
      </c>
      <c r="AI1428">
        <v>1.5931999999999999</v>
      </c>
      <c r="AJ1428">
        <v>1.115</v>
      </c>
      <c r="AK1428">
        <v>1.2212000000000001</v>
      </c>
      <c r="AL1428">
        <v>0.90910000000000002</v>
      </c>
      <c r="AM1428">
        <v>1.4084000000000001</v>
      </c>
      <c r="AN1428">
        <v>1.3794999999999999</v>
      </c>
      <c r="AO1428">
        <v>1.2968</v>
      </c>
      <c r="AP1428">
        <v>1.1506000000000001</v>
      </c>
      <c r="AQ1428">
        <v>1</v>
      </c>
      <c r="AR1428">
        <v>1.6385000000000001</v>
      </c>
      <c r="AS1428">
        <v>1.5513999999999999</v>
      </c>
      <c r="AT1428">
        <v>1.1676</v>
      </c>
      <c r="AU1428">
        <v>1.1289</v>
      </c>
      <c r="AV1428">
        <v>1.0646</v>
      </c>
    </row>
    <row r="1429" spans="8:48" ht="15" customHeight="1" x14ac:dyDescent="0.3">
      <c r="H1429" t="str">
        <v>5999330</v>
      </c>
      <c r="I1429" t="str">
        <v>TELEPERFORMANCE SA  ORD</v>
      </c>
      <c r="J1429">
        <v>1.2081999999999999</v>
      </c>
      <c r="K1429">
        <v>1.1596</v>
      </c>
      <c r="L1429">
        <v>1.2031000000000001</v>
      </c>
      <c r="M1429">
        <v>1.0932999999999999</v>
      </c>
      <c r="N1429">
        <v>1.1553</v>
      </c>
      <c r="O1429">
        <v>1.155</v>
      </c>
      <c r="P1429">
        <v>1.2364999999999999</v>
      </c>
      <c r="Q1429">
        <v>1.1739999999999999</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10.3315</v>
      </c>
      <c r="AM1429">
        <v>0</v>
      </c>
      <c r="AN1429">
        <v>0</v>
      </c>
      <c r="AO1429">
        <v>0.31630000000000003</v>
      </c>
      <c r="AP1429">
        <v>0</v>
      </c>
      <c r="AQ1429">
        <v>1.0707</v>
      </c>
      <c r="AR1429">
        <v>0.97089999999999999</v>
      </c>
      <c r="AS1429">
        <v>1.0431999999999999</v>
      </c>
      <c r="AT1429">
        <v>1.1459999999999999</v>
      </c>
      <c r="AU1429">
        <v>1.1891</v>
      </c>
      <c r="AV1429">
        <v>1.0633999999999999</v>
      </c>
    </row>
    <row r="1430" spans="8:48" ht="15" customHeight="1" x14ac:dyDescent="0.3">
      <c r="H1430" t="str">
        <v>4350035</v>
      </c>
      <c r="I1430" t="str">
        <v>FORBO HOLDING AG  ORD REG</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0.1133</v>
      </c>
      <c r="AC1430">
        <v>0.15340000000000001</v>
      </c>
      <c r="AD1430">
        <v>0.23649999999999999</v>
      </c>
      <c r="AE1430">
        <v>0.31869999999999998</v>
      </c>
      <c r="AF1430">
        <v>0.32790000000000002</v>
      </c>
      <c r="AG1430">
        <v>0.31040000000000001</v>
      </c>
      <c r="AH1430">
        <v>0.4466</v>
      </c>
      <c r="AI1430">
        <v>0.35599999999999998</v>
      </c>
      <c r="AJ1430">
        <v>0.32429999999999998</v>
      </c>
      <c r="AK1430">
        <v>0.36580000000000001</v>
      </c>
      <c r="AL1430">
        <v>0.32069999999999999</v>
      </c>
      <c r="AM1430">
        <v>0.39019999999999999</v>
      </c>
      <c r="AN1430">
        <v>1.0755999999999999</v>
      </c>
      <c r="AO1430">
        <v>0.93959999999999999</v>
      </c>
      <c r="AP1430">
        <v>1.3396999999999999</v>
      </c>
      <c r="AQ1430">
        <v>1.1871</v>
      </c>
      <c r="AR1430">
        <v>1.1547000000000001</v>
      </c>
      <c r="AS1430">
        <v>1.339</v>
      </c>
      <c r="AT1430">
        <v>1.4112</v>
      </c>
      <c r="AU1430">
        <v>1.2775000000000001</v>
      </c>
      <c r="AV1430">
        <v>1.0551999999999999</v>
      </c>
    </row>
    <row r="1431" spans="8:48" ht="15" customHeight="1" x14ac:dyDescent="0.3">
      <c r="H1431" t="str">
        <v>BNC0DB0</v>
      </c>
      <c r="I1431" t="str">
        <v>PIRAEUS FINANCIAL HOLDINGS SA  ORD</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0.65439999999999998</v>
      </c>
      <c r="AV1431">
        <v>1.0402</v>
      </c>
    </row>
    <row r="1432" spans="8:48" ht="15" customHeight="1" x14ac:dyDescent="0.3">
      <c r="H1432" t="str">
        <v>BY7QYJ5</v>
      </c>
      <c r="I1432" t="str">
        <v>MOLTEN VENTURES (DRAPER) PLC  ORD</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9.1600000000000001E-2</v>
      </c>
      <c r="AC1432">
        <v>0.13220000000000001</v>
      </c>
      <c r="AD1432">
        <v>0.23719999999999999</v>
      </c>
      <c r="AE1432">
        <v>0.29799999999999999</v>
      </c>
      <c r="AF1432">
        <v>0.34300000000000003</v>
      </c>
      <c r="AG1432">
        <v>0.69810000000000005</v>
      </c>
      <c r="AH1432">
        <v>0.90749999999999997</v>
      </c>
      <c r="AI1432">
        <v>0.95040000000000002</v>
      </c>
      <c r="AJ1432">
        <v>0.83919999999999995</v>
      </c>
      <c r="AK1432">
        <v>0.89559999999999995</v>
      </c>
      <c r="AL1432">
        <v>0.74450000000000005</v>
      </c>
      <c r="AM1432">
        <v>0.56499999999999995</v>
      </c>
      <c r="AN1432">
        <v>0.74529999999999996</v>
      </c>
      <c r="AO1432">
        <v>0.60329999999999995</v>
      </c>
      <c r="AP1432">
        <v>0.56589999999999996</v>
      </c>
      <c r="AQ1432">
        <v>0.55859999999999999</v>
      </c>
      <c r="AR1432">
        <v>0.59660000000000002</v>
      </c>
      <c r="AS1432">
        <v>0.67469999999999997</v>
      </c>
      <c r="AT1432">
        <v>0.79339999999999999</v>
      </c>
      <c r="AU1432">
        <v>1.1480999999999999</v>
      </c>
      <c r="AV1432">
        <v>1.0287999999999999</v>
      </c>
    </row>
    <row r="1433" spans="8:48" ht="15" customHeight="1" x14ac:dyDescent="0.3">
      <c r="H1433" t="str">
        <v>BMH18Q1</v>
      </c>
      <c r="I1433" t="str">
        <v>BYTES TECHNOLOGY GROUP PLC  ORD</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0.37340000000000001</v>
      </c>
      <c r="AH1433">
        <v>0.45810000000000001</v>
      </c>
      <c r="AI1433">
        <v>0.49280000000000002</v>
      </c>
      <c r="AJ1433">
        <v>0.55969999999999998</v>
      </c>
      <c r="AK1433">
        <v>0.53300000000000003</v>
      </c>
      <c r="AL1433">
        <v>0.45839999999999997</v>
      </c>
      <c r="AM1433">
        <v>0.49180000000000001</v>
      </c>
      <c r="AN1433">
        <v>0.54579999999999995</v>
      </c>
      <c r="AO1433">
        <v>0.50129999999999997</v>
      </c>
      <c r="AP1433">
        <v>0.62260000000000004</v>
      </c>
      <c r="AQ1433">
        <v>0.94940000000000002</v>
      </c>
      <c r="AR1433">
        <v>0.79010000000000002</v>
      </c>
      <c r="AS1433">
        <v>0.50480000000000003</v>
      </c>
      <c r="AT1433">
        <v>0</v>
      </c>
      <c r="AU1433">
        <v>1.0134000000000001</v>
      </c>
      <c r="AV1433">
        <v>1.0076000000000001</v>
      </c>
    </row>
    <row r="1434" spans="8:48" ht="15" customHeight="1" x14ac:dyDescent="0.3">
      <c r="H1434" t="str">
        <v>BV9FP30</v>
      </c>
      <c r="I1434" t="str">
        <v>COMPUTACENTER PLC  ORD</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0.93530000000000002</v>
      </c>
      <c r="AV1434">
        <v>1.0043</v>
      </c>
    </row>
    <row r="1435" spans="8:48" ht="15" customHeight="1" x14ac:dyDescent="0.3">
      <c r="H1435" t="str">
        <v>5051605</v>
      </c>
      <c r="I1435" t="str">
        <v>HELLENIC TELECOMMUNICATIONS ORG  ORD</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0.1143</v>
      </c>
      <c r="AC1435">
        <v>0.1744</v>
      </c>
      <c r="AD1435">
        <v>0.215</v>
      </c>
      <c r="AE1435">
        <v>0.30509999999999998</v>
      </c>
      <c r="AF1435">
        <v>0.31440000000000001</v>
      </c>
      <c r="AG1435">
        <v>0.997</v>
      </c>
      <c r="AH1435">
        <v>1.0298</v>
      </c>
      <c r="AI1435">
        <v>0.97209999999999996</v>
      </c>
      <c r="AJ1435">
        <v>1.1815</v>
      </c>
      <c r="AK1435">
        <v>1.1868000000000001</v>
      </c>
      <c r="AL1435">
        <v>0.94140000000000001</v>
      </c>
      <c r="AM1435">
        <v>0.53990000000000005</v>
      </c>
      <c r="AN1435">
        <v>0.54559999999999997</v>
      </c>
      <c r="AO1435">
        <v>0.50870000000000004</v>
      </c>
      <c r="AP1435">
        <v>0.73809999999999998</v>
      </c>
      <c r="AQ1435">
        <v>1.2629999999999999</v>
      </c>
      <c r="AR1435">
        <v>0.99260000000000004</v>
      </c>
      <c r="AS1435">
        <v>0.83440000000000003</v>
      </c>
      <c r="AT1435">
        <v>0.93459999999999999</v>
      </c>
      <c r="AU1435">
        <v>0.96709999999999996</v>
      </c>
      <c r="AV1435">
        <v>0.99380000000000002</v>
      </c>
    </row>
    <row r="1436" spans="8:48" ht="15" customHeight="1" x14ac:dyDescent="0.3">
      <c r="H1436" t="str">
        <v>BZ5ZHK3</v>
      </c>
      <c r="I1436" t="str">
        <v>PIRELLI &amp; C SPA  ORD</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0.74270000000000003</v>
      </c>
      <c r="AU1436">
        <v>0.99019999999999997</v>
      </c>
      <c r="AV1436">
        <v>0.98519999999999996</v>
      </c>
    </row>
    <row r="1437" spans="8:48" ht="15" customHeight="1" x14ac:dyDescent="0.3">
      <c r="H1437" t="str">
        <v>BR3VDF4</v>
      </c>
      <c r="I1437" t="str">
        <v>GLOBALDATA PLC  ORD</v>
      </c>
      <c r="J1437">
        <v>0</v>
      </c>
      <c r="K1437">
        <v>0</v>
      </c>
      <c r="L1437">
        <v>0</v>
      </c>
      <c r="M1437">
        <v>0</v>
      </c>
      <c r="N1437">
        <v>0</v>
      </c>
      <c r="O1437">
        <v>0</v>
      </c>
      <c r="P1437">
        <v>0</v>
      </c>
      <c r="Q1437">
        <v>0</v>
      </c>
      <c r="R1437">
        <v>0</v>
      </c>
      <c r="S1437">
        <v>0</v>
      </c>
      <c r="T1437">
        <v>0</v>
      </c>
      <c r="U1437">
        <v>0</v>
      </c>
      <c r="V1437">
        <v>0</v>
      </c>
      <c r="W1437">
        <v>0</v>
      </c>
      <c r="X1437">
        <v>0</v>
      </c>
      <c r="Y1437">
        <v>0.49280000000000002</v>
      </c>
      <c r="Z1437">
        <v>0.62119999999999997</v>
      </c>
      <c r="AA1437">
        <v>0.76259999999999994</v>
      </c>
      <c r="AB1437">
        <v>0.89170000000000005</v>
      </c>
      <c r="AC1437">
        <v>1.4978</v>
      </c>
      <c r="AD1437">
        <v>1.2297</v>
      </c>
      <c r="AE1437">
        <v>1.1279999999999999</v>
      </c>
      <c r="AF1437">
        <v>1.1068</v>
      </c>
      <c r="AG1437">
        <v>0.81789999999999996</v>
      </c>
      <c r="AH1437">
        <v>0.89539999999999997</v>
      </c>
      <c r="AI1437">
        <v>0.90359999999999996</v>
      </c>
      <c r="AJ1437">
        <v>0.92020000000000002</v>
      </c>
      <c r="AK1437">
        <v>0.96279999999999999</v>
      </c>
      <c r="AL1437">
        <v>0.86329999999999996</v>
      </c>
      <c r="AM1437">
        <v>0.97499999999999998</v>
      </c>
      <c r="AN1437">
        <v>0.58430000000000004</v>
      </c>
      <c r="AO1437">
        <v>0.55910000000000004</v>
      </c>
      <c r="AP1437">
        <v>0.5282</v>
      </c>
      <c r="AQ1437">
        <v>1.1928000000000001</v>
      </c>
      <c r="AR1437">
        <v>1.2670999999999999</v>
      </c>
      <c r="AS1437">
        <v>1.5175000000000001</v>
      </c>
      <c r="AT1437">
        <v>1.3291999999999999</v>
      </c>
      <c r="AU1437">
        <v>0.99360000000000004</v>
      </c>
      <c r="AV1437">
        <v>0.97619999999999996</v>
      </c>
    </row>
    <row r="1438" spans="8:48" ht="15" customHeight="1" x14ac:dyDescent="0.3">
      <c r="H1438" t="str">
        <v>0664097</v>
      </c>
      <c r="I1438" t="str">
        <v>4IMPRINT GROUP PLC  ORD</v>
      </c>
      <c r="J1438">
        <v>0.90010000000000001</v>
      </c>
      <c r="K1438">
        <v>0.86619999999999997</v>
      </c>
      <c r="L1438">
        <v>0.93769999999999998</v>
      </c>
      <c r="M1438">
        <v>0.93579999999999997</v>
      </c>
      <c r="N1438">
        <v>0.96350000000000002</v>
      </c>
      <c r="O1438">
        <v>0.98140000000000005</v>
      </c>
      <c r="P1438">
        <v>1.2747999999999999</v>
      </c>
      <c r="Q1438">
        <v>1.2413000000000001</v>
      </c>
      <c r="R1438">
        <v>1.1877</v>
      </c>
      <c r="S1438">
        <v>1.1046</v>
      </c>
      <c r="T1438">
        <v>1.3837999999999999</v>
      </c>
      <c r="U1438">
        <v>1.4092</v>
      </c>
      <c r="V1438">
        <v>1.4694</v>
      </c>
      <c r="W1438">
        <v>1.4942</v>
      </c>
      <c r="X1438">
        <v>1.7664</v>
      </c>
      <c r="Y1438">
        <v>1.5779000000000001</v>
      </c>
      <c r="Z1438">
        <v>1.5815999999999999</v>
      </c>
      <c r="AA1438">
        <v>1.2113</v>
      </c>
      <c r="AB1438">
        <v>1.2222999999999999</v>
      </c>
      <c r="AC1438">
        <v>1.4961</v>
      </c>
      <c r="AD1438">
        <v>1.2141999999999999</v>
      </c>
      <c r="AE1438">
        <v>1.1021000000000001</v>
      </c>
      <c r="AF1438">
        <v>0.95299999999999996</v>
      </c>
      <c r="AG1438">
        <v>1.1294</v>
      </c>
      <c r="AH1438">
        <v>1.1689000000000001</v>
      </c>
      <c r="AI1438">
        <v>1.2398</v>
      </c>
      <c r="AJ1438">
        <v>1.4806999999999999</v>
      </c>
      <c r="AK1438">
        <v>1.2139</v>
      </c>
      <c r="AL1438">
        <v>1.2395</v>
      </c>
      <c r="AM1438">
        <v>1.0779000000000001</v>
      </c>
      <c r="AN1438">
        <v>1.3016000000000001</v>
      </c>
      <c r="AO1438">
        <v>1.2931999999999999</v>
      </c>
      <c r="AP1438">
        <v>1.1459999999999999</v>
      </c>
      <c r="AQ1438">
        <v>1.3260000000000001</v>
      </c>
      <c r="AR1438">
        <v>1.2404999999999999</v>
      </c>
      <c r="AS1438">
        <v>1.0028999999999999</v>
      </c>
      <c r="AT1438">
        <v>1.1084000000000001</v>
      </c>
      <c r="AU1438">
        <v>1.0195000000000001</v>
      </c>
      <c r="AV1438">
        <v>0.95489999999999997</v>
      </c>
    </row>
    <row r="1439" spans="8:48" ht="15" customHeight="1" x14ac:dyDescent="0.3">
      <c r="H1439" t="str">
        <v>0330860</v>
      </c>
      <c r="I1439" t="str">
        <v>SPECTRIS (FAIREY GROUP) PLC  ORD</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0.307</v>
      </c>
      <c r="AD1439">
        <v>0.49280000000000002</v>
      </c>
      <c r="AE1439">
        <v>0.5403</v>
      </c>
      <c r="AF1439">
        <v>0.61329999999999996</v>
      </c>
      <c r="AG1439">
        <v>0.58489999999999998</v>
      </c>
      <c r="AH1439">
        <v>0.44390000000000002</v>
      </c>
      <c r="AI1439">
        <v>0.46949999999999997</v>
      </c>
      <c r="AJ1439">
        <v>0.40200000000000002</v>
      </c>
      <c r="AK1439">
        <v>0.4163</v>
      </c>
      <c r="AL1439">
        <v>0.30120000000000002</v>
      </c>
      <c r="AM1439">
        <v>0.45440000000000003</v>
      </c>
      <c r="AN1439">
        <v>0.50729999999999997</v>
      </c>
      <c r="AO1439">
        <v>0.35289999999999999</v>
      </c>
      <c r="AP1439">
        <v>0.5413</v>
      </c>
      <c r="AQ1439">
        <v>0.36159999999999998</v>
      </c>
      <c r="AR1439">
        <v>0.30509999999999998</v>
      </c>
      <c r="AS1439">
        <v>0.38919999999999999</v>
      </c>
      <c r="AT1439">
        <v>0.3483</v>
      </c>
      <c r="AU1439">
        <v>1.1354</v>
      </c>
      <c r="AV1439">
        <v>0.95450000000000002</v>
      </c>
    </row>
    <row r="1440" spans="8:48" ht="15" customHeight="1" x14ac:dyDescent="0.3">
      <c r="H1440" t="str">
        <v>BMHT025</v>
      </c>
      <c r="I1440" t="str">
        <v>AZELIS GROUP NV  ORD</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0.82020000000000004</v>
      </c>
      <c r="AV1440">
        <v>0.9476</v>
      </c>
    </row>
    <row r="1441" spans="8:48" ht="15" customHeight="1" x14ac:dyDescent="0.3">
      <c r="H1441" t="str">
        <v>5699373</v>
      </c>
      <c r="I1441" t="str">
        <v>WIENERBERGER AG  ORD</v>
      </c>
      <c r="J1441">
        <v>0.3876</v>
      </c>
      <c r="K1441">
        <v>0.32869999999999999</v>
      </c>
      <c r="L1441">
        <v>0.36570000000000003</v>
      </c>
      <c r="M1441">
        <v>0.38900000000000001</v>
      </c>
      <c r="N1441">
        <v>0.42670000000000002</v>
      </c>
      <c r="O1441">
        <v>0.35630000000000001</v>
      </c>
      <c r="P1441">
        <v>0.42559999999999998</v>
      </c>
      <c r="Q1441">
        <v>0.4405</v>
      </c>
      <c r="R1441">
        <v>0.49430000000000002</v>
      </c>
      <c r="S1441">
        <v>0.49320000000000003</v>
      </c>
      <c r="T1441">
        <v>0.49530000000000002</v>
      </c>
      <c r="U1441">
        <v>0.4773</v>
      </c>
      <c r="V1441">
        <v>0.8659</v>
      </c>
      <c r="W1441">
        <v>0.85570000000000002</v>
      </c>
      <c r="X1441">
        <v>0.88719999999999999</v>
      </c>
      <c r="Y1441">
        <v>0.98680000000000001</v>
      </c>
      <c r="Z1441">
        <v>0.95120000000000005</v>
      </c>
      <c r="AA1441">
        <v>1.0599000000000001</v>
      </c>
      <c r="AB1441">
        <v>1.0244</v>
      </c>
      <c r="AC1441">
        <v>1.0377000000000001</v>
      </c>
      <c r="AD1441">
        <v>0.87060000000000004</v>
      </c>
      <c r="AE1441">
        <v>0.89680000000000004</v>
      </c>
      <c r="AF1441">
        <v>0.66510000000000002</v>
      </c>
      <c r="AG1441">
        <v>0.61550000000000005</v>
      </c>
      <c r="AH1441">
        <v>0.72399999999999998</v>
      </c>
      <c r="AI1441">
        <v>0.6623</v>
      </c>
      <c r="AJ1441">
        <v>0.58609999999999995</v>
      </c>
      <c r="AK1441">
        <v>0.6502</v>
      </c>
      <c r="AL1441">
        <v>0.56100000000000005</v>
      </c>
      <c r="AM1441">
        <v>0.69130000000000003</v>
      </c>
      <c r="AN1441">
        <v>0.78410000000000002</v>
      </c>
      <c r="AO1441">
        <v>0.79169999999999996</v>
      </c>
      <c r="AP1441">
        <v>0.67659999999999998</v>
      </c>
      <c r="AQ1441">
        <v>0.68779999999999997</v>
      </c>
      <c r="AR1441">
        <v>0.73619999999999997</v>
      </c>
      <c r="AS1441">
        <v>0.68740000000000001</v>
      </c>
      <c r="AT1441">
        <v>0.77480000000000004</v>
      </c>
      <c r="AU1441">
        <v>0.61950000000000005</v>
      </c>
      <c r="AV1441">
        <v>0.94369999999999998</v>
      </c>
    </row>
    <row r="1442" spans="8:48" ht="15" customHeight="1" x14ac:dyDescent="0.3">
      <c r="H1442" t="str">
        <v>BKPGF52</v>
      </c>
      <c r="I1442" t="str">
        <v>IVECO GROUP NV  ORD</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0.9415</v>
      </c>
      <c r="AV1442">
        <v>0.91469999999999996</v>
      </c>
    </row>
    <row r="1443" spans="8:48" ht="15" customHeight="1" x14ac:dyDescent="0.3">
      <c r="H1443" t="str">
        <v>B12TR11</v>
      </c>
      <c r="I1443" t="str">
        <v>ATEA (EMENTOR) ASA  ORD</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0.45079999999999998</v>
      </c>
      <c r="AF1443">
        <v>0.60329999999999995</v>
      </c>
      <c r="AG1443">
        <v>0.55130000000000001</v>
      </c>
      <c r="AH1443">
        <v>0.54410000000000003</v>
      </c>
      <c r="AI1443">
        <v>0.82709999999999995</v>
      </c>
      <c r="AJ1443">
        <v>0.82369999999999999</v>
      </c>
      <c r="AK1443">
        <v>0.93989999999999996</v>
      </c>
      <c r="AL1443">
        <v>0.78820000000000001</v>
      </c>
      <c r="AM1443">
        <v>0.78849999999999998</v>
      </c>
      <c r="AN1443">
        <v>0.99419999999999997</v>
      </c>
      <c r="AO1443">
        <v>0.96619999999999995</v>
      </c>
      <c r="AP1443">
        <v>1.069</v>
      </c>
      <c r="AQ1443">
        <v>0.99629999999999996</v>
      </c>
      <c r="AR1443">
        <v>0.87609999999999999</v>
      </c>
      <c r="AS1443">
        <v>0.80600000000000005</v>
      </c>
      <c r="AT1443">
        <v>1.071</v>
      </c>
      <c r="AU1443">
        <v>1.0648</v>
      </c>
      <c r="AV1443">
        <v>0.90810000000000002</v>
      </c>
    </row>
    <row r="1444" spans="8:48" ht="15" customHeight="1" x14ac:dyDescent="0.3">
      <c r="H1444" t="str">
        <v>BJDQQ87</v>
      </c>
      <c r="I1444" t="str">
        <v>WATCHES OF SWITZERLAND GROUP  ORD</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0.37469999999999998</v>
      </c>
      <c r="AG1444">
        <v>0.56220000000000003</v>
      </c>
      <c r="AH1444">
        <v>0.91720000000000002</v>
      </c>
      <c r="AI1444">
        <v>1.0304</v>
      </c>
      <c r="AJ1444">
        <v>0.95089999999999997</v>
      </c>
      <c r="AK1444">
        <v>0.19450000000000001</v>
      </c>
      <c r="AL1444">
        <v>0</v>
      </c>
      <c r="AM1444">
        <v>0.44640000000000002</v>
      </c>
      <c r="AN1444">
        <v>0.52949999999999997</v>
      </c>
      <c r="AO1444">
        <v>0.4708</v>
      </c>
      <c r="AP1444">
        <v>0.62309999999999999</v>
      </c>
      <c r="AQ1444">
        <v>0.61929999999999996</v>
      </c>
      <c r="AR1444">
        <v>0.68459999999999999</v>
      </c>
      <c r="AS1444">
        <v>1.1472</v>
      </c>
      <c r="AT1444">
        <v>0.59379999999999999</v>
      </c>
      <c r="AU1444">
        <v>0.755</v>
      </c>
      <c r="AV1444">
        <v>0.89859999999999995</v>
      </c>
    </row>
    <row r="1445" spans="8:48" ht="15" customHeight="1" x14ac:dyDescent="0.3">
      <c r="H1445" t="str">
        <v>B188NJ2</v>
      </c>
      <c r="I1445" t="str">
        <v>IPSOS SA  ORD</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0.2102</v>
      </c>
      <c r="AP1445">
        <v>1.2423</v>
      </c>
      <c r="AQ1445">
        <v>1.3566</v>
      </c>
      <c r="AR1445">
        <v>1.4308000000000001</v>
      </c>
      <c r="AS1445">
        <v>1.6275999999999999</v>
      </c>
      <c r="AT1445">
        <v>1.4168000000000001</v>
      </c>
      <c r="AU1445">
        <v>0.89119999999999999</v>
      </c>
      <c r="AV1445">
        <v>0.89839999999999998</v>
      </c>
    </row>
    <row r="1446" spans="8:48" ht="15" customHeight="1" x14ac:dyDescent="0.3">
      <c r="H1446" t="str">
        <v>5633616</v>
      </c>
      <c r="I1446" t="str">
        <v>SOPRA STERIA GROUP  ORD</v>
      </c>
      <c r="J1446">
        <v>0.97340000000000004</v>
      </c>
      <c r="K1446">
        <v>1.0234000000000001</v>
      </c>
      <c r="L1446">
        <v>0.93569999999999998</v>
      </c>
      <c r="M1446">
        <v>0.46650000000000003</v>
      </c>
      <c r="N1446">
        <v>0.25319999999999998</v>
      </c>
      <c r="O1446">
        <v>0.24660000000000001</v>
      </c>
      <c r="P1446">
        <v>0.25280000000000002</v>
      </c>
      <c r="Q1446">
        <v>0.24540000000000001</v>
      </c>
      <c r="R1446">
        <v>0.29239999999999999</v>
      </c>
      <c r="S1446">
        <v>0.30349999999999999</v>
      </c>
      <c r="T1446">
        <v>0.32319999999999999</v>
      </c>
      <c r="U1446">
        <v>0.47389999999999999</v>
      </c>
      <c r="V1446">
        <v>0.51049999999999995</v>
      </c>
      <c r="W1446">
        <v>0.50519999999999998</v>
      </c>
      <c r="X1446">
        <v>0.41120000000000001</v>
      </c>
      <c r="Y1446">
        <v>0.31730000000000003</v>
      </c>
      <c r="Z1446">
        <v>0.38650000000000001</v>
      </c>
      <c r="AA1446">
        <v>0.38069999999999998</v>
      </c>
      <c r="AB1446">
        <v>0.56010000000000004</v>
      </c>
      <c r="AC1446">
        <v>0.63280000000000003</v>
      </c>
      <c r="AD1446">
        <v>0.52539999999999998</v>
      </c>
      <c r="AE1446">
        <v>0.46139999999999998</v>
      </c>
      <c r="AF1446">
        <v>0.53680000000000005</v>
      </c>
      <c r="AG1446">
        <v>0.54600000000000004</v>
      </c>
      <c r="AH1446">
        <v>0.60909999999999997</v>
      </c>
      <c r="AI1446">
        <v>0.65059999999999996</v>
      </c>
      <c r="AJ1446">
        <v>0.52780000000000005</v>
      </c>
      <c r="AK1446">
        <v>0.46160000000000001</v>
      </c>
      <c r="AL1446">
        <v>0.48020000000000002</v>
      </c>
      <c r="AM1446">
        <v>0.59970000000000001</v>
      </c>
      <c r="AN1446">
        <v>0.61890000000000001</v>
      </c>
      <c r="AO1446">
        <v>0.60980000000000001</v>
      </c>
      <c r="AP1446">
        <v>0.71799999999999997</v>
      </c>
      <c r="AQ1446">
        <v>0.6794</v>
      </c>
      <c r="AR1446">
        <v>0.77649999999999997</v>
      </c>
      <c r="AS1446">
        <v>0.72740000000000005</v>
      </c>
      <c r="AT1446">
        <v>0.83260000000000001</v>
      </c>
      <c r="AU1446">
        <v>0.64700000000000002</v>
      </c>
      <c r="AV1446">
        <v>0.89770000000000005</v>
      </c>
    </row>
    <row r="1447" spans="8:48" ht="15" customHeight="1" x14ac:dyDescent="0.3">
      <c r="H1447" t="str">
        <v>B011GL4</v>
      </c>
      <c r="I1447" t="str">
        <v>IMERYS (IMETAL) SA  ORD</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1.1903999999999999</v>
      </c>
      <c r="AR1447">
        <v>1.1154999999999999</v>
      </c>
      <c r="AS1447">
        <v>1.2902</v>
      </c>
      <c r="AT1447">
        <v>1.2828999999999999</v>
      </c>
      <c r="AU1447">
        <v>1.0809</v>
      </c>
      <c r="AV1447">
        <v>0.88560000000000005</v>
      </c>
    </row>
    <row r="1448" spans="8:48" ht="15" customHeight="1" x14ac:dyDescent="0.3">
      <c r="H1448" t="str">
        <v>BNR4T86</v>
      </c>
      <c r="I1448" t="str">
        <v>RENEWI PLC  ORD</v>
      </c>
      <c r="J1448">
        <v>0</v>
      </c>
      <c r="K1448">
        <v>0</v>
      </c>
      <c r="L1448">
        <v>0</v>
      </c>
      <c r="M1448">
        <v>0</v>
      </c>
      <c r="N1448">
        <v>0</v>
      </c>
      <c r="O1448">
        <v>0</v>
      </c>
      <c r="P1448">
        <v>0.22559999999999999</v>
      </c>
      <c r="Q1448">
        <v>0.28470000000000001</v>
      </c>
      <c r="R1448">
        <v>0.29770000000000002</v>
      </c>
      <c r="S1448">
        <v>0.26440000000000002</v>
      </c>
      <c r="T1448">
        <v>0.30709999999999998</v>
      </c>
      <c r="U1448">
        <v>0.49280000000000002</v>
      </c>
      <c r="V1448">
        <v>0.36670000000000003</v>
      </c>
      <c r="W1448">
        <v>0.35510000000000003</v>
      </c>
      <c r="X1448">
        <v>0.26519999999999999</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0.82640000000000002</v>
      </c>
    </row>
    <row r="1449" spans="8:48" ht="15" customHeight="1" x14ac:dyDescent="0.3">
      <c r="H1449" t="str">
        <v>5474008</v>
      </c>
      <c r="I1449" t="str">
        <v>BANKINTER SA  ORD REG</v>
      </c>
      <c r="J1449">
        <v>0.3251</v>
      </c>
      <c r="K1449">
        <v>0.29449999999999998</v>
      </c>
      <c r="L1449">
        <v>0.30109999999999998</v>
      </c>
      <c r="M1449">
        <v>0.30690000000000001</v>
      </c>
      <c r="N1449">
        <v>0.2999</v>
      </c>
      <c r="O1449">
        <v>0.31059999999999999</v>
      </c>
      <c r="P1449">
        <v>0.30769999999999997</v>
      </c>
      <c r="Q1449">
        <v>0.36969999999999997</v>
      </c>
      <c r="R1449">
        <v>0.40079999999999999</v>
      </c>
      <c r="S1449">
        <v>0.40770000000000001</v>
      </c>
      <c r="T1449">
        <v>0.38350000000000001</v>
      </c>
      <c r="U1449">
        <v>0.38590000000000002</v>
      </c>
      <c r="V1449">
        <v>0.55079999999999996</v>
      </c>
      <c r="W1449">
        <v>0.51639999999999997</v>
      </c>
      <c r="X1449">
        <v>0.50529999999999997</v>
      </c>
      <c r="Y1449">
        <v>0.48520000000000002</v>
      </c>
      <c r="Z1449">
        <v>0.33639999999999998</v>
      </c>
      <c r="AA1449">
        <v>0.26590000000000003</v>
      </c>
      <c r="AB1449">
        <v>0</v>
      </c>
      <c r="AC1449">
        <v>0</v>
      </c>
      <c r="AD1449">
        <v>0</v>
      </c>
      <c r="AE1449">
        <v>0</v>
      </c>
      <c r="AF1449">
        <v>0</v>
      </c>
      <c r="AG1449">
        <v>0</v>
      </c>
      <c r="AH1449">
        <v>0</v>
      </c>
      <c r="AI1449">
        <v>0</v>
      </c>
      <c r="AJ1449">
        <v>0</v>
      </c>
      <c r="AK1449">
        <v>0</v>
      </c>
      <c r="AL1449">
        <v>0</v>
      </c>
      <c r="AM1449">
        <v>0</v>
      </c>
      <c r="AN1449">
        <v>0</v>
      </c>
      <c r="AO1449">
        <v>1.1601999999999999</v>
      </c>
      <c r="AP1449">
        <v>0.92920000000000003</v>
      </c>
      <c r="AQ1449">
        <v>1.1636</v>
      </c>
      <c r="AR1449">
        <v>0.86109999999999998</v>
      </c>
      <c r="AS1449">
        <v>0.7661</v>
      </c>
      <c r="AT1449">
        <v>1.0692999999999999</v>
      </c>
      <c r="AU1449">
        <v>0.76880000000000004</v>
      </c>
      <c r="AV1449">
        <v>0.81020000000000003</v>
      </c>
    </row>
    <row r="1450" spans="8:48" ht="15" customHeight="1" x14ac:dyDescent="0.3">
      <c r="H1450" t="str">
        <v>0231888</v>
      </c>
      <c r="I1450" t="str">
        <v>CRANSWICK PLC  ORD</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0.62270000000000003</v>
      </c>
      <c r="AI1450">
        <v>0.71630000000000005</v>
      </c>
      <c r="AJ1450">
        <v>0.67989999999999995</v>
      </c>
      <c r="AK1450">
        <v>0.72629999999999995</v>
      </c>
      <c r="AL1450">
        <v>0.73470000000000002</v>
      </c>
      <c r="AM1450">
        <v>0.81610000000000005</v>
      </c>
      <c r="AN1450">
        <v>0.78910000000000002</v>
      </c>
      <c r="AO1450">
        <v>0.82789999999999997</v>
      </c>
      <c r="AP1450">
        <v>0.79459999999999997</v>
      </c>
      <c r="AQ1450">
        <v>0.87970000000000004</v>
      </c>
      <c r="AR1450">
        <v>0.77400000000000002</v>
      </c>
      <c r="AS1450">
        <v>0.62729999999999997</v>
      </c>
      <c r="AT1450">
        <v>0.69</v>
      </c>
      <c r="AU1450">
        <v>0.73470000000000002</v>
      </c>
      <c r="AV1450">
        <v>0.79890000000000005</v>
      </c>
    </row>
    <row r="1451" spans="8:48" ht="15" customHeight="1" x14ac:dyDescent="0.3">
      <c r="H1451" t="str">
        <v>BJV2F80</v>
      </c>
      <c r="I1451" t="str">
        <v>APTITUDE SOFTWARE GR (MICROGEN)  ORD</v>
      </c>
      <c r="J1451">
        <v>0.18079999999999999</v>
      </c>
      <c r="K1451">
        <v>0.19520000000000001</v>
      </c>
      <c r="L1451">
        <v>0.19450000000000001</v>
      </c>
      <c r="M1451">
        <v>0.2475</v>
      </c>
      <c r="N1451">
        <v>0.42280000000000001</v>
      </c>
      <c r="O1451">
        <v>0.49309999999999998</v>
      </c>
      <c r="P1451">
        <v>0.43509999999999999</v>
      </c>
      <c r="Q1451">
        <v>0.4088</v>
      </c>
      <c r="R1451">
        <v>0.55269999999999997</v>
      </c>
      <c r="S1451">
        <v>0.54479999999999995</v>
      </c>
      <c r="T1451">
        <v>0.55649999999999999</v>
      </c>
      <c r="U1451">
        <v>0.52749999999999997</v>
      </c>
      <c r="V1451">
        <v>0.2094</v>
      </c>
      <c r="W1451">
        <v>0.1928</v>
      </c>
      <c r="X1451">
        <v>0.18579999999999999</v>
      </c>
      <c r="Y1451">
        <v>0.40510000000000002</v>
      </c>
      <c r="Z1451">
        <v>0.43409999999999999</v>
      </c>
      <c r="AA1451">
        <v>0.52159999999999995</v>
      </c>
      <c r="AB1451">
        <v>0.72729999999999995</v>
      </c>
      <c r="AC1451">
        <v>0.73660000000000003</v>
      </c>
      <c r="AD1451">
        <v>0.59160000000000001</v>
      </c>
      <c r="AE1451">
        <v>0.45950000000000002</v>
      </c>
      <c r="AF1451">
        <v>0.91679999999999995</v>
      </c>
      <c r="AG1451">
        <v>0.75260000000000005</v>
      </c>
      <c r="AH1451">
        <v>0.95</v>
      </c>
      <c r="AI1451">
        <v>0.77339999999999998</v>
      </c>
      <c r="AJ1451">
        <v>0.88390000000000002</v>
      </c>
      <c r="AK1451">
        <v>0.78700000000000003</v>
      </c>
      <c r="AL1451">
        <v>0.2676</v>
      </c>
      <c r="AM1451">
        <v>0.40050000000000002</v>
      </c>
      <c r="AN1451">
        <v>0.51770000000000005</v>
      </c>
      <c r="AO1451">
        <v>0.4768</v>
      </c>
      <c r="AP1451">
        <v>0.50919999999999999</v>
      </c>
      <c r="AQ1451">
        <v>0.76570000000000005</v>
      </c>
      <c r="AR1451">
        <v>0.79610000000000003</v>
      </c>
      <c r="AS1451">
        <v>0.73280000000000001</v>
      </c>
      <c r="AT1451">
        <v>0.82430000000000003</v>
      </c>
      <c r="AU1451">
        <v>0.91610000000000003</v>
      </c>
      <c r="AV1451">
        <v>0.79179999999999995</v>
      </c>
    </row>
    <row r="1452" spans="8:48" ht="15" customHeight="1" x14ac:dyDescent="0.3">
      <c r="H1452" t="str">
        <v>0265274</v>
      </c>
      <c r="I1452" t="str">
        <v>DERWENT LONDON (VALLEY HLDGS)  ORD</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0.45579999999999998</v>
      </c>
      <c r="AU1452">
        <v>0.72060000000000002</v>
      </c>
      <c r="AV1452">
        <v>0.79120000000000001</v>
      </c>
    </row>
    <row r="1453" spans="8:48" ht="15" customHeight="1" x14ac:dyDescent="0.3">
      <c r="H1453" t="str">
        <v>BQZCBZ4</v>
      </c>
      <c r="I1453" t="str">
        <v>SHURGARD SELF STORAGE LTD  ORD</v>
      </c>
      <c r="J1453">
        <v>0</v>
      </c>
      <c r="K1453">
        <v>0</v>
      </c>
      <c r="L1453">
        <v>0</v>
      </c>
      <c r="M1453">
        <v>0</v>
      </c>
      <c r="N1453">
        <v>0</v>
      </c>
      <c r="O1453">
        <v>0</v>
      </c>
      <c r="P1453">
        <v>0</v>
      </c>
      <c r="Q1453">
        <v>0</v>
      </c>
      <c r="R1453">
        <v>0</v>
      </c>
      <c r="S1453">
        <v>0</v>
      </c>
      <c r="T1453">
        <v>0</v>
      </c>
      <c r="U1453">
        <v>0</v>
      </c>
      <c r="V1453">
        <v>0</v>
      </c>
      <c r="W1453">
        <v>0</v>
      </c>
      <c r="X1453">
        <v>0</v>
      </c>
      <c r="Y1453">
        <v>0.35830000000000001</v>
      </c>
      <c r="Z1453">
        <v>0.51719999999999999</v>
      </c>
      <c r="AA1453">
        <v>0.54910000000000003</v>
      </c>
      <c r="AB1453">
        <v>0.6663</v>
      </c>
      <c r="AC1453">
        <v>0.69599999999999995</v>
      </c>
      <c r="AD1453">
        <v>0.89500000000000002</v>
      </c>
      <c r="AE1453">
        <v>0.88719999999999999</v>
      </c>
      <c r="AF1453">
        <v>0.9698</v>
      </c>
      <c r="AG1453">
        <v>0.90459999999999996</v>
      </c>
      <c r="AH1453">
        <v>0.9083</v>
      </c>
      <c r="AI1453">
        <v>0.71430000000000005</v>
      </c>
      <c r="AJ1453">
        <v>0.66810000000000003</v>
      </c>
      <c r="AK1453">
        <v>0.55689999999999995</v>
      </c>
      <c r="AL1453">
        <v>0.52959999999999996</v>
      </c>
      <c r="AM1453">
        <v>0</v>
      </c>
      <c r="AN1453">
        <v>0</v>
      </c>
      <c r="AO1453">
        <v>0</v>
      </c>
      <c r="AP1453">
        <v>0</v>
      </c>
      <c r="AQ1453">
        <v>0</v>
      </c>
      <c r="AR1453">
        <v>0</v>
      </c>
      <c r="AS1453">
        <v>0</v>
      </c>
      <c r="AT1453">
        <v>0</v>
      </c>
      <c r="AU1453">
        <v>0.66</v>
      </c>
      <c r="AV1453">
        <v>0.78129999999999999</v>
      </c>
    </row>
    <row r="1454" spans="8:48" ht="15" customHeight="1" x14ac:dyDescent="0.3">
      <c r="H1454" t="str">
        <v>BD3VFW7</v>
      </c>
      <c r="I1454" t="str">
        <v>CONVATEC GROUP PLC  ORD REG</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0.52059999999999995</v>
      </c>
      <c r="AL1454">
        <v>1.0263</v>
      </c>
      <c r="AM1454">
        <v>1.3763000000000001</v>
      </c>
      <c r="AN1454">
        <v>0.99790000000000001</v>
      </c>
      <c r="AO1454">
        <v>0.99819999999999998</v>
      </c>
      <c r="AP1454">
        <v>1.0346</v>
      </c>
      <c r="AQ1454">
        <v>0.57909999999999995</v>
      </c>
      <c r="AR1454">
        <v>0.64849999999999997</v>
      </c>
      <c r="AS1454">
        <v>0.67530000000000001</v>
      </c>
      <c r="AT1454">
        <v>0.80989999999999995</v>
      </c>
      <c r="AU1454">
        <v>0.436</v>
      </c>
      <c r="AV1454">
        <v>0.77739999999999998</v>
      </c>
    </row>
    <row r="1455" spans="8:48" ht="15" customHeight="1" x14ac:dyDescent="0.3">
      <c r="H1455" t="str">
        <v>B5N0P84</v>
      </c>
      <c r="I1455" t="str">
        <v>WOOD GROUP (JOHN) PLC  ORD</v>
      </c>
      <c r="J1455">
        <v>0.60170000000000001</v>
      </c>
      <c r="K1455">
        <v>0.50729999999999997</v>
      </c>
      <c r="L1455">
        <v>0.74729999999999996</v>
      </c>
      <c r="M1455">
        <v>0.77059999999999995</v>
      </c>
      <c r="N1455">
        <v>0.1502</v>
      </c>
      <c r="O1455">
        <v>0.1804</v>
      </c>
      <c r="P1455">
        <v>0.19270000000000001</v>
      </c>
      <c r="Q1455">
        <v>0.25259999999999999</v>
      </c>
      <c r="R1455">
        <v>0.26979999999999998</v>
      </c>
      <c r="S1455">
        <v>0.25219999999999998</v>
      </c>
      <c r="T1455">
        <v>0.25309999999999999</v>
      </c>
      <c r="U1455">
        <v>0.21709999999999999</v>
      </c>
      <c r="V1455">
        <v>0</v>
      </c>
      <c r="W1455">
        <v>0</v>
      </c>
      <c r="X1455">
        <v>0</v>
      </c>
      <c r="Y1455">
        <v>0</v>
      </c>
      <c r="Z1455">
        <v>0</v>
      </c>
      <c r="AA1455">
        <v>0</v>
      </c>
      <c r="AB1455">
        <v>0</v>
      </c>
      <c r="AC1455">
        <v>0</v>
      </c>
      <c r="AD1455">
        <v>0</v>
      </c>
      <c r="AE1455">
        <v>0</v>
      </c>
      <c r="AF1455">
        <v>0</v>
      </c>
      <c r="AG1455">
        <v>0</v>
      </c>
      <c r="AH1455">
        <v>0</v>
      </c>
      <c r="AI1455">
        <v>0</v>
      </c>
      <c r="AJ1455">
        <v>0</v>
      </c>
      <c r="AK1455">
        <v>0</v>
      </c>
      <c r="AL1455">
        <v>0.52290000000000003</v>
      </c>
      <c r="AM1455">
        <v>0.72589999999999999</v>
      </c>
      <c r="AN1455">
        <v>0.68220000000000003</v>
      </c>
      <c r="AO1455">
        <v>0.72609999999999997</v>
      </c>
      <c r="AP1455">
        <v>0.86309999999999998</v>
      </c>
      <c r="AQ1455">
        <v>0.67020000000000002</v>
      </c>
      <c r="AR1455">
        <v>0.81159999999999999</v>
      </c>
      <c r="AS1455">
        <v>0.83530000000000004</v>
      </c>
      <c r="AT1455">
        <v>0.65659999999999996</v>
      </c>
      <c r="AU1455">
        <v>0.89990000000000003</v>
      </c>
      <c r="AV1455">
        <v>0.7762</v>
      </c>
    </row>
    <row r="1456" spans="8:48" ht="15" customHeight="1" x14ac:dyDescent="0.3">
      <c r="H1456" t="str">
        <v>BYV8MN7</v>
      </c>
      <c r="I1456" t="str">
        <v>URBAN LOGISTICS REIT (PACIFIC) ORD</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0.4773</v>
      </c>
      <c r="AH1456">
        <v>0.54349999999999998</v>
      </c>
      <c r="AI1456">
        <v>0.53639999999999999</v>
      </c>
      <c r="AJ1456">
        <v>0.78010000000000002</v>
      </c>
      <c r="AK1456">
        <v>0.84940000000000004</v>
      </c>
      <c r="AL1456">
        <v>0.8952</v>
      </c>
      <c r="AM1456">
        <v>0.85940000000000005</v>
      </c>
      <c r="AN1456">
        <v>0.76229999999999998</v>
      </c>
      <c r="AO1456">
        <v>0.6673</v>
      </c>
      <c r="AP1456">
        <v>0.58650000000000002</v>
      </c>
      <c r="AQ1456">
        <v>0.52580000000000005</v>
      </c>
      <c r="AR1456">
        <v>0.69810000000000005</v>
      </c>
      <c r="AS1456">
        <v>0.75219999999999998</v>
      </c>
      <c r="AT1456">
        <v>0.69069999999999998</v>
      </c>
      <c r="AU1456">
        <v>0.67300000000000004</v>
      </c>
      <c r="AV1456">
        <v>0.746</v>
      </c>
    </row>
    <row r="1457" spans="8:48" ht="15" customHeight="1" x14ac:dyDescent="0.3">
      <c r="H1457" t="str">
        <v>BJMZDW8</v>
      </c>
      <c r="I1457" t="str">
        <v>DALATA HOTEL GROUP PLC  ORD</v>
      </c>
      <c r="J1457">
        <v>0.48020000000000002</v>
      </c>
      <c r="K1457">
        <v>0.48380000000000001</v>
      </c>
      <c r="L1457">
        <v>0.65800000000000003</v>
      </c>
      <c r="M1457">
        <v>0.67369999999999997</v>
      </c>
      <c r="N1457">
        <v>0.35709999999999997</v>
      </c>
      <c r="O1457">
        <v>0.32950000000000002</v>
      </c>
      <c r="P1457">
        <v>0.30330000000000001</v>
      </c>
      <c r="Q1457">
        <v>0.29049999999999998</v>
      </c>
      <c r="R1457">
        <v>0.26290000000000002</v>
      </c>
      <c r="S1457">
        <v>0.2465</v>
      </c>
      <c r="T1457">
        <v>0.2681</v>
      </c>
      <c r="U1457">
        <v>0.49930000000000002</v>
      </c>
      <c r="V1457">
        <v>0.49690000000000001</v>
      </c>
      <c r="W1457">
        <v>0.52539999999999998</v>
      </c>
      <c r="X1457">
        <v>0.53069999999999995</v>
      </c>
      <c r="Y1457">
        <v>0.38740000000000002</v>
      </c>
      <c r="Z1457">
        <v>0.45669999999999999</v>
      </c>
      <c r="AA1457">
        <v>0.39550000000000002</v>
      </c>
      <c r="AB1457">
        <v>0.5635</v>
      </c>
      <c r="AC1457">
        <v>0.55779999999999996</v>
      </c>
      <c r="AD1457">
        <v>0.43330000000000002</v>
      </c>
      <c r="AE1457">
        <v>0.4</v>
      </c>
      <c r="AF1457">
        <v>0.52890000000000004</v>
      </c>
      <c r="AG1457">
        <v>0.64429999999999998</v>
      </c>
      <c r="AH1457">
        <v>0.71489999999999998</v>
      </c>
      <c r="AI1457">
        <v>0.94540000000000002</v>
      </c>
      <c r="AJ1457">
        <v>1.0849</v>
      </c>
      <c r="AK1457">
        <v>1.0107999999999999</v>
      </c>
      <c r="AL1457">
        <v>1.0295000000000001</v>
      </c>
      <c r="AM1457">
        <v>0.81440000000000001</v>
      </c>
      <c r="AN1457">
        <v>0.74529999999999996</v>
      </c>
      <c r="AO1457">
        <v>0.79730000000000001</v>
      </c>
      <c r="AP1457">
        <v>0.96509999999999996</v>
      </c>
      <c r="AQ1457">
        <v>0.98740000000000006</v>
      </c>
      <c r="AR1457">
        <v>0.74890000000000001</v>
      </c>
      <c r="AS1457">
        <v>0.79949999999999999</v>
      </c>
      <c r="AT1457">
        <v>0.81389999999999996</v>
      </c>
      <c r="AU1457">
        <v>0.6966</v>
      </c>
      <c r="AV1457">
        <v>0.72750000000000004</v>
      </c>
    </row>
    <row r="1458" spans="8:48" ht="15" customHeight="1" x14ac:dyDescent="0.3">
      <c r="H1458" t="str">
        <v>BF4X3P5</v>
      </c>
      <c r="I1458" t="str">
        <v>JTC PLC  ORD</v>
      </c>
      <c r="J1458">
        <v>0</v>
      </c>
      <c r="K1458">
        <v>0</v>
      </c>
      <c r="L1458">
        <v>0</v>
      </c>
      <c r="M1458">
        <v>0</v>
      </c>
      <c r="N1458">
        <v>0</v>
      </c>
      <c r="O1458">
        <v>0</v>
      </c>
      <c r="P1458">
        <v>0</v>
      </c>
      <c r="Q1458">
        <v>0</v>
      </c>
      <c r="R1458">
        <v>0</v>
      </c>
      <c r="S1458">
        <v>0</v>
      </c>
      <c r="T1458">
        <v>0</v>
      </c>
      <c r="U1458">
        <v>0</v>
      </c>
      <c r="V1458">
        <v>0.53569999999999995</v>
      </c>
      <c r="W1458">
        <v>0.626</v>
      </c>
      <c r="X1458">
        <v>0.65290000000000004</v>
      </c>
      <c r="Y1458">
        <v>0.79459999999999997</v>
      </c>
      <c r="Z1458">
        <v>0.5675</v>
      </c>
      <c r="AA1458">
        <v>0.54810000000000003</v>
      </c>
      <c r="AB1458">
        <v>0.4894</v>
      </c>
      <c r="AC1458">
        <v>0.62549999999999994</v>
      </c>
      <c r="AD1458">
        <v>0.91820000000000002</v>
      </c>
      <c r="AE1458">
        <v>0.76759999999999995</v>
      </c>
      <c r="AF1458">
        <v>0.76160000000000005</v>
      </c>
      <c r="AG1458">
        <v>0.64559999999999995</v>
      </c>
      <c r="AH1458">
        <v>0.71040000000000003</v>
      </c>
      <c r="AI1458">
        <v>0.66539999999999999</v>
      </c>
      <c r="AJ1458">
        <v>0.73950000000000005</v>
      </c>
      <c r="AK1458">
        <v>0.82379999999999998</v>
      </c>
      <c r="AL1458">
        <v>0.62419999999999998</v>
      </c>
      <c r="AM1458">
        <v>0.55769999999999997</v>
      </c>
      <c r="AN1458">
        <v>0.71930000000000005</v>
      </c>
      <c r="AO1458">
        <v>0.76980000000000004</v>
      </c>
      <c r="AP1458">
        <v>0.70689999999999997</v>
      </c>
      <c r="AQ1458">
        <v>0.77380000000000004</v>
      </c>
      <c r="AR1458">
        <v>0.94630000000000003</v>
      </c>
      <c r="AS1458">
        <v>0.98180000000000001</v>
      </c>
      <c r="AT1458">
        <v>1.0487</v>
      </c>
      <c r="AU1458">
        <v>0.91269999999999996</v>
      </c>
      <c r="AV1458">
        <v>0.72540000000000004</v>
      </c>
    </row>
    <row r="1459" spans="8:48" ht="15" customHeight="1" x14ac:dyDescent="0.3">
      <c r="H1459" t="str">
        <v>BMVQDZ6</v>
      </c>
      <c r="I1459" t="str">
        <v>AUCTION TECHNOLOGY GROUP PLC  ORD</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0.73629999999999995</v>
      </c>
      <c r="AU1459">
        <v>0.81969999999999998</v>
      </c>
      <c r="AV1459">
        <v>0.71089999999999998</v>
      </c>
    </row>
    <row r="1460" spans="8:48" ht="15" customHeight="1" x14ac:dyDescent="0.3">
      <c r="H1460" t="str">
        <v>0416102</v>
      </c>
      <c r="I1460" t="str">
        <v>HAYS PLC  ORD</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0.69279999999999997</v>
      </c>
      <c r="AV1460">
        <v>0.70279999999999998</v>
      </c>
    </row>
    <row r="1461" spans="8:48" ht="15" customHeight="1" x14ac:dyDescent="0.3">
      <c r="H1461" t="str">
        <v>BF2NP06</v>
      </c>
      <c r="I1461" t="str">
        <v>CAIRN HOMES PLC  ORD</v>
      </c>
      <c r="J1461">
        <v>0</v>
      </c>
      <c r="K1461">
        <v>0.27289999999999998</v>
      </c>
      <c r="L1461">
        <v>0.30609999999999998</v>
      </c>
      <c r="M1461">
        <v>0.38819999999999999</v>
      </c>
      <c r="N1461">
        <v>0.45710000000000001</v>
      </c>
      <c r="O1461">
        <v>0.50829999999999997</v>
      </c>
      <c r="P1461">
        <v>0.57040000000000002</v>
      </c>
      <c r="Q1461">
        <v>0.61829999999999996</v>
      </c>
      <c r="R1461">
        <v>0.51939999999999997</v>
      </c>
      <c r="S1461">
        <v>0.53039999999999998</v>
      </c>
      <c r="T1461">
        <v>0.58430000000000004</v>
      </c>
      <c r="U1461">
        <v>0.65759999999999996</v>
      </c>
      <c r="V1461">
        <v>0.61370000000000002</v>
      </c>
      <c r="W1461">
        <v>0.56559999999999999</v>
      </c>
      <c r="X1461">
        <v>0.48170000000000002</v>
      </c>
      <c r="Y1461">
        <v>0.79500000000000004</v>
      </c>
      <c r="Z1461">
        <v>0.97240000000000004</v>
      </c>
      <c r="AA1461">
        <v>0.85119999999999996</v>
      </c>
      <c r="AB1461">
        <v>0.95379999999999998</v>
      </c>
      <c r="AC1461">
        <v>1.0116000000000001</v>
      </c>
      <c r="AD1461">
        <v>0.77769999999999995</v>
      </c>
      <c r="AE1461">
        <v>0.80359999999999998</v>
      </c>
      <c r="AF1461">
        <v>0.70220000000000005</v>
      </c>
      <c r="AG1461">
        <v>0.51060000000000005</v>
      </c>
      <c r="AH1461">
        <v>0.40660000000000002</v>
      </c>
      <c r="AI1461">
        <v>0.37569999999999998</v>
      </c>
      <c r="AJ1461">
        <v>0.44019999999999998</v>
      </c>
      <c r="AK1461">
        <v>0.43940000000000001</v>
      </c>
      <c r="AL1461">
        <v>0.45490000000000003</v>
      </c>
      <c r="AM1461">
        <v>0.47389999999999999</v>
      </c>
      <c r="AN1461">
        <v>0.44309999999999999</v>
      </c>
      <c r="AO1461">
        <v>0.39729999999999999</v>
      </c>
      <c r="AP1461">
        <v>0.42699999999999999</v>
      </c>
      <c r="AQ1461">
        <v>0.46899999999999997</v>
      </c>
      <c r="AR1461">
        <v>0.47170000000000001</v>
      </c>
      <c r="AS1461">
        <v>0.52880000000000005</v>
      </c>
      <c r="AT1461">
        <v>0.64419999999999999</v>
      </c>
      <c r="AU1461">
        <v>0.55959999999999999</v>
      </c>
      <c r="AV1461">
        <v>0.70140000000000002</v>
      </c>
    </row>
    <row r="1462" spans="8:48" ht="15" customHeight="1" x14ac:dyDescent="0.3">
      <c r="H1462" t="str">
        <v>5990623</v>
      </c>
      <c r="I1462" t="str">
        <v>ADESSO SE  ORD</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0.26329999999999998</v>
      </c>
      <c r="AV1462">
        <v>0.69540000000000002</v>
      </c>
    </row>
    <row r="1463" spans="8:48" ht="15" customHeight="1" x14ac:dyDescent="0.3">
      <c r="H1463" t="str">
        <v>BLP5857</v>
      </c>
      <c r="I1463" t="str">
        <v>IRISH CONTINENTAL GROUP PLC  UNIT</v>
      </c>
      <c r="J1463">
        <v>0.2261</v>
      </c>
      <c r="K1463">
        <v>0.34189999999999998</v>
      </c>
      <c r="L1463">
        <v>0.39019999999999999</v>
      </c>
      <c r="M1463">
        <v>0.4632</v>
      </c>
      <c r="N1463">
        <v>0.438</v>
      </c>
      <c r="O1463">
        <v>0.31819999999999998</v>
      </c>
      <c r="P1463">
        <v>0.3246</v>
      </c>
      <c r="Q1463">
        <v>0.35749999999999998</v>
      </c>
      <c r="R1463">
        <v>0.39150000000000001</v>
      </c>
      <c r="S1463">
        <v>0.33289999999999997</v>
      </c>
      <c r="T1463">
        <v>0.53600000000000003</v>
      </c>
      <c r="U1463">
        <v>0.58309999999999995</v>
      </c>
      <c r="V1463">
        <v>0.58599999999999997</v>
      </c>
      <c r="W1463">
        <v>0.48599999999999999</v>
      </c>
      <c r="X1463">
        <v>0.51500000000000001</v>
      </c>
      <c r="Y1463">
        <v>0.58450000000000002</v>
      </c>
      <c r="Z1463">
        <v>0.63460000000000005</v>
      </c>
      <c r="AA1463">
        <v>0.57840000000000003</v>
      </c>
      <c r="AB1463">
        <v>0.73160000000000003</v>
      </c>
      <c r="AC1463">
        <v>0.79779999999999995</v>
      </c>
      <c r="AD1463">
        <v>0.82430000000000003</v>
      </c>
      <c r="AE1463">
        <v>0.71960000000000002</v>
      </c>
      <c r="AF1463">
        <v>0.62219999999999998</v>
      </c>
      <c r="AG1463">
        <v>0.88600000000000001</v>
      </c>
      <c r="AH1463">
        <v>0.84309999999999996</v>
      </c>
      <c r="AI1463">
        <v>0.7742</v>
      </c>
      <c r="AJ1463">
        <v>0.87390000000000001</v>
      </c>
      <c r="AK1463">
        <v>0.91859999999999997</v>
      </c>
      <c r="AL1463">
        <v>0.79849999999999999</v>
      </c>
      <c r="AM1463">
        <v>0.95140000000000002</v>
      </c>
      <c r="AN1463">
        <v>1.1635</v>
      </c>
      <c r="AO1463">
        <v>1.19</v>
      </c>
      <c r="AP1463">
        <v>1.0024</v>
      </c>
      <c r="AQ1463">
        <v>1.0730999999999999</v>
      </c>
      <c r="AR1463">
        <v>0.87519999999999998</v>
      </c>
      <c r="AS1463">
        <v>0.78649999999999998</v>
      </c>
      <c r="AT1463">
        <v>0.88880000000000003</v>
      </c>
      <c r="AU1463">
        <v>0.67869999999999997</v>
      </c>
      <c r="AV1463">
        <v>0.68799999999999994</v>
      </c>
    </row>
    <row r="1464" spans="8:48" ht="15" customHeight="1" x14ac:dyDescent="0.3">
      <c r="H1464" t="str">
        <v>BD6JX57</v>
      </c>
      <c r="I1464" t="str">
        <v>GLENVEAGH PROPERTIES PLC  ORD</v>
      </c>
      <c r="J1464">
        <v>0</v>
      </c>
      <c r="K1464">
        <v>0</v>
      </c>
      <c r="L1464">
        <v>0</v>
      </c>
      <c r="M1464">
        <v>0</v>
      </c>
      <c r="N1464">
        <v>0</v>
      </c>
      <c r="O1464">
        <v>0</v>
      </c>
      <c r="P1464">
        <v>0</v>
      </c>
      <c r="Q1464">
        <v>0</v>
      </c>
      <c r="R1464">
        <v>0</v>
      </c>
      <c r="S1464">
        <v>0</v>
      </c>
      <c r="T1464">
        <v>0</v>
      </c>
      <c r="U1464">
        <v>0.55600000000000005</v>
      </c>
      <c r="V1464">
        <v>0.5272</v>
      </c>
      <c r="W1464">
        <v>0.51300000000000001</v>
      </c>
      <c r="X1464">
        <v>0.44640000000000002</v>
      </c>
      <c r="Y1464">
        <v>0.86780000000000002</v>
      </c>
      <c r="Z1464">
        <v>0.97409999999999997</v>
      </c>
      <c r="AA1464">
        <v>0.72189999999999999</v>
      </c>
      <c r="AB1464">
        <v>0.78100000000000003</v>
      </c>
      <c r="AC1464">
        <v>0.86829999999999996</v>
      </c>
      <c r="AD1464">
        <v>0.7006</v>
      </c>
      <c r="AE1464">
        <v>0.7792</v>
      </c>
      <c r="AF1464">
        <v>0.78029999999999999</v>
      </c>
      <c r="AG1464">
        <v>0.51319999999999999</v>
      </c>
      <c r="AH1464">
        <v>0.47170000000000001</v>
      </c>
      <c r="AI1464">
        <v>0.45219999999999999</v>
      </c>
      <c r="AJ1464">
        <v>0.57089999999999996</v>
      </c>
      <c r="AK1464">
        <v>0.6401</v>
      </c>
      <c r="AL1464">
        <v>0.57840000000000003</v>
      </c>
      <c r="AM1464">
        <v>0.59809999999999997</v>
      </c>
      <c r="AN1464">
        <v>0.64270000000000005</v>
      </c>
      <c r="AO1464">
        <v>0.52</v>
      </c>
      <c r="AP1464">
        <v>0.56210000000000004</v>
      </c>
      <c r="AQ1464">
        <v>0.60809999999999997</v>
      </c>
      <c r="AR1464">
        <v>0.57730000000000004</v>
      </c>
      <c r="AS1464">
        <v>0.65539999999999998</v>
      </c>
      <c r="AT1464">
        <v>0.67859999999999998</v>
      </c>
      <c r="AU1464">
        <v>0.59450000000000003</v>
      </c>
      <c r="AV1464">
        <v>0.68520000000000003</v>
      </c>
    </row>
    <row r="1465" spans="8:48" ht="15" customHeight="1" x14ac:dyDescent="0.3">
      <c r="H1465" t="str">
        <v>BZ0P4R4</v>
      </c>
      <c r="I1465" t="str">
        <v>INFRASTRUTTURE WIRELESS ITAL  ORD</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0.76229999999999998</v>
      </c>
      <c r="AG1465">
        <v>0.79559999999999997</v>
      </c>
      <c r="AH1465">
        <v>0.66669999999999996</v>
      </c>
      <c r="AI1465">
        <v>0.62709999999999999</v>
      </c>
      <c r="AJ1465">
        <v>0.66080000000000005</v>
      </c>
      <c r="AK1465">
        <v>0.72809999999999997</v>
      </c>
      <c r="AL1465">
        <v>0.72</v>
      </c>
      <c r="AM1465">
        <v>0.55979999999999996</v>
      </c>
      <c r="AN1465">
        <v>0.5847</v>
      </c>
      <c r="AO1465">
        <v>0.57050000000000001</v>
      </c>
      <c r="AP1465">
        <v>0.75929999999999997</v>
      </c>
      <c r="AQ1465">
        <v>0.75729999999999997</v>
      </c>
      <c r="AR1465">
        <v>0.75319999999999998</v>
      </c>
      <c r="AS1465">
        <v>0.71020000000000005</v>
      </c>
      <c r="AT1465">
        <v>0.65900000000000003</v>
      </c>
      <c r="AU1465">
        <v>0.73199999999999998</v>
      </c>
      <c r="AV1465">
        <v>0.68110000000000004</v>
      </c>
    </row>
    <row r="1466" spans="8:48" ht="15" customHeight="1" x14ac:dyDescent="0.3">
      <c r="H1466" t="str">
        <v>BNC5T39</v>
      </c>
      <c r="I1466" t="str">
        <v>DELIVEROO PLC  ORD A</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0.68730000000000002</v>
      </c>
      <c r="AU1466">
        <v>0.60740000000000005</v>
      </c>
      <c r="AV1466">
        <v>0.67849999999999999</v>
      </c>
    </row>
    <row r="1467" spans="8:48" ht="15" customHeight="1" x14ac:dyDescent="0.3">
      <c r="H1467" t="str">
        <v>BNHRG84</v>
      </c>
      <c r="I1467" t="str">
        <v>FUCHS (PETROLUB) SE  ORD PFD</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0.45429999999999998</v>
      </c>
      <c r="AN1467">
        <v>0.50070000000000003</v>
      </c>
      <c r="AO1467">
        <v>0.71319999999999995</v>
      </c>
      <c r="AP1467">
        <v>0.69530000000000003</v>
      </c>
      <c r="AQ1467">
        <v>0.67130000000000001</v>
      </c>
      <c r="AR1467">
        <v>0.72770000000000001</v>
      </c>
      <c r="AS1467">
        <v>0.73899999999999999</v>
      </c>
      <c r="AT1467">
        <v>0.74580000000000002</v>
      </c>
      <c r="AU1467">
        <v>0.64939999999999998</v>
      </c>
      <c r="AV1467">
        <v>0.67220000000000002</v>
      </c>
    </row>
    <row r="1468" spans="8:48" ht="15" customHeight="1" x14ac:dyDescent="0.3">
      <c r="H1468" t="str">
        <v>BLF7T27</v>
      </c>
      <c r="I1468" t="str">
        <v>CTP NV  ORD</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0.6915</v>
      </c>
      <c r="AI1468">
        <v>0.72570000000000001</v>
      </c>
      <c r="AJ1468">
        <v>0.62549999999999994</v>
      </c>
      <c r="AK1468">
        <v>0.62670000000000003</v>
      </c>
      <c r="AL1468">
        <v>0.5716</v>
      </c>
      <c r="AM1468">
        <v>0.53800000000000003</v>
      </c>
      <c r="AN1468">
        <v>0.54690000000000005</v>
      </c>
      <c r="AO1468">
        <v>0.48730000000000001</v>
      </c>
      <c r="AP1468">
        <v>0.51229999999999998</v>
      </c>
      <c r="AQ1468">
        <v>0.51180000000000003</v>
      </c>
      <c r="AR1468">
        <v>0.621</v>
      </c>
      <c r="AS1468">
        <v>0.6502</v>
      </c>
      <c r="AT1468">
        <v>0.70920000000000005</v>
      </c>
      <c r="AU1468">
        <v>0.63990000000000002</v>
      </c>
      <c r="AV1468">
        <v>0.66820000000000002</v>
      </c>
    </row>
    <row r="1469" spans="8:48" ht="15" customHeight="1" x14ac:dyDescent="0.3">
      <c r="H1469" t="str">
        <v>B97C733</v>
      </c>
      <c r="I1469" t="str">
        <v>TELE2 AB  ORD B</v>
      </c>
      <c r="J1469">
        <v>0</v>
      </c>
      <c r="K1469">
        <v>0</v>
      </c>
      <c r="L1469">
        <v>0</v>
      </c>
      <c r="M1469">
        <v>0</v>
      </c>
      <c r="N1469">
        <v>0</v>
      </c>
      <c r="O1469">
        <v>0</v>
      </c>
      <c r="P1469">
        <v>0</v>
      </c>
      <c r="Q1469">
        <v>0</v>
      </c>
      <c r="R1469">
        <v>0</v>
      </c>
      <c r="S1469">
        <v>0</v>
      </c>
      <c r="T1469">
        <v>0</v>
      </c>
      <c r="U1469">
        <v>0</v>
      </c>
      <c r="V1469">
        <v>0</v>
      </c>
      <c r="W1469">
        <v>0</v>
      </c>
      <c r="X1469">
        <v>0</v>
      </c>
      <c r="Y1469">
        <v>0.38329999999999997</v>
      </c>
      <c r="Z1469">
        <v>0.38829999999999998</v>
      </c>
      <c r="AA1469">
        <v>0.40139999999999998</v>
      </c>
      <c r="AB1469">
        <v>0.51449999999999996</v>
      </c>
      <c r="AC1469">
        <v>0.46050000000000002</v>
      </c>
      <c r="AD1469">
        <v>0.70450000000000002</v>
      </c>
      <c r="AE1469">
        <v>0.54239999999999999</v>
      </c>
      <c r="AF1469">
        <v>0.54549999999999998</v>
      </c>
      <c r="AG1469">
        <v>0.66190000000000004</v>
      </c>
      <c r="AH1469">
        <v>0.74329999999999996</v>
      </c>
      <c r="AI1469">
        <v>0.69350000000000001</v>
      </c>
      <c r="AJ1469">
        <v>0.71430000000000005</v>
      </c>
      <c r="AK1469">
        <v>0.70469999999999999</v>
      </c>
      <c r="AL1469">
        <v>0.71260000000000001</v>
      </c>
      <c r="AM1469">
        <v>0.63300000000000001</v>
      </c>
      <c r="AN1469">
        <v>0.5796</v>
      </c>
      <c r="AO1469">
        <v>0.47239999999999999</v>
      </c>
      <c r="AP1469">
        <v>0.76639999999999997</v>
      </c>
      <c r="AQ1469">
        <v>0.63280000000000003</v>
      </c>
      <c r="AR1469">
        <v>0.81359999999999999</v>
      </c>
      <c r="AS1469">
        <v>0.64910000000000001</v>
      </c>
      <c r="AT1469">
        <v>0.64129999999999998</v>
      </c>
      <c r="AU1469">
        <v>0.70379999999999998</v>
      </c>
      <c r="AV1469">
        <v>0.66579999999999995</v>
      </c>
    </row>
    <row r="1470" spans="8:48" ht="15" customHeight="1" x14ac:dyDescent="0.3">
      <c r="H1470" t="str">
        <v>B06QFB7</v>
      </c>
      <c r="I1470" t="str">
        <v>IG GROUP HOLDINGS PLC  ORD A</v>
      </c>
      <c r="J1470">
        <v>1.0699000000000001</v>
      </c>
      <c r="K1470">
        <v>1.0550999999999999</v>
      </c>
      <c r="L1470">
        <v>1.0065999999999999</v>
      </c>
      <c r="M1470">
        <v>1.0605</v>
      </c>
      <c r="N1470">
        <v>1.1496999999999999</v>
      </c>
      <c r="O1470">
        <v>1.1912</v>
      </c>
      <c r="P1470">
        <v>1.0129999999999999</v>
      </c>
      <c r="Q1470">
        <v>0.70960000000000001</v>
      </c>
      <c r="R1470">
        <v>0.93130000000000002</v>
      </c>
      <c r="S1470">
        <v>1.0316000000000001</v>
      </c>
      <c r="T1470">
        <v>1.1133</v>
      </c>
      <c r="U1470">
        <v>1.5899000000000001</v>
      </c>
      <c r="V1470">
        <v>1.4998</v>
      </c>
      <c r="W1470">
        <v>1.5077</v>
      </c>
      <c r="X1470">
        <v>1.1344000000000001</v>
      </c>
      <c r="Y1470">
        <v>1.357</v>
      </c>
      <c r="Z1470">
        <v>1.3334999999999999</v>
      </c>
      <c r="AA1470">
        <v>1.3935999999999999</v>
      </c>
      <c r="AB1470">
        <v>0.88729999999999998</v>
      </c>
      <c r="AC1470">
        <v>1.0247999999999999</v>
      </c>
      <c r="AD1470">
        <v>1.2204999999999999</v>
      </c>
      <c r="AE1470">
        <v>0.84830000000000005</v>
      </c>
      <c r="AF1470">
        <v>0.68759999999999999</v>
      </c>
      <c r="AG1470">
        <v>0.60429999999999995</v>
      </c>
      <c r="AH1470">
        <v>0.69130000000000003</v>
      </c>
      <c r="AI1470">
        <v>0.52290000000000003</v>
      </c>
      <c r="AJ1470">
        <v>0.51770000000000005</v>
      </c>
      <c r="AK1470">
        <v>0.53700000000000003</v>
      </c>
      <c r="AL1470">
        <v>0.62609999999999999</v>
      </c>
      <c r="AM1470">
        <v>0.67390000000000005</v>
      </c>
      <c r="AN1470">
        <v>0.82420000000000004</v>
      </c>
      <c r="AO1470">
        <v>0.78510000000000002</v>
      </c>
      <c r="AP1470">
        <v>0.67579999999999996</v>
      </c>
      <c r="AQ1470">
        <v>0.67110000000000003</v>
      </c>
      <c r="AR1470">
        <v>0.84840000000000004</v>
      </c>
      <c r="AS1470">
        <v>0.93730000000000002</v>
      </c>
      <c r="AT1470">
        <v>1.0550999999999999</v>
      </c>
      <c r="AU1470">
        <v>0.79959999999999998</v>
      </c>
      <c r="AV1470">
        <v>0.65969999999999995</v>
      </c>
    </row>
    <row r="1471" spans="8:48" ht="15" customHeight="1" x14ac:dyDescent="0.3">
      <c r="H1471" t="str">
        <v>BCCW4X8</v>
      </c>
      <c r="I1471" t="str">
        <v>TEAM INTERNET GRP (CENTRALNIC)  ORD</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0.69440000000000002</v>
      </c>
      <c r="AV1471">
        <v>0.65890000000000004</v>
      </c>
    </row>
    <row r="1472" spans="8:48" ht="15" customHeight="1" x14ac:dyDescent="0.3">
      <c r="H1472" t="str">
        <v>0602729</v>
      </c>
      <c r="I1472" t="str">
        <v>MORGAN ADVANCED MATERIALS PLC  ORD</v>
      </c>
      <c r="J1472">
        <v>0</v>
      </c>
      <c r="K1472">
        <v>0</v>
      </c>
      <c r="L1472">
        <v>0</v>
      </c>
      <c r="M1472">
        <v>0</v>
      </c>
      <c r="N1472">
        <v>0</v>
      </c>
      <c r="O1472">
        <v>0</v>
      </c>
      <c r="P1472">
        <v>0</v>
      </c>
      <c r="Q1472">
        <v>0</v>
      </c>
      <c r="R1472">
        <v>0</v>
      </c>
      <c r="S1472">
        <v>0</v>
      </c>
      <c r="T1472">
        <v>0</v>
      </c>
      <c r="U1472">
        <v>0.38100000000000001</v>
      </c>
      <c r="V1472">
        <v>0.36849999999999999</v>
      </c>
      <c r="W1472">
        <v>0.35189999999999999</v>
      </c>
      <c r="X1472">
        <v>0.36580000000000001</v>
      </c>
      <c r="Y1472">
        <v>0.38100000000000001</v>
      </c>
      <c r="Z1472">
        <v>0.34789999999999999</v>
      </c>
      <c r="AA1472">
        <v>0.38080000000000003</v>
      </c>
      <c r="AB1472">
        <v>0.47589999999999999</v>
      </c>
      <c r="AC1472">
        <v>0.56969999999999998</v>
      </c>
      <c r="AD1472">
        <v>0.51580000000000004</v>
      </c>
      <c r="AE1472">
        <v>0.57450000000000001</v>
      </c>
      <c r="AF1472">
        <v>0.60329999999999995</v>
      </c>
      <c r="AG1472">
        <v>0.66710000000000003</v>
      </c>
      <c r="AH1472">
        <v>0.74380000000000002</v>
      </c>
      <c r="AI1472">
        <v>0.78480000000000005</v>
      </c>
      <c r="AJ1472">
        <v>0.65459999999999996</v>
      </c>
      <c r="AK1472">
        <v>0.61309999999999998</v>
      </c>
      <c r="AL1472">
        <v>0.54759999999999998</v>
      </c>
      <c r="AM1472">
        <v>0.62019999999999997</v>
      </c>
      <c r="AN1472">
        <v>0.56630000000000003</v>
      </c>
      <c r="AO1472">
        <v>0.70930000000000004</v>
      </c>
      <c r="AP1472">
        <v>0.58940000000000003</v>
      </c>
      <c r="AQ1472">
        <v>0.58579999999999999</v>
      </c>
      <c r="AR1472">
        <v>0.55159999999999998</v>
      </c>
      <c r="AS1472">
        <v>0.5917</v>
      </c>
      <c r="AT1472">
        <v>0.66400000000000003</v>
      </c>
      <c r="AU1472">
        <v>0.71009999999999995</v>
      </c>
      <c r="AV1472">
        <v>0.65639999999999998</v>
      </c>
    </row>
    <row r="1473" spans="8:48" ht="15" customHeight="1" x14ac:dyDescent="0.3">
      <c r="H1473" t="str">
        <v>BDC5DH1</v>
      </c>
      <c r="I1473" t="str">
        <v>KENMARE RESOURCES PLC  ORD</v>
      </c>
      <c r="J1473">
        <v>0</v>
      </c>
      <c r="K1473">
        <v>0</v>
      </c>
      <c r="L1473">
        <v>0</v>
      </c>
      <c r="M1473">
        <v>0</v>
      </c>
      <c r="N1473">
        <v>0</v>
      </c>
      <c r="O1473">
        <v>0</v>
      </c>
      <c r="P1473">
        <v>0</v>
      </c>
      <c r="Q1473">
        <v>0</v>
      </c>
      <c r="R1473">
        <v>0</v>
      </c>
      <c r="S1473">
        <v>0</v>
      </c>
      <c r="T1473">
        <v>0</v>
      </c>
      <c r="U1473">
        <v>0</v>
      </c>
      <c r="V1473">
        <v>0</v>
      </c>
      <c r="W1473">
        <v>0</v>
      </c>
      <c r="X1473">
        <v>0</v>
      </c>
      <c r="Y1473">
        <v>0</v>
      </c>
      <c r="Z1473">
        <v>0.29089999999999999</v>
      </c>
      <c r="AA1473">
        <v>0.6804</v>
      </c>
      <c r="AB1473">
        <v>0.97829999999999995</v>
      </c>
      <c r="AC1473">
        <v>1.1556999999999999</v>
      </c>
      <c r="AD1473">
        <v>1.5402</v>
      </c>
      <c r="AE1473">
        <v>1.2135</v>
      </c>
      <c r="AF1473">
        <v>1.5396000000000001</v>
      </c>
      <c r="AG1473">
        <v>1.1434</v>
      </c>
      <c r="AH1473">
        <v>1.1861999999999999</v>
      </c>
      <c r="AI1473">
        <v>0.98180000000000001</v>
      </c>
      <c r="AJ1473">
        <v>0.97829999999999995</v>
      </c>
      <c r="AK1473">
        <v>1.1091</v>
      </c>
      <c r="AL1473">
        <v>1.0658000000000001</v>
      </c>
      <c r="AM1473">
        <v>1.1717</v>
      </c>
      <c r="AN1473">
        <v>1.1731</v>
      </c>
      <c r="AO1473">
        <v>1.1071</v>
      </c>
      <c r="AP1473">
        <v>0.80030000000000001</v>
      </c>
      <c r="AQ1473">
        <v>0.75349999999999995</v>
      </c>
      <c r="AR1473">
        <v>0.73809999999999998</v>
      </c>
      <c r="AS1473">
        <v>0.65159999999999996</v>
      </c>
      <c r="AT1473">
        <v>0.63390000000000002</v>
      </c>
      <c r="AU1473">
        <v>0.57389999999999997</v>
      </c>
      <c r="AV1473">
        <v>0.65349999999999997</v>
      </c>
    </row>
    <row r="1474" spans="8:48" ht="15" customHeight="1" x14ac:dyDescent="0.3">
      <c r="H1474" t="str">
        <v>B1W8P14</v>
      </c>
      <c r="I1474" t="str">
        <v>AALBERTS NV  ORD</v>
      </c>
      <c r="J1474">
        <v>0</v>
      </c>
      <c r="K1474">
        <v>0</v>
      </c>
      <c r="L1474">
        <v>0</v>
      </c>
      <c r="M1474">
        <v>0</v>
      </c>
      <c r="N1474">
        <v>0</v>
      </c>
      <c r="O1474">
        <v>0</v>
      </c>
      <c r="P1474">
        <v>0</v>
      </c>
      <c r="Q1474">
        <v>0</v>
      </c>
      <c r="R1474">
        <v>0</v>
      </c>
      <c r="S1474">
        <v>0</v>
      </c>
      <c r="T1474">
        <v>0</v>
      </c>
      <c r="U1474">
        <v>0</v>
      </c>
      <c r="V1474">
        <v>0</v>
      </c>
      <c r="W1474">
        <v>0</v>
      </c>
      <c r="X1474">
        <v>0</v>
      </c>
      <c r="Y1474">
        <v>0</v>
      </c>
      <c r="Z1474">
        <v>0</v>
      </c>
      <c r="AA1474">
        <v>4.8599999999999997E-2</v>
      </c>
      <c r="AB1474">
        <v>0.78559999999999997</v>
      </c>
      <c r="AC1474">
        <v>0.86699999999999999</v>
      </c>
      <c r="AD1474">
        <v>1.4937</v>
      </c>
      <c r="AE1474">
        <v>1.6113</v>
      </c>
      <c r="AF1474">
        <v>1.4512</v>
      </c>
      <c r="AG1474">
        <v>1.2465999999999999</v>
      </c>
      <c r="AH1474">
        <v>1.2669999999999999</v>
      </c>
      <c r="AI1474">
        <v>1.1819</v>
      </c>
      <c r="AJ1474">
        <v>0.89</v>
      </c>
      <c r="AK1474">
        <v>0.93110000000000004</v>
      </c>
      <c r="AL1474">
        <v>0.77510000000000001</v>
      </c>
      <c r="AM1474">
        <v>0.79449999999999998</v>
      </c>
      <c r="AN1474">
        <v>0.8135</v>
      </c>
      <c r="AO1474">
        <v>0.74380000000000002</v>
      </c>
      <c r="AP1474">
        <v>0.81499999999999995</v>
      </c>
      <c r="AQ1474">
        <v>0.72389999999999999</v>
      </c>
      <c r="AR1474">
        <v>0.69489999999999996</v>
      </c>
      <c r="AS1474">
        <v>0.7298</v>
      </c>
      <c r="AT1474">
        <v>0.83630000000000004</v>
      </c>
      <c r="AU1474">
        <v>0.65310000000000001</v>
      </c>
      <c r="AV1474">
        <v>0.63619999999999999</v>
      </c>
    </row>
    <row r="1475" spans="8:48" ht="15" customHeight="1" x14ac:dyDescent="0.3">
      <c r="H1475" t="str">
        <v>BK71XP1</v>
      </c>
      <c r="I1475" t="str">
        <v>PEBBLE GROUP PLC  ORD</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0.31979999999999997</v>
      </c>
      <c r="AD1475">
        <v>0.26519999999999999</v>
      </c>
      <c r="AE1475">
        <v>0.37580000000000002</v>
      </c>
      <c r="AF1475">
        <v>0.35299999999999998</v>
      </c>
      <c r="AG1475">
        <v>0.9052</v>
      </c>
      <c r="AH1475">
        <v>0.98919999999999997</v>
      </c>
      <c r="AI1475">
        <v>0.97789999999999999</v>
      </c>
      <c r="AJ1475">
        <v>1.1017999999999999</v>
      </c>
      <c r="AK1475">
        <v>0.99950000000000006</v>
      </c>
      <c r="AL1475">
        <v>0.82809999999999995</v>
      </c>
      <c r="AM1475">
        <v>1.0728</v>
      </c>
      <c r="AN1475">
        <v>1.0264</v>
      </c>
      <c r="AO1475">
        <v>0.86040000000000005</v>
      </c>
      <c r="AP1475">
        <v>1.0425</v>
      </c>
      <c r="AQ1475">
        <v>0.89459999999999995</v>
      </c>
      <c r="AR1475">
        <v>0.96419999999999995</v>
      </c>
      <c r="AS1475">
        <v>0.67759999999999998</v>
      </c>
      <c r="AT1475">
        <v>0.84</v>
      </c>
      <c r="AU1475">
        <v>0.64539999999999997</v>
      </c>
      <c r="AV1475">
        <v>0.6341</v>
      </c>
    </row>
    <row r="1476" spans="8:48" ht="15" customHeight="1" x14ac:dyDescent="0.3">
      <c r="H1476" t="str">
        <v>ALV</v>
      </c>
      <c r="I1476" t="str">
        <v>AUTOLIV INC  COM</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0.57789999999999997</v>
      </c>
      <c r="AC1476">
        <v>0.47570000000000001</v>
      </c>
      <c r="AD1476">
        <v>0.42959999999999998</v>
      </c>
      <c r="AE1476">
        <v>0.4708</v>
      </c>
      <c r="AF1476">
        <v>0.70399999999999996</v>
      </c>
      <c r="AG1476">
        <v>0.60809999999999997</v>
      </c>
      <c r="AH1476">
        <v>0.55920000000000003</v>
      </c>
      <c r="AI1476">
        <v>0.5454</v>
      </c>
      <c r="AJ1476">
        <v>0.66149999999999998</v>
      </c>
      <c r="AK1476">
        <v>0.65539999999999998</v>
      </c>
      <c r="AL1476">
        <v>0.54220000000000002</v>
      </c>
      <c r="AM1476">
        <v>0.99409999999999998</v>
      </c>
      <c r="AN1476">
        <v>0.94389999999999996</v>
      </c>
      <c r="AO1476">
        <v>0.75139999999999996</v>
      </c>
      <c r="AP1476">
        <v>0.84619999999999995</v>
      </c>
      <c r="AQ1476">
        <v>0.76800000000000002</v>
      </c>
      <c r="AR1476">
        <v>0.75660000000000005</v>
      </c>
      <c r="AS1476">
        <v>0.68620000000000003</v>
      </c>
      <c r="AT1476">
        <v>0.7399</v>
      </c>
      <c r="AU1476">
        <v>0.58609999999999995</v>
      </c>
      <c r="AV1476">
        <v>0.63349999999999995</v>
      </c>
    </row>
    <row r="1477" spans="8:48" ht="15" customHeight="1" x14ac:dyDescent="0.3">
      <c r="H1477" t="str">
        <v>5468346</v>
      </c>
      <c r="I1477" t="str">
        <v>AIXTRON SE  ORG REG</v>
      </c>
      <c r="J1477">
        <v>0</v>
      </c>
      <c r="K1477">
        <v>0</v>
      </c>
      <c r="L1477">
        <v>0</v>
      </c>
      <c r="M1477">
        <v>0</v>
      </c>
      <c r="N1477">
        <v>0</v>
      </c>
      <c r="O1477">
        <v>0</v>
      </c>
      <c r="P1477">
        <v>0</v>
      </c>
      <c r="Q1477">
        <v>0</v>
      </c>
      <c r="R1477">
        <v>0</v>
      </c>
      <c r="S1477">
        <v>0</v>
      </c>
      <c r="T1477">
        <v>0</v>
      </c>
      <c r="U1477">
        <v>0</v>
      </c>
      <c r="V1477">
        <v>0</v>
      </c>
      <c r="W1477">
        <v>0</v>
      </c>
      <c r="X1477">
        <v>0</v>
      </c>
      <c r="Y1477">
        <v>0</v>
      </c>
      <c r="Z1477">
        <v>0</v>
      </c>
      <c r="AA1477">
        <v>2.4500000000000001E-2</v>
      </c>
      <c r="AB1477">
        <v>9.9099999999999994E-2</v>
      </c>
      <c r="AC1477">
        <v>0.1273</v>
      </c>
      <c r="AD1477">
        <v>0.2646</v>
      </c>
      <c r="AE1477">
        <v>0.3513</v>
      </c>
      <c r="AF1477">
        <v>0.91339999999999999</v>
      </c>
      <c r="AG1477">
        <v>1.0427</v>
      </c>
      <c r="AH1477">
        <v>0.84750000000000003</v>
      </c>
      <c r="AI1477">
        <v>0.97319999999999995</v>
      </c>
      <c r="AJ1477">
        <v>0.8931</v>
      </c>
      <c r="AK1477">
        <v>0.75829999999999997</v>
      </c>
      <c r="AL1477">
        <v>0.84950000000000003</v>
      </c>
      <c r="AM1477">
        <v>0.9042</v>
      </c>
      <c r="AN1477">
        <v>0.87639999999999996</v>
      </c>
      <c r="AO1477">
        <v>0.76</v>
      </c>
      <c r="AP1477">
        <v>0.80800000000000005</v>
      </c>
      <c r="AQ1477">
        <v>0.96330000000000005</v>
      </c>
      <c r="AR1477">
        <v>0</v>
      </c>
      <c r="AS1477">
        <v>0</v>
      </c>
      <c r="AT1477">
        <v>0</v>
      </c>
      <c r="AU1477">
        <v>0.71499999999999997</v>
      </c>
      <c r="AV1477">
        <v>0.63139999999999996</v>
      </c>
    </row>
    <row r="1478" spans="8:48" ht="15" customHeight="1" x14ac:dyDescent="0.3">
      <c r="H1478" t="str">
        <v>B2425G6</v>
      </c>
      <c r="I1478" t="str">
        <v>CRANEWARE PLC  ORD</v>
      </c>
      <c r="J1478">
        <v>0.41710000000000003</v>
      </c>
      <c r="K1478">
        <v>0.48480000000000001</v>
      </c>
      <c r="L1478">
        <v>0.49509999999999998</v>
      </c>
      <c r="M1478">
        <v>0.53249999999999997</v>
      </c>
      <c r="N1478">
        <v>0.48709999999999998</v>
      </c>
      <c r="O1478">
        <v>0.54279999999999995</v>
      </c>
      <c r="P1478">
        <v>0.66359999999999997</v>
      </c>
      <c r="Q1478">
        <v>0.70199999999999996</v>
      </c>
      <c r="R1478">
        <v>0.60229999999999995</v>
      </c>
      <c r="S1478">
        <v>0.61350000000000005</v>
      </c>
      <c r="T1478">
        <v>0.69989999999999997</v>
      </c>
      <c r="U1478">
        <v>0.72499999999999998</v>
      </c>
      <c r="V1478">
        <v>0.68259999999999998</v>
      </c>
      <c r="W1478">
        <v>0.76449999999999996</v>
      </c>
      <c r="X1478">
        <v>1.2436</v>
      </c>
      <c r="Y1478">
        <v>0.62980000000000003</v>
      </c>
      <c r="Z1478">
        <v>0.61080000000000001</v>
      </c>
      <c r="AA1478">
        <v>0.4284</v>
      </c>
      <c r="AB1478">
        <v>1.0788</v>
      </c>
      <c r="AC1478">
        <v>1.0985</v>
      </c>
      <c r="AD1478">
        <v>1.0610999999999999</v>
      </c>
      <c r="AE1478">
        <v>0.73839999999999995</v>
      </c>
      <c r="AF1478">
        <v>0.66669999999999996</v>
      </c>
      <c r="AG1478">
        <v>0.59589999999999999</v>
      </c>
      <c r="AH1478">
        <v>0.58409999999999995</v>
      </c>
      <c r="AI1478">
        <v>0.70369999999999999</v>
      </c>
      <c r="AJ1478">
        <v>0.84740000000000004</v>
      </c>
      <c r="AK1478">
        <v>0.75180000000000002</v>
      </c>
      <c r="AL1478">
        <v>0.62219999999999998</v>
      </c>
      <c r="AM1478">
        <v>0.87509999999999999</v>
      </c>
      <c r="AN1478">
        <v>1.0154000000000001</v>
      </c>
      <c r="AO1478">
        <v>0.89170000000000005</v>
      </c>
      <c r="AP1478">
        <v>0.85429999999999995</v>
      </c>
      <c r="AQ1478">
        <v>0.7379</v>
      </c>
      <c r="AR1478">
        <v>0.85550000000000004</v>
      </c>
      <c r="AS1478">
        <v>0.89</v>
      </c>
      <c r="AT1478">
        <v>0.80769999999999997</v>
      </c>
      <c r="AU1478">
        <v>0.65569999999999995</v>
      </c>
      <c r="AV1478">
        <v>0.61650000000000005</v>
      </c>
    </row>
    <row r="1479" spans="8:48" ht="15" customHeight="1" x14ac:dyDescent="0.3">
      <c r="H1479" t="str">
        <v>0242493</v>
      </c>
      <c r="I1479" t="str">
        <v>DCC PLC  ORD</v>
      </c>
      <c r="J1479">
        <v>0.34570000000000001</v>
      </c>
      <c r="K1479">
        <v>0.45369999999999999</v>
      </c>
      <c r="L1479">
        <v>0.44879999999999998</v>
      </c>
      <c r="M1479">
        <v>0.30280000000000001</v>
      </c>
      <c r="N1479">
        <v>0.34029999999999999</v>
      </c>
      <c r="O1479">
        <v>0.24990000000000001</v>
      </c>
      <c r="P1479">
        <v>0.24690000000000001</v>
      </c>
      <c r="Q1479">
        <v>0.2596</v>
      </c>
      <c r="R1479">
        <v>0.41920000000000002</v>
      </c>
      <c r="S1479">
        <v>0.36099999999999999</v>
      </c>
      <c r="T1479">
        <v>0.2472</v>
      </c>
      <c r="U1479">
        <v>0.4103</v>
      </c>
      <c r="V1479">
        <v>1.2</v>
      </c>
      <c r="W1479">
        <v>1.1744000000000001</v>
      </c>
      <c r="X1479">
        <v>1.2121999999999999</v>
      </c>
      <c r="Y1479">
        <v>1.1085</v>
      </c>
      <c r="Z1479">
        <v>1.1734</v>
      </c>
      <c r="AA1479">
        <v>1.0951</v>
      </c>
      <c r="AB1479">
        <v>1.2571000000000001</v>
      </c>
      <c r="AC1479">
        <v>1.1534</v>
      </c>
      <c r="AD1479">
        <v>1.2455000000000001</v>
      </c>
      <c r="AE1479">
        <v>1.0650999999999999</v>
      </c>
      <c r="AF1479">
        <v>0.92710000000000004</v>
      </c>
      <c r="AG1479">
        <v>0.77059999999999995</v>
      </c>
      <c r="AH1479">
        <v>0.91279999999999994</v>
      </c>
      <c r="AI1479">
        <v>0.79700000000000004</v>
      </c>
      <c r="AJ1479">
        <v>0.84209999999999996</v>
      </c>
      <c r="AK1479">
        <v>0.84370000000000001</v>
      </c>
      <c r="AL1479">
        <v>0.83630000000000004</v>
      </c>
      <c r="AM1479">
        <v>0.6331</v>
      </c>
      <c r="AN1479">
        <v>0.64410000000000001</v>
      </c>
      <c r="AO1479">
        <v>0.60060000000000002</v>
      </c>
      <c r="AP1479">
        <v>0.74260000000000004</v>
      </c>
      <c r="AQ1479">
        <v>0.70930000000000004</v>
      </c>
      <c r="AR1479">
        <v>0.7843</v>
      </c>
      <c r="AS1479">
        <v>0.67500000000000004</v>
      </c>
      <c r="AT1479">
        <v>0.68810000000000004</v>
      </c>
      <c r="AU1479">
        <v>0.64800000000000002</v>
      </c>
      <c r="AV1479">
        <v>0.61560000000000004</v>
      </c>
    </row>
    <row r="1480" spans="8:48" ht="15" customHeight="1" x14ac:dyDescent="0.3">
      <c r="H1480" t="str">
        <v>5492345</v>
      </c>
      <c r="I1480" t="str">
        <v>DO &amp; CO (DO &amp; CO RESTAURANTS)  ORD</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0.16070000000000001</v>
      </c>
      <c r="AR1480">
        <v>0.45910000000000001</v>
      </c>
      <c r="AS1480">
        <v>0.55149999999999999</v>
      </c>
      <c r="AT1480">
        <v>0.57299999999999995</v>
      </c>
      <c r="AU1480">
        <v>0.73599999999999999</v>
      </c>
      <c r="AV1480">
        <v>0.60950000000000004</v>
      </c>
    </row>
    <row r="1481" spans="8:48" ht="15" customHeight="1" x14ac:dyDescent="0.3">
      <c r="H1481" t="str">
        <v>BJ5FQX7</v>
      </c>
      <c r="I1481" t="str">
        <v>UNIPHAR PLC  ORD</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0.49640000000000001</v>
      </c>
      <c r="AH1481">
        <v>0.74160000000000004</v>
      </c>
      <c r="AI1481">
        <v>0.85409999999999997</v>
      </c>
      <c r="AJ1481">
        <v>0.63560000000000005</v>
      </c>
      <c r="AK1481">
        <v>0.76910000000000001</v>
      </c>
      <c r="AL1481">
        <v>0.5877</v>
      </c>
      <c r="AM1481">
        <v>0.58689999999999998</v>
      </c>
      <c r="AN1481">
        <v>0.93879999999999997</v>
      </c>
      <c r="AO1481">
        <v>0.84850000000000003</v>
      </c>
      <c r="AP1481">
        <v>0.81479999999999997</v>
      </c>
      <c r="AQ1481">
        <v>0.81530000000000002</v>
      </c>
      <c r="AR1481">
        <v>0.65649999999999997</v>
      </c>
      <c r="AS1481">
        <v>0.73089999999999999</v>
      </c>
      <c r="AT1481">
        <v>0.62419999999999998</v>
      </c>
      <c r="AU1481">
        <v>0.56030000000000002</v>
      </c>
      <c r="AV1481">
        <v>0.60899999999999999</v>
      </c>
    </row>
    <row r="1482" spans="8:48" ht="15" customHeight="1" x14ac:dyDescent="0.3">
      <c r="H1482" t="str">
        <v>5608915</v>
      </c>
      <c r="I1482" t="str">
        <v>ALTEN  ORD</v>
      </c>
      <c r="J1482">
        <v>1.1342000000000001</v>
      </c>
      <c r="K1482">
        <v>1.036</v>
      </c>
      <c r="L1482">
        <v>1.0696000000000001</v>
      </c>
      <c r="M1482">
        <v>0.92849999999999999</v>
      </c>
      <c r="N1482">
        <v>0.70169999999999999</v>
      </c>
      <c r="O1482">
        <v>0.29849999999999999</v>
      </c>
      <c r="P1482">
        <v>0.29110000000000003</v>
      </c>
      <c r="Q1482">
        <v>0.29339999999999999</v>
      </c>
      <c r="R1482">
        <v>0.30380000000000001</v>
      </c>
      <c r="S1482">
        <v>0.30330000000000001</v>
      </c>
      <c r="T1482">
        <v>0.30430000000000001</v>
      </c>
      <c r="U1482">
        <v>0.3</v>
      </c>
      <c r="V1482">
        <v>0.30980000000000002</v>
      </c>
      <c r="W1482">
        <v>0.32829999999999998</v>
      </c>
      <c r="X1482">
        <v>0.33900000000000002</v>
      </c>
      <c r="Y1482">
        <v>0.43190000000000001</v>
      </c>
      <c r="Z1482">
        <v>0.47389999999999999</v>
      </c>
      <c r="AA1482">
        <v>0.51539999999999997</v>
      </c>
      <c r="AB1482">
        <v>0.56369999999999998</v>
      </c>
      <c r="AC1482">
        <v>0.56989999999999996</v>
      </c>
      <c r="AD1482">
        <v>0.53690000000000004</v>
      </c>
      <c r="AE1482">
        <v>0.50249999999999995</v>
      </c>
      <c r="AF1482">
        <v>0.52249999999999996</v>
      </c>
      <c r="AG1482">
        <v>0.60680000000000001</v>
      </c>
      <c r="AH1482">
        <v>0.57650000000000001</v>
      </c>
      <c r="AI1482">
        <v>0.60370000000000001</v>
      </c>
      <c r="AJ1482">
        <v>0.73909999999999998</v>
      </c>
      <c r="AK1482">
        <v>0.61119999999999997</v>
      </c>
      <c r="AL1482">
        <v>0.56269999999999998</v>
      </c>
      <c r="AM1482">
        <v>0.5524</v>
      </c>
      <c r="AN1482">
        <v>0.68240000000000001</v>
      </c>
      <c r="AO1482">
        <v>0.63619999999999999</v>
      </c>
      <c r="AP1482">
        <v>0.73180000000000001</v>
      </c>
      <c r="AQ1482">
        <v>0.71930000000000005</v>
      </c>
      <c r="AR1482">
        <v>0.66239999999999999</v>
      </c>
      <c r="AS1482">
        <v>0.66390000000000005</v>
      </c>
      <c r="AT1482">
        <v>0.67279999999999995</v>
      </c>
      <c r="AU1482">
        <v>0.60709999999999997</v>
      </c>
      <c r="AV1482">
        <v>0.60099999999999998</v>
      </c>
    </row>
    <row r="1483" spans="8:48" ht="15" customHeight="1" x14ac:dyDescent="0.3">
      <c r="H1483" t="str">
        <v>BKPH9R5</v>
      </c>
      <c r="I1483" t="str">
        <v>LBG MEDIA PLC  ORD</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0.26040000000000002</v>
      </c>
      <c r="AM1483">
        <v>0.2036</v>
      </c>
      <c r="AN1483">
        <v>0.15709999999999999</v>
      </c>
      <c r="AO1483">
        <v>0.21970000000000001</v>
      </c>
      <c r="AP1483">
        <v>0.16239999999999999</v>
      </c>
      <c r="AQ1483">
        <v>0.20250000000000001</v>
      </c>
      <c r="AR1483">
        <v>0.18490000000000001</v>
      </c>
      <c r="AS1483">
        <v>0.16739999999999999</v>
      </c>
      <c r="AT1483">
        <v>0.24210000000000001</v>
      </c>
      <c r="AU1483">
        <v>0.44650000000000001</v>
      </c>
      <c r="AV1483">
        <v>0.59609999999999996</v>
      </c>
    </row>
    <row r="1484" spans="8:48" ht="15" customHeight="1" x14ac:dyDescent="0.3">
      <c r="H1484" t="str">
        <v>0386410</v>
      </c>
      <c r="I1484" t="str">
        <v>GREENCORE GROUP PLC  ORD</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0.52410000000000001</v>
      </c>
      <c r="AU1484">
        <v>0.71060000000000001</v>
      </c>
      <c r="AV1484">
        <v>0.58479999999999999</v>
      </c>
    </row>
    <row r="1485" spans="8:48" ht="15" customHeight="1" x14ac:dyDescent="0.3">
      <c r="H1485" t="str">
        <v>BQPGGN9</v>
      </c>
      <c r="I1485" t="str">
        <v>AMS OSRAM AG  ORD</v>
      </c>
      <c r="J1485">
        <v>0.2145</v>
      </c>
      <c r="K1485">
        <v>0.15340000000000001</v>
      </c>
      <c r="L1485">
        <v>0.25009999999999999</v>
      </c>
      <c r="M1485">
        <v>0.22869999999999999</v>
      </c>
      <c r="N1485">
        <v>0.28000000000000003</v>
      </c>
      <c r="O1485">
        <v>0.27260000000000001</v>
      </c>
      <c r="P1485">
        <v>0.30080000000000001</v>
      </c>
      <c r="Q1485">
        <v>0.30159999999999998</v>
      </c>
      <c r="R1485">
        <v>0.25259999999999999</v>
      </c>
      <c r="S1485">
        <v>0.2001</v>
      </c>
      <c r="T1485">
        <v>0.17449999999999999</v>
      </c>
      <c r="U1485">
        <v>0.24460000000000001</v>
      </c>
      <c r="V1485">
        <v>0.2777</v>
      </c>
      <c r="W1485">
        <v>0.1958</v>
      </c>
      <c r="X1485">
        <v>0.15310000000000001</v>
      </c>
      <c r="Y1485">
        <v>0</v>
      </c>
      <c r="Z1485">
        <v>0</v>
      </c>
      <c r="AA1485">
        <v>0</v>
      </c>
      <c r="AB1485">
        <v>0</v>
      </c>
      <c r="AC1485">
        <v>0</v>
      </c>
      <c r="AD1485">
        <v>0</v>
      </c>
      <c r="AE1485">
        <v>0</v>
      </c>
      <c r="AF1485">
        <v>0</v>
      </c>
      <c r="AG1485">
        <v>0</v>
      </c>
      <c r="AH1485">
        <v>0</v>
      </c>
      <c r="AI1485">
        <v>1.0858000000000001</v>
      </c>
      <c r="AJ1485">
        <v>1.0699000000000001</v>
      </c>
      <c r="AK1485">
        <v>1.1387</v>
      </c>
      <c r="AL1485">
        <v>1.0518000000000001</v>
      </c>
      <c r="AM1485">
        <v>1.1039000000000001</v>
      </c>
      <c r="AN1485">
        <v>1.0195000000000001</v>
      </c>
      <c r="AO1485">
        <v>0.97619999999999996</v>
      </c>
      <c r="AP1485">
        <v>0.93189999999999995</v>
      </c>
      <c r="AQ1485">
        <v>0.96850000000000003</v>
      </c>
      <c r="AR1485">
        <v>0.69740000000000002</v>
      </c>
      <c r="AS1485">
        <v>1.2381</v>
      </c>
      <c r="AT1485">
        <v>0.95140000000000002</v>
      </c>
      <c r="AU1485">
        <v>0.99929999999999997</v>
      </c>
      <c r="AV1485">
        <v>0.57950000000000002</v>
      </c>
    </row>
    <row r="1486" spans="8:48" ht="15" customHeight="1" x14ac:dyDescent="0.3">
      <c r="H1486" t="str">
        <v>BMCFL47</v>
      </c>
      <c r="I1486" t="str">
        <v>STILLFRONT GROUP AB  ORD</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0.31759999999999999</v>
      </c>
      <c r="AJ1486">
        <v>0.34560000000000002</v>
      </c>
      <c r="AK1486">
        <v>0.31730000000000003</v>
      </c>
      <c r="AL1486">
        <v>0.23250000000000001</v>
      </c>
      <c r="AM1486">
        <v>0.27950000000000003</v>
      </c>
      <c r="AN1486">
        <v>0.33079999999999998</v>
      </c>
      <c r="AO1486">
        <v>0.33489999999999998</v>
      </c>
      <c r="AP1486">
        <v>0.2329</v>
      </c>
      <c r="AQ1486">
        <v>0</v>
      </c>
      <c r="AR1486">
        <v>0</v>
      </c>
      <c r="AS1486">
        <v>0</v>
      </c>
      <c r="AT1486">
        <v>0</v>
      </c>
      <c r="AU1486">
        <v>0.84970000000000001</v>
      </c>
      <c r="AV1486">
        <v>0.57530000000000003</v>
      </c>
    </row>
    <row r="1487" spans="8:48" ht="15" customHeight="1" x14ac:dyDescent="0.3">
      <c r="H1487" t="str">
        <v>BF0GJW7</v>
      </c>
      <c r="I1487" t="str">
        <v>BOKU INC  ORD</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0.3906</v>
      </c>
      <c r="AU1487">
        <v>0.61429999999999996</v>
      </c>
      <c r="AV1487">
        <v>0.57040000000000002</v>
      </c>
    </row>
    <row r="1488" spans="8:48" ht="15" customHeight="1" x14ac:dyDescent="0.3">
      <c r="H1488" t="str">
        <v>BQMQ1P9</v>
      </c>
      <c r="I1488" t="str">
        <v>ALUFLEXPACK AG  ORD 2 LINE APR 2024</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0.50980000000000003</v>
      </c>
      <c r="AV1488">
        <v>0.5696</v>
      </c>
    </row>
    <row r="1489" spans="8:48" ht="15" customHeight="1" x14ac:dyDescent="0.3">
      <c r="H1489" t="str">
        <v>BNT8K50</v>
      </c>
      <c r="I1489" t="str">
        <v>NOVEM GROUP SA  ORD</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0.15079999999999999</v>
      </c>
      <c r="AP1489">
        <v>0.35809999999999997</v>
      </c>
      <c r="AQ1489">
        <v>0.45939999999999998</v>
      </c>
      <c r="AR1489">
        <v>0.6976</v>
      </c>
      <c r="AS1489">
        <v>0.84799999999999998</v>
      </c>
      <c r="AT1489">
        <v>0.67730000000000001</v>
      </c>
      <c r="AU1489">
        <v>0.59519999999999995</v>
      </c>
      <c r="AV1489">
        <v>0.56850000000000001</v>
      </c>
    </row>
    <row r="1490" spans="8:48" ht="15" customHeight="1" x14ac:dyDescent="0.3">
      <c r="H1490" t="str">
        <v>B8VZXT9</v>
      </c>
      <c r="I1490" t="str">
        <v>CREST NICHOLSON HOLDINGS PLC  ORD</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0.60470000000000002</v>
      </c>
      <c r="AU1490">
        <v>0.68320000000000003</v>
      </c>
      <c r="AV1490">
        <v>0.56710000000000005</v>
      </c>
    </row>
    <row r="1491" spans="8:48" ht="15" customHeight="1" x14ac:dyDescent="0.3">
      <c r="H1491" t="str">
        <v>B01F7T1</v>
      </c>
      <c r="I1491" t="str">
        <v>M&amp;C SAATCHI PLC  ORD</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8.2900000000000001E-2</v>
      </c>
      <c r="AT1491">
        <v>0.35770000000000002</v>
      </c>
      <c r="AU1491">
        <v>0.56930000000000003</v>
      </c>
      <c r="AV1491">
        <v>0.56479999999999997</v>
      </c>
    </row>
    <row r="1492" spans="8:48" ht="15" customHeight="1" x14ac:dyDescent="0.3">
      <c r="H1492" t="str">
        <v>B1YVKJ4</v>
      </c>
      <c r="I1492" t="str">
        <v>SOLARIA ENERGIA Y MEDIO AMBIENTE ORD</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0.7399</v>
      </c>
      <c r="AV1492">
        <v>0.55020000000000002</v>
      </c>
    </row>
    <row r="1493" spans="8:48" ht="15" customHeight="1" x14ac:dyDescent="0.3">
      <c r="H1493" t="str">
        <v>BZBX0P7</v>
      </c>
      <c r="I1493" t="str">
        <v>GYM GROUP PLC  ORD</v>
      </c>
      <c r="J1493">
        <v>0</v>
      </c>
      <c r="K1493">
        <v>0</v>
      </c>
      <c r="L1493">
        <v>0</v>
      </c>
      <c r="M1493">
        <v>0.73270000000000002</v>
      </c>
      <c r="N1493">
        <v>0.61360000000000003</v>
      </c>
      <c r="O1493">
        <v>0.54659999999999997</v>
      </c>
      <c r="P1493">
        <v>0.58109999999999995</v>
      </c>
      <c r="Q1493">
        <v>0.56769999999999998</v>
      </c>
      <c r="R1493">
        <v>0.60699999999999998</v>
      </c>
      <c r="S1493">
        <v>0.60150000000000003</v>
      </c>
      <c r="T1493">
        <v>0.55740000000000001</v>
      </c>
      <c r="U1493">
        <v>0.441</v>
      </c>
      <c r="V1493">
        <v>0.46550000000000002</v>
      </c>
      <c r="W1493">
        <v>0.52390000000000003</v>
      </c>
      <c r="X1493">
        <v>0.61119999999999997</v>
      </c>
      <c r="Y1493">
        <v>0.70409999999999995</v>
      </c>
      <c r="Z1493">
        <v>0.52080000000000004</v>
      </c>
      <c r="AA1493">
        <v>0.57110000000000005</v>
      </c>
      <c r="AB1493">
        <v>0.4874</v>
      </c>
      <c r="AC1493">
        <v>0.55589999999999995</v>
      </c>
      <c r="AD1493">
        <v>0.38600000000000001</v>
      </c>
      <c r="AE1493">
        <v>0.65900000000000003</v>
      </c>
      <c r="AF1493">
        <v>0.66500000000000004</v>
      </c>
      <c r="AG1493">
        <v>0.7369</v>
      </c>
      <c r="AH1493">
        <v>0.58289999999999997</v>
      </c>
      <c r="AI1493">
        <v>0.50980000000000003</v>
      </c>
      <c r="AJ1493">
        <v>0.59440000000000004</v>
      </c>
      <c r="AK1493">
        <v>0.52429999999999999</v>
      </c>
      <c r="AL1493">
        <v>0.43309999999999998</v>
      </c>
      <c r="AM1493">
        <v>0.54090000000000005</v>
      </c>
      <c r="AN1493">
        <v>0.19500000000000001</v>
      </c>
      <c r="AO1493">
        <v>0.39150000000000001</v>
      </c>
      <c r="AP1493">
        <v>0.40360000000000001</v>
      </c>
      <c r="AQ1493">
        <v>0.40899999999999997</v>
      </c>
      <c r="AR1493">
        <v>0.5252</v>
      </c>
      <c r="AS1493">
        <v>0.55889999999999995</v>
      </c>
      <c r="AT1493">
        <v>0.6179</v>
      </c>
      <c r="AU1493">
        <v>0.56130000000000002</v>
      </c>
      <c r="AV1493">
        <v>0.5494</v>
      </c>
    </row>
    <row r="1494" spans="8:48" ht="15" customHeight="1" x14ac:dyDescent="0.3">
      <c r="H1494" t="str">
        <v>BD9BPN2</v>
      </c>
      <c r="I1494" t="str">
        <v>NEINOR HOMES SA  ORD</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2.5899999999999999E-2</v>
      </c>
      <c r="AV1494">
        <v>0.54890000000000005</v>
      </c>
    </row>
    <row r="1495" spans="8:48" ht="15" customHeight="1" x14ac:dyDescent="0.3">
      <c r="H1495" t="str">
        <v>B1RMFT9</v>
      </c>
      <c r="I1495" t="str">
        <v>TAV HAVALIMANLARI HOLDING AS  ORD</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0.53700000000000003</v>
      </c>
    </row>
    <row r="1496" spans="8:48" ht="15" customHeight="1" x14ac:dyDescent="0.3">
      <c r="H1496" t="str">
        <v>BMWRZ07</v>
      </c>
      <c r="I1496" t="str">
        <v>DOWLAIS GROUP PLC  ORD</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1.1156999999999999</v>
      </c>
      <c r="AR1496">
        <v>1.1060000000000001</v>
      </c>
      <c r="AS1496">
        <v>1.0219</v>
      </c>
      <c r="AT1496">
        <v>0.86719999999999997</v>
      </c>
      <c r="AU1496">
        <v>0.97699999999999998</v>
      </c>
      <c r="AV1496">
        <v>0.53420000000000001</v>
      </c>
    </row>
    <row r="1497" spans="8:48" ht="15" customHeight="1" x14ac:dyDescent="0.3">
      <c r="H1497" t="str">
        <v>BG382L7</v>
      </c>
      <c r="I1497" t="str">
        <v>TRITAX EUROBOX PLC  ORD</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0.50700000000000001</v>
      </c>
      <c r="AI1497">
        <v>0.50370000000000004</v>
      </c>
      <c r="AJ1497">
        <v>0.7369</v>
      </c>
      <c r="AK1497">
        <v>0.78700000000000003</v>
      </c>
      <c r="AL1497">
        <v>0.75009999999999999</v>
      </c>
      <c r="AM1497">
        <v>0.77800000000000002</v>
      </c>
      <c r="AN1497">
        <v>0.63490000000000002</v>
      </c>
      <c r="AO1497">
        <v>0.51910000000000001</v>
      </c>
      <c r="AP1497">
        <v>0.47239999999999999</v>
      </c>
      <c r="AQ1497">
        <v>0.4088</v>
      </c>
      <c r="AR1497">
        <v>0.42130000000000001</v>
      </c>
      <c r="AS1497">
        <v>0.36990000000000001</v>
      </c>
      <c r="AT1497">
        <v>0.43030000000000002</v>
      </c>
      <c r="AU1497">
        <v>0.50209999999999999</v>
      </c>
      <c r="AV1497">
        <v>0.52969999999999995</v>
      </c>
    </row>
    <row r="1498" spans="8:48" ht="15" customHeight="1" x14ac:dyDescent="0.3">
      <c r="H1498" t="str">
        <v>BJBMWP6</v>
      </c>
      <c r="I1498" t="str">
        <v>KARNOV GROUP AB  ORD</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0.30740000000000001</v>
      </c>
      <c r="AE1498">
        <v>0.32729999999999998</v>
      </c>
      <c r="AF1498">
        <v>0.30009999999999998</v>
      </c>
      <c r="AG1498">
        <v>0.35049999999999998</v>
      </c>
      <c r="AH1498">
        <v>0.31440000000000001</v>
      </c>
      <c r="AI1498">
        <v>0.4007</v>
      </c>
      <c r="AJ1498">
        <v>0.44800000000000001</v>
      </c>
      <c r="AK1498">
        <v>0.59189999999999998</v>
      </c>
      <c r="AL1498">
        <v>0.83209999999999995</v>
      </c>
      <c r="AM1498">
        <v>1.0007999999999999</v>
      </c>
      <c r="AN1498">
        <v>0.99019999999999997</v>
      </c>
      <c r="AO1498">
        <v>0.94030000000000002</v>
      </c>
      <c r="AP1498">
        <v>0.73360000000000003</v>
      </c>
      <c r="AQ1498">
        <v>0.63180000000000003</v>
      </c>
      <c r="AR1498">
        <v>0.76819999999999999</v>
      </c>
      <c r="AS1498">
        <v>0.84619999999999995</v>
      </c>
      <c r="AT1498">
        <v>0.80320000000000003</v>
      </c>
      <c r="AU1498">
        <v>0.43819999999999998</v>
      </c>
      <c r="AV1498">
        <v>0.51300000000000001</v>
      </c>
    </row>
    <row r="1499" spans="8:48" ht="15" customHeight="1" x14ac:dyDescent="0.3">
      <c r="H1499" t="str">
        <v>4100553</v>
      </c>
      <c r="I1499" t="str">
        <v>NEXUS AG  ORD</v>
      </c>
      <c r="J1499">
        <v>0.60419999999999996</v>
      </c>
      <c r="K1499">
        <v>0.65880000000000005</v>
      </c>
      <c r="L1499">
        <v>0.60680000000000001</v>
      </c>
      <c r="M1499">
        <v>0.63019999999999998</v>
      </c>
      <c r="N1499">
        <v>0.61019999999999996</v>
      </c>
      <c r="O1499">
        <v>0.68120000000000003</v>
      </c>
      <c r="P1499">
        <v>0.75649999999999995</v>
      </c>
      <c r="Q1499">
        <v>0.69679999999999997</v>
      </c>
      <c r="R1499">
        <v>0.73229999999999995</v>
      </c>
      <c r="S1499">
        <v>0.74309999999999998</v>
      </c>
      <c r="T1499">
        <v>0.64529999999999998</v>
      </c>
      <c r="U1499">
        <v>0.5978</v>
      </c>
      <c r="V1499">
        <v>0.55879999999999996</v>
      </c>
      <c r="W1499">
        <v>0.56820000000000004</v>
      </c>
      <c r="X1499">
        <v>0.56769999999999998</v>
      </c>
      <c r="Y1499">
        <v>0.75729999999999997</v>
      </c>
      <c r="Z1499">
        <v>0.67749999999999999</v>
      </c>
      <c r="AA1499">
        <v>0.9819</v>
      </c>
      <c r="AB1499">
        <v>0.9153</v>
      </c>
      <c r="AC1499">
        <v>1.1175999999999999</v>
      </c>
      <c r="AD1499">
        <v>1.1497999999999999</v>
      </c>
      <c r="AE1499">
        <v>1.3507</v>
      </c>
      <c r="AF1499">
        <v>1.4939</v>
      </c>
      <c r="AG1499">
        <v>0.89429999999999998</v>
      </c>
      <c r="AH1499">
        <v>0.7994</v>
      </c>
      <c r="AI1499">
        <v>0.72450000000000003</v>
      </c>
      <c r="AJ1499">
        <v>0.89459999999999995</v>
      </c>
      <c r="AK1499">
        <v>0.89129999999999998</v>
      </c>
      <c r="AL1499">
        <v>0.60140000000000005</v>
      </c>
      <c r="AM1499">
        <v>0.79710000000000003</v>
      </c>
      <c r="AN1499">
        <v>0.4178</v>
      </c>
      <c r="AO1499">
        <v>0.37409999999999999</v>
      </c>
      <c r="AP1499">
        <v>0.33600000000000002</v>
      </c>
      <c r="AQ1499">
        <v>0.33460000000000001</v>
      </c>
      <c r="AR1499">
        <v>0.32650000000000001</v>
      </c>
      <c r="AS1499">
        <v>0.34100000000000003</v>
      </c>
      <c r="AT1499">
        <v>0.33279999999999998</v>
      </c>
      <c r="AU1499">
        <v>0.35360000000000003</v>
      </c>
      <c r="AV1499">
        <v>0.49819999999999998</v>
      </c>
    </row>
    <row r="1500" spans="8:48" ht="15" customHeight="1" x14ac:dyDescent="0.3">
      <c r="H1500" t="str">
        <v>BJ8PD77</v>
      </c>
      <c r="I1500" t="str">
        <v>TITAN CEMENT INTERNATIONAL SA  ORD</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0.4415</v>
      </c>
      <c r="AV1500">
        <v>0.48749999999999999</v>
      </c>
    </row>
    <row r="1501" spans="8:48" ht="15" customHeight="1" x14ac:dyDescent="0.3">
      <c r="H1501" t="str">
        <v>B0Z5YZ2</v>
      </c>
      <c r="I1501" t="str">
        <v>ARKEMA SA  ORD</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0.19420000000000001</v>
      </c>
      <c r="AT1501">
        <v>0.33589999999999998</v>
      </c>
      <c r="AU1501">
        <v>0.35849999999999999</v>
      </c>
      <c r="AV1501">
        <v>0.48349999999999999</v>
      </c>
    </row>
    <row r="1502" spans="8:48" ht="15" customHeight="1" x14ac:dyDescent="0.3">
      <c r="H1502" t="str">
        <v>B6632T7</v>
      </c>
      <c r="I1502" t="str">
        <v>BAKKAFROST P/F  ORD REG</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0.33889999999999998</v>
      </c>
      <c r="AG1502">
        <v>0.32979999999999998</v>
      </c>
      <c r="AH1502">
        <v>0.4007</v>
      </c>
      <c r="AI1502">
        <v>0.36220000000000002</v>
      </c>
      <c r="AJ1502">
        <v>0.40889999999999999</v>
      </c>
      <c r="AK1502">
        <v>0.34820000000000001</v>
      </c>
      <c r="AL1502">
        <v>0.39879999999999999</v>
      </c>
      <c r="AM1502">
        <v>0.50739999999999996</v>
      </c>
      <c r="AN1502">
        <v>0.38030000000000003</v>
      </c>
      <c r="AO1502">
        <v>0.63249999999999995</v>
      </c>
      <c r="AP1502">
        <v>0.45540000000000003</v>
      </c>
      <c r="AQ1502">
        <v>0.37269999999999998</v>
      </c>
      <c r="AR1502">
        <v>0.49869999999999998</v>
      </c>
      <c r="AS1502">
        <v>0.45150000000000001</v>
      </c>
      <c r="AT1502">
        <v>0.57450000000000001</v>
      </c>
      <c r="AU1502">
        <v>0.46360000000000001</v>
      </c>
      <c r="AV1502">
        <v>0.48209999999999997</v>
      </c>
    </row>
    <row r="1503" spans="8:48" ht="15" customHeight="1" x14ac:dyDescent="0.3">
      <c r="H1503" t="str">
        <v>BYMF367</v>
      </c>
      <c r="I1503" t="str">
        <v>WARPAINT LONDON PLC  ORD</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0.4551</v>
      </c>
      <c r="AV1503">
        <v>0.45650000000000002</v>
      </c>
    </row>
    <row r="1504" spans="8:48" ht="15" customHeight="1" x14ac:dyDescent="0.3">
      <c r="H1504" t="str">
        <v>BFZZM64</v>
      </c>
      <c r="I1504" t="str">
        <v>S4 CAPITAL PLC  ORD</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0.44590000000000002</v>
      </c>
    </row>
    <row r="1505" spans="8:48" ht="15" customHeight="1" x14ac:dyDescent="0.3">
      <c r="H1505" t="str">
        <v>BNYKB70</v>
      </c>
      <c r="I1505" t="str">
        <v>KITWAVE GROUP PLC  ORD</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0.44259999999999999</v>
      </c>
    </row>
    <row r="1506" spans="8:48" ht="15" customHeight="1" x14ac:dyDescent="0.3">
      <c r="H1506" t="str">
        <v>0066701</v>
      </c>
      <c r="I1506" t="str">
        <v>AVON TECHNOLOGIES (PROTECTION)  ORD</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7.3999999999999996E-2</v>
      </c>
      <c r="AU1506">
        <v>0.45090000000000002</v>
      </c>
      <c r="AV1506">
        <v>0.43959999999999999</v>
      </c>
    </row>
    <row r="1507" spans="8:48" ht="15" customHeight="1" x14ac:dyDescent="0.3">
      <c r="H1507" t="str">
        <v>0177142</v>
      </c>
      <c r="I1507" t="str">
        <v>ACCESSO TECHNOLOGY GRP (LO Q)  ORD</v>
      </c>
      <c r="J1507">
        <v>0.54449999999999998</v>
      </c>
      <c r="K1507">
        <v>0.49909999999999999</v>
      </c>
      <c r="L1507">
        <v>0.78710000000000002</v>
      </c>
      <c r="M1507">
        <v>0.76219999999999999</v>
      </c>
      <c r="N1507">
        <v>0.70909999999999995</v>
      </c>
      <c r="O1507">
        <v>0.57609999999999995</v>
      </c>
      <c r="P1507">
        <v>0.63500000000000001</v>
      </c>
      <c r="Q1507">
        <v>0.62260000000000004</v>
      </c>
      <c r="R1507">
        <v>0.63449999999999995</v>
      </c>
      <c r="S1507">
        <v>0.65449999999999997</v>
      </c>
      <c r="T1507">
        <v>0.99099999999999999</v>
      </c>
      <c r="U1507">
        <v>1.0152000000000001</v>
      </c>
      <c r="V1507">
        <v>0.94820000000000004</v>
      </c>
      <c r="W1507">
        <v>0.96940000000000004</v>
      </c>
      <c r="X1507">
        <v>1.1516999999999999</v>
      </c>
      <c r="Y1507">
        <v>0.8327</v>
      </c>
      <c r="Z1507">
        <v>0.46179999999999999</v>
      </c>
      <c r="AA1507">
        <v>0.28649999999999998</v>
      </c>
      <c r="AB1507">
        <v>0.3296</v>
      </c>
      <c r="AC1507">
        <v>0.19539999999999999</v>
      </c>
      <c r="AD1507">
        <v>0.10390000000000001</v>
      </c>
      <c r="AE1507">
        <v>0.2339</v>
      </c>
      <c r="AF1507">
        <v>0.23130000000000001</v>
      </c>
      <c r="AG1507">
        <v>0.3024</v>
      </c>
      <c r="AH1507">
        <v>0.36209999999999998</v>
      </c>
      <c r="AI1507">
        <v>0.2928</v>
      </c>
      <c r="AJ1507">
        <v>0.4471</v>
      </c>
      <c r="AK1507">
        <v>0.4032</v>
      </c>
      <c r="AL1507">
        <v>0.4098</v>
      </c>
      <c r="AM1507">
        <v>0.40139999999999998</v>
      </c>
      <c r="AN1507">
        <v>0.39190000000000003</v>
      </c>
      <c r="AO1507">
        <v>0.57730000000000004</v>
      </c>
      <c r="AP1507">
        <v>0.38790000000000002</v>
      </c>
      <c r="AQ1507">
        <v>0.44040000000000001</v>
      </c>
      <c r="AR1507">
        <v>0.37519999999999998</v>
      </c>
      <c r="AS1507">
        <v>0.32440000000000002</v>
      </c>
      <c r="AT1507">
        <v>0.40179999999999999</v>
      </c>
      <c r="AU1507">
        <v>0.57450000000000001</v>
      </c>
      <c r="AV1507">
        <v>0.43169999999999997</v>
      </c>
    </row>
    <row r="1508" spans="8:48" ht="15" customHeight="1" x14ac:dyDescent="0.3">
      <c r="H1508" t="str">
        <v>BY2Z0H7</v>
      </c>
      <c r="I1508" t="str">
        <v>PURETECH HEALTH PLC  ORD</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0.1062</v>
      </c>
      <c r="AC1508">
        <v>0.17080000000000001</v>
      </c>
      <c r="AD1508">
        <v>0.2928</v>
      </c>
      <c r="AE1508">
        <v>0.30830000000000002</v>
      </c>
      <c r="AF1508">
        <v>0.30420000000000003</v>
      </c>
      <c r="AG1508">
        <v>0.50109999999999999</v>
      </c>
      <c r="AH1508">
        <v>0.41749999999999998</v>
      </c>
      <c r="AI1508">
        <v>0.34589999999999999</v>
      </c>
      <c r="AJ1508">
        <v>0.39860000000000001</v>
      </c>
      <c r="AK1508">
        <v>0.35630000000000001</v>
      </c>
      <c r="AL1508">
        <v>0.3301</v>
      </c>
      <c r="AM1508">
        <v>0.50309999999999999</v>
      </c>
      <c r="AN1508">
        <v>0.5867</v>
      </c>
      <c r="AO1508">
        <v>0.58109999999999995</v>
      </c>
      <c r="AP1508">
        <v>0.44600000000000001</v>
      </c>
      <c r="AQ1508">
        <v>0.43309999999999998</v>
      </c>
      <c r="AR1508">
        <v>0.43580000000000002</v>
      </c>
      <c r="AS1508">
        <v>0.6331</v>
      </c>
      <c r="AT1508">
        <v>0.74180000000000001</v>
      </c>
      <c r="AU1508">
        <v>0.54139999999999999</v>
      </c>
      <c r="AV1508">
        <v>0.42559999999999998</v>
      </c>
    </row>
    <row r="1509" spans="8:48" ht="15" customHeight="1" x14ac:dyDescent="0.3">
      <c r="H1509" t="str">
        <v>BL6NGV2</v>
      </c>
      <c r="I1509" t="str">
        <v>DR MARTENS PLC  ORD</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0.59640000000000004</v>
      </c>
      <c r="AI1509">
        <v>0.51300000000000001</v>
      </c>
      <c r="AJ1509">
        <v>0.47210000000000002</v>
      </c>
      <c r="AK1509">
        <v>0.52859999999999996</v>
      </c>
      <c r="AL1509">
        <v>0.29110000000000003</v>
      </c>
      <c r="AM1509">
        <v>0.38769999999999999</v>
      </c>
      <c r="AN1509">
        <v>0.40250000000000002</v>
      </c>
      <c r="AO1509">
        <v>0.34949999999999998</v>
      </c>
      <c r="AP1509">
        <v>0.40810000000000002</v>
      </c>
      <c r="AQ1509">
        <v>0.7752</v>
      </c>
      <c r="AR1509">
        <v>0.98260000000000003</v>
      </c>
      <c r="AS1509">
        <v>0.72899999999999998</v>
      </c>
      <c r="AT1509">
        <v>0.73829999999999996</v>
      </c>
      <c r="AU1509">
        <v>0.51919999999999999</v>
      </c>
      <c r="AV1509">
        <v>0.4042</v>
      </c>
    </row>
    <row r="1510" spans="8:48" ht="15" customHeight="1" x14ac:dyDescent="0.3">
      <c r="H1510" t="str">
        <v>BD45357</v>
      </c>
      <c r="I1510" t="str">
        <v>BHG GROUP (BYGGHEMMA) AB  ORD</v>
      </c>
      <c r="J1510">
        <v>0</v>
      </c>
      <c r="K1510">
        <v>0</v>
      </c>
      <c r="L1510">
        <v>0</v>
      </c>
      <c r="M1510">
        <v>0</v>
      </c>
      <c r="N1510">
        <v>0</v>
      </c>
      <c r="O1510">
        <v>0</v>
      </c>
      <c r="P1510">
        <v>0</v>
      </c>
      <c r="Q1510">
        <v>0</v>
      </c>
      <c r="R1510">
        <v>0</v>
      </c>
      <c r="S1510">
        <v>0</v>
      </c>
      <c r="T1510">
        <v>0</v>
      </c>
      <c r="U1510">
        <v>0</v>
      </c>
      <c r="V1510">
        <v>0</v>
      </c>
      <c r="W1510">
        <v>0</v>
      </c>
      <c r="X1510">
        <v>0</v>
      </c>
      <c r="Y1510">
        <v>0.40089999999999998</v>
      </c>
      <c r="Z1510">
        <v>0.40060000000000001</v>
      </c>
      <c r="AA1510">
        <v>0.44400000000000001</v>
      </c>
      <c r="AB1510">
        <v>0.53920000000000001</v>
      </c>
      <c r="AC1510">
        <v>0.69650000000000001</v>
      </c>
      <c r="AD1510">
        <v>0.39750000000000002</v>
      </c>
      <c r="AE1510">
        <v>0.27489999999999998</v>
      </c>
      <c r="AF1510">
        <v>0.39879999999999999</v>
      </c>
      <c r="AG1510">
        <v>0</v>
      </c>
      <c r="AH1510">
        <v>0</v>
      </c>
      <c r="AI1510">
        <v>0</v>
      </c>
      <c r="AJ1510">
        <v>0</v>
      </c>
      <c r="AK1510">
        <v>0</v>
      </c>
      <c r="AL1510">
        <v>0.12520000000000001</v>
      </c>
      <c r="AM1510">
        <v>0.14699999999999999</v>
      </c>
      <c r="AN1510">
        <v>0.2205</v>
      </c>
      <c r="AO1510">
        <v>0.22620000000000001</v>
      </c>
      <c r="AP1510">
        <v>0.20760000000000001</v>
      </c>
      <c r="AQ1510">
        <v>0.30080000000000001</v>
      </c>
      <c r="AR1510">
        <v>0.38190000000000002</v>
      </c>
      <c r="AS1510">
        <v>0.39290000000000003</v>
      </c>
      <c r="AT1510">
        <v>0.47060000000000002</v>
      </c>
      <c r="AU1510">
        <v>0.34760000000000002</v>
      </c>
      <c r="AV1510">
        <v>0.3911</v>
      </c>
    </row>
    <row r="1511" spans="8:48" ht="15" customHeight="1" x14ac:dyDescent="0.3">
      <c r="H1511" t="str">
        <v>BMT9K01</v>
      </c>
      <c r="I1511" t="str">
        <v>MOONPIG GROUP PLC  ORD</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0.30790000000000001</v>
      </c>
      <c r="AP1511">
        <v>0.31809999999999999</v>
      </c>
      <c r="AQ1511">
        <v>0.54379999999999995</v>
      </c>
      <c r="AR1511">
        <v>0.46260000000000001</v>
      </c>
      <c r="AS1511">
        <v>0.4335</v>
      </c>
      <c r="AT1511">
        <v>0.45500000000000002</v>
      </c>
      <c r="AU1511">
        <v>0.51270000000000004</v>
      </c>
      <c r="AV1511">
        <v>0.38090000000000002</v>
      </c>
    </row>
    <row r="1512" spans="8:48" ht="15" customHeight="1" x14ac:dyDescent="0.3">
      <c r="H1512" t="str">
        <v>B0BRN55</v>
      </c>
      <c r="I1512" t="str">
        <v>BANGO PLC  ORD</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0.17399999999999999</v>
      </c>
      <c r="AV1512">
        <v>0.37040000000000001</v>
      </c>
    </row>
    <row r="1513" spans="8:48" ht="15" customHeight="1" x14ac:dyDescent="0.3">
      <c r="H1513" t="str">
        <v>B23PWD2</v>
      </c>
      <c r="I1513" t="str">
        <v>MEKO (MEKONOMEN) AB  ORD</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0.30980000000000002</v>
      </c>
      <c r="AV1513">
        <v>0.35670000000000002</v>
      </c>
    </row>
    <row r="1514" spans="8:48" ht="15" customHeight="1" x14ac:dyDescent="0.3">
      <c r="H1514" t="str">
        <v>B15SLC4</v>
      </c>
      <c r="I1514" t="str">
        <v>TGS (NOPEC GEOPHYSICAL) ASA  ORD</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0.36</v>
      </c>
      <c r="AM1514">
        <v>0.44</v>
      </c>
      <c r="AN1514">
        <v>0.4652</v>
      </c>
      <c r="AO1514">
        <v>0.44690000000000002</v>
      </c>
      <c r="AP1514">
        <v>0.57130000000000003</v>
      </c>
      <c r="AQ1514">
        <v>0.4738</v>
      </c>
      <c r="AR1514">
        <v>0.48120000000000002</v>
      </c>
      <c r="AS1514">
        <v>0.55930000000000002</v>
      </c>
      <c r="AT1514">
        <v>0.48570000000000002</v>
      </c>
      <c r="AU1514">
        <v>0.46800000000000003</v>
      </c>
      <c r="AV1514">
        <v>0.35659999999999997</v>
      </c>
    </row>
    <row r="1515" spans="8:48" ht="15" customHeight="1" x14ac:dyDescent="0.3">
      <c r="H1515" t="str">
        <v>4508663</v>
      </c>
      <c r="I1515" t="str">
        <v>LECTRA SA  ORD</v>
      </c>
      <c r="J1515">
        <v>0</v>
      </c>
      <c r="K1515">
        <v>0</v>
      </c>
      <c r="L1515">
        <v>0</v>
      </c>
      <c r="M1515">
        <v>0</v>
      </c>
      <c r="N1515">
        <v>0</v>
      </c>
      <c r="O1515">
        <v>0</v>
      </c>
      <c r="P1515">
        <v>0</v>
      </c>
      <c r="Q1515">
        <v>0</v>
      </c>
      <c r="R1515">
        <v>0</v>
      </c>
      <c r="S1515">
        <v>0</v>
      </c>
      <c r="T1515">
        <v>0</v>
      </c>
      <c r="U1515">
        <v>0</v>
      </c>
      <c r="V1515">
        <v>0</v>
      </c>
      <c r="W1515">
        <v>0</v>
      </c>
      <c r="X1515">
        <v>0</v>
      </c>
      <c r="Y1515">
        <v>0</v>
      </c>
      <c r="Z1515">
        <v>0</v>
      </c>
      <c r="AA1515">
        <v>1.2999999999999999E-2</v>
      </c>
      <c r="AB1515">
        <v>0.2787</v>
      </c>
      <c r="AC1515">
        <v>0.30940000000000001</v>
      </c>
      <c r="AD1515">
        <v>0.50539999999999996</v>
      </c>
      <c r="AE1515">
        <v>0.58230000000000004</v>
      </c>
      <c r="AF1515">
        <v>0.70530000000000004</v>
      </c>
      <c r="AG1515">
        <v>0.59989999999999999</v>
      </c>
      <c r="AH1515">
        <v>0.53100000000000003</v>
      </c>
      <c r="AI1515">
        <v>0.42020000000000002</v>
      </c>
      <c r="AJ1515">
        <v>0.38669999999999999</v>
      </c>
      <c r="AK1515">
        <v>0.41289999999999999</v>
      </c>
      <c r="AL1515">
        <v>0.33389999999999997</v>
      </c>
      <c r="AM1515">
        <v>0.39950000000000002</v>
      </c>
      <c r="AN1515">
        <v>0.4773</v>
      </c>
      <c r="AO1515">
        <v>0.50409999999999999</v>
      </c>
      <c r="AP1515">
        <v>0.64810000000000001</v>
      </c>
      <c r="AQ1515">
        <v>0.47010000000000002</v>
      </c>
      <c r="AR1515">
        <v>0.35809999999999997</v>
      </c>
      <c r="AS1515">
        <v>0.42359999999999998</v>
      </c>
      <c r="AT1515">
        <v>0.31390000000000001</v>
      </c>
      <c r="AU1515">
        <v>0.32740000000000002</v>
      </c>
      <c r="AV1515">
        <v>0.3538</v>
      </c>
    </row>
    <row r="1516" spans="8:48" ht="15" customHeight="1" x14ac:dyDescent="0.3">
      <c r="H1516" t="str">
        <v>BYT1830</v>
      </c>
      <c r="I1516" t="str">
        <v>TBC BANK GROUP PLC  ORD</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0.24660000000000001</v>
      </c>
      <c r="AP1516">
        <v>0</v>
      </c>
      <c r="AQ1516">
        <v>0</v>
      </c>
      <c r="AR1516">
        <v>0</v>
      </c>
      <c r="AS1516">
        <v>0</v>
      </c>
      <c r="AT1516">
        <v>0.30049999999999999</v>
      </c>
      <c r="AU1516">
        <v>0.32240000000000002</v>
      </c>
      <c r="AV1516">
        <v>0.3448</v>
      </c>
    </row>
    <row r="1517" spans="8:48" ht="15" customHeight="1" x14ac:dyDescent="0.3">
      <c r="H1517" t="str">
        <v>BMFNNR5</v>
      </c>
      <c r="I1517" t="str">
        <v>YUBICO (ACQ) AB  ORD</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0.30609999999999998</v>
      </c>
      <c r="AV1517">
        <v>0.34350000000000003</v>
      </c>
    </row>
    <row r="1518" spans="8:48" ht="15" customHeight="1" x14ac:dyDescent="0.3">
      <c r="H1518" t="str">
        <v>B1FN8X9</v>
      </c>
      <c r="I1518" t="str">
        <v>METSO (OUTOTEC) CORP  ORD</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0.39219999999999999</v>
      </c>
      <c r="AN1518">
        <v>0.51280000000000003</v>
      </c>
      <c r="AO1518">
        <v>0.51339999999999997</v>
      </c>
      <c r="AP1518">
        <v>0.4904</v>
      </c>
      <c r="AQ1518">
        <v>0.46810000000000002</v>
      </c>
      <c r="AR1518">
        <v>0.38769999999999999</v>
      </c>
      <c r="AS1518">
        <v>0.33139999999999997</v>
      </c>
      <c r="AT1518">
        <v>0.4012</v>
      </c>
      <c r="AU1518">
        <v>0.28160000000000002</v>
      </c>
      <c r="AV1518">
        <v>0.34310000000000002</v>
      </c>
    </row>
    <row r="1519" spans="8:48" ht="15" customHeight="1" x14ac:dyDescent="0.3">
      <c r="H1519" t="str">
        <v>B074435</v>
      </c>
      <c r="I1519" t="str">
        <v>ESSENTRA (FILTRONA) PLC  ORD</v>
      </c>
      <c r="J1519">
        <v>0</v>
      </c>
      <c r="K1519">
        <v>0</v>
      </c>
      <c r="L1519">
        <v>0</v>
      </c>
      <c r="M1519">
        <v>0</v>
      </c>
      <c r="N1519">
        <v>0</v>
      </c>
      <c r="O1519">
        <v>0</v>
      </c>
      <c r="P1519">
        <v>0</v>
      </c>
      <c r="Q1519">
        <v>0</v>
      </c>
      <c r="R1519">
        <v>0.25209999999999999</v>
      </c>
      <c r="S1519">
        <v>0.26219999999999999</v>
      </c>
      <c r="T1519">
        <v>0.34820000000000001</v>
      </c>
      <c r="U1519">
        <v>0.35439999999999999</v>
      </c>
      <c r="V1519">
        <v>0.34470000000000001</v>
      </c>
      <c r="W1519">
        <v>0.36380000000000001</v>
      </c>
      <c r="X1519">
        <v>0.31340000000000001</v>
      </c>
      <c r="Y1519">
        <v>0.44619999999999999</v>
      </c>
      <c r="Z1519">
        <v>0.52459999999999996</v>
      </c>
      <c r="AA1519">
        <v>0.56810000000000005</v>
      </c>
      <c r="AB1519">
        <v>0.65800000000000003</v>
      </c>
      <c r="AC1519">
        <v>0.63290000000000002</v>
      </c>
      <c r="AD1519">
        <v>0.72219999999999995</v>
      </c>
      <c r="AE1519">
        <v>0.62319999999999998</v>
      </c>
      <c r="AF1519">
        <v>0.61380000000000001</v>
      </c>
      <c r="AG1519">
        <v>0.60880000000000001</v>
      </c>
      <c r="AH1519">
        <v>0.53749999999999998</v>
      </c>
      <c r="AI1519">
        <v>0.53900000000000003</v>
      </c>
      <c r="AJ1519">
        <v>0.48459999999999998</v>
      </c>
      <c r="AK1519">
        <v>0.63239999999999996</v>
      </c>
      <c r="AL1519">
        <v>0.58640000000000003</v>
      </c>
      <c r="AM1519">
        <v>0.59060000000000001</v>
      </c>
      <c r="AN1519">
        <v>0.48</v>
      </c>
      <c r="AO1519">
        <v>0.56679999999999997</v>
      </c>
      <c r="AP1519">
        <v>0.42809999999999998</v>
      </c>
      <c r="AQ1519">
        <v>0.36270000000000002</v>
      </c>
      <c r="AR1519">
        <v>0.38179999999999997</v>
      </c>
      <c r="AS1519">
        <v>0.37159999999999999</v>
      </c>
      <c r="AT1519">
        <v>0.39389999999999997</v>
      </c>
      <c r="AU1519">
        <v>0.31290000000000001</v>
      </c>
      <c r="AV1519">
        <v>0.32629999999999998</v>
      </c>
    </row>
    <row r="1520" spans="8:48" ht="15" customHeight="1" x14ac:dyDescent="0.3">
      <c r="H1520" t="str">
        <v>BNM73Q6</v>
      </c>
      <c r="I1520" t="str">
        <v>ACCELLERON INDUSTRIES AG  ORD</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0.30049999999999999</v>
      </c>
      <c r="AR1520">
        <v>0.35920000000000002</v>
      </c>
      <c r="AS1520">
        <v>0.23799999999999999</v>
      </c>
      <c r="AT1520">
        <v>0.29520000000000002</v>
      </c>
      <c r="AU1520">
        <v>0.27339999999999998</v>
      </c>
      <c r="AV1520">
        <v>0.32190000000000002</v>
      </c>
    </row>
    <row r="1521" spans="8:48" ht="15" customHeight="1" x14ac:dyDescent="0.3">
      <c r="H1521" t="str">
        <v>7169517</v>
      </c>
      <c r="I1521" t="str">
        <v>DE LONGHI SPA  ORD</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0.30280000000000001</v>
      </c>
      <c r="AR1521">
        <v>0.3049</v>
      </c>
      <c r="AS1521">
        <v>0.3876</v>
      </c>
      <c r="AT1521">
        <v>0.38009999999999999</v>
      </c>
      <c r="AU1521">
        <v>0.19869999999999999</v>
      </c>
      <c r="AV1521">
        <v>0.31690000000000002</v>
      </c>
    </row>
    <row r="1522" spans="8:48" ht="15" customHeight="1" x14ac:dyDescent="0.3">
      <c r="H1522" t="str">
        <v>BX8ZX20</v>
      </c>
      <c r="I1522" t="str">
        <v>ROYAL UNIBREW AS  ORD</v>
      </c>
      <c r="J1522">
        <v>0</v>
      </c>
      <c r="K1522">
        <v>0</v>
      </c>
      <c r="L1522">
        <v>0.26229999999999998</v>
      </c>
      <c r="M1522">
        <v>0.31440000000000001</v>
      </c>
      <c r="N1522">
        <v>0.33889999999999998</v>
      </c>
      <c r="O1522">
        <v>0.36020000000000002</v>
      </c>
      <c r="P1522">
        <v>0.34899999999999998</v>
      </c>
      <c r="Q1522">
        <v>0.27389999999999998</v>
      </c>
      <c r="R1522">
        <v>0.34799999999999998</v>
      </c>
      <c r="S1522">
        <v>0.3674</v>
      </c>
      <c r="T1522">
        <v>0.60540000000000005</v>
      </c>
      <c r="U1522">
        <v>0.66279999999999994</v>
      </c>
      <c r="V1522">
        <v>0.72109999999999996</v>
      </c>
      <c r="W1522">
        <v>0.86099999999999999</v>
      </c>
      <c r="X1522">
        <v>0.92100000000000004</v>
      </c>
      <c r="Y1522">
        <v>0.36580000000000001</v>
      </c>
      <c r="Z1522">
        <v>0.36330000000000001</v>
      </c>
      <c r="AA1522">
        <v>0.36159999999999998</v>
      </c>
      <c r="AB1522">
        <v>0.56220000000000003</v>
      </c>
      <c r="AC1522">
        <v>0.57050000000000001</v>
      </c>
      <c r="AD1522">
        <v>0.98680000000000001</v>
      </c>
      <c r="AE1522">
        <v>0.8911</v>
      </c>
      <c r="AF1522">
        <v>0.88819999999999999</v>
      </c>
      <c r="AG1522">
        <v>0</v>
      </c>
      <c r="AH1522">
        <v>0</v>
      </c>
      <c r="AI1522">
        <v>0</v>
      </c>
      <c r="AJ1522">
        <v>0</v>
      </c>
      <c r="AK1522">
        <v>0</v>
      </c>
      <c r="AL1522">
        <v>0</v>
      </c>
      <c r="AM1522">
        <v>0</v>
      </c>
      <c r="AN1522">
        <v>0</v>
      </c>
      <c r="AO1522">
        <v>0</v>
      </c>
      <c r="AP1522">
        <v>0</v>
      </c>
      <c r="AQ1522">
        <v>0</v>
      </c>
      <c r="AR1522">
        <v>0</v>
      </c>
      <c r="AS1522">
        <v>0</v>
      </c>
      <c r="AT1522">
        <v>0</v>
      </c>
      <c r="AU1522">
        <v>0.30359999999999998</v>
      </c>
      <c r="AV1522">
        <v>0.315</v>
      </c>
    </row>
    <row r="1523" spans="8:48" ht="15" customHeight="1" x14ac:dyDescent="0.3">
      <c r="H1523" t="str">
        <v>BK93RS6</v>
      </c>
      <c r="I1523" t="str">
        <v>BANCA MONTE DEI PASCHI DI SIENA  ORD</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0.313</v>
      </c>
    </row>
    <row r="1524" spans="8:48" ht="15" customHeight="1" x14ac:dyDescent="0.3">
      <c r="H1524" t="str">
        <v>5075036</v>
      </c>
      <c r="I1524" t="str">
        <v>KONINKLIJKE HEIJMANS(HEIJMANS)  ORD</v>
      </c>
      <c r="J1524">
        <v>0.18690000000000001</v>
      </c>
      <c r="K1524">
        <v>0.19139999999999999</v>
      </c>
      <c r="L1524">
        <v>0.1391</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0.42830000000000001</v>
      </c>
      <c r="AU1524">
        <v>0.27179999999999999</v>
      </c>
      <c r="AV1524">
        <v>0.31090000000000001</v>
      </c>
    </row>
    <row r="1525" spans="8:48" ht="15" customHeight="1" x14ac:dyDescent="0.3">
      <c r="H1525" t="str">
        <v>7136663</v>
      </c>
      <c r="I1525" t="str">
        <v>JCDECAUX SE  ORD</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0.29099999999999998</v>
      </c>
      <c r="AH1525">
        <v>0.36470000000000002</v>
      </c>
      <c r="AI1525">
        <v>0.34749999999999998</v>
      </c>
      <c r="AJ1525">
        <v>0.31280000000000002</v>
      </c>
      <c r="AK1525">
        <v>0.32119999999999999</v>
      </c>
      <c r="AL1525">
        <v>0.25629999999999997</v>
      </c>
      <c r="AM1525">
        <v>0.28270000000000001</v>
      </c>
      <c r="AN1525">
        <v>0.31840000000000002</v>
      </c>
      <c r="AO1525">
        <v>0.3211</v>
      </c>
      <c r="AP1525">
        <v>0.26019999999999999</v>
      </c>
      <c r="AQ1525">
        <v>0.23760000000000001</v>
      </c>
      <c r="AR1525">
        <v>0.2223</v>
      </c>
      <c r="AS1525">
        <v>0.3332</v>
      </c>
      <c r="AT1525">
        <v>0.28920000000000001</v>
      </c>
      <c r="AU1525">
        <v>0.18590000000000001</v>
      </c>
      <c r="AV1525">
        <v>0.30880000000000002</v>
      </c>
    </row>
    <row r="1526" spans="8:48" ht="15" customHeight="1" x14ac:dyDescent="0.3">
      <c r="H1526" t="str">
        <v>5638280</v>
      </c>
      <c r="I1526" t="str">
        <v>VISCOFAN SA  ORD</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0.31109999999999999</v>
      </c>
      <c r="AV1526">
        <v>0.30659999999999998</v>
      </c>
    </row>
    <row r="1527" spans="8:48" ht="15" customHeight="1" x14ac:dyDescent="0.3">
      <c r="H1527" t="str">
        <v>BS3DYQ5</v>
      </c>
      <c r="I1527" t="str">
        <v>RASPBERRY PI HOLDINGS PLC  ORD</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0.2177</v>
      </c>
      <c r="AV1527">
        <v>0.30580000000000002</v>
      </c>
    </row>
    <row r="1528" spans="8:48" ht="15" customHeight="1" x14ac:dyDescent="0.3">
      <c r="H1528" t="str">
        <v>5267639</v>
      </c>
      <c r="I1528" t="str">
        <v>ESKER SA  ORD</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0.1724</v>
      </c>
      <c r="AD1528">
        <v>0.34620000000000001</v>
      </c>
      <c r="AE1528">
        <v>0.41449999999999998</v>
      </c>
      <c r="AF1528">
        <v>0.49309999999999998</v>
      </c>
      <c r="AG1528">
        <v>0.43569999999999998</v>
      </c>
      <c r="AH1528">
        <v>0.3241</v>
      </c>
      <c r="AI1528">
        <v>0</v>
      </c>
      <c r="AJ1528">
        <v>0</v>
      </c>
      <c r="AK1528">
        <v>0</v>
      </c>
      <c r="AL1528">
        <v>0</v>
      </c>
      <c r="AM1528">
        <v>0</v>
      </c>
      <c r="AN1528">
        <v>0</v>
      </c>
      <c r="AO1528">
        <v>0</v>
      </c>
      <c r="AP1528">
        <v>0</v>
      </c>
      <c r="AQ1528">
        <v>0</v>
      </c>
      <c r="AR1528">
        <v>0</v>
      </c>
      <c r="AS1528">
        <v>0.32690000000000002</v>
      </c>
      <c r="AT1528">
        <v>0.38500000000000001</v>
      </c>
      <c r="AU1528">
        <v>0.3322</v>
      </c>
      <c r="AV1528">
        <v>0.3049</v>
      </c>
    </row>
    <row r="1529" spans="8:48" ht="15" customHeight="1" x14ac:dyDescent="0.3">
      <c r="H1529" t="str">
        <v>BSMM753</v>
      </c>
      <c r="I1529" t="str">
        <v>BREMBO NV  ORD</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0.38190000000000002</v>
      </c>
      <c r="AR1529">
        <v>0.35270000000000001</v>
      </c>
      <c r="AS1529">
        <v>0.30890000000000001</v>
      </c>
      <c r="AT1529">
        <v>0.33329999999999999</v>
      </c>
      <c r="AU1529">
        <v>0.36349999999999999</v>
      </c>
      <c r="AV1529">
        <v>0.2974</v>
      </c>
    </row>
    <row r="1530" spans="8:48" ht="15" customHeight="1" x14ac:dyDescent="0.3">
      <c r="H1530" t="str">
        <v>BNJZRJ4</v>
      </c>
      <c r="I1530" t="str">
        <v>SCANDI STANDARD AB  ORD</v>
      </c>
      <c r="J1530">
        <v>0</v>
      </c>
      <c r="K1530">
        <v>0</v>
      </c>
      <c r="L1530">
        <v>0</v>
      </c>
      <c r="M1530">
        <v>0</v>
      </c>
      <c r="N1530">
        <v>0</v>
      </c>
      <c r="O1530">
        <v>0</v>
      </c>
      <c r="P1530">
        <v>0</v>
      </c>
      <c r="Q1530">
        <v>0</v>
      </c>
      <c r="R1530">
        <v>0</v>
      </c>
      <c r="S1530">
        <v>0</v>
      </c>
      <c r="T1530">
        <v>0</v>
      </c>
      <c r="U1530">
        <v>0</v>
      </c>
      <c r="V1530">
        <v>0</v>
      </c>
      <c r="W1530">
        <v>0</v>
      </c>
      <c r="X1530">
        <v>0</v>
      </c>
      <c r="Y1530">
        <v>0</v>
      </c>
      <c r="Z1530">
        <v>0</v>
      </c>
      <c r="AA1530">
        <v>0.10630000000000001</v>
      </c>
      <c r="AB1530">
        <v>0.1181</v>
      </c>
      <c r="AC1530">
        <v>0.15909999999999999</v>
      </c>
      <c r="AD1530">
        <v>0.27529999999999999</v>
      </c>
      <c r="AE1530">
        <v>0.32029999999999997</v>
      </c>
      <c r="AF1530">
        <v>0.32569999999999999</v>
      </c>
      <c r="AG1530">
        <v>0.3155</v>
      </c>
      <c r="AH1530">
        <v>0.33810000000000001</v>
      </c>
      <c r="AI1530">
        <v>0.31069999999999998</v>
      </c>
      <c r="AJ1530">
        <v>0.313</v>
      </c>
      <c r="AK1530">
        <v>0.25790000000000002</v>
      </c>
      <c r="AL1530">
        <v>0.22800000000000001</v>
      </c>
      <c r="AM1530">
        <v>0.33300000000000002</v>
      </c>
      <c r="AN1530">
        <v>0.47089999999999999</v>
      </c>
      <c r="AO1530">
        <v>0.34699999999999998</v>
      </c>
      <c r="AP1530">
        <v>0.216</v>
      </c>
      <c r="AQ1530">
        <v>0.16139999999999999</v>
      </c>
      <c r="AR1530">
        <v>0.34560000000000002</v>
      </c>
      <c r="AS1530">
        <v>0.3332</v>
      </c>
      <c r="AT1530">
        <v>0.40360000000000001</v>
      </c>
      <c r="AU1530">
        <v>0.33789999999999998</v>
      </c>
      <c r="AV1530">
        <v>0.29730000000000001</v>
      </c>
    </row>
    <row r="1531" spans="8:48" ht="15" customHeight="1" x14ac:dyDescent="0.3">
      <c r="H1531" t="str">
        <v>BZCNN35</v>
      </c>
      <c r="I1531" t="str">
        <v>BANCO COMERCIAL PORTUGUES SA  ORD</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0.29360000000000003</v>
      </c>
    </row>
    <row r="1532" spans="8:48" ht="15" customHeight="1" x14ac:dyDescent="0.3">
      <c r="H1532" t="str">
        <v>*EDV</v>
      </c>
      <c r="I1532" t="str">
        <v>ENDEAVOUR MINING PLC  COM</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0.15490000000000001</v>
      </c>
      <c r="AE1532">
        <v>0.23039999999999999</v>
      </c>
      <c r="AF1532">
        <v>1.1094999999999999</v>
      </c>
      <c r="AG1532">
        <v>0.9325</v>
      </c>
      <c r="AH1532">
        <v>1.0173000000000001</v>
      </c>
      <c r="AI1532">
        <v>0.9859</v>
      </c>
      <c r="AJ1532">
        <v>1.1478999999999999</v>
      </c>
      <c r="AK1532">
        <v>1.1694</v>
      </c>
      <c r="AL1532">
        <v>0.84709999999999996</v>
      </c>
      <c r="AM1532">
        <v>0.97130000000000005</v>
      </c>
      <c r="AN1532">
        <v>1.0499000000000001</v>
      </c>
      <c r="AO1532">
        <v>1.0073000000000001</v>
      </c>
      <c r="AP1532">
        <v>0.78110000000000002</v>
      </c>
      <c r="AQ1532">
        <v>0.24959999999999999</v>
      </c>
      <c r="AR1532">
        <v>0.22509999999999999</v>
      </c>
      <c r="AS1532">
        <v>0.22770000000000001</v>
      </c>
      <c r="AT1532">
        <v>0.3175</v>
      </c>
      <c r="AU1532">
        <v>0.29249999999999998</v>
      </c>
      <c r="AV1532">
        <v>0.29339999999999999</v>
      </c>
    </row>
    <row r="1533" spans="8:48" ht="15" customHeight="1" x14ac:dyDescent="0.3">
      <c r="H1533" t="str">
        <v>BYWVDP4</v>
      </c>
      <c r="I1533" t="str">
        <v>SABRE INSURANCE GROUP PLC  ORD</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0.35620000000000002</v>
      </c>
      <c r="AS1533">
        <v>0.33079999999999998</v>
      </c>
      <c r="AT1533">
        <v>0.40079999999999999</v>
      </c>
      <c r="AU1533">
        <v>0.29820000000000002</v>
      </c>
      <c r="AV1533">
        <v>0.29120000000000001</v>
      </c>
    </row>
    <row r="1534" spans="8:48" ht="15" customHeight="1" x14ac:dyDescent="0.3">
      <c r="H1534" t="str">
        <v>BNG04Q8</v>
      </c>
      <c r="I1534" t="str">
        <v>SECO SPA  ORD</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0.28610000000000002</v>
      </c>
      <c r="AK1534">
        <v>0.38290000000000002</v>
      </c>
      <c r="AL1534">
        <v>0.25459999999999999</v>
      </c>
      <c r="AM1534">
        <v>0.58640000000000003</v>
      </c>
      <c r="AN1534">
        <v>0.36919999999999997</v>
      </c>
      <c r="AO1534">
        <v>0.36969999999999997</v>
      </c>
      <c r="AP1534">
        <v>0.42670000000000002</v>
      </c>
      <c r="AQ1534">
        <v>0.51380000000000003</v>
      </c>
      <c r="AR1534">
        <v>0.44409999999999999</v>
      </c>
      <c r="AS1534">
        <v>0.39739999999999998</v>
      </c>
      <c r="AT1534">
        <v>0.39290000000000003</v>
      </c>
      <c r="AU1534">
        <v>0.28589999999999999</v>
      </c>
      <c r="AV1534">
        <v>0.29020000000000001</v>
      </c>
    </row>
    <row r="1535" spans="8:48" ht="15" customHeight="1" x14ac:dyDescent="0.3">
      <c r="H1535" t="str">
        <v>BN2TR93</v>
      </c>
      <c r="I1535" t="str">
        <v>BIG TECHNOLOGIES PLC  ORD</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0.40360000000000001</v>
      </c>
      <c r="AR1535">
        <v>0.48370000000000002</v>
      </c>
      <c r="AS1535">
        <v>0.37690000000000001</v>
      </c>
      <c r="AT1535">
        <v>0.29830000000000001</v>
      </c>
      <c r="AU1535">
        <v>0.33119999999999999</v>
      </c>
      <c r="AV1535">
        <v>0.28739999999999999</v>
      </c>
    </row>
    <row r="1536" spans="8:48" ht="15" customHeight="1" x14ac:dyDescent="0.3">
      <c r="H1536" t="str">
        <v>0332349</v>
      </c>
      <c r="I1536" t="str">
        <v>FIDELITY INST LIQ FD PLC-EURO FD</v>
      </c>
      <c r="J1536">
        <v>0</v>
      </c>
      <c r="K1536">
        <v>0</v>
      </c>
      <c r="L1536">
        <v>0</v>
      </c>
      <c r="M1536">
        <v>0</v>
      </c>
      <c r="N1536">
        <v>0</v>
      </c>
      <c r="O1536">
        <v>0</v>
      </c>
      <c r="P1536">
        <v>0</v>
      </c>
      <c r="Q1536">
        <v>0</v>
      </c>
      <c r="R1536">
        <v>0</v>
      </c>
      <c r="S1536">
        <v>1.4923</v>
      </c>
      <c r="T1536">
        <v>8.3799999999999999E-2</v>
      </c>
      <c r="U1536">
        <v>0.81359999999999999</v>
      </c>
      <c r="V1536">
        <v>0</v>
      </c>
      <c r="W1536">
        <v>0</v>
      </c>
      <c r="X1536">
        <v>0</v>
      </c>
      <c r="Y1536">
        <v>0.44409999999999999</v>
      </c>
      <c r="Z1536">
        <v>0.30630000000000002</v>
      </c>
      <c r="AA1536">
        <v>1.8582000000000001</v>
      </c>
      <c r="AB1536">
        <v>3.0141</v>
      </c>
      <c r="AC1536">
        <v>0.22739999999999999</v>
      </c>
      <c r="AD1536">
        <v>0.44969999999999999</v>
      </c>
      <c r="AE1536">
        <v>0.4098</v>
      </c>
      <c r="AF1536">
        <v>0.26879999999999998</v>
      </c>
      <c r="AG1536">
        <v>0</v>
      </c>
      <c r="AH1536">
        <v>0</v>
      </c>
      <c r="AI1536">
        <v>0</v>
      </c>
      <c r="AJ1536">
        <v>0</v>
      </c>
      <c r="AK1536">
        <v>0</v>
      </c>
      <c r="AL1536">
        <v>0</v>
      </c>
      <c r="AM1536">
        <v>0</v>
      </c>
      <c r="AN1536">
        <v>0</v>
      </c>
      <c r="AO1536">
        <v>0</v>
      </c>
      <c r="AP1536">
        <v>0.38750000000000001</v>
      </c>
      <c r="AQ1536">
        <v>0.15709999999999999</v>
      </c>
      <c r="AR1536">
        <v>0.29870000000000002</v>
      </c>
      <c r="AS1536">
        <v>0.37490000000000001</v>
      </c>
      <c r="AT1536">
        <v>0.30659999999999998</v>
      </c>
      <c r="AU1536">
        <v>0.35370000000000001</v>
      </c>
      <c r="AV1536">
        <v>0.26050000000000001</v>
      </c>
    </row>
    <row r="1537" spans="8:48" ht="15" customHeight="1" x14ac:dyDescent="0.3">
      <c r="H1537" t="str">
        <v>0929666</v>
      </c>
      <c r="I1537" t="str">
        <v>VIDENDUM (VITEC) PLC  ORD</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0.24709999999999999</v>
      </c>
    </row>
    <row r="1538" spans="8:48" ht="15" customHeight="1" x14ac:dyDescent="0.3">
      <c r="H1538" t="str">
        <v>BBT32N3</v>
      </c>
      <c r="I1538" t="str">
        <v>FRONTIER DEVELOPMENTS PLC  ORD</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0.2445</v>
      </c>
    </row>
    <row r="1539" spans="8:48" ht="15" customHeight="1" x14ac:dyDescent="0.3">
      <c r="H1539" t="str">
        <v>CASH</v>
      </c>
      <c r="I1539" t="str">
        <v>CASH/SHORT-TERM INVESTMENTS</v>
      </c>
      <c r="J1539">
        <v>1.32</v>
      </c>
      <c r="K1539">
        <v>0.56999999999999995</v>
      </c>
      <c r="L1539">
        <v>0.8</v>
      </c>
      <c r="M1539">
        <v>0.9</v>
      </c>
      <c r="N1539">
        <v>1.04</v>
      </c>
      <c r="O1539">
        <v>0.08</v>
      </c>
      <c r="P1539">
        <v>0.35</v>
      </c>
      <c r="Q1539">
        <v>0.54</v>
      </c>
      <c r="R1539">
        <v>0.09</v>
      </c>
      <c r="S1539">
        <v>-0.4</v>
      </c>
      <c r="T1539">
        <v>1.46</v>
      </c>
      <c r="U1539">
        <v>-0.15</v>
      </c>
      <c r="V1539">
        <v>-0.09</v>
      </c>
      <c r="W1539">
        <v>-0.09</v>
      </c>
      <c r="X1539">
        <v>-0.09</v>
      </c>
      <c r="Y1539">
        <v>7.0000000000000007E-2</v>
      </c>
      <c r="Z1539">
        <v>-0.34</v>
      </c>
      <c r="AA1539">
        <v>-0.09</v>
      </c>
      <c r="AB1539">
        <v>-2.14</v>
      </c>
      <c r="AC1539">
        <v>0.31</v>
      </c>
      <c r="AD1539">
        <v>0.34</v>
      </c>
      <c r="AE1539">
        <v>1.28</v>
      </c>
      <c r="AF1539">
        <v>0.56999999999999995</v>
      </c>
      <c r="AG1539">
        <v>0.79</v>
      </c>
      <c r="AH1539">
        <v>-0.02</v>
      </c>
      <c r="AI1539">
        <v>1.03</v>
      </c>
      <c r="AJ1539">
        <v>0.99</v>
      </c>
      <c r="AK1539">
        <v>0.31</v>
      </c>
      <c r="AL1539">
        <v>0.84</v>
      </c>
      <c r="AM1539">
        <v>1.38</v>
      </c>
      <c r="AN1539">
        <v>-0.17</v>
      </c>
      <c r="AO1539">
        <v>0.23</v>
      </c>
      <c r="AP1539">
        <v>0.12</v>
      </c>
      <c r="AQ1539">
        <v>1.1200000000000001</v>
      </c>
      <c r="AR1539">
        <v>0.7</v>
      </c>
      <c r="AS1539">
        <v>0.83</v>
      </c>
      <c r="AT1539">
        <v>0.65</v>
      </c>
      <c r="AU1539">
        <v>0.01</v>
      </c>
      <c r="AV1539">
        <v>0.24</v>
      </c>
    </row>
    <row r="1540" spans="8:48" ht="15" customHeight="1" x14ac:dyDescent="0.3">
      <c r="H1540" t="str">
        <v>B28V440</v>
      </c>
      <c r="I1540" t="str">
        <v>FLUIDRA SA  ORD</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0.32750000000000001</v>
      </c>
      <c r="AP1540">
        <v>0.33389999999999997</v>
      </c>
      <c r="AQ1540">
        <v>0.31430000000000002</v>
      </c>
      <c r="AR1540">
        <v>0.29060000000000002</v>
      </c>
      <c r="AS1540">
        <v>0.29199999999999998</v>
      </c>
      <c r="AT1540">
        <v>0.34260000000000002</v>
      </c>
      <c r="AU1540">
        <v>0.24360000000000001</v>
      </c>
      <c r="AV1540">
        <v>0.23569999999999999</v>
      </c>
    </row>
    <row r="1541" spans="8:48" ht="15" customHeight="1" x14ac:dyDescent="0.3">
      <c r="H1541" t="str">
        <v>BLR7129</v>
      </c>
      <c r="I1541" t="str">
        <v>JADESTONE ENERGY PLC  ORD</v>
      </c>
      <c r="J1541">
        <v>0</v>
      </c>
      <c r="K1541">
        <v>0</v>
      </c>
      <c r="L1541">
        <v>0</v>
      </c>
      <c r="M1541">
        <v>0</v>
      </c>
      <c r="N1541">
        <v>0</v>
      </c>
      <c r="O1541">
        <v>0</v>
      </c>
      <c r="P1541">
        <v>0</v>
      </c>
      <c r="Q1541">
        <v>0</v>
      </c>
      <c r="R1541">
        <v>0</v>
      </c>
      <c r="S1541">
        <v>0</v>
      </c>
      <c r="T1541">
        <v>0</v>
      </c>
      <c r="U1541">
        <v>0</v>
      </c>
      <c r="V1541">
        <v>0</v>
      </c>
      <c r="W1541">
        <v>0</v>
      </c>
      <c r="X1541">
        <v>0</v>
      </c>
      <c r="Y1541">
        <v>0.49380000000000002</v>
      </c>
      <c r="Z1541">
        <v>0.80149999999999999</v>
      </c>
      <c r="AA1541">
        <v>0.85919999999999996</v>
      </c>
      <c r="AB1541">
        <v>0.76359999999999995</v>
      </c>
      <c r="AC1541">
        <v>1.1917</v>
      </c>
      <c r="AD1541">
        <v>0.69910000000000005</v>
      </c>
      <c r="AE1541">
        <v>0.65639999999999998</v>
      </c>
      <c r="AF1541">
        <v>0.55189999999999995</v>
      </c>
      <c r="AG1541">
        <v>0.38059999999999999</v>
      </c>
      <c r="AH1541">
        <v>0.40720000000000001</v>
      </c>
      <c r="AI1541">
        <v>0.45639999999999997</v>
      </c>
      <c r="AJ1541">
        <v>0.58789999999999998</v>
      </c>
      <c r="AK1541">
        <v>0.49769999999999998</v>
      </c>
      <c r="AL1541">
        <v>0.5353</v>
      </c>
      <c r="AM1541">
        <v>0.69440000000000002</v>
      </c>
      <c r="AN1541">
        <v>0.65429999999999999</v>
      </c>
      <c r="AO1541">
        <v>0.61140000000000005</v>
      </c>
      <c r="AP1541">
        <v>0.50190000000000001</v>
      </c>
      <c r="AQ1541">
        <v>0.30659999999999998</v>
      </c>
      <c r="AR1541">
        <v>0.3004</v>
      </c>
      <c r="AS1541">
        <v>0.31340000000000001</v>
      </c>
      <c r="AT1541">
        <v>0</v>
      </c>
      <c r="AU1541">
        <v>0.2412</v>
      </c>
      <c r="AV1541">
        <v>0.2301</v>
      </c>
    </row>
    <row r="1542" spans="8:48" ht="15" customHeight="1" x14ac:dyDescent="0.3">
      <c r="H1542" t="str">
        <v>B92M6T7</v>
      </c>
      <c r="I1542" t="str">
        <v>DOCMORRIS (ZUR ROSE) LTD  ORD</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0.28989999999999999</v>
      </c>
      <c r="AV1542">
        <v>0.2205</v>
      </c>
    </row>
    <row r="1543" spans="8:48" ht="15" customHeight="1" x14ac:dyDescent="0.3">
      <c r="H1543" t="str">
        <v>BD4TZK8</v>
      </c>
      <c r="I1543" t="str">
        <v>OCI NV  ORD</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0.21740000000000001</v>
      </c>
    </row>
    <row r="1544" spans="8:48" ht="15" customHeight="1" x14ac:dyDescent="0.3">
      <c r="H1544" t="str">
        <v>3185216</v>
      </c>
      <c r="I1544" t="str">
        <v>JUBILEE METALS GROUP (PLATINUM)  ORD</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0.15359999999999999</v>
      </c>
      <c r="AM1544">
        <v>0.2152</v>
      </c>
      <c r="AN1544">
        <v>0.19620000000000001</v>
      </c>
      <c r="AO1544">
        <v>0.1434</v>
      </c>
      <c r="AP1544">
        <v>0.14630000000000001</v>
      </c>
      <c r="AQ1544">
        <v>0.1739</v>
      </c>
      <c r="AR1544">
        <v>0.17169999999999999</v>
      </c>
      <c r="AS1544">
        <v>0.30980000000000002</v>
      </c>
      <c r="AT1544">
        <v>0.27510000000000001</v>
      </c>
      <c r="AU1544">
        <v>0.29699999999999999</v>
      </c>
      <c r="AV1544">
        <v>0.21310000000000001</v>
      </c>
    </row>
    <row r="1545" spans="8:48" ht="15" customHeight="1" x14ac:dyDescent="0.3">
      <c r="H1545" t="str">
        <v>B1HMT19</v>
      </c>
      <c r="I1545" t="str">
        <v>NABALTEC AG  ORD</v>
      </c>
      <c r="J1545">
        <v>0</v>
      </c>
      <c r="K1545">
        <v>0</v>
      </c>
      <c r="L1545">
        <v>0</v>
      </c>
      <c r="M1545">
        <v>0</v>
      </c>
      <c r="N1545">
        <v>0</v>
      </c>
      <c r="O1545">
        <v>0</v>
      </c>
      <c r="P1545">
        <v>0</v>
      </c>
      <c r="Q1545">
        <v>0</v>
      </c>
      <c r="R1545">
        <v>0</v>
      </c>
      <c r="S1545">
        <v>0</v>
      </c>
      <c r="T1545">
        <v>0</v>
      </c>
      <c r="U1545">
        <v>0</v>
      </c>
      <c r="V1545">
        <v>0</v>
      </c>
      <c r="W1545">
        <v>0</v>
      </c>
      <c r="X1545">
        <v>0</v>
      </c>
      <c r="Y1545">
        <v>0</v>
      </c>
      <c r="Z1545">
        <v>0</v>
      </c>
      <c r="AA1545">
        <v>0.30209999999999998</v>
      </c>
      <c r="AB1545">
        <v>0.32969999999999999</v>
      </c>
      <c r="AC1545">
        <v>0.2903</v>
      </c>
      <c r="AD1545">
        <v>0.28689999999999999</v>
      </c>
      <c r="AE1545">
        <v>0.249</v>
      </c>
      <c r="AF1545">
        <v>0.21229999999999999</v>
      </c>
      <c r="AG1545">
        <v>0.26669999999999999</v>
      </c>
      <c r="AH1545">
        <v>0.29270000000000002</v>
      </c>
      <c r="AI1545">
        <v>0.32219999999999999</v>
      </c>
      <c r="AJ1545">
        <v>0.34799999999999998</v>
      </c>
      <c r="AK1545">
        <v>0.37069999999999997</v>
      </c>
      <c r="AL1545">
        <v>0.3327</v>
      </c>
      <c r="AM1545">
        <v>0.43440000000000001</v>
      </c>
      <c r="AN1545">
        <v>0.41949999999999998</v>
      </c>
      <c r="AO1545">
        <v>0.43559999999999999</v>
      </c>
      <c r="AP1545">
        <v>0.3906</v>
      </c>
      <c r="AQ1545">
        <v>0.33850000000000002</v>
      </c>
      <c r="AR1545">
        <v>0.3024</v>
      </c>
      <c r="AS1545">
        <v>0.33489999999999998</v>
      </c>
      <c r="AT1545">
        <v>0.27700000000000002</v>
      </c>
      <c r="AU1545">
        <v>0.30070000000000002</v>
      </c>
      <c r="AV1545">
        <v>0.2074</v>
      </c>
    </row>
    <row r="1546" spans="8:48" ht="15" customHeight="1" x14ac:dyDescent="0.3">
      <c r="H1546" t="str">
        <v>4058629</v>
      </c>
      <c r="I1546" t="str">
        <v>GLANBIA PLC  ORD</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0.184</v>
      </c>
    </row>
    <row r="1547" spans="8:48" ht="15" customHeight="1" x14ac:dyDescent="0.3">
      <c r="H1547" t="str">
        <v>BP7NQJ7</v>
      </c>
      <c r="I1547" t="str">
        <v>KISTOS HOLDINGS PLC  ORD</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0.31259999999999999</v>
      </c>
      <c r="AJ1547">
        <v>0.56589999999999996</v>
      </c>
      <c r="AK1547">
        <v>0.36099999999999999</v>
      </c>
      <c r="AL1547">
        <v>0.18909999999999999</v>
      </c>
      <c r="AM1547">
        <v>0</v>
      </c>
      <c r="AN1547">
        <v>0</v>
      </c>
      <c r="AO1547">
        <v>0</v>
      </c>
      <c r="AP1547">
        <v>0</v>
      </c>
      <c r="AQ1547">
        <v>0</v>
      </c>
      <c r="AR1547">
        <v>0</v>
      </c>
      <c r="AS1547">
        <v>0</v>
      </c>
      <c r="AT1547">
        <v>0</v>
      </c>
      <c r="AU1547">
        <v>0.21360000000000001</v>
      </c>
      <c r="AV1547">
        <v>0.1789</v>
      </c>
    </row>
    <row r="1548" spans="8:48" ht="15" customHeight="1" x14ac:dyDescent="0.3">
      <c r="H1548" t="str">
        <v>BSBJ5M8</v>
      </c>
      <c r="I1548" t="str">
        <v>ROSEBANK INDUSTRIES PLC  ORD</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0.11269999999999999</v>
      </c>
    </row>
    <row r="1549" spans="8:48" ht="15" customHeight="1" x14ac:dyDescent="0.3">
      <c r="H1549" t="str">
        <v>0417008</v>
      </c>
      <c r="I1549" t="str">
        <v>HEADLAM GROUP PLC  ORD</v>
      </c>
      <c r="J1549">
        <v>0.30270000000000002</v>
      </c>
      <c r="K1549">
        <v>0.36980000000000002</v>
      </c>
      <c r="L1549">
        <v>0.37309999999999999</v>
      </c>
      <c r="M1549">
        <v>0.3468</v>
      </c>
      <c r="N1549">
        <v>0.35260000000000002</v>
      </c>
      <c r="O1549">
        <v>0.31569999999999998</v>
      </c>
      <c r="P1549">
        <v>0.25690000000000002</v>
      </c>
      <c r="Q1549">
        <v>0.25850000000000001</v>
      </c>
      <c r="R1549">
        <v>0.23980000000000001</v>
      </c>
      <c r="S1549">
        <v>0.15890000000000001</v>
      </c>
      <c r="T1549">
        <v>0.29310000000000003</v>
      </c>
      <c r="U1549">
        <v>0.30819999999999997</v>
      </c>
      <c r="V1549">
        <v>0.24030000000000001</v>
      </c>
      <c r="W1549">
        <v>0.24529999999999999</v>
      </c>
      <c r="X1549">
        <v>0.24399999999999999</v>
      </c>
      <c r="Y1549">
        <v>0.33229999999999998</v>
      </c>
      <c r="Z1549">
        <v>0.35749999999999998</v>
      </c>
      <c r="AA1549">
        <v>0.39200000000000002</v>
      </c>
      <c r="AB1549">
        <v>0.53010000000000002</v>
      </c>
      <c r="AC1549">
        <v>0.68630000000000002</v>
      </c>
      <c r="AD1549">
        <v>0.66369999999999996</v>
      </c>
      <c r="AE1549">
        <v>0.33189999999999997</v>
      </c>
      <c r="AF1549">
        <v>0.3085</v>
      </c>
      <c r="AG1549">
        <v>0.40150000000000002</v>
      </c>
      <c r="AH1549">
        <v>0.4909</v>
      </c>
      <c r="AI1549">
        <v>0.43940000000000001</v>
      </c>
      <c r="AJ1549">
        <v>0.51910000000000001</v>
      </c>
      <c r="AK1549">
        <v>0.4587</v>
      </c>
      <c r="AL1549">
        <v>0.4017</v>
      </c>
      <c r="AM1549">
        <v>0.41049999999999998</v>
      </c>
      <c r="AN1549">
        <v>0.35320000000000001</v>
      </c>
      <c r="AO1549">
        <v>0.38919999999999999</v>
      </c>
      <c r="AP1549">
        <v>0.36180000000000001</v>
      </c>
      <c r="AQ1549">
        <v>0.29299999999999998</v>
      </c>
      <c r="AR1549">
        <v>0.2898</v>
      </c>
      <c r="AS1549">
        <v>0.25840000000000002</v>
      </c>
      <c r="AT1549">
        <v>0.21529999999999999</v>
      </c>
      <c r="AU1549">
        <v>0.10829999999999999</v>
      </c>
      <c r="AV1549">
        <v>0.1075</v>
      </c>
    </row>
    <row r="1550" spans="8:48" ht="15" customHeight="1" x14ac:dyDescent="0.3">
      <c r="H1550" t="str">
        <v>BL6LMQ3</v>
      </c>
      <c r="I1550" t="str">
        <v>BIKE24 HOLDING AG  ORD</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0.17749999999999999</v>
      </c>
      <c r="AK1550">
        <v>0.27079999999999999</v>
      </c>
      <c r="AL1550">
        <v>0.17829999999999999</v>
      </c>
      <c r="AM1550">
        <v>8.5599999999999996E-2</v>
      </c>
      <c r="AN1550">
        <v>0.18410000000000001</v>
      </c>
      <c r="AO1550">
        <v>0.24579999999999999</v>
      </c>
      <c r="AP1550">
        <v>0.16919999999999999</v>
      </c>
      <c r="AQ1550">
        <v>0.17560000000000001</v>
      </c>
      <c r="AR1550">
        <v>0.1106</v>
      </c>
      <c r="AS1550">
        <v>8.2000000000000003E-2</v>
      </c>
      <c r="AT1550">
        <v>7.85E-2</v>
      </c>
      <c r="AU1550">
        <v>6.4299999999999996E-2</v>
      </c>
      <c r="AV1550">
        <v>7.1199999999999999E-2</v>
      </c>
    </row>
    <row r="1551" spans="8:48" ht="15" customHeight="1" x14ac:dyDescent="0.3">
      <c r="H1551" t="str">
        <v>PVTPLACE</v>
      </c>
      <c r="I1551" t="str">
        <v>PRIVATE PLACEMENT SECURITIES</v>
      </c>
      <c r="J1551">
        <v>0.75</v>
      </c>
      <c r="K1551">
        <v>0.49</v>
      </c>
      <c r="L1551">
        <v>0.26</v>
      </c>
      <c r="M1551">
        <v>0.26</v>
      </c>
      <c r="N1551">
        <v>0.26</v>
      </c>
      <c r="O1551">
        <v>0.02</v>
      </c>
      <c r="P1551">
        <v>0.28000000000000003</v>
      </c>
      <c r="Q1551">
        <v>0</v>
      </c>
      <c r="R1551">
        <v>0.43</v>
      </c>
      <c r="S1551">
        <v>0.44</v>
      </c>
      <c r="T1551">
        <v>0.39</v>
      </c>
      <c r="U1551">
        <v>0.38</v>
      </c>
      <c r="V1551">
        <v>0.3</v>
      </c>
      <c r="W1551">
        <v>0.3</v>
      </c>
      <c r="X1551">
        <v>0.31</v>
      </c>
      <c r="Y1551">
        <v>0.38</v>
      </c>
      <c r="Z1551">
        <v>0.36</v>
      </c>
      <c r="AA1551">
        <v>0.33</v>
      </c>
      <c r="AB1551">
        <v>0.36</v>
      </c>
      <c r="AC1551">
        <v>0.39</v>
      </c>
      <c r="AD1551">
        <v>0.4</v>
      </c>
      <c r="AE1551">
        <v>0.31</v>
      </c>
      <c r="AF1551">
        <v>0.28999999999999998</v>
      </c>
      <c r="AG1551">
        <v>0.3</v>
      </c>
      <c r="AH1551">
        <v>0.26</v>
      </c>
      <c r="AI1551">
        <v>0.22</v>
      </c>
      <c r="AJ1551">
        <v>0.16</v>
      </c>
      <c r="AK1551">
        <v>0.17</v>
      </c>
      <c r="AL1551">
        <v>0.56000000000000005</v>
      </c>
      <c r="AM1551">
        <v>0.88</v>
      </c>
      <c r="AN1551">
        <v>1.0900000000000001</v>
      </c>
      <c r="AO1551">
        <v>0.92</v>
      </c>
      <c r="AP1551">
        <v>0.85</v>
      </c>
      <c r="AQ1551">
        <v>1</v>
      </c>
      <c r="AR1551">
        <v>0.92</v>
      </c>
      <c r="AS1551">
        <v>0.89</v>
      </c>
      <c r="AT1551">
        <v>0.91</v>
      </c>
      <c r="AU1551">
        <v>0.83</v>
      </c>
      <c r="AV1551">
        <v>0</v>
      </c>
    </row>
    <row r="1552" spans="8:48" ht="15" customHeight="1" x14ac:dyDescent="0.3">
      <c r="H1552" t="str">
        <v>*AOI</v>
      </c>
      <c r="I1552" t="str">
        <v>AFRICA OIL CORP  COM</v>
      </c>
      <c r="J1552">
        <v>0</v>
      </c>
      <c r="K1552">
        <v>0</v>
      </c>
      <c r="L1552">
        <v>4.3799999999999999E-2</v>
      </c>
      <c r="M1552">
        <v>0.42359999999999998</v>
      </c>
      <c r="N1552">
        <v>1.1912</v>
      </c>
      <c r="O1552">
        <v>1.2229000000000001</v>
      </c>
      <c r="P1552">
        <v>1.2658</v>
      </c>
      <c r="Q1552">
        <v>1.6204000000000001</v>
      </c>
      <c r="R1552">
        <v>1.0342</v>
      </c>
      <c r="S1552">
        <v>0.85299999999999998</v>
      </c>
      <c r="T1552">
        <v>0.72160000000000002</v>
      </c>
      <c r="U1552">
        <v>0.58420000000000005</v>
      </c>
      <c r="V1552">
        <v>0.4733</v>
      </c>
      <c r="W1552">
        <v>0.45119999999999999</v>
      </c>
      <c r="X1552">
        <v>0.59650000000000003</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row>
    <row r="1553" spans="8:48" ht="15" customHeight="1" x14ac:dyDescent="0.3">
      <c r="H1553" t="str">
        <v>*AII</v>
      </c>
      <c r="I1553" t="str">
        <v>ALMONTY INDUSTRIES INC  COM</v>
      </c>
      <c r="J1553">
        <v>0.13619999999999999</v>
      </c>
      <c r="K1553">
        <v>0.1227</v>
      </c>
      <c r="L1553">
        <v>9.9699999999999997E-2</v>
      </c>
      <c r="M1553">
        <v>3.73E-2</v>
      </c>
      <c r="N1553">
        <v>1.2699999999999999E-2</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row>
    <row r="1554" spans="8:48" ht="15" customHeight="1" x14ac:dyDescent="0.3">
      <c r="H1554" t="str">
        <v>APIC</v>
      </c>
      <c r="I1554" t="str">
        <v>APIGEE CORP  COM</v>
      </c>
      <c r="J1554">
        <v>0</v>
      </c>
      <c r="K1554">
        <v>0</v>
      </c>
      <c r="L1554">
        <v>0</v>
      </c>
      <c r="M1554">
        <v>0</v>
      </c>
      <c r="N1554">
        <v>0.6663</v>
      </c>
      <c r="O1554">
        <v>0.74339999999999995</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row>
    <row r="1555" spans="8:48" ht="15" customHeight="1" x14ac:dyDescent="0.3">
      <c r="H1555" t="str">
        <v>RCUS</v>
      </c>
      <c r="I1555" t="str">
        <v>ARCUS BIOSCIENCES INC  COM</v>
      </c>
      <c r="J1555">
        <v>0</v>
      </c>
      <c r="K1555">
        <v>0</v>
      </c>
      <c r="L1555">
        <v>0</v>
      </c>
      <c r="M1555">
        <v>0</v>
      </c>
      <c r="N1555">
        <v>0</v>
      </c>
      <c r="O1555">
        <v>0</v>
      </c>
      <c r="P1555">
        <v>0</v>
      </c>
      <c r="Q1555">
        <v>0</v>
      </c>
      <c r="R1555">
        <v>0</v>
      </c>
      <c r="S1555">
        <v>0</v>
      </c>
      <c r="T1555">
        <v>0</v>
      </c>
      <c r="U1555">
        <v>0</v>
      </c>
      <c r="V1555">
        <v>5.6599999999999998E-2</v>
      </c>
      <c r="W1555">
        <v>4.4400000000000002E-2</v>
      </c>
      <c r="X1555">
        <v>5.2299999999999999E-2</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row>
    <row r="1556" spans="8:48" ht="15" customHeight="1" x14ac:dyDescent="0.3">
      <c r="H1556" t="str">
        <v>ARGX</v>
      </c>
      <c r="I1556" t="str">
        <v>ARGENX SE  SPONSORED ADR</v>
      </c>
      <c r="J1556">
        <v>0</v>
      </c>
      <c r="K1556">
        <v>0</v>
      </c>
      <c r="L1556">
        <v>0</v>
      </c>
      <c r="M1556">
        <v>0</v>
      </c>
      <c r="N1556">
        <v>0</v>
      </c>
      <c r="O1556">
        <v>0</v>
      </c>
      <c r="P1556">
        <v>0</v>
      </c>
      <c r="Q1556">
        <v>0</v>
      </c>
      <c r="R1556">
        <v>0</v>
      </c>
      <c r="S1556">
        <v>0.15340000000000001</v>
      </c>
      <c r="T1556">
        <v>0.15229999999999999</v>
      </c>
      <c r="U1556">
        <v>0.41399999999999998</v>
      </c>
      <c r="V1556">
        <v>0</v>
      </c>
      <c r="W1556">
        <v>0</v>
      </c>
      <c r="X1556">
        <v>0</v>
      </c>
      <c r="Y1556">
        <v>0</v>
      </c>
      <c r="Z1556">
        <v>0.39219999999999999</v>
      </c>
      <c r="AA1556">
        <v>0.41349999999999998</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row>
    <row r="1557" spans="8:48" ht="15" customHeight="1" x14ac:dyDescent="0.3">
      <c r="H1557" t="str">
        <v>ASND</v>
      </c>
      <c r="I1557" t="str">
        <v>ASCENDIS PHARMA AS  SPONSORED ADR</v>
      </c>
      <c r="J1557">
        <v>0</v>
      </c>
      <c r="K1557">
        <v>0</v>
      </c>
      <c r="L1557">
        <v>0</v>
      </c>
      <c r="M1557">
        <v>0</v>
      </c>
      <c r="N1557">
        <v>0</v>
      </c>
      <c r="O1557">
        <v>0</v>
      </c>
      <c r="P1557">
        <v>0</v>
      </c>
      <c r="Q1557">
        <v>0</v>
      </c>
      <c r="R1557">
        <v>0</v>
      </c>
      <c r="S1557">
        <v>0</v>
      </c>
      <c r="T1557">
        <v>0</v>
      </c>
      <c r="U1557">
        <v>0</v>
      </c>
      <c r="V1557">
        <v>0</v>
      </c>
      <c r="W1557">
        <v>0</v>
      </c>
      <c r="X1557">
        <v>0</v>
      </c>
      <c r="Y1557">
        <v>0</v>
      </c>
      <c r="Z1557">
        <v>0.36399999999999999</v>
      </c>
      <c r="AA1557">
        <v>0.3221</v>
      </c>
      <c r="AB1557">
        <v>0.24390000000000001</v>
      </c>
      <c r="AC1557">
        <v>0.35589999999999999</v>
      </c>
      <c r="AD1557">
        <v>0.42899999999999999</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row>
    <row r="1558" spans="8:48" ht="15" customHeight="1" x14ac:dyDescent="0.3">
      <c r="H1558" t="str">
        <v>CUDA</v>
      </c>
      <c r="I1558" t="str">
        <v>BARRACUDA NETWORKS INC  COM</v>
      </c>
      <c r="J1558">
        <v>0</v>
      </c>
      <c r="K1558">
        <v>0</v>
      </c>
      <c r="L1558">
        <v>0</v>
      </c>
      <c r="M1558">
        <v>0</v>
      </c>
      <c r="N1558">
        <v>0</v>
      </c>
      <c r="O1558">
        <v>0</v>
      </c>
      <c r="P1558">
        <v>0</v>
      </c>
      <c r="Q1558">
        <v>0</v>
      </c>
      <c r="R1558">
        <v>0</v>
      </c>
      <c r="S1558">
        <v>0</v>
      </c>
      <c r="T1558">
        <v>0</v>
      </c>
      <c r="U1558">
        <v>9.06E-2</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row>
    <row r="1559" spans="8:48" ht="15" customHeight="1" x14ac:dyDescent="0.3">
      <c r="H1559" t="str">
        <v>BSFT</v>
      </c>
      <c r="I1559" t="str">
        <v>BROADSOFT INC  COM</v>
      </c>
      <c r="J1559">
        <v>0</v>
      </c>
      <c r="K1559">
        <v>0</v>
      </c>
      <c r="L1559">
        <v>0</v>
      </c>
      <c r="M1559">
        <v>0</v>
      </c>
      <c r="N1559">
        <v>0</v>
      </c>
      <c r="O1559">
        <v>0</v>
      </c>
      <c r="P1559">
        <v>0</v>
      </c>
      <c r="Q1559">
        <v>0</v>
      </c>
      <c r="R1559">
        <v>0</v>
      </c>
      <c r="S1559">
        <v>0.15179999999999999</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row>
    <row r="1560" spans="8:48" ht="15" customHeight="1" x14ac:dyDescent="0.3">
      <c r="H1560" t="str">
        <v>GOOS</v>
      </c>
      <c r="I1560" t="str">
        <v>CANADA GOOSE HOLDINGS INC  SUB VTG</v>
      </c>
      <c r="J1560">
        <v>0</v>
      </c>
      <c r="K1560">
        <v>0</v>
      </c>
      <c r="L1560">
        <v>0</v>
      </c>
      <c r="M1560">
        <v>0</v>
      </c>
      <c r="N1560">
        <v>0</v>
      </c>
      <c r="O1560">
        <v>0</v>
      </c>
      <c r="P1560">
        <v>0</v>
      </c>
      <c r="Q1560">
        <v>0</v>
      </c>
      <c r="R1560">
        <v>0.32879999999999998</v>
      </c>
      <c r="S1560">
        <v>0.26819999999999999</v>
      </c>
      <c r="T1560">
        <v>0.25990000000000002</v>
      </c>
      <c r="U1560">
        <v>0.24579999999999999</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row>
    <row r="1561" spans="8:48" ht="15" customHeight="1" x14ac:dyDescent="0.3">
      <c r="H1561" t="str">
        <v>BYVM4L1</v>
      </c>
      <c r="I1561" t="str">
        <v>COBALT 27 CAPITAL CORP  COM</v>
      </c>
      <c r="J1561">
        <v>0</v>
      </c>
      <c r="K1561">
        <v>0</v>
      </c>
      <c r="L1561">
        <v>0</v>
      </c>
      <c r="M1561">
        <v>0</v>
      </c>
      <c r="N1561">
        <v>0</v>
      </c>
      <c r="O1561">
        <v>0</v>
      </c>
      <c r="P1561">
        <v>0</v>
      </c>
      <c r="Q1561">
        <v>0</v>
      </c>
      <c r="R1561">
        <v>0</v>
      </c>
      <c r="S1561">
        <v>0</v>
      </c>
      <c r="T1561">
        <v>0</v>
      </c>
      <c r="U1561">
        <v>0</v>
      </c>
      <c r="V1561">
        <v>0</v>
      </c>
      <c r="W1561">
        <v>0</v>
      </c>
      <c r="X1561">
        <v>0</v>
      </c>
      <c r="Y1561">
        <v>0.2601</v>
      </c>
      <c r="Z1561">
        <v>0.30380000000000001</v>
      </c>
      <c r="AA1561">
        <v>0.24809999999999999</v>
      </c>
      <c r="AB1561">
        <v>0.23899999999999999</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row>
    <row r="1562" spans="8:48" ht="15" customHeight="1" x14ac:dyDescent="0.3">
      <c r="H1562" t="str">
        <v>BG0T3Q5</v>
      </c>
      <c r="I1562" t="str">
        <v>COBALT 27 CAPITAL CORP  COM</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row>
    <row r="1563" spans="8:48" ht="15" customHeight="1" x14ac:dyDescent="0.3">
      <c r="H1563" t="str">
        <v>CTMX</v>
      </c>
      <c r="I1563" t="str">
        <v>CYTOMX THERAPEUTICS INC  COM</v>
      </c>
      <c r="J1563">
        <v>0</v>
      </c>
      <c r="K1563">
        <v>0</v>
      </c>
      <c r="L1563">
        <v>0</v>
      </c>
      <c r="M1563">
        <v>0</v>
      </c>
      <c r="N1563">
        <v>0</v>
      </c>
      <c r="O1563">
        <v>0</v>
      </c>
      <c r="P1563">
        <v>0</v>
      </c>
      <c r="Q1563">
        <v>0</v>
      </c>
      <c r="R1563">
        <v>0</v>
      </c>
      <c r="S1563">
        <v>0</v>
      </c>
      <c r="T1563">
        <v>0</v>
      </c>
      <c r="U1563">
        <v>0</v>
      </c>
      <c r="V1563">
        <v>0.221</v>
      </c>
      <c r="W1563">
        <v>0.1757</v>
      </c>
      <c r="X1563">
        <v>0.14710000000000001</v>
      </c>
      <c r="Y1563">
        <v>0.16289999999999999</v>
      </c>
      <c r="Z1563">
        <v>0.1052</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row>
    <row r="1564" spans="8:48" ht="15" customHeight="1" x14ac:dyDescent="0.3">
      <c r="H1564" t="str">
        <v>DDOG</v>
      </c>
      <c r="I1564" t="str">
        <v>DATADOG INC  CL A</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4.5999999999999999E-2</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row>
    <row r="1565" spans="8:48" ht="15" customHeight="1" x14ac:dyDescent="0.3">
      <c r="H1565" t="str">
        <v>DT</v>
      </c>
      <c r="I1565" t="str">
        <v>DYNATRACE INC  COM</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0.39579999999999999</v>
      </c>
      <c r="AC1565">
        <v>0.54179999999999995</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row>
    <row r="1566" spans="8:48" ht="15" customHeight="1" x14ac:dyDescent="0.3">
      <c r="H1566" t="str">
        <v>EGHT</v>
      </c>
      <c r="I1566" t="str">
        <v>8X8 INC  COM</v>
      </c>
      <c r="J1566">
        <v>0</v>
      </c>
      <c r="K1566">
        <v>0</v>
      </c>
      <c r="L1566">
        <v>0</v>
      </c>
      <c r="M1566">
        <v>0</v>
      </c>
      <c r="N1566">
        <v>0</v>
      </c>
      <c r="O1566">
        <v>0</v>
      </c>
      <c r="P1566">
        <v>0</v>
      </c>
      <c r="Q1566">
        <v>0</v>
      </c>
      <c r="R1566">
        <v>0</v>
      </c>
      <c r="S1566">
        <v>0</v>
      </c>
      <c r="T1566">
        <v>0.46229999999999999</v>
      </c>
      <c r="U1566">
        <v>0.69450000000000001</v>
      </c>
      <c r="V1566">
        <v>1.3303</v>
      </c>
      <c r="W1566">
        <v>1.4149</v>
      </c>
      <c r="X1566">
        <v>1.5512999999999999</v>
      </c>
      <c r="Y1566">
        <v>1.2986</v>
      </c>
      <c r="Z1566">
        <v>1.3196000000000001</v>
      </c>
      <c r="AA1566">
        <v>0.63180000000000003</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row>
    <row r="1567" spans="8:48" ht="15" customHeight="1" x14ac:dyDescent="0.3">
      <c r="H1567" t="str">
        <v>BQQF5P0</v>
      </c>
      <c r="I1567" t="str">
        <v>ELECTRICAL GEODESICS INC  ORD</v>
      </c>
      <c r="J1567">
        <v>0.2253</v>
      </c>
      <c r="K1567">
        <v>0.2122</v>
      </c>
      <c r="L1567">
        <v>0.20319999999999999</v>
      </c>
      <c r="M1567">
        <v>0.2059</v>
      </c>
      <c r="N1567">
        <v>0.21079999999999999</v>
      </c>
      <c r="O1567">
        <v>0.22500000000000001</v>
      </c>
      <c r="P1567">
        <v>0.22289999999999999</v>
      </c>
      <c r="Q1567">
        <v>0.21429999999999999</v>
      </c>
      <c r="R1567">
        <v>0.1953</v>
      </c>
      <c r="S1567">
        <v>0.2485</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row>
    <row r="1568" spans="8:48" ht="15" customHeight="1" x14ac:dyDescent="0.3">
      <c r="H1568" t="str">
        <v>EA</v>
      </c>
      <c r="I1568" t="str">
        <v>ELECTRONIC ARTS INC  COM</v>
      </c>
      <c r="J1568">
        <v>0.30099999999999999</v>
      </c>
      <c r="K1568">
        <v>0.2462</v>
      </c>
      <c r="L1568">
        <v>0.1249</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row>
    <row r="1569" spans="8:48" ht="15" customHeight="1" x14ac:dyDescent="0.3">
      <c r="H1569" t="str">
        <v>B3XDDH4</v>
      </c>
      <c r="I1569" t="str">
        <v>ENTERTAINMENT ONE LTD  ORD</v>
      </c>
      <c r="J1569">
        <v>5.3400000000000003E-2</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row>
    <row r="1570" spans="8:48" ht="15" customHeight="1" x14ac:dyDescent="0.3">
      <c r="H1570" t="str">
        <v>EPAM</v>
      </c>
      <c r="I1570" t="str">
        <v>EPAM SYSTEMS INC  COM</v>
      </c>
      <c r="J1570">
        <v>0</v>
      </c>
      <c r="K1570">
        <v>1.17E-2</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row>
    <row r="1571" spans="8:48" ht="15" customHeight="1" x14ac:dyDescent="0.3">
      <c r="H1571" t="str">
        <v>EXA</v>
      </c>
      <c r="I1571" t="str">
        <v>EXA CORP  COM</v>
      </c>
      <c r="J1571">
        <v>0</v>
      </c>
      <c r="K1571">
        <v>0</v>
      </c>
      <c r="L1571">
        <v>0</v>
      </c>
      <c r="M1571">
        <v>0</v>
      </c>
      <c r="N1571">
        <v>0</v>
      </c>
      <c r="O1571">
        <v>0</v>
      </c>
      <c r="P1571">
        <v>0</v>
      </c>
      <c r="Q1571">
        <v>0</v>
      </c>
      <c r="R1571">
        <v>0.25309999999999999</v>
      </c>
      <c r="S1571">
        <v>0.3503</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row>
    <row r="1572" spans="8:48" ht="15" customHeight="1" x14ac:dyDescent="0.3">
      <c r="H1572" t="str">
        <v>BFD20M9</v>
      </c>
      <c r="I1572" t="str">
        <v>FARFETCH LTD  CL A</v>
      </c>
      <c r="J1572">
        <v>0</v>
      </c>
      <c r="K1572">
        <v>0</v>
      </c>
      <c r="L1572">
        <v>0</v>
      </c>
      <c r="M1572">
        <v>0</v>
      </c>
      <c r="N1572">
        <v>0</v>
      </c>
      <c r="O1572">
        <v>0</v>
      </c>
      <c r="P1572">
        <v>0</v>
      </c>
      <c r="Q1572">
        <v>0</v>
      </c>
      <c r="R1572">
        <v>0</v>
      </c>
      <c r="S1572">
        <v>0</v>
      </c>
      <c r="T1572">
        <v>0</v>
      </c>
      <c r="U1572">
        <v>0</v>
      </c>
      <c r="V1572">
        <v>0</v>
      </c>
      <c r="W1572">
        <v>0</v>
      </c>
      <c r="X1572">
        <v>0</v>
      </c>
      <c r="Y1572">
        <v>0</v>
      </c>
      <c r="Z1572">
        <v>0.68369999999999997</v>
      </c>
      <c r="AA1572">
        <v>0.45900000000000002</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row>
    <row r="1573" spans="8:48" ht="15" customHeight="1" x14ac:dyDescent="0.3">
      <c r="H1573" t="str">
        <v>FRLN</v>
      </c>
      <c r="I1573" t="str">
        <v>FREELINE THERAPEUTICS HOLDINGS  ADR</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0.16900000000000001</v>
      </c>
      <c r="AG1573">
        <v>0.20180000000000001</v>
      </c>
      <c r="AH1573">
        <v>0.1183</v>
      </c>
      <c r="AI1573">
        <v>0</v>
      </c>
      <c r="AJ1573">
        <v>0</v>
      </c>
      <c r="AK1573">
        <v>0</v>
      </c>
      <c r="AL1573">
        <v>0</v>
      </c>
      <c r="AM1573">
        <v>0</v>
      </c>
      <c r="AN1573">
        <v>0</v>
      </c>
      <c r="AO1573">
        <v>0</v>
      </c>
      <c r="AP1573">
        <v>0</v>
      </c>
      <c r="AQ1573">
        <v>0</v>
      </c>
      <c r="AR1573">
        <v>0</v>
      </c>
      <c r="AS1573">
        <v>0</v>
      </c>
      <c r="AT1573">
        <v>0</v>
      </c>
      <c r="AU1573">
        <v>0</v>
      </c>
      <c r="AV1573">
        <v>0</v>
      </c>
    </row>
    <row r="1574" spans="8:48" ht="15" customHeight="1" x14ac:dyDescent="0.3">
      <c r="H1574" t="str">
        <v>HSTM</v>
      </c>
      <c r="I1574" t="str">
        <v>HEALTHSTREAM INC  COM</v>
      </c>
      <c r="J1574">
        <v>0</v>
      </c>
      <c r="K1574">
        <v>0</v>
      </c>
      <c r="L1574">
        <v>0</v>
      </c>
      <c r="M1574">
        <v>0</v>
      </c>
      <c r="N1574">
        <v>0</v>
      </c>
      <c r="O1574">
        <v>0.41849999999999998</v>
      </c>
      <c r="P1574">
        <v>0.42880000000000001</v>
      </c>
      <c r="Q1574">
        <v>0.5504</v>
      </c>
      <c r="R1574">
        <v>0.48880000000000001</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row>
    <row r="1575" spans="8:48" ht="15" customHeight="1" x14ac:dyDescent="0.3">
      <c r="H1575" t="str">
        <v>HUBS</v>
      </c>
      <c r="I1575" t="str">
        <v>HUBSPOT INC  COM</v>
      </c>
      <c r="J1575">
        <v>0</v>
      </c>
      <c r="K1575">
        <v>0</v>
      </c>
      <c r="L1575">
        <v>0</v>
      </c>
      <c r="M1575">
        <v>0</v>
      </c>
      <c r="N1575">
        <v>0</v>
      </c>
      <c r="O1575">
        <v>0</v>
      </c>
      <c r="P1575">
        <v>0</v>
      </c>
      <c r="Q1575">
        <v>0</v>
      </c>
      <c r="R1575">
        <v>0</v>
      </c>
      <c r="S1575">
        <v>0</v>
      </c>
      <c r="T1575">
        <v>0.36799999999999999</v>
      </c>
      <c r="U1575">
        <v>0.37669999999999998</v>
      </c>
      <c r="V1575">
        <v>0.45419999999999999</v>
      </c>
      <c r="W1575">
        <v>0.52029999999999998</v>
      </c>
      <c r="X1575">
        <v>0.64800000000000002</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row>
    <row r="1576" spans="8:48" ht="15" customHeight="1" x14ac:dyDescent="0.3">
      <c r="H1576" t="str">
        <v>IMMU</v>
      </c>
      <c r="I1576" t="str">
        <v>IMMUNOMEDICS INC  COM</v>
      </c>
      <c r="J1576">
        <v>0</v>
      </c>
      <c r="K1576">
        <v>0</v>
      </c>
      <c r="L1576">
        <v>0</v>
      </c>
      <c r="M1576">
        <v>0</v>
      </c>
      <c r="N1576">
        <v>0</v>
      </c>
      <c r="O1576">
        <v>0</v>
      </c>
      <c r="P1576">
        <v>0</v>
      </c>
      <c r="Q1576">
        <v>0</v>
      </c>
      <c r="R1576">
        <v>0</v>
      </c>
      <c r="S1576">
        <v>0</v>
      </c>
      <c r="T1576">
        <v>0</v>
      </c>
      <c r="U1576">
        <v>0</v>
      </c>
      <c r="V1576">
        <v>0</v>
      </c>
      <c r="W1576">
        <v>0</v>
      </c>
      <c r="X1576">
        <v>0</v>
      </c>
      <c r="Y1576">
        <v>0</v>
      </c>
      <c r="Z1576">
        <v>0.1678</v>
      </c>
      <c r="AA1576">
        <v>9.6600000000000005E-2</v>
      </c>
      <c r="AB1576">
        <v>0.1047</v>
      </c>
      <c r="AC1576">
        <v>0.16880000000000001</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row>
    <row r="1577" spans="8:48" ht="15" customHeight="1" x14ac:dyDescent="0.3">
      <c r="H1577" t="str">
        <v>BF0L7J5</v>
      </c>
      <c r="I1577" t="str">
        <v>INTERNATIONAL PETROLEUM /BC/  ORD</v>
      </c>
      <c r="J1577">
        <v>0</v>
      </c>
      <c r="K1577">
        <v>0</v>
      </c>
      <c r="L1577">
        <v>0</v>
      </c>
      <c r="M1577">
        <v>0</v>
      </c>
      <c r="N1577">
        <v>0</v>
      </c>
      <c r="O1577">
        <v>0</v>
      </c>
      <c r="P1577">
        <v>0</v>
      </c>
      <c r="Q1577">
        <v>0</v>
      </c>
      <c r="R1577">
        <v>0</v>
      </c>
      <c r="S1577">
        <v>9.4600000000000004E-2</v>
      </c>
      <c r="T1577">
        <v>0.128</v>
      </c>
      <c r="U1577">
        <v>0</v>
      </c>
      <c r="V1577">
        <v>0</v>
      </c>
      <c r="W1577">
        <v>0</v>
      </c>
      <c r="X1577">
        <v>0</v>
      </c>
      <c r="Y1577">
        <v>0</v>
      </c>
      <c r="Z1577">
        <v>0</v>
      </c>
      <c r="AA1577">
        <v>6.4799999999999996E-2</v>
      </c>
      <c r="AB1577">
        <v>0.30409999999999998</v>
      </c>
      <c r="AC1577">
        <v>0.39839999999999998</v>
      </c>
      <c r="AD1577">
        <v>0.2089</v>
      </c>
      <c r="AE1577">
        <v>0.20549999999999999</v>
      </c>
      <c r="AF1577">
        <v>0.12939999999999999</v>
      </c>
      <c r="AG1577">
        <v>0</v>
      </c>
      <c r="AH1577">
        <v>0</v>
      </c>
      <c r="AI1577">
        <v>0</v>
      </c>
      <c r="AJ1577">
        <v>0</v>
      </c>
      <c r="AK1577">
        <v>0</v>
      </c>
      <c r="AL1577">
        <v>0</v>
      </c>
      <c r="AM1577">
        <v>0</v>
      </c>
      <c r="AN1577">
        <v>0</v>
      </c>
      <c r="AO1577">
        <v>0</v>
      </c>
      <c r="AP1577">
        <v>0</v>
      </c>
      <c r="AQ1577">
        <v>0</v>
      </c>
      <c r="AR1577">
        <v>0</v>
      </c>
      <c r="AS1577">
        <v>0</v>
      </c>
      <c r="AT1577">
        <v>0</v>
      </c>
      <c r="AU1577">
        <v>0</v>
      </c>
      <c r="AV1577">
        <v>0</v>
      </c>
    </row>
    <row r="1578" spans="8:48" ht="15" customHeight="1" x14ac:dyDescent="0.3">
      <c r="H1578" t="str">
        <v>*IVN</v>
      </c>
      <c r="I1578" t="str">
        <v>IVANHOE MINES LTD  CL A</v>
      </c>
      <c r="J1578">
        <v>0</v>
      </c>
      <c r="K1578">
        <v>0</v>
      </c>
      <c r="L1578">
        <v>0</v>
      </c>
      <c r="M1578">
        <v>0</v>
      </c>
      <c r="N1578">
        <v>0</v>
      </c>
      <c r="O1578">
        <v>0</v>
      </c>
      <c r="P1578">
        <v>0</v>
      </c>
      <c r="Q1578">
        <v>0</v>
      </c>
      <c r="R1578">
        <v>0</v>
      </c>
      <c r="S1578">
        <v>0</v>
      </c>
      <c r="T1578">
        <v>0</v>
      </c>
      <c r="U1578">
        <v>0</v>
      </c>
      <c r="V1578">
        <v>0</v>
      </c>
      <c r="W1578">
        <v>0</v>
      </c>
      <c r="X1578">
        <v>0</v>
      </c>
      <c r="Y1578">
        <v>0.51029999999999998</v>
      </c>
      <c r="Z1578">
        <v>0.6462</v>
      </c>
      <c r="AA1578">
        <v>0.68530000000000002</v>
      </c>
      <c r="AB1578">
        <v>0.43290000000000001</v>
      </c>
      <c r="AC1578">
        <v>0.34920000000000001</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row>
    <row r="1579" spans="8:48" ht="15" customHeight="1" x14ac:dyDescent="0.3">
      <c r="H1579" t="str">
        <v>KRTX</v>
      </c>
      <c r="I1579" t="str">
        <v>KARUNA THERAPEUTICS INC  COM</v>
      </c>
      <c r="J1579">
        <v>0</v>
      </c>
      <c r="K1579">
        <v>0</v>
      </c>
      <c r="L1579">
        <v>0</v>
      </c>
      <c r="M1579">
        <v>0</v>
      </c>
      <c r="N1579">
        <v>0</v>
      </c>
      <c r="O1579">
        <v>0</v>
      </c>
      <c r="P1579">
        <v>0</v>
      </c>
      <c r="Q1579">
        <v>0</v>
      </c>
      <c r="R1579">
        <v>0</v>
      </c>
      <c r="S1579">
        <v>0</v>
      </c>
      <c r="T1579">
        <v>0</v>
      </c>
      <c r="U1579">
        <v>0</v>
      </c>
      <c r="V1579">
        <v>0</v>
      </c>
      <c r="W1579">
        <v>0</v>
      </c>
      <c r="X1579">
        <v>0</v>
      </c>
      <c r="Y1579">
        <v>0</v>
      </c>
      <c r="Z1579">
        <v>0</v>
      </c>
      <c r="AA1579">
        <v>4.4900000000000002E-2</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row>
    <row r="1580" spans="8:48" ht="15" customHeight="1" x14ac:dyDescent="0.3">
      <c r="H1580" t="str">
        <v>KOS</v>
      </c>
      <c r="I1580" t="str">
        <v>KOSMOS ENERGY LTD  COM</v>
      </c>
      <c r="J1580">
        <v>0</v>
      </c>
      <c r="K1580">
        <v>0</v>
      </c>
      <c r="L1580">
        <v>0</v>
      </c>
      <c r="M1580">
        <v>0</v>
      </c>
      <c r="N1580">
        <v>0</v>
      </c>
      <c r="O1580">
        <v>0</v>
      </c>
      <c r="P1580">
        <v>0</v>
      </c>
      <c r="Q1580">
        <v>0</v>
      </c>
      <c r="R1580">
        <v>0</v>
      </c>
      <c r="S1580">
        <v>0</v>
      </c>
      <c r="T1580">
        <v>0</v>
      </c>
      <c r="U1580">
        <v>0</v>
      </c>
      <c r="V1580">
        <v>0</v>
      </c>
      <c r="W1580">
        <v>0</v>
      </c>
      <c r="X1580">
        <v>0</v>
      </c>
      <c r="Y1580">
        <v>0</v>
      </c>
      <c r="Z1580">
        <v>0</v>
      </c>
      <c r="AA1580">
        <v>0.32319999999999999</v>
      </c>
      <c r="AB1580">
        <v>0.33460000000000001</v>
      </c>
      <c r="AC1580">
        <v>0.39489999999999997</v>
      </c>
      <c r="AD1580">
        <v>0.30420000000000003</v>
      </c>
      <c r="AE1580">
        <v>0.28420000000000001</v>
      </c>
      <c r="AF1580">
        <v>0.1555</v>
      </c>
      <c r="AG1580">
        <v>0.26619999999999999</v>
      </c>
      <c r="AH1580">
        <v>0.31669999999999998</v>
      </c>
      <c r="AI1580">
        <v>0.32100000000000001</v>
      </c>
      <c r="AJ1580">
        <v>0.32590000000000002</v>
      </c>
      <c r="AK1580">
        <v>0.39029999999999998</v>
      </c>
      <c r="AL1580">
        <v>0.25869999999999999</v>
      </c>
      <c r="AM1580">
        <v>0</v>
      </c>
      <c r="AN1580">
        <v>0</v>
      </c>
      <c r="AO1580">
        <v>0</v>
      </c>
      <c r="AP1580">
        <v>0</v>
      </c>
      <c r="AQ1580">
        <v>0</v>
      </c>
      <c r="AR1580">
        <v>0</v>
      </c>
      <c r="AS1580">
        <v>0</v>
      </c>
      <c r="AT1580">
        <v>0</v>
      </c>
      <c r="AU1580">
        <v>0</v>
      </c>
      <c r="AV1580">
        <v>0</v>
      </c>
    </row>
    <row r="1581" spans="8:48" ht="15" customHeight="1" x14ac:dyDescent="0.3">
      <c r="H1581" t="str">
        <v>B53NQB3</v>
      </c>
      <c r="I1581" t="str">
        <v>VK INTERNATIONAL PJSC SPONS GRD REG</v>
      </c>
      <c r="J1581">
        <v>6.2899999999999998E-2</v>
      </c>
      <c r="K1581">
        <v>0</v>
      </c>
      <c r="L1581">
        <v>0</v>
      </c>
      <c r="M1581">
        <v>0</v>
      </c>
      <c r="N1581">
        <v>0</v>
      </c>
      <c r="O1581">
        <v>0</v>
      </c>
      <c r="P1581">
        <v>0</v>
      </c>
      <c r="Q1581">
        <v>0.3039</v>
      </c>
      <c r="R1581">
        <v>0.67100000000000004</v>
      </c>
      <c r="S1581">
        <v>0.74819999999999998</v>
      </c>
      <c r="T1581">
        <v>0.61870000000000003</v>
      </c>
      <c r="U1581">
        <v>0.52800000000000002</v>
      </c>
      <c r="V1581">
        <v>0.56559999999999999</v>
      </c>
      <c r="W1581">
        <v>0.46389999999999998</v>
      </c>
      <c r="X1581">
        <v>0.4471</v>
      </c>
      <c r="Y1581">
        <v>0.52659999999999996</v>
      </c>
      <c r="Z1581">
        <v>0.50439999999999996</v>
      </c>
      <c r="AA1581">
        <v>0.47539999999999999</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row>
    <row r="1582" spans="8:48" ht="15" customHeight="1" x14ac:dyDescent="0.3">
      <c r="H1582" t="str">
        <v>*MND</v>
      </c>
      <c r="I1582" t="str">
        <v>MANDALAY RESOURCES CORP  COM</v>
      </c>
      <c r="J1582">
        <v>0</v>
      </c>
      <c r="K1582">
        <v>0.35770000000000002</v>
      </c>
      <c r="L1582">
        <v>0.24909999999999999</v>
      </c>
      <c r="M1582">
        <v>0.22489999999999999</v>
      </c>
      <c r="N1582">
        <v>0.34029999999999999</v>
      </c>
      <c r="O1582">
        <v>0.60319999999999996</v>
      </c>
      <c r="P1582">
        <v>0.53390000000000004</v>
      </c>
      <c r="Q1582">
        <v>0.41930000000000001</v>
      </c>
      <c r="R1582">
        <v>0.29759999999999998</v>
      </c>
      <c r="S1582">
        <v>0.17879999999999999</v>
      </c>
      <c r="T1582">
        <v>0.20499999999999999</v>
      </c>
      <c r="U1582">
        <v>0.158</v>
      </c>
      <c r="V1582">
        <v>0.10920000000000001</v>
      </c>
      <c r="W1582">
        <v>0.1139</v>
      </c>
      <c r="X1582">
        <v>9.4100000000000003E-2</v>
      </c>
      <c r="Y1582">
        <v>0.10050000000000001</v>
      </c>
      <c r="Z1582">
        <v>0.16200000000000001</v>
      </c>
      <c r="AA1582">
        <v>0.17899999999999999</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row>
    <row r="1583" spans="8:48" ht="15" customHeight="1" x14ac:dyDescent="0.3">
      <c r="H1583" t="str">
        <v>MODN</v>
      </c>
      <c r="I1583" t="str">
        <v>MODEL N INC  COM</v>
      </c>
      <c r="J1583">
        <v>0</v>
      </c>
      <c r="K1583">
        <v>0</v>
      </c>
      <c r="L1583">
        <v>0</v>
      </c>
      <c r="M1583">
        <v>0</v>
      </c>
      <c r="N1583">
        <v>0</v>
      </c>
      <c r="O1583">
        <v>0</v>
      </c>
      <c r="P1583">
        <v>0</v>
      </c>
      <c r="Q1583">
        <v>0</v>
      </c>
      <c r="R1583">
        <v>0.11169999999999999</v>
      </c>
      <c r="S1583">
        <v>0.11899999999999999</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row>
    <row r="1584" spans="8:48" ht="15" customHeight="1" x14ac:dyDescent="0.3">
      <c r="H1584" t="str">
        <v>2607948</v>
      </c>
      <c r="I1584" t="str">
        <v>MOUNTAIN PROVINCE DIAMONDS INC  COM</v>
      </c>
      <c r="J1584">
        <v>0.53959999999999997</v>
      </c>
      <c r="K1584">
        <v>0.53239999999999998</v>
      </c>
      <c r="L1584">
        <v>0.36</v>
      </c>
      <c r="M1584">
        <v>0.52510000000000001</v>
      </c>
      <c r="N1584">
        <v>0.78280000000000005</v>
      </c>
      <c r="O1584">
        <v>0.9204</v>
      </c>
      <c r="P1584">
        <v>1.0027999999999999</v>
      </c>
      <c r="Q1584">
        <v>0.96909999999999996</v>
      </c>
      <c r="R1584">
        <v>0.65780000000000005</v>
      </c>
      <c r="S1584">
        <v>0.46949999999999997</v>
      </c>
      <c r="T1584">
        <v>0.46410000000000001</v>
      </c>
      <c r="U1584">
        <v>0.3962</v>
      </c>
      <c r="V1584">
        <v>0.69269999999999998</v>
      </c>
      <c r="W1584">
        <v>0.68530000000000002</v>
      </c>
      <c r="X1584">
        <v>0.60770000000000002</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row>
    <row r="1585" spans="8:48" ht="15" customHeight="1" x14ac:dyDescent="0.3">
      <c r="H1585" t="str">
        <v>*NCU</v>
      </c>
      <c r="I1585" t="str">
        <v>NEVADA COPPER CORP  COM</v>
      </c>
      <c r="J1585">
        <v>0</v>
      </c>
      <c r="K1585">
        <v>0</v>
      </c>
      <c r="L1585">
        <v>0</v>
      </c>
      <c r="M1585">
        <v>0</v>
      </c>
      <c r="N1585">
        <v>0</v>
      </c>
      <c r="O1585">
        <v>0</v>
      </c>
      <c r="P1585">
        <v>0</v>
      </c>
      <c r="Q1585">
        <v>0</v>
      </c>
      <c r="R1585">
        <v>0</v>
      </c>
      <c r="S1585">
        <v>0</v>
      </c>
      <c r="T1585">
        <v>0</v>
      </c>
      <c r="U1585">
        <v>0</v>
      </c>
      <c r="V1585">
        <v>0.1333</v>
      </c>
      <c r="W1585">
        <v>0.1234</v>
      </c>
      <c r="X1585">
        <v>0.1137</v>
      </c>
      <c r="Y1585">
        <v>0.40060000000000001</v>
      </c>
      <c r="Z1585">
        <v>0.37740000000000001</v>
      </c>
      <c r="AA1585">
        <v>0.435</v>
      </c>
      <c r="AB1585">
        <v>0.17899999999999999</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row>
    <row r="1586" spans="8:48" ht="15" customHeight="1" x14ac:dyDescent="0.3">
      <c r="H1586" t="str">
        <v>NSU</v>
      </c>
      <c r="I1586" t="str">
        <v>NEVSUN RESOURCES LTD  COM</v>
      </c>
      <c r="J1586">
        <v>0</v>
      </c>
      <c r="K1586">
        <v>0</v>
      </c>
      <c r="L1586">
        <v>0</v>
      </c>
      <c r="M1586">
        <v>0</v>
      </c>
      <c r="N1586">
        <v>0</v>
      </c>
      <c r="O1586">
        <v>0</v>
      </c>
      <c r="P1586">
        <v>0.29709999999999998</v>
      </c>
      <c r="Q1586">
        <v>0.74350000000000005</v>
      </c>
      <c r="R1586">
        <v>0.67659999999999998</v>
      </c>
      <c r="S1586">
        <v>0.67779999999999996</v>
      </c>
      <c r="T1586">
        <v>0.55220000000000002</v>
      </c>
      <c r="U1586">
        <v>0.60570000000000002</v>
      </c>
      <c r="V1586">
        <v>0.58279999999999998</v>
      </c>
      <c r="W1586">
        <v>0.8407</v>
      </c>
      <c r="X1586">
        <v>1.1103000000000001</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row>
    <row r="1587" spans="8:48" ht="15" customHeight="1" x14ac:dyDescent="0.3">
      <c r="H1587" t="str">
        <v>NEWR</v>
      </c>
      <c r="I1587" t="str">
        <v>NEW RELIC INC  COM</v>
      </c>
      <c r="J1587">
        <v>0</v>
      </c>
      <c r="K1587">
        <v>0</v>
      </c>
      <c r="L1587">
        <v>0</v>
      </c>
      <c r="M1587">
        <v>0</v>
      </c>
      <c r="N1587">
        <v>0</v>
      </c>
      <c r="O1587">
        <v>0</v>
      </c>
      <c r="P1587">
        <v>0</v>
      </c>
      <c r="Q1587">
        <v>0</v>
      </c>
      <c r="R1587">
        <v>0.40579999999999999</v>
      </c>
      <c r="S1587">
        <v>0.44040000000000001</v>
      </c>
      <c r="T1587">
        <v>0.47489999999999999</v>
      </c>
      <c r="U1587">
        <v>0.53620000000000001</v>
      </c>
      <c r="V1587">
        <v>0.67710000000000004</v>
      </c>
      <c r="W1587">
        <v>0.90920000000000001</v>
      </c>
      <c r="X1587">
        <v>0.88100000000000001</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row>
    <row r="1588" spans="8:48" ht="15" customHeight="1" x14ac:dyDescent="0.3">
      <c r="H1588" t="str">
        <v>*NXE</v>
      </c>
      <c r="I1588" t="str">
        <v>NEXGEN ENERGY LTD  COM</v>
      </c>
      <c r="J1588">
        <v>0</v>
      </c>
      <c r="K1588">
        <v>0.1699</v>
      </c>
      <c r="L1588">
        <v>0.12809999999999999</v>
      </c>
      <c r="M1588">
        <v>0.1686</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row>
    <row r="1589" spans="8:48" ht="15" customHeight="1" x14ac:dyDescent="0.3">
      <c r="H1589" t="str">
        <v>BMGST60</v>
      </c>
      <c r="I1589" t="str">
        <v>NICKEL 28 CAPITAL CORP  COM</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2.7E-2</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row>
    <row r="1590" spans="8:48" ht="15" customHeight="1" x14ac:dyDescent="0.3">
      <c r="H1590" t="str">
        <v>*ORE</v>
      </c>
      <c r="I1590" t="str">
        <v>OREZONE GOLD CORP  COM</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0.1169</v>
      </c>
      <c r="AI1590">
        <v>0.14169999999999999</v>
      </c>
      <c r="AJ1590">
        <v>0.18590000000000001</v>
      </c>
      <c r="AK1590">
        <v>0.22220000000000001</v>
      </c>
      <c r="AL1590">
        <v>0.23680000000000001</v>
      </c>
      <c r="AM1590">
        <v>0</v>
      </c>
      <c r="AN1590">
        <v>0</v>
      </c>
      <c r="AO1590">
        <v>0</v>
      </c>
      <c r="AP1590">
        <v>0</v>
      </c>
      <c r="AQ1590">
        <v>0</v>
      </c>
      <c r="AR1590">
        <v>0</v>
      </c>
      <c r="AS1590">
        <v>0</v>
      </c>
      <c r="AT1590">
        <v>0</v>
      </c>
      <c r="AU1590">
        <v>0</v>
      </c>
      <c r="AV1590">
        <v>0</v>
      </c>
    </row>
    <row r="1591" spans="8:48" ht="15" customHeight="1" x14ac:dyDescent="0.3">
      <c r="H1591" t="str">
        <v>*PTM</v>
      </c>
      <c r="I1591" t="str">
        <v>PLATINUM GROUP METALS LTD  COM</v>
      </c>
      <c r="J1591">
        <v>0.58620000000000005</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row>
    <row r="1592" spans="8:48" ht="15" customHeight="1" x14ac:dyDescent="0.3">
      <c r="H1592" t="str">
        <v>RP</v>
      </c>
      <c r="I1592" t="str">
        <v>REALPAGE INC  COM</v>
      </c>
      <c r="J1592">
        <v>0</v>
      </c>
      <c r="K1592">
        <v>0</v>
      </c>
      <c r="L1592">
        <v>0</v>
      </c>
      <c r="M1592">
        <v>0</v>
      </c>
      <c r="N1592">
        <v>0</v>
      </c>
      <c r="O1592">
        <v>0</v>
      </c>
      <c r="P1592">
        <v>0</v>
      </c>
      <c r="Q1592">
        <v>0</v>
      </c>
      <c r="R1592">
        <v>0.2152</v>
      </c>
      <c r="S1592">
        <v>0.2074</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row>
    <row r="1593" spans="8:48" ht="15" customHeight="1" x14ac:dyDescent="0.3">
      <c r="H1593" t="str">
        <v>BMDWQL9</v>
      </c>
      <c r="I1593" t="str">
        <v>REVELO RESOURCES CORP  COM</v>
      </c>
      <c r="J1593">
        <v>1.44E-2</v>
      </c>
      <c r="K1593">
        <v>1.8200000000000001E-2</v>
      </c>
      <c r="L1593">
        <v>1.0699999999999999E-2</v>
      </c>
      <c r="M1593">
        <v>7.4999999999999997E-3</v>
      </c>
      <c r="N1593">
        <v>1.0699999999999999E-2</v>
      </c>
      <c r="O1593">
        <v>1.55E-2</v>
      </c>
      <c r="P1593">
        <v>1.32E-2</v>
      </c>
      <c r="Q1593">
        <v>1.2E-2</v>
      </c>
      <c r="R1593">
        <v>8.6E-3</v>
      </c>
      <c r="S1593">
        <v>6.1999999999999998E-3</v>
      </c>
      <c r="T1593">
        <v>6.1999999999999998E-3</v>
      </c>
      <c r="U1593">
        <v>3.3E-3</v>
      </c>
      <c r="V1593">
        <v>4.8999999999999998E-3</v>
      </c>
      <c r="W1593">
        <v>2.5000000000000001E-3</v>
      </c>
      <c r="X1593">
        <v>1.8E-3</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row>
    <row r="1594" spans="8:48" ht="15" customHeight="1" x14ac:dyDescent="0.3">
      <c r="H1594" t="str">
        <v>*ROOT</v>
      </c>
      <c r="I1594" t="str">
        <v>ROOTS CORP  COM</v>
      </c>
      <c r="J1594">
        <v>0</v>
      </c>
      <c r="K1594">
        <v>0</v>
      </c>
      <c r="L1594">
        <v>0</v>
      </c>
      <c r="M1594">
        <v>0</v>
      </c>
      <c r="N1594">
        <v>0</v>
      </c>
      <c r="O1594">
        <v>0</v>
      </c>
      <c r="P1594">
        <v>0</v>
      </c>
      <c r="Q1594">
        <v>0</v>
      </c>
      <c r="R1594">
        <v>0</v>
      </c>
      <c r="S1594">
        <v>0</v>
      </c>
      <c r="T1594">
        <v>0</v>
      </c>
      <c r="U1594">
        <v>0.52180000000000004</v>
      </c>
      <c r="V1594">
        <v>0.45669999999999999</v>
      </c>
      <c r="W1594">
        <v>0.4662</v>
      </c>
      <c r="X1594">
        <v>0.2853</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row>
    <row r="1595" spans="8:48" ht="15" customHeight="1" x14ac:dyDescent="0.3">
      <c r="H1595" t="str">
        <v>SMG</v>
      </c>
      <c r="I1595" t="str">
        <v>SCOTTS MIRACLE-GRO CO  CL A</v>
      </c>
      <c r="J1595">
        <v>0</v>
      </c>
      <c r="K1595">
        <v>0</v>
      </c>
      <c r="L1595">
        <v>0</v>
      </c>
      <c r="M1595">
        <v>0</v>
      </c>
      <c r="N1595">
        <v>0</v>
      </c>
      <c r="O1595">
        <v>0.35859999999999997</v>
      </c>
      <c r="P1595">
        <v>0.4204</v>
      </c>
      <c r="Q1595">
        <v>0.48749999999999999</v>
      </c>
      <c r="R1595">
        <v>0.4375</v>
      </c>
      <c r="S1595">
        <v>0.39190000000000003</v>
      </c>
      <c r="T1595">
        <v>0.39710000000000001</v>
      </c>
      <c r="U1595">
        <v>0.4249</v>
      </c>
      <c r="V1595">
        <v>0.3352</v>
      </c>
      <c r="W1595">
        <v>0.3216</v>
      </c>
      <c r="X1595">
        <v>0.31490000000000001</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row>
    <row r="1596" spans="8:48" ht="15" customHeight="1" x14ac:dyDescent="0.3">
      <c r="H1596" t="str">
        <v>*SMF</v>
      </c>
      <c r="I1596" t="str">
        <v>SEMAFO INC  COM</v>
      </c>
      <c r="J1596">
        <v>0</v>
      </c>
      <c r="K1596">
        <v>0</v>
      </c>
      <c r="L1596">
        <v>0</v>
      </c>
      <c r="M1596">
        <v>0</v>
      </c>
      <c r="N1596">
        <v>0</v>
      </c>
      <c r="O1596">
        <v>0</v>
      </c>
      <c r="P1596">
        <v>0</v>
      </c>
      <c r="Q1596">
        <v>0</v>
      </c>
      <c r="R1596">
        <v>0</v>
      </c>
      <c r="S1596">
        <v>0</v>
      </c>
      <c r="T1596">
        <v>0.54210000000000003</v>
      </c>
      <c r="U1596">
        <v>0.56159999999999999</v>
      </c>
      <c r="V1596">
        <v>0.68240000000000001</v>
      </c>
      <c r="W1596">
        <v>0.68359999999999999</v>
      </c>
      <c r="X1596">
        <v>0.57999999999999996</v>
      </c>
      <c r="Y1596">
        <v>0.79290000000000005</v>
      </c>
      <c r="Z1596">
        <v>1.087</v>
      </c>
      <c r="AA1596">
        <v>1.1768000000000001</v>
      </c>
      <c r="AB1596">
        <v>0.94299999999999995</v>
      </c>
      <c r="AC1596">
        <v>0.629</v>
      </c>
      <c r="AD1596">
        <v>1.0254000000000001</v>
      </c>
      <c r="AE1596">
        <v>1.2729999999999999</v>
      </c>
      <c r="AF1596">
        <v>0</v>
      </c>
      <c r="AG1596">
        <v>0</v>
      </c>
      <c r="AH1596">
        <v>0</v>
      </c>
      <c r="AI1596">
        <v>0</v>
      </c>
      <c r="AJ1596">
        <v>0</v>
      </c>
      <c r="AK1596">
        <v>0</v>
      </c>
      <c r="AL1596">
        <v>0</v>
      </c>
      <c r="AM1596">
        <v>0</v>
      </c>
      <c r="AN1596">
        <v>0</v>
      </c>
      <c r="AO1596">
        <v>0</v>
      </c>
      <c r="AP1596">
        <v>0</v>
      </c>
      <c r="AQ1596">
        <v>0</v>
      </c>
      <c r="AR1596">
        <v>0</v>
      </c>
      <c r="AS1596">
        <v>0</v>
      </c>
      <c r="AT1596">
        <v>0</v>
      </c>
      <c r="AU1596">
        <v>0</v>
      </c>
      <c r="AV1596">
        <v>0</v>
      </c>
    </row>
    <row r="1597" spans="8:48" ht="15" customHeight="1" x14ac:dyDescent="0.3">
      <c r="H1597" t="str">
        <v>SHOP</v>
      </c>
      <c r="I1597" t="str">
        <v>SHOPIFY INC  CL A SUB VTG</v>
      </c>
      <c r="J1597">
        <v>0</v>
      </c>
      <c r="K1597">
        <v>0</v>
      </c>
      <c r="L1597">
        <v>0</v>
      </c>
      <c r="M1597">
        <v>0</v>
      </c>
      <c r="N1597">
        <v>0</v>
      </c>
      <c r="O1597">
        <v>0.39879999999999999</v>
      </c>
      <c r="P1597">
        <v>0.54779999999999995</v>
      </c>
      <c r="Q1597">
        <v>0.29210000000000003</v>
      </c>
      <c r="R1597">
        <v>0.42599999999999999</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row>
    <row r="1598" spans="8:48" ht="15" customHeight="1" x14ac:dyDescent="0.3">
      <c r="H1598" t="str">
        <v>TLND</v>
      </c>
      <c r="I1598" t="str">
        <v>TALEND SA  SPONSORED ADR</v>
      </c>
      <c r="J1598">
        <v>0</v>
      </c>
      <c r="K1598">
        <v>0</v>
      </c>
      <c r="L1598">
        <v>0</v>
      </c>
      <c r="M1598">
        <v>0</v>
      </c>
      <c r="N1598">
        <v>0</v>
      </c>
      <c r="O1598">
        <v>0</v>
      </c>
      <c r="P1598">
        <v>7.5700000000000003E-2</v>
      </c>
      <c r="Q1598">
        <v>6.4899999999999999E-2</v>
      </c>
      <c r="R1598">
        <v>7.9899999999999999E-2</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row>
    <row r="1599" spans="8:48" ht="15" customHeight="1" x14ac:dyDescent="0.3">
      <c r="H1599" t="str">
        <v>B413SZ6</v>
      </c>
      <c r="I1599" t="str">
        <v>THOR EXPLORATIONS LTD  COM</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7.6999999999999999E-2</v>
      </c>
      <c r="AH1599">
        <v>7.9399999999999998E-2</v>
      </c>
      <c r="AI1599">
        <v>0.20899999999999999</v>
      </c>
      <c r="AJ1599">
        <v>0.21179999999999999</v>
      </c>
      <c r="AK1599">
        <v>9.7299999999999998E-2</v>
      </c>
      <c r="AL1599">
        <v>0</v>
      </c>
      <c r="AM1599">
        <v>0</v>
      </c>
      <c r="AN1599">
        <v>0</v>
      </c>
      <c r="AO1599">
        <v>0</v>
      </c>
      <c r="AP1599">
        <v>0</v>
      </c>
      <c r="AQ1599">
        <v>0</v>
      </c>
      <c r="AR1599">
        <v>0</v>
      </c>
      <c r="AS1599">
        <v>0</v>
      </c>
      <c r="AT1599">
        <v>0</v>
      </c>
      <c r="AU1599">
        <v>0</v>
      </c>
      <c r="AV1599">
        <v>0</v>
      </c>
    </row>
    <row r="1600" spans="8:48" ht="15" customHeight="1" x14ac:dyDescent="0.3">
      <c r="H1600" t="str">
        <v>885149203</v>
      </c>
      <c r="I1600" t="str">
        <v>THOR EXPLORATIONS LTD  COM</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row>
    <row r="1601" spans="8:48" ht="15" customHeight="1" x14ac:dyDescent="0.3">
      <c r="H1601" t="str">
        <v>VRNS</v>
      </c>
      <c r="I1601" t="str">
        <v>VARONIS SYSTEMS INC  COM</v>
      </c>
      <c r="J1601">
        <v>0</v>
      </c>
      <c r="K1601">
        <v>0</v>
      </c>
      <c r="L1601">
        <v>0</v>
      </c>
      <c r="M1601">
        <v>0</v>
      </c>
      <c r="N1601">
        <v>0</v>
      </c>
      <c r="O1601">
        <v>0.371</v>
      </c>
      <c r="P1601">
        <v>0.39290000000000003</v>
      </c>
      <c r="Q1601">
        <v>0.21299999999999999</v>
      </c>
      <c r="R1601">
        <v>0.2321</v>
      </c>
      <c r="S1601">
        <v>0.25390000000000001</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row>
    <row r="1602" spans="8:48" ht="15" customHeight="1" x14ac:dyDescent="0.3">
      <c r="H1602" t="str">
        <v>VRNA</v>
      </c>
      <c r="I1602" t="str">
        <v>VERONA PHARMA PLC  SPONSORED ADR</v>
      </c>
      <c r="J1602">
        <v>0</v>
      </c>
      <c r="K1602">
        <v>0</v>
      </c>
      <c r="L1602">
        <v>0</v>
      </c>
      <c r="M1602">
        <v>0</v>
      </c>
      <c r="N1602">
        <v>0</v>
      </c>
      <c r="O1602">
        <v>0</v>
      </c>
      <c r="P1602">
        <v>0</v>
      </c>
      <c r="Q1602">
        <v>0</v>
      </c>
      <c r="R1602">
        <v>0</v>
      </c>
      <c r="S1602">
        <v>6.8099999999999994E-2</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row>
    <row r="1603" spans="8:48" ht="15" customHeight="1" x14ac:dyDescent="0.3">
      <c r="H1603" t="str">
        <v>VSAT</v>
      </c>
      <c r="I1603" t="str">
        <v>VIASAT INC  COM</v>
      </c>
      <c r="J1603">
        <v>0</v>
      </c>
      <c r="K1603">
        <v>0</v>
      </c>
      <c r="L1603">
        <v>0</v>
      </c>
      <c r="M1603">
        <v>0</v>
      </c>
      <c r="N1603">
        <v>0</v>
      </c>
      <c r="O1603">
        <v>0</v>
      </c>
      <c r="P1603">
        <v>0</v>
      </c>
      <c r="Q1603">
        <v>0.13819999999999999</v>
      </c>
      <c r="R1603">
        <v>0.1396</v>
      </c>
      <c r="S1603">
        <v>0.1348</v>
      </c>
      <c r="T1603">
        <v>0.121</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row>
    <row r="1604" spans="8:48" ht="15" customHeight="1" x14ac:dyDescent="0.3">
      <c r="H1604" t="str">
        <v>VRTU</v>
      </c>
      <c r="I1604" t="str">
        <v>VIRTUSA CORP  COM</v>
      </c>
      <c r="J1604">
        <v>0</v>
      </c>
      <c r="K1604">
        <v>0</v>
      </c>
      <c r="L1604">
        <v>0</v>
      </c>
      <c r="M1604">
        <v>0</v>
      </c>
      <c r="N1604">
        <v>0</v>
      </c>
      <c r="O1604">
        <v>0.1114</v>
      </c>
      <c r="P1604">
        <v>0.15479999999999999</v>
      </c>
      <c r="Q1604">
        <v>0.1578</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row>
    <row r="1605" spans="8:48" ht="15" customHeight="1" x14ac:dyDescent="0.3">
      <c r="H1605" t="str">
        <v>ZAYO</v>
      </c>
      <c r="I1605" t="str">
        <v>ZAYO GROUP HOLDINGS INC  COM</v>
      </c>
      <c r="J1605">
        <v>0</v>
      </c>
      <c r="K1605">
        <v>0</v>
      </c>
      <c r="L1605">
        <v>0</v>
      </c>
      <c r="M1605">
        <v>0</v>
      </c>
      <c r="N1605">
        <v>0</v>
      </c>
      <c r="O1605">
        <v>0.25979999999999998</v>
      </c>
      <c r="P1605">
        <v>0.53469999999999995</v>
      </c>
      <c r="Q1605">
        <v>0.56240000000000001</v>
      </c>
      <c r="R1605">
        <v>0.56799999999999995</v>
      </c>
      <c r="S1605">
        <v>0.49659999999999999</v>
      </c>
      <c r="T1605">
        <v>0.53200000000000003</v>
      </c>
      <c r="U1605">
        <v>0.56159999999999999</v>
      </c>
      <c r="V1605">
        <v>0.5151</v>
      </c>
      <c r="W1605">
        <v>0.54420000000000002</v>
      </c>
      <c r="X1605">
        <v>0.53580000000000005</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row>
    <row r="1606" spans="8:48" ht="15" customHeight="1" x14ac:dyDescent="0.3">
      <c r="H1606" t="str">
        <v>ZEN</v>
      </c>
      <c r="I1606" t="str">
        <v>ZENDESK INC  COM</v>
      </c>
      <c r="J1606">
        <v>0</v>
      </c>
      <c r="K1606">
        <v>0.25990000000000002</v>
      </c>
      <c r="L1606">
        <v>0.3972</v>
      </c>
      <c r="M1606">
        <v>0.53349999999999997</v>
      </c>
      <c r="N1606">
        <v>0.4491</v>
      </c>
      <c r="O1606">
        <v>0.64949999999999997</v>
      </c>
      <c r="P1606">
        <v>0.61609999999999998</v>
      </c>
      <c r="Q1606">
        <v>0.42970000000000003</v>
      </c>
      <c r="R1606">
        <v>0.52190000000000003</v>
      </c>
      <c r="S1606">
        <v>0.60589999999999999</v>
      </c>
      <c r="T1606">
        <v>0.59130000000000005</v>
      </c>
      <c r="U1606">
        <v>0.60740000000000005</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row>
    <row r="1607" spans="8:48" ht="15" customHeight="1" x14ac:dyDescent="0.3">
      <c r="H1607" t="str">
        <v>BZ1GZ06</v>
      </c>
      <c r="I1607" t="str">
        <v>BAWAG GROUP AG  ORD</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0.46689999999999998</v>
      </c>
      <c r="AC1607">
        <v>0.49340000000000001</v>
      </c>
      <c r="AD1607">
        <v>0.50429999999999997</v>
      </c>
      <c r="AE1607">
        <v>0.4849</v>
      </c>
      <c r="AF1607">
        <v>0</v>
      </c>
      <c r="AG1607">
        <v>0</v>
      </c>
      <c r="AH1607">
        <v>0</v>
      </c>
      <c r="AI1607">
        <v>0</v>
      </c>
      <c r="AJ1607">
        <v>0</v>
      </c>
      <c r="AK1607">
        <v>0</v>
      </c>
      <c r="AL1607">
        <v>0</v>
      </c>
      <c r="AM1607">
        <v>0</v>
      </c>
      <c r="AN1607">
        <v>0</v>
      </c>
      <c r="AO1607">
        <v>0</v>
      </c>
      <c r="AP1607">
        <v>0</v>
      </c>
      <c r="AQ1607">
        <v>0</v>
      </c>
      <c r="AR1607">
        <v>0</v>
      </c>
      <c r="AS1607">
        <v>0</v>
      </c>
      <c r="AT1607">
        <v>0</v>
      </c>
      <c r="AU1607">
        <v>0</v>
      </c>
      <c r="AV1607">
        <v>0</v>
      </c>
    </row>
    <row r="1608" spans="8:48" ht="15" customHeight="1" x14ac:dyDescent="0.3">
      <c r="H1608" t="str">
        <v>7517882</v>
      </c>
      <c r="I1608" t="str">
        <v>CONWERT IMMOBILIEN INVEST SE  ORD</v>
      </c>
      <c r="J1608">
        <v>0.39789999999999998</v>
      </c>
      <c r="K1608">
        <v>0.37580000000000002</v>
      </c>
      <c r="L1608">
        <v>0.44840000000000002</v>
      </c>
      <c r="M1608">
        <v>0.59640000000000004</v>
      </c>
      <c r="N1608">
        <v>0.66290000000000004</v>
      </c>
      <c r="O1608">
        <v>0.52859999999999996</v>
      </c>
      <c r="P1608">
        <v>0.4254</v>
      </c>
      <c r="Q1608">
        <v>0.19089999999999999</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row>
    <row r="1609" spans="8:48" ht="15" customHeight="1" x14ac:dyDescent="0.3">
      <c r="H1609" t="str">
        <v>4019950</v>
      </c>
      <c r="I1609" t="str">
        <v>PORR (ALLGEMEINE BAUGESELL) AG  ORD</v>
      </c>
      <c r="J1609">
        <v>0.3669</v>
      </c>
      <c r="K1609">
        <v>1.0670999999999999</v>
      </c>
      <c r="L1609">
        <v>0.98809999999999998</v>
      </c>
      <c r="M1609">
        <v>1.3597999999999999</v>
      </c>
      <c r="N1609">
        <v>1.3281000000000001</v>
      </c>
      <c r="O1609">
        <v>1.3313999999999999</v>
      </c>
      <c r="P1609">
        <v>1.5265</v>
      </c>
      <c r="Q1609">
        <v>1.5750999999999999</v>
      </c>
      <c r="R1609">
        <v>1.3208</v>
      </c>
      <c r="S1609">
        <v>1.0439000000000001</v>
      </c>
      <c r="T1609">
        <v>0.99409999999999998</v>
      </c>
      <c r="U1609">
        <v>0.87949999999999995</v>
      </c>
      <c r="V1609">
        <v>0.89139999999999997</v>
      </c>
      <c r="W1609">
        <v>0.86270000000000002</v>
      </c>
      <c r="X1609">
        <v>0.78610000000000002</v>
      </c>
      <c r="Y1609">
        <v>0.71589999999999998</v>
      </c>
      <c r="Z1609">
        <v>0.45340000000000003</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row>
    <row r="1610" spans="8:48" ht="15" customHeight="1" x14ac:dyDescent="0.3">
      <c r="H1610" t="str">
        <v>B01R9Y6</v>
      </c>
      <c r="I1610" t="str">
        <v>UBM DEVELOPMENT (UBM REAL) AG  ORD</v>
      </c>
      <c r="J1610">
        <v>0.2298</v>
      </c>
      <c r="K1610">
        <v>0.23549999999999999</v>
      </c>
      <c r="L1610">
        <v>0.21759999999999999</v>
      </c>
      <c r="M1610">
        <v>0.22570000000000001</v>
      </c>
      <c r="N1610">
        <v>0.2223</v>
      </c>
      <c r="O1610">
        <v>0.2268</v>
      </c>
      <c r="P1610">
        <v>0.25319999999999998</v>
      </c>
      <c r="Q1610">
        <v>0.17710000000000001</v>
      </c>
      <c r="R1610">
        <v>0.17230000000000001</v>
      </c>
      <c r="S1610">
        <v>0.19819999999999999</v>
      </c>
      <c r="T1610">
        <v>0.1978</v>
      </c>
      <c r="U1610">
        <v>0.20660000000000001</v>
      </c>
      <c r="V1610">
        <v>0.2087</v>
      </c>
      <c r="W1610">
        <v>0.1956</v>
      </c>
      <c r="X1610">
        <v>0.1988</v>
      </c>
      <c r="Y1610">
        <v>0.2117</v>
      </c>
      <c r="Z1610">
        <v>0.1774</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row>
    <row r="1611" spans="8:48" ht="15" customHeight="1" x14ac:dyDescent="0.3">
      <c r="H1611" t="str">
        <v>B0BKSS2</v>
      </c>
      <c r="I1611" t="str">
        <v>VIENNA INSURANCE GROUP AG  BRR</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0.60940000000000005</v>
      </c>
      <c r="AC1611">
        <v>0.64200000000000002</v>
      </c>
      <c r="AD1611">
        <v>0.93479999999999996</v>
      </c>
      <c r="AE1611">
        <v>0.97840000000000005</v>
      </c>
      <c r="AF1611">
        <v>0.7762</v>
      </c>
      <c r="AG1611">
        <v>0.96640000000000004</v>
      </c>
      <c r="AH1611">
        <v>0.88229999999999997</v>
      </c>
      <c r="AI1611">
        <v>0.89219999999999999</v>
      </c>
      <c r="AJ1611">
        <v>1.0163</v>
      </c>
      <c r="AK1611">
        <v>0.9788</v>
      </c>
      <c r="AL1611">
        <v>0.95679999999999998</v>
      </c>
      <c r="AM1611">
        <v>1.2063999999999999</v>
      </c>
      <c r="AN1611">
        <v>1.2989999999999999</v>
      </c>
      <c r="AO1611">
        <v>0.80520000000000003</v>
      </c>
      <c r="AP1611">
        <v>0.60929999999999995</v>
      </c>
      <c r="AQ1611">
        <v>0</v>
      </c>
      <c r="AR1611">
        <v>0</v>
      </c>
      <c r="AS1611">
        <v>0</v>
      </c>
      <c r="AT1611">
        <v>0</v>
      </c>
      <c r="AU1611">
        <v>0</v>
      </c>
      <c r="AV1611">
        <v>0</v>
      </c>
    </row>
    <row r="1612" spans="8:48" ht="15" customHeight="1" x14ac:dyDescent="0.3">
      <c r="H1612" t="str">
        <v>B28W603</v>
      </c>
      <c r="I1612" t="str">
        <v>ABLYNX NV  ORD</v>
      </c>
      <c r="J1612">
        <v>0</v>
      </c>
      <c r="K1612">
        <v>0</v>
      </c>
      <c r="L1612">
        <v>0.19639999999999999</v>
      </c>
      <c r="M1612">
        <v>0.4042</v>
      </c>
      <c r="N1612">
        <v>0.35859999999999997</v>
      </c>
      <c r="O1612">
        <v>0.4597</v>
      </c>
      <c r="P1612">
        <v>0.43719999999999998</v>
      </c>
      <c r="Q1612">
        <v>0.40060000000000001</v>
      </c>
      <c r="R1612">
        <v>0.40160000000000001</v>
      </c>
      <c r="S1612">
        <v>0.38829999999999998</v>
      </c>
      <c r="T1612">
        <v>0.40899999999999997</v>
      </c>
      <c r="U1612">
        <v>0.55479999999999996</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row>
    <row r="1613" spans="8:48" ht="15" customHeight="1" x14ac:dyDescent="0.3">
      <c r="H1613" t="str">
        <v>BMB3BN1</v>
      </c>
      <c r="I1613" t="str">
        <v>BARCO NV  ORD</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0.34100000000000003</v>
      </c>
      <c r="AG1613">
        <v>0.2863</v>
      </c>
      <c r="AH1613">
        <v>0.26879999999999998</v>
      </c>
      <c r="AI1613">
        <v>0.39529999999999998</v>
      </c>
      <c r="AJ1613">
        <v>0.35289999999999999</v>
      </c>
      <c r="AK1613">
        <v>0.3861</v>
      </c>
      <c r="AL1613">
        <v>0.38819999999999999</v>
      </c>
      <c r="AM1613">
        <v>0.4728</v>
      </c>
      <c r="AN1613">
        <v>0.48830000000000001</v>
      </c>
      <c r="AO1613">
        <v>0.4385</v>
      </c>
      <c r="AP1613">
        <v>0.41660000000000003</v>
      </c>
      <c r="AQ1613">
        <v>0.33489999999999998</v>
      </c>
      <c r="AR1613">
        <v>0.28749999999999998</v>
      </c>
      <c r="AS1613">
        <v>0.30620000000000003</v>
      </c>
      <c r="AT1613">
        <v>0.28499999999999998</v>
      </c>
      <c r="AU1613">
        <v>0.21640000000000001</v>
      </c>
      <c r="AV1613">
        <v>0</v>
      </c>
    </row>
    <row r="1614" spans="8:48" ht="15" customHeight="1" x14ac:dyDescent="0.3">
      <c r="H1614" t="str">
        <v>B07Q2V5</v>
      </c>
      <c r="I1614" t="str">
        <v>GALAPAGOS NV  ORD</v>
      </c>
      <c r="J1614">
        <v>0</v>
      </c>
      <c r="K1614">
        <v>0</v>
      </c>
      <c r="L1614">
        <v>0</v>
      </c>
      <c r="M1614">
        <v>0</v>
      </c>
      <c r="N1614">
        <v>0</v>
      </c>
      <c r="O1614">
        <v>0</v>
      </c>
      <c r="P1614">
        <v>0</v>
      </c>
      <c r="Q1614">
        <v>0</v>
      </c>
      <c r="R1614">
        <v>0</v>
      </c>
      <c r="S1614">
        <v>0</v>
      </c>
      <c r="T1614">
        <v>0</v>
      </c>
      <c r="U1614">
        <v>0</v>
      </c>
      <c r="V1614">
        <v>0</v>
      </c>
      <c r="W1614">
        <v>0</v>
      </c>
      <c r="X1614">
        <v>0</v>
      </c>
      <c r="Y1614">
        <v>0</v>
      </c>
      <c r="Z1614">
        <v>0.32250000000000001</v>
      </c>
      <c r="AA1614">
        <v>0.33090000000000003</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row>
    <row r="1615" spans="8:48" ht="15" customHeight="1" x14ac:dyDescent="0.3">
      <c r="H1615" t="str">
        <v>4247494</v>
      </c>
      <c r="I1615" t="str">
        <v>D IETEREN GROUP SA/NA  ORD</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1.0620000000000001</v>
      </c>
      <c r="AE1615">
        <v>1.0033000000000001</v>
      </c>
      <c r="AF1615">
        <v>1.3661000000000001</v>
      </c>
      <c r="AG1615">
        <v>1.3129999999999999</v>
      </c>
      <c r="AH1615">
        <v>1.6754</v>
      </c>
      <c r="AI1615">
        <v>1.7136</v>
      </c>
      <c r="AJ1615">
        <v>1.5215000000000001</v>
      </c>
      <c r="AK1615">
        <v>1.1852</v>
      </c>
      <c r="AL1615">
        <v>1.2689999999999999</v>
      </c>
      <c r="AM1615">
        <v>1.0650999999999999</v>
      </c>
      <c r="AN1615">
        <v>1.1854</v>
      </c>
      <c r="AO1615">
        <v>0</v>
      </c>
      <c r="AP1615">
        <v>0</v>
      </c>
      <c r="AQ1615">
        <v>0</v>
      </c>
      <c r="AR1615">
        <v>0</v>
      </c>
      <c r="AS1615">
        <v>0</v>
      </c>
      <c r="AT1615">
        <v>0</v>
      </c>
      <c r="AU1615">
        <v>0</v>
      </c>
      <c r="AV1615">
        <v>0</v>
      </c>
    </row>
    <row r="1616" spans="8:48" ht="15" customHeight="1" x14ac:dyDescent="0.3">
      <c r="H1616" t="str">
        <v>5705496</v>
      </c>
      <c r="I1616" t="str">
        <v>ION BEAM APPS (IBA)  ORD</v>
      </c>
      <c r="J1616">
        <v>0</v>
      </c>
      <c r="K1616">
        <v>0.2419</v>
      </c>
      <c r="L1616">
        <v>0.68740000000000001</v>
      </c>
      <c r="M1616">
        <v>0.78790000000000004</v>
      </c>
      <c r="N1616">
        <v>0.96699999999999997</v>
      </c>
      <c r="O1616">
        <v>1.0167999999999999</v>
      </c>
      <c r="P1616">
        <v>0.97809999999999997</v>
      </c>
      <c r="Q1616">
        <v>0.85409999999999997</v>
      </c>
      <c r="R1616">
        <v>0.97940000000000005</v>
      </c>
      <c r="S1616">
        <v>0.80259999999999998</v>
      </c>
      <c r="T1616">
        <v>0.46139999999999998</v>
      </c>
      <c r="U1616">
        <v>0.37909999999999999</v>
      </c>
      <c r="V1616">
        <v>0.26229999999999998</v>
      </c>
      <c r="W1616">
        <v>0.34420000000000001</v>
      </c>
      <c r="X1616">
        <v>0.2722</v>
      </c>
      <c r="Y1616">
        <v>0.37140000000000001</v>
      </c>
      <c r="Z1616">
        <v>0.38850000000000001</v>
      </c>
      <c r="AA1616">
        <v>0.30149999999999999</v>
      </c>
      <c r="AB1616">
        <v>0.32350000000000001</v>
      </c>
      <c r="AC1616">
        <v>0.2092</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row>
    <row r="1617" spans="8:48" ht="15" customHeight="1" x14ac:dyDescent="0.3">
      <c r="H1617" t="str">
        <v>4224992</v>
      </c>
      <c r="I1617" t="str">
        <v>LOTUS BAKERIES NV  ORD</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0.3226</v>
      </c>
      <c r="AK1617">
        <v>0.36420000000000002</v>
      </c>
      <c r="AL1617">
        <v>0</v>
      </c>
      <c r="AM1617">
        <v>0</v>
      </c>
      <c r="AN1617">
        <v>0</v>
      </c>
      <c r="AO1617">
        <v>0</v>
      </c>
      <c r="AP1617">
        <v>0</v>
      </c>
      <c r="AQ1617">
        <v>0</v>
      </c>
      <c r="AR1617">
        <v>0</v>
      </c>
      <c r="AS1617">
        <v>0</v>
      </c>
      <c r="AT1617">
        <v>0</v>
      </c>
      <c r="AU1617">
        <v>0</v>
      </c>
      <c r="AV1617">
        <v>0</v>
      </c>
    </row>
    <row r="1618" spans="8:48" ht="15" customHeight="1" x14ac:dyDescent="0.3">
      <c r="H1618" t="str">
        <v>5541979</v>
      </c>
      <c r="I1618" t="str">
        <v>ORANGE BELGIUM SA  ORD</v>
      </c>
      <c r="J1618">
        <v>0</v>
      </c>
      <c r="K1618">
        <v>0</v>
      </c>
      <c r="L1618">
        <v>0</v>
      </c>
      <c r="M1618">
        <v>0</v>
      </c>
      <c r="N1618">
        <v>0</v>
      </c>
      <c r="O1618">
        <v>0</v>
      </c>
      <c r="P1618">
        <v>0</v>
      </c>
      <c r="Q1618">
        <v>0</v>
      </c>
      <c r="R1618">
        <v>0</v>
      </c>
      <c r="S1618">
        <v>0.2485</v>
      </c>
      <c r="T1618">
        <v>0.35370000000000001</v>
      </c>
      <c r="U1618">
        <v>0.3377</v>
      </c>
      <c r="V1618">
        <v>0.32450000000000001</v>
      </c>
      <c r="W1618">
        <v>0.2651</v>
      </c>
      <c r="X1618">
        <v>0.2555</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row>
    <row r="1619" spans="8:48" ht="15" customHeight="1" x14ac:dyDescent="0.3">
      <c r="H1619" t="str">
        <v>7100099</v>
      </c>
      <c r="I1619" t="str">
        <v>ADLER REAL ESTATE AG  ORD</v>
      </c>
      <c r="J1619">
        <v>0</v>
      </c>
      <c r="K1619">
        <v>0</v>
      </c>
      <c r="L1619">
        <v>0</v>
      </c>
      <c r="M1619">
        <v>0</v>
      </c>
      <c r="N1619">
        <v>0</v>
      </c>
      <c r="O1619">
        <v>0</v>
      </c>
      <c r="P1619">
        <v>0</v>
      </c>
      <c r="Q1619">
        <v>0</v>
      </c>
      <c r="R1619">
        <v>0</v>
      </c>
      <c r="S1619">
        <v>0</v>
      </c>
      <c r="T1619">
        <v>0</v>
      </c>
      <c r="U1619">
        <v>0</v>
      </c>
      <c r="V1619">
        <v>0</v>
      </c>
      <c r="W1619">
        <v>0</v>
      </c>
      <c r="X1619">
        <v>0</v>
      </c>
      <c r="Y1619">
        <v>0</v>
      </c>
      <c r="Z1619">
        <v>0</v>
      </c>
      <c r="AA1619">
        <v>0.44090000000000001</v>
      </c>
      <c r="AB1619">
        <v>0.76259999999999994</v>
      </c>
      <c r="AC1619">
        <v>0.86980000000000002</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row>
    <row r="1620" spans="8:48" ht="15" customHeight="1" x14ac:dyDescent="0.3">
      <c r="H1620" t="str">
        <v>5623662</v>
      </c>
      <c r="I1620" t="str">
        <v>AMADEUS FIRE AG  ORD</v>
      </c>
      <c r="J1620">
        <v>0.67069999999999996</v>
      </c>
      <c r="K1620">
        <v>0.59630000000000005</v>
      </c>
      <c r="L1620">
        <v>0.49109999999999998</v>
      </c>
      <c r="M1620">
        <v>0.2137</v>
      </c>
      <c r="N1620">
        <v>0.2099</v>
      </c>
      <c r="O1620">
        <v>0.2026</v>
      </c>
      <c r="P1620">
        <v>0.22819999999999999</v>
      </c>
      <c r="Q1620">
        <v>0.247</v>
      </c>
      <c r="R1620">
        <v>0.24629999999999999</v>
      </c>
      <c r="S1620">
        <v>0.24690000000000001</v>
      </c>
      <c r="T1620">
        <v>0.23960000000000001</v>
      </c>
      <c r="U1620">
        <v>0.25459999999999999</v>
      </c>
      <c r="V1620">
        <v>0.45119999999999999</v>
      </c>
      <c r="W1620">
        <v>0.43169999999999997</v>
      </c>
      <c r="X1620">
        <v>0.46879999999999999</v>
      </c>
      <c r="Y1620">
        <v>0.25209999999999999</v>
      </c>
      <c r="Z1620">
        <v>9.3200000000000005E-2</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row>
    <row r="1621" spans="8:48" ht="15" customHeight="1" x14ac:dyDescent="0.3">
      <c r="H1621" t="str">
        <v>BLB1VX8</v>
      </c>
      <c r="I1621" t="str">
        <v>AAP IMPLANTATE AG  ORD</v>
      </c>
      <c r="J1621">
        <v>0.43940000000000001</v>
      </c>
      <c r="K1621">
        <v>0.35959999999999998</v>
      </c>
      <c r="L1621">
        <v>0.32319999999999999</v>
      </c>
      <c r="M1621">
        <v>4.87E-2</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row>
    <row r="1622" spans="8:48" ht="15" customHeight="1" x14ac:dyDescent="0.3">
      <c r="H1622" t="str">
        <v>BYW82K3</v>
      </c>
      <c r="I1622" t="str">
        <v>AUMANN AG  ORD BRR</v>
      </c>
      <c r="J1622">
        <v>0</v>
      </c>
      <c r="K1622">
        <v>0</v>
      </c>
      <c r="L1622">
        <v>0</v>
      </c>
      <c r="M1622">
        <v>0</v>
      </c>
      <c r="N1622">
        <v>0</v>
      </c>
      <c r="O1622">
        <v>0</v>
      </c>
      <c r="P1622">
        <v>0</v>
      </c>
      <c r="Q1622">
        <v>0</v>
      </c>
      <c r="R1622">
        <v>0.54320000000000002</v>
      </c>
      <c r="S1622">
        <v>0.51080000000000003</v>
      </c>
      <c r="T1622">
        <v>0.5806</v>
      </c>
      <c r="U1622">
        <v>0.28949999999999998</v>
      </c>
      <c r="V1622">
        <v>0.23519999999999999</v>
      </c>
      <c r="W1622">
        <v>0.2273</v>
      </c>
      <c r="X1622">
        <v>0.26300000000000001</v>
      </c>
      <c r="Y1622">
        <v>0.17299999999999999</v>
      </c>
      <c r="Z1622">
        <v>0.14760000000000001</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row>
    <row r="1623" spans="8:48" ht="15" customHeight="1" x14ac:dyDescent="0.3">
      <c r="H1623" t="str">
        <v>BSJN317</v>
      </c>
      <c r="I1623" t="str">
        <v>AUR PORTFOLIO III SE &amp; CO KGAA  ORD</v>
      </c>
      <c r="J1623">
        <v>0.77949999999999997</v>
      </c>
      <c r="K1623">
        <v>0.68159999999999998</v>
      </c>
      <c r="L1623">
        <v>0.73070000000000002</v>
      </c>
      <c r="M1623">
        <v>1.2314000000000001</v>
      </c>
      <c r="N1623">
        <v>1.4802999999999999</v>
      </c>
      <c r="O1623">
        <v>1.3588</v>
      </c>
      <c r="P1623">
        <v>1.1938</v>
      </c>
      <c r="Q1623">
        <v>1.1193</v>
      </c>
      <c r="R1623">
        <v>0.76170000000000004</v>
      </c>
      <c r="S1623">
        <v>1.4335</v>
      </c>
      <c r="T1623">
        <v>1.4916</v>
      </c>
      <c r="U1623">
        <v>1.4738</v>
      </c>
      <c r="V1623">
        <v>1.0938000000000001</v>
      </c>
      <c r="W1623">
        <v>0.92390000000000005</v>
      </c>
      <c r="X1623">
        <v>0.85140000000000005</v>
      </c>
      <c r="Y1623">
        <v>0.66500000000000004</v>
      </c>
      <c r="Z1623">
        <v>0.7581</v>
      </c>
      <c r="AA1623">
        <v>0.72170000000000001</v>
      </c>
      <c r="AB1623">
        <v>0.56230000000000002</v>
      </c>
      <c r="AC1623">
        <v>0.60140000000000005</v>
      </c>
      <c r="AD1623">
        <v>0.37869999999999998</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row>
    <row r="1624" spans="8:48" ht="15" customHeight="1" x14ac:dyDescent="0.3">
      <c r="H1624" t="str">
        <v>B4YVF56</v>
      </c>
      <c r="I1624" t="str">
        <v>BRENNTAG SE  ORD</v>
      </c>
      <c r="J1624">
        <v>0.74550000000000005</v>
      </c>
      <c r="K1624">
        <v>0.54679999999999995</v>
      </c>
      <c r="L1624">
        <v>0.51700000000000002</v>
      </c>
      <c r="M1624">
        <v>0.50390000000000001</v>
      </c>
      <c r="N1624">
        <v>0.27289999999999998</v>
      </c>
      <c r="O1624">
        <v>0.215</v>
      </c>
      <c r="P1624">
        <v>0.24229999999999999</v>
      </c>
      <c r="Q1624">
        <v>0.2475</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row>
    <row r="1625" spans="8:48" ht="15" customHeight="1" x14ac:dyDescent="0.3">
      <c r="H1625" t="str">
        <v>5576067</v>
      </c>
      <c r="I1625" t="str">
        <v>CENTROTEC (SUSTAINABLE) SE  ORD</v>
      </c>
      <c r="J1625">
        <v>0.48809999999999998</v>
      </c>
      <c r="K1625">
        <v>0.42249999999999999</v>
      </c>
      <c r="L1625">
        <v>0.33960000000000001</v>
      </c>
      <c r="M1625">
        <v>2.6200000000000001E-2</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row>
    <row r="1626" spans="8:48" ht="15" customHeight="1" x14ac:dyDescent="0.3">
      <c r="H1626" t="str">
        <v>5811917</v>
      </c>
      <c r="I1626" t="str">
        <v>EVOTEC SE  ORD</v>
      </c>
      <c r="J1626">
        <v>0</v>
      </c>
      <c r="K1626">
        <v>0</v>
      </c>
      <c r="L1626">
        <v>0</v>
      </c>
      <c r="M1626">
        <v>0</v>
      </c>
      <c r="N1626">
        <v>0</v>
      </c>
      <c r="O1626">
        <v>0</v>
      </c>
      <c r="P1626">
        <v>0</v>
      </c>
      <c r="Q1626">
        <v>0</v>
      </c>
      <c r="R1626">
        <v>0</v>
      </c>
      <c r="S1626">
        <v>0</v>
      </c>
      <c r="T1626">
        <v>0</v>
      </c>
      <c r="U1626">
        <v>0</v>
      </c>
      <c r="V1626">
        <v>0</v>
      </c>
      <c r="W1626">
        <v>0</v>
      </c>
      <c r="X1626">
        <v>0</v>
      </c>
      <c r="Y1626">
        <v>0.67959999999999998</v>
      </c>
      <c r="Z1626">
        <v>0.68500000000000005</v>
      </c>
      <c r="AA1626">
        <v>0.61250000000000004</v>
      </c>
      <c r="AB1626">
        <v>0.58430000000000004</v>
      </c>
      <c r="AC1626">
        <v>0.79400000000000004</v>
      </c>
      <c r="AD1626">
        <v>0.66579999999999995</v>
      </c>
      <c r="AE1626">
        <v>0.63229999999999997</v>
      </c>
      <c r="AF1626">
        <v>0.57230000000000003</v>
      </c>
      <c r="AG1626">
        <v>0.61029999999999995</v>
      </c>
      <c r="AH1626">
        <v>0</v>
      </c>
      <c r="AI1626">
        <v>0</v>
      </c>
      <c r="AJ1626">
        <v>0</v>
      </c>
      <c r="AK1626">
        <v>0</v>
      </c>
      <c r="AL1626">
        <v>0</v>
      </c>
      <c r="AM1626">
        <v>0</v>
      </c>
      <c r="AN1626">
        <v>0</v>
      </c>
      <c r="AO1626">
        <v>0</v>
      </c>
      <c r="AP1626">
        <v>0</v>
      </c>
      <c r="AQ1626">
        <v>0</v>
      </c>
      <c r="AR1626">
        <v>0</v>
      </c>
      <c r="AS1626">
        <v>0</v>
      </c>
      <c r="AT1626">
        <v>0</v>
      </c>
      <c r="AU1626">
        <v>0</v>
      </c>
      <c r="AV1626">
        <v>0</v>
      </c>
    </row>
    <row r="1627" spans="8:48" ht="15" customHeight="1" x14ac:dyDescent="0.3">
      <c r="H1627" t="str">
        <v>5881857</v>
      </c>
      <c r="I1627" t="str">
        <v>CTS EVENTIM AG &amp; CO KGAA  ORD</v>
      </c>
      <c r="J1627">
        <v>0</v>
      </c>
      <c r="K1627">
        <v>0</v>
      </c>
      <c r="L1627">
        <v>0</v>
      </c>
      <c r="M1627">
        <v>0</v>
      </c>
      <c r="N1627">
        <v>0</v>
      </c>
      <c r="O1627">
        <v>0</v>
      </c>
      <c r="P1627">
        <v>0</v>
      </c>
      <c r="Q1627">
        <v>1.1188</v>
      </c>
      <c r="R1627">
        <v>1.2073</v>
      </c>
      <c r="S1627">
        <v>1.2844</v>
      </c>
      <c r="T1627">
        <v>1.1815</v>
      </c>
      <c r="U1627">
        <v>1.2351000000000001</v>
      </c>
      <c r="V1627">
        <v>0.82879999999999998</v>
      </c>
      <c r="W1627">
        <v>0.86270000000000002</v>
      </c>
      <c r="X1627">
        <v>0.81289999999999996</v>
      </c>
      <c r="Y1627">
        <v>0.64990000000000003</v>
      </c>
      <c r="Z1627">
        <v>0.75109999999999999</v>
      </c>
      <c r="AA1627">
        <v>0.65600000000000003</v>
      </c>
      <c r="AB1627">
        <v>0.6804</v>
      </c>
      <c r="AC1627">
        <v>0.59499999999999997</v>
      </c>
      <c r="AD1627">
        <v>0.26989999999999997</v>
      </c>
      <c r="AE1627">
        <v>0.4773</v>
      </c>
      <c r="AF1627">
        <v>0.50329999999999997</v>
      </c>
      <c r="AG1627">
        <v>0.27310000000000001</v>
      </c>
      <c r="AH1627">
        <v>0.2064</v>
      </c>
      <c r="AI1627">
        <v>0.28349999999999997</v>
      </c>
      <c r="AJ1627">
        <v>0.31640000000000001</v>
      </c>
      <c r="AK1627">
        <v>0.33260000000000001</v>
      </c>
      <c r="AL1627">
        <v>0.27689999999999998</v>
      </c>
      <c r="AM1627">
        <v>0.29899999999999999</v>
      </c>
      <c r="AN1627">
        <v>0.28670000000000001</v>
      </c>
      <c r="AO1627">
        <v>0.34239999999999998</v>
      </c>
      <c r="AP1627">
        <v>0</v>
      </c>
      <c r="AQ1627">
        <v>0</v>
      </c>
      <c r="AR1627">
        <v>0</v>
      </c>
      <c r="AS1627">
        <v>0</v>
      </c>
      <c r="AT1627">
        <v>0</v>
      </c>
      <c r="AU1627">
        <v>0</v>
      </c>
      <c r="AV1627">
        <v>0</v>
      </c>
    </row>
    <row r="1628" spans="8:48" ht="15" customHeight="1" x14ac:dyDescent="0.3">
      <c r="H1628" t="str">
        <v>BMY7CH1</v>
      </c>
      <c r="I1628" t="str">
        <v>COMPUGROUP MEDICAL SE &amp; CO KGAA  ORD</v>
      </c>
      <c r="J1628">
        <v>0.91139999999999999</v>
      </c>
      <c r="K1628">
        <v>0.86109999999999998</v>
      </c>
      <c r="L1628">
        <v>0.80869999999999997</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row>
    <row r="1629" spans="8:48" ht="15" customHeight="1" x14ac:dyDescent="0.3">
      <c r="H1629" t="str">
        <v>BZCNB42</v>
      </c>
      <c r="I1629" t="str">
        <v>DELIVERY HERO SE  ORD</v>
      </c>
      <c r="J1629">
        <v>0</v>
      </c>
      <c r="K1629">
        <v>0</v>
      </c>
      <c r="L1629">
        <v>0</v>
      </c>
      <c r="M1629">
        <v>0</v>
      </c>
      <c r="N1629">
        <v>0</v>
      </c>
      <c r="O1629">
        <v>0</v>
      </c>
      <c r="P1629">
        <v>0</v>
      </c>
      <c r="Q1629">
        <v>0</v>
      </c>
      <c r="R1629">
        <v>0</v>
      </c>
      <c r="S1629">
        <v>0.15509999999999999</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row>
    <row r="1630" spans="8:48" ht="15" customHeight="1" x14ac:dyDescent="0.3">
      <c r="H1630" t="str">
        <v>BFYTTC2</v>
      </c>
      <c r="I1630" t="str">
        <v>DERMAPHARM HOLDING SE  ORD</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0.30399999999999999</v>
      </c>
      <c r="AP1630">
        <v>0.27989999999999998</v>
      </c>
      <c r="AQ1630">
        <v>0.32419999999999999</v>
      </c>
      <c r="AR1630">
        <v>0.33289999999999997</v>
      </c>
      <c r="AS1630">
        <v>0.44379999999999997</v>
      </c>
      <c r="AT1630">
        <v>0.38329999999999997</v>
      </c>
      <c r="AU1630">
        <v>0.37209999999999999</v>
      </c>
      <c r="AV1630">
        <v>0</v>
      </c>
    </row>
    <row r="1631" spans="8:48" ht="15" customHeight="1" x14ac:dyDescent="0.3">
      <c r="H1631" t="str">
        <v>B0YZ0Z5</v>
      </c>
      <c r="I1631" t="str">
        <v>DEUTSCHE WOHNEN SE  ORD BRR</v>
      </c>
      <c r="J1631">
        <v>0.37290000000000001</v>
      </c>
      <c r="K1631">
        <v>0.21740000000000001</v>
      </c>
      <c r="L1631">
        <v>0.26050000000000001</v>
      </c>
      <c r="M1631">
        <v>0.26829999999999998</v>
      </c>
      <c r="N1631">
        <v>0.31709999999999999</v>
      </c>
      <c r="O1631">
        <v>0.30819999999999997</v>
      </c>
      <c r="P1631">
        <v>0.30130000000000001</v>
      </c>
      <c r="Q1631">
        <v>0.27850000000000003</v>
      </c>
      <c r="R1631">
        <v>0.51700000000000002</v>
      </c>
      <c r="S1631">
        <v>0.55689999999999995</v>
      </c>
      <c r="T1631">
        <v>0.4839</v>
      </c>
      <c r="U1631">
        <v>0.39329999999999998</v>
      </c>
      <c r="V1631">
        <v>0.4138</v>
      </c>
      <c r="W1631">
        <v>0.42449999999999999</v>
      </c>
      <c r="X1631">
        <v>0.436</v>
      </c>
      <c r="Y1631">
        <v>0.44119999999999998</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row>
    <row r="1632" spans="8:48" ht="15" customHeight="1" x14ac:dyDescent="0.3">
      <c r="H1632" t="str">
        <v>B8JVC03</v>
      </c>
      <c r="I1632" t="str">
        <v>MEDIOS AG  ORD</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0.3044</v>
      </c>
      <c r="AF1632">
        <v>0.3659</v>
      </c>
      <c r="AG1632">
        <v>0.33300000000000002</v>
      </c>
      <c r="AH1632">
        <v>0.40939999999999999</v>
      </c>
      <c r="AI1632">
        <v>0.37890000000000001</v>
      </c>
      <c r="AJ1632">
        <v>0.4536</v>
      </c>
      <c r="AK1632">
        <v>0.51349999999999996</v>
      </c>
      <c r="AL1632">
        <v>0.4052</v>
      </c>
      <c r="AM1632">
        <v>0.48430000000000001</v>
      </c>
      <c r="AN1632">
        <v>0.35089999999999999</v>
      </c>
      <c r="AO1632">
        <v>0</v>
      </c>
      <c r="AP1632">
        <v>0</v>
      </c>
      <c r="AQ1632">
        <v>0</v>
      </c>
      <c r="AR1632">
        <v>0</v>
      </c>
      <c r="AS1632">
        <v>0</v>
      </c>
      <c r="AT1632">
        <v>0</v>
      </c>
      <c r="AU1632">
        <v>0</v>
      </c>
      <c r="AV1632">
        <v>0</v>
      </c>
    </row>
    <row r="1633" spans="8:48" ht="15" customHeight="1" x14ac:dyDescent="0.3">
      <c r="H1633" t="str">
        <v>5138638</v>
      </c>
      <c r="I1633" t="str">
        <v>ELRINGKLINGER AG  ORD</v>
      </c>
      <c r="J1633">
        <v>0.46110000000000001</v>
      </c>
      <c r="K1633">
        <v>0.26219999999999999</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row>
    <row r="1634" spans="8:48" ht="15" customHeight="1" x14ac:dyDescent="0.3">
      <c r="H1634" t="str">
        <v>5774344</v>
      </c>
      <c r="I1634" t="str">
        <v>GFK SE  ORD</v>
      </c>
      <c r="J1634">
        <v>0.73070000000000002</v>
      </c>
      <c r="K1634">
        <v>0.75380000000000003</v>
      </c>
      <c r="L1634">
        <v>0.60050000000000003</v>
      </c>
      <c r="M1634">
        <v>0.46060000000000001</v>
      </c>
      <c r="N1634">
        <v>0.49070000000000003</v>
      </c>
      <c r="O1634">
        <v>0.57930000000000004</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row>
    <row r="1635" spans="8:48" ht="15" customHeight="1" x14ac:dyDescent="0.3">
      <c r="H1635" t="str">
        <v>4557104</v>
      </c>
      <c r="I1635" t="str">
        <v>GEA GROUP AG  ORD</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0.30049999999999999</v>
      </c>
      <c r="AH1635">
        <v>0.2984</v>
      </c>
      <c r="AI1635">
        <v>0.31519999999999998</v>
      </c>
      <c r="AJ1635">
        <v>0.3236</v>
      </c>
      <c r="AK1635">
        <v>0</v>
      </c>
      <c r="AL1635">
        <v>0</v>
      </c>
      <c r="AM1635">
        <v>0</v>
      </c>
      <c r="AN1635">
        <v>0</v>
      </c>
      <c r="AO1635">
        <v>0</v>
      </c>
      <c r="AP1635">
        <v>0</v>
      </c>
      <c r="AQ1635">
        <v>0</v>
      </c>
      <c r="AR1635">
        <v>0</v>
      </c>
      <c r="AS1635">
        <v>0</v>
      </c>
      <c r="AT1635">
        <v>0</v>
      </c>
      <c r="AU1635">
        <v>0</v>
      </c>
      <c r="AV1635">
        <v>0</v>
      </c>
    </row>
    <row r="1636" spans="8:48" ht="15" customHeight="1" x14ac:dyDescent="0.3">
      <c r="H1636" t="str">
        <v>B1Y47Y7</v>
      </c>
      <c r="I1636" t="str">
        <v>GERRESHEIMER AG  ORD BRR</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0.30509999999999998</v>
      </c>
      <c r="AN1636">
        <v>0.34470000000000001</v>
      </c>
      <c r="AO1636">
        <v>0.36670000000000003</v>
      </c>
      <c r="AP1636">
        <v>0.3155</v>
      </c>
      <c r="AQ1636">
        <v>0.3105</v>
      </c>
      <c r="AR1636">
        <v>0</v>
      </c>
      <c r="AS1636">
        <v>0</v>
      </c>
      <c r="AT1636">
        <v>0</v>
      </c>
      <c r="AU1636">
        <v>0</v>
      </c>
      <c r="AV1636">
        <v>0</v>
      </c>
    </row>
    <row r="1637" spans="8:48" ht="15" customHeight="1" x14ac:dyDescent="0.3">
      <c r="H1637" t="str">
        <v>B5ZQ9D3</v>
      </c>
      <c r="I1637" t="str">
        <v>EVONIK INDUSTRIES AG  ORD</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0.34760000000000002</v>
      </c>
      <c r="AT1637">
        <v>0.34739999999999999</v>
      </c>
      <c r="AU1637">
        <v>0.31780000000000003</v>
      </c>
      <c r="AV1637">
        <v>0</v>
      </c>
    </row>
    <row r="1638" spans="8:48" ht="15" customHeight="1" x14ac:dyDescent="0.3">
      <c r="H1638" t="str">
        <v>BNTJ0F3</v>
      </c>
      <c r="I1638" t="str">
        <v>FRIEDRICH VORWERK GROUP SE  ORD</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1.0603</v>
      </c>
      <c r="AI1638">
        <v>0</v>
      </c>
      <c r="AJ1638">
        <v>0</v>
      </c>
      <c r="AK1638">
        <v>0</v>
      </c>
      <c r="AL1638">
        <v>0</v>
      </c>
      <c r="AM1638">
        <v>0</v>
      </c>
      <c r="AN1638">
        <v>0</v>
      </c>
      <c r="AO1638">
        <v>0</v>
      </c>
      <c r="AP1638">
        <v>0</v>
      </c>
      <c r="AQ1638">
        <v>0</v>
      </c>
      <c r="AR1638">
        <v>0</v>
      </c>
      <c r="AS1638">
        <v>0</v>
      </c>
      <c r="AT1638">
        <v>0</v>
      </c>
      <c r="AU1638">
        <v>0</v>
      </c>
      <c r="AV1638">
        <v>0</v>
      </c>
    </row>
    <row r="1639" spans="8:48" ht="15" customHeight="1" x14ac:dyDescent="0.3">
      <c r="H1639" t="str">
        <v>4693194</v>
      </c>
      <c r="I1639" t="str">
        <v>HORNBACH BAUMARKT AG  ORD</v>
      </c>
      <c r="J1639">
        <v>0.77180000000000004</v>
      </c>
      <c r="K1639">
        <v>0.65349999999999997</v>
      </c>
      <c r="L1639">
        <v>0.66110000000000002</v>
      </c>
      <c r="M1639">
        <v>0.41639999999999999</v>
      </c>
      <c r="N1639">
        <v>2.93E-2</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row>
    <row r="1640" spans="8:48" ht="15" customHeight="1" x14ac:dyDescent="0.3">
      <c r="H1640" t="str">
        <v>B58DLS0</v>
      </c>
      <c r="I1640" t="str">
        <v>HELIOCENTRIS ENERGY SOLUTIONS  ORD</v>
      </c>
      <c r="J1640">
        <v>0</v>
      </c>
      <c r="K1640">
        <v>0.20530000000000001</v>
      </c>
      <c r="L1640">
        <v>0.1842</v>
      </c>
      <c r="M1640">
        <v>9.8000000000000004E-2</v>
      </c>
      <c r="N1640">
        <v>6.6500000000000004E-2</v>
      </c>
      <c r="O1640">
        <v>3.7199999999999997E-2</v>
      </c>
      <c r="P1640">
        <v>1.04E-2</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row>
    <row r="1641" spans="8:48" ht="15" customHeight="1" x14ac:dyDescent="0.3">
      <c r="H1641" t="str">
        <v>B1Y46T5</v>
      </c>
      <c r="I1641" t="str">
        <v>INVISION (INVISION SOFTWARE) AG  ORD</v>
      </c>
      <c r="J1641">
        <v>0.2024</v>
      </c>
      <c r="K1641">
        <v>7.3300000000000004E-2</v>
      </c>
      <c r="L1641">
        <v>7.6100000000000001E-2</v>
      </c>
      <c r="M1641">
        <v>9.0300000000000005E-2</v>
      </c>
      <c r="N1641">
        <v>8.2000000000000003E-2</v>
      </c>
      <c r="O1641">
        <v>7.9799999999999996E-2</v>
      </c>
      <c r="P1641">
        <v>8.6800000000000002E-2</v>
      </c>
      <c r="Q1641">
        <v>1.9699999999999999E-2</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row>
    <row r="1642" spans="8:48" ht="15" customHeight="1" x14ac:dyDescent="0.3">
      <c r="H1642" t="str">
        <v>BYVQYG8</v>
      </c>
      <c r="I1642" t="str">
        <v>FLATEXDEGIRO AG  ORD REG</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0.70689999999999997</v>
      </c>
      <c r="AI1642">
        <v>1.2361</v>
      </c>
      <c r="AJ1642">
        <v>0.79810000000000003</v>
      </c>
      <c r="AK1642">
        <v>0.87839999999999996</v>
      </c>
      <c r="AL1642">
        <v>0.79169999999999996</v>
      </c>
      <c r="AM1642">
        <v>0.55089999999999995</v>
      </c>
      <c r="AN1642">
        <v>0.30230000000000001</v>
      </c>
      <c r="AO1642">
        <v>0</v>
      </c>
      <c r="AP1642">
        <v>0</v>
      </c>
      <c r="AQ1642">
        <v>0</v>
      </c>
      <c r="AR1642">
        <v>0</v>
      </c>
      <c r="AS1642">
        <v>0</v>
      </c>
      <c r="AT1642">
        <v>0</v>
      </c>
      <c r="AU1642">
        <v>0</v>
      </c>
      <c r="AV1642">
        <v>0</v>
      </c>
    </row>
    <row r="1643" spans="8:48" ht="15" customHeight="1" x14ac:dyDescent="0.3">
      <c r="H1643" t="str">
        <v>B5KPFL5</v>
      </c>
      <c r="I1643" t="str">
        <v>ISARIA WOHNBAU AG  ORD</v>
      </c>
      <c r="J1643">
        <v>0.34360000000000002</v>
      </c>
      <c r="K1643">
        <v>0.30790000000000001</v>
      </c>
      <c r="L1643">
        <v>0.32029999999999997</v>
      </c>
      <c r="M1643">
        <v>0.28470000000000001</v>
      </c>
      <c r="N1643">
        <v>0.31659999999999999</v>
      </c>
      <c r="O1643">
        <v>0.42780000000000001</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row>
    <row r="1644" spans="8:48" ht="15" customHeight="1" x14ac:dyDescent="0.3">
      <c r="H1644" t="str">
        <v>4557847</v>
      </c>
      <c r="I1644" t="str">
        <v>DEUTZ AG  ORD</v>
      </c>
      <c r="J1644">
        <v>0.45760000000000001</v>
      </c>
      <c r="K1644">
        <v>0.60619999999999996</v>
      </c>
      <c r="L1644">
        <v>0.1835</v>
      </c>
      <c r="M1644">
        <v>0.1118</v>
      </c>
      <c r="N1644">
        <v>0.14050000000000001</v>
      </c>
      <c r="O1644">
        <v>0</v>
      </c>
      <c r="P1644">
        <v>0</v>
      </c>
      <c r="Q1644">
        <v>0</v>
      </c>
      <c r="R1644">
        <v>9.2899999999999996E-2</v>
      </c>
      <c r="S1644">
        <v>0.1057</v>
      </c>
      <c r="T1644">
        <v>0.50039999999999996</v>
      </c>
      <c r="U1644">
        <v>0.54859999999999998</v>
      </c>
      <c r="V1644">
        <v>0.54359999999999997</v>
      </c>
      <c r="W1644">
        <v>0.45329999999999998</v>
      </c>
      <c r="X1644">
        <v>0.54090000000000005</v>
      </c>
      <c r="Y1644">
        <v>0.48459999999999998</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row>
    <row r="1645" spans="8:48" ht="15" customHeight="1" x14ac:dyDescent="0.3">
      <c r="H1645" t="str">
        <v>BYWH8S0</v>
      </c>
      <c r="I1645" t="str">
        <v>HELLOFRESH SE  ORD</v>
      </c>
      <c r="J1645">
        <v>0</v>
      </c>
      <c r="K1645">
        <v>0</v>
      </c>
      <c r="L1645">
        <v>0</v>
      </c>
      <c r="M1645">
        <v>0</v>
      </c>
      <c r="N1645">
        <v>0</v>
      </c>
      <c r="O1645">
        <v>0</v>
      </c>
      <c r="P1645">
        <v>0</v>
      </c>
      <c r="Q1645">
        <v>0</v>
      </c>
      <c r="R1645">
        <v>0</v>
      </c>
      <c r="S1645">
        <v>0</v>
      </c>
      <c r="T1645">
        <v>0</v>
      </c>
      <c r="U1645">
        <v>0</v>
      </c>
      <c r="V1645">
        <v>0</v>
      </c>
      <c r="W1645">
        <v>0</v>
      </c>
      <c r="X1645">
        <v>0</v>
      </c>
      <c r="Y1645">
        <v>0</v>
      </c>
      <c r="Z1645">
        <v>0.69030000000000002</v>
      </c>
      <c r="AA1645">
        <v>1.1331</v>
      </c>
      <c r="AB1645">
        <v>1.8774999999999999</v>
      </c>
      <c r="AC1645">
        <v>1.5832999999999999</v>
      </c>
      <c r="AD1645">
        <v>1.6114999999999999</v>
      </c>
      <c r="AE1645">
        <v>1.0141</v>
      </c>
      <c r="AF1645">
        <v>0.79579999999999995</v>
      </c>
      <c r="AG1645">
        <v>0</v>
      </c>
      <c r="AH1645">
        <v>0</v>
      </c>
      <c r="AI1645">
        <v>0</v>
      </c>
      <c r="AJ1645">
        <v>0</v>
      </c>
      <c r="AK1645">
        <v>0</v>
      </c>
      <c r="AL1645">
        <v>0</v>
      </c>
      <c r="AM1645">
        <v>0</v>
      </c>
      <c r="AN1645">
        <v>0</v>
      </c>
      <c r="AO1645">
        <v>0</v>
      </c>
      <c r="AP1645">
        <v>0</v>
      </c>
      <c r="AQ1645">
        <v>0</v>
      </c>
      <c r="AR1645">
        <v>0</v>
      </c>
      <c r="AS1645">
        <v>0</v>
      </c>
      <c r="AT1645">
        <v>0</v>
      </c>
      <c r="AU1645">
        <v>0</v>
      </c>
      <c r="AV1645">
        <v>0</v>
      </c>
    </row>
    <row r="1646" spans="8:48" ht="15" customHeight="1" x14ac:dyDescent="0.3">
      <c r="H1646" t="str">
        <v>BMTVR17</v>
      </c>
      <c r="I1646" t="str">
        <v>KNAUS TABBERT AG  ORD</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0.17399999999999999</v>
      </c>
      <c r="AK1646">
        <v>0.31669999999999998</v>
      </c>
      <c r="AL1646">
        <v>0.18609999999999999</v>
      </c>
      <c r="AM1646">
        <v>8.8999999999999996E-2</v>
      </c>
      <c r="AN1646">
        <v>0</v>
      </c>
      <c r="AO1646">
        <v>0</v>
      </c>
      <c r="AP1646">
        <v>0</v>
      </c>
      <c r="AQ1646">
        <v>0</v>
      </c>
      <c r="AR1646">
        <v>0</v>
      </c>
      <c r="AS1646">
        <v>0</v>
      </c>
      <c r="AT1646">
        <v>0</v>
      </c>
      <c r="AU1646">
        <v>0</v>
      </c>
      <c r="AV1646">
        <v>0</v>
      </c>
    </row>
    <row r="1647" spans="8:48" ht="15" customHeight="1" x14ac:dyDescent="0.3">
      <c r="H1647" t="str">
        <v>5773255</v>
      </c>
      <c r="I1647" t="str">
        <v>LEONI AG  ORD</v>
      </c>
      <c r="J1647">
        <v>0.96179999999999999</v>
      </c>
      <c r="K1647">
        <v>0.83950000000000002</v>
      </c>
      <c r="L1647">
        <v>0.71279999999999999</v>
      </c>
      <c r="M1647">
        <v>0.53959999999999997</v>
      </c>
      <c r="N1647">
        <v>0.54810000000000003</v>
      </c>
      <c r="O1647">
        <v>0.28089999999999998</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row>
    <row r="1648" spans="8:48" ht="15" customHeight="1" x14ac:dyDescent="0.3">
      <c r="H1648" t="str">
        <v>5569711</v>
      </c>
      <c r="I1648" t="str">
        <v>LPKF LASER &amp; ELECTRONICS SE  ORD</v>
      </c>
      <c r="J1648">
        <v>0.1125</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0.28870000000000001</v>
      </c>
      <c r="AK1648">
        <v>0.45150000000000001</v>
      </c>
      <c r="AL1648">
        <v>0.3135</v>
      </c>
      <c r="AM1648">
        <v>0</v>
      </c>
      <c r="AN1648">
        <v>0</v>
      </c>
      <c r="AO1648">
        <v>0</v>
      </c>
      <c r="AP1648">
        <v>0</v>
      </c>
      <c r="AQ1648">
        <v>0</v>
      </c>
      <c r="AR1648">
        <v>0</v>
      </c>
      <c r="AS1648">
        <v>0</v>
      </c>
      <c r="AT1648">
        <v>0</v>
      </c>
      <c r="AU1648">
        <v>0</v>
      </c>
      <c r="AV1648">
        <v>0</v>
      </c>
    </row>
    <row r="1649" spans="8:48" ht="15" customHeight="1" x14ac:dyDescent="0.3">
      <c r="H1649" t="str">
        <v>BKPVDX1</v>
      </c>
      <c r="I1649" t="str">
        <v>LOTTO24 AG  ORD</v>
      </c>
      <c r="J1649">
        <v>0.14449999999999999</v>
      </c>
      <c r="K1649">
        <v>0.15540000000000001</v>
      </c>
      <c r="L1649">
        <v>0.1825</v>
      </c>
      <c r="M1649">
        <v>0.27879999999999999</v>
      </c>
      <c r="N1649">
        <v>0.46279999999999999</v>
      </c>
      <c r="O1649">
        <v>0.53979999999999995</v>
      </c>
      <c r="P1649">
        <v>0.7107</v>
      </c>
      <c r="Q1649">
        <v>0.91549999999999998</v>
      </c>
      <c r="R1649">
        <v>1.0775999999999999</v>
      </c>
      <c r="S1649">
        <v>0.97689999999999999</v>
      </c>
      <c r="T1649">
        <v>0.72719999999999996</v>
      </c>
      <c r="U1649">
        <v>0.59140000000000004</v>
      </c>
      <c r="V1649">
        <v>0.63819999999999999</v>
      </c>
      <c r="W1649">
        <v>0.77249999999999996</v>
      </c>
      <c r="X1649">
        <v>0.81610000000000005</v>
      </c>
      <c r="Y1649">
        <v>0.86699999999999999</v>
      </c>
      <c r="Z1649">
        <v>0.76900000000000002</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row>
    <row r="1650" spans="8:48" ht="15" customHeight="1" x14ac:dyDescent="0.3">
      <c r="H1650" t="str">
        <v>5531000</v>
      </c>
      <c r="I1650" t="str">
        <v>MORPHOSYS AG  ORD</v>
      </c>
      <c r="J1650">
        <v>0</v>
      </c>
      <c r="K1650">
        <v>0</v>
      </c>
      <c r="L1650">
        <v>0</v>
      </c>
      <c r="M1650">
        <v>0</v>
      </c>
      <c r="N1650">
        <v>0</v>
      </c>
      <c r="O1650">
        <v>0</v>
      </c>
      <c r="P1650">
        <v>0</v>
      </c>
      <c r="Q1650">
        <v>0</v>
      </c>
      <c r="R1650">
        <v>0</v>
      </c>
      <c r="S1650">
        <v>0</v>
      </c>
      <c r="T1650">
        <v>0</v>
      </c>
      <c r="U1650">
        <v>0</v>
      </c>
      <c r="V1650">
        <v>0</v>
      </c>
      <c r="W1650">
        <v>0</v>
      </c>
      <c r="X1650">
        <v>0</v>
      </c>
      <c r="Y1650">
        <v>0</v>
      </c>
      <c r="Z1650">
        <v>0.37919999999999998</v>
      </c>
      <c r="AA1650">
        <v>0.60229999999999995</v>
      </c>
      <c r="AB1650">
        <v>0.53910000000000002</v>
      </c>
      <c r="AC1650">
        <v>0.54620000000000002</v>
      </c>
      <c r="AD1650">
        <v>0.60740000000000005</v>
      </c>
      <c r="AE1650">
        <v>0.61070000000000002</v>
      </c>
      <c r="AF1650">
        <v>0.82789999999999997</v>
      </c>
      <c r="AG1650">
        <v>0.93400000000000005</v>
      </c>
      <c r="AH1650">
        <v>0.93069999999999997</v>
      </c>
      <c r="AI1650">
        <v>0.74660000000000004</v>
      </c>
      <c r="AJ1650">
        <v>0</v>
      </c>
      <c r="AK1650">
        <v>0</v>
      </c>
      <c r="AL1650">
        <v>0</v>
      </c>
      <c r="AM1650">
        <v>0</v>
      </c>
      <c r="AN1650">
        <v>0</v>
      </c>
      <c r="AO1650">
        <v>0</v>
      </c>
      <c r="AP1650">
        <v>0</v>
      </c>
      <c r="AQ1650">
        <v>0</v>
      </c>
      <c r="AR1650">
        <v>0</v>
      </c>
      <c r="AS1650">
        <v>0</v>
      </c>
      <c r="AT1650">
        <v>0</v>
      </c>
      <c r="AU1650">
        <v>0</v>
      </c>
      <c r="AV1650">
        <v>0</v>
      </c>
    </row>
    <row r="1651" spans="8:48" ht="15" customHeight="1" x14ac:dyDescent="0.3">
      <c r="H1651" t="str">
        <v>5499272</v>
      </c>
      <c r="I1651" t="str">
        <v>MUEHLBAUER HOLDING AG  ORD</v>
      </c>
      <c r="J1651">
        <v>0.1043</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row>
    <row r="1652" spans="8:48" ht="15" customHeight="1" x14ac:dyDescent="0.3">
      <c r="H1652" t="str">
        <v>BFYG8K4</v>
      </c>
      <c r="I1652" t="str">
        <v>MUTARES SE &amp; CO KGAA  ORD REG</v>
      </c>
      <c r="J1652">
        <v>0.47420000000000001</v>
      </c>
      <c r="K1652">
        <v>0.4698</v>
      </c>
      <c r="L1652">
        <v>0.4214</v>
      </c>
      <c r="M1652">
        <v>0.32569999999999999</v>
      </c>
      <c r="N1652">
        <v>0.19289999999999999</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row>
    <row r="1653" spans="8:48" ht="15" customHeight="1" x14ac:dyDescent="0.3">
      <c r="H1653" t="str">
        <v>BW9P7T7</v>
      </c>
      <c r="I1653" t="str">
        <v>NEXUS AGVILLINGEN-SCHWENNINGEN NEXUS</v>
      </c>
      <c r="J1653">
        <v>9.4799999999999995E-2</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row>
    <row r="1654" spans="8:48" ht="15" customHeight="1" x14ac:dyDescent="0.3">
      <c r="H1654" t="str">
        <v>5734672</v>
      </c>
      <c r="I1654" t="str">
        <v>1&amp;1 AG  ORD</v>
      </c>
      <c r="J1654">
        <v>0</v>
      </c>
      <c r="K1654">
        <v>0</v>
      </c>
      <c r="L1654">
        <v>0</v>
      </c>
      <c r="M1654">
        <v>0</v>
      </c>
      <c r="N1654">
        <v>0</v>
      </c>
      <c r="O1654">
        <v>0</v>
      </c>
      <c r="P1654">
        <v>0</v>
      </c>
      <c r="Q1654">
        <v>0</v>
      </c>
      <c r="R1654">
        <v>0</v>
      </c>
      <c r="S1654">
        <v>0</v>
      </c>
      <c r="T1654">
        <v>0</v>
      </c>
      <c r="U1654">
        <v>0</v>
      </c>
      <c r="V1654">
        <v>0</v>
      </c>
      <c r="W1654">
        <v>0</v>
      </c>
      <c r="X1654">
        <v>0</v>
      </c>
      <c r="Y1654">
        <v>0.37659999999999999</v>
      </c>
      <c r="Z1654">
        <v>0.255</v>
      </c>
      <c r="AA1654">
        <v>0.251</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row>
    <row r="1655" spans="8:48" ht="15" customHeight="1" x14ac:dyDescent="0.3">
      <c r="H1655" t="str">
        <v>B11Y3K8</v>
      </c>
      <c r="I1655" t="str">
        <v>PATRIZIA SE  ORD</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0.12509999999999999</v>
      </c>
      <c r="AD1655">
        <v>0.3352</v>
      </c>
      <c r="AE1655">
        <v>0.3044</v>
      </c>
      <c r="AF1655">
        <v>0.34100000000000003</v>
      </c>
      <c r="AG1655">
        <v>0.31769999999999998</v>
      </c>
      <c r="AH1655">
        <v>0.30630000000000002</v>
      </c>
      <c r="AI1655">
        <v>0.35620000000000002</v>
      </c>
      <c r="AJ1655">
        <v>0.45379999999999998</v>
      </c>
      <c r="AK1655">
        <v>0.37969999999999998</v>
      </c>
      <c r="AL1655">
        <v>0.32500000000000001</v>
      </c>
      <c r="AM1655">
        <v>0.31669999999999998</v>
      </c>
      <c r="AN1655">
        <v>0.3196</v>
      </c>
      <c r="AO1655">
        <v>0.36480000000000001</v>
      </c>
      <c r="AP1655">
        <v>0.27100000000000002</v>
      </c>
      <c r="AQ1655">
        <v>0</v>
      </c>
      <c r="AR1655">
        <v>0</v>
      </c>
      <c r="AS1655">
        <v>0</v>
      </c>
      <c r="AT1655">
        <v>0</v>
      </c>
      <c r="AU1655">
        <v>0</v>
      </c>
      <c r="AV1655">
        <v>0</v>
      </c>
    </row>
    <row r="1656" spans="8:48" ht="15" customHeight="1" x14ac:dyDescent="0.3">
      <c r="H1656" t="str">
        <v>BD6T2G1</v>
      </c>
      <c r="I1656" t="str">
        <v>NFON AG  ORD</v>
      </c>
      <c r="J1656">
        <v>0</v>
      </c>
      <c r="K1656">
        <v>0</v>
      </c>
      <c r="L1656">
        <v>0</v>
      </c>
      <c r="M1656">
        <v>0</v>
      </c>
      <c r="N1656">
        <v>0</v>
      </c>
      <c r="O1656">
        <v>0</v>
      </c>
      <c r="P1656">
        <v>0</v>
      </c>
      <c r="Q1656">
        <v>0</v>
      </c>
      <c r="R1656">
        <v>0</v>
      </c>
      <c r="S1656">
        <v>0</v>
      </c>
      <c r="T1656">
        <v>0</v>
      </c>
      <c r="U1656">
        <v>0</v>
      </c>
      <c r="V1656">
        <v>0</v>
      </c>
      <c r="W1656">
        <v>0</v>
      </c>
      <c r="X1656">
        <v>0</v>
      </c>
      <c r="Y1656">
        <v>0.28810000000000002</v>
      </c>
      <c r="Z1656">
        <v>0.2596</v>
      </c>
      <c r="AA1656">
        <v>0.28449999999999998</v>
      </c>
      <c r="AB1656">
        <v>0.20669999999999999</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row>
    <row r="1657" spans="8:48" ht="15" customHeight="1" x14ac:dyDescent="0.3">
      <c r="H1657" t="str">
        <v>BJV2FV3</v>
      </c>
      <c r="I1657" t="str">
        <v>NEW WORK SE  ORD</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0.2928</v>
      </c>
      <c r="AR1657">
        <v>0.25009999999999999</v>
      </c>
      <c r="AS1657">
        <v>0.31680000000000003</v>
      </c>
      <c r="AT1657">
        <v>0</v>
      </c>
      <c r="AU1657">
        <v>0</v>
      </c>
      <c r="AV1657">
        <v>0</v>
      </c>
    </row>
    <row r="1658" spans="8:48" ht="15" customHeight="1" x14ac:dyDescent="0.3">
      <c r="H1658" t="str">
        <v>5064722</v>
      </c>
      <c r="I1658" t="str">
        <v>PUMA SE  ORD</v>
      </c>
      <c r="J1658">
        <v>0</v>
      </c>
      <c r="K1658">
        <v>0</v>
      </c>
      <c r="L1658">
        <v>0</v>
      </c>
      <c r="M1658">
        <v>0</v>
      </c>
      <c r="N1658">
        <v>0</v>
      </c>
      <c r="O1658">
        <v>0</v>
      </c>
      <c r="P1658">
        <v>0</v>
      </c>
      <c r="Q1658">
        <v>0</v>
      </c>
      <c r="R1658">
        <v>0</v>
      </c>
      <c r="S1658">
        <v>0</v>
      </c>
      <c r="T1658">
        <v>0</v>
      </c>
      <c r="U1658">
        <v>0</v>
      </c>
      <c r="V1658">
        <v>0.50139999999999996</v>
      </c>
      <c r="W1658">
        <v>0.59499999999999997</v>
      </c>
      <c r="X1658">
        <v>0.51949999999999996</v>
      </c>
      <c r="Y1658">
        <v>0.84889999999999999</v>
      </c>
      <c r="Z1658">
        <v>0.91600000000000004</v>
      </c>
      <c r="AA1658">
        <v>1.0144</v>
      </c>
      <c r="AB1658">
        <v>0.56589999999999996</v>
      </c>
      <c r="AC1658">
        <v>0.53049999999999997</v>
      </c>
      <c r="AD1658">
        <v>0.50590000000000002</v>
      </c>
      <c r="AE1658">
        <v>0.69730000000000003</v>
      </c>
      <c r="AF1658">
        <v>0.45190000000000002</v>
      </c>
      <c r="AG1658">
        <v>0.27779999999999999</v>
      </c>
      <c r="AH1658">
        <v>0.2092</v>
      </c>
      <c r="AI1658">
        <v>0.32979999999999998</v>
      </c>
      <c r="AJ1658">
        <v>0.29699999999999999</v>
      </c>
      <c r="AK1658">
        <v>0.35320000000000001</v>
      </c>
      <c r="AL1658">
        <v>0.26169999999999999</v>
      </c>
      <c r="AM1658">
        <v>0.313</v>
      </c>
      <c r="AN1658">
        <v>0.26939999999999997</v>
      </c>
      <c r="AO1658">
        <v>0.31719999999999998</v>
      </c>
      <c r="AP1658">
        <v>0.26150000000000001</v>
      </c>
      <c r="AQ1658">
        <v>0.24490000000000001</v>
      </c>
      <c r="AR1658">
        <v>0.2056</v>
      </c>
      <c r="AS1658">
        <v>0.21010000000000001</v>
      </c>
      <c r="AT1658">
        <v>0.29670000000000002</v>
      </c>
      <c r="AU1658">
        <v>0</v>
      </c>
      <c r="AV1658">
        <v>0</v>
      </c>
    </row>
    <row r="1659" spans="8:48" ht="15" customHeight="1" x14ac:dyDescent="0.3">
      <c r="H1659" t="str">
        <v>BYY5978</v>
      </c>
      <c r="I1659" t="str">
        <v>SILTRONIC AG  ORD</v>
      </c>
      <c r="J1659">
        <v>0</v>
      </c>
      <c r="K1659">
        <v>0.1605</v>
      </c>
      <c r="L1659">
        <v>0.1394</v>
      </c>
      <c r="M1659">
        <v>0.1232</v>
      </c>
      <c r="N1659">
        <v>0.1181</v>
      </c>
      <c r="O1659">
        <v>9.7100000000000006E-2</v>
      </c>
      <c r="P1659">
        <v>0.11840000000000001</v>
      </c>
      <c r="Q1659">
        <v>0.10290000000000001</v>
      </c>
      <c r="R1659">
        <v>0</v>
      </c>
      <c r="S1659">
        <v>0</v>
      </c>
      <c r="T1659">
        <v>0</v>
      </c>
      <c r="U1659">
        <v>0</v>
      </c>
      <c r="V1659">
        <v>0</v>
      </c>
      <c r="W1659">
        <v>0</v>
      </c>
      <c r="X1659">
        <v>0</v>
      </c>
      <c r="Y1659">
        <v>0</v>
      </c>
      <c r="Z1659">
        <v>0</v>
      </c>
      <c r="AA1659">
        <v>0</v>
      </c>
      <c r="AB1659">
        <v>0.53839999999999999</v>
      </c>
      <c r="AC1659">
        <v>0.65149999999999997</v>
      </c>
      <c r="AD1659">
        <v>0.58989999999999998</v>
      </c>
      <c r="AE1659">
        <v>0.57140000000000002</v>
      </c>
      <c r="AF1659">
        <v>0</v>
      </c>
      <c r="AG1659">
        <v>0</v>
      </c>
      <c r="AH1659">
        <v>0</v>
      </c>
      <c r="AI1659">
        <v>0</v>
      </c>
      <c r="AJ1659">
        <v>0</v>
      </c>
      <c r="AK1659">
        <v>0</v>
      </c>
      <c r="AL1659">
        <v>0</v>
      </c>
      <c r="AM1659">
        <v>0</v>
      </c>
      <c r="AN1659">
        <v>0</v>
      </c>
      <c r="AO1659">
        <v>0</v>
      </c>
      <c r="AP1659">
        <v>0</v>
      </c>
      <c r="AQ1659">
        <v>0</v>
      </c>
      <c r="AR1659">
        <v>0</v>
      </c>
      <c r="AS1659">
        <v>0</v>
      </c>
      <c r="AT1659">
        <v>0</v>
      </c>
      <c r="AU1659">
        <v>0</v>
      </c>
      <c r="AV1659">
        <v>0</v>
      </c>
    </row>
    <row r="1660" spans="8:48" ht="15" customHeight="1" x14ac:dyDescent="0.3">
      <c r="H1660" t="str">
        <v>5934364</v>
      </c>
      <c r="I1660" t="str">
        <v>SNP SCHNEIDER NEUREITHER &amp; PART  ORD</v>
      </c>
      <c r="J1660">
        <v>0.23549999999999999</v>
      </c>
      <c r="K1660">
        <v>0.2334</v>
      </c>
      <c r="L1660">
        <v>0.24329999999999999</v>
      </c>
      <c r="M1660">
        <v>0.46260000000000001</v>
      </c>
      <c r="N1660">
        <v>0.59670000000000001</v>
      </c>
      <c r="O1660">
        <v>0.51170000000000004</v>
      </c>
      <c r="P1660">
        <v>0.21640000000000001</v>
      </c>
      <c r="Q1660">
        <v>0.12230000000000001</v>
      </c>
      <c r="R1660">
        <v>8.6300000000000002E-2</v>
      </c>
      <c r="S1660">
        <v>7.4399999999999994E-2</v>
      </c>
      <c r="T1660">
        <v>6.2799999999999995E-2</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row>
    <row r="1661" spans="8:48" ht="15" customHeight="1" x14ac:dyDescent="0.3">
      <c r="H1661" t="str">
        <v>BR17150</v>
      </c>
      <c r="I1661" t="str">
        <v>ROCKET INTERNET SE  ORD</v>
      </c>
      <c r="J1661">
        <v>0.51470000000000005</v>
      </c>
      <c r="K1661">
        <v>0.46450000000000002</v>
      </c>
      <c r="L1661">
        <v>0.79100000000000004</v>
      </c>
      <c r="M1661">
        <v>0.60609999999999997</v>
      </c>
      <c r="N1661">
        <v>0.58640000000000003</v>
      </c>
      <c r="O1661">
        <v>0.41320000000000001</v>
      </c>
      <c r="P1661">
        <v>0</v>
      </c>
      <c r="Q1661">
        <v>0.53059999999999996</v>
      </c>
      <c r="R1661">
        <v>0.43809999999999999</v>
      </c>
      <c r="S1661">
        <v>0.51259999999999994</v>
      </c>
      <c r="T1661">
        <v>0.53939999999999999</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row>
    <row r="1662" spans="8:48" ht="15" customHeight="1" x14ac:dyDescent="0.3">
      <c r="H1662" t="str">
        <v>5962730</v>
      </c>
      <c r="I1662" t="str">
        <v>SOFTING AG  ORD</v>
      </c>
      <c r="J1662">
        <v>0.22570000000000001</v>
      </c>
      <c r="K1662">
        <v>0.1983</v>
      </c>
      <c r="L1662">
        <v>0.1721</v>
      </c>
      <c r="M1662">
        <v>0.182</v>
      </c>
      <c r="N1662">
        <v>0.25569999999999998</v>
      </c>
      <c r="O1662">
        <v>0.20449999999999999</v>
      </c>
      <c r="P1662">
        <v>0.23619999999999999</v>
      </c>
      <c r="Q1662">
        <v>0.2331</v>
      </c>
      <c r="R1662">
        <v>0.16889999999999999</v>
      </c>
      <c r="S1662">
        <v>0.1118</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row>
    <row r="1663" spans="8:48" ht="15" customHeight="1" x14ac:dyDescent="0.3">
      <c r="H1663" t="str">
        <v>BF06WX9</v>
      </c>
      <c r="I1663" t="str">
        <v>SOFTWARE AG  ORD REG</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1.4543999999999999</v>
      </c>
      <c r="AE1663">
        <v>1.5705</v>
      </c>
      <c r="AF1663">
        <v>1.5546</v>
      </c>
      <c r="AG1663">
        <v>0.85909999999999997</v>
      </c>
      <c r="AH1663">
        <v>1.0544</v>
      </c>
      <c r="AI1663">
        <v>1.0328999999999999</v>
      </c>
      <c r="AJ1663">
        <v>1.018</v>
      </c>
      <c r="AK1663">
        <v>0.98450000000000004</v>
      </c>
      <c r="AL1663">
        <v>0.88890000000000002</v>
      </c>
      <c r="AM1663">
        <v>1.1695</v>
      </c>
      <c r="AN1663">
        <v>0.98099999999999998</v>
      </c>
      <c r="AO1663">
        <v>0.89159999999999995</v>
      </c>
      <c r="AP1663">
        <v>0.66800000000000004</v>
      </c>
      <c r="AQ1663">
        <v>0</v>
      </c>
      <c r="AR1663">
        <v>0</v>
      </c>
      <c r="AS1663">
        <v>0</v>
      </c>
      <c r="AT1663">
        <v>0</v>
      </c>
      <c r="AU1663">
        <v>0</v>
      </c>
      <c r="AV1663">
        <v>0</v>
      </c>
    </row>
    <row r="1664" spans="8:48" ht="15" customHeight="1" x14ac:dyDescent="0.3">
      <c r="H1664" t="str">
        <v>BP2B2B0</v>
      </c>
      <c r="I1664" t="str">
        <v>STABILUS SE  ORD</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0.18140000000000001</v>
      </c>
      <c r="AM1664">
        <v>0.37359999999999999</v>
      </c>
      <c r="AN1664">
        <v>0</v>
      </c>
      <c r="AO1664">
        <v>0</v>
      </c>
      <c r="AP1664">
        <v>0</v>
      </c>
      <c r="AQ1664">
        <v>0</v>
      </c>
      <c r="AR1664">
        <v>0</v>
      </c>
      <c r="AS1664">
        <v>0</v>
      </c>
      <c r="AT1664">
        <v>0</v>
      </c>
      <c r="AU1664">
        <v>0</v>
      </c>
      <c r="AV1664">
        <v>0</v>
      </c>
    </row>
    <row r="1665" spans="8:48" ht="15" customHeight="1" x14ac:dyDescent="0.3">
      <c r="H1665" t="str">
        <v>5772627</v>
      </c>
      <c r="I1665" t="str">
        <v>CANCOM (CANCOM IT SYS) SE  ORD</v>
      </c>
      <c r="J1665">
        <v>0</v>
      </c>
      <c r="K1665">
        <v>0</v>
      </c>
      <c r="L1665">
        <v>0</v>
      </c>
      <c r="M1665">
        <v>0</v>
      </c>
      <c r="N1665">
        <v>0.6139</v>
      </c>
      <c r="O1665">
        <v>0.69479999999999997</v>
      </c>
      <c r="P1665">
        <v>0.72470000000000001</v>
      </c>
      <c r="Q1665">
        <v>0.66569999999999996</v>
      </c>
      <c r="R1665">
        <v>0.7288</v>
      </c>
      <c r="S1665">
        <v>0.73099999999999998</v>
      </c>
      <c r="T1665">
        <v>0.84179999999999999</v>
      </c>
      <c r="U1665">
        <v>0.67910000000000004</v>
      </c>
      <c r="V1665">
        <v>0.48060000000000003</v>
      </c>
      <c r="W1665">
        <v>0.47210000000000002</v>
      </c>
      <c r="X1665">
        <v>0.43219999999999997</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row>
    <row r="1666" spans="8:48" ht="15" customHeight="1" x14ac:dyDescent="0.3">
      <c r="H1666" t="str">
        <v>5785186</v>
      </c>
      <c r="I1666" t="str">
        <v>SURTECO GROUP SE  ORD</v>
      </c>
      <c r="J1666">
        <v>0.44069999999999998</v>
      </c>
      <c r="K1666">
        <v>0.32040000000000002</v>
      </c>
      <c r="L1666">
        <v>0.20430000000000001</v>
      </c>
      <c r="M1666">
        <v>0.24859999999999999</v>
      </c>
      <c r="N1666">
        <v>0.2717</v>
      </c>
      <c r="O1666">
        <v>0.21429999999999999</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row>
    <row r="1667" spans="8:48" ht="15" customHeight="1" x14ac:dyDescent="0.3">
      <c r="H1667" t="str">
        <v>5769470</v>
      </c>
      <c r="I1667" t="str">
        <v>TAKKT AG  ORD</v>
      </c>
      <c r="J1667">
        <v>0</v>
      </c>
      <c r="K1667">
        <v>0</v>
      </c>
      <c r="L1667">
        <v>0.49419999999999997</v>
      </c>
      <c r="M1667">
        <v>0.53120000000000001</v>
      </c>
      <c r="N1667">
        <v>0.53969999999999996</v>
      </c>
      <c r="O1667">
        <v>0.63319999999999999</v>
      </c>
      <c r="P1667">
        <v>0.85109999999999997</v>
      </c>
      <c r="Q1667">
        <v>0.99070000000000003</v>
      </c>
      <c r="R1667">
        <v>0.98609999999999998</v>
      </c>
      <c r="S1667">
        <v>0.87570000000000003</v>
      </c>
      <c r="T1667">
        <v>0.74450000000000005</v>
      </c>
      <c r="U1667">
        <v>0.73919999999999997</v>
      </c>
      <c r="V1667">
        <v>0.66439999999999999</v>
      </c>
      <c r="W1667">
        <v>0.52829999999999999</v>
      </c>
      <c r="X1667">
        <v>0.47349999999999998</v>
      </c>
      <c r="Y1667">
        <v>0.45800000000000002</v>
      </c>
      <c r="Z1667">
        <v>0.35770000000000002</v>
      </c>
      <c r="AA1667">
        <v>0.33610000000000001</v>
      </c>
      <c r="AB1667">
        <v>0.35239999999999999</v>
      </c>
      <c r="AC1667">
        <v>0.12870000000000001</v>
      </c>
      <c r="AD1667">
        <v>0.27479999999999999</v>
      </c>
      <c r="AE1667">
        <v>0.32390000000000002</v>
      </c>
      <c r="AF1667">
        <v>0.35949999999999999</v>
      </c>
      <c r="AG1667">
        <v>0.28999999999999998</v>
      </c>
      <c r="AH1667">
        <v>0</v>
      </c>
      <c r="AI1667">
        <v>0</v>
      </c>
      <c r="AJ1667">
        <v>0</v>
      </c>
      <c r="AK1667">
        <v>0</v>
      </c>
      <c r="AL1667">
        <v>0</v>
      </c>
      <c r="AM1667">
        <v>0</v>
      </c>
      <c r="AN1667">
        <v>0</v>
      </c>
      <c r="AO1667">
        <v>0</v>
      </c>
      <c r="AP1667">
        <v>0</v>
      </c>
      <c r="AQ1667">
        <v>0</v>
      </c>
      <c r="AR1667">
        <v>0</v>
      </c>
      <c r="AS1667">
        <v>0</v>
      </c>
      <c r="AT1667">
        <v>0</v>
      </c>
      <c r="AU1667">
        <v>0</v>
      </c>
      <c r="AV1667">
        <v>0</v>
      </c>
    </row>
    <row r="1668" spans="8:48" ht="15" customHeight="1" x14ac:dyDescent="0.3">
      <c r="H1668" t="str">
        <v>BVCXBC2</v>
      </c>
      <c r="I1668" t="str">
        <v>TELE COLUMBUS AG  ORD</v>
      </c>
      <c r="J1668">
        <v>0</v>
      </c>
      <c r="K1668">
        <v>0</v>
      </c>
      <c r="L1668">
        <v>0</v>
      </c>
      <c r="M1668">
        <v>0</v>
      </c>
      <c r="N1668">
        <v>0</v>
      </c>
      <c r="O1668">
        <v>0</v>
      </c>
      <c r="P1668">
        <v>0</v>
      </c>
      <c r="Q1668">
        <v>0</v>
      </c>
      <c r="R1668">
        <v>0</v>
      </c>
      <c r="S1668">
        <v>0</v>
      </c>
      <c r="T1668">
        <v>0</v>
      </c>
      <c r="U1668">
        <v>0</v>
      </c>
      <c r="V1668">
        <v>0.37109999999999999</v>
      </c>
      <c r="W1668">
        <v>0.23649999999999999</v>
      </c>
      <c r="X1668">
        <v>0.1017</v>
      </c>
      <c r="Y1668">
        <v>0.27060000000000001</v>
      </c>
      <c r="Z1668">
        <v>5.4000000000000003E-3</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row>
    <row r="1669" spans="8:48" ht="15" customHeight="1" x14ac:dyDescent="0.3">
      <c r="H1669" t="str">
        <v>7017586</v>
      </c>
      <c r="I1669" t="str">
        <v>DR HOENLE AG  ORD</v>
      </c>
      <c r="J1669">
        <v>0</v>
      </c>
      <c r="K1669">
        <v>0</v>
      </c>
      <c r="L1669">
        <v>0</v>
      </c>
      <c r="M1669">
        <v>0</v>
      </c>
      <c r="N1669">
        <v>0</v>
      </c>
      <c r="O1669">
        <v>0</v>
      </c>
      <c r="P1669">
        <v>0</v>
      </c>
      <c r="Q1669">
        <v>0</v>
      </c>
      <c r="R1669">
        <v>0</v>
      </c>
      <c r="S1669">
        <v>0</v>
      </c>
      <c r="T1669">
        <v>0</v>
      </c>
      <c r="U1669">
        <v>0</v>
      </c>
      <c r="V1669">
        <v>0</v>
      </c>
      <c r="W1669">
        <v>0</v>
      </c>
      <c r="X1669">
        <v>0</v>
      </c>
      <c r="Y1669">
        <v>0</v>
      </c>
      <c r="Z1669">
        <v>0</v>
      </c>
      <c r="AA1669">
        <v>0.11070000000000001</v>
      </c>
      <c r="AB1669">
        <v>0.17499999999999999</v>
      </c>
      <c r="AC1669">
        <v>0.13100000000000001</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row>
    <row r="1670" spans="8:48" ht="15" customHeight="1" x14ac:dyDescent="0.3">
      <c r="H1670" t="str">
        <v>4354134</v>
      </c>
      <c r="I1670" t="str">
        <v>UNITED INTERNET AG  ORD</v>
      </c>
      <c r="J1670">
        <v>1.0599000000000001</v>
      </c>
      <c r="K1670">
        <v>0.92610000000000003</v>
      </c>
      <c r="L1670">
        <v>1.0604</v>
      </c>
      <c r="M1670">
        <v>1.1033999999999999</v>
      </c>
      <c r="N1670">
        <v>1.0411999999999999</v>
      </c>
      <c r="O1670">
        <v>1.0008999999999999</v>
      </c>
      <c r="P1670">
        <v>0.93100000000000005</v>
      </c>
      <c r="Q1670">
        <v>0.82909999999999995</v>
      </c>
      <c r="R1670">
        <v>0.91790000000000005</v>
      </c>
      <c r="S1670">
        <v>0.95140000000000002</v>
      </c>
      <c r="T1670">
        <v>0.89119999999999999</v>
      </c>
      <c r="U1670">
        <v>0.94879999999999998</v>
      </c>
      <c r="V1670">
        <v>0.39300000000000002</v>
      </c>
      <c r="W1670">
        <v>0.35439999999999999</v>
      </c>
      <c r="X1670">
        <v>0.3029</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row>
    <row r="1671" spans="8:48" ht="15" customHeight="1" x14ac:dyDescent="0.3">
      <c r="H1671" t="str">
        <v>5802449</v>
      </c>
      <c r="I1671" t="str">
        <v>VARTA AG  ORD</v>
      </c>
      <c r="J1671">
        <v>0</v>
      </c>
      <c r="K1671">
        <v>0</v>
      </c>
      <c r="L1671">
        <v>0</v>
      </c>
      <c r="M1671">
        <v>0</v>
      </c>
      <c r="N1671">
        <v>0</v>
      </c>
      <c r="O1671">
        <v>0</v>
      </c>
      <c r="P1671">
        <v>0</v>
      </c>
      <c r="Q1671">
        <v>0</v>
      </c>
      <c r="R1671">
        <v>0</v>
      </c>
      <c r="S1671">
        <v>0</v>
      </c>
      <c r="T1671">
        <v>0</v>
      </c>
      <c r="U1671">
        <v>0</v>
      </c>
      <c r="V1671">
        <v>0</v>
      </c>
      <c r="W1671">
        <v>0</v>
      </c>
      <c r="X1671">
        <v>0</v>
      </c>
      <c r="Y1671">
        <v>0</v>
      </c>
      <c r="Z1671">
        <v>0</v>
      </c>
      <c r="AA1671">
        <v>0.65969999999999995</v>
      </c>
      <c r="AB1671">
        <v>0.82779999999999998</v>
      </c>
      <c r="AC1671">
        <v>0.33279999999999998</v>
      </c>
      <c r="AD1671">
        <v>0</v>
      </c>
      <c r="AE1671">
        <v>0.87839999999999996</v>
      </c>
      <c r="AF1671">
        <v>0.96020000000000005</v>
      </c>
      <c r="AG1671">
        <v>0.96589999999999998</v>
      </c>
      <c r="AH1671">
        <v>0.43469999999999998</v>
      </c>
      <c r="AI1671">
        <v>0.4491</v>
      </c>
      <c r="AJ1671">
        <v>0.31190000000000001</v>
      </c>
      <c r="AK1671">
        <v>0.3261</v>
      </c>
      <c r="AL1671">
        <v>0</v>
      </c>
      <c r="AM1671">
        <v>0</v>
      </c>
      <c r="AN1671">
        <v>0</v>
      </c>
      <c r="AO1671">
        <v>0</v>
      </c>
      <c r="AP1671">
        <v>0</v>
      </c>
      <c r="AQ1671">
        <v>0</v>
      </c>
      <c r="AR1671">
        <v>0</v>
      </c>
      <c r="AS1671">
        <v>0</v>
      </c>
      <c r="AT1671">
        <v>0</v>
      </c>
      <c r="AU1671">
        <v>0</v>
      </c>
      <c r="AV1671">
        <v>0</v>
      </c>
    </row>
    <row r="1672" spans="8:48" ht="15" customHeight="1" x14ac:dyDescent="0.3">
      <c r="H1672" t="str">
        <v>BMYLGD7</v>
      </c>
      <c r="I1672" t="str">
        <v>VITESCO TECHNOLOGIES GROUP AG  ORD</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0.81869999999999998</v>
      </c>
      <c r="AL1672">
        <v>0.89539999999999997</v>
      </c>
      <c r="AM1672">
        <v>1.1684000000000001</v>
      </c>
      <c r="AN1672">
        <v>1.6585000000000001</v>
      </c>
      <c r="AO1672">
        <v>1.4764999999999999</v>
      </c>
      <c r="AP1672">
        <v>1.3586</v>
      </c>
      <c r="AQ1672">
        <v>1.46</v>
      </c>
      <c r="AR1672">
        <v>1.3429</v>
      </c>
      <c r="AS1672">
        <v>0</v>
      </c>
      <c r="AT1672">
        <v>0</v>
      </c>
      <c r="AU1672">
        <v>0</v>
      </c>
      <c r="AV1672">
        <v>0</v>
      </c>
    </row>
    <row r="1673" spans="8:48" ht="15" customHeight="1" x14ac:dyDescent="0.3">
      <c r="H1673" t="str">
        <v>BZ13VD2</v>
      </c>
      <c r="I1673" t="str">
        <v>VA Q TEC AG  ORD</v>
      </c>
      <c r="J1673">
        <v>0</v>
      </c>
      <c r="K1673">
        <v>0</v>
      </c>
      <c r="L1673">
        <v>0</v>
      </c>
      <c r="M1673">
        <v>0</v>
      </c>
      <c r="N1673">
        <v>0</v>
      </c>
      <c r="O1673">
        <v>0</v>
      </c>
      <c r="P1673">
        <v>0</v>
      </c>
      <c r="Q1673">
        <v>0</v>
      </c>
      <c r="R1673">
        <v>0</v>
      </c>
      <c r="S1673">
        <v>0</v>
      </c>
      <c r="T1673">
        <v>0</v>
      </c>
      <c r="U1673">
        <v>0</v>
      </c>
      <c r="V1673">
        <v>0.33229999999999998</v>
      </c>
      <c r="W1673">
        <v>0.2019</v>
      </c>
      <c r="X1673">
        <v>0.1452</v>
      </c>
      <c r="Y1673">
        <v>6.7100000000000007E-2</v>
      </c>
      <c r="Z1673">
        <v>7.3099999999999998E-2</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row>
    <row r="1674" spans="8:48" ht="15" customHeight="1" x14ac:dyDescent="0.3">
      <c r="H1674" t="str">
        <v>BNDM6Y9</v>
      </c>
      <c r="I1674" t="str">
        <v>SYNLAB AG  ORD</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0.34899999999999998</v>
      </c>
      <c r="AN1674">
        <v>0.48670000000000002</v>
      </c>
      <c r="AO1674">
        <v>0.87819999999999998</v>
      </c>
      <c r="AP1674">
        <v>0.66890000000000005</v>
      </c>
      <c r="AQ1674">
        <v>0.5827</v>
      </c>
      <c r="AR1674">
        <v>0.88149999999999995</v>
      </c>
      <c r="AS1674">
        <v>0</v>
      </c>
      <c r="AT1674">
        <v>0</v>
      </c>
      <c r="AU1674">
        <v>0</v>
      </c>
      <c r="AV1674">
        <v>0</v>
      </c>
    </row>
    <row r="1675" spans="8:48" ht="15" customHeight="1" x14ac:dyDescent="0.3">
      <c r="H1675" t="str">
        <v>5355437</v>
      </c>
      <c r="I1675" t="str">
        <v>WASHTEC AG  ORD</v>
      </c>
      <c r="J1675">
        <v>0</v>
      </c>
      <c r="K1675">
        <v>0</v>
      </c>
      <c r="L1675">
        <v>0</v>
      </c>
      <c r="M1675">
        <v>0</v>
      </c>
      <c r="N1675">
        <v>0</v>
      </c>
      <c r="O1675">
        <v>0</v>
      </c>
      <c r="P1675">
        <v>0</v>
      </c>
      <c r="Q1675">
        <v>0.38950000000000001</v>
      </c>
      <c r="R1675">
        <v>0.59150000000000003</v>
      </c>
      <c r="S1675">
        <v>0.57950000000000002</v>
      </c>
      <c r="T1675">
        <v>0.61719999999999997</v>
      </c>
      <c r="U1675">
        <v>0.64639999999999997</v>
      </c>
      <c r="V1675">
        <v>0.64080000000000004</v>
      </c>
      <c r="W1675">
        <v>0.5887</v>
      </c>
      <c r="X1675">
        <v>0.60499999999999998</v>
      </c>
      <c r="Y1675">
        <v>0.77510000000000001</v>
      </c>
      <c r="Z1675">
        <v>0.77769999999999995</v>
      </c>
      <c r="AA1675">
        <v>0.56640000000000001</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row>
    <row r="1676" spans="8:48" ht="15" customHeight="1" x14ac:dyDescent="0.3">
      <c r="H1676" t="str">
        <v>BD9PFL2</v>
      </c>
      <c r="I1676" t="str">
        <v>WESTWING GROUP SE  ORD</v>
      </c>
      <c r="J1676">
        <v>0</v>
      </c>
      <c r="K1676">
        <v>0</v>
      </c>
      <c r="L1676">
        <v>0</v>
      </c>
      <c r="M1676">
        <v>0</v>
      </c>
      <c r="N1676">
        <v>0</v>
      </c>
      <c r="O1676">
        <v>0</v>
      </c>
      <c r="P1676">
        <v>0</v>
      </c>
      <c r="Q1676">
        <v>0</v>
      </c>
      <c r="R1676">
        <v>0</v>
      </c>
      <c r="S1676">
        <v>0</v>
      </c>
      <c r="T1676">
        <v>0</v>
      </c>
      <c r="U1676">
        <v>0</v>
      </c>
      <c r="V1676">
        <v>0</v>
      </c>
      <c r="W1676">
        <v>0</v>
      </c>
      <c r="X1676">
        <v>0</v>
      </c>
      <c r="Y1676">
        <v>1.0406</v>
      </c>
      <c r="Z1676">
        <v>0.69489999999999996</v>
      </c>
      <c r="AA1676">
        <v>0.5111</v>
      </c>
      <c r="AB1676">
        <v>0.15049999999999999</v>
      </c>
      <c r="AC1676">
        <v>0.25600000000000001</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row>
    <row r="1677" spans="8:48" ht="15" customHeight="1" x14ac:dyDescent="0.3">
      <c r="H1677" t="str">
        <v>BKDPJX7</v>
      </c>
      <c r="I1677" t="str">
        <v>ZEAL NETWORK SE  ORD</v>
      </c>
      <c r="J1677">
        <v>0</v>
      </c>
      <c r="K1677">
        <v>0</v>
      </c>
      <c r="L1677">
        <v>0</v>
      </c>
      <c r="M1677">
        <v>0</v>
      </c>
      <c r="N1677">
        <v>0</v>
      </c>
      <c r="O1677">
        <v>0</v>
      </c>
      <c r="P1677">
        <v>0</v>
      </c>
      <c r="Q1677">
        <v>0</v>
      </c>
      <c r="R1677">
        <v>0</v>
      </c>
      <c r="S1677">
        <v>0</v>
      </c>
      <c r="T1677">
        <v>0</v>
      </c>
      <c r="U1677">
        <v>0</v>
      </c>
      <c r="V1677">
        <v>0</v>
      </c>
      <c r="W1677">
        <v>0</v>
      </c>
      <c r="X1677">
        <v>0</v>
      </c>
      <c r="Y1677">
        <v>0</v>
      </c>
      <c r="Z1677">
        <v>0</v>
      </c>
      <c r="AA1677">
        <v>0.6109</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row>
    <row r="1678" spans="8:48" ht="15" customHeight="1" x14ac:dyDescent="0.3">
      <c r="H1678" t="str">
        <v>BQV0SV7</v>
      </c>
      <c r="I1678" t="str">
        <v>ZALANDO SE  ORD</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0.36320000000000002</v>
      </c>
      <c r="AP1678">
        <v>0.39610000000000001</v>
      </c>
      <c r="AQ1678">
        <v>0.1925</v>
      </c>
      <c r="AR1678">
        <v>0</v>
      </c>
      <c r="AS1678">
        <v>0</v>
      </c>
      <c r="AT1678">
        <v>0</v>
      </c>
      <c r="AU1678">
        <v>0</v>
      </c>
      <c r="AV1678">
        <v>0</v>
      </c>
    </row>
    <row r="1679" spans="8:48" ht="15" customHeight="1" x14ac:dyDescent="0.3">
      <c r="H1679" t="str">
        <v>BM677T6</v>
      </c>
      <c r="I1679" t="str">
        <v>APPLUS SERVICES SA  ORD</v>
      </c>
      <c r="J1679">
        <v>0</v>
      </c>
      <c r="K1679">
        <v>0</v>
      </c>
      <c r="L1679">
        <v>0</v>
      </c>
      <c r="M1679">
        <v>0</v>
      </c>
      <c r="N1679">
        <v>0</v>
      </c>
      <c r="O1679">
        <v>0</v>
      </c>
      <c r="P1679">
        <v>0</v>
      </c>
      <c r="Q1679">
        <v>0</v>
      </c>
      <c r="R1679">
        <v>0</v>
      </c>
      <c r="S1679">
        <v>0</v>
      </c>
      <c r="T1679">
        <v>0</v>
      </c>
      <c r="U1679">
        <v>0</v>
      </c>
      <c r="V1679">
        <v>0</v>
      </c>
      <c r="W1679">
        <v>0</v>
      </c>
      <c r="X1679">
        <v>0</v>
      </c>
      <c r="Y1679">
        <v>0</v>
      </c>
      <c r="Z1679">
        <v>0</v>
      </c>
      <c r="AA1679">
        <v>0.1678</v>
      </c>
      <c r="AB1679">
        <v>0.16</v>
      </c>
      <c r="AC1679">
        <v>0.2349</v>
      </c>
      <c r="AD1679">
        <v>0.41110000000000002</v>
      </c>
      <c r="AE1679">
        <v>0.45050000000000001</v>
      </c>
      <c r="AF1679">
        <v>1.0624</v>
      </c>
      <c r="AG1679">
        <v>1.1551</v>
      </c>
      <c r="AH1679">
        <v>1.1354</v>
      </c>
      <c r="AI1679">
        <v>1.0093000000000001</v>
      </c>
      <c r="AJ1679">
        <v>0.97319999999999995</v>
      </c>
      <c r="AK1679">
        <v>0.97670000000000001</v>
      </c>
      <c r="AL1679">
        <v>0.96940000000000004</v>
      </c>
      <c r="AM1679">
        <v>1.1592</v>
      </c>
      <c r="AN1679">
        <v>1.1358999999999999</v>
      </c>
      <c r="AO1679">
        <v>1.135</v>
      </c>
      <c r="AP1679">
        <v>1.014</v>
      </c>
      <c r="AQ1679">
        <v>1.2962</v>
      </c>
      <c r="AR1679">
        <v>0.74970000000000003</v>
      </c>
      <c r="AS1679">
        <v>0</v>
      </c>
      <c r="AT1679">
        <v>0</v>
      </c>
      <c r="AU1679">
        <v>0</v>
      </c>
      <c r="AV1679">
        <v>0</v>
      </c>
    </row>
    <row r="1680" spans="8:48" ht="15" customHeight="1" x14ac:dyDescent="0.3">
      <c r="H1680" t="str">
        <v>B1X8QN2</v>
      </c>
      <c r="I1680" t="str">
        <v>BANCO DE SABADELL SA  ORD</v>
      </c>
      <c r="J1680">
        <v>0</v>
      </c>
      <c r="K1680">
        <v>0</v>
      </c>
      <c r="L1680">
        <v>0</v>
      </c>
      <c r="M1680">
        <v>0</v>
      </c>
      <c r="N1680">
        <v>2.5700000000000001E-2</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row>
    <row r="1681" spans="8:48" ht="15" customHeight="1" x14ac:dyDescent="0.3">
      <c r="H1681" t="str">
        <v>BX90C05</v>
      </c>
      <c r="I1681" t="str">
        <v>CELLNEX TELECOM SA  ORD</v>
      </c>
      <c r="J1681">
        <v>0</v>
      </c>
      <c r="K1681">
        <v>0.11020000000000001</v>
      </c>
      <c r="L1681">
        <v>0.19639999999999999</v>
      </c>
      <c r="M1681">
        <v>0.27150000000000002</v>
      </c>
      <c r="N1681">
        <v>0.26490000000000002</v>
      </c>
      <c r="O1681">
        <v>0.3125</v>
      </c>
      <c r="P1681">
        <v>0.33850000000000002</v>
      </c>
      <c r="Q1681">
        <v>0.27010000000000001</v>
      </c>
      <c r="R1681">
        <v>0.49409999999999998</v>
      </c>
      <c r="S1681">
        <v>0.46460000000000001</v>
      </c>
      <c r="T1681">
        <v>0.3735</v>
      </c>
      <c r="U1681">
        <v>0.3871</v>
      </c>
      <c r="V1681">
        <v>0.39800000000000002</v>
      </c>
      <c r="W1681">
        <v>0.37230000000000002</v>
      </c>
      <c r="X1681">
        <v>0.40139999999999998</v>
      </c>
      <c r="Y1681">
        <v>0.40910000000000002</v>
      </c>
      <c r="Z1681">
        <v>0.39500000000000002</v>
      </c>
      <c r="AA1681">
        <v>0.41089999999999999</v>
      </c>
      <c r="AB1681">
        <v>0.45440000000000003</v>
      </c>
      <c r="AC1681">
        <v>0.43319999999999997</v>
      </c>
      <c r="AD1681">
        <v>0.64780000000000004</v>
      </c>
      <c r="AE1681">
        <v>0.61929999999999996</v>
      </c>
      <c r="AF1681">
        <v>0</v>
      </c>
      <c r="AG1681">
        <v>0</v>
      </c>
      <c r="AH1681">
        <v>0</v>
      </c>
      <c r="AI1681">
        <v>0</v>
      </c>
      <c r="AJ1681">
        <v>0</v>
      </c>
      <c r="AK1681">
        <v>0</v>
      </c>
      <c r="AL1681">
        <v>0</v>
      </c>
      <c r="AM1681">
        <v>0</v>
      </c>
      <c r="AN1681">
        <v>0</v>
      </c>
      <c r="AO1681">
        <v>0</v>
      </c>
      <c r="AP1681">
        <v>0</v>
      </c>
      <c r="AQ1681">
        <v>0</v>
      </c>
      <c r="AR1681">
        <v>0</v>
      </c>
      <c r="AS1681">
        <v>0</v>
      </c>
      <c r="AT1681">
        <v>0</v>
      </c>
      <c r="AU1681">
        <v>0</v>
      </c>
      <c r="AV1681">
        <v>0</v>
      </c>
    </row>
    <row r="1682" spans="8:48" ht="15" customHeight="1" x14ac:dyDescent="0.3">
      <c r="H1682" t="str">
        <v>BBHXPN6</v>
      </c>
      <c r="I1682" t="str">
        <v>BANCO POPULAR ESPANOL SA  ORD</v>
      </c>
      <c r="J1682">
        <v>0</v>
      </c>
      <c r="K1682">
        <v>0</v>
      </c>
      <c r="L1682">
        <v>0</v>
      </c>
      <c r="M1682">
        <v>0</v>
      </c>
      <c r="N1682">
        <v>2.52E-2</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row>
    <row r="1683" spans="8:48" ht="15" customHeight="1" x14ac:dyDescent="0.3">
      <c r="H1683" t="str">
        <v>BYR4L21</v>
      </c>
      <c r="I1683" t="str">
        <v>EUSKALTEL SA  ORD</v>
      </c>
      <c r="J1683">
        <v>0</v>
      </c>
      <c r="K1683">
        <v>0</v>
      </c>
      <c r="L1683">
        <v>0</v>
      </c>
      <c r="M1683">
        <v>0</v>
      </c>
      <c r="N1683">
        <v>0</v>
      </c>
      <c r="O1683">
        <v>0</v>
      </c>
      <c r="P1683">
        <v>0</v>
      </c>
      <c r="Q1683">
        <v>0</v>
      </c>
      <c r="R1683">
        <v>0</v>
      </c>
      <c r="S1683">
        <v>0</v>
      </c>
      <c r="T1683">
        <v>0.3115</v>
      </c>
      <c r="U1683">
        <v>0.35649999999999998</v>
      </c>
      <c r="V1683">
        <v>0.35949999999999999</v>
      </c>
      <c r="W1683">
        <v>0.38700000000000001</v>
      </c>
      <c r="X1683">
        <v>0.34749999999999998</v>
      </c>
      <c r="Y1683">
        <v>0.39979999999999999</v>
      </c>
      <c r="Z1683">
        <v>0.36</v>
      </c>
      <c r="AA1683">
        <v>0</v>
      </c>
      <c r="AB1683">
        <v>0</v>
      </c>
      <c r="AC1683">
        <v>0</v>
      </c>
      <c r="AD1683">
        <v>0</v>
      </c>
      <c r="AE1683">
        <v>0</v>
      </c>
      <c r="AF1683">
        <v>0.62350000000000005</v>
      </c>
      <c r="AG1683">
        <v>0.63849999999999996</v>
      </c>
      <c r="AH1683">
        <v>0.74370000000000003</v>
      </c>
      <c r="AI1683">
        <v>0</v>
      </c>
      <c r="AJ1683">
        <v>0</v>
      </c>
      <c r="AK1683">
        <v>0</v>
      </c>
      <c r="AL1683">
        <v>0</v>
      </c>
      <c r="AM1683">
        <v>0</v>
      </c>
      <c r="AN1683">
        <v>0</v>
      </c>
      <c r="AO1683">
        <v>0</v>
      </c>
      <c r="AP1683">
        <v>0</v>
      </c>
      <c r="AQ1683">
        <v>0</v>
      </c>
      <c r="AR1683">
        <v>0</v>
      </c>
      <c r="AS1683">
        <v>0</v>
      </c>
      <c r="AT1683">
        <v>0</v>
      </c>
      <c r="AU1683">
        <v>0</v>
      </c>
      <c r="AV1683">
        <v>0</v>
      </c>
    </row>
    <row r="1684" spans="8:48" ht="15" customHeight="1" x14ac:dyDescent="0.3">
      <c r="H1684" t="str">
        <v>B29F9S0</v>
      </c>
      <c r="I1684" t="str">
        <v>LABORATORIOS FARMACEUTICOS ROVI  ORD</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0.38990000000000002</v>
      </c>
      <c r="AP1684">
        <v>0</v>
      </c>
      <c r="AQ1684">
        <v>0</v>
      </c>
      <c r="AR1684">
        <v>0</v>
      </c>
      <c r="AS1684">
        <v>0</v>
      </c>
      <c r="AT1684">
        <v>0</v>
      </c>
      <c r="AU1684">
        <v>0</v>
      </c>
      <c r="AV1684">
        <v>0</v>
      </c>
    </row>
    <row r="1685" spans="8:48" ht="15" customHeight="1" x14ac:dyDescent="0.3">
      <c r="H1685" t="str">
        <v>BNC0LH2</v>
      </c>
      <c r="I1685" t="str">
        <v>LINEA DIRECTA ASEGURADORA SA  ORD</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0.74729999999999996</v>
      </c>
      <c r="AJ1685">
        <v>0.7611</v>
      </c>
      <c r="AK1685">
        <v>0.71199999999999997</v>
      </c>
      <c r="AL1685">
        <v>0.62590000000000001</v>
      </c>
      <c r="AM1685">
        <v>0.5514</v>
      </c>
      <c r="AN1685">
        <v>0.47549999999999998</v>
      </c>
      <c r="AO1685">
        <v>0.43459999999999999</v>
      </c>
      <c r="AP1685">
        <v>0.38229999999999997</v>
      </c>
      <c r="AQ1685">
        <v>0.318</v>
      </c>
      <c r="AR1685">
        <v>0.68389999999999995</v>
      </c>
      <c r="AS1685">
        <v>0.93089999999999995</v>
      </c>
      <c r="AT1685">
        <v>0.73680000000000001</v>
      </c>
      <c r="AU1685">
        <v>0.72399999999999998</v>
      </c>
      <c r="AV1685">
        <v>0</v>
      </c>
    </row>
    <row r="1686" spans="8:48" ht="15" customHeight="1" x14ac:dyDescent="0.3">
      <c r="H1686" t="str">
        <v>BX1BDG9</v>
      </c>
      <c r="I1686" t="str">
        <v>NATURHOUSE HEALTH SA  ORD</v>
      </c>
      <c r="J1686">
        <v>0</v>
      </c>
      <c r="K1686">
        <v>0</v>
      </c>
      <c r="L1686">
        <v>0</v>
      </c>
      <c r="M1686">
        <v>7.8E-2</v>
      </c>
      <c r="N1686">
        <v>0.1108</v>
      </c>
      <c r="O1686">
        <v>0.10009999999999999</v>
      </c>
      <c r="P1686">
        <v>0.13120000000000001</v>
      </c>
      <c r="Q1686">
        <v>0.1152</v>
      </c>
      <c r="R1686">
        <v>0.1028</v>
      </c>
      <c r="S1686">
        <v>7.6999999999999999E-2</v>
      </c>
      <c r="T1686">
        <v>6.7000000000000002E-3</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row>
    <row r="1687" spans="8:48" ht="15" customHeight="1" x14ac:dyDescent="0.3">
      <c r="H1687" t="str">
        <v>BDH3Q71</v>
      </c>
      <c r="I1687" t="str">
        <v>PROSEGUR CASH SA  ORD</v>
      </c>
      <c r="J1687">
        <v>0</v>
      </c>
      <c r="K1687">
        <v>0</v>
      </c>
      <c r="L1687">
        <v>0</v>
      </c>
      <c r="M1687">
        <v>0</v>
      </c>
      <c r="N1687">
        <v>0</v>
      </c>
      <c r="O1687">
        <v>0</v>
      </c>
      <c r="P1687">
        <v>0</v>
      </c>
      <c r="Q1687">
        <v>0</v>
      </c>
      <c r="R1687">
        <v>0.22919999999999999</v>
      </c>
      <c r="S1687">
        <v>0.18559999999999999</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row>
    <row r="1688" spans="8:48" ht="15" customHeight="1" x14ac:dyDescent="0.3">
      <c r="H1688" t="str">
        <v>BD1DLX8</v>
      </c>
      <c r="I1688" t="str">
        <v>TELEPIZZA GROUP SA  ORD</v>
      </c>
      <c r="J1688">
        <v>0</v>
      </c>
      <c r="K1688">
        <v>0</v>
      </c>
      <c r="L1688">
        <v>0</v>
      </c>
      <c r="M1688">
        <v>0</v>
      </c>
      <c r="N1688">
        <v>0</v>
      </c>
      <c r="O1688">
        <v>1.0370999999999999</v>
      </c>
      <c r="P1688">
        <v>0.74690000000000001</v>
      </c>
      <c r="Q1688">
        <v>0.79010000000000002</v>
      </c>
      <c r="R1688">
        <v>0.7762</v>
      </c>
      <c r="S1688">
        <v>0.95609999999999995</v>
      </c>
      <c r="T1688">
        <v>0.8377</v>
      </c>
      <c r="U1688">
        <v>0.80689999999999995</v>
      </c>
      <c r="V1688">
        <v>0.92490000000000006</v>
      </c>
      <c r="W1688">
        <v>0.94020000000000004</v>
      </c>
      <c r="X1688">
        <v>0.85229999999999995</v>
      </c>
      <c r="Y1688">
        <v>0.69710000000000005</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row>
    <row r="1689" spans="8:48" ht="15" customHeight="1" x14ac:dyDescent="0.3">
      <c r="H1689" t="str">
        <v>5466726</v>
      </c>
      <c r="I1689" t="str">
        <v>VIDRALA SA  ORD</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0.67</v>
      </c>
      <c r="AD1689">
        <v>0.93789999999999996</v>
      </c>
      <c r="AE1689">
        <v>0.78659999999999997</v>
      </c>
      <c r="AF1689">
        <v>0.8468</v>
      </c>
      <c r="AG1689">
        <v>0.71040000000000003</v>
      </c>
      <c r="AH1689">
        <v>0.61609999999999998</v>
      </c>
      <c r="AI1689">
        <v>0.62070000000000003</v>
      </c>
      <c r="AJ1689">
        <v>0.61409999999999998</v>
      </c>
      <c r="AK1689">
        <v>0.55179999999999996</v>
      </c>
      <c r="AL1689">
        <v>0.4254</v>
      </c>
      <c r="AM1689">
        <v>0.60099999999999998</v>
      </c>
      <c r="AN1689">
        <v>0.58560000000000001</v>
      </c>
      <c r="AO1689">
        <v>0.63849999999999996</v>
      </c>
      <c r="AP1689">
        <v>0</v>
      </c>
      <c r="AQ1689">
        <v>0</v>
      </c>
      <c r="AR1689">
        <v>0</v>
      </c>
      <c r="AS1689">
        <v>0</v>
      </c>
      <c r="AT1689">
        <v>0</v>
      </c>
      <c r="AU1689">
        <v>0</v>
      </c>
      <c r="AV1689">
        <v>0</v>
      </c>
    </row>
    <row r="1690" spans="8:48" ht="15" customHeight="1" x14ac:dyDescent="0.3">
      <c r="H1690" t="str">
        <v>4907732</v>
      </c>
      <c r="I1690" t="str">
        <v>ALTRAN TECHNOLOGIES SA  ORD</v>
      </c>
      <c r="J1690">
        <v>0.32500000000000001</v>
      </c>
      <c r="K1690">
        <v>0.31230000000000002</v>
      </c>
      <c r="L1690">
        <v>0.34689999999999999</v>
      </c>
      <c r="M1690">
        <v>0.28100000000000003</v>
      </c>
      <c r="N1690">
        <v>0.27910000000000001</v>
      </c>
      <c r="O1690">
        <v>0.30869999999999997</v>
      </c>
      <c r="P1690">
        <v>0.27660000000000001</v>
      </c>
      <c r="Q1690">
        <v>0.27429999999999999</v>
      </c>
      <c r="R1690">
        <v>0.29980000000000001</v>
      </c>
      <c r="S1690">
        <v>0.26910000000000001</v>
      </c>
      <c r="T1690">
        <v>0.2782</v>
      </c>
      <c r="U1690">
        <v>0.26910000000000001</v>
      </c>
      <c r="V1690">
        <v>0.2369</v>
      </c>
      <c r="W1690">
        <v>0.22989999999999999</v>
      </c>
      <c r="X1690">
        <v>0.14230000000000001</v>
      </c>
      <c r="Y1690">
        <v>0.31169999999999998</v>
      </c>
      <c r="Z1690">
        <v>1.1552</v>
      </c>
      <c r="AA1690">
        <v>1.3128</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row>
    <row r="1691" spans="8:48" ht="15" customHeight="1" x14ac:dyDescent="0.3">
      <c r="H1691" t="str">
        <v>BNZJDK3</v>
      </c>
      <c r="I1691" t="str">
        <v>ANTIN INFRASTRUCTURE PARTNERS  ORD</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0.60429999999999995</v>
      </c>
      <c r="AK1691">
        <v>1.3731</v>
      </c>
      <c r="AL1691">
        <v>1.1949000000000001</v>
      </c>
      <c r="AM1691">
        <v>1.1836</v>
      </c>
      <c r="AN1691">
        <v>0.97160000000000002</v>
      </c>
      <c r="AO1691">
        <v>0.90159999999999996</v>
      </c>
      <c r="AP1691">
        <v>1.0306</v>
      </c>
      <c r="AQ1691">
        <v>0.90869999999999995</v>
      </c>
      <c r="AR1691">
        <v>0.79649999999999999</v>
      </c>
      <c r="AS1691">
        <v>0.89759999999999995</v>
      </c>
      <c r="AT1691">
        <v>0.79800000000000004</v>
      </c>
      <c r="AU1691">
        <v>0</v>
      </c>
      <c r="AV1691">
        <v>0</v>
      </c>
    </row>
    <row r="1692" spans="8:48" ht="15" customHeight="1" x14ac:dyDescent="0.3">
      <c r="H1692" t="str">
        <v>B0CMCV8</v>
      </c>
      <c r="I1692" t="str">
        <v>AUDIKA GROUPE  ORD</v>
      </c>
      <c r="J1692">
        <v>0.2949</v>
      </c>
      <c r="K1692">
        <v>0.26829999999999998</v>
      </c>
      <c r="L1692">
        <v>2.5000000000000001E-2</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row>
    <row r="1693" spans="8:48" ht="15" customHeight="1" x14ac:dyDescent="0.3">
      <c r="H1693" t="str">
        <v>B3S0TP0</v>
      </c>
      <c r="I1693" t="str">
        <v>74SOFTWARE (AXWAY)  ORD</v>
      </c>
      <c r="J1693">
        <v>0.16320000000000001</v>
      </c>
      <c r="K1693">
        <v>0.1706</v>
      </c>
      <c r="L1693">
        <v>0.1487</v>
      </c>
      <c r="M1693">
        <v>0.1162</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row>
    <row r="1694" spans="8:48" ht="15" customHeight="1" x14ac:dyDescent="0.3">
      <c r="H1694" t="str">
        <v>BD9H3X6</v>
      </c>
      <c r="I1694" t="str">
        <v>ALTRAN TECHNOLOGIES  RT 04/09/18</v>
      </c>
      <c r="J1694">
        <v>0</v>
      </c>
      <c r="K1694">
        <v>0</v>
      </c>
      <c r="L1694">
        <v>0</v>
      </c>
      <c r="M1694">
        <v>0</v>
      </c>
      <c r="N1694">
        <v>0</v>
      </c>
      <c r="O1694">
        <v>0</v>
      </c>
      <c r="P1694">
        <v>0</v>
      </c>
      <c r="Q1694">
        <v>0</v>
      </c>
      <c r="R1694">
        <v>0</v>
      </c>
      <c r="S1694">
        <v>0</v>
      </c>
      <c r="T1694">
        <v>0</v>
      </c>
      <c r="U1694">
        <v>0</v>
      </c>
      <c r="V1694">
        <v>2.6800000000000001E-2</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row>
    <row r="1695" spans="8:48" ht="15" customHeight="1" x14ac:dyDescent="0.3">
      <c r="H1695" t="str">
        <v>BR3YYH2</v>
      </c>
      <c r="I1695" t="str">
        <v>VIRIDIEN  ORD</v>
      </c>
      <c r="J1695">
        <v>0</v>
      </c>
      <c r="K1695">
        <v>0</v>
      </c>
      <c r="L1695">
        <v>0</v>
      </c>
      <c r="M1695">
        <v>0</v>
      </c>
      <c r="N1695">
        <v>0</v>
      </c>
      <c r="O1695">
        <v>0</v>
      </c>
      <c r="P1695">
        <v>0</v>
      </c>
      <c r="Q1695">
        <v>0</v>
      </c>
      <c r="R1695">
        <v>0</v>
      </c>
      <c r="S1695">
        <v>0</v>
      </c>
      <c r="T1695">
        <v>0</v>
      </c>
      <c r="U1695">
        <v>0</v>
      </c>
      <c r="V1695">
        <v>0</v>
      </c>
      <c r="W1695">
        <v>0</v>
      </c>
      <c r="X1695">
        <v>0</v>
      </c>
      <c r="Y1695">
        <v>0.21870000000000001</v>
      </c>
      <c r="Z1695">
        <v>0.63200000000000001</v>
      </c>
      <c r="AA1695">
        <v>0.64070000000000005</v>
      </c>
      <c r="AB1695">
        <v>0.85109999999999997</v>
      </c>
      <c r="AC1695">
        <v>1.0256000000000001</v>
      </c>
      <c r="AD1695">
        <v>0.39660000000000001</v>
      </c>
      <c r="AE1695">
        <v>0.29260000000000003</v>
      </c>
      <c r="AF1695">
        <v>0.16689999999999999</v>
      </c>
      <c r="AG1695">
        <v>0.1741</v>
      </c>
      <c r="AH1695">
        <v>0</v>
      </c>
      <c r="AI1695">
        <v>0</v>
      </c>
      <c r="AJ1695">
        <v>0</v>
      </c>
      <c r="AK1695">
        <v>0</v>
      </c>
      <c r="AL1695">
        <v>0</v>
      </c>
      <c r="AM1695">
        <v>0</v>
      </c>
      <c r="AN1695">
        <v>0</v>
      </c>
      <c r="AO1695">
        <v>0</v>
      </c>
      <c r="AP1695">
        <v>0</v>
      </c>
      <c r="AQ1695">
        <v>0</v>
      </c>
      <c r="AR1695">
        <v>0</v>
      </c>
      <c r="AS1695">
        <v>0</v>
      </c>
      <c r="AT1695">
        <v>0</v>
      </c>
      <c r="AU1695">
        <v>0</v>
      </c>
      <c r="AV1695">
        <v>0</v>
      </c>
    </row>
    <row r="1696" spans="8:48" ht="15" customHeight="1" x14ac:dyDescent="0.3">
      <c r="H1696" t="str">
        <v>BVSS790</v>
      </c>
      <c r="I1696" t="str">
        <v>ELIS SA  ORD</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0.31780000000000003</v>
      </c>
      <c r="AH1696">
        <v>0.30159999999999998</v>
      </c>
      <c r="AI1696">
        <v>0.30170000000000002</v>
      </c>
      <c r="AJ1696">
        <v>0.38440000000000002</v>
      </c>
      <c r="AK1696">
        <v>0.3125</v>
      </c>
      <c r="AL1696">
        <v>0.28189999999999998</v>
      </c>
      <c r="AM1696">
        <v>0.39369999999999999</v>
      </c>
      <c r="AN1696">
        <v>0.38479999999999998</v>
      </c>
      <c r="AO1696">
        <v>0</v>
      </c>
      <c r="AP1696">
        <v>0</v>
      </c>
      <c r="AQ1696">
        <v>0</v>
      </c>
      <c r="AR1696">
        <v>0</v>
      </c>
      <c r="AS1696">
        <v>0</v>
      </c>
      <c r="AT1696">
        <v>0</v>
      </c>
      <c r="AU1696">
        <v>0</v>
      </c>
      <c r="AV1696">
        <v>0</v>
      </c>
    </row>
    <row r="1697" spans="8:48" ht="15" customHeight="1" x14ac:dyDescent="0.3">
      <c r="H1697" t="str">
        <v>4031910</v>
      </c>
      <c r="I1697" t="str">
        <v>ESI GROUP SA  ORD</v>
      </c>
      <c r="J1697">
        <v>0</v>
      </c>
      <c r="K1697">
        <v>0</v>
      </c>
      <c r="L1697">
        <v>0</v>
      </c>
      <c r="M1697">
        <v>0</v>
      </c>
      <c r="N1697">
        <v>0</v>
      </c>
      <c r="O1697">
        <v>0</v>
      </c>
      <c r="P1697">
        <v>0</v>
      </c>
      <c r="Q1697">
        <v>0.25869999999999999</v>
      </c>
      <c r="R1697">
        <v>0.31979999999999997</v>
      </c>
      <c r="S1697">
        <v>0.3221</v>
      </c>
      <c r="T1697">
        <v>0.24329999999999999</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row>
    <row r="1698" spans="8:48" ht="15" customHeight="1" x14ac:dyDescent="0.3">
      <c r="H1698" t="str">
        <v>B62G1B5</v>
      </c>
      <c r="I1698" t="str">
        <v>EDENRED SE  ORD</v>
      </c>
      <c r="J1698">
        <v>0</v>
      </c>
      <c r="K1698">
        <v>0</v>
      </c>
      <c r="L1698">
        <v>0</v>
      </c>
      <c r="M1698">
        <v>0</v>
      </c>
      <c r="N1698">
        <v>0</v>
      </c>
      <c r="O1698">
        <v>0</v>
      </c>
      <c r="P1698">
        <v>0</v>
      </c>
      <c r="Q1698">
        <v>0</v>
      </c>
      <c r="R1698">
        <v>0.1371</v>
      </c>
      <c r="S1698">
        <v>0.12989999999999999</v>
      </c>
      <c r="T1698">
        <v>0.12540000000000001</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row>
    <row r="1699" spans="8:48" ht="15" customHeight="1" x14ac:dyDescent="0.3">
      <c r="H1699" t="str">
        <v>BVRYS85</v>
      </c>
      <c r="I1699" t="str">
        <v>PULLUP ENTERTAINMENT (FOCUS)  ORD</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0.2717</v>
      </c>
      <c r="AI1699">
        <v>0.31009999999999999</v>
      </c>
      <c r="AJ1699">
        <v>0</v>
      </c>
      <c r="AK1699">
        <v>0</v>
      </c>
      <c r="AL1699">
        <v>0</v>
      </c>
      <c r="AM1699">
        <v>0</v>
      </c>
      <c r="AN1699">
        <v>0</v>
      </c>
      <c r="AO1699">
        <v>0</v>
      </c>
      <c r="AP1699">
        <v>0</v>
      </c>
      <c r="AQ1699">
        <v>0</v>
      </c>
      <c r="AR1699">
        <v>0</v>
      </c>
      <c r="AS1699">
        <v>0</v>
      </c>
      <c r="AT1699">
        <v>0</v>
      </c>
      <c r="AU1699">
        <v>0</v>
      </c>
      <c r="AV1699">
        <v>0</v>
      </c>
    </row>
    <row r="1700" spans="8:48" ht="15" customHeight="1" x14ac:dyDescent="0.3">
      <c r="H1700" t="str">
        <v>5984273</v>
      </c>
      <c r="I1700" t="str">
        <v>GAMELOFT SE  ORD</v>
      </c>
      <c r="J1700">
        <v>1.175</v>
      </c>
      <c r="K1700">
        <v>0.84870000000000001</v>
      </c>
      <c r="L1700">
        <v>0.29199999999999998</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row>
    <row r="1701" spans="8:48" ht="15" customHeight="1" x14ac:dyDescent="0.3">
      <c r="H1701" t="str">
        <v>B1HKRM0</v>
      </c>
      <c r="I1701" t="str">
        <v>CLARIANE (KORIAN) SE  ORD</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0.52070000000000005</v>
      </c>
      <c r="AC1701">
        <v>1.0449999999999999</v>
      </c>
      <c r="AD1701">
        <v>1.0981000000000001</v>
      </c>
      <c r="AE1701">
        <v>0.89790000000000003</v>
      </c>
      <c r="AF1701">
        <v>0.80269999999999997</v>
      </c>
      <c r="AG1701">
        <v>0.84689999999999999</v>
      </c>
      <c r="AH1701">
        <v>0.61209999999999998</v>
      </c>
      <c r="AI1701">
        <v>0</v>
      </c>
      <c r="AJ1701">
        <v>0</v>
      </c>
      <c r="AK1701">
        <v>0</v>
      </c>
      <c r="AL1701">
        <v>0</v>
      </c>
      <c r="AM1701">
        <v>0</v>
      </c>
      <c r="AN1701">
        <v>0</v>
      </c>
      <c r="AO1701">
        <v>0</v>
      </c>
      <c r="AP1701">
        <v>0</v>
      </c>
      <c r="AQ1701">
        <v>0</v>
      </c>
      <c r="AR1701">
        <v>0</v>
      </c>
      <c r="AS1701">
        <v>0</v>
      </c>
      <c r="AT1701">
        <v>0</v>
      </c>
      <c r="AU1701">
        <v>0</v>
      </c>
      <c r="AV1701">
        <v>0</v>
      </c>
    </row>
    <row r="1702" spans="8:48" ht="15" customHeight="1" x14ac:dyDescent="0.3">
      <c r="H1702" t="str">
        <v>5489916</v>
      </c>
      <c r="I1702" t="str">
        <v>LISI SA (GFI)  ORD</v>
      </c>
      <c r="J1702">
        <v>0.60399999999999998</v>
      </c>
      <c r="K1702">
        <v>0.53810000000000002</v>
      </c>
      <c r="L1702">
        <v>0.51570000000000005</v>
      </c>
      <c r="M1702">
        <v>0.51780000000000004</v>
      </c>
      <c r="N1702">
        <v>0.53480000000000005</v>
      </c>
      <c r="O1702">
        <v>0.5917</v>
      </c>
      <c r="P1702">
        <v>0.63519999999999999</v>
      </c>
      <c r="Q1702">
        <v>0.77449999999999997</v>
      </c>
      <c r="R1702">
        <v>0.79759999999999998</v>
      </c>
      <c r="S1702">
        <v>0.9788</v>
      </c>
      <c r="T1702">
        <v>0.80740000000000001</v>
      </c>
      <c r="U1702">
        <v>0.72189999999999999</v>
      </c>
      <c r="V1702">
        <v>0.44479999999999997</v>
      </c>
      <c r="W1702">
        <v>0.41460000000000002</v>
      </c>
      <c r="X1702">
        <v>0.4083</v>
      </c>
      <c r="Y1702">
        <v>0.54449999999999998</v>
      </c>
      <c r="Z1702">
        <v>0.7319</v>
      </c>
      <c r="AA1702">
        <v>0.73670000000000002</v>
      </c>
      <c r="AB1702">
        <v>0.72540000000000004</v>
      </c>
      <c r="AC1702">
        <v>0.79979999999999996</v>
      </c>
      <c r="AD1702">
        <v>0.69930000000000003</v>
      </c>
      <c r="AE1702">
        <v>0.61950000000000005</v>
      </c>
      <c r="AF1702">
        <v>0.55210000000000004</v>
      </c>
      <c r="AG1702">
        <v>0.5212</v>
      </c>
      <c r="AH1702">
        <v>0.56320000000000003</v>
      </c>
      <c r="AI1702">
        <v>0.58279999999999998</v>
      </c>
      <c r="AJ1702">
        <v>0.57520000000000004</v>
      </c>
      <c r="AK1702">
        <v>0.626</v>
      </c>
      <c r="AL1702">
        <v>0.48780000000000001</v>
      </c>
      <c r="AM1702">
        <v>0.53559999999999997</v>
      </c>
      <c r="AN1702">
        <v>0.43909999999999999</v>
      </c>
      <c r="AO1702">
        <v>0</v>
      </c>
      <c r="AP1702">
        <v>0</v>
      </c>
      <c r="AQ1702">
        <v>0</v>
      </c>
      <c r="AR1702">
        <v>0</v>
      </c>
      <c r="AS1702">
        <v>0</v>
      </c>
      <c r="AT1702">
        <v>0</v>
      </c>
      <c r="AU1702">
        <v>0</v>
      </c>
      <c r="AV1702">
        <v>0</v>
      </c>
    </row>
    <row r="1703" spans="8:48" ht="15" customHeight="1" x14ac:dyDescent="0.3">
      <c r="H1703" t="str">
        <v>BYY8LS2</v>
      </c>
      <c r="I1703" t="str">
        <v>MAISONS DU MONDE SA  ORD</v>
      </c>
      <c r="J1703">
        <v>0</v>
      </c>
      <c r="K1703">
        <v>0</v>
      </c>
      <c r="L1703">
        <v>0</v>
      </c>
      <c r="M1703">
        <v>0</v>
      </c>
      <c r="N1703">
        <v>0</v>
      </c>
      <c r="O1703">
        <v>1.0212000000000001</v>
      </c>
      <c r="P1703">
        <v>1.2158</v>
      </c>
      <c r="Q1703">
        <v>1.1134999999999999</v>
      </c>
      <c r="R1703">
        <v>1.1935</v>
      </c>
      <c r="S1703">
        <v>1.1258999999999999</v>
      </c>
      <c r="T1703">
        <v>1.1227</v>
      </c>
      <c r="U1703">
        <v>1.1312</v>
      </c>
      <c r="V1703">
        <v>0.81930000000000003</v>
      </c>
      <c r="W1703">
        <v>0.81830000000000003</v>
      </c>
      <c r="X1703">
        <v>0.67120000000000002</v>
      </c>
      <c r="Y1703">
        <v>0.88329999999999997</v>
      </c>
      <c r="Z1703">
        <v>0.81140000000000001</v>
      </c>
      <c r="AA1703">
        <v>0.79869999999999997</v>
      </c>
      <c r="AB1703">
        <v>0.45619999999999999</v>
      </c>
      <c r="AC1703">
        <v>0.35420000000000001</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row>
    <row r="1704" spans="8:48" ht="15" customHeight="1" x14ac:dyDescent="0.3">
      <c r="H1704" t="str">
        <v>7078066</v>
      </c>
      <c r="I1704" t="str">
        <v>LYXOR EURO STOXX 50 DR UCITS ETF</v>
      </c>
      <c r="J1704">
        <v>0.44529999999999997</v>
      </c>
      <c r="K1704">
        <v>0.5302</v>
      </c>
      <c r="L1704">
        <v>0.50349999999999995</v>
      </c>
      <c r="M1704">
        <v>1.26</v>
      </c>
      <c r="N1704">
        <v>0.21049999999999999</v>
      </c>
      <c r="O1704">
        <v>0.19819999999999999</v>
      </c>
      <c r="P1704">
        <v>0.69110000000000005</v>
      </c>
      <c r="Q1704">
        <v>2.0470000000000002</v>
      </c>
      <c r="R1704">
        <v>0.3513</v>
      </c>
      <c r="S1704">
        <v>0.76390000000000002</v>
      </c>
      <c r="T1704">
        <v>1.6819</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row>
    <row r="1705" spans="8:48" ht="15" customHeight="1" x14ac:dyDescent="0.3">
      <c r="H1705" t="str">
        <v>BL4SFK1</v>
      </c>
      <c r="I1705" t="str">
        <v>NACON SASU  ORD</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0.16450000000000001</v>
      </c>
      <c r="AE1705">
        <v>0.2918</v>
      </c>
      <c r="AF1705">
        <v>0.35759999999999997</v>
      </c>
      <c r="AG1705">
        <v>0.1095</v>
      </c>
      <c r="AH1705">
        <v>0</v>
      </c>
      <c r="AI1705">
        <v>0</v>
      </c>
      <c r="AJ1705">
        <v>0</v>
      </c>
      <c r="AK1705">
        <v>0</v>
      </c>
      <c r="AL1705">
        <v>0</v>
      </c>
      <c r="AM1705">
        <v>0</v>
      </c>
      <c r="AN1705">
        <v>0</v>
      </c>
      <c r="AO1705">
        <v>0</v>
      </c>
      <c r="AP1705">
        <v>0</v>
      </c>
      <c r="AQ1705">
        <v>0</v>
      </c>
      <c r="AR1705">
        <v>0</v>
      </c>
      <c r="AS1705">
        <v>0</v>
      </c>
      <c r="AT1705">
        <v>0</v>
      </c>
      <c r="AU1705">
        <v>0</v>
      </c>
      <c r="AV1705">
        <v>0</v>
      </c>
    </row>
    <row r="1706" spans="8:48" ht="15" customHeight="1" x14ac:dyDescent="0.3">
      <c r="H1706" t="str">
        <v>7130836</v>
      </c>
      <c r="I1706" t="str">
        <v>NEXANS  ORD</v>
      </c>
      <c r="J1706">
        <v>0</v>
      </c>
      <c r="K1706">
        <v>0</v>
      </c>
      <c r="L1706">
        <v>0</v>
      </c>
      <c r="M1706">
        <v>0</v>
      </c>
      <c r="N1706">
        <v>0</v>
      </c>
      <c r="O1706">
        <v>0</v>
      </c>
      <c r="P1706">
        <v>0</v>
      </c>
      <c r="Q1706">
        <v>0</v>
      </c>
      <c r="R1706">
        <v>0</v>
      </c>
      <c r="S1706">
        <v>0</v>
      </c>
      <c r="T1706">
        <v>0</v>
      </c>
      <c r="U1706">
        <v>0</v>
      </c>
      <c r="V1706">
        <v>0</v>
      </c>
      <c r="W1706">
        <v>0</v>
      </c>
      <c r="X1706">
        <v>0</v>
      </c>
      <c r="Y1706">
        <v>0</v>
      </c>
      <c r="Z1706">
        <v>0</v>
      </c>
      <c r="AA1706">
        <v>2.4299999999999999E-2</v>
      </c>
      <c r="AB1706">
        <v>9.0300000000000005E-2</v>
      </c>
      <c r="AC1706">
        <v>0.1217</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row>
    <row r="1707" spans="8:48" ht="15" customHeight="1" x14ac:dyDescent="0.3">
      <c r="H1707" t="str">
        <v>BDT88L2</v>
      </c>
      <c r="I1707" t="str">
        <v>RUBIS SCA  ORD</v>
      </c>
      <c r="J1707">
        <v>0</v>
      </c>
      <c r="K1707">
        <v>0</v>
      </c>
      <c r="L1707">
        <v>0</v>
      </c>
      <c r="M1707">
        <v>0</v>
      </c>
      <c r="N1707">
        <v>0</v>
      </c>
      <c r="O1707">
        <v>0.26919999999999999</v>
      </c>
      <c r="P1707">
        <v>0.48970000000000002</v>
      </c>
      <c r="Q1707">
        <v>0.50480000000000003</v>
      </c>
      <c r="R1707">
        <v>0.60219999999999996</v>
      </c>
      <c r="S1707">
        <v>0.64570000000000005</v>
      </c>
      <c r="T1707">
        <v>0.86880000000000002</v>
      </c>
      <c r="U1707">
        <v>0.84989999999999999</v>
      </c>
      <c r="V1707">
        <v>0.75739999999999996</v>
      </c>
      <c r="W1707">
        <v>0.64890000000000003</v>
      </c>
      <c r="X1707">
        <v>0.58189999999999997</v>
      </c>
      <c r="Y1707">
        <v>0.70030000000000003</v>
      </c>
      <c r="Z1707">
        <v>0.68959999999999999</v>
      </c>
      <c r="AA1707">
        <v>0.72719999999999996</v>
      </c>
      <c r="AB1707">
        <v>0.75070000000000003</v>
      </c>
      <c r="AC1707">
        <v>0.75849999999999995</v>
      </c>
      <c r="AD1707">
        <v>0.53600000000000003</v>
      </c>
      <c r="AE1707">
        <v>0.48209999999999997</v>
      </c>
      <c r="AF1707">
        <v>0.35589999999999999</v>
      </c>
      <c r="AG1707">
        <v>0</v>
      </c>
      <c r="AH1707">
        <v>0</v>
      </c>
      <c r="AI1707">
        <v>0</v>
      </c>
      <c r="AJ1707">
        <v>0</v>
      </c>
      <c r="AK1707">
        <v>0</v>
      </c>
      <c r="AL1707">
        <v>0</v>
      </c>
      <c r="AM1707">
        <v>0</v>
      </c>
      <c r="AN1707">
        <v>0</v>
      </c>
      <c r="AO1707">
        <v>0</v>
      </c>
      <c r="AP1707">
        <v>0</v>
      </c>
      <c r="AQ1707">
        <v>0</v>
      </c>
      <c r="AR1707">
        <v>0</v>
      </c>
      <c r="AS1707">
        <v>0</v>
      </c>
      <c r="AT1707">
        <v>0</v>
      </c>
      <c r="AU1707">
        <v>0</v>
      </c>
      <c r="AV1707">
        <v>0</v>
      </c>
    </row>
    <row r="1708" spans="8:48" ht="15" customHeight="1" x14ac:dyDescent="0.3">
      <c r="H1708" t="str">
        <v>4899572</v>
      </c>
      <c r="I1708" t="str">
        <v>ROBERTET SA  ORD</v>
      </c>
      <c r="J1708">
        <v>0</v>
      </c>
      <c r="K1708">
        <v>0</v>
      </c>
      <c r="L1708">
        <v>0</v>
      </c>
      <c r="M1708">
        <v>0</v>
      </c>
      <c r="N1708">
        <v>0</v>
      </c>
      <c r="O1708">
        <v>0</v>
      </c>
      <c r="P1708">
        <v>0</v>
      </c>
      <c r="Q1708">
        <v>0</v>
      </c>
      <c r="R1708">
        <v>0</v>
      </c>
      <c r="S1708">
        <v>0</v>
      </c>
      <c r="T1708">
        <v>0</v>
      </c>
      <c r="U1708">
        <v>0</v>
      </c>
      <c r="V1708">
        <v>0</v>
      </c>
      <c r="W1708">
        <v>0</v>
      </c>
      <c r="X1708">
        <v>0</v>
      </c>
      <c r="Y1708">
        <v>0</v>
      </c>
      <c r="Z1708">
        <v>0</v>
      </c>
      <c r="AA1708">
        <v>0.1091</v>
      </c>
      <c r="AB1708">
        <v>0.1249</v>
      </c>
      <c r="AC1708">
        <v>0.1764</v>
      </c>
      <c r="AD1708">
        <v>0.21060000000000001</v>
      </c>
      <c r="AE1708">
        <v>0.33239999999999997</v>
      </c>
      <c r="AF1708">
        <v>0.36749999999999999</v>
      </c>
      <c r="AG1708">
        <v>0.31919999999999998</v>
      </c>
      <c r="AH1708">
        <v>0.31009999999999999</v>
      </c>
      <c r="AI1708">
        <v>0.30549999999999999</v>
      </c>
      <c r="AJ1708">
        <v>0.32090000000000002</v>
      </c>
      <c r="AK1708">
        <v>0.33700000000000002</v>
      </c>
      <c r="AL1708">
        <v>0.31209999999999999</v>
      </c>
      <c r="AM1708">
        <v>0</v>
      </c>
      <c r="AN1708">
        <v>0</v>
      </c>
      <c r="AO1708">
        <v>0</v>
      </c>
      <c r="AP1708">
        <v>0</v>
      </c>
      <c r="AQ1708">
        <v>0</v>
      </c>
      <c r="AR1708">
        <v>0</v>
      </c>
      <c r="AS1708">
        <v>0</v>
      </c>
      <c r="AT1708">
        <v>0</v>
      </c>
      <c r="AU1708">
        <v>0</v>
      </c>
      <c r="AV1708">
        <v>0</v>
      </c>
    </row>
    <row r="1709" spans="8:48" ht="15" customHeight="1" x14ac:dyDescent="0.3">
      <c r="H1709" t="str">
        <v>BYZ2QP5</v>
      </c>
      <c r="I1709" t="str">
        <v>SARTORIUS STEDIM BIOTECH  ORD</v>
      </c>
      <c r="J1709">
        <v>1.1652</v>
      </c>
      <c r="K1709">
        <v>0.96530000000000005</v>
      </c>
      <c r="L1709">
        <v>1.0353000000000001</v>
      </c>
      <c r="M1709">
        <v>1.3404</v>
      </c>
      <c r="N1709">
        <v>1.0673999999999999</v>
      </c>
      <c r="O1709">
        <v>1.0843</v>
      </c>
      <c r="P1709">
        <v>1.1197999999999999</v>
      </c>
      <c r="Q1709">
        <v>0.95299999999999996</v>
      </c>
      <c r="R1709">
        <v>0.93430000000000002</v>
      </c>
      <c r="S1709">
        <v>1.0019</v>
      </c>
      <c r="T1709">
        <v>0.8347</v>
      </c>
      <c r="U1709">
        <v>0.84899999999999998</v>
      </c>
      <c r="V1709">
        <v>1.0427</v>
      </c>
      <c r="W1709">
        <v>1.1933</v>
      </c>
      <c r="X1709">
        <v>1.6259999999999999</v>
      </c>
      <c r="Y1709">
        <v>8.8999999999999996E-2</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row>
    <row r="1710" spans="8:48" ht="15" customHeight="1" x14ac:dyDescent="0.3">
      <c r="H1710" t="str">
        <v>B0XMRC3</v>
      </c>
      <c r="I1710" t="str">
        <v>VUSIONGROUP  ORD</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3.7199999999999997E-2</v>
      </c>
      <c r="AK1710">
        <v>0.39040000000000002</v>
      </c>
      <c r="AL1710">
        <v>0.38540000000000002</v>
      </c>
      <c r="AM1710">
        <v>0.43409999999999999</v>
      </c>
      <c r="AN1710">
        <v>0.37340000000000001</v>
      </c>
      <c r="AO1710">
        <v>0.21990000000000001</v>
      </c>
      <c r="AP1710">
        <v>0.55349999999999999</v>
      </c>
      <c r="AQ1710">
        <v>0</v>
      </c>
      <c r="AR1710">
        <v>0</v>
      </c>
      <c r="AS1710">
        <v>0</v>
      </c>
      <c r="AT1710">
        <v>0</v>
      </c>
      <c r="AU1710">
        <v>0</v>
      </c>
      <c r="AV1710">
        <v>0</v>
      </c>
    </row>
    <row r="1711" spans="8:48" ht="15" customHeight="1" x14ac:dyDescent="0.3">
      <c r="H1711" t="str">
        <v>BT9L0K6</v>
      </c>
      <c r="I1711" t="str">
        <v>SOLOCAL GROUP  ORD</v>
      </c>
      <c r="J1711">
        <v>0</v>
      </c>
      <c r="K1711">
        <v>0</v>
      </c>
      <c r="L1711">
        <v>0</v>
      </c>
      <c r="M1711">
        <v>0</v>
      </c>
      <c r="N1711">
        <v>0</v>
      </c>
      <c r="O1711">
        <v>0</v>
      </c>
      <c r="P1711">
        <v>0</v>
      </c>
      <c r="Q1711">
        <v>0</v>
      </c>
      <c r="R1711">
        <v>0</v>
      </c>
      <c r="S1711">
        <v>0</v>
      </c>
      <c r="T1711">
        <v>0</v>
      </c>
      <c r="U1711">
        <v>0</v>
      </c>
      <c r="V1711">
        <v>0</v>
      </c>
      <c r="W1711">
        <v>0</v>
      </c>
      <c r="X1711">
        <v>0</v>
      </c>
      <c r="Y1711">
        <v>0</v>
      </c>
      <c r="Z1711">
        <v>0</v>
      </c>
      <c r="AA1711">
        <v>6.8400000000000002E-2</v>
      </c>
      <c r="AB1711">
        <v>0.16500000000000001</v>
      </c>
      <c r="AC1711">
        <v>0.1903</v>
      </c>
      <c r="AD1711">
        <v>7.2499999999999995E-2</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row>
    <row r="1712" spans="8:48" ht="15" customHeight="1" x14ac:dyDescent="0.3">
      <c r="H1712" t="str">
        <v>BYNZ9V3</v>
      </c>
      <c r="I1712" t="str">
        <v>SRP GROUPE SA  ORD</v>
      </c>
      <c r="J1712">
        <v>0</v>
      </c>
      <c r="K1712">
        <v>0</v>
      </c>
      <c r="L1712">
        <v>0</v>
      </c>
      <c r="M1712">
        <v>0</v>
      </c>
      <c r="N1712">
        <v>0</v>
      </c>
      <c r="O1712">
        <v>0</v>
      </c>
      <c r="P1712">
        <v>0</v>
      </c>
      <c r="Q1712">
        <v>0</v>
      </c>
      <c r="R1712">
        <v>0</v>
      </c>
      <c r="S1712">
        <v>0</v>
      </c>
      <c r="T1712">
        <v>0</v>
      </c>
      <c r="U1712">
        <v>0</v>
      </c>
      <c r="V1712">
        <v>0.18870000000000001</v>
      </c>
      <c r="W1712">
        <v>0.16470000000000001</v>
      </c>
      <c r="X1712">
        <v>0.1323</v>
      </c>
      <c r="Y1712">
        <v>0.23549999999999999</v>
      </c>
      <c r="Z1712">
        <v>0.2369</v>
      </c>
      <c r="AA1712">
        <v>9.6799999999999997E-2</v>
      </c>
      <c r="AB1712">
        <v>8.5199999999999998E-2</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row>
    <row r="1713" spans="8:48" ht="15" customHeight="1" x14ac:dyDescent="0.3">
      <c r="H1713" t="str">
        <v>BLR97V6</v>
      </c>
      <c r="I1713" t="str">
        <v>VANTIVA (TECHNICOLOR) SA  ORD</v>
      </c>
      <c r="J1713">
        <v>0</v>
      </c>
      <c r="K1713">
        <v>0</v>
      </c>
      <c r="L1713">
        <v>0</v>
      </c>
      <c r="M1713">
        <v>0</v>
      </c>
      <c r="N1713">
        <v>0</v>
      </c>
      <c r="O1713">
        <v>0</v>
      </c>
      <c r="P1713">
        <v>0</v>
      </c>
      <c r="Q1713">
        <v>0</v>
      </c>
      <c r="R1713">
        <v>0</v>
      </c>
      <c r="S1713">
        <v>0</v>
      </c>
      <c r="T1713">
        <v>0</v>
      </c>
      <c r="U1713">
        <v>0</v>
      </c>
      <c r="V1713">
        <v>0</v>
      </c>
      <c r="W1713">
        <v>0</v>
      </c>
      <c r="X1713">
        <v>0</v>
      </c>
      <c r="Y1713">
        <v>0.2893</v>
      </c>
      <c r="Z1713">
        <v>0.81769999999999998</v>
      </c>
      <c r="AA1713">
        <v>0.74139999999999995</v>
      </c>
      <c r="AB1713">
        <v>0.74609999999999999</v>
      </c>
      <c r="AC1713">
        <v>0.61219999999999997</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row>
    <row r="1714" spans="8:48" ht="15" customHeight="1" x14ac:dyDescent="0.3">
      <c r="H1714" t="str">
        <v>B1L3CS6</v>
      </c>
      <c r="I1714" t="str">
        <v>UBISOFT ENTERTAINMENT SA  ORD</v>
      </c>
      <c r="J1714">
        <v>0.43280000000000002</v>
      </c>
      <c r="K1714">
        <v>0.1009</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0.41589999999999999</v>
      </c>
      <c r="AN1714">
        <v>0.30759999999999998</v>
      </c>
      <c r="AO1714">
        <v>0</v>
      </c>
      <c r="AP1714">
        <v>0</v>
      </c>
      <c r="AQ1714">
        <v>0</v>
      </c>
      <c r="AR1714">
        <v>0</v>
      </c>
      <c r="AS1714">
        <v>0</v>
      </c>
      <c r="AT1714">
        <v>0</v>
      </c>
      <c r="AU1714">
        <v>0</v>
      </c>
      <c r="AV1714">
        <v>0</v>
      </c>
    </row>
    <row r="1715" spans="8:48" ht="15" customHeight="1" x14ac:dyDescent="0.3">
      <c r="H1715" t="str">
        <v>5481202</v>
      </c>
      <c r="I1715" t="str">
        <v>MERSEN SA  ORD</v>
      </c>
      <c r="J1715">
        <v>0.29070000000000001</v>
      </c>
      <c r="K1715">
        <v>0.23569999999999999</v>
      </c>
      <c r="L1715">
        <v>0.1933</v>
      </c>
      <c r="M1715">
        <v>0.1774</v>
      </c>
      <c r="N1715">
        <v>0.13750000000000001</v>
      </c>
      <c r="O1715">
        <v>0.17699999999999999</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row>
    <row r="1716" spans="8:48" ht="15" customHeight="1" x14ac:dyDescent="0.3">
      <c r="H1716" t="str">
        <v>BKT7807</v>
      </c>
      <c r="I1716" t="str">
        <v>VERALLIA SA  ORD</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0.83179999999999998</v>
      </c>
      <c r="AH1716">
        <v>0.99309999999999998</v>
      </c>
      <c r="AI1716">
        <v>0.92390000000000005</v>
      </c>
      <c r="AJ1716">
        <v>0.98409999999999997</v>
      </c>
      <c r="AK1716">
        <v>0.82130000000000003</v>
      </c>
      <c r="AL1716">
        <v>0</v>
      </c>
      <c r="AM1716">
        <v>0</v>
      </c>
      <c r="AN1716">
        <v>0</v>
      </c>
      <c r="AO1716">
        <v>0</v>
      </c>
      <c r="AP1716">
        <v>0</v>
      </c>
      <c r="AQ1716">
        <v>0</v>
      </c>
      <c r="AR1716">
        <v>0</v>
      </c>
      <c r="AS1716">
        <v>0</v>
      </c>
      <c r="AT1716">
        <v>0</v>
      </c>
      <c r="AU1716">
        <v>0</v>
      </c>
      <c r="AV1716">
        <v>0</v>
      </c>
    </row>
    <row r="1717" spans="8:48" ht="15" customHeight="1" x14ac:dyDescent="0.3">
      <c r="H1717" t="str">
        <v>BNFWR44</v>
      </c>
      <c r="I1717" t="str">
        <v>WORLDLINE SA  ORD</v>
      </c>
      <c r="J1717">
        <v>0</v>
      </c>
      <c r="K1717">
        <v>0</v>
      </c>
      <c r="L1717">
        <v>0</v>
      </c>
      <c r="M1717">
        <v>0</v>
      </c>
      <c r="N1717">
        <v>0</v>
      </c>
      <c r="O1717">
        <v>0</v>
      </c>
      <c r="P1717">
        <v>0</v>
      </c>
      <c r="Q1717">
        <v>0</v>
      </c>
      <c r="R1717">
        <v>0.28149999999999997</v>
      </c>
      <c r="S1717">
        <v>0.28710000000000002</v>
      </c>
      <c r="T1717">
        <v>0.32529999999999998</v>
      </c>
      <c r="U1717">
        <v>0.2303</v>
      </c>
      <c r="V1717">
        <v>0.23769999999999999</v>
      </c>
      <c r="W1717">
        <v>0.26250000000000001</v>
      </c>
      <c r="X1717">
        <v>0.30709999999999998</v>
      </c>
      <c r="Y1717">
        <v>0.43969999999999998</v>
      </c>
      <c r="Z1717">
        <v>0.36530000000000001</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row>
    <row r="1718" spans="8:48" ht="15" customHeight="1" x14ac:dyDescent="0.3">
      <c r="H1718" t="str">
        <v>BGH15L3</v>
      </c>
      <c r="I1718" t="str">
        <v>TARKETT SA  ORD</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0.311</v>
      </c>
      <c r="AI1718">
        <v>0.2878</v>
      </c>
      <c r="AJ1718">
        <v>0</v>
      </c>
      <c r="AK1718">
        <v>0</v>
      </c>
      <c r="AL1718">
        <v>0</v>
      </c>
      <c r="AM1718">
        <v>0</v>
      </c>
      <c r="AN1718">
        <v>0</v>
      </c>
      <c r="AO1718">
        <v>0</v>
      </c>
      <c r="AP1718">
        <v>0</v>
      </c>
      <c r="AQ1718">
        <v>0</v>
      </c>
      <c r="AR1718">
        <v>0</v>
      </c>
      <c r="AS1718">
        <v>0</v>
      </c>
      <c r="AT1718">
        <v>0</v>
      </c>
      <c r="AU1718">
        <v>0</v>
      </c>
      <c r="AV1718">
        <v>0</v>
      </c>
    </row>
    <row r="1719" spans="8:48" ht="15" customHeight="1" x14ac:dyDescent="0.3">
      <c r="H1719" t="str">
        <v>BF16XZ7</v>
      </c>
      <c r="I1719" t="str">
        <v>AROUNDTOWN SA  ORD</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row>
    <row r="1720" spans="8:48" ht="15" customHeight="1" x14ac:dyDescent="0.3">
      <c r="H1720" t="str">
        <v>BL63JM4</v>
      </c>
      <c r="I1720" t="str">
        <v>FORSEE POWER SA  ORD</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0.1671</v>
      </c>
      <c r="AL1720">
        <v>0.114</v>
      </c>
      <c r="AM1720">
        <v>9.7199999999999995E-2</v>
      </c>
      <c r="AN1720">
        <v>0.14030000000000001</v>
      </c>
      <c r="AO1720">
        <v>0.1244</v>
      </c>
      <c r="AP1720">
        <v>4.24E-2</v>
      </c>
      <c r="AQ1720">
        <v>0</v>
      </c>
      <c r="AR1720">
        <v>0</v>
      </c>
      <c r="AS1720">
        <v>0</v>
      </c>
      <c r="AT1720">
        <v>0</v>
      </c>
      <c r="AU1720">
        <v>0</v>
      </c>
      <c r="AV1720">
        <v>0</v>
      </c>
    </row>
    <row r="1721" spans="8:48" ht="15" customHeight="1" x14ac:dyDescent="0.3">
      <c r="H1721" t="str">
        <v>BMSKPJ9</v>
      </c>
      <c r="I1721" t="str">
        <v>AA PLC  COM</v>
      </c>
      <c r="J1721">
        <v>0</v>
      </c>
      <c r="K1721">
        <v>0</v>
      </c>
      <c r="L1721">
        <v>0</v>
      </c>
      <c r="M1721">
        <v>0</v>
      </c>
      <c r="N1721">
        <v>0</v>
      </c>
      <c r="O1721">
        <v>0</v>
      </c>
      <c r="P1721">
        <v>0</v>
      </c>
      <c r="Q1721">
        <v>0</v>
      </c>
      <c r="R1721">
        <v>0.11219999999999999</v>
      </c>
      <c r="S1721">
        <v>9.3200000000000005E-2</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row>
    <row r="1722" spans="8:48" ht="15" customHeight="1" x14ac:dyDescent="0.3">
      <c r="H1722" t="str">
        <v>BQQG1H7</v>
      </c>
      <c r="I1722" t="str">
        <v>ACCSYS TECHNOLOGIES PLC  ORD</v>
      </c>
      <c r="J1722">
        <v>0.1842</v>
      </c>
      <c r="K1722">
        <v>0.15590000000000001</v>
      </c>
      <c r="L1722">
        <v>0.14080000000000001</v>
      </c>
      <c r="M1722">
        <v>0.1449</v>
      </c>
      <c r="N1722">
        <v>0.13950000000000001</v>
      </c>
      <c r="O1722">
        <v>0.1565</v>
      </c>
      <c r="P1722">
        <v>0.1686</v>
      </c>
      <c r="Q1722">
        <v>0.1474</v>
      </c>
      <c r="R1722">
        <v>0.2001</v>
      </c>
      <c r="S1722">
        <v>0.24129999999999999</v>
      </c>
      <c r="T1722">
        <v>0.23580000000000001</v>
      </c>
      <c r="U1722">
        <v>0.22889999999999999</v>
      </c>
      <c r="V1722">
        <v>0.25430000000000003</v>
      </c>
      <c r="W1722">
        <v>0.25030000000000002</v>
      </c>
      <c r="X1722">
        <v>0.32229999999999998</v>
      </c>
      <c r="Y1722">
        <v>0.45</v>
      </c>
      <c r="Z1722">
        <v>0.46200000000000002</v>
      </c>
      <c r="AA1722">
        <v>0.44950000000000001</v>
      </c>
      <c r="AB1722">
        <v>0.3871</v>
      </c>
      <c r="AC1722">
        <v>0.50849999999999995</v>
      </c>
      <c r="AD1722">
        <v>0.48449999999999999</v>
      </c>
      <c r="AE1722">
        <v>0.46150000000000002</v>
      </c>
      <c r="AF1722">
        <v>0.46289999999999998</v>
      </c>
      <c r="AG1722">
        <v>0.32379999999999998</v>
      </c>
      <c r="AH1722">
        <v>0.33529999999999999</v>
      </c>
      <c r="AI1722">
        <v>0.36159999999999998</v>
      </c>
      <c r="AJ1722">
        <v>0.33040000000000003</v>
      </c>
      <c r="AK1722">
        <v>0.39229999999999998</v>
      </c>
      <c r="AL1722">
        <v>0.31280000000000002</v>
      </c>
      <c r="AM1722">
        <v>0.39910000000000001</v>
      </c>
      <c r="AN1722">
        <v>0.2278</v>
      </c>
      <c r="AO1722">
        <v>0.16739999999999999</v>
      </c>
      <c r="AP1722">
        <v>0.1358</v>
      </c>
      <c r="AQ1722">
        <v>0</v>
      </c>
      <c r="AR1722">
        <v>0</v>
      </c>
      <c r="AS1722">
        <v>0</v>
      </c>
      <c r="AT1722">
        <v>0</v>
      </c>
      <c r="AU1722">
        <v>0</v>
      </c>
      <c r="AV1722">
        <v>0</v>
      </c>
    </row>
    <row r="1723" spans="8:48" ht="15" customHeight="1" x14ac:dyDescent="0.3">
      <c r="H1723" t="str">
        <v>BL0L5G0</v>
      </c>
      <c r="I1723" t="str">
        <v>ADRIATIC METALS PLC  ORD</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7.6899999999999996E-2</v>
      </c>
      <c r="AE1723">
        <v>8.6599999999999996E-2</v>
      </c>
      <c r="AF1723">
        <v>0.14299999999999999</v>
      </c>
      <c r="AG1723">
        <v>0.15590000000000001</v>
      </c>
      <c r="AH1723">
        <v>0.13120000000000001</v>
      </c>
      <c r="AI1723">
        <v>0.12870000000000001</v>
      </c>
      <c r="AJ1723">
        <v>0.17510000000000001</v>
      </c>
      <c r="AK1723">
        <v>0.5423</v>
      </c>
      <c r="AL1723">
        <v>0.60109999999999997</v>
      </c>
      <c r="AM1723">
        <v>0.63770000000000004</v>
      </c>
      <c r="AN1723">
        <v>0.67789999999999995</v>
      </c>
      <c r="AO1723">
        <v>0.75700000000000001</v>
      </c>
      <c r="AP1723">
        <v>0.5474</v>
      </c>
      <c r="AQ1723">
        <v>0.38519999999999999</v>
      </c>
      <c r="AR1723">
        <v>0.49530000000000002</v>
      </c>
      <c r="AS1723">
        <v>0.47170000000000001</v>
      </c>
      <c r="AT1723">
        <v>0.45150000000000001</v>
      </c>
      <c r="AU1723">
        <v>0.11020000000000001</v>
      </c>
      <c r="AV1723">
        <v>0</v>
      </c>
    </row>
    <row r="1724" spans="8:48" ht="15" customHeight="1" x14ac:dyDescent="0.3">
      <c r="H1724" t="str">
        <v>BFZNLB6</v>
      </c>
      <c r="I1724" t="str">
        <v>AJ BELL PLC  ORD</v>
      </c>
      <c r="J1724">
        <v>0</v>
      </c>
      <c r="K1724">
        <v>0</v>
      </c>
      <c r="L1724">
        <v>0</v>
      </c>
      <c r="M1724">
        <v>0</v>
      </c>
      <c r="N1724">
        <v>0</v>
      </c>
      <c r="O1724">
        <v>0</v>
      </c>
      <c r="P1724">
        <v>0</v>
      </c>
      <c r="Q1724">
        <v>0</v>
      </c>
      <c r="R1724">
        <v>0</v>
      </c>
      <c r="S1724">
        <v>0</v>
      </c>
      <c r="T1724">
        <v>0</v>
      </c>
      <c r="U1724">
        <v>0</v>
      </c>
      <c r="V1724">
        <v>0</v>
      </c>
      <c r="W1724">
        <v>0</v>
      </c>
      <c r="X1724">
        <v>0</v>
      </c>
      <c r="Y1724">
        <v>0.36780000000000002</v>
      </c>
      <c r="Z1724">
        <v>0.45700000000000002</v>
      </c>
      <c r="AA1724">
        <v>0.24759999999999999</v>
      </c>
      <c r="AB1724">
        <v>0</v>
      </c>
      <c r="AC1724">
        <v>0</v>
      </c>
      <c r="AD1724">
        <v>0</v>
      </c>
      <c r="AE1724">
        <v>0</v>
      </c>
      <c r="AF1724">
        <v>0</v>
      </c>
      <c r="AG1724">
        <v>0</v>
      </c>
      <c r="AH1724">
        <v>0</v>
      </c>
      <c r="AI1724">
        <v>0</v>
      </c>
      <c r="AJ1724">
        <v>0</v>
      </c>
      <c r="AK1724">
        <v>0</v>
      </c>
      <c r="AL1724">
        <v>0</v>
      </c>
      <c r="AM1724">
        <v>0.44</v>
      </c>
      <c r="AN1724">
        <v>0.48780000000000001</v>
      </c>
      <c r="AO1724">
        <v>0</v>
      </c>
      <c r="AP1724">
        <v>0</v>
      </c>
      <c r="AQ1724">
        <v>0</v>
      </c>
      <c r="AR1724">
        <v>0</v>
      </c>
      <c r="AS1724">
        <v>0</v>
      </c>
      <c r="AT1724">
        <v>0</v>
      </c>
      <c r="AU1724">
        <v>0</v>
      </c>
      <c r="AV1724">
        <v>0</v>
      </c>
    </row>
    <row r="1725" spans="8:48" ht="15" customHeight="1" x14ac:dyDescent="0.3">
      <c r="H1725" t="str">
        <v>BF16C05</v>
      </c>
      <c r="I1725" t="str">
        <v>ALPHA FINANCIAL MKTS CONSULTING  ORD</v>
      </c>
      <c r="J1725">
        <v>0</v>
      </c>
      <c r="K1725">
        <v>0</v>
      </c>
      <c r="L1725">
        <v>0</v>
      </c>
      <c r="M1725">
        <v>0</v>
      </c>
      <c r="N1725">
        <v>0</v>
      </c>
      <c r="O1725">
        <v>0</v>
      </c>
      <c r="P1725">
        <v>0</v>
      </c>
      <c r="Q1725">
        <v>0</v>
      </c>
      <c r="R1725">
        <v>0</v>
      </c>
      <c r="S1725">
        <v>0</v>
      </c>
      <c r="T1725">
        <v>0</v>
      </c>
      <c r="U1725">
        <v>0</v>
      </c>
      <c r="V1725">
        <v>0</v>
      </c>
      <c r="W1725">
        <v>0</v>
      </c>
      <c r="X1725">
        <v>0</v>
      </c>
      <c r="Y1725">
        <v>0.37909999999999999</v>
      </c>
      <c r="Z1725">
        <v>0.40579999999999999</v>
      </c>
      <c r="AA1725">
        <v>0.38819999999999999</v>
      </c>
      <c r="AB1725">
        <v>0.49359999999999998</v>
      </c>
      <c r="AC1725">
        <v>0.58799999999999997</v>
      </c>
      <c r="AD1725">
        <v>0.42870000000000003</v>
      </c>
      <c r="AE1725">
        <v>0.52839999999999998</v>
      </c>
      <c r="AF1725">
        <v>0.58009999999999995</v>
      </c>
      <c r="AG1725">
        <v>0.70340000000000003</v>
      </c>
      <c r="AH1725">
        <v>0.70789999999999997</v>
      </c>
      <c r="AI1725">
        <v>0.86219999999999997</v>
      </c>
      <c r="AJ1725">
        <v>0.95640000000000003</v>
      </c>
      <c r="AK1725">
        <v>0.78849999999999998</v>
      </c>
      <c r="AL1725">
        <v>0.5605</v>
      </c>
      <c r="AM1725">
        <v>0.78649999999999998</v>
      </c>
      <c r="AN1725">
        <v>0.75739999999999996</v>
      </c>
      <c r="AO1725">
        <v>0.8337</v>
      </c>
      <c r="AP1725">
        <v>0.70699999999999996</v>
      </c>
      <c r="AQ1725">
        <v>0.61280000000000001</v>
      </c>
      <c r="AR1725">
        <v>0.68889999999999996</v>
      </c>
      <c r="AS1725">
        <v>0.79169999999999996</v>
      </c>
      <c r="AT1725">
        <v>0.70099999999999996</v>
      </c>
      <c r="AU1725">
        <v>0.71430000000000005</v>
      </c>
      <c r="AV1725">
        <v>0</v>
      </c>
    </row>
    <row r="1726" spans="8:48" ht="15" customHeight="1" x14ac:dyDescent="0.3">
      <c r="H1726" t="str">
        <v>0028262</v>
      </c>
      <c r="I1726" t="str">
        <v>AMEC FOSTER WHEELER PLC  ORD</v>
      </c>
      <c r="J1726">
        <v>0.16159999999999999</v>
      </c>
      <c r="K1726">
        <v>0.1507</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row>
    <row r="1727" spans="8:48" ht="15" customHeight="1" x14ac:dyDescent="0.3">
      <c r="H1727" t="str">
        <v>3208782</v>
      </c>
      <c r="I1727" t="str">
        <v>AMERISUR RESOURCES PLC  ORD</v>
      </c>
      <c r="J1727">
        <v>0.2797</v>
      </c>
      <c r="K1727">
        <v>0.32950000000000002</v>
      </c>
      <c r="L1727">
        <v>0.25340000000000001</v>
      </c>
      <c r="M1727">
        <v>0.22009999999999999</v>
      </c>
      <c r="N1727">
        <v>0.38469999999999999</v>
      </c>
      <c r="O1727">
        <v>0.52810000000000001</v>
      </c>
      <c r="P1727">
        <v>0.46970000000000001</v>
      </c>
      <c r="Q1727">
        <v>0.64200000000000002</v>
      </c>
      <c r="R1727">
        <v>0.46850000000000003</v>
      </c>
      <c r="S1727">
        <v>0.44450000000000001</v>
      </c>
      <c r="T1727">
        <v>0.43049999999999999</v>
      </c>
      <c r="U1727">
        <v>0.38779999999999998</v>
      </c>
      <c r="V1727">
        <v>0.3306</v>
      </c>
      <c r="W1727">
        <v>0.2954</v>
      </c>
      <c r="X1727">
        <v>0.2419</v>
      </c>
      <c r="Y1727">
        <v>0.36059999999999998</v>
      </c>
      <c r="Z1727">
        <v>0.1273</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row>
    <row r="1728" spans="8:48" ht="15" customHeight="1" x14ac:dyDescent="0.3">
      <c r="H1728" t="str">
        <v>BF1XGQ0</v>
      </c>
      <c r="I1728" t="str">
        <v>ANGLING DIRECT PLC  ORD</v>
      </c>
      <c r="J1728">
        <v>0</v>
      </c>
      <c r="K1728">
        <v>0</v>
      </c>
      <c r="L1728">
        <v>0</v>
      </c>
      <c r="M1728">
        <v>0</v>
      </c>
      <c r="N1728">
        <v>0</v>
      </c>
      <c r="O1728">
        <v>0</v>
      </c>
      <c r="P1728">
        <v>0</v>
      </c>
      <c r="Q1728">
        <v>0</v>
      </c>
      <c r="R1728">
        <v>0</v>
      </c>
      <c r="S1728">
        <v>0</v>
      </c>
      <c r="T1728">
        <v>0</v>
      </c>
      <c r="U1728">
        <v>0</v>
      </c>
      <c r="V1728">
        <v>0</v>
      </c>
      <c r="W1728">
        <v>0</v>
      </c>
      <c r="X1728">
        <v>0</v>
      </c>
      <c r="Y1728">
        <v>0.33329999999999999</v>
      </c>
      <c r="Z1728">
        <v>0.2399</v>
      </c>
      <c r="AA1728">
        <v>0.25109999999999999</v>
      </c>
      <c r="AB1728">
        <v>0.1333</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row>
    <row r="1729" spans="8:48" ht="15" customHeight="1" x14ac:dyDescent="0.3">
      <c r="H1729" t="str">
        <v>BXC8D03</v>
      </c>
      <c r="I1729" t="str">
        <v>APPLEGREEN PLC  ORD</v>
      </c>
      <c r="J1729">
        <v>0</v>
      </c>
      <c r="K1729">
        <v>0.42509999999999998</v>
      </c>
      <c r="L1729">
        <v>0.44950000000000001</v>
      </c>
      <c r="M1729">
        <v>0.50980000000000003</v>
      </c>
      <c r="N1729">
        <v>0.42520000000000002</v>
      </c>
      <c r="O1729">
        <v>0.42930000000000001</v>
      </c>
      <c r="P1729">
        <v>0.47489999999999999</v>
      </c>
      <c r="Q1729">
        <v>0.44169999999999998</v>
      </c>
      <c r="R1729">
        <v>0.44750000000000001</v>
      </c>
      <c r="S1729">
        <v>0.49149999999999999</v>
      </c>
      <c r="T1729">
        <v>0.57750000000000001</v>
      </c>
      <c r="U1729">
        <v>0.54469999999999996</v>
      </c>
      <c r="V1729">
        <v>0.56240000000000001</v>
      </c>
      <c r="W1729">
        <v>0.56440000000000001</v>
      </c>
      <c r="X1729">
        <v>0.61619999999999997</v>
      </c>
      <c r="Y1729">
        <v>0.497</v>
      </c>
      <c r="Z1729">
        <v>0.43469999999999998</v>
      </c>
      <c r="AA1729">
        <v>0.42770000000000002</v>
      </c>
      <c r="AB1729">
        <v>0.56040000000000001</v>
      </c>
      <c r="AC1729">
        <v>0.54310000000000003</v>
      </c>
      <c r="AD1729">
        <v>0.34229999999999999</v>
      </c>
      <c r="AE1729">
        <v>0.44479999999999997</v>
      </c>
      <c r="AF1729">
        <v>0.40749999999999997</v>
      </c>
      <c r="AG1729">
        <v>0.59440000000000004</v>
      </c>
      <c r="AH1729">
        <v>0</v>
      </c>
      <c r="AI1729">
        <v>0</v>
      </c>
      <c r="AJ1729">
        <v>0</v>
      </c>
      <c r="AK1729">
        <v>0</v>
      </c>
      <c r="AL1729">
        <v>0</v>
      </c>
      <c r="AM1729">
        <v>0</v>
      </c>
      <c r="AN1729">
        <v>0</v>
      </c>
      <c r="AO1729">
        <v>0</v>
      </c>
      <c r="AP1729">
        <v>0</v>
      </c>
      <c r="AQ1729">
        <v>0</v>
      </c>
      <c r="AR1729">
        <v>0</v>
      </c>
      <c r="AS1729">
        <v>0</v>
      </c>
      <c r="AT1729">
        <v>0</v>
      </c>
      <c r="AU1729">
        <v>0</v>
      </c>
      <c r="AV1729">
        <v>0</v>
      </c>
    </row>
    <row r="1730" spans="8:48" ht="15" customHeight="1" x14ac:dyDescent="0.3">
      <c r="H1730" t="str">
        <v>3433067</v>
      </c>
      <c r="I1730" t="str">
        <v>ANGLE PLC  ORD</v>
      </c>
      <c r="J1730">
        <v>0</v>
      </c>
      <c r="K1730">
        <v>0</v>
      </c>
      <c r="L1730">
        <v>0</v>
      </c>
      <c r="M1730">
        <v>0</v>
      </c>
      <c r="N1730">
        <v>0</v>
      </c>
      <c r="O1730">
        <v>0.16120000000000001</v>
      </c>
      <c r="P1730">
        <v>0.1933</v>
      </c>
      <c r="Q1730">
        <v>0.1258</v>
      </c>
      <c r="R1730">
        <v>0.1067</v>
      </c>
      <c r="S1730">
        <v>0.16189999999999999</v>
      </c>
      <c r="T1730">
        <v>8.0600000000000005E-2</v>
      </c>
      <c r="U1730">
        <v>0.38440000000000002</v>
      </c>
      <c r="V1730">
        <v>0.3322</v>
      </c>
      <c r="W1730">
        <v>0.35539999999999999</v>
      </c>
      <c r="X1730">
        <v>0.29759999999999998</v>
      </c>
      <c r="Y1730">
        <v>0.34749999999999998</v>
      </c>
      <c r="Z1730">
        <v>0.46329999999999999</v>
      </c>
      <c r="AA1730">
        <v>0.48060000000000003</v>
      </c>
      <c r="AB1730">
        <v>0.56979999999999997</v>
      </c>
      <c r="AC1730">
        <v>0.45779999999999998</v>
      </c>
      <c r="AD1730">
        <v>0.51200000000000001</v>
      </c>
      <c r="AE1730">
        <v>0.46429999999999999</v>
      </c>
      <c r="AF1730">
        <v>0.42049999999999998</v>
      </c>
      <c r="AG1730">
        <v>0.27710000000000001</v>
      </c>
      <c r="AH1730">
        <v>0.38340000000000002</v>
      </c>
      <c r="AI1730">
        <v>0.4924</v>
      </c>
      <c r="AJ1730">
        <v>0.38590000000000002</v>
      </c>
      <c r="AK1730">
        <v>0.37419999999999998</v>
      </c>
      <c r="AL1730">
        <v>0.30599999999999999</v>
      </c>
      <c r="AM1730">
        <v>0.36969999999999997</v>
      </c>
      <c r="AN1730">
        <v>0.32229999999999998</v>
      </c>
      <c r="AO1730">
        <v>0.23569999999999999</v>
      </c>
      <c r="AP1730">
        <v>4.6699999999999998E-2</v>
      </c>
      <c r="AQ1730">
        <v>0</v>
      </c>
      <c r="AR1730">
        <v>0</v>
      </c>
      <c r="AS1730">
        <v>0</v>
      </c>
      <c r="AT1730">
        <v>0</v>
      </c>
      <c r="AU1730">
        <v>0</v>
      </c>
      <c r="AV1730">
        <v>0</v>
      </c>
    </row>
    <row r="1731" spans="8:48" ht="15" customHeight="1" x14ac:dyDescent="0.3">
      <c r="H1731" t="str">
        <v>BD04507</v>
      </c>
      <c r="I1731" t="str">
        <v>ARIX BIOSCIENCE PLC  ORD</v>
      </c>
      <c r="J1731">
        <v>0</v>
      </c>
      <c r="K1731">
        <v>0</v>
      </c>
      <c r="L1731">
        <v>0</v>
      </c>
      <c r="M1731">
        <v>0</v>
      </c>
      <c r="N1731">
        <v>0</v>
      </c>
      <c r="O1731">
        <v>0</v>
      </c>
      <c r="P1731">
        <v>0</v>
      </c>
      <c r="Q1731">
        <v>0</v>
      </c>
      <c r="R1731">
        <v>0.37369999999999998</v>
      </c>
      <c r="S1731">
        <v>0.37990000000000002</v>
      </c>
      <c r="T1731">
        <v>0.35460000000000003</v>
      </c>
      <c r="U1731">
        <v>0.33839999999999998</v>
      </c>
      <c r="V1731">
        <v>0.58050000000000002</v>
      </c>
      <c r="W1731">
        <v>0.54469999999999996</v>
      </c>
      <c r="X1731">
        <v>0.49309999999999998</v>
      </c>
      <c r="Y1731">
        <v>0.60499999999999998</v>
      </c>
      <c r="Z1731">
        <v>0.46910000000000002</v>
      </c>
      <c r="AA1731">
        <v>0.24199999999999999</v>
      </c>
      <c r="AB1731">
        <v>0.2094</v>
      </c>
      <c r="AC1731">
        <v>0.2112</v>
      </c>
      <c r="AD1731">
        <v>0.12609999999999999</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row>
    <row r="1732" spans="8:48" ht="15" customHeight="1" x14ac:dyDescent="0.3">
      <c r="H1732" t="str">
        <v>BQFH632</v>
      </c>
      <c r="I1732" t="str">
        <v>ASCENTIAL PLC  ORD</v>
      </c>
      <c r="J1732">
        <v>0</v>
      </c>
      <c r="K1732">
        <v>0</v>
      </c>
      <c r="L1732">
        <v>0</v>
      </c>
      <c r="M1732">
        <v>0</v>
      </c>
      <c r="N1732">
        <v>0.54600000000000004</v>
      </c>
      <c r="O1732">
        <v>0.496</v>
      </c>
      <c r="P1732">
        <v>0.64080000000000004</v>
      </c>
      <c r="Q1732">
        <v>0.59160000000000001</v>
      </c>
      <c r="R1732">
        <v>0.75580000000000003</v>
      </c>
      <c r="S1732">
        <v>0.7409</v>
      </c>
      <c r="T1732">
        <v>0.63619999999999999</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1.0212000000000001</v>
      </c>
      <c r="AT1732">
        <v>0.7288</v>
      </c>
      <c r="AU1732">
        <v>0</v>
      </c>
      <c r="AV1732">
        <v>0</v>
      </c>
    </row>
    <row r="1733" spans="8:48" ht="15" customHeight="1" x14ac:dyDescent="0.3">
      <c r="H1733" t="str">
        <v>3092725</v>
      </c>
      <c r="I1733" t="str">
        <v>ASOS PLC  ORD</v>
      </c>
      <c r="J1733">
        <v>0</v>
      </c>
      <c r="K1733">
        <v>0</v>
      </c>
      <c r="L1733">
        <v>1.2710999999999999</v>
      </c>
      <c r="M1733">
        <v>1.5548999999999999</v>
      </c>
      <c r="N1733">
        <v>1.5181</v>
      </c>
      <c r="O1733">
        <v>1.4729000000000001</v>
      </c>
      <c r="P1733">
        <v>1.1061000000000001</v>
      </c>
      <c r="Q1733">
        <v>0.80830000000000002</v>
      </c>
      <c r="R1733">
        <v>0.67379999999999995</v>
      </c>
      <c r="S1733">
        <v>0.62260000000000004</v>
      </c>
      <c r="T1733">
        <v>0.62029999999999996</v>
      </c>
      <c r="U1733">
        <v>0.6865</v>
      </c>
      <c r="V1733">
        <v>0.72619999999999996</v>
      </c>
      <c r="W1733">
        <v>0.59289999999999998</v>
      </c>
      <c r="X1733">
        <v>0.57199999999999995</v>
      </c>
      <c r="Y1733">
        <v>0.29949999999999999</v>
      </c>
      <c r="Z1733">
        <v>0.39079999999999998</v>
      </c>
      <c r="AA1733">
        <v>0.13089999999999999</v>
      </c>
      <c r="AB1733">
        <v>0</v>
      </c>
      <c r="AC1733">
        <v>0</v>
      </c>
      <c r="AD1733">
        <v>0</v>
      </c>
      <c r="AE1733">
        <v>0</v>
      </c>
      <c r="AF1733">
        <v>0</v>
      </c>
      <c r="AG1733">
        <v>0</v>
      </c>
      <c r="AH1733">
        <v>0</v>
      </c>
      <c r="AI1733">
        <v>0</v>
      </c>
      <c r="AJ1733">
        <v>0</v>
      </c>
      <c r="AK1733">
        <v>0</v>
      </c>
      <c r="AL1733">
        <v>0</v>
      </c>
      <c r="AM1733">
        <v>0</v>
      </c>
      <c r="AN1733">
        <v>0</v>
      </c>
      <c r="AO1733">
        <v>0</v>
      </c>
      <c r="AP1733">
        <v>0</v>
      </c>
      <c r="AQ1733">
        <v>0</v>
      </c>
      <c r="AR1733">
        <v>0.52680000000000005</v>
      </c>
      <c r="AS1733">
        <v>0.54169999999999996</v>
      </c>
      <c r="AT1733">
        <v>0</v>
      </c>
      <c r="AU1733">
        <v>0</v>
      </c>
      <c r="AV1733">
        <v>0</v>
      </c>
    </row>
    <row r="1734" spans="8:48" ht="15" customHeight="1" x14ac:dyDescent="0.3">
      <c r="H1734" t="str">
        <v>BVYVFW2</v>
      </c>
      <c r="I1734" t="str">
        <v>AUTO TRADER GROUP PLC  ORD</v>
      </c>
      <c r="J1734">
        <v>0.65710000000000002</v>
      </c>
      <c r="K1734">
        <v>0.69520000000000004</v>
      </c>
      <c r="L1734">
        <v>0.70640000000000003</v>
      </c>
      <c r="M1734">
        <v>0.77139999999999997</v>
      </c>
      <c r="N1734">
        <v>0.67679999999999996</v>
      </c>
      <c r="O1734">
        <v>0.65449999999999997</v>
      </c>
      <c r="P1734">
        <v>0.71840000000000004</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row>
    <row r="1735" spans="8:48" ht="15" customHeight="1" x14ac:dyDescent="0.3">
      <c r="H1735" t="str">
        <v>0969703</v>
      </c>
      <c r="I1735" t="str">
        <v>BABCOCK INTERNATIONAL GROUP  ORD</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0.27410000000000001</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row>
    <row r="1736" spans="8:48" ht="15" customHeight="1" x14ac:dyDescent="0.3">
      <c r="H1736" t="str">
        <v>B02H2F7</v>
      </c>
      <c r="I1736" t="str">
        <v>AUGEAN PLC  ORD</v>
      </c>
      <c r="J1736">
        <v>0</v>
      </c>
      <c r="K1736">
        <v>0</v>
      </c>
      <c r="L1736">
        <v>0</v>
      </c>
      <c r="M1736">
        <v>0</v>
      </c>
      <c r="N1736">
        <v>0</v>
      </c>
      <c r="O1736">
        <v>0</v>
      </c>
      <c r="P1736">
        <v>0</v>
      </c>
      <c r="Q1736">
        <v>3.32E-2</v>
      </c>
      <c r="R1736">
        <v>0.15909999999999999</v>
      </c>
      <c r="S1736">
        <v>0.1799</v>
      </c>
      <c r="T1736">
        <v>0</v>
      </c>
      <c r="U1736">
        <v>0</v>
      </c>
      <c r="V1736">
        <v>0</v>
      </c>
      <c r="W1736">
        <v>0</v>
      </c>
      <c r="X1736">
        <v>0</v>
      </c>
      <c r="Y1736">
        <v>0</v>
      </c>
      <c r="Z1736">
        <v>0</v>
      </c>
      <c r="AA1736">
        <v>0</v>
      </c>
      <c r="AB1736">
        <v>0</v>
      </c>
      <c r="AC1736">
        <v>0.17899999999999999</v>
      </c>
      <c r="AD1736">
        <v>0.32</v>
      </c>
      <c r="AE1736">
        <v>0.3039</v>
      </c>
      <c r="AF1736">
        <v>0.27229999999999999</v>
      </c>
      <c r="AG1736">
        <v>0.29580000000000001</v>
      </c>
      <c r="AH1736">
        <v>0.24779999999999999</v>
      </c>
      <c r="AI1736">
        <v>0</v>
      </c>
      <c r="AJ1736">
        <v>0</v>
      </c>
      <c r="AK1736">
        <v>0</v>
      </c>
      <c r="AL1736">
        <v>0</v>
      </c>
      <c r="AM1736">
        <v>0</v>
      </c>
      <c r="AN1736">
        <v>0</v>
      </c>
      <c r="AO1736">
        <v>0</v>
      </c>
      <c r="AP1736">
        <v>0</v>
      </c>
      <c r="AQ1736">
        <v>0</v>
      </c>
      <c r="AR1736">
        <v>0</v>
      </c>
      <c r="AS1736">
        <v>0</v>
      </c>
      <c r="AT1736">
        <v>0</v>
      </c>
      <c r="AU1736">
        <v>0</v>
      </c>
      <c r="AV1736">
        <v>0</v>
      </c>
    </row>
    <row r="1737" spans="8:48" ht="15" customHeight="1" x14ac:dyDescent="0.3">
      <c r="H1737" t="str">
        <v>BKM1QH9</v>
      </c>
      <c r="I1737" t="str">
        <v>BW ENERGY LTD  ORD</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9.2999999999999999E-2</v>
      </c>
      <c r="AE1737">
        <v>5.5E-2</v>
      </c>
      <c r="AF1737">
        <v>0</v>
      </c>
      <c r="AG1737">
        <v>0</v>
      </c>
      <c r="AH1737">
        <v>0</v>
      </c>
      <c r="AI1737">
        <v>0</v>
      </c>
      <c r="AJ1737">
        <v>0</v>
      </c>
      <c r="AK1737">
        <v>0</v>
      </c>
      <c r="AL1737">
        <v>0</v>
      </c>
      <c r="AM1737">
        <v>0</v>
      </c>
      <c r="AN1737">
        <v>0</v>
      </c>
      <c r="AO1737">
        <v>0</v>
      </c>
      <c r="AP1737">
        <v>0</v>
      </c>
      <c r="AQ1737">
        <v>0</v>
      </c>
      <c r="AR1737">
        <v>0</v>
      </c>
      <c r="AS1737">
        <v>0</v>
      </c>
      <c r="AT1737">
        <v>0</v>
      </c>
      <c r="AU1737">
        <v>0</v>
      </c>
      <c r="AV1737">
        <v>0</v>
      </c>
    </row>
    <row r="1738" spans="8:48" ht="15" customHeight="1" x14ac:dyDescent="0.3">
      <c r="H1738" t="str">
        <v>BQ1XTV3</v>
      </c>
      <c r="I1738" t="str">
        <v>ALENT PLC  ORD</v>
      </c>
      <c r="J1738">
        <v>0.25380000000000003</v>
      </c>
      <c r="K1738">
        <v>0.2843</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row>
    <row r="1739" spans="8:48" ht="15" customHeight="1" x14ac:dyDescent="0.3">
      <c r="H1739" t="str">
        <v>BF8J3Z9</v>
      </c>
      <c r="I1739" t="str">
        <v>BAKKAVOR GROUP PLC  ORD</v>
      </c>
      <c r="J1739">
        <v>0</v>
      </c>
      <c r="K1739">
        <v>0</v>
      </c>
      <c r="L1739">
        <v>0</v>
      </c>
      <c r="M1739">
        <v>0</v>
      </c>
      <c r="N1739">
        <v>0</v>
      </c>
      <c r="O1739">
        <v>0</v>
      </c>
      <c r="P1739">
        <v>0</v>
      </c>
      <c r="Q1739">
        <v>0</v>
      </c>
      <c r="R1739">
        <v>0</v>
      </c>
      <c r="S1739">
        <v>0</v>
      </c>
      <c r="T1739">
        <v>0</v>
      </c>
      <c r="U1739">
        <v>0.59079999999999999</v>
      </c>
      <c r="V1739">
        <v>0.5444</v>
      </c>
      <c r="W1739">
        <v>0.56220000000000003</v>
      </c>
      <c r="X1739">
        <v>0.503</v>
      </c>
      <c r="Y1739">
        <v>0.55600000000000005</v>
      </c>
      <c r="Z1739">
        <v>0.45619999999999999</v>
      </c>
      <c r="AA1739">
        <v>0.34100000000000003</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row>
    <row r="1740" spans="8:48" ht="15" customHeight="1" x14ac:dyDescent="0.3">
      <c r="H1740" t="str">
        <v>BP0S1D8</v>
      </c>
      <c r="I1740" t="str">
        <v>BCA MARKETPLACE (HAVERSHAM)  ORD</v>
      </c>
      <c r="J1740">
        <v>0</v>
      </c>
      <c r="K1740">
        <v>0</v>
      </c>
      <c r="L1740">
        <v>0</v>
      </c>
      <c r="M1740">
        <v>0</v>
      </c>
      <c r="N1740">
        <v>0</v>
      </c>
      <c r="O1740">
        <v>0</v>
      </c>
      <c r="P1740">
        <v>0</v>
      </c>
      <c r="Q1740">
        <v>0</v>
      </c>
      <c r="R1740">
        <v>0.82210000000000005</v>
      </c>
      <c r="S1740">
        <v>0.84040000000000004</v>
      </c>
      <c r="T1740">
        <v>0.9113</v>
      </c>
      <c r="U1740">
        <v>0.83809999999999996</v>
      </c>
      <c r="V1740">
        <v>0.63260000000000005</v>
      </c>
      <c r="W1740">
        <v>0.79990000000000006</v>
      </c>
      <c r="X1740">
        <v>0.75780000000000003</v>
      </c>
      <c r="Y1740">
        <v>0.68500000000000005</v>
      </c>
      <c r="Z1740">
        <v>0.57130000000000003</v>
      </c>
      <c r="AA1740">
        <v>0.54710000000000003</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row>
    <row r="1741" spans="8:48" ht="15" customHeight="1" x14ac:dyDescent="0.3">
      <c r="H1741" t="str">
        <v>BHVN</v>
      </c>
      <c r="I1741" t="str">
        <v>BIOHAVEN PHARMACEUTICAL HOLDING  COM</v>
      </c>
      <c r="J1741">
        <v>0</v>
      </c>
      <c r="K1741">
        <v>0</v>
      </c>
      <c r="L1741">
        <v>0</v>
      </c>
      <c r="M1741">
        <v>0</v>
      </c>
      <c r="N1741">
        <v>0</v>
      </c>
      <c r="O1741">
        <v>0</v>
      </c>
      <c r="P1741">
        <v>0</v>
      </c>
      <c r="Q1741">
        <v>0</v>
      </c>
      <c r="R1741">
        <v>0</v>
      </c>
      <c r="S1741">
        <v>0</v>
      </c>
      <c r="T1741">
        <v>0</v>
      </c>
      <c r="U1741">
        <v>0</v>
      </c>
      <c r="V1741">
        <v>0</v>
      </c>
      <c r="W1741">
        <v>0</v>
      </c>
      <c r="X1741">
        <v>0</v>
      </c>
      <c r="Y1741">
        <v>0.11</v>
      </c>
      <c r="Z1741">
        <v>0.1389</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row>
    <row r="1742" spans="8:48" ht="15" customHeight="1" x14ac:dyDescent="0.3">
      <c r="H1742" t="str">
        <v>B06GNN5</v>
      </c>
      <c r="I1742" t="str">
        <v>BLANCCO TECHNOLOGY GROUP  ORD</v>
      </c>
      <c r="J1742">
        <v>0.86990000000000001</v>
      </c>
      <c r="K1742">
        <v>1.2067000000000001</v>
      </c>
      <c r="L1742">
        <v>0.99450000000000005</v>
      </c>
      <c r="M1742">
        <v>1.0082</v>
      </c>
      <c r="N1742">
        <v>1.2456</v>
      </c>
      <c r="O1742">
        <v>1.1141000000000001</v>
      </c>
      <c r="P1742">
        <v>1.1356999999999999</v>
      </c>
      <c r="Q1742">
        <v>0.89070000000000005</v>
      </c>
      <c r="R1742">
        <v>0.79820000000000002</v>
      </c>
      <c r="S1742">
        <v>0.56520000000000004</v>
      </c>
      <c r="T1742">
        <v>0.2034</v>
      </c>
      <c r="U1742">
        <v>0.1101</v>
      </c>
      <c r="V1742">
        <v>0.1062</v>
      </c>
      <c r="W1742">
        <v>0.10829999999999999</v>
      </c>
      <c r="X1742">
        <v>0.1615</v>
      </c>
      <c r="Y1742">
        <v>0.21299999999999999</v>
      </c>
      <c r="Z1742">
        <v>0.1905</v>
      </c>
      <c r="AA1742">
        <v>0.2235</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row>
    <row r="1743" spans="8:48" ht="15" customHeight="1" x14ac:dyDescent="0.3">
      <c r="H1743" t="str">
        <v>BYQ0HV1</v>
      </c>
      <c r="I1743" t="str">
        <v>BLUE PRISM GROUP PLC  ORD</v>
      </c>
      <c r="J1743">
        <v>0</v>
      </c>
      <c r="K1743">
        <v>0</v>
      </c>
      <c r="L1743">
        <v>0</v>
      </c>
      <c r="M1743">
        <v>0</v>
      </c>
      <c r="N1743">
        <v>0</v>
      </c>
      <c r="O1743">
        <v>0</v>
      </c>
      <c r="P1743">
        <v>0</v>
      </c>
      <c r="Q1743">
        <v>0</v>
      </c>
      <c r="R1743">
        <v>0</v>
      </c>
      <c r="S1743">
        <v>0</v>
      </c>
      <c r="T1743">
        <v>0</v>
      </c>
      <c r="U1743">
        <v>0</v>
      </c>
      <c r="V1743">
        <v>0</v>
      </c>
      <c r="W1743">
        <v>0</v>
      </c>
      <c r="X1743">
        <v>0</v>
      </c>
      <c r="Y1743">
        <v>0</v>
      </c>
      <c r="Z1743">
        <v>0.86180000000000001</v>
      </c>
      <c r="AA1743">
        <v>0.38400000000000001</v>
      </c>
      <c r="AB1743">
        <v>0.20830000000000001</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row>
    <row r="1744" spans="8:48" ht="15" customHeight="1" x14ac:dyDescent="0.3">
      <c r="H1744" t="str">
        <v>0236935</v>
      </c>
      <c r="I1744" t="str">
        <v>BOND INTERNATIONAL SOFTWARE PLC  ORD</v>
      </c>
      <c r="J1744">
        <v>0.21679999999999999</v>
      </c>
      <c r="K1744">
        <v>0.20549999999999999</v>
      </c>
      <c r="L1744">
        <v>0.1772</v>
      </c>
      <c r="M1744">
        <v>0.1394</v>
      </c>
      <c r="N1744">
        <v>0.14599999999999999</v>
      </c>
      <c r="O1744">
        <v>0.16070000000000001</v>
      </c>
      <c r="P1744">
        <v>0.18060000000000001</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row>
    <row r="1745" spans="8:48" ht="15" customHeight="1" x14ac:dyDescent="0.3">
      <c r="H1745" t="str">
        <v>BNG2VN0</v>
      </c>
      <c r="I1745" t="str">
        <v>CIZZLE BIOTECHNOLOGY HO (BOULD)  ORD</v>
      </c>
      <c r="J1745">
        <v>3.1800000000000002E-2</v>
      </c>
      <c r="K1745">
        <v>3.9300000000000002E-2</v>
      </c>
      <c r="L1745">
        <v>4.9200000000000001E-2</v>
      </c>
      <c r="M1745">
        <v>2.5700000000000001E-2</v>
      </c>
      <c r="N1745">
        <v>3.2899999999999999E-2</v>
      </c>
      <c r="O1745">
        <v>3.5099999999999999E-2</v>
      </c>
      <c r="P1745">
        <v>2.6800000000000001E-2</v>
      </c>
      <c r="Q1745">
        <v>1.78E-2</v>
      </c>
      <c r="R1745">
        <v>7.1000000000000004E-3</v>
      </c>
      <c r="S1745">
        <v>1.3299999999999999E-2</v>
      </c>
      <c r="T1745">
        <v>5.5999999999999999E-3</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row>
    <row r="1746" spans="8:48" ht="15" customHeight="1" x14ac:dyDescent="0.3">
      <c r="H1746" t="str">
        <v>0119508</v>
      </c>
      <c r="I1746" t="str">
        <v>BRAMMER PLC  ORD</v>
      </c>
      <c r="J1746">
        <v>1.3205</v>
      </c>
      <c r="K1746">
        <v>0.91510000000000002</v>
      </c>
      <c r="L1746">
        <v>2.9100000000000001E-2</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row>
    <row r="1747" spans="8:48" ht="15" customHeight="1" x14ac:dyDescent="0.3">
      <c r="H1747" t="str">
        <v>0176581</v>
      </c>
      <c r="I1747" t="str">
        <v>BREWIN DOLPHIN HOLDINGS PLC  ORD</v>
      </c>
      <c r="J1747">
        <v>0.436</v>
      </c>
      <c r="K1747">
        <v>0.37340000000000001</v>
      </c>
      <c r="L1747">
        <v>0.20860000000000001</v>
      </c>
      <c r="M1747">
        <v>0.2407</v>
      </c>
      <c r="N1747">
        <v>0.17019999999999999</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row>
    <row r="1748" spans="8:48" ht="15" customHeight="1" x14ac:dyDescent="0.3">
      <c r="H1748" t="str">
        <v>B01TND9</v>
      </c>
      <c r="I1748" t="str">
        <v>BOOKER GROUP PLC  ORD</v>
      </c>
      <c r="J1748">
        <v>1.0991</v>
      </c>
      <c r="K1748">
        <v>1.1491</v>
      </c>
      <c r="L1748">
        <v>1.1476999999999999</v>
      </c>
      <c r="M1748">
        <v>1.0908</v>
      </c>
      <c r="N1748">
        <v>1.0939000000000001</v>
      </c>
      <c r="O1748">
        <v>1.1518999999999999</v>
      </c>
      <c r="P1748">
        <v>0.94199999999999995</v>
      </c>
      <c r="Q1748">
        <v>0.92210000000000003</v>
      </c>
      <c r="R1748">
        <v>0.2913</v>
      </c>
      <c r="S1748">
        <v>0.26569999999999999</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row>
    <row r="1749" spans="8:48" ht="15" customHeight="1" x14ac:dyDescent="0.3">
      <c r="H1749" t="str">
        <v>B067N83</v>
      </c>
      <c r="I1749" t="str">
        <v>BROOKS MACDONALD GROUP PLC  ORD</v>
      </c>
      <c r="J1749">
        <v>0</v>
      </c>
      <c r="K1749">
        <v>0</v>
      </c>
      <c r="L1749">
        <v>0</v>
      </c>
      <c r="M1749">
        <v>0</v>
      </c>
      <c r="N1749">
        <v>0.1225</v>
      </c>
      <c r="O1749">
        <v>0.11990000000000001</v>
      </c>
      <c r="P1749">
        <v>0.1125</v>
      </c>
      <c r="Q1749">
        <v>0.1095</v>
      </c>
      <c r="R1749">
        <v>0.114</v>
      </c>
      <c r="S1749">
        <v>0.1139</v>
      </c>
      <c r="T1749">
        <v>9.4299999999999995E-2</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row>
    <row r="1750" spans="8:48" ht="15" customHeight="1" x14ac:dyDescent="0.3">
      <c r="H1750" t="str">
        <v>B0N8QD5</v>
      </c>
      <c r="I1750" t="str">
        <v>BRITVIC PLC  ORD</v>
      </c>
      <c r="J1750">
        <v>0</v>
      </c>
      <c r="K1750">
        <v>0</v>
      </c>
      <c r="L1750">
        <v>0</v>
      </c>
      <c r="M1750">
        <v>0</v>
      </c>
      <c r="N1750">
        <v>0</v>
      </c>
      <c r="O1750">
        <v>0</v>
      </c>
      <c r="P1750">
        <v>0.2326</v>
      </c>
      <c r="Q1750">
        <v>0.23480000000000001</v>
      </c>
      <c r="R1750">
        <v>0.32719999999999999</v>
      </c>
      <c r="S1750">
        <v>0.25109999999999999</v>
      </c>
      <c r="T1750">
        <v>0.39529999999999998</v>
      </c>
      <c r="U1750">
        <v>0.45219999999999999</v>
      </c>
      <c r="V1750">
        <v>0.5706</v>
      </c>
      <c r="W1750">
        <v>0.60650000000000004</v>
      </c>
      <c r="X1750">
        <v>0.62250000000000005</v>
      </c>
      <c r="Y1750">
        <v>0.7369</v>
      </c>
      <c r="Z1750">
        <v>0.73460000000000003</v>
      </c>
      <c r="AA1750">
        <v>0.42309999999999998</v>
      </c>
      <c r="AB1750">
        <v>0.93769999999999998</v>
      </c>
      <c r="AC1750">
        <v>0.82779999999999998</v>
      </c>
      <c r="AD1750">
        <v>1.2519</v>
      </c>
      <c r="AE1750">
        <v>1.0718000000000001</v>
      </c>
      <c r="AF1750">
        <v>1.1167</v>
      </c>
      <c r="AG1750">
        <v>0.94769999999999999</v>
      </c>
      <c r="AH1750">
        <v>1.0760000000000001</v>
      </c>
      <c r="AI1750">
        <v>1.1149</v>
      </c>
      <c r="AJ1750">
        <v>1.1037999999999999</v>
      </c>
      <c r="AK1750">
        <v>1.1686000000000001</v>
      </c>
      <c r="AL1750">
        <v>1.0330999999999999</v>
      </c>
      <c r="AM1750">
        <v>1.3253999999999999</v>
      </c>
      <c r="AN1750">
        <v>1.0727</v>
      </c>
      <c r="AO1750">
        <v>1.0569</v>
      </c>
      <c r="AP1750">
        <v>0.89649999999999996</v>
      </c>
      <c r="AQ1750">
        <v>0.54930000000000001</v>
      </c>
      <c r="AR1750">
        <v>0.59040000000000004</v>
      </c>
      <c r="AS1750">
        <v>0.66669999999999996</v>
      </c>
      <c r="AT1750">
        <v>0.68369999999999997</v>
      </c>
      <c r="AU1750">
        <v>0.69920000000000004</v>
      </c>
      <c r="AV1750">
        <v>0</v>
      </c>
    </row>
    <row r="1751" spans="8:48" ht="15" customHeight="1" x14ac:dyDescent="0.3">
      <c r="H1751" t="str">
        <v>BMCYKB4</v>
      </c>
      <c r="I1751" t="str">
        <v>CAB PAYMENTS HOLDINGS PLC  ORD</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0.59819999999999995</v>
      </c>
      <c r="AS1751">
        <v>0.38940000000000002</v>
      </c>
      <c r="AT1751">
        <v>0</v>
      </c>
      <c r="AU1751">
        <v>0</v>
      </c>
      <c r="AV1751">
        <v>0</v>
      </c>
    </row>
    <row r="1752" spans="8:48" ht="15" customHeight="1" x14ac:dyDescent="0.3">
      <c r="H1752" t="str">
        <v>BNKT5L3</v>
      </c>
      <c r="I1752" t="str">
        <v>CAPRICORN ENERGY PLC  ORD</v>
      </c>
      <c r="J1752">
        <v>0</v>
      </c>
      <c r="K1752">
        <v>0</v>
      </c>
      <c r="L1752">
        <v>0.24579999999999999</v>
      </c>
      <c r="M1752">
        <v>0.26889999999999997</v>
      </c>
      <c r="N1752">
        <v>0.62860000000000005</v>
      </c>
      <c r="O1752">
        <v>0.51739999999999997</v>
      </c>
      <c r="P1752">
        <v>0.44900000000000001</v>
      </c>
      <c r="Q1752">
        <v>0.54079999999999995</v>
      </c>
      <c r="R1752">
        <v>0.43569999999999998</v>
      </c>
      <c r="S1752">
        <v>0.38269999999999998</v>
      </c>
      <c r="T1752">
        <v>0.61670000000000003</v>
      </c>
      <c r="U1752">
        <v>0.70220000000000005</v>
      </c>
      <c r="V1752">
        <v>0.69199999999999995</v>
      </c>
      <c r="W1752">
        <v>0.78190000000000004</v>
      </c>
      <c r="X1752">
        <v>0.74339999999999995</v>
      </c>
      <c r="Y1752">
        <v>0.57489999999999997</v>
      </c>
      <c r="Z1752">
        <v>0.59319999999999995</v>
      </c>
      <c r="AA1752">
        <v>0.61619999999999997</v>
      </c>
      <c r="AB1752">
        <v>0.2666</v>
      </c>
      <c r="AC1752">
        <v>0.27360000000000001</v>
      </c>
      <c r="AD1752">
        <v>0.1527</v>
      </c>
      <c r="AE1752">
        <v>0.18099999999999999</v>
      </c>
      <c r="AF1752">
        <v>0.21779999999999999</v>
      </c>
      <c r="AG1752">
        <v>0.26340000000000002</v>
      </c>
      <c r="AH1752">
        <v>0.16919999999999999</v>
      </c>
      <c r="AI1752">
        <v>6.9000000000000006E-2</v>
      </c>
      <c r="AJ1752">
        <v>0</v>
      </c>
      <c r="AK1752">
        <v>0</v>
      </c>
      <c r="AL1752">
        <v>0</v>
      </c>
      <c r="AM1752">
        <v>0</v>
      </c>
      <c r="AN1752">
        <v>0</v>
      </c>
      <c r="AO1752">
        <v>0</v>
      </c>
      <c r="AP1752">
        <v>0</v>
      </c>
      <c r="AQ1752">
        <v>0</v>
      </c>
      <c r="AR1752">
        <v>0</v>
      </c>
      <c r="AS1752">
        <v>0</v>
      </c>
      <c r="AT1752">
        <v>0</v>
      </c>
      <c r="AU1752">
        <v>0</v>
      </c>
      <c r="AV1752">
        <v>0</v>
      </c>
    </row>
    <row r="1753" spans="8:48" ht="15" customHeight="1" x14ac:dyDescent="0.3">
      <c r="H1753" t="str">
        <v>BMGYLN9</v>
      </c>
      <c r="I1753" t="str">
        <v>BURFORD CAPITAL LTD  COM</v>
      </c>
      <c r="J1753">
        <v>0</v>
      </c>
      <c r="K1753">
        <v>0</v>
      </c>
      <c r="L1753">
        <v>0</v>
      </c>
      <c r="M1753">
        <v>0</v>
      </c>
      <c r="N1753">
        <v>0</v>
      </c>
      <c r="O1753">
        <v>0.26069999999999999</v>
      </c>
      <c r="P1753">
        <v>0.68830000000000002</v>
      </c>
      <c r="Q1753">
        <v>0.90439999999999998</v>
      </c>
      <c r="R1753">
        <v>0.92069999999999996</v>
      </c>
      <c r="S1753">
        <v>0.71589999999999998</v>
      </c>
      <c r="T1753">
        <v>0.62660000000000005</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row>
    <row r="1754" spans="8:48" ht="15" customHeight="1" x14ac:dyDescent="0.3">
      <c r="H1754" t="str">
        <v>B099999</v>
      </c>
      <c r="I1754" t="str">
        <v>BYOTROL PLC  ORD</v>
      </c>
      <c r="J1754">
        <v>0</v>
      </c>
      <c r="K1754">
        <v>0</v>
      </c>
      <c r="L1754">
        <v>0</v>
      </c>
      <c r="M1754">
        <v>0</v>
      </c>
      <c r="N1754">
        <v>0</v>
      </c>
      <c r="O1754">
        <v>0</v>
      </c>
      <c r="P1754">
        <v>0</v>
      </c>
      <c r="Q1754">
        <v>0</v>
      </c>
      <c r="R1754">
        <v>0</v>
      </c>
      <c r="S1754">
        <v>0</v>
      </c>
      <c r="T1754">
        <v>9.9299999999999999E-2</v>
      </c>
      <c r="U1754">
        <v>7.3899999999999993E-2</v>
      </c>
      <c r="V1754">
        <v>6.8699999999999997E-2</v>
      </c>
      <c r="W1754">
        <v>8.6499999999999994E-2</v>
      </c>
      <c r="X1754">
        <v>7.6899999999999996E-2</v>
      </c>
      <c r="Y1754">
        <v>5.3199999999999997E-2</v>
      </c>
      <c r="Z1754">
        <v>6.7799999999999999E-2</v>
      </c>
      <c r="AA1754">
        <v>5.4600000000000003E-2</v>
      </c>
      <c r="AB1754">
        <v>4.9700000000000001E-2</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row>
    <row r="1755" spans="8:48" ht="15" customHeight="1" x14ac:dyDescent="0.3">
      <c r="H1755" t="str">
        <v>B010DT8</v>
      </c>
      <c r="I1755" t="str">
        <v>C&amp;C GROUP PLC  ORD</v>
      </c>
      <c r="J1755">
        <v>0</v>
      </c>
      <c r="K1755">
        <v>0</v>
      </c>
      <c r="L1755">
        <v>0</v>
      </c>
      <c r="M1755">
        <v>0</v>
      </c>
      <c r="N1755">
        <v>0</v>
      </c>
      <c r="O1755">
        <v>0</v>
      </c>
      <c r="P1755">
        <v>0</v>
      </c>
      <c r="Q1755">
        <v>0</v>
      </c>
      <c r="R1755">
        <v>0</v>
      </c>
      <c r="S1755">
        <v>0</v>
      </c>
      <c r="T1755">
        <v>0</v>
      </c>
      <c r="U1755">
        <v>0</v>
      </c>
      <c r="V1755">
        <v>0</v>
      </c>
      <c r="W1755">
        <v>0</v>
      </c>
      <c r="X1755">
        <v>0</v>
      </c>
      <c r="Y1755">
        <v>0</v>
      </c>
      <c r="Z1755">
        <v>0</v>
      </c>
      <c r="AA1755">
        <v>1.9E-2</v>
      </c>
      <c r="AB1755">
        <v>0.1137</v>
      </c>
      <c r="AC1755">
        <v>0.16009999999999999</v>
      </c>
      <c r="AD1755">
        <v>0</v>
      </c>
      <c r="AE1755">
        <v>0.29930000000000001</v>
      </c>
      <c r="AF1755">
        <v>0.24160000000000001</v>
      </c>
      <c r="AG1755">
        <v>0.3095</v>
      </c>
      <c r="AH1755">
        <v>0.33589999999999998</v>
      </c>
      <c r="AI1755">
        <v>0.31840000000000002</v>
      </c>
      <c r="AJ1755">
        <v>0.60189999999999999</v>
      </c>
      <c r="AK1755">
        <v>0.65159999999999996</v>
      </c>
      <c r="AL1755">
        <v>0.5595</v>
      </c>
      <c r="AM1755">
        <v>0.4279</v>
      </c>
      <c r="AN1755">
        <v>0.38629999999999998</v>
      </c>
      <c r="AO1755">
        <v>0.3795</v>
      </c>
      <c r="AP1755">
        <v>0</v>
      </c>
      <c r="AQ1755">
        <v>0</v>
      </c>
      <c r="AR1755">
        <v>0</v>
      </c>
      <c r="AS1755">
        <v>0</v>
      </c>
      <c r="AT1755">
        <v>0</v>
      </c>
      <c r="AU1755">
        <v>0</v>
      </c>
      <c r="AV1755">
        <v>0</v>
      </c>
    </row>
    <row r="1756" spans="8:48" ht="15" customHeight="1" x14ac:dyDescent="0.3">
      <c r="H1756" t="str">
        <v>BLY2F70</v>
      </c>
      <c r="I1756" t="str">
        <v>CARD FACTORY PLC  ORD</v>
      </c>
      <c r="J1756">
        <v>0.83520000000000005</v>
      </c>
      <c r="K1756">
        <v>0.80789999999999995</v>
      </c>
      <c r="L1756">
        <v>0.90549999999999997</v>
      </c>
      <c r="M1756">
        <v>0.8165</v>
      </c>
      <c r="N1756">
        <v>0.77739999999999998</v>
      </c>
      <c r="O1756">
        <v>0.79310000000000003</v>
      </c>
      <c r="P1756">
        <v>0.6492</v>
      </c>
      <c r="Q1756">
        <v>0.56789999999999996</v>
      </c>
      <c r="R1756">
        <v>0.89790000000000003</v>
      </c>
      <c r="S1756">
        <v>0.752</v>
      </c>
      <c r="T1756">
        <v>0.68469999999999998</v>
      </c>
      <c r="U1756">
        <v>0.2515</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row>
    <row r="1757" spans="8:48" ht="15" customHeight="1" x14ac:dyDescent="0.3">
      <c r="H1757" t="str">
        <v>BYV2WV7</v>
      </c>
      <c r="I1757" t="str">
        <v>CASTLETON TECHNOLOGY PLC  ORD</v>
      </c>
      <c r="J1757">
        <v>0</v>
      </c>
      <c r="K1757">
        <v>0</v>
      </c>
      <c r="L1757">
        <v>0</v>
      </c>
      <c r="M1757">
        <v>0</v>
      </c>
      <c r="N1757">
        <v>0</v>
      </c>
      <c r="O1757">
        <v>0</v>
      </c>
      <c r="P1757">
        <v>0</v>
      </c>
      <c r="Q1757">
        <v>0</v>
      </c>
      <c r="R1757">
        <v>0</v>
      </c>
      <c r="S1757">
        <v>0</v>
      </c>
      <c r="T1757">
        <v>0</v>
      </c>
      <c r="U1757">
        <v>0</v>
      </c>
      <c r="V1757">
        <v>0</v>
      </c>
      <c r="W1757">
        <v>0</v>
      </c>
      <c r="X1757">
        <v>0</v>
      </c>
      <c r="Y1757">
        <v>0.39019999999999999</v>
      </c>
      <c r="Z1757">
        <v>0.37290000000000001</v>
      </c>
      <c r="AA1757">
        <v>0.375</v>
      </c>
      <c r="AB1757">
        <v>0.38669999999999999</v>
      </c>
      <c r="AC1757">
        <v>0.29360000000000003</v>
      </c>
      <c r="AD1757">
        <v>0.26219999999999999</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row>
    <row r="1758" spans="8:48" ht="15" customHeight="1" x14ac:dyDescent="0.3">
      <c r="H1758" t="str">
        <v>B0KWHQ0</v>
      </c>
      <c r="I1758" t="str">
        <v>CARETECH HOLDINGS LTD  ORD</v>
      </c>
      <c r="J1758">
        <v>0</v>
      </c>
      <c r="K1758">
        <v>0</v>
      </c>
      <c r="L1758">
        <v>0</v>
      </c>
      <c r="M1758">
        <v>0</v>
      </c>
      <c r="N1758">
        <v>0</v>
      </c>
      <c r="O1758">
        <v>0</v>
      </c>
      <c r="P1758">
        <v>0</v>
      </c>
      <c r="Q1758">
        <v>0</v>
      </c>
      <c r="R1758">
        <v>0.17530000000000001</v>
      </c>
      <c r="S1758">
        <v>0.16159999999999999</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row>
    <row r="1759" spans="8:48" ht="15" customHeight="1" x14ac:dyDescent="0.3">
      <c r="H1759" t="str">
        <v>BD8DR11</v>
      </c>
      <c r="I1759" t="str">
        <v>BIFFA PLC  ORD</v>
      </c>
      <c r="J1759">
        <v>0</v>
      </c>
      <c r="K1759">
        <v>0</v>
      </c>
      <c r="L1759">
        <v>0</v>
      </c>
      <c r="M1759">
        <v>0</v>
      </c>
      <c r="N1759">
        <v>0</v>
      </c>
      <c r="O1759">
        <v>0</v>
      </c>
      <c r="P1759">
        <v>0</v>
      </c>
      <c r="Q1759">
        <v>0.14330000000000001</v>
      </c>
      <c r="R1759">
        <v>0.14230000000000001</v>
      </c>
      <c r="S1759">
        <v>0.15939999999999999</v>
      </c>
      <c r="T1759">
        <v>0.15029999999999999</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row>
    <row r="1760" spans="8:48" ht="15" customHeight="1" x14ac:dyDescent="0.3">
      <c r="H1760" t="str">
        <v>B033F22</v>
      </c>
      <c r="I1760" t="str">
        <v>CENTRICA PLC  ORD</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0.49640000000000001</v>
      </c>
      <c r="AJ1760">
        <v>0.62890000000000001</v>
      </c>
      <c r="AK1760">
        <v>0.81779999999999997</v>
      </c>
      <c r="AL1760">
        <v>0.76570000000000005</v>
      </c>
      <c r="AM1760">
        <v>0.69069999999999998</v>
      </c>
      <c r="AN1760">
        <v>0.48380000000000001</v>
      </c>
      <c r="AO1760">
        <v>0.57889999999999997</v>
      </c>
      <c r="AP1760">
        <v>0.50019999999999998</v>
      </c>
      <c r="AQ1760">
        <v>0.59899999999999998</v>
      </c>
      <c r="AR1760">
        <v>0</v>
      </c>
      <c r="AS1760">
        <v>0</v>
      </c>
      <c r="AT1760">
        <v>0</v>
      </c>
      <c r="AU1760">
        <v>0</v>
      </c>
      <c r="AV1760">
        <v>0</v>
      </c>
    </row>
    <row r="1761" spans="8:48" ht="15" customHeight="1" x14ac:dyDescent="0.3">
      <c r="H1761" t="str">
        <v>0188371</v>
      </c>
      <c r="I1761" t="str">
        <v>CHARLES TAYLOR PLC  ORD</v>
      </c>
      <c r="J1761">
        <v>0</v>
      </c>
      <c r="K1761">
        <v>0</v>
      </c>
      <c r="L1761">
        <v>0</v>
      </c>
      <c r="M1761">
        <v>0</v>
      </c>
      <c r="N1761">
        <v>0</v>
      </c>
      <c r="O1761">
        <v>0</v>
      </c>
      <c r="P1761">
        <v>0</v>
      </c>
      <c r="Q1761">
        <v>0</v>
      </c>
      <c r="R1761">
        <v>0</v>
      </c>
      <c r="S1761">
        <v>0</v>
      </c>
      <c r="T1761">
        <v>0</v>
      </c>
      <c r="U1761">
        <v>0</v>
      </c>
      <c r="V1761">
        <v>0</v>
      </c>
      <c r="W1761">
        <v>0</v>
      </c>
      <c r="X1761">
        <v>0</v>
      </c>
      <c r="Y1761">
        <v>0</v>
      </c>
      <c r="Z1761">
        <v>0</v>
      </c>
      <c r="AA1761">
        <v>4.5699999999999998E-2</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row>
    <row r="1762" spans="8:48" ht="15" customHeight="1" x14ac:dyDescent="0.3">
      <c r="H1762" t="str">
        <v>B2QY935</v>
      </c>
      <c r="I1762" t="str">
        <v>CHIME COMMUNICATIONS PLC  ORD</v>
      </c>
      <c r="J1762">
        <v>0.1938</v>
      </c>
      <c r="K1762">
        <v>0.17380000000000001</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row>
    <row r="1763" spans="8:48" ht="15" customHeight="1" x14ac:dyDescent="0.3">
      <c r="H1763" t="str">
        <v>0201836</v>
      </c>
      <c r="I1763" t="str">
        <v>CLARKSON PLC  ORD</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0.2545</v>
      </c>
      <c r="AE1763">
        <v>0.2923</v>
      </c>
      <c r="AF1763">
        <v>0.7913</v>
      </c>
      <c r="AG1763">
        <v>0.76449999999999996</v>
      </c>
      <c r="AH1763">
        <v>0.77559999999999996</v>
      </c>
      <c r="AI1763">
        <v>0.77059999999999995</v>
      </c>
      <c r="AJ1763">
        <v>0.89929999999999999</v>
      </c>
      <c r="AK1763">
        <v>0.41099999999999998</v>
      </c>
      <c r="AL1763">
        <v>0.34520000000000001</v>
      </c>
      <c r="AM1763">
        <v>0</v>
      </c>
      <c r="AN1763">
        <v>0</v>
      </c>
      <c r="AO1763">
        <v>0</v>
      </c>
      <c r="AP1763">
        <v>0</v>
      </c>
      <c r="AQ1763">
        <v>0</v>
      </c>
      <c r="AR1763">
        <v>0</v>
      </c>
      <c r="AS1763">
        <v>0</v>
      </c>
      <c r="AT1763">
        <v>0</v>
      </c>
      <c r="AU1763">
        <v>0</v>
      </c>
      <c r="AV1763">
        <v>0</v>
      </c>
    </row>
    <row r="1764" spans="8:48" ht="15" customHeight="1" x14ac:dyDescent="0.3">
      <c r="H1764" t="str">
        <v>B15FWH7</v>
      </c>
      <c r="I1764" t="str">
        <v>CINEWORLD GROUP PLC  ORD</v>
      </c>
      <c r="J1764">
        <v>0.34060000000000001</v>
      </c>
      <c r="K1764">
        <v>0.1411</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row>
    <row r="1765" spans="8:48" ht="15" customHeight="1" x14ac:dyDescent="0.3">
      <c r="H1765" t="str">
        <v>BMMV6B7</v>
      </c>
      <c r="I1765" t="str">
        <v>CLIPPER LOGISTICS PLC  ORD</v>
      </c>
      <c r="J1765">
        <v>0</v>
      </c>
      <c r="K1765">
        <v>0</v>
      </c>
      <c r="L1765">
        <v>0</v>
      </c>
      <c r="M1765">
        <v>0</v>
      </c>
      <c r="N1765">
        <v>0</v>
      </c>
      <c r="O1765">
        <v>0</v>
      </c>
      <c r="P1765">
        <v>0</v>
      </c>
      <c r="Q1765">
        <v>0</v>
      </c>
      <c r="R1765">
        <v>0</v>
      </c>
      <c r="S1765">
        <v>0</v>
      </c>
      <c r="T1765">
        <v>0</v>
      </c>
      <c r="U1765">
        <v>0</v>
      </c>
      <c r="V1765">
        <v>0</v>
      </c>
      <c r="W1765">
        <v>0</v>
      </c>
      <c r="X1765">
        <v>0</v>
      </c>
      <c r="Y1765">
        <v>0</v>
      </c>
      <c r="Z1765">
        <v>0</v>
      </c>
      <c r="AA1765">
        <v>2.29E-2</v>
      </c>
      <c r="AB1765">
        <v>0.1201</v>
      </c>
      <c r="AC1765">
        <v>0.15379999999999999</v>
      </c>
      <c r="AD1765">
        <v>0.05</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row>
    <row r="1766" spans="8:48" ht="15" customHeight="1" x14ac:dyDescent="0.3">
      <c r="H1766" t="str">
        <v>0766807</v>
      </c>
      <c r="I1766" t="str">
        <v>CLOSE BROTHERS GROUP PLC  ORD</v>
      </c>
      <c r="J1766">
        <v>1.0092000000000001</v>
      </c>
      <c r="K1766">
        <v>0.73229999999999995</v>
      </c>
      <c r="L1766">
        <v>0.2462</v>
      </c>
      <c r="M1766">
        <v>0.23169999999999999</v>
      </c>
      <c r="N1766">
        <v>0.22620000000000001</v>
      </c>
      <c r="O1766">
        <v>0.24929999999999999</v>
      </c>
      <c r="P1766">
        <v>0.21460000000000001</v>
      </c>
      <c r="Q1766">
        <v>0.2361</v>
      </c>
      <c r="R1766">
        <v>0.16250000000000001</v>
      </c>
      <c r="S1766">
        <v>0.1202</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row>
    <row r="1767" spans="8:48" ht="15" customHeight="1" x14ac:dyDescent="0.3">
      <c r="H1767" t="str">
        <v>B14SKR3</v>
      </c>
      <c r="I1767" t="str">
        <v>CMC MARKETS PLC  ORD</v>
      </c>
      <c r="J1767">
        <v>0</v>
      </c>
      <c r="K1767">
        <v>0</v>
      </c>
      <c r="L1767">
        <v>0</v>
      </c>
      <c r="M1767">
        <v>0</v>
      </c>
      <c r="N1767">
        <v>0.10630000000000001</v>
      </c>
      <c r="O1767">
        <v>0.128</v>
      </c>
      <c r="P1767">
        <v>0.1734</v>
      </c>
      <c r="Q1767">
        <v>9.1499999999999998E-2</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row>
    <row r="1768" spans="8:48" ht="15" customHeight="1" x14ac:dyDescent="0.3">
      <c r="H1768" t="str">
        <v>BC7H5F7</v>
      </c>
      <c r="I1768" t="str">
        <v>CONVIVIALITY PLC  ORD</v>
      </c>
      <c r="J1768">
        <v>0</v>
      </c>
      <c r="K1768">
        <v>0</v>
      </c>
      <c r="L1768">
        <v>0.1031</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row>
    <row r="1769" spans="8:48" ht="15" customHeight="1" x14ac:dyDescent="0.3">
      <c r="H1769" t="str">
        <v>BN133N2</v>
      </c>
      <c r="I1769" t="str">
        <v>CONDUIT HOLDINGS LTD  ORD</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0.45250000000000001</v>
      </c>
      <c r="AH1769">
        <v>0.54469999999999996</v>
      </c>
      <c r="AI1769">
        <v>0.51639999999999997</v>
      </c>
      <c r="AJ1769">
        <v>0.37480000000000002</v>
      </c>
      <c r="AK1769">
        <v>2.8000000000000001E-2</v>
      </c>
      <c r="AL1769">
        <v>0</v>
      </c>
      <c r="AM1769">
        <v>0</v>
      </c>
      <c r="AN1769">
        <v>0</v>
      </c>
      <c r="AO1769">
        <v>0</v>
      </c>
      <c r="AP1769">
        <v>0</v>
      </c>
      <c r="AQ1769">
        <v>0</v>
      </c>
      <c r="AR1769">
        <v>0</v>
      </c>
      <c r="AS1769">
        <v>0</v>
      </c>
      <c r="AT1769">
        <v>0</v>
      </c>
      <c r="AU1769">
        <v>0</v>
      </c>
      <c r="AV1769">
        <v>0</v>
      </c>
    </row>
    <row r="1770" spans="8:48" ht="15" customHeight="1" x14ac:dyDescent="0.3">
      <c r="H1770" t="str">
        <v>BF448H5</v>
      </c>
      <c r="I1770" t="str">
        <v>CONTOURGLOBAL PLC  ORD</v>
      </c>
      <c r="J1770">
        <v>0</v>
      </c>
      <c r="K1770">
        <v>0</v>
      </c>
      <c r="L1770">
        <v>0</v>
      </c>
      <c r="M1770">
        <v>0</v>
      </c>
      <c r="N1770">
        <v>0</v>
      </c>
      <c r="O1770">
        <v>0</v>
      </c>
      <c r="P1770">
        <v>0</v>
      </c>
      <c r="Q1770">
        <v>0</v>
      </c>
      <c r="R1770">
        <v>0</v>
      </c>
      <c r="S1770">
        <v>0</v>
      </c>
      <c r="T1770">
        <v>0</v>
      </c>
      <c r="U1770">
        <v>0</v>
      </c>
      <c r="V1770">
        <v>0</v>
      </c>
      <c r="W1770">
        <v>0</v>
      </c>
      <c r="X1770">
        <v>0</v>
      </c>
      <c r="Y1770">
        <v>0</v>
      </c>
      <c r="Z1770">
        <v>0</v>
      </c>
      <c r="AA1770">
        <v>1.5299999999999999E-2</v>
      </c>
      <c r="AB1770">
        <v>0.3039</v>
      </c>
      <c r="AC1770">
        <v>0.40310000000000001</v>
      </c>
      <c r="AD1770">
        <v>0.49709999999999999</v>
      </c>
      <c r="AE1770">
        <v>0.47099999999999997</v>
      </c>
      <c r="AF1770">
        <v>0.4546</v>
      </c>
      <c r="AG1770">
        <v>0.37269999999999998</v>
      </c>
      <c r="AH1770">
        <v>0</v>
      </c>
      <c r="AI1770">
        <v>0</v>
      </c>
      <c r="AJ1770">
        <v>0</v>
      </c>
      <c r="AK1770">
        <v>0</v>
      </c>
      <c r="AL1770">
        <v>0</v>
      </c>
      <c r="AM1770">
        <v>0</v>
      </c>
      <c r="AN1770">
        <v>0</v>
      </c>
      <c r="AO1770">
        <v>0</v>
      </c>
      <c r="AP1770">
        <v>0</v>
      </c>
      <c r="AQ1770">
        <v>0</v>
      </c>
      <c r="AR1770">
        <v>0</v>
      </c>
      <c r="AS1770">
        <v>0</v>
      </c>
      <c r="AT1770">
        <v>0</v>
      </c>
      <c r="AU1770">
        <v>0</v>
      </c>
      <c r="AV1770">
        <v>0</v>
      </c>
    </row>
    <row r="1771" spans="8:48" ht="15" customHeight="1" x14ac:dyDescent="0.3">
      <c r="H1771" t="str">
        <v>BZ1BLL4</v>
      </c>
      <c r="I1771" t="str">
        <v>CREO MEDICAL GROUP PLC  ORD</v>
      </c>
      <c r="J1771">
        <v>0</v>
      </c>
      <c r="K1771">
        <v>0</v>
      </c>
      <c r="L1771">
        <v>0</v>
      </c>
      <c r="M1771">
        <v>0</v>
      </c>
      <c r="N1771">
        <v>0</v>
      </c>
      <c r="O1771">
        <v>0</v>
      </c>
      <c r="P1771">
        <v>0</v>
      </c>
      <c r="Q1771">
        <v>0</v>
      </c>
      <c r="R1771">
        <v>0</v>
      </c>
      <c r="S1771">
        <v>0</v>
      </c>
      <c r="T1771">
        <v>0</v>
      </c>
      <c r="U1771">
        <v>0</v>
      </c>
      <c r="V1771">
        <v>0</v>
      </c>
      <c r="W1771">
        <v>0</v>
      </c>
      <c r="X1771">
        <v>0</v>
      </c>
      <c r="Y1771">
        <v>0.5363</v>
      </c>
      <c r="Z1771">
        <v>0.48170000000000002</v>
      </c>
      <c r="AA1771">
        <v>0.40939999999999999</v>
      </c>
      <c r="AB1771">
        <v>0.33600000000000002</v>
      </c>
      <c r="AC1771">
        <v>0.52790000000000004</v>
      </c>
      <c r="AD1771">
        <v>0.47910000000000003</v>
      </c>
      <c r="AE1771">
        <v>0.68340000000000001</v>
      </c>
      <c r="AF1771">
        <v>0.5363</v>
      </c>
      <c r="AG1771">
        <v>0.4572</v>
      </c>
      <c r="AH1771">
        <v>0.42959999999999998</v>
      </c>
      <c r="AI1771">
        <v>0.31669999999999998</v>
      </c>
      <c r="AJ1771">
        <v>0.33360000000000001</v>
      </c>
      <c r="AK1771">
        <v>0.27779999999999999</v>
      </c>
      <c r="AL1771">
        <v>0.2107</v>
      </c>
      <c r="AM1771">
        <v>0.23949999999999999</v>
      </c>
      <c r="AN1771">
        <v>0.14299999999999999</v>
      </c>
      <c r="AO1771">
        <v>5.62E-2</v>
      </c>
      <c r="AP1771">
        <v>5.45E-2</v>
      </c>
      <c r="AQ1771">
        <v>0</v>
      </c>
      <c r="AR1771">
        <v>0</v>
      </c>
      <c r="AS1771">
        <v>0</v>
      </c>
      <c r="AT1771">
        <v>0</v>
      </c>
      <c r="AU1771">
        <v>0</v>
      </c>
      <c r="AV1771">
        <v>0</v>
      </c>
    </row>
    <row r="1772" spans="8:48" ht="15" customHeight="1" x14ac:dyDescent="0.3">
      <c r="H1772" t="str">
        <v>0182663</v>
      </c>
      <c r="I1772" t="str">
        <v>DIPLOMA PLC  ORD</v>
      </c>
      <c r="J1772">
        <v>0</v>
      </c>
      <c r="K1772">
        <v>0</v>
      </c>
      <c r="L1772">
        <v>0</v>
      </c>
      <c r="M1772">
        <v>0</v>
      </c>
      <c r="N1772">
        <v>0</v>
      </c>
      <c r="O1772">
        <v>0</v>
      </c>
      <c r="P1772">
        <v>0</v>
      </c>
      <c r="Q1772">
        <v>0</v>
      </c>
      <c r="R1772">
        <v>0</v>
      </c>
      <c r="S1772">
        <v>0</v>
      </c>
      <c r="T1772">
        <v>0</v>
      </c>
      <c r="U1772">
        <v>0</v>
      </c>
      <c r="V1772">
        <v>0</v>
      </c>
      <c r="W1772">
        <v>0</v>
      </c>
      <c r="X1772">
        <v>0</v>
      </c>
      <c r="Y1772">
        <v>0</v>
      </c>
      <c r="Z1772">
        <v>0</v>
      </c>
      <c r="AA1772">
        <v>7.1199999999999999E-2</v>
      </c>
      <c r="AB1772">
        <v>0.11509999999999999</v>
      </c>
      <c r="AC1772">
        <v>0.15490000000000001</v>
      </c>
      <c r="AD1772">
        <v>0.4335</v>
      </c>
      <c r="AE1772">
        <v>0.44990000000000002</v>
      </c>
      <c r="AF1772">
        <v>0.50119999999999998</v>
      </c>
      <c r="AG1772">
        <v>0</v>
      </c>
      <c r="AH1772">
        <v>0</v>
      </c>
      <c r="AI1772">
        <v>0</v>
      </c>
      <c r="AJ1772">
        <v>0</v>
      </c>
      <c r="AK1772">
        <v>0</v>
      </c>
      <c r="AL1772">
        <v>0</v>
      </c>
      <c r="AM1772">
        <v>0</v>
      </c>
      <c r="AN1772">
        <v>0</v>
      </c>
      <c r="AO1772">
        <v>0</v>
      </c>
      <c r="AP1772">
        <v>0</v>
      </c>
      <c r="AQ1772">
        <v>0</v>
      </c>
      <c r="AR1772">
        <v>0</v>
      </c>
      <c r="AS1772">
        <v>0</v>
      </c>
      <c r="AT1772">
        <v>0</v>
      </c>
      <c r="AU1772">
        <v>0</v>
      </c>
      <c r="AV1772">
        <v>0</v>
      </c>
    </row>
    <row r="1773" spans="8:48" ht="15" customHeight="1" x14ac:dyDescent="0.3">
      <c r="H1773" t="str">
        <v>0963318</v>
      </c>
      <c r="I1773" t="str">
        <v>DECHRA PHARMACEUTICALS PLC  ORD</v>
      </c>
      <c r="J1773">
        <v>0</v>
      </c>
      <c r="K1773">
        <v>0</v>
      </c>
      <c r="L1773">
        <v>0</v>
      </c>
      <c r="M1773">
        <v>0</v>
      </c>
      <c r="N1773">
        <v>0</v>
      </c>
      <c r="O1773">
        <v>0</v>
      </c>
      <c r="P1773">
        <v>0</v>
      </c>
      <c r="Q1773">
        <v>0</v>
      </c>
      <c r="R1773">
        <v>0</v>
      </c>
      <c r="S1773">
        <v>0</v>
      </c>
      <c r="T1773">
        <v>0</v>
      </c>
      <c r="U1773">
        <v>0</v>
      </c>
      <c r="V1773">
        <v>0.65439999999999998</v>
      </c>
      <c r="W1773">
        <v>0.64500000000000002</v>
      </c>
      <c r="X1773">
        <v>0.51600000000000001</v>
      </c>
      <c r="Y1773">
        <v>1.0706</v>
      </c>
      <c r="Z1773">
        <v>1.1519999999999999</v>
      </c>
      <c r="AA1773">
        <v>0.49419999999999997</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row>
    <row r="1774" spans="8:48" ht="15" customHeight="1" x14ac:dyDescent="0.3">
      <c r="H1774" t="str">
        <v>0822011</v>
      </c>
      <c r="I1774" t="str">
        <v>DS SMITH PLC  ORD</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0.34499999999999997</v>
      </c>
      <c r="AU1774">
        <v>0</v>
      </c>
      <c r="AV1774">
        <v>0</v>
      </c>
    </row>
    <row r="1775" spans="8:48" ht="15" customHeight="1" x14ac:dyDescent="0.3">
      <c r="H1775" t="str">
        <v>3305779</v>
      </c>
      <c r="I1775" t="str">
        <v>DIALIGHT PLC  ORD</v>
      </c>
      <c r="J1775">
        <v>1.0389999999999999</v>
      </c>
      <c r="K1775">
        <v>0.65680000000000005</v>
      </c>
      <c r="L1775">
        <v>0.76970000000000005</v>
      </c>
      <c r="M1775">
        <v>0.5202</v>
      </c>
      <c r="N1775">
        <v>0.58330000000000004</v>
      </c>
      <c r="O1775">
        <v>0.31929999999999997</v>
      </c>
      <c r="P1775">
        <v>0.41839999999999999</v>
      </c>
      <c r="Q1775">
        <v>0.45450000000000002</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row>
    <row r="1776" spans="8:48" ht="15" customHeight="1" x14ac:dyDescent="0.3">
      <c r="H1776" t="str">
        <v>BY9D0Y1</v>
      </c>
      <c r="I1776" t="str">
        <v>DIRECT LINE INSURANCE GROUP PLC  ORD</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0.27360000000000001</v>
      </c>
      <c r="AR1776">
        <v>0.35980000000000001</v>
      </c>
      <c r="AS1776">
        <v>0.35310000000000002</v>
      </c>
      <c r="AT1776">
        <v>0.378</v>
      </c>
      <c r="AU1776">
        <v>0.3145</v>
      </c>
      <c r="AV1776">
        <v>0</v>
      </c>
    </row>
    <row r="1777" spans="8:48" ht="15" customHeight="1" x14ac:dyDescent="0.3">
      <c r="H1777" t="str">
        <v>0005588</v>
      </c>
      <c r="I1777" t="str">
        <v>DISCOVERIE GROUP PLC  ORD</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0.29330000000000001</v>
      </c>
      <c r="AS1777">
        <v>0.35220000000000001</v>
      </c>
      <c r="AT1777">
        <v>0</v>
      </c>
      <c r="AU1777">
        <v>0</v>
      </c>
      <c r="AV1777">
        <v>0</v>
      </c>
    </row>
    <row r="1778" spans="8:48" ht="15" customHeight="1" x14ac:dyDescent="0.3">
      <c r="H1778" t="str">
        <v>BQHP5P9</v>
      </c>
      <c r="I1778" t="str">
        <v>DIVERSIFIED ENERGY (GAS &amp; OIL)  ORD</v>
      </c>
      <c r="J1778">
        <v>0</v>
      </c>
      <c r="K1778">
        <v>0</v>
      </c>
      <c r="L1778">
        <v>0</v>
      </c>
      <c r="M1778">
        <v>0</v>
      </c>
      <c r="N1778">
        <v>0</v>
      </c>
      <c r="O1778">
        <v>0</v>
      </c>
      <c r="P1778">
        <v>0</v>
      </c>
      <c r="Q1778">
        <v>0</v>
      </c>
      <c r="R1778">
        <v>0</v>
      </c>
      <c r="S1778">
        <v>0</v>
      </c>
      <c r="T1778">
        <v>0</v>
      </c>
      <c r="U1778">
        <v>0</v>
      </c>
      <c r="V1778">
        <v>0.30499999999999999</v>
      </c>
      <c r="W1778">
        <v>0.39750000000000002</v>
      </c>
      <c r="X1778">
        <v>0.42159999999999997</v>
      </c>
      <c r="Y1778">
        <v>0.41520000000000001</v>
      </c>
      <c r="Z1778">
        <v>0.45619999999999999</v>
      </c>
      <c r="AA1778">
        <v>0.42270000000000002</v>
      </c>
      <c r="AB1778">
        <v>0.45079999999999998</v>
      </c>
      <c r="AC1778">
        <v>0.40389999999999998</v>
      </c>
      <c r="AD1778">
        <v>0.49309999999999998</v>
      </c>
      <c r="AE1778">
        <v>0.53149999999999997</v>
      </c>
      <c r="AF1778">
        <v>0.54620000000000002</v>
      </c>
      <c r="AG1778">
        <v>0.47660000000000002</v>
      </c>
      <c r="AH1778">
        <v>0.27960000000000002</v>
      </c>
      <c r="AI1778">
        <v>0</v>
      </c>
      <c r="AJ1778">
        <v>0</v>
      </c>
      <c r="AK1778">
        <v>0</v>
      </c>
      <c r="AL1778">
        <v>0</v>
      </c>
      <c r="AM1778">
        <v>0</v>
      </c>
      <c r="AN1778">
        <v>0</v>
      </c>
      <c r="AO1778">
        <v>0</v>
      </c>
      <c r="AP1778">
        <v>0</v>
      </c>
      <c r="AQ1778">
        <v>0</v>
      </c>
      <c r="AR1778">
        <v>0</v>
      </c>
      <c r="AS1778">
        <v>0</v>
      </c>
      <c r="AT1778">
        <v>0</v>
      </c>
      <c r="AU1778">
        <v>0</v>
      </c>
      <c r="AV1778">
        <v>0</v>
      </c>
    </row>
    <row r="1779" spans="8:48" ht="15" customHeight="1" x14ac:dyDescent="0.3">
      <c r="H1779" t="str">
        <v>B61D1Y0</v>
      </c>
      <c r="I1779" t="str">
        <v>EMIS GROUP PLC  ORD</v>
      </c>
      <c r="J1779">
        <v>0</v>
      </c>
      <c r="K1779">
        <v>0</v>
      </c>
      <c r="L1779">
        <v>0</v>
      </c>
      <c r="M1779">
        <v>0</v>
      </c>
      <c r="N1779">
        <v>0</v>
      </c>
      <c r="O1779">
        <v>0</v>
      </c>
      <c r="P1779">
        <v>0</v>
      </c>
      <c r="Q1779">
        <v>4.3799999999999999E-2</v>
      </c>
      <c r="R1779">
        <v>0.25180000000000002</v>
      </c>
      <c r="S1779">
        <v>0.25280000000000002</v>
      </c>
      <c r="T1779">
        <v>0.23899999999999999</v>
      </c>
      <c r="U1779">
        <v>0.28179999999999999</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row>
    <row r="1780" spans="8:48" ht="15" customHeight="1" x14ac:dyDescent="0.3">
      <c r="H1780" t="str">
        <v>BNDRD10</v>
      </c>
      <c r="I1780" t="str">
        <v>POD POINT GROUP HOLDINGS PLC  ORD</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8.2600000000000007E-2</v>
      </c>
      <c r="AP1780">
        <v>0.1148</v>
      </c>
      <c r="AQ1780">
        <v>9.69E-2</v>
      </c>
      <c r="AR1780">
        <v>3.9199999999999999E-2</v>
      </c>
      <c r="AS1780">
        <v>0</v>
      </c>
      <c r="AT1780">
        <v>0</v>
      </c>
      <c r="AU1780">
        <v>0</v>
      </c>
      <c r="AV1780">
        <v>0</v>
      </c>
    </row>
    <row r="1781" spans="8:48" ht="15" customHeight="1" x14ac:dyDescent="0.3">
      <c r="H1781" t="str">
        <v>BYYW9G8</v>
      </c>
      <c r="I1781" t="str">
        <v>AVACTA GROUP PLC  ORD</v>
      </c>
      <c r="J1781">
        <v>0</v>
      </c>
      <c r="K1781">
        <v>0</v>
      </c>
      <c r="L1781">
        <v>0.25490000000000002</v>
      </c>
      <c r="M1781">
        <v>0.2394</v>
      </c>
      <c r="N1781">
        <v>0.21240000000000001</v>
      </c>
      <c r="O1781">
        <v>0.17929999999999999</v>
      </c>
      <c r="P1781">
        <v>0.17960000000000001</v>
      </c>
      <c r="Q1781">
        <v>0.1305</v>
      </c>
      <c r="R1781">
        <v>0.1027</v>
      </c>
      <c r="S1781">
        <v>0.14230000000000001</v>
      </c>
      <c r="T1781">
        <v>0.10780000000000001</v>
      </c>
      <c r="U1781">
        <v>9.8799999999999999E-2</v>
      </c>
      <c r="V1781">
        <v>6.3299999999999995E-2</v>
      </c>
      <c r="W1781">
        <v>4.82E-2</v>
      </c>
      <c r="X1781">
        <v>4.24E-2</v>
      </c>
      <c r="Y1781">
        <v>0.11409999999999999</v>
      </c>
      <c r="Z1781">
        <v>0.12330000000000001</v>
      </c>
      <c r="AA1781">
        <v>9.5299999999999996E-2</v>
      </c>
      <c r="AB1781">
        <v>6.0100000000000001E-2</v>
      </c>
      <c r="AC1781">
        <v>4.5100000000000001E-2</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row>
    <row r="1782" spans="8:48" ht="15" customHeight="1" x14ac:dyDescent="0.3">
      <c r="H1782" t="str">
        <v>0241854</v>
      </c>
      <c r="I1782" t="str">
        <v>ELEMENTIS PLC  ORD</v>
      </c>
      <c r="J1782">
        <v>0</v>
      </c>
      <c r="K1782">
        <v>0</v>
      </c>
      <c r="L1782">
        <v>0</v>
      </c>
      <c r="M1782">
        <v>0</v>
      </c>
      <c r="N1782">
        <v>0</v>
      </c>
      <c r="O1782">
        <v>0</v>
      </c>
      <c r="P1782">
        <v>0</v>
      </c>
      <c r="Q1782">
        <v>0</v>
      </c>
      <c r="R1782">
        <v>0</v>
      </c>
      <c r="S1782">
        <v>0</v>
      </c>
      <c r="T1782">
        <v>0</v>
      </c>
      <c r="U1782">
        <v>0</v>
      </c>
      <c r="V1782">
        <v>0</v>
      </c>
      <c r="W1782">
        <v>0</v>
      </c>
      <c r="X1782">
        <v>0</v>
      </c>
      <c r="Y1782">
        <v>0</v>
      </c>
      <c r="Z1782">
        <v>0</v>
      </c>
      <c r="AA1782">
        <v>0.13439999999999999</v>
      </c>
      <c r="AB1782">
        <v>0.16819999999999999</v>
      </c>
      <c r="AC1782">
        <v>0.19889999999999999</v>
      </c>
      <c r="AD1782">
        <v>0.25069999999999998</v>
      </c>
      <c r="AE1782">
        <v>0.35070000000000001</v>
      </c>
      <c r="AF1782">
        <v>0.43540000000000001</v>
      </c>
      <c r="AG1782">
        <v>0.40439999999999998</v>
      </c>
      <c r="AH1782">
        <v>0.31009999999999999</v>
      </c>
      <c r="AI1782">
        <v>0.29709999999999998</v>
      </c>
      <c r="AJ1782">
        <v>0.32240000000000002</v>
      </c>
      <c r="AK1782">
        <v>0.312</v>
      </c>
      <c r="AL1782">
        <v>0</v>
      </c>
      <c r="AM1782">
        <v>0</v>
      </c>
      <c r="AN1782">
        <v>0</v>
      </c>
      <c r="AO1782">
        <v>0</v>
      </c>
      <c r="AP1782">
        <v>0</v>
      </c>
      <c r="AQ1782">
        <v>0</v>
      </c>
      <c r="AR1782">
        <v>0</v>
      </c>
      <c r="AS1782">
        <v>0</v>
      </c>
      <c r="AT1782">
        <v>0</v>
      </c>
      <c r="AU1782">
        <v>0</v>
      </c>
      <c r="AV1782">
        <v>0</v>
      </c>
    </row>
    <row r="1783" spans="8:48" ht="15" customHeight="1" x14ac:dyDescent="0.3">
      <c r="H1783" t="str">
        <v>B89J241</v>
      </c>
      <c r="I1783" t="str">
        <v>CLINIGEN GROUP PLC  ORD</v>
      </c>
      <c r="J1783">
        <v>0</v>
      </c>
      <c r="K1783">
        <v>0.80049999999999999</v>
      </c>
      <c r="L1783">
        <v>0.84750000000000003</v>
      </c>
      <c r="M1783">
        <v>0.9103</v>
      </c>
      <c r="N1783">
        <v>0.68420000000000003</v>
      </c>
      <c r="O1783">
        <v>0.31490000000000001</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row>
    <row r="1784" spans="8:48" ht="15" customHeight="1" x14ac:dyDescent="0.3">
      <c r="H1784" t="str">
        <v>B1L8B62</v>
      </c>
      <c r="I1784" t="str">
        <v>EI GROUP PLC  ORD</v>
      </c>
      <c r="J1784">
        <v>0</v>
      </c>
      <c r="K1784">
        <v>0</v>
      </c>
      <c r="L1784">
        <v>0</v>
      </c>
      <c r="M1784">
        <v>0</v>
      </c>
      <c r="N1784">
        <v>0</v>
      </c>
      <c r="O1784">
        <v>0</v>
      </c>
      <c r="P1784">
        <v>0</v>
      </c>
      <c r="Q1784">
        <v>0</v>
      </c>
      <c r="R1784">
        <v>0</v>
      </c>
      <c r="S1784">
        <v>0</v>
      </c>
      <c r="T1784">
        <v>0</v>
      </c>
      <c r="U1784">
        <v>0</v>
      </c>
      <c r="V1784">
        <v>0</v>
      </c>
      <c r="W1784">
        <v>0</v>
      </c>
      <c r="X1784">
        <v>0</v>
      </c>
      <c r="Y1784">
        <v>0</v>
      </c>
      <c r="Z1784">
        <v>0</v>
      </c>
      <c r="AA1784">
        <v>0.1074</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row>
    <row r="1785" spans="8:48" ht="15" customHeight="1" x14ac:dyDescent="0.3">
      <c r="H1785" t="str">
        <v>BWXSNY9</v>
      </c>
      <c r="I1785" t="str">
        <v>ELEGANT HOTELS GROUP PLC  ORD</v>
      </c>
      <c r="J1785">
        <v>0</v>
      </c>
      <c r="K1785">
        <v>6.0699999999999997E-2</v>
      </c>
      <c r="L1785">
        <v>5.8700000000000002E-2</v>
      </c>
      <c r="M1785">
        <v>5.9900000000000002E-2</v>
      </c>
      <c r="N1785">
        <v>4.0899999999999999E-2</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row>
    <row r="1786" spans="8:48" ht="15" customHeight="1" x14ac:dyDescent="0.3">
      <c r="H1786" t="str">
        <v>BVV2KN4</v>
      </c>
      <c r="I1786" t="str">
        <v>EUROCELL PLC  ORD</v>
      </c>
      <c r="J1786">
        <v>0</v>
      </c>
      <c r="K1786">
        <v>0</v>
      </c>
      <c r="L1786">
        <v>0</v>
      </c>
      <c r="M1786">
        <v>0</v>
      </c>
      <c r="N1786">
        <v>0</v>
      </c>
      <c r="O1786">
        <v>0</v>
      </c>
      <c r="P1786">
        <v>0</v>
      </c>
      <c r="Q1786">
        <v>0</v>
      </c>
      <c r="R1786">
        <v>9.8599999999999993E-2</v>
      </c>
      <c r="S1786">
        <v>0.1033</v>
      </c>
      <c r="T1786">
        <v>9.5399999999999999E-2</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row>
    <row r="1787" spans="8:48" ht="15" customHeight="1" x14ac:dyDescent="0.3">
      <c r="H1787" t="str">
        <v>BYWWHR7</v>
      </c>
      <c r="I1787" t="str">
        <v>EQUINITI GROUP PLC  ORD</v>
      </c>
      <c r="J1787">
        <v>0</v>
      </c>
      <c r="K1787">
        <v>0</v>
      </c>
      <c r="L1787">
        <v>0</v>
      </c>
      <c r="M1787">
        <v>0.98750000000000004</v>
      </c>
      <c r="N1787">
        <v>0.63770000000000004</v>
      </c>
      <c r="O1787">
        <v>0.3498</v>
      </c>
      <c r="P1787">
        <v>7.5200000000000003E-2</v>
      </c>
      <c r="Q1787">
        <v>7.1300000000000002E-2</v>
      </c>
      <c r="R1787">
        <v>6.6600000000000006E-2</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row>
    <row r="1788" spans="8:48" ht="15" customHeight="1" x14ac:dyDescent="0.3">
      <c r="H1788" t="str">
        <v>BK5V944</v>
      </c>
      <c r="I1788" t="str">
        <v>COUNTRYWIDE PLC  ORD</v>
      </c>
      <c r="J1788">
        <v>0.44429999999999997</v>
      </c>
      <c r="K1788">
        <v>0.3841</v>
      </c>
      <c r="L1788">
        <v>0.39219999999999999</v>
      </c>
      <c r="M1788">
        <v>0.2283</v>
      </c>
      <c r="N1788">
        <v>0.24610000000000001</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row>
    <row r="1789" spans="8:48" ht="15" customHeight="1" x14ac:dyDescent="0.3">
      <c r="H1789" t="str">
        <v>B5VQMV6</v>
      </c>
      <c r="I1789" t="str">
        <v>ENTAIN PLC  ORD</v>
      </c>
      <c r="J1789">
        <v>0</v>
      </c>
      <c r="K1789">
        <v>0</v>
      </c>
      <c r="L1789">
        <v>0</v>
      </c>
      <c r="M1789">
        <v>0.13350000000000001</v>
      </c>
      <c r="N1789">
        <v>2.4493999999999998</v>
      </c>
      <c r="O1789">
        <v>2.3868</v>
      </c>
      <c r="P1789">
        <v>2.3628</v>
      </c>
      <c r="Q1789">
        <v>2.0510000000000002</v>
      </c>
      <c r="R1789">
        <v>1.9651000000000001</v>
      </c>
      <c r="S1789">
        <v>1.8597999999999999</v>
      </c>
      <c r="T1789">
        <v>1.6232</v>
      </c>
      <c r="U1789">
        <v>1.3452999999999999</v>
      </c>
      <c r="V1789">
        <v>4.4405000000000001</v>
      </c>
      <c r="W1789">
        <v>4.7285000000000004</v>
      </c>
      <c r="X1789">
        <v>4.2224000000000004</v>
      </c>
      <c r="Y1789">
        <v>1.3644000000000001</v>
      </c>
      <c r="Z1789">
        <v>1.0304</v>
      </c>
      <c r="AA1789">
        <v>0.95309999999999995</v>
      </c>
      <c r="AB1789">
        <v>0.45760000000000001</v>
      </c>
      <c r="AC1789">
        <v>0.434</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row>
    <row r="1790" spans="8:48" ht="15" customHeight="1" x14ac:dyDescent="0.3">
      <c r="H1790" t="str">
        <v>B8KJH56</v>
      </c>
      <c r="I1790" t="str">
        <v>ESURE GROUP PLC  ORD</v>
      </c>
      <c r="J1790">
        <v>0</v>
      </c>
      <c r="K1790">
        <v>0.25800000000000001</v>
      </c>
      <c r="L1790">
        <v>0.33529999999999999</v>
      </c>
      <c r="M1790">
        <v>0.34139999999999998</v>
      </c>
      <c r="N1790">
        <v>0.47799999999999998</v>
      </c>
      <c r="O1790">
        <v>0.49440000000000001</v>
      </c>
      <c r="P1790">
        <v>0.26829999999999998</v>
      </c>
      <c r="Q1790">
        <v>0.16969999999999999</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row>
    <row r="1791" spans="8:48" ht="15" customHeight="1" x14ac:dyDescent="0.3">
      <c r="H1791" t="str">
        <v>BKY7HG1</v>
      </c>
      <c r="I1791" t="str">
        <v>EXOVA GROUP PLC  ORD</v>
      </c>
      <c r="J1791">
        <v>0.1424</v>
      </c>
      <c r="K1791">
        <v>5.7099999999999998E-2</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row>
    <row r="1792" spans="8:48" ht="15" customHeight="1" x14ac:dyDescent="0.3">
      <c r="H1792" t="str">
        <v>3303290</v>
      </c>
      <c r="I1792" t="str">
        <v>FAROE PETROLEUM PLC  ORD</v>
      </c>
      <c r="J1792">
        <v>0.35220000000000001</v>
      </c>
      <c r="K1792">
        <v>0.35949999999999999</v>
      </c>
      <c r="L1792">
        <v>0.29380000000000001</v>
      </c>
      <c r="M1792">
        <v>0.22919999999999999</v>
      </c>
      <c r="N1792">
        <v>0.30590000000000001</v>
      </c>
      <c r="O1792">
        <v>0.34150000000000003</v>
      </c>
      <c r="P1792">
        <v>0.47110000000000002</v>
      </c>
      <c r="Q1792">
        <v>0.6633</v>
      </c>
      <c r="R1792">
        <v>0.49430000000000002</v>
      </c>
      <c r="S1792">
        <v>0.41699999999999998</v>
      </c>
      <c r="T1792">
        <v>0.19789999999999999</v>
      </c>
      <c r="U1792">
        <v>0.2969</v>
      </c>
      <c r="V1792">
        <v>0.30830000000000002</v>
      </c>
      <c r="W1792">
        <v>0.39550000000000002</v>
      </c>
      <c r="X1792">
        <v>0.4587</v>
      </c>
      <c r="Y1792">
        <v>0.38340000000000002</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row>
    <row r="1793" spans="8:48" ht="15" customHeight="1" x14ac:dyDescent="0.3">
      <c r="H1793" t="str">
        <v>4330231</v>
      </c>
      <c r="I1793" t="str">
        <v>FBD HOLDINGS PLC  ORD</v>
      </c>
      <c r="J1793">
        <v>0</v>
      </c>
      <c r="K1793">
        <v>0</v>
      </c>
      <c r="L1793">
        <v>0</v>
      </c>
      <c r="M1793">
        <v>0</v>
      </c>
      <c r="N1793">
        <v>0</v>
      </c>
      <c r="O1793">
        <v>0</v>
      </c>
      <c r="P1793">
        <v>0</v>
      </c>
      <c r="Q1793">
        <v>0</v>
      </c>
      <c r="R1793">
        <v>0</v>
      </c>
      <c r="S1793">
        <v>0</v>
      </c>
      <c r="T1793">
        <v>0.1867</v>
      </c>
      <c r="U1793">
        <v>0.2273</v>
      </c>
      <c r="V1793">
        <v>0.27529999999999999</v>
      </c>
      <c r="W1793">
        <v>0.22650000000000001</v>
      </c>
      <c r="X1793">
        <v>0.22320000000000001</v>
      </c>
      <c r="Y1793">
        <v>0.15440000000000001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row>
    <row r="1794" spans="8:48" ht="15" customHeight="1" x14ac:dyDescent="0.3">
      <c r="H1794" t="str">
        <v>BLWDVP5</v>
      </c>
      <c r="I1794" t="str">
        <v>FDM GROUP HOLDINGS PLC  ORD</v>
      </c>
      <c r="J1794">
        <v>0.40910000000000002</v>
      </c>
      <c r="K1794">
        <v>0.42580000000000001</v>
      </c>
      <c r="L1794">
        <v>0.51400000000000001</v>
      </c>
      <c r="M1794">
        <v>0.54279999999999995</v>
      </c>
      <c r="N1794">
        <v>0.5121</v>
      </c>
      <c r="O1794">
        <v>0.2505</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row>
    <row r="1795" spans="8:48" ht="15" customHeight="1" x14ac:dyDescent="0.3">
      <c r="H1795" t="str">
        <v>BKX59Y8</v>
      </c>
      <c r="I1795" t="str">
        <v>FIRESTONE DIAMONDS PLC  ORD</v>
      </c>
      <c r="J1795">
        <v>0.4042</v>
      </c>
      <c r="K1795">
        <v>0.40060000000000001</v>
      </c>
      <c r="L1795">
        <v>0.29599999999999999</v>
      </c>
      <c r="M1795">
        <v>0.22459999999999999</v>
      </c>
      <c r="N1795">
        <v>0.37769999999999998</v>
      </c>
      <c r="O1795">
        <v>0.41660000000000003</v>
      </c>
      <c r="P1795">
        <v>0.67159999999999997</v>
      </c>
      <c r="Q1795">
        <v>0.64249999999999996</v>
      </c>
      <c r="R1795">
        <v>0.50219999999999998</v>
      </c>
      <c r="S1795">
        <v>0.24890000000000001</v>
      </c>
      <c r="T1795">
        <v>0.1125</v>
      </c>
      <c r="U1795">
        <v>8.6300000000000002E-2</v>
      </c>
      <c r="V1795">
        <v>6.4600000000000005E-2</v>
      </c>
      <c r="W1795">
        <v>4.3299999999999998E-2</v>
      </c>
      <c r="X1795">
        <v>3.8699999999999998E-2</v>
      </c>
      <c r="Y1795">
        <v>2.7400000000000001E-2</v>
      </c>
      <c r="Z1795">
        <v>1.7899999999999999E-2</v>
      </c>
      <c r="AA1795">
        <v>9.4999999999999998E-3</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row>
    <row r="1796" spans="8:48" ht="15" customHeight="1" x14ac:dyDescent="0.3">
      <c r="H1796" t="str">
        <v>3147777</v>
      </c>
      <c r="I1796" t="str">
        <v>FD TECHNOLOGIES (FIRST) PLC  ORD</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0.23230000000000001</v>
      </c>
      <c r="AU1796">
        <v>0.23910000000000001</v>
      </c>
      <c r="AV1796">
        <v>0</v>
      </c>
    </row>
    <row r="1797" spans="8:48" ht="15" customHeight="1" x14ac:dyDescent="0.3">
      <c r="H1797" t="str">
        <v>B4QMVR1</v>
      </c>
      <c r="I1797" t="str">
        <v>FLYBE GROUP PLC  ORD</v>
      </c>
      <c r="J1797">
        <v>7.5200000000000003E-2</v>
      </c>
      <c r="K1797">
        <v>6.6799999999999998E-2</v>
      </c>
      <c r="L1797">
        <v>7.0300000000000001E-2</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row>
    <row r="1798" spans="8:48" ht="15" customHeight="1" x14ac:dyDescent="0.3">
      <c r="H1798" t="str">
        <v>BWZMZF4</v>
      </c>
      <c r="I1798" t="str">
        <v>FLUTTER ENTERTAINMENT PLC  ORD</v>
      </c>
      <c r="J1798">
        <v>1.1052999999999999</v>
      </c>
      <c r="K1798">
        <v>0.86419999999999997</v>
      </c>
      <c r="L1798">
        <v>1.1428</v>
      </c>
      <c r="M1798">
        <v>1.2571000000000001</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row>
    <row r="1799" spans="8:48" ht="15" customHeight="1" x14ac:dyDescent="0.3">
      <c r="H1799" t="str">
        <v>BNHSJN3</v>
      </c>
      <c r="I1799" t="str">
        <v>QUILTER PLC  ORD</v>
      </c>
      <c r="J1799">
        <v>0</v>
      </c>
      <c r="K1799">
        <v>0</v>
      </c>
      <c r="L1799">
        <v>0</v>
      </c>
      <c r="M1799">
        <v>0</v>
      </c>
      <c r="N1799">
        <v>0</v>
      </c>
      <c r="O1799">
        <v>0</v>
      </c>
      <c r="P1799">
        <v>0</v>
      </c>
      <c r="Q1799">
        <v>0</v>
      </c>
      <c r="R1799">
        <v>0</v>
      </c>
      <c r="S1799">
        <v>0</v>
      </c>
      <c r="T1799">
        <v>0</v>
      </c>
      <c r="U1799">
        <v>0</v>
      </c>
      <c r="V1799">
        <v>0</v>
      </c>
      <c r="W1799">
        <v>0</v>
      </c>
      <c r="X1799">
        <v>0</v>
      </c>
      <c r="Y1799">
        <v>0</v>
      </c>
      <c r="Z1799">
        <v>0</v>
      </c>
      <c r="AA1799">
        <v>0.27289999999999998</v>
      </c>
      <c r="AB1799">
        <v>0.25979999999999998</v>
      </c>
      <c r="AC1799">
        <v>0.39019999999999999</v>
      </c>
      <c r="AD1799">
        <v>0.72140000000000004</v>
      </c>
      <c r="AE1799">
        <v>0.77629999999999999</v>
      </c>
      <c r="AF1799">
        <v>0.62129999999999996</v>
      </c>
      <c r="AG1799">
        <v>0.54290000000000005</v>
      </c>
      <c r="AH1799">
        <v>0.37909999999999999</v>
      </c>
      <c r="AI1799">
        <v>0.23749999999999999</v>
      </c>
      <c r="AJ1799">
        <v>0</v>
      </c>
      <c r="AK1799">
        <v>0</v>
      </c>
      <c r="AL1799">
        <v>0</v>
      </c>
      <c r="AM1799">
        <v>0</v>
      </c>
      <c r="AN1799">
        <v>0</v>
      </c>
      <c r="AO1799">
        <v>0</v>
      </c>
      <c r="AP1799">
        <v>0</v>
      </c>
      <c r="AQ1799">
        <v>0</v>
      </c>
      <c r="AR1799">
        <v>0</v>
      </c>
      <c r="AS1799">
        <v>0</v>
      </c>
      <c r="AT1799">
        <v>0</v>
      </c>
      <c r="AU1799">
        <v>0</v>
      </c>
      <c r="AV1799">
        <v>0</v>
      </c>
    </row>
    <row r="1800" spans="8:48" ht="15" customHeight="1" x14ac:dyDescent="0.3">
      <c r="H1800" t="str">
        <v>BCKFY51</v>
      </c>
      <c r="I1800" t="str">
        <v>FOXTONS GROUP PLC  ORD</v>
      </c>
      <c r="J1800">
        <v>1.5037</v>
      </c>
      <c r="K1800">
        <v>1.2382</v>
      </c>
      <c r="L1800">
        <v>0.9728</v>
      </c>
      <c r="M1800">
        <v>0.32679999999999998</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row>
    <row r="1801" spans="8:48" ht="15" customHeight="1" x14ac:dyDescent="0.3">
      <c r="H1801" t="str">
        <v>B1QH8P2</v>
      </c>
      <c r="I1801" t="str">
        <v>FRASERS GROUP PLC  ORD</v>
      </c>
      <c r="J1801">
        <v>0</v>
      </c>
      <c r="K1801">
        <v>0.62919999999999998</v>
      </c>
      <c r="L1801">
        <v>0.56499999999999995</v>
      </c>
      <c r="M1801">
        <v>0.53049999999999997</v>
      </c>
      <c r="N1801">
        <v>0.44169999999999998</v>
      </c>
      <c r="O1801">
        <v>0.19819999999999999</v>
      </c>
      <c r="P1801">
        <v>0.17249999999999999</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row>
    <row r="1802" spans="8:48" ht="15" customHeight="1" x14ac:dyDescent="0.3">
      <c r="H1802" t="str">
        <v>B447YT1</v>
      </c>
      <c r="I1802" t="str">
        <v>FULCRUM UTILITY SERVICES LTD  ORD</v>
      </c>
      <c r="J1802">
        <v>0.22850000000000001</v>
      </c>
      <c r="K1802">
        <v>0.24179999999999999</v>
      </c>
      <c r="L1802">
        <v>0.28549999999999998</v>
      </c>
      <c r="M1802">
        <v>0.44140000000000001</v>
      </c>
      <c r="N1802">
        <v>0.62109999999999999</v>
      </c>
      <c r="O1802">
        <v>0.30659999999999998</v>
      </c>
      <c r="P1802">
        <v>4.7800000000000002E-2</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row>
    <row r="1803" spans="8:48" ht="15" customHeight="1" x14ac:dyDescent="0.3">
      <c r="H1803" t="str">
        <v>B1YPC34</v>
      </c>
      <c r="I1803" t="str">
        <v>FULLER SMITH &amp; TURNER PLC  ORD A</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0.30719999999999997</v>
      </c>
      <c r="AI1803">
        <v>0.29980000000000001</v>
      </c>
      <c r="AJ1803">
        <v>0.31759999999999999</v>
      </c>
      <c r="AK1803">
        <v>0.44330000000000003</v>
      </c>
      <c r="AL1803">
        <v>0.28439999999999999</v>
      </c>
      <c r="AM1803">
        <v>0.40460000000000002</v>
      </c>
      <c r="AN1803">
        <v>0.34200000000000003</v>
      </c>
      <c r="AO1803">
        <v>0.31080000000000002</v>
      </c>
      <c r="AP1803">
        <v>0.24759999999999999</v>
      </c>
      <c r="AQ1803">
        <v>0</v>
      </c>
      <c r="AR1803">
        <v>0</v>
      </c>
      <c r="AS1803">
        <v>0</v>
      </c>
      <c r="AT1803">
        <v>0</v>
      </c>
      <c r="AU1803">
        <v>0</v>
      </c>
      <c r="AV1803">
        <v>0</v>
      </c>
    </row>
    <row r="1804" spans="8:48" ht="15" customHeight="1" x14ac:dyDescent="0.3">
      <c r="H1804" t="str">
        <v>0371847</v>
      </c>
      <c r="I1804" t="str">
        <v>GAMES WORKSHOP GROUP PLC  ORD</v>
      </c>
      <c r="J1804">
        <v>0.16489999999999999</v>
      </c>
      <c r="K1804">
        <v>0.159</v>
      </c>
      <c r="L1804">
        <v>9.4100000000000003E-2</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row>
    <row r="1805" spans="8:48" ht="15" customHeight="1" x14ac:dyDescent="0.3">
      <c r="H1805" t="str">
        <v>B3ZP152</v>
      </c>
      <c r="I1805" t="str">
        <v>GAMA AVIATION PLC  ORD</v>
      </c>
      <c r="J1805">
        <v>0.23580000000000001</v>
      </c>
      <c r="K1805">
        <v>0.23599999999999999</v>
      </c>
      <c r="L1805">
        <v>0.23089999999999999</v>
      </c>
      <c r="M1805">
        <v>0.2049</v>
      </c>
      <c r="N1805">
        <v>0.20680000000000001</v>
      </c>
      <c r="O1805">
        <v>0.1361</v>
      </c>
      <c r="P1805">
        <v>0.1103</v>
      </c>
      <c r="Q1805">
        <v>0.10489999999999999</v>
      </c>
      <c r="R1805">
        <v>0.20760000000000001</v>
      </c>
      <c r="S1805">
        <v>0.2278</v>
      </c>
      <c r="T1805">
        <v>0.16839999999999999</v>
      </c>
      <c r="U1805">
        <v>0.15870000000000001</v>
      </c>
      <c r="V1805">
        <v>0.2591</v>
      </c>
      <c r="W1805">
        <v>0.2021</v>
      </c>
      <c r="X1805">
        <v>0.18779999999999999</v>
      </c>
      <c r="Y1805">
        <v>0.16089999999999999</v>
      </c>
      <c r="Z1805">
        <v>3.2800000000000003E-2</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row>
    <row r="1806" spans="8:48" ht="15" customHeight="1" x14ac:dyDescent="0.3">
      <c r="H1806" t="str">
        <v>0687061</v>
      </c>
      <c r="I1806" t="str">
        <v>GB GROUP (TELME GROUP) PLC  ORD</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0.4289</v>
      </c>
      <c r="AC1806">
        <v>0.59730000000000005</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row>
    <row r="1807" spans="8:48" ht="15" customHeight="1" x14ac:dyDescent="0.3">
      <c r="H1807" t="str">
        <v>BG0KTL5</v>
      </c>
      <c r="I1807" t="str">
        <v>GEMFIELDS GROUP LTD  ORD</v>
      </c>
      <c r="J1807">
        <v>0</v>
      </c>
      <c r="K1807">
        <v>0</v>
      </c>
      <c r="L1807">
        <v>0</v>
      </c>
      <c r="M1807">
        <v>0</v>
      </c>
      <c r="N1807">
        <v>0</v>
      </c>
      <c r="O1807">
        <v>0</v>
      </c>
      <c r="P1807">
        <v>0</v>
      </c>
      <c r="Q1807">
        <v>0</v>
      </c>
      <c r="R1807">
        <v>0</v>
      </c>
      <c r="S1807">
        <v>0</v>
      </c>
      <c r="T1807">
        <v>0.11</v>
      </c>
      <c r="U1807">
        <v>0.25119999999999998</v>
      </c>
      <c r="V1807">
        <v>0.27929999999999999</v>
      </c>
      <c r="W1807">
        <v>0.1991</v>
      </c>
      <c r="X1807">
        <v>0.16039999999999999</v>
      </c>
      <c r="Y1807">
        <v>0.27160000000000001</v>
      </c>
      <c r="Z1807">
        <v>0.26079999999999998</v>
      </c>
      <c r="AA1807">
        <v>0.23300000000000001</v>
      </c>
      <c r="AB1807">
        <v>0.21729999999999999</v>
      </c>
      <c r="AC1807">
        <v>0.2155</v>
      </c>
      <c r="AD1807">
        <v>0.22550000000000001</v>
      </c>
      <c r="AE1807">
        <v>0.1736</v>
      </c>
      <c r="AF1807">
        <v>0.13919999999999999</v>
      </c>
      <c r="AG1807">
        <v>0.11749999999999999</v>
      </c>
      <c r="AH1807">
        <v>0.1123</v>
      </c>
      <c r="AI1807">
        <v>0.13089999999999999</v>
      </c>
      <c r="AJ1807">
        <v>0</v>
      </c>
      <c r="AK1807">
        <v>0</v>
      </c>
      <c r="AL1807">
        <v>0</v>
      </c>
      <c r="AM1807">
        <v>0</v>
      </c>
      <c r="AN1807">
        <v>0</v>
      </c>
      <c r="AO1807">
        <v>0</v>
      </c>
      <c r="AP1807">
        <v>0</v>
      </c>
      <c r="AQ1807">
        <v>0</v>
      </c>
      <c r="AR1807">
        <v>0</v>
      </c>
      <c r="AS1807">
        <v>0</v>
      </c>
      <c r="AT1807">
        <v>0</v>
      </c>
      <c r="AU1807">
        <v>0</v>
      </c>
      <c r="AV1807">
        <v>0</v>
      </c>
    </row>
    <row r="1808" spans="8:48" ht="15" customHeight="1" x14ac:dyDescent="0.3">
      <c r="H1808" t="str">
        <v>B55Q3P3</v>
      </c>
      <c r="I1808" t="str">
        <v>GENEL ENERGY PLC  ORD</v>
      </c>
      <c r="J1808">
        <v>0</v>
      </c>
      <c r="K1808">
        <v>0</v>
      </c>
      <c r="L1808">
        <v>0</v>
      </c>
      <c r="M1808">
        <v>3.7900000000000003E-2</v>
      </c>
      <c r="N1808">
        <v>4.1099999999999998E-2</v>
      </c>
      <c r="O1808">
        <v>7.0599999999999996E-2</v>
      </c>
      <c r="P1808">
        <v>4.6800000000000001E-2</v>
      </c>
      <c r="Q1808">
        <v>3.8100000000000002E-2</v>
      </c>
      <c r="R1808">
        <v>2.81E-2</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row>
    <row r="1809" spans="8:48" ht="15" customHeight="1" x14ac:dyDescent="0.3">
      <c r="H1809" t="str">
        <v>B1P8H48</v>
      </c>
      <c r="I1809" t="str">
        <v>GEM DIAMONDS LTD  ORD</v>
      </c>
      <c r="J1809">
        <v>0</v>
      </c>
      <c r="K1809">
        <v>0</v>
      </c>
      <c r="L1809">
        <v>0</v>
      </c>
      <c r="M1809">
        <v>0</v>
      </c>
      <c r="N1809">
        <v>6.3100000000000003E-2</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row>
    <row r="1810" spans="8:48" ht="15" customHeight="1" x14ac:dyDescent="0.3">
      <c r="H1810" t="str">
        <v>0207458</v>
      </c>
      <c r="I1810" t="str">
        <v>GENUS PLC  ORD</v>
      </c>
      <c r="J1810">
        <v>0</v>
      </c>
      <c r="K1810">
        <v>0</v>
      </c>
      <c r="L1810">
        <v>0</v>
      </c>
      <c r="M1810">
        <v>0</v>
      </c>
      <c r="N1810">
        <v>0</v>
      </c>
      <c r="O1810">
        <v>0</v>
      </c>
      <c r="P1810">
        <v>0</v>
      </c>
      <c r="Q1810">
        <v>0</v>
      </c>
      <c r="R1810">
        <v>0</v>
      </c>
      <c r="S1810">
        <v>0</v>
      </c>
      <c r="T1810">
        <v>0</v>
      </c>
      <c r="U1810">
        <v>0</v>
      </c>
      <c r="V1810">
        <v>0</v>
      </c>
      <c r="W1810">
        <v>0</v>
      </c>
      <c r="X1810">
        <v>0</v>
      </c>
      <c r="Y1810">
        <v>0</v>
      </c>
      <c r="Z1810">
        <v>0</v>
      </c>
      <c r="AA1810">
        <v>4.2500000000000003E-2</v>
      </c>
      <c r="AB1810">
        <v>0.17100000000000001</v>
      </c>
      <c r="AC1810">
        <v>0.63349999999999995</v>
      </c>
      <c r="AD1810">
        <v>0</v>
      </c>
      <c r="AE1810">
        <v>0</v>
      </c>
      <c r="AF1810">
        <v>0</v>
      </c>
      <c r="AG1810">
        <v>0</v>
      </c>
      <c r="AH1810">
        <v>0</v>
      </c>
      <c r="AI1810">
        <v>0</v>
      </c>
      <c r="AJ1810">
        <v>0</v>
      </c>
      <c r="AK1810">
        <v>0</v>
      </c>
      <c r="AL1810">
        <v>0</v>
      </c>
      <c r="AM1810">
        <v>0.3301</v>
      </c>
      <c r="AN1810">
        <v>0.38109999999999999</v>
      </c>
      <c r="AO1810">
        <v>0.28360000000000002</v>
      </c>
      <c r="AP1810">
        <v>0.31140000000000001</v>
      </c>
      <c r="AQ1810">
        <v>0.23619999999999999</v>
      </c>
      <c r="AR1810">
        <v>0.3296</v>
      </c>
      <c r="AS1810">
        <v>0</v>
      </c>
      <c r="AT1810">
        <v>0</v>
      </c>
      <c r="AU1810">
        <v>0</v>
      </c>
      <c r="AV1810">
        <v>0</v>
      </c>
    </row>
    <row r="1811" spans="8:48" ht="15" customHeight="1" x14ac:dyDescent="0.3">
      <c r="H1811" t="str">
        <v>B0HX108</v>
      </c>
      <c r="I1811" t="str">
        <v>GEMFIELDS (GEMFIELDS RES) PLC  ORD</v>
      </c>
      <c r="J1811">
        <v>0</v>
      </c>
      <c r="K1811">
        <v>0</v>
      </c>
      <c r="L1811">
        <v>0</v>
      </c>
      <c r="M1811">
        <v>0</v>
      </c>
      <c r="N1811">
        <v>0</v>
      </c>
      <c r="O1811">
        <v>0.1358</v>
      </c>
      <c r="P1811">
        <v>0.28089999999999998</v>
      </c>
      <c r="Q1811">
        <v>0.25069999999999998</v>
      </c>
      <c r="R1811">
        <v>0.21529999999999999</v>
      </c>
      <c r="S1811">
        <v>0.1547</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row>
    <row r="1812" spans="8:48" ht="15" customHeight="1" x14ac:dyDescent="0.3">
      <c r="H1812" t="str">
        <v>B02SHR7</v>
      </c>
      <c r="I1812" t="str">
        <v>UNBOUND GROUP (ELECTRA) PLC  ORD</v>
      </c>
      <c r="J1812">
        <v>0</v>
      </c>
      <c r="K1812">
        <v>0</v>
      </c>
      <c r="L1812">
        <v>0</v>
      </c>
      <c r="M1812">
        <v>0</v>
      </c>
      <c r="N1812">
        <v>0</v>
      </c>
      <c r="O1812">
        <v>0</v>
      </c>
      <c r="P1812">
        <v>0</v>
      </c>
      <c r="Q1812">
        <v>0.30459999999999998</v>
      </c>
      <c r="R1812">
        <v>0.31130000000000002</v>
      </c>
      <c r="S1812">
        <v>0.2024</v>
      </c>
      <c r="T1812">
        <v>0.18140000000000001</v>
      </c>
      <c r="U1812">
        <v>0.15720000000000001</v>
      </c>
      <c r="V1812">
        <v>0.1464</v>
      </c>
      <c r="W1812">
        <v>0.14760000000000001</v>
      </c>
      <c r="X1812">
        <v>0.14410000000000001</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row>
    <row r="1813" spans="8:48" ht="15" customHeight="1" x14ac:dyDescent="0.3">
      <c r="H1813" t="str">
        <v>BZ02Q91</v>
      </c>
      <c r="I1813" t="str">
        <v>GOCO GROUP (GOCOMPARE COM) PLC  ORD</v>
      </c>
      <c r="J1813">
        <v>0</v>
      </c>
      <c r="K1813">
        <v>0</v>
      </c>
      <c r="L1813">
        <v>0</v>
      </c>
      <c r="M1813">
        <v>0</v>
      </c>
      <c r="N1813">
        <v>0</v>
      </c>
      <c r="O1813">
        <v>0</v>
      </c>
      <c r="P1813">
        <v>0</v>
      </c>
      <c r="Q1813">
        <v>5.9799999999999999E-2</v>
      </c>
      <c r="R1813">
        <v>7.5700000000000003E-2</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row>
    <row r="1814" spans="8:48" ht="15" customHeight="1" x14ac:dyDescent="0.3">
      <c r="H1814" t="str">
        <v>B00MZ44</v>
      </c>
      <c r="I1814" t="str">
        <v>GRAFTON GROUP PLC  ORD UNIT</v>
      </c>
      <c r="J1814">
        <v>0.27100000000000002</v>
      </c>
      <c r="K1814">
        <v>0.31919999999999998</v>
      </c>
      <c r="L1814">
        <v>0.3145</v>
      </c>
      <c r="M1814">
        <v>0.33329999999999999</v>
      </c>
      <c r="N1814">
        <v>0.33639999999999998</v>
      </c>
      <c r="O1814">
        <v>0.25600000000000001</v>
      </c>
      <c r="P1814">
        <v>0.20069999999999999</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row>
    <row r="1815" spans="8:48" ht="15" customHeight="1" x14ac:dyDescent="0.3">
      <c r="H1815" t="str">
        <v>BVC3CB8</v>
      </c>
      <c r="I1815" t="str">
        <v>JOHN LAING GROUP PLC  ORD</v>
      </c>
      <c r="J1815">
        <v>0</v>
      </c>
      <c r="K1815">
        <v>0</v>
      </c>
      <c r="L1815">
        <v>0</v>
      </c>
      <c r="M1815">
        <v>0</v>
      </c>
      <c r="N1815">
        <v>0</v>
      </c>
      <c r="O1815">
        <v>0</v>
      </c>
      <c r="P1815">
        <v>0</v>
      </c>
      <c r="Q1815">
        <v>0</v>
      </c>
      <c r="R1815">
        <v>0</v>
      </c>
      <c r="S1815">
        <v>0</v>
      </c>
      <c r="T1815">
        <v>0</v>
      </c>
      <c r="U1815">
        <v>0</v>
      </c>
      <c r="V1815">
        <v>0</v>
      </c>
      <c r="W1815">
        <v>0</v>
      </c>
      <c r="X1815">
        <v>0</v>
      </c>
      <c r="Y1815">
        <v>0</v>
      </c>
      <c r="Z1815">
        <v>0</v>
      </c>
      <c r="AA1815">
        <v>5.2200000000000003E-2</v>
      </c>
      <c r="AB1815">
        <v>0.24049999999999999</v>
      </c>
      <c r="AC1815">
        <v>0.31659999999999999</v>
      </c>
      <c r="AD1815">
        <v>0.3987</v>
      </c>
      <c r="AE1815">
        <v>0.53139999999999998</v>
      </c>
      <c r="AF1815">
        <v>0.57809999999999995</v>
      </c>
      <c r="AG1815">
        <v>1.1440999999999999</v>
      </c>
      <c r="AH1815">
        <v>1.0908</v>
      </c>
      <c r="AI1815">
        <v>0.68969999999999998</v>
      </c>
      <c r="AJ1815">
        <v>0</v>
      </c>
      <c r="AK1815">
        <v>0</v>
      </c>
      <c r="AL1815">
        <v>0</v>
      </c>
      <c r="AM1815">
        <v>0</v>
      </c>
      <c r="AN1815">
        <v>0</v>
      </c>
      <c r="AO1815">
        <v>0</v>
      </c>
      <c r="AP1815">
        <v>0</v>
      </c>
      <c r="AQ1815">
        <v>0</v>
      </c>
      <c r="AR1815">
        <v>0</v>
      </c>
      <c r="AS1815">
        <v>0</v>
      </c>
      <c r="AT1815">
        <v>0</v>
      </c>
      <c r="AU1815">
        <v>0</v>
      </c>
      <c r="AV1815">
        <v>0</v>
      </c>
    </row>
    <row r="1816" spans="8:48" ht="15" customHeight="1" x14ac:dyDescent="0.3">
      <c r="H1816" t="str">
        <v>BZ4FM65</v>
      </c>
      <c r="I1816" t="str">
        <v>GYG PLC  ORD</v>
      </c>
      <c r="J1816">
        <v>0</v>
      </c>
      <c r="K1816">
        <v>0</v>
      </c>
      <c r="L1816">
        <v>0</v>
      </c>
      <c r="M1816">
        <v>0</v>
      </c>
      <c r="N1816">
        <v>0</v>
      </c>
      <c r="O1816">
        <v>0</v>
      </c>
      <c r="P1816">
        <v>0</v>
      </c>
      <c r="Q1816">
        <v>0</v>
      </c>
      <c r="R1816">
        <v>0</v>
      </c>
      <c r="S1816">
        <v>0.39229999999999998</v>
      </c>
      <c r="T1816">
        <v>0.46360000000000001</v>
      </c>
      <c r="U1816">
        <v>0.44840000000000002</v>
      </c>
      <c r="V1816">
        <v>0.32250000000000001</v>
      </c>
      <c r="W1816">
        <v>0.41670000000000001</v>
      </c>
      <c r="X1816">
        <v>0.2442</v>
      </c>
      <c r="Y1816">
        <v>0.15959999999999999</v>
      </c>
      <c r="Z1816">
        <v>0.24510000000000001</v>
      </c>
      <c r="AA1816">
        <v>0.21079999999999999</v>
      </c>
      <c r="AB1816">
        <v>0.16719999999999999</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row>
    <row r="1817" spans="8:48" ht="15" customHeight="1" x14ac:dyDescent="0.3">
      <c r="H1817" t="str">
        <v>BRJQ8J2</v>
      </c>
      <c r="I1817" t="str">
        <v>HAMMERSON PLC  ORD</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0.14219999999999999</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row>
    <row r="1818" spans="8:48" ht="15" customHeight="1" x14ac:dyDescent="0.3">
      <c r="H1818" t="str">
        <v>BMBVGQ3</v>
      </c>
      <c r="I1818" t="str">
        <v>HARBOUR ENERGY PLC  ORD</v>
      </c>
      <c r="J1818">
        <v>0</v>
      </c>
      <c r="K1818">
        <v>0</v>
      </c>
      <c r="L1818">
        <v>2.07E-2</v>
      </c>
      <c r="M1818">
        <v>1.44E-2</v>
      </c>
      <c r="N1818">
        <v>1.3599999999999999E-2</v>
      </c>
      <c r="O1818">
        <v>2.5100000000000001E-2</v>
      </c>
      <c r="P1818">
        <v>0</v>
      </c>
      <c r="Q1818">
        <v>0.36080000000000001</v>
      </c>
      <c r="R1818">
        <v>0.28539999999999999</v>
      </c>
      <c r="S1818">
        <v>2.5600000000000001E-2</v>
      </c>
      <c r="T1818">
        <v>0</v>
      </c>
      <c r="U1818">
        <v>0</v>
      </c>
      <c r="V1818">
        <v>0</v>
      </c>
      <c r="W1818">
        <v>0</v>
      </c>
      <c r="X1818">
        <v>0</v>
      </c>
      <c r="Y1818">
        <v>0.28189999999999998</v>
      </c>
      <c r="Z1818">
        <v>0.3695</v>
      </c>
      <c r="AA1818">
        <v>0.29239999999999999</v>
      </c>
      <c r="AB1818">
        <v>0.29620000000000002</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row>
    <row r="1819" spans="8:48" ht="15" customHeight="1" x14ac:dyDescent="0.3">
      <c r="H1819" t="str">
        <v>BLF0L31</v>
      </c>
      <c r="I1819" t="str">
        <v>HAWKWING PLC  ORD</v>
      </c>
      <c r="J1819">
        <v>0</v>
      </c>
      <c r="K1819">
        <v>0</v>
      </c>
      <c r="L1819">
        <v>0</v>
      </c>
      <c r="M1819">
        <v>0</v>
      </c>
      <c r="N1819">
        <v>0</v>
      </c>
      <c r="O1819">
        <v>0</v>
      </c>
      <c r="P1819">
        <v>0</v>
      </c>
      <c r="Q1819">
        <v>0</v>
      </c>
      <c r="R1819">
        <v>6.9400000000000003E-2</v>
      </c>
      <c r="S1819">
        <v>4.2900000000000001E-2</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row>
    <row r="1820" spans="8:48" ht="15" customHeight="1" x14ac:dyDescent="0.3">
      <c r="H1820" t="str">
        <v>BN2CJ29</v>
      </c>
      <c r="I1820" t="str">
        <v>HEIQ PLC  ORD</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0.36609999999999998</v>
      </c>
      <c r="AH1820">
        <v>0.26800000000000002</v>
      </c>
      <c r="AI1820">
        <v>0.1867</v>
      </c>
      <c r="AJ1820">
        <v>0.13020000000000001</v>
      </c>
      <c r="AK1820">
        <v>0.14080000000000001</v>
      </c>
      <c r="AL1820">
        <v>0.16320000000000001</v>
      </c>
      <c r="AM1820">
        <v>0.24110000000000001</v>
      </c>
      <c r="AN1820">
        <v>0.23519999999999999</v>
      </c>
      <c r="AO1820">
        <v>0.15359999999999999</v>
      </c>
      <c r="AP1820">
        <v>6.6199999999999995E-2</v>
      </c>
      <c r="AQ1820">
        <v>0</v>
      </c>
      <c r="AR1820">
        <v>0</v>
      </c>
      <c r="AS1820">
        <v>0</v>
      </c>
      <c r="AT1820">
        <v>0</v>
      </c>
      <c r="AU1820">
        <v>0</v>
      </c>
      <c r="AV1820">
        <v>0</v>
      </c>
    </row>
    <row r="1821" spans="8:48" ht="15" customHeight="1" x14ac:dyDescent="0.3">
      <c r="H1821" t="str">
        <v>B1GF9F3</v>
      </c>
      <c r="I1821" t="str">
        <v>HELIUS ENERGY PLC  ORD</v>
      </c>
      <c r="J1821">
        <v>4.0500000000000001E-2</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row>
    <row r="1822" spans="8:48" ht="15" customHeight="1" x14ac:dyDescent="0.3">
      <c r="H1822" t="str">
        <v>B943Y72</v>
      </c>
      <c r="I1822" t="str">
        <v>HELLERMANNTYTON GROUP PLC  ORD</v>
      </c>
      <c r="J1822">
        <v>1.0754999999999999</v>
      </c>
      <c r="K1822">
        <v>1.0430999999999999</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row>
    <row r="1823" spans="8:48" ht="15" customHeight="1" x14ac:dyDescent="0.3">
      <c r="H1823" t="str">
        <v>B3CM952</v>
      </c>
      <c r="I1823" t="str">
        <v>HENDERSON GROUP PLC  ORD</v>
      </c>
      <c r="J1823">
        <v>0.6431</v>
      </c>
      <c r="K1823">
        <v>0.54500000000000004</v>
      </c>
      <c r="L1823">
        <v>0.73219999999999996</v>
      </c>
      <c r="M1823">
        <v>0.75019999999999998</v>
      </c>
      <c r="N1823">
        <v>0.64870000000000005</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row>
    <row r="1824" spans="8:48" ht="15" customHeight="1" x14ac:dyDescent="0.3">
      <c r="H1824" t="str">
        <v>B0LCW08</v>
      </c>
      <c r="I1824" t="str">
        <v>HIKMA PHARMACEUTICALS PLC  ORD</v>
      </c>
      <c r="J1824">
        <v>0</v>
      </c>
      <c r="K1824">
        <v>0</v>
      </c>
      <c r="L1824">
        <v>0</v>
      </c>
      <c r="M1824">
        <v>0</v>
      </c>
      <c r="N1824">
        <v>0</v>
      </c>
      <c r="O1824">
        <v>0</v>
      </c>
      <c r="P1824">
        <v>0</v>
      </c>
      <c r="Q1824">
        <v>0</v>
      </c>
      <c r="R1824">
        <v>0</v>
      </c>
      <c r="S1824">
        <v>0.62980000000000003</v>
      </c>
      <c r="T1824">
        <v>1.0073000000000001</v>
      </c>
      <c r="U1824">
        <v>1.0113000000000001</v>
      </c>
      <c r="V1824">
        <v>0.86639999999999995</v>
      </c>
      <c r="W1824">
        <v>1.0019</v>
      </c>
      <c r="X1824">
        <v>1.2618</v>
      </c>
      <c r="Y1824">
        <v>0.35849999999999999</v>
      </c>
      <c r="Z1824">
        <v>0.37009999999999998</v>
      </c>
      <c r="AA1824">
        <v>0.34799999999999998</v>
      </c>
      <c r="AB1824">
        <v>0.50700000000000001</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row>
    <row r="1825" spans="8:48" ht="15" customHeight="1" x14ac:dyDescent="0.3">
      <c r="H1825" t="str">
        <v>B1V9NW5</v>
      </c>
      <c r="I1825" t="str">
        <v>HILTON FOOD GROUP PLC  ORD</v>
      </c>
      <c r="J1825">
        <v>0.18690000000000001</v>
      </c>
      <c r="K1825">
        <v>0.18970000000000001</v>
      </c>
      <c r="L1825">
        <v>0.1358</v>
      </c>
      <c r="M1825">
        <v>0.107</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row>
    <row r="1826" spans="8:48" ht="15" customHeight="1" x14ac:dyDescent="0.3">
      <c r="H1826" t="str">
        <v>B1FW502</v>
      </c>
      <c r="I1826" t="str">
        <v>HOCHSCHILD MINING PLC  ORD</v>
      </c>
      <c r="J1826">
        <v>0</v>
      </c>
      <c r="K1826">
        <v>0</v>
      </c>
      <c r="L1826">
        <v>0</v>
      </c>
      <c r="M1826">
        <v>0</v>
      </c>
      <c r="N1826">
        <v>0</v>
      </c>
      <c r="O1826">
        <v>0</v>
      </c>
      <c r="P1826">
        <v>0</v>
      </c>
      <c r="Q1826">
        <v>6.0499999999999998E-2</v>
      </c>
      <c r="R1826">
        <v>0.18809999999999999</v>
      </c>
      <c r="S1826">
        <v>0.17949999999999999</v>
      </c>
      <c r="T1826">
        <v>0.1419</v>
      </c>
      <c r="U1826">
        <v>0.17219999999999999</v>
      </c>
      <c r="V1826">
        <v>0.2019</v>
      </c>
      <c r="W1826">
        <v>0.1799</v>
      </c>
      <c r="X1826">
        <v>0.158</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row>
    <row r="1827" spans="8:48" ht="15" customHeight="1" x14ac:dyDescent="0.3">
      <c r="H1827" t="str">
        <v>BYYN422</v>
      </c>
      <c r="I1827" t="str">
        <v>HOSTELWORLD GROUP PLC  ORD</v>
      </c>
      <c r="J1827">
        <v>0</v>
      </c>
      <c r="K1827">
        <v>0</v>
      </c>
      <c r="L1827">
        <v>0</v>
      </c>
      <c r="M1827">
        <v>0</v>
      </c>
      <c r="N1827">
        <v>0</v>
      </c>
      <c r="O1827">
        <v>0</v>
      </c>
      <c r="P1827">
        <v>0</v>
      </c>
      <c r="Q1827">
        <v>0</v>
      </c>
      <c r="R1827">
        <v>0</v>
      </c>
      <c r="S1827">
        <v>0</v>
      </c>
      <c r="T1827">
        <v>0</v>
      </c>
      <c r="U1827">
        <v>0</v>
      </c>
      <c r="V1827">
        <v>0</v>
      </c>
      <c r="W1827">
        <v>0</v>
      </c>
      <c r="X1827">
        <v>0</v>
      </c>
      <c r="Y1827">
        <v>0.29170000000000001</v>
      </c>
      <c r="Z1827">
        <v>0.26490000000000002</v>
      </c>
      <c r="AA1827">
        <v>0.251</v>
      </c>
      <c r="AB1827">
        <v>0.2581</v>
      </c>
      <c r="AC1827">
        <v>0.27279999999999999</v>
      </c>
      <c r="AD1827">
        <v>0.1578</v>
      </c>
      <c r="AE1827">
        <v>0.17649999999999999</v>
      </c>
      <c r="AF1827">
        <v>0.15820000000000001</v>
      </c>
      <c r="AG1827">
        <v>7.8399999999999997E-2</v>
      </c>
      <c r="AH1827">
        <v>0</v>
      </c>
      <c r="AI1827">
        <v>0</v>
      </c>
      <c r="AJ1827">
        <v>0</v>
      </c>
      <c r="AK1827">
        <v>0</v>
      </c>
      <c r="AL1827">
        <v>0</v>
      </c>
      <c r="AM1827">
        <v>0</v>
      </c>
      <c r="AN1827">
        <v>0</v>
      </c>
      <c r="AO1827">
        <v>0</v>
      </c>
      <c r="AP1827">
        <v>0</v>
      </c>
      <c r="AQ1827">
        <v>0</v>
      </c>
      <c r="AR1827">
        <v>0</v>
      </c>
      <c r="AS1827">
        <v>0</v>
      </c>
      <c r="AT1827">
        <v>0</v>
      </c>
      <c r="AU1827">
        <v>0</v>
      </c>
      <c r="AV1827">
        <v>0</v>
      </c>
    </row>
    <row r="1828" spans="8:48" ht="15" customHeight="1" x14ac:dyDescent="0.3">
      <c r="H1828" t="str">
        <v>BYYTFB6</v>
      </c>
      <c r="I1828" t="str">
        <v>HOMESERVE PLC  ORD</v>
      </c>
      <c r="J1828">
        <v>0.30990000000000001</v>
      </c>
      <c r="K1828">
        <v>0.33189999999999997</v>
      </c>
      <c r="L1828">
        <v>0.19439999999999999</v>
      </c>
      <c r="M1828">
        <v>0.1547</v>
      </c>
      <c r="N1828">
        <v>0.13339999999999999</v>
      </c>
      <c r="O1828">
        <v>0.14580000000000001</v>
      </c>
      <c r="P1828">
        <v>0.1542</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row>
    <row r="1829" spans="8:48" ht="15" customHeight="1" x14ac:dyDescent="0.3">
      <c r="H1829" t="str">
        <v>0557681</v>
      </c>
      <c r="I1829" t="str">
        <v>HOWDEN JOINERY GROUP PLC  ORD</v>
      </c>
      <c r="J1829">
        <v>0</v>
      </c>
      <c r="K1829">
        <v>0</v>
      </c>
      <c r="L1829">
        <v>0</v>
      </c>
      <c r="M1829">
        <v>0</v>
      </c>
      <c r="N1829">
        <v>0</v>
      </c>
      <c r="O1829">
        <v>0</v>
      </c>
      <c r="P1829">
        <v>0</v>
      </c>
      <c r="Q1829">
        <v>0</v>
      </c>
      <c r="R1829">
        <v>0.1172</v>
      </c>
      <c r="S1829">
        <v>6.8599999999999994E-2</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row>
    <row r="1830" spans="8:48" ht="15" customHeight="1" x14ac:dyDescent="0.3">
      <c r="H1830" t="str">
        <v>0447889</v>
      </c>
      <c r="I1830" t="str">
        <v>HUNTING (GIBSON) PLC  ORD</v>
      </c>
      <c r="J1830">
        <v>0.13730000000000001</v>
      </c>
      <c r="K1830">
        <v>0.156</v>
      </c>
      <c r="L1830">
        <v>0.1013</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row>
    <row r="1831" spans="8:48" ht="15" customHeight="1" x14ac:dyDescent="0.3">
      <c r="H1831" t="str">
        <v>BNTDT81</v>
      </c>
      <c r="I1831" t="str">
        <v>HUTCHMED CHINA (HUTCHISON) LTD  ORD</v>
      </c>
      <c r="J1831">
        <v>0</v>
      </c>
      <c r="K1831">
        <v>0</v>
      </c>
      <c r="L1831">
        <v>0</v>
      </c>
      <c r="M1831">
        <v>0</v>
      </c>
      <c r="N1831">
        <v>0</v>
      </c>
      <c r="O1831">
        <v>0</v>
      </c>
      <c r="P1831">
        <v>0</v>
      </c>
      <c r="Q1831">
        <v>0</v>
      </c>
      <c r="R1831">
        <v>0.18079999999999999</v>
      </c>
      <c r="S1831">
        <v>0.1951</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row>
    <row r="1832" spans="8:48" ht="15" customHeight="1" x14ac:dyDescent="0.3">
      <c r="H1832" t="str">
        <v>B60BWY2</v>
      </c>
      <c r="I1832" t="str">
        <v>HUMMINGBIRD RESOURCES PLC  ORD</v>
      </c>
      <c r="J1832">
        <v>0</v>
      </c>
      <c r="K1832">
        <v>0</v>
      </c>
      <c r="L1832">
        <v>0</v>
      </c>
      <c r="M1832">
        <v>0</v>
      </c>
      <c r="N1832">
        <v>0</v>
      </c>
      <c r="O1832">
        <v>0</v>
      </c>
      <c r="P1832">
        <v>3.1899999999999998E-2</v>
      </c>
      <c r="Q1832">
        <v>2.2599999999999999E-2</v>
      </c>
      <c r="R1832">
        <v>2.9700000000000001E-2</v>
      </c>
      <c r="S1832">
        <v>2.9399999999999999E-2</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row>
    <row r="1833" spans="8:48" ht="15" customHeight="1" x14ac:dyDescent="0.3">
      <c r="H1833" t="str">
        <v>B580MF5</v>
      </c>
      <c r="I1833" t="str">
        <v>HURRICANE ENERGY PLC  ORD</v>
      </c>
      <c r="J1833">
        <v>0</v>
      </c>
      <c r="K1833">
        <v>0</v>
      </c>
      <c r="L1833">
        <v>0</v>
      </c>
      <c r="M1833">
        <v>0</v>
      </c>
      <c r="N1833">
        <v>0</v>
      </c>
      <c r="O1833">
        <v>0</v>
      </c>
      <c r="P1833">
        <v>0</v>
      </c>
      <c r="Q1833">
        <v>0</v>
      </c>
      <c r="R1833">
        <v>0</v>
      </c>
      <c r="S1833">
        <v>0</v>
      </c>
      <c r="T1833">
        <v>0</v>
      </c>
      <c r="U1833">
        <v>0</v>
      </c>
      <c r="V1833">
        <v>0</v>
      </c>
      <c r="W1833">
        <v>0</v>
      </c>
      <c r="X1833">
        <v>0</v>
      </c>
      <c r="Y1833">
        <v>0.20019999999999999</v>
      </c>
      <c r="Z1833">
        <v>0.19450000000000001</v>
      </c>
      <c r="AA1833">
        <v>0.21160000000000001</v>
      </c>
      <c r="AB1833">
        <v>0.15329999999999999</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row>
    <row r="1834" spans="8:48" ht="15" customHeight="1" x14ac:dyDescent="0.3">
      <c r="H1834" t="str">
        <v>BGLP8L2</v>
      </c>
      <c r="I1834" t="str">
        <v>IMI PLC  ORD</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0.35</v>
      </c>
      <c r="AO1834">
        <v>0.2954</v>
      </c>
      <c r="AP1834">
        <v>0</v>
      </c>
      <c r="AQ1834">
        <v>0</v>
      </c>
      <c r="AR1834">
        <v>0</v>
      </c>
      <c r="AS1834">
        <v>0</v>
      </c>
      <c r="AT1834">
        <v>0</v>
      </c>
      <c r="AU1834">
        <v>0</v>
      </c>
      <c r="AV1834">
        <v>0</v>
      </c>
    </row>
    <row r="1835" spans="8:48" ht="15" customHeight="1" x14ac:dyDescent="0.3">
      <c r="H1835" t="str">
        <v>BN4HT33</v>
      </c>
      <c r="I1835" t="str">
        <v>INDIVIOR PLC  ORD</v>
      </c>
      <c r="J1835">
        <v>0</v>
      </c>
      <c r="K1835">
        <v>0</v>
      </c>
      <c r="L1835">
        <v>0</v>
      </c>
      <c r="M1835">
        <v>0</v>
      </c>
      <c r="N1835">
        <v>0</v>
      </c>
      <c r="O1835">
        <v>0</v>
      </c>
      <c r="P1835">
        <v>0</v>
      </c>
      <c r="Q1835">
        <v>0</v>
      </c>
      <c r="R1835">
        <v>0</v>
      </c>
      <c r="S1835">
        <v>0</v>
      </c>
      <c r="T1835">
        <v>0</v>
      </c>
      <c r="U1835">
        <v>0</v>
      </c>
      <c r="V1835">
        <v>0</v>
      </c>
      <c r="W1835">
        <v>0</v>
      </c>
      <c r="X1835">
        <v>0</v>
      </c>
      <c r="Y1835">
        <v>0</v>
      </c>
      <c r="Z1835">
        <v>0.2419</v>
      </c>
      <c r="AA1835">
        <v>3.3500000000000002E-2</v>
      </c>
      <c r="AB1835">
        <v>5.1400000000000001E-2</v>
      </c>
      <c r="AC1835">
        <v>5.2499999999999998E-2</v>
      </c>
      <c r="AD1835">
        <v>0.10299999999999999</v>
      </c>
      <c r="AE1835">
        <v>0.14699999999999999</v>
      </c>
      <c r="AF1835">
        <v>0.38140000000000002</v>
      </c>
      <c r="AG1835">
        <v>0.42149999999999999</v>
      </c>
      <c r="AH1835">
        <v>0.41620000000000001</v>
      </c>
      <c r="AI1835">
        <v>0.38819999999999999</v>
      </c>
      <c r="AJ1835">
        <v>0.45279999999999998</v>
      </c>
      <c r="AK1835">
        <v>0.59089999999999998</v>
      </c>
      <c r="AL1835">
        <v>0.38</v>
      </c>
      <c r="AM1835">
        <v>0.52610000000000001</v>
      </c>
      <c r="AN1835">
        <v>0.3367</v>
      </c>
      <c r="AO1835">
        <v>0</v>
      </c>
      <c r="AP1835">
        <v>0</v>
      </c>
      <c r="AQ1835">
        <v>0</v>
      </c>
      <c r="AR1835">
        <v>0</v>
      </c>
      <c r="AS1835">
        <v>0</v>
      </c>
      <c r="AT1835">
        <v>0</v>
      </c>
      <c r="AU1835">
        <v>0</v>
      </c>
      <c r="AV1835">
        <v>0</v>
      </c>
    </row>
    <row r="1836" spans="8:48" ht="15" customHeight="1" x14ac:dyDescent="0.3">
      <c r="H1836" t="str">
        <v>0687209</v>
      </c>
      <c r="I1836" t="str">
        <v>INNOVATION GROUP PLC  ORD</v>
      </c>
      <c r="J1836">
        <v>1.5214000000000001</v>
      </c>
      <c r="K1836">
        <v>1.4863</v>
      </c>
      <c r="L1836">
        <v>1.2563</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row>
    <row r="1837" spans="8:48" ht="15" customHeight="1" x14ac:dyDescent="0.3">
      <c r="H1837" t="str">
        <v>BYT1DJ1</v>
      </c>
      <c r="I1837" t="str">
        <v>INTERMEDIATE CAPITAL GROUP PLC  ORD</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0.2235</v>
      </c>
      <c r="AE1837">
        <v>0.93579999999999997</v>
      </c>
      <c r="AF1837">
        <v>0.97729999999999995</v>
      </c>
      <c r="AG1837">
        <v>1.1695</v>
      </c>
      <c r="AH1837">
        <v>1.0851999999999999</v>
      </c>
      <c r="AI1837">
        <v>0.93310000000000004</v>
      </c>
      <c r="AJ1837">
        <v>0.95830000000000004</v>
      </c>
      <c r="AK1837">
        <v>1.0319</v>
      </c>
      <c r="AL1837">
        <v>0.85350000000000004</v>
      </c>
      <c r="AM1837">
        <v>0.83330000000000004</v>
      </c>
      <c r="AN1837">
        <v>1.052</v>
      </c>
      <c r="AO1837">
        <v>1.2585</v>
      </c>
      <c r="AP1837">
        <v>1.3391</v>
      </c>
      <c r="AQ1837">
        <v>1.4556</v>
      </c>
      <c r="AR1837">
        <v>1.6624000000000001</v>
      </c>
      <c r="AS1837">
        <v>1.6145</v>
      </c>
      <c r="AT1837">
        <v>1.0843</v>
      </c>
      <c r="AU1837">
        <v>0</v>
      </c>
      <c r="AV1837">
        <v>0</v>
      </c>
    </row>
    <row r="1838" spans="8:48" ht="15" customHeight="1" x14ac:dyDescent="0.3">
      <c r="H1838" t="str">
        <v>5723830</v>
      </c>
      <c r="I1838" t="str">
        <v>CPL RESOURCES PLC  ORD</v>
      </c>
      <c r="J1838">
        <v>0.56859999999999999</v>
      </c>
      <c r="K1838">
        <v>0.49249999999999999</v>
      </c>
      <c r="L1838">
        <v>0.53810000000000002</v>
      </c>
      <c r="M1838">
        <v>0.56520000000000004</v>
      </c>
      <c r="N1838">
        <v>0.58509999999999995</v>
      </c>
      <c r="O1838">
        <v>0.5514</v>
      </c>
      <c r="P1838">
        <v>0.51659999999999995</v>
      </c>
      <c r="Q1838">
        <v>0.45650000000000002</v>
      </c>
      <c r="R1838">
        <v>0.46800000000000003</v>
      </c>
      <c r="S1838">
        <v>0.47810000000000002</v>
      </c>
      <c r="T1838">
        <v>0.49209999999999998</v>
      </c>
      <c r="U1838">
        <v>0.38729999999999998</v>
      </c>
      <c r="V1838">
        <v>0.30819999999999997</v>
      </c>
      <c r="W1838">
        <v>0.27439999999999998</v>
      </c>
      <c r="X1838">
        <v>0.2989</v>
      </c>
      <c r="Y1838">
        <v>0.3745</v>
      </c>
      <c r="Z1838">
        <v>0.39479999999999998</v>
      </c>
      <c r="AA1838">
        <v>0.37569999999999998</v>
      </c>
      <c r="AB1838">
        <v>0.28860000000000002</v>
      </c>
      <c r="AC1838">
        <v>0.33029999999999998</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row>
    <row r="1839" spans="8:48" ht="15" customHeight="1" x14ac:dyDescent="0.3">
      <c r="H1839" t="str">
        <v>BR2Q0V5</v>
      </c>
      <c r="I1839" t="str">
        <v>INSPIRED (ENERGY) PLC  ORD</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0.43269999999999997</v>
      </c>
      <c r="AD1839">
        <v>0.54920000000000002</v>
      </c>
      <c r="AE1839">
        <v>0.55449999999999999</v>
      </c>
      <c r="AF1839">
        <v>0.67459999999999998</v>
      </c>
      <c r="AG1839">
        <v>0.50470000000000004</v>
      </c>
      <c r="AH1839">
        <v>0.57709999999999995</v>
      </c>
      <c r="AI1839">
        <v>0.65159999999999996</v>
      </c>
      <c r="AJ1839">
        <v>0.6321</v>
      </c>
      <c r="AK1839">
        <v>0.62119999999999997</v>
      </c>
      <c r="AL1839">
        <v>0.56000000000000005</v>
      </c>
      <c r="AM1839">
        <v>0.6825</v>
      </c>
      <c r="AN1839">
        <v>0.57569999999999999</v>
      </c>
      <c r="AO1839">
        <v>0.32779999999999998</v>
      </c>
      <c r="AP1839">
        <v>0.45300000000000001</v>
      </c>
      <c r="AQ1839">
        <v>0</v>
      </c>
      <c r="AR1839">
        <v>0</v>
      </c>
      <c r="AS1839">
        <v>0</v>
      </c>
      <c r="AT1839">
        <v>0</v>
      </c>
      <c r="AU1839">
        <v>0</v>
      </c>
      <c r="AV1839">
        <v>0</v>
      </c>
    </row>
    <row r="1840" spans="8:48" ht="15" customHeight="1" x14ac:dyDescent="0.3">
      <c r="H1840" t="str">
        <v>B1YKG04</v>
      </c>
      <c r="I1840" t="str">
        <v>INTERNATIONAL PERSONAL FINANCE  ORD</v>
      </c>
      <c r="J1840">
        <v>0</v>
      </c>
      <c r="K1840">
        <v>0</v>
      </c>
      <c r="L1840">
        <v>0</v>
      </c>
      <c r="M1840">
        <v>0</v>
      </c>
      <c r="N1840">
        <v>0.13700000000000001</v>
      </c>
      <c r="O1840">
        <v>0.1434</v>
      </c>
      <c r="P1840">
        <v>0</v>
      </c>
      <c r="Q1840">
        <v>0</v>
      </c>
      <c r="R1840">
        <v>0.1265</v>
      </c>
      <c r="S1840">
        <v>0.12590000000000001</v>
      </c>
      <c r="T1840">
        <v>0.13550000000000001</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row>
    <row r="1841" spans="8:48" ht="15" customHeight="1" x14ac:dyDescent="0.3">
      <c r="H1841" t="str">
        <v>B3NCXX7</v>
      </c>
      <c r="I1841" t="str">
        <v>IQGEO GROUP (UBISENSE) PLC  ORD</v>
      </c>
      <c r="J1841">
        <v>0.14019999999999999</v>
      </c>
      <c r="K1841">
        <v>0.25340000000000001</v>
      </c>
      <c r="L1841">
        <v>0.21970000000000001</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row>
    <row r="1842" spans="8:48" ht="15" customHeight="1" x14ac:dyDescent="0.3">
      <c r="H1842" t="str">
        <v>BYVQYS0</v>
      </c>
      <c r="I1842" t="str">
        <v>INTERNATIONAL WORKPLACE (IWG)  ORD</v>
      </c>
      <c r="J1842">
        <v>1.3088</v>
      </c>
      <c r="K1842">
        <v>1.3264</v>
      </c>
      <c r="L1842">
        <v>1.4383999999999999</v>
      </c>
      <c r="M1842">
        <v>1.4041999999999999</v>
      </c>
      <c r="N1842">
        <v>1.3832</v>
      </c>
      <c r="O1842">
        <v>1.3183</v>
      </c>
      <c r="P1842">
        <v>1.2364999999999999</v>
      </c>
      <c r="Q1842">
        <v>1.1573</v>
      </c>
      <c r="R1842">
        <v>1.1000000000000001</v>
      </c>
      <c r="S1842">
        <v>0.71919999999999995</v>
      </c>
      <c r="T1842">
        <v>0.218</v>
      </c>
      <c r="U1842">
        <v>0.1913</v>
      </c>
      <c r="V1842">
        <v>0.30499999999999999</v>
      </c>
      <c r="W1842">
        <v>0.39689999999999998</v>
      </c>
      <c r="X1842">
        <v>0.30819999999999997</v>
      </c>
      <c r="Y1842">
        <v>0.40500000000000003</v>
      </c>
      <c r="Z1842">
        <v>0.41749999999999998</v>
      </c>
      <c r="AA1842">
        <v>0.55649999999999999</v>
      </c>
      <c r="AB1842">
        <v>0.58650000000000002</v>
      </c>
      <c r="AC1842">
        <v>0.61429999999999996</v>
      </c>
      <c r="AD1842">
        <v>0.60009999999999997</v>
      </c>
      <c r="AE1842">
        <v>0.51900000000000002</v>
      </c>
      <c r="AF1842">
        <v>0.2419</v>
      </c>
      <c r="AG1842">
        <v>0</v>
      </c>
      <c r="AH1842">
        <v>0</v>
      </c>
      <c r="AI1842">
        <v>0</v>
      </c>
      <c r="AJ1842">
        <v>0</v>
      </c>
      <c r="AK1842">
        <v>0</v>
      </c>
      <c r="AL1842">
        <v>0</v>
      </c>
      <c r="AM1842">
        <v>0</v>
      </c>
      <c r="AN1842">
        <v>0</v>
      </c>
      <c r="AO1842">
        <v>0</v>
      </c>
      <c r="AP1842">
        <v>0</v>
      </c>
      <c r="AQ1842">
        <v>0</v>
      </c>
      <c r="AR1842">
        <v>0</v>
      </c>
      <c r="AS1842">
        <v>0</v>
      </c>
      <c r="AT1842">
        <v>0</v>
      </c>
      <c r="AU1842">
        <v>0</v>
      </c>
      <c r="AV1842">
        <v>0</v>
      </c>
    </row>
    <row r="1843" spans="8:48" ht="15" customHeight="1" x14ac:dyDescent="0.3">
      <c r="H1843" t="str">
        <v>BBCRF44</v>
      </c>
      <c r="I1843" t="str">
        <v>IBEX GLOBAL SOLUTIONS PLC  ORD</v>
      </c>
      <c r="J1843">
        <v>0.128</v>
      </c>
      <c r="K1843">
        <v>0.20230000000000001</v>
      </c>
      <c r="L1843">
        <v>0.20810000000000001</v>
      </c>
      <c r="M1843">
        <v>0.18709999999999999</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row>
    <row r="1844" spans="8:48" ht="15" customHeight="1" x14ac:dyDescent="0.3">
      <c r="H1844" t="str">
        <v>BJVWTM2</v>
      </c>
      <c r="I1844" t="str">
        <v>GULF MARINE SERVICES PLC  ORD</v>
      </c>
      <c r="J1844">
        <v>0</v>
      </c>
      <c r="K1844">
        <v>0</v>
      </c>
      <c r="L1844">
        <v>0</v>
      </c>
      <c r="M1844">
        <v>0</v>
      </c>
      <c r="N1844">
        <v>0</v>
      </c>
      <c r="O1844">
        <v>0</v>
      </c>
      <c r="P1844">
        <v>0</v>
      </c>
      <c r="Q1844">
        <v>0</v>
      </c>
      <c r="R1844">
        <v>0</v>
      </c>
      <c r="S1844">
        <v>0</v>
      </c>
      <c r="T1844">
        <v>0</v>
      </c>
      <c r="U1844">
        <v>0</v>
      </c>
      <c r="V1844">
        <v>0</v>
      </c>
      <c r="W1844">
        <v>0</v>
      </c>
      <c r="X1844">
        <v>0</v>
      </c>
      <c r="Y1844">
        <v>7.0000000000000007E-2</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row>
    <row r="1845" spans="8:48" ht="15" customHeight="1" x14ac:dyDescent="0.3">
      <c r="H1845" t="str">
        <v>0766937</v>
      </c>
      <c r="I1845" t="str">
        <v>ST JAMES S PLACE PLC  ORD</v>
      </c>
      <c r="J1845">
        <v>0.315</v>
      </c>
      <c r="K1845">
        <v>1.2918000000000001</v>
      </c>
      <c r="L1845">
        <v>1.0889</v>
      </c>
      <c r="M1845">
        <v>1.32</v>
      </c>
      <c r="N1845">
        <v>1.3959999999999999</v>
      </c>
      <c r="O1845">
        <v>1.1511</v>
      </c>
      <c r="P1845">
        <v>1.2250000000000001</v>
      </c>
      <c r="Q1845">
        <v>1.2690999999999999</v>
      </c>
      <c r="R1845">
        <v>1.2658</v>
      </c>
      <c r="S1845">
        <v>1.1876</v>
      </c>
      <c r="T1845">
        <v>1.1032</v>
      </c>
      <c r="U1845">
        <v>1.3297000000000001</v>
      </c>
      <c r="V1845">
        <v>1.1724000000000001</v>
      </c>
      <c r="W1845">
        <v>1.153</v>
      </c>
      <c r="X1845">
        <v>1.1745000000000001</v>
      </c>
      <c r="Y1845">
        <v>0.5615</v>
      </c>
      <c r="Z1845">
        <v>0.56779999999999997</v>
      </c>
      <c r="AA1845">
        <v>0.54879999999999995</v>
      </c>
      <c r="AB1845">
        <v>0</v>
      </c>
      <c r="AC1845">
        <v>0</v>
      </c>
      <c r="AD1845">
        <v>0</v>
      </c>
      <c r="AE1845">
        <v>0.38769999999999999</v>
      </c>
      <c r="AF1845">
        <v>0.35880000000000001</v>
      </c>
      <c r="AG1845">
        <v>0</v>
      </c>
      <c r="AH1845">
        <v>0</v>
      </c>
      <c r="AI1845">
        <v>0</v>
      </c>
      <c r="AJ1845">
        <v>0</v>
      </c>
      <c r="AK1845">
        <v>0</v>
      </c>
      <c r="AL1845">
        <v>0</v>
      </c>
      <c r="AM1845">
        <v>0</v>
      </c>
      <c r="AN1845">
        <v>0</v>
      </c>
      <c r="AO1845">
        <v>0</v>
      </c>
      <c r="AP1845">
        <v>0</v>
      </c>
      <c r="AQ1845">
        <v>0</v>
      </c>
      <c r="AR1845">
        <v>0</v>
      </c>
      <c r="AS1845">
        <v>0</v>
      </c>
      <c r="AT1845">
        <v>0</v>
      </c>
      <c r="AU1845">
        <v>0</v>
      </c>
      <c r="AV1845">
        <v>0</v>
      </c>
    </row>
    <row r="1846" spans="8:48" ht="15" customHeight="1" x14ac:dyDescent="0.3">
      <c r="H1846" t="str">
        <v>BM8Q5M0</v>
      </c>
      <c r="I1846" t="str">
        <v>JD SPORTS FASHION PLC  ORD REG</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1.0226</v>
      </c>
      <c r="AP1846">
        <v>0.93289999999999995</v>
      </c>
      <c r="AQ1846">
        <v>0</v>
      </c>
      <c r="AR1846">
        <v>0</v>
      </c>
      <c r="AS1846">
        <v>0</v>
      </c>
      <c r="AT1846">
        <v>0</v>
      </c>
      <c r="AU1846">
        <v>0</v>
      </c>
      <c r="AV1846">
        <v>0</v>
      </c>
    </row>
    <row r="1847" spans="8:48" ht="15" customHeight="1" x14ac:dyDescent="0.3">
      <c r="H1847" t="str">
        <v>BKX5CN8</v>
      </c>
      <c r="I1847" t="str">
        <v>JUST EAT PLC  ORD</v>
      </c>
      <c r="J1847">
        <v>1.3308</v>
      </c>
      <c r="K1847">
        <v>1.4307000000000001</v>
      </c>
      <c r="L1847">
        <v>2.9011999999999998</v>
      </c>
      <c r="M1847">
        <v>2.9893999999999998</v>
      </c>
      <c r="N1847">
        <v>3.0701999999999998</v>
      </c>
      <c r="O1847">
        <v>3.4765999999999999</v>
      </c>
      <c r="P1847">
        <v>3.3384</v>
      </c>
      <c r="Q1847">
        <v>1.8638999999999999</v>
      </c>
      <c r="R1847">
        <v>1.7848999999999999</v>
      </c>
      <c r="S1847">
        <v>1.8171999999999999</v>
      </c>
      <c r="T1847">
        <v>1.8593999999999999</v>
      </c>
      <c r="U1847">
        <v>1.7363999999999999</v>
      </c>
      <c r="V1847">
        <v>1.5607</v>
      </c>
      <c r="W1847">
        <v>1.6209</v>
      </c>
      <c r="X1847">
        <v>1.4249000000000001</v>
      </c>
      <c r="Y1847">
        <v>1.3102</v>
      </c>
      <c r="Z1847">
        <v>1.3942000000000001</v>
      </c>
      <c r="AA1847">
        <v>0.98119999999999996</v>
      </c>
      <c r="AB1847">
        <v>1.0418000000000001</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row>
    <row r="1848" spans="8:48" ht="15" customHeight="1" x14ac:dyDescent="0.3">
      <c r="H1848" t="str">
        <v>BBQ3850</v>
      </c>
      <c r="I1848" t="str">
        <v>KEYWORDS STUDIOS PLC  ORD</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0.55420000000000003</v>
      </c>
      <c r="AT1848">
        <v>0.44400000000000001</v>
      </c>
      <c r="AU1848">
        <v>0.76500000000000001</v>
      </c>
      <c r="AV1848">
        <v>0</v>
      </c>
    </row>
    <row r="1849" spans="8:48" ht="15" customHeight="1" x14ac:dyDescent="0.3">
      <c r="H1849" t="str">
        <v>4491235</v>
      </c>
      <c r="I1849" t="str">
        <v>KINGSPAN GROUP PLC  ORD</v>
      </c>
      <c r="J1849">
        <v>0</v>
      </c>
      <c r="K1849">
        <v>0</v>
      </c>
      <c r="L1849">
        <v>0</v>
      </c>
      <c r="M1849">
        <v>0</v>
      </c>
      <c r="N1849">
        <v>0.15759999999999999</v>
      </c>
      <c r="O1849">
        <v>0.11559999999999999</v>
      </c>
      <c r="P1849">
        <v>0.1245</v>
      </c>
      <c r="Q1849">
        <v>0.12590000000000001</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row>
    <row r="1850" spans="8:48" ht="15" customHeight="1" x14ac:dyDescent="0.3">
      <c r="H1850" t="str">
        <v>BFM6WC6</v>
      </c>
      <c r="I1850" t="str">
        <v>KRM22 PLC  ORD</v>
      </c>
      <c r="J1850">
        <v>0</v>
      </c>
      <c r="K1850">
        <v>0</v>
      </c>
      <c r="L1850">
        <v>0</v>
      </c>
      <c r="M1850">
        <v>0</v>
      </c>
      <c r="N1850">
        <v>0</v>
      </c>
      <c r="O1850">
        <v>0</v>
      </c>
      <c r="P1850">
        <v>0</v>
      </c>
      <c r="Q1850">
        <v>0</v>
      </c>
      <c r="R1850">
        <v>0</v>
      </c>
      <c r="S1850">
        <v>0</v>
      </c>
      <c r="T1850">
        <v>0</v>
      </c>
      <c r="U1850">
        <v>0</v>
      </c>
      <c r="V1850">
        <v>0</v>
      </c>
      <c r="W1850">
        <v>0</v>
      </c>
      <c r="X1850">
        <v>0</v>
      </c>
      <c r="Y1850">
        <v>6.4399999999999999E-2</v>
      </c>
      <c r="Z1850">
        <v>4.9200000000000001E-2</v>
      </c>
      <c r="AA1850">
        <v>3.9800000000000002E-2</v>
      </c>
      <c r="AB1850">
        <v>2.9899999999999999E-2</v>
      </c>
      <c r="AC1850">
        <v>3.2500000000000001E-2</v>
      </c>
      <c r="AD1850">
        <v>4.0599999999999997E-2</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row>
    <row r="1851" spans="8:48" ht="15" customHeight="1" x14ac:dyDescent="0.3">
      <c r="H1851" t="str">
        <v>B0ZSH63</v>
      </c>
      <c r="I1851" t="str">
        <v>LADBROKES CORAL GROUP PLC  ORD</v>
      </c>
      <c r="J1851">
        <v>0</v>
      </c>
      <c r="K1851">
        <v>0</v>
      </c>
      <c r="L1851">
        <v>9.9900000000000003E-2</v>
      </c>
      <c r="M1851">
        <v>0.1195</v>
      </c>
      <c r="N1851">
        <v>0.109</v>
      </c>
      <c r="O1851">
        <v>0.1119</v>
      </c>
      <c r="P1851">
        <v>0.1341</v>
      </c>
      <c r="Q1851">
        <v>9.3700000000000006E-2</v>
      </c>
      <c r="R1851">
        <v>9.7100000000000006E-2</v>
      </c>
      <c r="S1851">
        <v>0.27260000000000001</v>
      </c>
      <c r="T1851">
        <v>0.39140000000000003</v>
      </c>
      <c r="U1851">
        <v>0.59430000000000005</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row>
    <row r="1852" spans="8:48" ht="15" customHeight="1" x14ac:dyDescent="0.3">
      <c r="H1852" t="str">
        <v>0157296</v>
      </c>
      <c r="I1852" t="str">
        <v>LATCHWAYS PLC  ORD</v>
      </c>
      <c r="J1852">
        <v>0.14779999999999999</v>
      </c>
      <c r="K1852">
        <v>0.1608</v>
      </c>
      <c r="L1852">
        <v>0.2445</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row>
    <row r="1853" spans="8:48" ht="15" customHeight="1" x14ac:dyDescent="0.3">
      <c r="H1853" t="str">
        <v>0505754</v>
      </c>
      <c r="I1853" t="str">
        <v>LAVENDON GROUP PLC  ORD</v>
      </c>
      <c r="J1853">
        <v>0.88590000000000002</v>
      </c>
      <c r="K1853">
        <v>0.89659999999999995</v>
      </c>
      <c r="L1853">
        <v>0.67349999999999999</v>
      </c>
      <c r="M1853">
        <v>3.0700000000000002E-2</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row>
    <row r="1854" spans="8:48" ht="15" customHeight="1" x14ac:dyDescent="0.3">
      <c r="H1854" t="str">
        <v>B9FFQF9</v>
      </c>
      <c r="I1854" t="str">
        <v>FENIKSO (LEKOIL) LTD  ORD</v>
      </c>
      <c r="J1854">
        <v>7.6399999999999996E-2</v>
      </c>
      <c r="K1854">
        <v>0.12379999999999999</v>
      </c>
      <c r="L1854">
        <v>0.1009</v>
      </c>
      <c r="M1854">
        <v>0.17249999999999999</v>
      </c>
      <c r="N1854">
        <v>0.14399999999999999</v>
      </c>
      <c r="O1854">
        <v>0.1847</v>
      </c>
      <c r="P1854">
        <v>0.22</v>
      </c>
      <c r="Q1854">
        <v>0.30020000000000002</v>
      </c>
      <c r="R1854">
        <v>0.1159</v>
      </c>
      <c r="S1854">
        <v>7.85E-2</v>
      </c>
      <c r="T1854">
        <v>8.0799999999999997E-2</v>
      </c>
      <c r="U1854">
        <v>7.4700000000000003E-2</v>
      </c>
      <c r="V1854">
        <v>2.1399999999999999E-2</v>
      </c>
      <c r="W1854">
        <v>2.0299999999999999E-2</v>
      </c>
      <c r="X1854">
        <v>1.84E-2</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row>
    <row r="1855" spans="8:48" ht="15" customHeight="1" x14ac:dyDescent="0.3">
      <c r="H1855" t="str">
        <v>LIVN</v>
      </c>
      <c r="I1855" t="str">
        <v>LIVANOVA PLC  ORD</v>
      </c>
      <c r="J1855">
        <v>0</v>
      </c>
      <c r="K1855">
        <v>0</v>
      </c>
      <c r="L1855">
        <v>0</v>
      </c>
      <c r="M1855">
        <v>0.44040000000000001</v>
      </c>
      <c r="N1855">
        <v>0.42820000000000003</v>
      </c>
      <c r="O1855">
        <v>0.57589999999999997</v>
      </c>
      <c r="P1855">
        <v>0.60209999999999997</v>
      </c>
      <c r="Q1855">
        <v>0.58540000000000003</v>
      </c>
      <c r="R1855">
        <v>0.45629999999999998</v>
      </c>
      <c r="S1855">
        <v>0.44629999999999997</v>
      </c>
      <c r="T1855">
        <v>0.43309999999999998</v>
      </c>
      <c r="U1855">
        <v>0.47210000000000002</v>
      </c>
      <c r="V1855">
        <v>0.4128</v>
      </c>
      <c r="W1855">
        <v>0.4607</v>
      </c>
      <c r="X1855">
        <v>0.59179999999999999</v>
      </c>
      <c r="Y1855">
        <v>0.79620000000000002</v>
      </c>
      <c r="Z1855">
        <v>0.8488</v>
      </c>
      <c r="AA1855">
        <v>0.69389999999999996</v>
      </c>
      <c r="AB1855">
        <v>0.81310000000000004</v>
      </c>
      <c r="AC1855">
        <v>0.79990000000000006</v>
      </c>
      <c r="AD1855">
        <v>0.87870000000000004</v>
      </c>
      <c r="AE1855">
        <v>0.73299999999999998</v>
      </c>
      <c r="AF1855">
        <v>0.77339999999999998</v>
      </c>
      <c r="AG1855">
        <v>0.60060000000000002</v>
      </c>
      <c r="AH1855">
        <v>0</v>
      </c>
      <c r="AI1855">
        <v>0</v>
      </c>
      <c r="AJ1855">
        <v>0</v>
      </c>
      <c r="AK1855">
        <v>0</v>
      </c>
      <c r="AL1855">
        <v>0</v>
      </c>
      <c r="AM1855">
        <v>0</v>
      </c>
      <c r="AN1855">
        <v>0</v>
      </c>
      <c r="AO1855">
        <v>0</v>
      </c>
      <c r="AP1855">
        <v>0</v>
      </c>
      <c r="AQ1855">
        <v>0</v>
      </c>
      <c r="AR1855">
        <v>0</v>
      </c>
      <c r="AS1855">
        <v>0</v>
      </c>
      <c r="AT1855">
        <v>0</v>
      </c>
      <c r="AU1855">
        <v>0</v>
      </c>
      <c r="AV1855">
        <v>0</v>
      </c>
    </row>
    <row r="1856" spans="8:48" ht="15" customHeight="1" x14ac:dyDescent="0.3">
      <c r="H1856" t="str">
        <v>BL25F15</v>
      </c>
      <c r="I1856" t="str">
        <v>LOMBARD MEDICAL INC  ORD</v>
      </c>
      <c r="J1856">
        <v>0.17319999999999999</v>
      </c>
      <c r="K1856">
        <v>0.16300000000000001</v>
      </c>
      <c r="L1856">
        <v>0.1356</v>
      </c>
      <c r="M1856">
        <v>2.92E-2</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row>
    <row r="1857" spans="8:48" ht="15" customHeight="1" x14ac:dyDescent="0.3">
      <c r="H1857" t="str">
        <v>BKFW248</v>
      </c>
      <c r="I1857" t="str">
        <v>SEASCAPE ENERGY ASIA (LONGBOAT)  ORD</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8.3000000000000004E-2</v>
      </c>
      <c r="AD1857">
        <v>6.9099999999999995E-2</v>
      </c>
      <c r="AE1857">
        <v>6.5500000000000003E-2</v>
      </c>
      <c r="AF1857">
        <v>8.3199999999999996E-2</v>
      </c>
      <c r="AG1857">
        <v>5.6099999999999997E-2</v>
      </c>
      <c r="AH1857">
        <v>5.7299999999999997E-2</v>
      </c>
      <c r="AI1857">
        <v>0.24529999999999999</v>
      </c>
      <c r="AJ1857">
        <v>0.32650000000000001</v>
      </c>
      <c r="AK1857">
        <v>0.2596</v>
      </c>
      <c r="AL1857">
        <v>0.2596</v>
      </c>
      <c r="AM1857">
        <v>0.22209999999999999</v>
      </c>
      <c r="AN1857">
        <v>0.22040000000000001</v>
      </c>
      <c r="AO1857">
        <v>8.5999999999999993E-2</v>
      </c>
      <c r="AP1857">
        <v>3.4500000000000003E-2</v>
      </c>
      <c r="AQ1857">
        <v>0</v>
      </c>
      <c r="AR1857">
        <v>0</v>
      </c>
      <c r="AS1857">
        <v>0</v>
      </c>
      <c r="AT1857">
        <v>0</v>
      </c>
      <c r="AU1857">
        <v>0</v>
      </c>
      <c r="AV1857">
        <v>0</v>
      </c>
    </row>
    <row r="1858" spans="8:48" ht="15" customHeight="1" x14ac:dyDescent="0.3">
      <c r="H1858" t="str">
        <v>B030JP4</v>
      </c>
      <c r="I1858" t="str">
        <v>LOMBARD RISK MANAGEMENT PLC  ORD</v>
      </c>
      <c r="J1858">
        <v>0</v>
      </c>
      <c r="K1858">
        <v>6.9099999999999995E-2</v>
      </c>
      <c r="L1858">
        <v>6.7699999999999996E-2</v>
      </c>
      <c r="M1858">
        <v>0.06</v>
      </c>
      <c r="N1858">
        <v>5.5500000000000001E-2</v>
      </c>
      <c r="O1858">
        <v>4.02E-2</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row>
    <row r="1859" spans="8:48" ht="15" customHeight="1" x14ac:dyDescent="0.3">
      <c r="H1859" t="str">
        <v>B17MMZ4</v>
      </c>
      <c r="I1859" t="str">
        <v>LOOKERS PLC  ORD</v>
      </c>
      <c r="J1859">
        <v>0.13469999999999999</v>
      </c>
      <c r="K1859">
        <v>0.1414</v>
      </c>
      <c r="L1859">
        <v>0.1244</v>
      </c>
      <c r="M1859">
        <v>0.1198</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row>
    <row r="1860" spans="8:48" ht="15" customHeight="1" x14ac:dyDescent="0.3">
      <c r="H1860" t="str">
        <v>B1G5HX7</v>
      </c>
      <c r="I1860" t="str">
        <v>LSL PROPERTY SERVICES PLC  ORD</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0.3024</v>
      </c>
      <c r="AF1860">
        <v>0</v>
      </c>
      <c r="AG1860">
        <v>0</v>
      </c>
      <c r="AH1860">
        <v>0</v>
      </c>
      <c r="AI1860">
        <v>0</v>
      </c>
      <c r="AJ1860">
        <v>0</v>
      </c>
      <c r="AK1860">
        <v>0</v>
      </c>
      <c r="AL1860">
        <v>0</v>
      </c>
      <c r="AM1860">
        <v>0</v>
      </c>
      <c r="AN1860">
        <v>0</v>
      </c>
      <c r="AO1860">
        <v>0</v>
      </c>
      <c r="AP1860">
        <v>0</v>
      </c>
      <c r="AQ1860">
        <v>0</v>
      </c>
      <c r="AR1860">
        <v>0</v>
      </c>
      <c r="AS1860">
        <v>0</v>
      </c>
      <c r="AT1860">
        <v>0</v>
      </c>
      <c r="AU1860">
        <v>0</v>
      </c>
      <c r="AV1860">
        <v>0</v>
      </c>
    </row>
    <row r="1861" spans="8:48" ht="15" customHeight="1" x14ac:dyDescent="0.3">
      <c r="H1861" t="str">
        <v>B4MFKH7</v>
      </c>
      <c r="I1861" t="str">
        <v>LXB RETAIL PROPERTIES PLC  ORD</v>
      </c>
      <c r="J1861">
        <v>0.87560000000000004</v>
      </c>
      <c r="K1861">
        <v>0.5403</v>
      </c>
      <c r="L1861">
        <v>0.52110000000000001</v>
      </c>
      <c r="M1861">
        <v>0.56200000000000006</v>
      </c>
      <c r="N1861">
        <v>0.58189999999999997</v>
      </c>
      <c r="O1861">
        <v>0.1532</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row>
    <row r="1862" spans="8:48" ht="15" customHeight="1" x14ac:dyDescent="0.3">
      <c r="H1862" t="str">
        <v>LXFT</v>
      </c>
      <c r="I1862" t="str">
        <v>LUXOFT HOLDING INC  CL A</v>
      </c>
      <c r="J1862">
        <v>2.2890999999999999</v>
      </c>
      <c r="K1862">
        <v>1.6653</v>
      </c>
      <c r="L1862">
        <v>1.5643</v>
      </c>
      <c r="M1862">
        <v>1.3476999999999999</v>
      </c>
      <c r="N1862">
        <v>0.91749999999999998</v>
      </c>
      <c r="O1862">
        <v>0.28699999999999998</v>
      </c>
      <c r="P1862">
        <v>0</v>
      </c>
      <c r="Q1862">
        <v>0</v>
      </c>
      <c r="R1862">
        <v>0</v>
      </c>
      <c r="S1862">
        <v>0</v>
      </c>
      <c r="T1862">
        <v>0</v>
      </c>
      <c r="U1862">
        <v>0</v>
      </c>
      <c r="V1862">
        <v>0</v>
      </c>
      <c r="W1862">
        <v>0</v>
      </c>
      <c r="X1862">
        <v>0</v>
      </c>
      <c r="Y1862">
        <v>0.3553</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row>
    <row r="1863" spans="8:48" ht="15" customHeight="1" x14ac:dyDescent="0.3">
      <c r="H1863" t="str">
        <v>BJ1DLW9</v>
      </c>
      <c r="I1863" t="str">
        <v>MAN GROUP PLC  ORD</v>
      </c>
      <c r="J1863">
        <v>0</v>
      </c>
      <c r="K1863">
        <v>0</v>
      </c>
      <c r="L1863">
        <v>0</v>
      </c>
      <c r="M1863">
        <v>0</v>
      </c>
      <c r="N1863">
        <v>0</v>
      </c>
      <c r="O1863">
        <v>0</v>
      </c>
      <c r="P1863">
        <v>0</v>
      </c>
      <c r="Q1863">
        <v>0</v>
      </c>
      <c r="R1863">
        <v>0.2984</v>
      </c>
      <c r="S1863">
        <v>0.30320000000000003</v>
      </c>
      <c r="T1863">
        <v>0.31069999999999998</v>
      </c>
      <c r="U1863">
        <v>0.27460000000000001</v>
      </c>
      <c r="V1863">
        <v>0.23469999999999999</v>
      </c>
      <c r="W1863">
        <v>0.22489999999999999</v>
      </c>
      <c r="X1863">
        <v>0.22950000000000001</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row>
    <row r="1864" spans="8:48" ht="15" customHeight="1" x14ac:dyDescent="0.3">
      <c r="H1864" t="str">
        <v>BHY3RF7</v>
      </c>
      <c r="I1864" t="str">
        <v>MANX TELECOM PLC  ORD</v>
      </c>
      <c r="J1864">
        <v>0.1888</v>
      </c>
      <c r="K1864">
        <v>0.17810000000000001</v>
      </c>
      <c r="L1864">
        <v>0.16889999999999999</v>
      </c>
      <c r="M1864">
        <v>0.18129999999999999</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row>
    <row r="1865" spans="8:48" ht="15" customHeight="1" x14ac:dyDescent="0.3">
      <c r="H1865" t="str">
        <v>5982200</v>
      </c>
      <c r="I1865" t="str">
        <v>DIALOG SEMICONDUCTOR PLC  ORD</v>
      </c>
      <c r="J1865">
        <v>0.1983</v>
      </c>
      <c r="K1865">
        <v>0.18029999999999999</v>
      </c>
      <c r="L1865">
        <v>0</v>
      </c>
      <c r="M1865">
        <v>0</v>
      </c>
      <c r="N1865">
        <v>0</v>
      </c>
      <c r="O1865">
        <v>0</v>
      </c>
      <c r="P1865">
        <v>0.2712</v>
      </c>
      <c r="Q1865">
        <v>0.32750000000000001</v>
      </c>
      <c r="R1865">
        <v>0.24440000000000001</v>
      </c>
      <c r="S1865">
        <v>0</v>
      </c>
      <c r="T1865">
        <v>0</v>
      </c>
      <c r="U1865">
        <v>0</v>
      </c>
      <c r="V1865">
        <v>0</v>
      </c>
      <c r="W1865">
        <v>0</v>
      </c>
      <c r="X1865">
        <v>0</v>
      </c>
      <c r="Y1865">
        <v>0</v>
      </c>
      <c r="Z1865">
        <v>0</v>
      </c>
      <c r="AA1865">
        <v>0</v>
      </c>
      <c r="AB1865">
        <v>0</v>
      </c>
      <c r="AC1865">
        <v>0</v>
      </c>
      <c r="AD1865">
        <v>0.48430000000000001</v>
      </c>
      <c r="AE1865">
        <v>0.63870000000000005</v>
      </c>
      <c r="AF1865">
        <v>0.57499999999999996</v>
      </c>
      <c r="AG1865">
        <v>0.67320000000000002</v>
      </c>
      <c r="AH1865">
        <v>0</v>
      </c>
      <c r="AI1865">
        <v>0</v>
      </c>
      <c r="AJ1865">
        <v>0</v>
      </c>
      <c r="AK1865">
        <v>0</v>
      </c>
      <c r="AL1865">
        <v>0</v>
      </c>
      <c r="AM1865">
        <v>0</v>
      </c>
      <c r="AN1865">
        <v>0</v>
      </c>
      <c r="AO1865">
        <v>0</v>
      </c>
      <c r="AP1865">
        <v>0</v>
      </c>
      <c r="AQ1865">
        <v>0</v>
      </c>
      <c r="AR1865">
        <v>0</v>
      </c>
      <c r="AS1865">
        <v>0</v>
      </c>
      <c r="AT1865">
        <v>0</v>
      </c>
      <c r="AU1865">
        <v>0</v>
      </c>
      <c r="AV1865">
        <v>0</v>
      </c>
    </row>
    <row r="1866" spans="8:48" ht="15" customHeight="1" x14ac:dyDescent="0.3">
      <c r="H1866" t="str">
        <v>BD8SLV4</v>
      </c>
      <c r="I1866" t="str">
        <v>MARLOWE PLC  ORD</v>
      </c>
      <c r="J1866">
        <v>0</v>
      </c>
      <c r="K1866">
        <v>0</v>
      </c>
      <c r="L1866">
        <v>0</v>
      </c>
      <c r="M1866">
        <v>0</v>
      </c>
      <c r="N1866">
        <v>0</v>
      </c>
      <c r="O1866">
        <v>0</v>
      </c>
      <c r="P1866">
        <v>0</v>
      </c>
      <c r="Q1866">
        <v>0</v>
      </c>
      <c r="R1866">
        <v>3.15E-2</v>
      </c>
      <c r="S1866">
        <v>3.78E-2</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row>
    <row r="1867" spans="8:48" ht="15" customHeight="1" x14ac:dyDescent="0.3">
      <c r="H1867" t="str">
        <v>BVYB2Q5</v>
      </c>
      <c r="I1867" t="str">
        <v>MARSHALL MOTOR HOLDINGS PLC  ORD</v>
      </c>
      <c r="J1867">
        <v>0</v>
      </c>
      <c r="K1867">
        <v>0.11940000000000001</v>
      </c>
      <c r="L1867">
        <v>0.1187</v>
      </c>
      <c r="M1867">
        <v>0.1135</v>
      </c>
      <c r="N1867">
        <v>9.9900000000000003E-2</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row>
    <row r="1868" spans="8:48" ht="15" customHeight="1" x14ac:dyDescent="0.3">
      <c r="H1868" t="str">
        <v>B4NF3F5</v>
      </c>
      <c r="I1868" t="str">
        <v>MARWYN MANAGEMENT PARTNERS PLC  ORD</v>
      </c>
      <c r="J1868">
        <v>1.6799999999999999E-2</v>
      </c>
      <c r="K1868">
        <v>1.1599999999999999E-2</v>
      </c>
      <c r="L1868">
        <v>5.7000000000000002E-3</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row>
    <row r="1869" spans="8:48" ht="15" customHeight="1" x14ac:dyDescent="0.3">
      <c r="H1869" t="str">
        <v>BYTRG23</v>
      </c>
      <c r="I1869" t="str">
        <v>MARWYN VALUE INVESTORS LTD  ORD</v>
      </c>
      <c r="J1869">
        <v>0.56320000000000003</v>
      </c>
      <c r="K1869">
        <v>0.2928</v>
      </c>
      <c r="L1869">
        <v>0.13070000000000001</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row>
    <row r="1870" spans="8:48" ht="15" customHeight="1" x14ac:dyDescent="0.3">
      <c r="H1870" t="str">
        <v>B0MT3Y9</v>
      </c>
      <c r="I1870" t="str">
        <v>MATTIOLI WOODS PLC  ORD</v>
      </c>
      <c r="J1870">
        <v>0</v>
      </c>
      <c r="K1870">
        <v>0</v>
      </c>
      <c r="L1870">
        <v>0.18310000000000001</v>
      </c>
      <c r="M1870">
        <v>0.14230000000000001</v>
      </c>
      <c r="N1870">
        <v>0.13070000000000001</v>
      </c>
      <c r="O1870">
        <v>0.1371</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row>
    <row r="1871" spans="8:48" ht="15" customHeight="1" x14ac:dyDescent="0.3">
      <c r="H1871" t="str">
        <v>BYNVD08</v>
      </c>
      <c r="I1871" t="str">
        <v>MCCARTHY &amp; STONE PLC  ORD</v>
      </c>
      <c r="J1871">
        <v>0</v>
      </c>
      <c r="K1871">
        <v>0</v>
      </c>
      <c r="L1871">
        <v>0</v>
      </c>
      <c r="M1871">
        <v>1.0968</v>
      </c>
      <c r="N1871">
        <v>0.85519999999999996</v>
      </c>
      <c r="O1871">
        <v>0.68669999999999998</v>
      </c>
      <c r="P1871">
        <v>0.6321</v>
      </c>
      <c r="Q1871">
        <v>0.60499999999999998</v>
      </c>
      <c r="R1871">
        <v>0.86970000000000003</v>
      </c>
      <c r="S1871">
        <v>0.73519999999999996</v>
      </c>
      <c r="T1871">
        <v>0.63819999999999999</v>
      </c>
      <c r="U1871">
        <v>0.78239999999999998</v>
      </c>
      <c r="V1871">
        <v>1.0157</v>
      </c>
      <c r="W1871">
        <v>0.6421</v>
      </c>
      <c r="X1871">
        <v>0.89749999999999996</v>
      </c>
      <c r="Y1871">
        <v>0.66180000000000005</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row>
    <row r="1872" spans="8:48" ht="15" customHeight="1" x14ac:dyDescent="0.3">
      <c r="H1872" t="str">
        <v>0552200</v>
      </c>
      <c r="I1872" t="str">
        <v>MCKAY SECURITIES PLC  ORD</v>
      </c>
      <c r="J1872">
        <v>0</v>
      </c>
      <c r="K1872">
        <v>7.6399999999999996E-2</v>
      </c>
      <c r="L1872">
        <v>6.9000000000000006E-2</v>
      </c>
      <c r="M1872">
        <v>6.9599999999999995E-2</v>
      </c>
      <c r="N1872">
        <v>6.54E-2</v>
      </c>
      <c r="O1872">
        <v>8.8700000000000001E-2</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row>
    <row r="1873" spans="8:48" ht="15" customHeight="1" x14ac:dyDescent="0.3">
      <c r="H1873" t="str">
        <v>0563042</v>
      </c>
      <c r="I1873" t="str">
        <v>MEARS GROUP PLC  ORD</v>
      </c>
      <c r="J1873">
        <v>0.2336</v>
      </c>
      <c r="K1873">
        <v>0.20549999999999999</v>
      </c>
      <c r="L1873">
        <v>0.1303</v>
      </c>
      <c r="M1873">
        <v>0.13370000000000001</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row>
    <row r="1874" spans="8:48" ht="15" customHeight="1" x14ac:dyDescent="0.3">
      <c r="H1874" t="str">
        <v>BJ3VW95</v>
      </c>
      <c r="I1874" t="str">
        <v>MCCOLLS RETAIL GROUP PLC  ORD</v>
      </c>
      <c r="J1874">
        <v>0.106</v>
      </c>
      <c r="K1874">
        <v>0.10299999999999999</v>
      </c>
      <c r="L1874">
        <v>7.3899999999999993E-2</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row>
    <row r="1875" spans="8:48" ht="15" customHeight="1" x14ac:dyDescent="0.3">
      <c r="H1875" t="str">
        <v>B8HX8Z8</v>
      </c>
      <c r="I1875" t="str">
        <v>MEDICLINIC INTERNATIONAL PLC  ORD</v>
      </c>
      <c r="J1875">
        <v>0.18</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row>
    <row r="1876" spans="8:48" ht="15" customHeight="1" x14ac:dyDescent="0.3">
      <c r="H1876" t="str">
        <v>BKSH7R8</v>
      </c>
      <c r="I1876" t="str">
        <v>MERCANTILE PORTS &amp; LOGISTICS  ORD</v>
      </c>
      <c r="J1876">
        <v>6.0499999999999998E-2</v>
      </c>
      <c r="K1876">
        <v>4.5999999999999999E-2</v>
      </c>
      <c r="L1876">
        <v>3.6499999999999998E-2</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row>
    <row r="1877" spans="8:48" ht="15" customHeight="1" x14ac:dyDescent="0.3">
      <c r="H1877" t="str">
        <v>BMWC836</v>
      </c>
      <c r="I1877" t="str">
        <v>METIR PLC  ORD</v>
      </c>
      <c r="J1877">
        <v>0.28920000000000001</v>
      </c>
      <c r="K1877">
        <v>0.22500000000000001</v>
      </c>
      <c r="L1877">
        <v>0.22559999999999999</v>
      </c>
      <c r="M1877">
        <v>0.18779999999999999</v>
      </c>
      <c r="N1877">
        <v>8.1299999999999997E-2</v>
      </c>
      <c r="O1877">
        <v>4.9000000000000002E-2</v>
      </c>
      <c r="P1877">
        <v>0.1004</v>
      </c>
      <c r="Q1877">
        <v>6.4600000000000005E-2</v>
      </c>
      <c r="R1877">
        <v>4.2299999999999997E-2</v>
      </c>
      <c r="S1877">
        <v>3.44E-2</v>
      </c>
      <c r="T1877">
        <v>1.9E-2</v>
      </c>
      <c r="U1877">
        <v>6.6900000000000001E-2</v>
      </c>
      <c r="V1877">
        <v>3.5200000000000002E-2</v>
      </c>
      <c r="W1877">
        <v>3.1199999999999999E-2</v>
      </c>
      <c r="X1877">
        <v>2.87E-2</v>
      </c>
      <c r="Y1877">
        <v>1.9E-2</v>
      </c>
      <c r="Z1877">
        <v>2.24E-2</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row>
    <row r="1878" spans="8:48" ht="15" customHeight="1" x14ac:dyDescent="0.3">
      <c r="H1878" t="str">
        <v>BYSXWW4</v>
      </c>
      <c r="I1878" t="str">
        <v>MIDWICH GROUP PLC  ORD</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8.5300000000000001E-2</v>
      </c>
      <c r="AJ1878">
        <v>0.40129999999999999</v>
      </c>
      <c r="AK1878">
        <v>0.40739999999999998</v>
      </c>
      <c r="AL1878">
        <v>0</v>
      </c>
      <c r="AM1878">
        <v>0</v>
      </c>
      <c r="AN1878">
        <v>0</v>
      </c>
      <c r="AO1878">
        <v>0</v>
      </c>
      <c r="AP1878">
        <v>0</v>
      </c>
      <c r="AQ1878">
        <v>0</v>
      </c>
      <c r="AR1878">
        <v>0</v>
      </c>
      <c r="AS1878">
        <v>0</v>
      </c>
      <c r="AT1878">
        <v>0</v>
      </c>
      <c r="AU1878">
        <v>0</v>
      </c>
      <c r="AV1878">
        <v>0</v>
      </c>
    </row>
    <row r="1879" spans="8:48" ht="15" customHeight="1" x14ac:dyDescent="0.3">
      <c r="H1879" t="str">
        <v>BJ1F4N7</v>
      </c>
      <c r="I1879" t="str">
        <v>MICRO FOCUS INTERNATIONAL PLC  ORD</v>
      </c>
      <c r="J1879">
        <v>0</v>
      </c>
      <c r="K1879">
        <v>0</v>
      </c>
      <c r="L1879">
        <v>0</v>
      </c>
      <c r="M1879">
        <v>0</v>
      </c>
      <c r="N1879">
        <v>0.2238</v>
      </c>
      <c r="O1879">
        <v>0.24690000000000001</v>
      </c>
      <c r="P1879">
        <v>0.2261</v>
      </c>
      <c r="Q1879">
        <v>0.20180000000000001</v>
      </c>
      <c r="R1879">
        <v>0.19620000000000001</v>
      </c>
      <c r="S1879">
        <v>0.1605</v>
      </c>
      <c r="T1879">
        <v>0.126</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row>
    <row r="1880" spans="8:48" ht="15" customHeight="1" x14ac:dyDescent="0.3">
      <c r="H1880" t="str">
        <v>BG6L729</v>
      </c>
      <c r="I1880" t="str">
        <v>BOOHOO GROUP PLC  ORD</v>
      </c>
      <c r="J1880">
        <v>0.4788</v>
      </c>
      <c r="K1880">
        <v>5.8999999999999997E-2</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0.27089999999999997</v>
      </c>
      <c r="AL1880">
        <v>0.63939999999999997</v>
      </c>
      <c r="AM1880">
        <v>0.55510000000000004</v>
      </c>
      <c r="AN1880">
        <v>0.40749999999999997</v>
      </c>
      <c r="AO1880">
        <v>0</v>
      </c>
      <c r="AP1880">
        <v>0</v>
      </c>
      <c r="AQ1880">
        <v>0</v>
      </c>
      <c r="AR1880">
        <v>0</v>
      </c>
      <c r="AS1880">
        <v>0</v>
      </c>
      <c r="AT1880">
        <v>0</v>
      </c>
      <c r="AU1880">
        <v>0</v>
      </c>
      <c r="AV1880">
        <v>0</v>
      </c>
    </row>
    <row r="1881" spans="8:48" ht="15" customHeight="1" x14ac:dyDescent="0.3">
      <c r="H1881" t="str">
        <v>B1XF5X6</v>
      </c>
      <c r="I1881" t="str">
        <v>MODERN WATER PLC  ORD</v>
      </c>
      <c r="J1881">
        <v>3.44E-2</v>
      </c>
      <c r="K1881">
        <v>2.9000000000000001E-2</v>
      </c>
      <c r="L1881">
        <v>1.9300000000000001E-2</v>
      </c>
      <c r="M1881">
        <v>1.5699999999999999E-2</v>
      </c>
      <c r="N1881">
        <v>1.49E-2</v>
      </c>
      <c r="O1881">
        <v>1.17E-2</v>
      </c>
      <c r="P1881">
        <v>1.37E-2</v>
      </c>
      <c r="Q1881">
        <v>1.43E-2</v>
      </c>
      <c r="R1881">
        <v>1.38E-2</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row>
    <row r="1882" spans="8:48" ht="15" customHeight="1" x14ac:dyDescent="0.3">
      <c r="H1882" t="str">
        <v>B1ZBKY8</v>
      </c>
      <c r="I1882" t="str">
        <v>MONY GROUP (SUPERMARKET) PLC  ORD</v>
      </c>
      <c r="J1882">
        <v>1.0531999999999999</v>
      </c>
      <c r="K1882">
        <v>0.84930000000000005</v>
      </c>
      <c r="L1882">
        <v>0.95840000000000003</v>
      </c>
      <c r="M1882">
        <v>1.0097</v>
      </c>
      <c r="N1882">
        <v>0.60199999999999998</v>
      </c>
      <c r="O1882">
        <v>0.50370000000000004</v>
      </c>
      <c r="P1882">
        <v>0.53820000000000001</v>
      </c>
      <c r="Q1882">
        <v>0.50690000000000002</v>
      </c>
      <c r="R1882">
        <v>0.46850000000000003</v>
      </c>
      <c r="S1882">
        <v>0</v>
      </c>
      <c r="T1882">
        <v>0</v>
      </c>
      <c r="U1882">
        <v>0</v>
      </c>
      <c r="V1882">
        <v>0</v>
      </c>
      <c r="W1882">
        <v>0</v>
      </c>
      <c r="X1882">
        <v>0</v>
      </c>
      <c r="Y1882">
        <v>0</v>
      </c>
      <c r="Z1882">
        <v>0</v>
      </c>
      <c r="AA1882">
        <v>3.2199999999999999E-2</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row>
    <row r="1883" spans="8:48" ht="15" customHeight="1" x14ac:dyDescent="0.3">
      <c r="H1883" t="str">
        <v>0906744</v>
      </c>
      <c r="I1883" t="str">
        <v>MOTHERCARE PLC  ORD</v>
      </c>
      <c r="J1883">
        <v>0.84750000000000003</v>
      </c>
      <c r="K1883">
        <v>1.0128999999999999</v>
      </c>
      <c r="L1883">
        <v>0.30070000000000002</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row>
    <row r="1884" spans="8:48" ht="15" customHeight="1" x14ac:dyDescent="0.3">
      <c r="H1884" t="str">
        <v>0621520</v>
      </c>
      <c r="I1884" t="str">
        <v>MOBICO GROUP (NATIONAL) PLC  ORD</v>
      </c>
      <c r="J1884">
        <v>0</v>
      </c>
      <c r="K1884">
        <v>0</v>
      </c>
      <c r="L1884">
        <v>0</v>
      </c>
      <c r="M1884">
        <v>0</v>
      </c>
      <c r="N1884">
        <v>0</v>
      </c>
      <c r="O1884">
        <v>0</v>
      </c>
      <c r="P1884">
        <v>0</v>
      </c>
      <c r="Q1884">
        <v>0</v>
      </c>
      <c r="R1884">
        <v>0</v>
      </c>
      <c r="S1884">
        <v>0</v>
      </c>
      <c r="T1884">
        <v>0</v>
      </c>
      <c r="U1884">
        <v>0</v>
      </c>
      <c r="V1884">
        <v>0</v>
      </c>
      <c r="W1884">
        <v>0</v>
      </c>
      <c r="X1884">
        <v>0</v>
      </c>
      <c r="Y1884">
        <v>0</v>
      </c>
      <c r="Z1884">
        <v>0</v>
      </c>
      <c r="AA1884">
        <v>0.1656</v>
      </c>
      <c r="AB1884">
        <v>0.17730000000000001</v>
      </c>
      <c r="AC1884">
        <v>0.24440000000000001</v>
      </c>
      <c r="AD1884">
        <v>0.2964</v>
      </c>
      <c r="AE1884">
        <v>0.37019999999999997</v>
      </c>
      <c r="AF1884">
        <v>0</v>
      </c>
      <c r="AG1884">
        <v>0</v>
      </c>
      <c r="AH1884">
        <v>0</v>
      </c>
      <c r="AI1884">
        <v>0</v>
      </c>
      <c r="AJ1884">
        <v>0</v>
      </c>
      <c r="AK1884">
        <v>0</v>
      </c>
      <c r="AL1884">
        <v>0</v>
      </c>
      <c r="AM1884">
        <v>0</v>
      </c>
      <c r="AN1884">
        <v>0</v>
      </c>
      <c r="AO1884">
        <v>0</v>
      </c>
      <c r="AP1884">
        <v>0</v>
      </c>
      <c r="AQ1884">
        <v>0</v>
      </c>
      <c r="AR1884">
        <v>0</v>
      </c>
      <c r="AS1884">
        <v>0</v>
      </c>
      <c r="AT1884">
        <v>0</v>
      </c>
      <c r="AU1884">
        <v>0</v>
      </c>
      <c r="AV1884">
        <v>0</v>
      </c>
    </row>
    <row r="1885" spans="8:48" ht="15" customHeight="1" x14ac:dyDescent="0.3">
      <c r="H1885" t="str">
        <v>B2NGPM5</v>
      </c>
      <c r="I1885" t="str">
        <v>PARAGON BANKING GROUP PLC  ORD</v>
      </c>
      <c r="J1885">
        <v>0.29980000000000001</v>
      </c>
      <c r="K1885">
        <v>0.3039</v>
      </c>
      <c r="L1885">
        <v>0.2873</v>
      </c>
      <c r="M1885">
        <v>0.1741</v>
      </c>
      <c r="N1885">
        <v>0.2419</v>
      </c>
      <c r="O1885">
        <v>0.3095</v>
      </c>
      <c r="P1885">
        <v>0.29020000000000001</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row>
    <row r="1886" spans="8:48" ht="15" customHeight="1" x14ac:dyDescent="0.3">
      <c r="H1886" t="str">
        <v>B01JLR9</v>
      </c>
      <c r="I1886" t="str">
        <v>NANOCO GROUP PLC  ORD</v>
      </c>
      <c r="J1886">
        <v>0.1249</v>
      </c>
      <c r="K1886">
        <v>9.01E-2</v>
      </c>
      <c r="L1886">
        <v>5.96E-2</v>
      </c>
      <c r="M1886">
        <v>5.2200000000000003E-2</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row>
    <row r="1887" spans="8:48" ht="15" customHeight="1" x14ac:dyDescent="0.3">
      <c r="H1887" t="str">
        <v>B01QGK8</v>
      </c>
      <c r="I1887" t="str">
        <v>NCC GROUP PLC  ORD</v>
      </c>
      <c r="J1887">
        <v>0</v>
      </c>
      <c r="K1887">
        <v>0.1137</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row>
    <row r="1888" spans="8:48" ht="15" customHeight="1" x14ac:dyDescent="0.3">
      <c r="H1888" t="str">
        <v>BZ02MH1</v>
      </c>
      <c r="I1888" t="str">
        <v>NEX GROUP PLC  ORD</v>
      </c>
      <c r="J1888">
        <v>0.18029999999999999</v>
      </c>
      <c r="K1888">
        <v>0.17249999999999999</v>
      </c>
      <c r="L1888">
        <v>0.14760000000000001</v>
      </c>
      <c r="M1888">
        <v>0.38590000000000002</v>
      </c>
      <c r="N1888">
        <v>0.4587</v>
      </c>
      <c r="O1888">
        <v>0.43540000000000001</v>
      </c>
      <c r="P1888">
        <v>0.44429999999999997</v>
      </c>
      <c r="Q1888">
        <v>0.13489999999999999</v>
      </c>
      <c r="R1888">
        <v>0.24329999999999999</v>
      </c>
      <c r="S1888">
        <v>0.25850000000000001</v>
      </c>
      <c r="T1888">
        <v>0.25879999999999997</v>
      </c>
      <c r="U1888">
        <v>0.25509999999999999</v>
      </c>
      <c r="V1888">
        <v>0.45179999999999998</v>
      </c>
      <c r="W1888">
        <v>0.44080000000000003</v>
      </c>
      <c r="X1888">
        <v>0.4355</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row>
    <row r="1889" spans="8:48" ht="15" customHeight="1" x14ac:dyDescent="0.3">
      <c r="H1889" t="str">
        <v>B7FC076</v>
      </c>
      <c r="I1889" t="str">
        <v>NMC HEALTH PLC  ORD</v>
      </c>
      <c r="J1889">
        <v>0.1643</v>
      </c>
      <c r="K1889">
        <v>7.8E-2</v>
      </c>
      <c r="L1889">
        <v>0</v>
      </c>
      <c r="M1889">
        <v>0</v>
      </c>
      <c r="N1889">
        <v>0.16439999999999999</v>
      </c>
      <c r="O1889">
        <v>0.1208</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row>
    <row r="1890" spans="8:48" ht="15" customHeight="1" x14ac:dyDescent="0.3">
      <c r="H1890" t="str">
        <v>BDX87W2</v>
      </c>
      <c r="I1890" t="str">
        <v>ODFJELL DRILLING LTD  ORD</v>
      </c>
      <c r="J1890">
        <v>0</v>
      </c>
      <c r="K1890">
        <v>0</v>
      </c>
      <c r="L1890">
        <v>0</v>
      </c>
      <c r="M1890">
        <v>0</v>
      </c>
      <c r="N1890">
        <v>0</v>
      </c>
      <c r="O1890">
        <v>0</v>
      </c>
      <c r="P1890">
        <v>0</v>
      </c>
      <c r="Q1890">
        <v>0</v>
      </c>
      <c r="R1890">
        <v>0</v>
      </c>
      <c r="S1890">
        <v>0</v>
      </c>
      <c r="T1890">
        <v>0</v>
      </c>
      <c r="U1890">
        <v>0</v>
      </c>
      <c r="V1890">
        <v>0</v>
      </c>
      <c r="W1890">
        <v>0</v>
      </c>
      <c r="X1890">
        <v>0</v>
      </c>
      <c r="Y1890">
        <v>0</v>
      </c>
      <c r="Z1890">
        <v>0</v>
      </c>
      <c r="AA1890">
        <v>1.4E-3</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row>
    <row r="1891" spans="8:48" ht="15" customHeight="1" x14ac:dyDescent="0.3">
      <c r="H1891" t="str">
        <v>B3MBS74</v>
      </c>
      <c r="I1891" t="str">
        <v>OCADO GROUP PLC  ORD</v>
      </c>
      <c r="J1891">
        <v>0</v>
      </c>
      <c r="K1891">
        <v>0</v>
      </c>
      <c r="L1891">
        <v>0</v>
      </c>
      <c r="M1891">
        <v>0</v>
      </c>
      <c r="N1891">
        <v>0.99450000000000005</v>
      </c>
      <c r="O1891">
        <v>0.70140000000000002</v>
      </c>
      <c r="P1891">
        <v>0.58130000000000004</v>
      </c>
      <c r="Q1891">
        <v>0.55689999999999995</v>
      </c>
      <c r="R1891">
        <v>0.37890000000000001</v>
      </c>
      <c r="S1891">
        <v>0.42149999999999999</v>
      </c>
      <c r="T1891">
        <v>0.41010000000000002</v>
      </c>
      <c r="U1891">
        <v>0.4758</v>
      </c>
      <c r="V1891">
        <v>0.43519999999999998</v>
      </c>
      <c r="W1891">
        <v>0.78439999999999999</v>
      </c>
      <c r="X1891">
        <v>0.70140000000000002</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row>
    <row r="1892" spans="8:48" ht="15" customHeight="1" x14ac:dyDescent="0.3">
      <c r="H1892" t="str">
        <v>BYQ94H3</v>
      </c>
      <c r="I1892" t="str">
        <v>ONCIMMUNE HOLDINGS PLC  ORD</v>
      </c>
      <c r="J1892">
        <v>0</v>
      </c>
      <c r="K1892">
        <v>0</v>
      </c>
      <c r="L1892">
        <v>0</v>
      </c>
      <c r="M1892">
        <v>0</v>
      </c>
      <c r="N1892">
        <v>0</v>
      </c>
      <c r="O1892">
        <v>0</v>
      </c>
      <c r="P1892">
        <v>0</v>
      </c>
      <c r="Q1892">
        <v>0</v>
      </c>
      <c r="R1892">
        <v>0</v>
      </c>
      <c r="S1892">
        <v>0</v>
      </c>
      <c r="T1892">
        <v>0</v>
      </c>
      <c r="U1892">
        <v>0</v>
      </c>
      <c r="V1892">
        <v>0.2104</v>
      </c>
      <c r="W1892">
        <v>0.1804</v>
      </c>
      <c r="X1892">
        <v>0.18579999999999999</v>
      </c>
      <c r="Y1892">
        <v>0.2203</v>
      </c>
      <c r="Z1892">
        <v>0.15290000000000001</v>
      </c>
      <c r="AA1892">
        <v>0.18459999999999999</v>
      </c>
      <c r="AB1892">
        <v>0.1633</v>
      </c>
      <c r="AC1892">
        <v>7.3700000000000002E-2</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row>
    <row r="1893" spans="8:48" ht="15" customHeight="1" x14ac:dyDescent="0.3">
      <c r="H1893" t="str">
        <v>BYM1K75</v>
      </c>
      <c r="I1893" t="str">
        <v>ON THE BEACH GROUP PLC  ORD</v>
      </c>
      <c r="J1893">
        <v>0</v>
      </c>
      <c r="K1893">
        <v>0</v>
      </c>
      <c r="L1893">
        <v>0</v>
      </c>
      <c r="M1893">
        <v>0</v>
      </c>
      <c r="N1893">
        <v>0</v>
      </c>
      <c r="O1893">
        <v>0</v>
      </c>
      <c r="P1893">
        <v>0</v>
      </c>
      <c r="Q1893">
        <v>0</v>
      </c>
      <c r="R1893">
        <v>0</v>
      </c>
      <c r="S1893">
        <v>0</v>
      </c>
      <c r="T1893">
        <v>0</v>
      </c>
      <c r="U1893">
        <v>0</v>
      </c>
      <c r="V1893">
        <v>0.36770000000000003</v>
      </c>
      <c r="W1893">
        <v>0.32129999999999997</v>
      </c>
      <c r="X1893">
        <v>0.32369999999999999</v>
      </c>
      <c r="Y1893">
        <v>0.29110000000000003</v>
      </c>
      <c r="Z1893">
        <v>0.3528</v>
      </c>
      <c r="AA1893">
        <v>0.29870000000000002</v>
      </c>
      <c r="AB1893">
        <v>0.23760000000000001</v>
      </c>
      <c r="AC1893">
        <v>0</v>
      </c>
      <c r="AD1893">
        <v>0.21379999999999999</v>
      </c>
      <c r="AE1893">
        <v>0.3004</v>
      </c>
      <c r="AF1893">
        <v>0.3695</v>
      </c>
      <c r="AG1893">
        <v>0.29459999999999997</v>
      </c>
      <c r="AH1893">
        <v>0</v>
      </c>
      <c r="AI1893">
        <v>0</v>
      </c>
      <c r="AJ1893">
        <v>0</v>
      </c>
      <c r="AK1893">
        <v>0</v>
      </c>
      <c r="AL1893">
        <v>0</v>
      </c>
      <c r="AM1893">
        <v>0</v>
      </c>
      <c r="AN1893">
        <v>0</v>
      </c>
      <c r="AO1893">
        <v>0</v>
      </c>
      <c r="AP1893">
        <v>0</v>
      </c>
      <c r="AQ1893">
        <v>0</v>
      </c>
      <c r="AR1893">
        <v>0</v>
      </c>
      <c r="AS1893">
        <v>0</v>
      </c>
      <c r="AT1893">
        <v>0</v>
      </c>
      <c r="AU1893">
        <v>0</v>
      </c>
      <c r="AV1893">
        <v>0</v>
      </c>
    </row>
    <row r="1894" spans="8:48" ht="15" customHeight="1" x14ac:dyDescent="0.3">
      <c r="H1894" t="str">
        <v>B24CT19</v>
      </c>
      <c r="I1894" t="str">
        <v>OPHIR ENERGY PLC  ORD</v>
      </c>
      <c r="J1894">
        <v>0</v>
      </c>
      <c r="K1894">
        <v>0</v>
      </c>
      <c r="L1894">
        <v>0.26229999999999998</v>
      </c>
      <c r="M1894">
        <v>0.3483</v>
      </c>
      <c r="N1894">
        <v>0.28239999999999998</v>
      </c>
      <c r="O1894">
        <v>0.59189999999999998</v>
      </c>
      <c r="P1894">
        <v>0.55830000000000002</v>
      </c>
      <c r="Q1894">
        <v>0.70630000000000004</v>
      </c>
      <c r="R1894">
        <v>0.59330000000000005</v>
      </c>
      <c r="S1894">
        <v>0.56840000000000002</v>
      </c>
      <c r="T1894">
        <v>0.46150000000000002</v>
      </c>
      <c r="U1894">
        <v>0.439</v>
      </c>
      <c r="V1894">
        <v>0.34739999999999999</v>
      </c>
      <c r="W1894">
        <v>0.31059999999999999</v>
      </c>
      <c r="X1894">
        <v>0.2382</v>
      </c>
      <c r="Y1894">
        <v>0.32500000000000001</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row>
    <row r="1895" spans="8:48" ht="15" customHeight="1" x14ac:dyDescent="0.3">
      <c r="H1895" t="str">
        <v>B1YC2Y6</v>
      </c>
      <c r="I1895" t="str">
        <v>ORIGIN ENTERPRISES PLC  ORD</v>
      </c>
      <c r="J1895">
        <v>0</v>
      </c>
      <c r="K1895">
        <v>0</v>
      </c>
      <c r="L1895">
        <v>0.374</v>
      </c>
      <c r="M1895">
        <v>0.47470000000000001</v>
      </c>
      <c r="N1895">
        <v>0.48530000000000001</v>
      </c>
      <c r="O1895">
        <v>0.4415</v>
      </c>
      <c r="P1895">
        <v>0.35160000000000002</v>
      </c>
      <c r="Q1895">
        <v>0.3634</v>
      </c>
      <c r="R1895">
        <v>0.39610000000000001</v>
      </c>
      <c r="S1895">
        <v>0.32129999999999997</v>
      </c>
      <c r="T1895">
        <v>0.30030000000000001</v>
      </c>
      <c r="U1895">
        <v>0.30080000000000001</v>
      </c>
      <c r="V1895">
        <v>0.22439999999999999</v>
      </c>
      <c r="W1895">
        <v>0.24299999999999999</v>
      </c>
      <c r="X1895">
        <v>0.2298</v>
      </c>
      <c r="Y1895">
        <v>0.3105</v>
      </c>
      <c r="Z1895">
        <v>0.27110000000000001</v>
      </c>
      <c r="AA1895">
        <v>0.2969</v>
      </c>
      <c r="AB1895">
        <v>0.39169999999999999</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row>
    <row r="1896" spans="8:48" ht="15" customHeight="1" x14ac:dyDescent="0.3">
      <c r="H1896" t="str">
        <v>BD5H857</v>
      </c>
      <c r="I1896" t="str">
        <v>OXFORD BIODYNAMICS PLC  ORD REG</v>
      </c>
      <c r="J1896">
        <v>0</v>
      </c>
      <c r="K1896">
        <v>0</v>
      </c>
      <c r="L1896">
        <v>0</v>
      </c>
      <c r="M1896">
        <v>0</v>
      </c>
      <c r="N1896">
        <v>0</v>
      </c>
      <c r="O1896">
        <v>0</v>
      </c>
      <c r="P1896">
        <v>0</v>
      </c>
      <c r="Q1896">
        <v>0</v>
      </c>
      <c r="R1896">
        <v>0</v>
      </c>
      <c r="S1896">
        <v>0</v>
      </c>
      <c r="T1896">
        <v>0</v>
      </c>
      <c r="U1896">
        <v>0</v>
      </c>
      <c r="V1896">
        <v>0</v>
      </c>
      <c r="W1896">
        <v>0</v>
      </c>
      <c r="X1896">
        <v>0</v>
      </c>
      <c r="Y1896">
        <v>0.28549999999999998</v>
      </c>
      <c r="Z1896">
        <v>0.16669999999999999</v>
      </c>
      <c r="AA1896">
        <v>0.16109999999999999</v>
      </c>
      <c r="AB1896">
        <v>0.11609999999999999</v>
      </c>
      <c r="AC1896">
        <v>0.13170000000000001</v>
      </c>
      <c r="AD1896">
        <v>5.5300000000000002E-2</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row>
    <row r="1897" spans="8:48" ht="15" customHeight="1" x14ac:dyDescent="0.3">
      <c r="H1897" t="str">
        <v>BDFBVT4</v>
      </c>
      <c r="I1897" t="str">
        <v>OXFORD BIOMEDICA PLC  ORD</v>
      </c>
      <c r="J1897">
        <v>0</v>
      </c>
      <c r="K1897">
        <v>0</v>
      </c>
      <c r="L1897">
        <v>0</v>
      </c>
      <c r="M1897">
        <v>0</v>
      </c>
      <c r="N1897">
        <v>0</v>
      </c>
      <c r="O1897">
        <v>0</v>
      </c>
      <c r="P1897">
        <v>0</v>
      </c>
      <c r="Q1897">
        <v>0</v>
      </c>
      <c r="R1897">
        <v>0</v>
      </c>
      <c r="S1897">
        <v>0</v>
      </c>
      <c r="T1897">
        <v>0</v>
      </c>
      <c r="U1897">
        <v>0</v>
      </c>
      <c r="V1897">
        <v>0.18909999999999999</v>
      </c>
      <c r="W1897">
        <v>0.31390000000000001</v>
      </c>
      <c r="X1897">
        <v>0.29749999999999999</v>
      </c>
      <c r="Y1897">
        <v>0.30480000000000002</v>
      </c>
      <c r="Z1897">
        <v>0.2853</v>
      </c>
      <c r="AA1897">
        <v>0.26050000000000001</v>
      </c>
      <c r="AB1897">
        <v>0.1673</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row>
    <row r="1898" spans="8:48" ht="15" customHeight="1" x14ac:dyDescent="0.3">
      <c r="H1898" t="str">
        <v>0665045</v>
      </c>
      <c r="I1898" t="str">
        <v>OXFORD INSTRUMENTS PLC  ORD</v>
      </c>
      <c r="J1898">
        <v>0</v>
      </c>
      <c r="K1898">
        <v>0</v>
      </c>
      <c r="L1898">
        <v>0</v>
      </c>
      <c r="M1898">
        <v>0</v>
      </c>
      <c r="N1898">
        <v>0</v>
      </c>
      <c r="O1898">
        <v>0</v>
      </c>
      <c r="P1898">
        <v>0</v>
      </c>
      <c r="Q1898">
        <v>0</v>
      </c>
      <c r="R1898">
        <v>0</v>
      </c>
      <c r="S1898">
        <v>0.2011</v>
      </c>
      <c r="T1898">
        <v>0.26540000000000002</v>
      </c>
      <c r="U1898">
        <v>0.24390000000000001</v>
      </c>
      <c r="V1898">
        <v>0.21759999999999999</v>
      </c>
      <c r="W1898">
        <v>0.27339999999999998</v>
      </c>
      <c r="X1898">
        <v>0.27689999999999998</v>
      </c>
      <c r="Y1898">
        <v>0.33429999999999999</v>
      </c>
      <c r="Z1898">
        <v>0</v>
      </c>
      <c r="AA1898">
        <v>0</v>
      </c>
      <c r="AB1898">
        <v>0</v>
      </c>
      <c r="AC1898">
        <v>0</v>
      </c>
      <c r="AD1898">
        <v>0</v>
      </c>
      <c r="AE1898">
        <v>0</v>
      </c>
      <c r="AF1898">
        <v>0</v>
      </c>
      <c r="AG1898">
        <v>0</v>
      </c>
      <c r="AH1898">
        <v>0</v>
      </c>
      <c r="AI1898">
        <v>0</v>
      </c>
      <c r="AJ1898">
        <v>0</v>
      </c>
      <c r="AK1898">
        <v>0</v>
      </c>
      <c r="AL1898">
        <v>0.24160000000000001</v>
      </c>
      <c r="AM1898">
        <v>0.32800000000000001</v>
      </c>
      <c r="AN1898">
        <v>0.3276</v>
      </c>
      <c r="AO1898">
        <v>0</v>
      </c>
      <c r="AP1898">
        <v>0</v>
      </c>
      <c r="AQ1898">
        <v>0</v>
      </c>
      <c r="AR1898">
        <v>0</v>
      </c>
      <c r="AS1898">
        <v>0</v>
      </c>
      <c r="AT1898">
        <v>0</v>
      </c>
      <c r="AU1898">
        <v>0</v>
      </c>
      <c r="AV1898">
        <v>0</v>
      </c>
    </row>
    <row r="1899" spans="8:48" ht="15" customHeight="1" x14ac:dyDescent="0.3">
      <c r="H1899" t="str">
        <v>OXFD</v>
      </c>
      <c r="I1899" t="str">
        <v>OXFORD IMMUNOTEC GLOBAL PLC  ORD</v>
      </c>
      <c r="J1899">
        <v>0</v>
      </c>
      <c r="K1899">
        <v>0</v>
      </c>
      <c r="L1899">
        <v>0</v>
      </c>
      <c r="M1899">
        <v>0</v>
      </c>
      <c r="N1899">
        <v>0</v>
      </c>
      <c r="O1899">
        <v>0</v>
      </c>
      <c r="P1899">
        <v>0</v>
      </c>
      <c r="Q1899">
        <v>0</v>
      </c>
      <c r="R1899">
        <v>0</v>
      </c>
      <c r="S1899">
        <v>0</v>
      </c>
      <c r="T1899">
        <v>0</v>
      </c>
      <c r="U1899">
        <v>0</v>
      </c>
      <c r="V1899">
        <v>0</v>
      </c>
      <c r="W1899">
        <v>0</v>
      </c>
      <c r="X1899">
        <v>0</v>
      </c>
      <c r="Y1899">
        <v>0</v>
      </c>
      <c r="Z1899">
        <v>0.23860000000000001</v>
      </c>
      <c r="AA1899">
        <v>0.15190000000000001</v>
      </c>
      <c r="AB1899">
        <v>0.19670000000000001</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row>
    <row r="1900" spans="8:48" ht="15" customHeight="1" x14ac:dyDescent="0.3">
      <c r="H1900" t="str">
        <v>3023231</v>
      </c>
      <c r="I1900" t="str">
        <v>PAGEGROUP PLC  ORD</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0.2286</v>
      </c>
      <c r="AP1900">
        <v>0.29409999999999997</v>
      </c>
      <c r="AQ1900">
        <v>0</v>
      </c>
      <c r="AR1900">
        <v>0</v>
      </c>
      <c r="AS1900">
        <v>0</v>
      </c>
      <c r="AT1900">
        <v>0</v>
      </c>
      <c r="AU1900">
        <v>0</v>
      </c>
      <c r="AV1900">
        <v>0</v>
      </c>
    </row>
    <row r="1901" spans="8:48" ht="15" customHeight="1" x14ac:dyDescent="0.3">
      <c r="H1901" t="str">
        <v>B73XYX5</v>
      </c>
      <c r="I1901" t="str">
        <v>PARAGON ENTERTAIN (MARWYN CAP)  ORD</v>
      </c>
      <c r="J1901">
        <v>6.0000000000000001E-3</v>
      </c>
      <c r="K1901">
        <v>4.3E-3</v>
      </c>
      <c r="L1901">
        <v>5.4000000000000003E-3</v>
      </c>
      <c r="M1901">
        <v>3.5000000000000001E-3</v>
      </c>
      <c r="N1901">
        <v>3.5999999999999999E-3</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row>
    <row r="1902" spans="8:48" ht="15" customHeight="1" x14ac:dyDescent="0.3">
      <c r="H1902" t="str">
        <v>BGCYZL7</v>
      </c>
      <c r="I1902" t="str">
        <v>PARKMEAD GROUP PLC  ORD</v>
      </c>
      <c r="J1902">
        <v>0.12709999999999999</v>
      </c>
      <c r="K1902">
        <v>0.13800000000000001</v>
      </c>
      <c r="L1902">
        <v>9.3200000000000005E-2</v>
      </c>
      <c r="M1902">
        <v>4.9399999999999999E-2</v>
      </c>
      <c r="N1902">
        <v>7.51E-2</v>
      </c>
      <c r="O1902">
        <v>4.87E-2</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row>
    <row r="1903" spans="8:48" ht="15" customHeight="1" x14ac:dyDescent="0.3">
      <c r="H1903" t="str">
        <v>3426454</v>
      </c>
      <c r="I1903" t="str">
        <v>PAYSAFE GROUP PLC  ORD</v>
      </c>
      <c r="J1903">
        <v>0</v>
      </c>
      <c r="K1903">
        <v>0.1188</v>
      </c>
      <c r="L1903">
        <v>0.13320000000000001</v>
      </c>
      <c r="M1903">
        <v>0.16059999999999999</v>
      </c>
      <c r="N1903">
        <v>0.11119999999999999</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row>
    <row r="1904" spans="8:48" ht="15" customHeight="1" x14ac:dyDescent="0.3">
      <c r="H1904" t="str">
        <v>BKV4DS9</v>
      </c>
      <c r="I1904" t="str">
        <v>PENSANA (RARE EARTHS) PLC  ORD</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row>
    <row r="1905" spans="8:48" ht="15" customHeight="1" x14ac:dyDescent="0.3">
      <c r="H1905" t="str">
        <v>BDZ84H4</v>
      </c>
      <c r="I1905" t="str">
        <v>PENSANA (RARE EARTHS) PLC  CDI</v>
      </c>
      <c r="J1905">
        <v>0</v>
      </c>
      <c r="K1905">
        <v>0</v>
      </c>
      <c r="L1905">
        <v>0</v>
      </c>
      <c r="M1905">
        <v>0</v>
      </c>
      <c r="N1905">
        <v>0</v>
      </c>
      <c r="O1905">
        <v>0</v>
      </c>
      <c r="P1905">
        <v>0</v>
      </c>
      <c r="Q1905">
        <v>0</v>
      </c>
      <c r="R1905">
        <v>0</v>
      </c>
      <c r="S1905">
        <v>0</v>
      </c>
      <c r="T1905">
        <v>0</v>
      </c>
      <c r="U1905">
        <v>0</v>
      </c>
      <c r="V1905">
        <v>0</v>
      </c>
      <c r="W1905">
        <v>0</v>
      </c>
      <c r="X1905">
        <v>0</v>
      </c>
      <c r="Y1905">
        <v>0</v>
      </c>
      <c r="Z1905">
        <v>7.1499999999999994E-2</v>
      </c>
      <c r="AA1905">
        <v>0.19470000000000001</v>
      </c>
      <c r="AB1905">
        <v>0.1888</v>
      </c>
      <c r="AC1905">
        <v>0.16569999999999999</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row>
    <row r="1906" spans="8:48" ht="15" customHeight="1" x14ac:dyDescent="0.3">
      <c r="H1906" t="str">
        <v>BNYNCZ4</v>
      </c>
      <c r="I1906" t="str">
        <v>PETRA DIAMONDS LTD  ORD</v>
      </c>
      <c r="J1906">
        <v>0.32769999999999999</v>
      </c>
      <c r="K1906">
        <v>0.2442</v>
      </c>
      <c r="L1906">
        <v>0.13250000000000001</v>
      </c>
      <c r="M1906">
        <v>0.2631</v>
      </c>
      <c r="N1906">
        <v>0.38169999999999998</v>
      </c>
      <c r="O1906">
        <v>0.40720000000000001</v>
      </c>
      <c r="P1906">
        <v>0.44500000000000001</v>
      </c>
      <c r="Q1906">
        <v>0.73699999999999999</v>
      </c>
      <c r="R1906">
        <v>0.58069999999999999</v>
      </c>
      <c r="S1906">
        <v>0.46150000000000002</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row>
    <row r="1907" spans="8:48" ht="15" customHeight="1" x14ac:dyDescent="0.3">
      <c r="H1907" t="str">
        <v>0848125</v>
      </c>
      <c r="I1907" t="str">
        <v>ME GROUP INTL (PHOTO) PLC  ORD</v>
      </c>
      <c r="J1907">
        <v>0</v>
      </c>
      <c r="K1907">
        <v>3.6700000000000003E-2</v>
      </c>
      <c r="L1907">
        <v>0.50290000000000001</v>
      </c>
      <c r="M1907">
        <v>0.46160000000000001</v>
      </c>
      <c r="N1907">
        <v>0.52880000000000005</v>
      </c>
      <c r="O1907">
        <v>0.42270000000000002</v>
      </c>
      <c r="P1907">
        <v>0.45850000000000002</v>
      </c>
      <c r="Q1907">
        <v>0.49790000000000001</v>
      </c>
      <c r="R1907">
        <v>0.48630000000000001</v>
      </c>
      <c r="S1907">
        <v>0.49419999999999997</v>
      </c>
      <c r="T1907">
        <v>0.38929999999999998</v>
      </c>
      <c r="U1907">
        <v>0.33939999999999998</v>
      </c>
      <c r="V1907">
        <v>0.31109999999999999</v>
      </c>
      <c r="W1907">
        <v>0.17949999999999999</v>
      </c>
      <c r="X1907">
        <v>0.22370000000000001</v>
      </c>
      <c r="Y1907">
        <v>0.2291</v>
      </c>
      <c r="Z1907">
        <v>0.2026</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row>
    <row r="1908" spans="8:48" ht="15" customHeight="1" x14ac:dyDescent="0.3">
      <c r="H1908" t="str">
        <v>B7S9G98</v>
      </c>
      <c r="I1908" t="str">
        <v>PLAYTECH PLC  ORD</v>
      </c>
      <c r="J1908">
        <v>1.0059</v>
      </c>
      <c r="K1908">
        <v>1.2085999999999999</v>
      </c>
      <c r="L1908">
        <v>1.1557999999999999</v>
      </c>
      <c r="M1908">
        <v>1.1255999999999999</v>
      </c>
      <c r="N1908">
        <v>1.2141</v>
      </c>
      <c r="O1908">
        <v>1.234</v>
      </c>
      <c r="P1908">
        <v>1.3532</v>
      </c>
      <c r="Q1908">
        <v>1.2918000000000001</v>
      </c>
      <c r="R1908">
        <v>1.9641999999999999</v>
      </c>
      <c r="S1908">
        <v>1.835</v>
      </c>
      <c r="T1908">
        <v>1.4136</v>
      </c>
      <c r="U1908">
        <v>0.86760000000000004</v>
      </c>
      <c r="V1908">
        <v>0.74419999999999997</v>
      </c>
      <c r="W1908">
        <v>0.71199999999999997</v>
      </c>
      <c r="X1908">
        <v>0.47099999999999997</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row>
    <row r="1909" spans="8:48" ht="15" customHeight="1" x14ac:dyDescent="0.3">
      <c r="H1909" t="str">
        <v>B1F4K36</v>
      </c>
      <c r="I1909" t="str">
        <v>PLANT IMPACT PLC  ORD</v>
      </c>
      <c r="J1909">
        <v>0.2626</v>
      </c>
      <c r="K1909">
        <v>0.2427</v>
      </c>
      <c r="L1909">
        <v>0.27639999999999998</v>
      </c>
      <c r="M1909">
        <v>0.25640000000000002</v>
      </c>
      <c r="N1909">
        <v>0.28749999999999998</v>
      </c>
      <c r="O1909">
        <v>0.26079999999999998</v>
      </c>
      <c r="P1909">
        <v>0.2382</v>
      </c>
      <c r="Q1909">
        <v>0.22339999999999999</v>
      </c>
      <c r="R1909">
        <v>0.2218</v>
      </c>
      <c r="S1909">
        <v>0.13819999999999999</v>
      </c>
      <c r="T1909">
        <v>0.128</v>
      </c>
      <c r="U1909">
        <v>0.02</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row>
    <row r="1910" spans="8:48" ht="15" customHeight="1" x14ac:dyDescent="0.3">
      <c r="H1910" t="str">
        <v>BF3DT58</v>
      </c>
      <c r="I1910" t="str">
        <v>POLAREAN IMAGING PLC  ORD</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0.1101</v>
      </c>
      <c r="AH1910">
        <v>0.1744</v>
      </c>
      <c r="AI1910">
        <v>0.2114</v>
      </c>
      <c r="AJ1910">
        <v>0</v>
      </c>
      <c r="AK1910">
        <v>0</v>
      </c>
      <c r="AL1910">
        <v>0</v>
      </c>
      <c r="AM1910">
        <v>0</v>
      </c>
      <c r="AN1910">
        <v>0</v>
      </c>
      <c r="AO1910">
        <v>0</v>
      </c>
      <c r="AP1910">
        <v>0</v>
      </c>
      <c r="AQ1910">
        <v>0</v>
      </c>
      <c r="AR1910">
        <v>0</v>
      </c>
      <c r="AS1910">
        <v>0</v>
      </c>
      <c r="AT1910">
        <v>0</v>
      </c>
      <c r="AU1910">
        <v>0</v>
      </c>
      <c r="AV1910">
        <v>0</v>
      </c>
    </row>
    <row r="1911" spans="8:48" ht="15" customHeight="1" x14ac:dyDescent="0.3">
      <c r="H1911" t="str">
        <v>B1GCLT2</v>
      </c>
      <c r="I1911" t="str">
        <v>POLAR CAPITAL HOLDINGS PLC  ORD</v>
      </c>
      <c r="J1911">
        <v>0</v>
      </c>
      <c r="K1911">
        <v>0</v>
      </c>
      <c r="L1911">
        <v>0</v>
      </c>
      <c r="M1911">
        <v>0</v>
      </c>
      <c r="N1911">
        <v>0</v>
      </c>
      <c r="O1911">
        <v>0</v>
      </c>
      <c r="P1911">
        <v>0</v>
      </c>
      <c r="Q1911">
        <v>0</v>
      </c>
      <c r="R1911">
        <v>0</v>
      </c>
      <c r="S1911">
        <v>0</v>
      </c>
      <c r="T1911">
        <v>0</v>
      </c>
      <c r="U1911">
        <v>0</v>
      </c>
      <c r="V1911">
        <v>0</v>
      </c>
      <c r="W1911">
        <v>0</v>
      </c>
      <c r="X1911">
        <v>0</v>
      </c>
      <c r="Y1911">
        <v>0</v>
      </c>
      <c r="Z1911">
        <v>0</v>
      </c>
      <c r="AA1911">
        <v>0.1633</v>
      </c>
      <c r="AB1911">
        <v>0.1216</v>
      </c>
      <c r="AC1911">
        <v>0.15629999999999999</v>
      </c>
      <c r="AD1911">
        <v>0.27600000000000002</v>
      </c>
      <c r="AE1911">
        <v>0.35670000000000002</v>
      </c>
      <c r="AF1911">
        <v>0.31630000000000003</v>
      </c>
      <c r="AG1911">
        <v>0.3458</v>
      </c>
      <c r="AH1911">
        <v>0.3039</v>
      </c>
      <c r="AI1911">
        <v>0.3155</v>
      </c>
      <c r="AJ1911">
        <v>0.33760000000000001</v>
      </c>
      <c r="AK1911">
        <v>0.313</v>
      </c>
      <c r="AL1911">
        <v>0</v>
      </c>
      <c r="AM1911">
        <v>0</v>
      </c>
      <c r="AN1911">
        <v>0</v>
      </c>
      <c r="AO1911">
        <v>0</v>
      </c>
      <c r="AP1911">
        <v>0</v>
      </c>
      <c r="AQ1911">
        <v>0</v>
      </c>
      <c r="AR1911">
        <v>0</v>
      </c>
      <c r="AS1911">
        <v>0</v>
      </c>
      <c r="AT1911">
        <v>0</v>
      </c>
      <c r="AU1911">
        <v>0</v>
      </c>
      <c r="AV1911">
        <v>0</v>
      </c>
    </row>
    <row r="1912" spans="8:48" ht="15" customHeight="1" x14ac:dyDescent="0.3">
      <c r="H1912" t="str">
        <v>BJ34VB9</v>
      </c>
      <c r="I1912" t="str">
        <v>POUNDLAND GROUP PLC  ORD</v>
      </c>
      <c r="J1912">
        <v>0.71309999999999996</v>
      </c>
      <c r="K1912">
        <v>0.71989999999999998</v>
      </c>
      <c r="L1912">
        <v>0.28520000000000001</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row>
    <row r="1913" spans="8:48" ht="15" customHeight="1" x14ac:dyDescent="0.3">
      <c r="H1913" t="str">
        <v>BZB2KR6</v>
      </c>
      <c r="I1913" t="str">
        <v>PREMIER MITON (PREMIER ASSET)  ORD</v>
      </c>
      <c r="J1913">
        <v>0</v>
      </c>
      <c r="K1913">
        <v>0</v>
      </c>
      <c r="L1913">
        <v>0</v>
      </c>
      <c r="M1913">
        <v>0</v>
      </c>
      <c r="N1913">
        <v>0</v>
      </c>
      <c r="O1913">
        <v>0</v>
      </c>
      <c r="P1913">
        <v>0</v>
      </c>
      <c r="Q1913">
        <v>0.1211</v>
      </c>
      <c r="R1913">
        <v>0.1178</v>
      </c>
      <c r="S1913">
        <v>0.13109999999999999</v>
      </c>
      <c r="T1913">
        <v>0.14280000000000001</v>
      </c>
      <c r="U1913">
        <v>0.1484</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row>
    <row r="1914" spans="8:48" ht="15" customHeight="1" x14ac:dyDescent="0.3">
      <c r="H1914" t="str">
        <v>B13GSS5</v>
      </c>
      <c r="I1914" t="str">
        <v>PROACTIS HOLDINGS PLC  ORD</v>
      </c>
      <c r="J1914">
        <v>0</v>
      </c>
      <c r="K1914">
        <v>0</v>
      </c>
      <c r="L1914">
        <v>0</v>
      </c>
      <c r="M1914">
        <v>0</v>
      </c>
      <c r="N1914">
        <v>0</v>
      </c>
      <c r="O1914">
        <v>0</v>
      </c>
      <c r="P1914">
        <v>0</v>
      </c>
      <c r="Q1914">
        <v>0</v>
      </c>
      <c r="R1914">
        <v>0</v>
      </c>
      <c r="S1914">
        <v>0</v>
      </c>
      <c r="T1914">
        <v>0.19489999999999999</v>
      </c>
      <c r="U1914">
        <v>0.19239999999999999</v>
      </c>
      <c r="V1914">
        <v>0.22459999999999999</v>
      </c>
      <c r="W1914">
        <v>0.13669999999999999</v>
      </c>
      <c r="X1914">
        <v>0.13320000000000001</v>
      </c>
      <c r="Y1914">
        <v>0.19819999999999999</v>
      </c>
      <c r="Z1914">
        <v>4.1799999999999997E-2</v>
      </c>
      <c r="AA1914">
        <v>3.7600000000000001E-2</v>
      </c>
      <c r="AB1914">
        <v>7.2900000000000006E-2</v>
      </c>
      <c r="AC1914">
        <v>7.17E-2</v>
      </c>
      <c r="AD1914">
        <v>3.44E-2</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row>
    <row r="1915" spans="8:48" ht="15" customHeight="1" x14ac:dyDescent="0.3">
      <c r="H1915" t="str">
        <v>B1Z4ST8</v>
      </c>
      <c r="I1915" t="str">
        <v>VANQUIS BANKING GRP (PROVIDENT)  ORD</v>
      </c>
      <c r="J1915">
        <v>0.81630000000000003</v>
      </c>
      <c r="K1915">
        <v>0.8216</v>
      </c>
      <c r="L1915">
        <v>0.73070000000000002</v>
      </c>
      <c r="M1915">
        <v>0</v>
      </c>
      <c r="N1915">
        <v>0</v>
      </c>
      <c r="O1915">
        <v>0</v>
      </c>
      <c r="P1915">
        <v>0</v>
      </c>
      <c r="Q1915">
        <v>0</v>
      </c>
      <c r="R1915">
        <v>0</v>
      </c>
      <c r="S1915">
        <v>0</v>
      </c>
      <c r="T1915">
        <v>0</v>
      </c>
      <c r="U1915">
        <v>0</v>
      </c>
      <c r="V1915">
        <v>0</v>
      </c>
      <c r="W1915">
        <v>0</v>
      </c>
      <c r="X1915">
        <v>0</v>
      </c>
      <c r="Y1915">
        <v>0</v>
      </c>
      <c r="Z1915">
        <v>0</v>
      </c>
      <c r="AA1915">
        <v>0</v>
      </c>
      <c r="AB1915">
        <v>0</v>
      </c>
      <c r="AC1915">
        <v>0</v>
      </c>
      <c r="AD1915">
        <v>0.18590000000000001</v>
      </c>
      <c r="AE1915">
        <v>0.15890000000000001</v>
      </c>
      <c r="AF1915">
        <v>0.33979999999999999</v>
      </c>
      <c r="AG1915">
        <v>0.3604</v>
      </c>
      <c r="AH1915">
        <v>0.25359999999999999</v>
      </c>
      <c r="AI1915">
        <v>0.34250000000000003</v>
      </c>
      <c r="AJ1915">
        <v>0.40539999999999998</v>
      </c>
      <c r="AK1915">
        <v>0.39240000000000003</v>
      </c>
      <c r="AL1915">
        <v>0</v>
      </c>
      <c r="AM1915">
        <v>0</v>
      </c>
      <c r="AN1915">
        <v>0</v>
      </c>
      <c r="AO1915">
        <v>0</v>
      </c>
      <c r="AP1915">
        <v>0</v>
      </c>
      <c r="AQ1915">
        <v>0</v>
      </c>
      <c r="AR1915">
        <v>0</v>
      </c>
      <c r="AS1915">
        <v>0</v>
      </c>
      <c r="AT1915">
        <v>0</v>
      </c>
      <c r="AU1915">
        <v>0</v>
      </c>
      <c r="AV1915">
        <v>0</v>
      </c>
    </row>
    <row r="1916" spans="8:48" ht="15" customHeight="1" x14ac:dyDescent="0.3">
      <c r="H1916" t="str">
        <v>BDVZYZ7</v>
      </c>
      <c r="I1916" t="str">
        <v>INTL DISTRIBUTION SERVICES  ORD</v>
      </c>
      <c r="J1916">
        <v>0</v>
      </c>
      <c r="K1916">
        <v>0</v>
      </c>
      <c r="L1916">
        <v>0</v>
      </c>
      <c r="M1916">
        <v>0.1358</v>
      </c>
      <c r="N1916">
        <v>0.15210000000000001</v>
      </c>
      <c r="O1916">
        <v>0</v>
      </c>
      <c r="P1916">
        <v>0</v>
      </c>
      <c r="Q1916">
        <v>0</v>
      </c>
      <c r="R1916">
        <v>0.1285</v>
      </c>
      <c r="S1916">
        <v>0.1231</v>
      </c>
      <c r="T1916">
        <v>0.1072</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row>
    <row r="1917" spans="8:48" ht="15" customHeight="1" x14ac:dyDescent="0.3">
      <c r="H1917" t="str">
        <v>0214834</v>
      </c>
      <c r="I1917" t="str">
        <v>RATHBONES GROUP (BROTHERS) PLC  ORD</v>
      </c>
      <c r="J1917">
        <v>0.26090000000000002</v>
      </c>
      <c r="K1917">
        <v>0.24660000000000001</v>
      </c>
      <c r="L1917">
        <v>0.2273</v>
      </c>
      <c r="M1917">
        <v>0.23619999999999999</v>
      </c>
      <c r="N1917">
        <v>0.2351</v>
      </c>
      <c r="O1917">
        <v>0.20910000000000001</v>
      </c>
      <c r="P1917">
        <v>0.20799999999999999</v>
      </c>
      <c r="Q1917">
        <v>0.21659999999999999</v>
      </c>
      <c r="R1917">
        <v>0.24310000000000001</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row>
    <row r="1918" spans="8:48" ht="15" customHeight="1" x14ac:dyDescent="0.3">
      <c r="H1918" t="str">
        <v>B95L055</v>
      </c>
      <c r="I1918" t="str">
        <v>REABOLD RESOURCES PLC  ORD</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0.1512</v>
      </c>
      <c r="AD1918">
        <v>0.1014</v>
      </c>
      <c r="AE1918">
        <v>0.14499999999999999</v>
      </c>
      <c r="AF1918">
        <v>0.13489999999999999</v>
      </c>
      <c r="AG1918">
        <v>0.1142</v>
      </c>
      <c r="AH1918">
        <v>0.1656</v>
      </c>
      <c r="AI1918">
        <v>0.1091</v>
      </c>
      <c r="AJ1918">
        <v>4.5999999999999999E-2</v>
      </c>
      <c r="AK1918">
        <v>5.6800000000000003E-2</v>
      </c>
      <c r="AL1918">
        <v>0.1137</v>
      </c>
      <c r="AM1918">
        <v>0.12559999999999999</v>
      </c>
      <c r="AN1918">
        <v>0.12479999999999999</v>
      </c>
      <c r="AO1918">
        <v>8.8999999999999996E-2</v>
      </c>
      <c r="AP1918">
        <v>7.0900000000000005E-2</v>
      </c>
      <c r="AQ1918">
        <v>0</v>
      </c>
      <c r="AR1918">
        <v>0</v>
      </c>
      <c r="AS1918">
        <v>0</v>
      </c>
      <c r="AT1918">
        <v>0</v>
      </c>
      <c r="AU1918">
        <v>0</v>
      </c>
      <c r="AV1918">
        <v>0</v>
      </c>
    </row>
    <row r="1919" spans="8:48" ht="15" customHeight="1" x14ac:dyDescent="0.3">
      <c r="H1919" t="str">
        <v>BG11K36</v>
      </c>
      <c r="I1919" t="str">
        <v>REDROW PLC  ORD</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0.27110000000000001</v>
      </c>
      <c r="AF1919">
        <v>0.28000000000000003</v>
      </c>
      <c r="AG1919">
        <v>0.30930000000000002</v>
      </c>
      <c r="AH1919">
        <v>0</v>
      </c>
      <c r="AI1919">
        <v>0</v>
      </c>
      <c r="AJ1919">
        <v>0</v>
      </c>
      <c r="AK1919">
        <v>0</v>
      </c>
      <c r="AL1919">
        <v>0</v>
      </c>
      <c r="AM1919">
        <v>0</v>
      </c>
      <c r="AN1919">
        <v>0</v>
      </c>
      <c r="AO1919">
        <v>0</v>
      </c>
      <c r="AP1919">
        <v>0</v>
      </c>
      <c r="AQ1919">
        <v>0</v>
      </c>
      <c r="AR1919">
        <v>0</v>
      </c>
      <c r="AS1919">
        <v>0</v>
      </c>
      <c r="AT1919">
        <v>0</v>
      </c>
      <c r="AU1919">
        <v>0</v>
      </c>
      <c r="AV1919">
        <v>0</v>
      </c>
    </row>
    <row r="1920" spans="8:48" ht="15" customHeight="1" x14ac:dyDescent="0.3">
      <c r="H1920" t="str">
        <v>BYWL4Y0</v>
      </c>
      <c r="I1920" t="str">
        <v>RENALYTIX PLC  ORD</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0.1948</v>
      </c>
      <c r="AC1920">
        <v>0.31609999999999999</v>
      </c>
      <c r="AD1920">
        <v>0.32740000000000002</v>
      </c>
      <c r="AE1920">
        <v>0.61819999999999997</v>
      </c>
      <c r="AF1920">
        <v>0.55989999999999995</v>
      </c>
      <c r="AG1920">
        <v>0.53600000000000003</v>
      </c>
      <c r="AH1920">
        <v>1.0375000000000001</v>
      </c>
      <c r="AI1920">
        <v>1.0378000000000001</v>
      </c>
      <c r="AJ1920">
        <v>0.86809999999999998</v>
      </c>
      <c r="AK1920">
        <v>0.75029999999999997</v>
      </c>
      <c r="AL1920">
        <v>0.33239999999999997</v>
      </c>
      <c r="AM1920">
        <v>9.9299999999999999E-2</v>
      </c>
      <c r="AN1920">
        <v>6.1699999999999998E-2</v>
      </c>
      <c r="AO1920">
        <v>6.3899999999999998E-2</v>
      </c>
      <c r="AP1920">
        <v>8.2000000000000003E-2</v>
      </c>
      <c r="AQ1920">
        <v>0</v>
      </c>
      <c r="AR1920">
        <v>0</v>
      </c>
      <c r="AS1920">
        <v>0</v>
      </c>
      <c r="AT1920">
        <v>0</v>
      </c>
      <c r="AU1920">
        <v>0</v>
      </c>
      <c r="AV1920">
        <v>0</v>
      </c>
    </row>
    <row r="1921" spans="8:48" ht="15" customHeight="1" x14ac:dyDescent="0.3">
      <c r="H1921" t="str">
        <v>0732358</v>
      </c>
      <c r="I1921" t="str">
        <v>RENISHAW PLC  ORD</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0.24329999999999999</v>
      </c>
      <c r="AT1921">
        <v>0.29549999999999998</v>
      </c>
      <c r="AU1921">
        <v>0</v>
      </c>
      <c r="AV1921">
        <v>0</v>
      </c>
    </row>
    <row r="1922" spans="8:48" ht="15" customHeight="1" x14ac:dyDescent="0.3">
      <c r="H1922" t="str">
        <v>B0YG1K0</v>
      </c>
      <c r="I1922" t="str">
        <v>RESTAURANT GROUP PLC  ORD</v>
      </c>
      <c r="J1922">
        <v>0</v>
      </c>
      <c r="K1922">
        <v>0.63859999999999995</v>
      </c>
      <c r="L1922">
        <v>0.7702</v>
      </c>
      <c r="M1922">
        <v>0.71360000000000001</v>
      </c>
      <c r="N1922">
        <v>4.6899999999999997E-2</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row>
    <row r="1923" spans="8:48" ht="15" customHeight="1" x14ac:dyDescent="0.3">
      <c r="H1923" t="str">
        <v>BVDPPV4</v>
      </c>
      <c r="I1923" t="str">
        <v>REVEL COLLECTIVE PLC  ORD</v>
      </c>
      <c r="J1923">
        <v>0</v>
      </c>
      <c r="K1923">
        <v>0</v>
      </c>
      <c r="L1923">
        <v>0</v>
      </c>
      <c r="M1923">
        <v>0</v>
      </c>
      <c r="N1923">
        <v>0</v>
      </c>
      <c r="O1923">
        <v>0</v>
      </c>
      <c r="P1923">
        <v>0</v>
      </c>
      <c r="Q1923">
        <v>8.4900000000000003E-2</v>
      </c>
      <c r="R1923">
        <v>6.5600000000000006E-2</v>
      </c>
      <c r="S1923">
        <v>3.0800000000000001E-2</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row>
    <row r="1924" spans="8:48" ht="15" customHeight="1" x14ac:dyDescent="0.3">
      <c r="H1924" t="str">
        <v>BGDT3G2</v>
      </c>
      <c r="I1924" t="str">
        <v>RIGHTMOVE PLC  ORD</v>
      </c>
      <c r="J1924">
        <v>1.3759999999999999</v>
      </c>
      <c r="K1924">
        <v>1.3694</v>
      </c>
      <c r="L1924">
        <v>1.4119999999999999</v>
      </c>
      <c r="M1924">
        <v>1.3656999999999999</v>
      </c>
      <c r="N1924">
        <v>0.96530000000000005</v>
      </c>
      <c r="O1924">
        <v>0.8931</v>
      </c>
      <c r="P1924">
        <v>0.87749999999999995</v>
      </c>
      <c r="Q1924">
        <v>1.0807</v>
      </c>
      <c r="R1924">
        <v>1.026</v>
      </c>
      <c r="S1924">
        <v>1.0623</v>
      </c>
      <c r="T1924">
        <v>0.6925</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row>
    <row r="1925" spans="8:48" ht="15" customHeight="1" x14ac:dyDescent="0.3">
      <c r="H1925" t="str">
        <v>B5NR1S7</v>
      </c>
      <c r="I1925" t="str">
        <v>RESTORE PLC  ORD</v>
      </c>
      <c r="J1925">
        <v>0</v>
      </c>
      <c r="K1925">
        <v>0.1045</v>
      </c>
      <c r="L1925">
        <v>9.4500000000000001E-2</v>
      </c>
      <c r="M1925">
        <v>0.13750000000000001</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row>
    <row r="1926" spans="8:48" ht="15" customHeight="1" x14ac:dyDescent="0.3">
      <c r="H1926" t="str">
        <v>B0FVQX2</v>
      </c>
      <c r="I1926" t="str">
        <v>ROCKHOPPER EXPLORATION PLC  ORD</v>
      </c>
      <c r="J1926">
        <v>0</v>
      </c>
      <c r="K1926">
        <v>5.96E-2</v>
      </c>
      <c r="L1926">
        <v>4.3099999999999999E-2</v>
      </c>
      <c r="M1926">
        <v>4.4699999999999997E-2</v>
      </c>
      <c r="N1926">
        <v>0.12180000000000001</v>
      </c>
      <c r="O1926">
        <v>0.16339999999999999</v>
      </c>
      <c r="P1926">
        <v>0.1234</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row>
    <row r="1927" spans="8:48" ht="15" customHeight="1" x14ac:dyDescent="0.3">
      <c r="H1927" t="str">
        <v>BFM6WL5</v>
      </c>
      <c r="I1927" t="str">
        <v>RBG HOLDINGS (ROSENBLATT) PLC  ORD</v>
      </c>
      <c r="J1927">
        <v>0</v>
      </c>
      <c r="K1927">
        <v>0</v>
      </c>
      <c r="L1927">
        <v>0</v>
      </c>
      <c r="M1927">
        <v>0</v>
      </c>
      <c r="N1927">
        <v>0</v>
      </c>
      <c r="O1927">
        <v>0</v>
      </c>
      <c r="P1927">
        <v>0</v>
      </c>
      <c r="Q1927">
        <v>0</v>
      </c>
      <c r="R1927">
        <v>0</v>
      </c>
      <c r="S1927">
        <v>0</v>
      </c>
      <c r="T1927">
        <v>0</v>
      </c>
      <c r="U1927">
        <v>0</v>
      </c>
      <c r="V1927">
        <v>0</v>
      </c>
      <c r="W1927">
        <v>0</v>
      </c>
      <c r="X1927">
        <v>0</v>
      </c>
      <c r="Y1927">
        <v>0.45619999999999999</v>
      </c>
      <c r="Z1927">
        <v>0.44030000000000002</v>
      </c>
      <c r="AA1927">
        <v>0.58109999999999995</v>
      </c>
      <c r="AB1927">
        <v>0.58289999999999997</v>
      </c>
      <c r="AC1927">
        <v>0.56279999999999997</v>
      </c>
      <c r="AD1927">
        <v>0.2949</v>
      </c>
      <c r="AE1927">
        <v>0.29149999999999998</v>
      </c>
      <c r="AF1927">
        <v>0.14660000000000001</v>
      </c>
      <c r="AG1927">
        <v>1.9599999999999999E-2</v>
      </c>
      <c r="AH1927">
        <v>0</v>
      </c>
      <c r="AI1927">
        <v>0</v>
      </c>
      <c r="AJ1927">
        <v>0</v>
      </c>
      <c r="AK1927">
        <v>0</v>
      </c>
      <c r="AL1927">
        <v>0</v>
      </c>
      <c r="AM1927">
        <v>0</v>
      </c>
      <c r="AN1927">
        <v>0</v>
      </c>
      <c r="AO1927">
        <v>0</v>
      </c>
      <c r="AP1927">
        <v>0</v>
      </c>
      <c r="AQ1927">
        <v>0</v>
      </c>
      <c r="AR1927">
        <v>0</v>
      </c>
      <c r="AS1927">
        <v>0</v>
      </c>
      <c r="AT1927">
        <v>0</v>
      </c>
      <c r="AU1927">
        <v>0</v>
      </c>
      <c r="AV1927">
        <v>0</v>
      </c>
    </row>
    <row r="1928" spans="8:48" ht="15" customHeight="1" x14ac:dyDescent="0.3">
      <c r="H1928" t="str">
        <v>BVFNZH2</v>
      </c>
      <c r="I1928" t="str">
        <v>ROTORK PLC  ORD</v>
      </c>
      <c r="J1928">
        <v>0</v>
      </c>
      <c r="K1928">
        <v>0</v>
      </c>
      <c r="L1928">
        <v>0</v>
      </c>
      <c r="M1928">
        <v>0</v>
      </c>
      <c r="N1928">
        <v>0</v>
      </c>
      <c r="O1928">
        <v>0</v>
      </c>
      <c r="P1928">
        <v>0</v>
      </c>
      <c r="Q1928">
        <v>0</v>
      </c>
      <c r="R1928">
        <v>0</v>
      </c>
      <c r="S1928">
        <v>0</v>
      </c>
      <c r="T1928">
        <v>0</v>
      </c>
      <c r="U1928">
        <v>0</v>
      </c>
      <c r="V1928">
        <v>0</v>
      </c>
      <c r="W1928">
        <v>0</v>
      </c>
      <c r="X1928">
        <v>0</v>
      </c>
      <c r="Y1928">
        <v>0</v>
      </c>
      <c r="Z1928">
        <v>0</v>
      </c>
      <c r="AA1928">
        <v>0.10920000000000001</v>
      </c>
      <c r="AB1928">
        <v>0.1115</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row>
    <row r="1929" spans="8:48" ht="15" customHeight="1" x14ac:dyDescent="0.3">
      <c r="H1929" t="str">
        <v>0759476</v>
      </c>
      <c r="I1929" t="str">
        <v>RPS GROUP PLC  ORD</v>
      </c>
      <c r="J1929">
        <v>0</v>
      </c>
      <c r="K1929">
        <v>0</v>
      </c>
      <c r="L1929">
        <v>0</v>
      </c>
      <c r="M1929">
        <v>0</v>
      </c>
      <c r="N1929">
        <v>0</v>
      </c>
      <c r="O1929">
        <v>0</v>
      </c>
      <c r="P1929">
        <v>0</v>
      </c>
      <c r="Q1929">
        <v>0</v>
      </c>
      <c r="R1929">
        <v>0</v>
      </c>
      <c r="S1929">
        <v>0</v>
      </c>
      <c r="T1929">
        <v>0</v>
      </c>
      <c r="U1929">
        <v>0</v>
      </c>
      <c r="V1929">
        <v>0.31169999999999998</v>
      </c>
      <c r="W1929">
        <v>0.2908</v>
      </c>
      <c r="X1929">
        <v>0.25590000000000002</v>
      </c>
      <c r="Y1929">
        <v>0.25569999999999998</v>
      </c>
      <c r="Z1929">
        <v>0.34810000000000002</v>
      </c>
      <c r="AA1929">
        <v>0.19309999999999999</v>
      </c>
      <c r="AB1929">
        <v>0.34350000000000003</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row>
    <row r="1930" spans="8:48" ht="15" customHeight="1" x14ac:dyDescent="0.3">
      <c r="H1930" t="str">
        <v>BVFCZV3</v>
      </c>
      <c r="I1930" t="str">
        <v>RWS HOLDINGS PLC  ORD</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0.62819999999999998</v>
      </c>
      <c r="AH1930">
        <v>0.66020000000000001</v>
      </c>
      <c r="AI1930">
        <v>0.56920000000000004</v>
      </c>
      <c r="AJ1930">
        <v>0.62809999999999999</v>
      </c>
      <c r="AK1930">
        <v>0.66639999999999999</v>
      </c>
      <c r="AL1930">
        <v>0.64839999999999998</v>
      </c>
      <c r="AM1930">
        <v>0.77010000000000001</v>
      </c>
      <c r="AN1930">
        <v>0.90769999999999995</v>
      </c>
      <c r="AO1930">
        <v>0.96409999999999996</v>
      </c>
      <c r="AP1930">
        <v>0.6149</v>
      </c>
      <c r="AQ1930">
        <v>0.496</v>
      </c>
      <c r="AR1930">
        <v>0.53310000000000002</v>
      </c>
      <c r="AS1930">
        <v>0.51780000000000004</v>
      </c>
      <c r="AT1930">
        <v>0.39610000000000001</v>
      </c>
      <c r="AU1930">
        <v>0</v>
      </c>
      <c r="AV1930">
        <v>0</v>
      </c>
    </row>
    <row r="1931" spans="8:48" ht="15" customHeight="1" x14ac:dyDescent="0.3">
      <c r="H1931" t="str">
        <v>BMX64W8</v>
      </c>
      <c r="I1931" t="str">
        <v>SAGA PLC  ORD</v>
      </c>
      <c r="J1931">
        <v>0</v>
      </c>
      <c r="K1931">
        <v>0</v>
      </c>
      <c r="L1931">
        <v>0</v>
      </c>
      <c r="M1931">
        <v>0</v>
      </c>
      <c r="N1931">
        <v>0</v>
      </c>
      <c r="O1931">
        <v>0</v>
      </c>
      <c r="P1931">
        <v>0</v>
      </c>
      <c r="Q1931">
        <v>0</v>
      </c>
      <c r="R1931">
        <v>0.15079999999999999</v>
      </c>
      <c r="S1931">
        <v>0.1502</v>
      </c>
      <c r="T1931">
        <v>0.1203</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row>
    <row r="1932" spans="8:48" ht="15" customHeight="1" x14ac:dyDescent="0.3">
      <c r="H1932" t="str">
        <v>B1N7Z09</v>
      </c>
      <c r="I1932" t="str">
        <v>SAFESTORE HOLDINGS PLC  ORD</v>
      </c>
      <c r="J1932">
        <v>0.66839999999999999</v>
      </c>
      <c r="K1932">
        <v>0.58479999999999999</v>
      </c>
      <c r="L1932">
        <v>0.59619999999999995</v>
      </c>
      <c r="M1932">
        <v>0.69810000000000005</v>
      </c>
      <c r="N1932">
        <v>0.63570000000000004</v>
      </c>
      <c r="O1932">
        <v>0.71930000000000005</v>
      </c>
      <c r="P1932">
        <v>0.62529999999999997</v>
      </c>
      <c r="Q1932">
        <v>0.5444</v>
      </c>
      <c r="R1932">
        <v>0.6069</v>
      </c>
      <c r="S1932">
        <v>0.42370000000000002</v>
      </c>
      <c r="T1932">
        <v>0.24149999999999999</v>
      </c>
      <c r="U1932">
        <v>0.39489999999999997</v>
      </c>
      <c r="V1932">
        <v>0.35199999999999998</v>
      </c>
      <c r="W1932">
        <v>0.36680000000000001</v>
      </c>
      <c r="X1932">
        <v>0.35539999999999999</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row>
    <row r="1933" spans="8:48" ht="15" customHeight="1" x14ac:dyDescent="0.3">
      <c r="H1933" t="str">
        <v>BVRZ8S8</v>
      </c>
      <c r="I1933" t="str">
        <v>SANNE GROUP PLC  ORD</v>
      </c>
      <c r="J1933">
        <v>0</v>
      </c>
      <c r="K1933">
        <v>0.5323</v>
      </c>
      <c r="L1933">
        <v>0.55889999999999995</v>
      </c>
      <c r="M1933">
        <v>0.6804</v>
      </c>
      <c r="N1933">
        <v>0.51980000000000004</v>
      </c>
      <c r="O1933">
        <v>0.49159999999999998</v>
      </c>
      <c r="P1933">
        <v>0.26629999999999998</v>
      </c>
      <c r="Q1933">
        <v>0.32779999999999998</v>
      </c>
      <c r="R1933">
        <v>0.59709999999999996</v>
      </c>
      <c r="S1933">
        <v>0.52429999999999999</v>
      </c>
      <c r="T1933">
        <v>0.62790000000000001</v>
      </c>
      <c r="U1933">
        <v>0.50339999999999996</v>
      </c>
      <c r="V1933">
        <v>0.44790000000000002</v>
      </c>
      <c r="W1933">
        <v>0.39760000000000001</v>
      </c>
      <c r="X1933">
        <v>0.38579999999999998</v>
      </c>
      <c r="Y1933">
        <v>0.46400000000000002</v>
      </c>
      <c r="Z1933">
        <v>0.40039999999999998</v>
      </c>
      <c r="AA1933">
        <v>0.40589999999999998</v>
      </c>
      <c r="AB1933">
        <v>0.31180000000000002</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row>
    <row r="1934" spans="8:48" ht="15" customHeight="1" x14ac:dyDescent="0.3">
      <c r="H1934" t="str">
        <v>BP41S21</v>
      </c>
      <c r="I1934" t="str">
        <v>SAVANNAH ENERGY (SAVANNAH PETR)  ORD</v>
      </c>
      <c r="J1934">
        <v>5.4199999999999998E-2</v>
      </c>
      <c r="K1934">
        <v>6.6100000000000006E-2</v>
      </c>
      <c r="L1934">
        <v>0.27589999999999998</v>
      </c>
      <c r="M1934">
        <v>0.22950000000000001</v>
      </c>
      <c r="N1934">
        <v>0</v>
      </c>
      <c r="O1934">
        <v>0</v>
      </c>
      <c r="P1934">
        <v>0.36730000000000002</v>
      </c>
      <c r="Q1934">
        <v>0.31219999999999998</v>
      </c>
      <c r="R1934">
        <v>0.41370000000000001</v>
      </c>
      <c r="S1934">
        <v>0.38369999999999999</v>
      </c>
      <c r="T1934">
        <v>0</v>
      </c>
      <c r="U1934">
        <v>0.31380000000000002</v>
      </c>
      <c r="V1934">
        <v>0.41420000000000001</v>
      </c>
      <c r="W1934">
        <v>0.39650000000000002</v>
      </c>
      <c r="X1934">
        <v>0.45169999999999999</v>
      </c>
      <c r="Y1934">
        <v>0.40179999999999999</v>
      </c>
      <c r="Z1934">
        <v>0.42880000000000001</v>
      </c>
      <c r="AA1934">
        <v>0.28389999999999999</v>
      </c>
      <c r="AB1934">
        <v>0.35599999999999998</v>
      </c>
      <c r="AC1934">
        <v>0.26850000000000002</v>
      </c>
      <c r="AD1934">
        <v>0.13850000000000001</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row>
    <row r="1935" spans="8:48" ht="15" customHeight="1" x14ac:dyDescent="0.3">
      <c r="H1935" t="str">
        <v>BYX59P7</v>
      </c>
      <c r="I1935" t="str">
        <v>SAVANNAH PETROLEUM  WT</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row>
    <row r="1936" spans="8:48" ht="15" customHeight="1" x14ac:dyDescent="0.3">
      <c r="H1936" t="str">
        <v>0728119</v>
      </c>
      <c r="I1936" t="str">
        <v>SCAPA GROUP PLC  ORD</v>
      </c>
      <c r="J1936">
        <v>0</v>
      </c>
      <c r="K1936">
        <v>0</v>
      </c>
      <c r="L1936">
        <v>0</v>
      </c>
      <c r="M1936">
        <v>0</v>
      </c>
      <c r="N1936">
        <v>0</v>
      </c>
      <c r="O1936">
        <v>0</v>
      </c>
      <c r="P1936">
        <v>0</v>
      </c>
      <c r="Q1936">
        <v>0</v>
      </c>
      <c r="R1936">
        <v>0</v>
      </c>
      <c r="S1936">
        <v>0</v>
      </c>
      <c r="T1936">
        <v>0</v>
      </c>
      <c r="U1936">
        <v>0</v>
      </c>
      <c r="V1936">
        <v>0</v>
      </c>
      <c r="W1936">
        <v>0</v>
      </c>
      <c r="X1936">
        <v>0</v>
      </c>
      <c r="Y1936">
        <v>0</v>
      </c>
      <c r="Z1936">
        <v>0</v>
      </c>
      <c r="AA1936">
        <v>9.8100000000000007E-2</v>
      </c>
      <c r="AB1936">
        <v>0.14180000000000001</v>
      </c>
      <c r="AC1936">
        <v>0.2046</v>
      </c>
      <c r="AD1936">
        <v>0.13589999999999999</v>
      </c>
      <c r="AE1936">
        <v>0.12720000000000001</v>
      </c>
      <c r="AF1936">
        <v>0</v>
      </c>
      <c r="AG1936">
        <v>0</v>
      </c>
      <c r="AH1936">
        <v>0</v>
      </c>
      <c r="AI1936">
        <v>0</v>
      </c>
      <c r="AJ1936">
        <v>0</v>
      </c>
      <c r="AK1936">
        <v>0</v>
      </c>
      <c r="AL1936">
        <v>0</v>
      </c>
      <c r="AM1936">
        <v>0</v>
      </c>
      <c r="AN1936">
        <v>0</v>
      </c>
      <c r="AO1936">
        <v>0</v>
      </c>
      <c r="AP1936">
        <v>0</v>
      </c>
      <c r="AQ1936">
        <v>0</v>
      </c>
      <c r="AR1936">
        <v>0</v>
      </c>
      <c r="AS1936">
        <v>0</v>
      </c>
      <c r="AT1936">
        <v>0</v>
      </c>
      <c r="AU1936">
        <v>0</v>
      </c>
      <c r="AV1936">
        <v>0</v>
      </c>
    </row>
    <row r="1937" spans="8:48" ht="15" customHeight="1" x14ac:dyDescent="0.3">
      <c r="H1937" t="str">
        <v>BBPV532</v>
      </c>
      <c r="I1937" t="str">
        <v>SCIENCE IN SPORT PLC  ORD</v>
      </c>
      <c r="J1937">
        <v>0</v>
      </c>
      <c r="K1937">
        <v>0</v>
      </c>
      <c r="L1937">
        <v>0</v>
      </c>
      <c r="M1937">
        <v>0</v>
      </c>
      <c r="N1937">
        <v>0</v>
      </c>
      <c r="O1937">
        <v>0</v>
      </c>
      <c r="P1937">
        <v>0</v>
      </c>
      <c r="Q1937">
        <v>0</v>
      </c>
      <c r="R1937">
        <v>0</v>
      </c>
      <c r="S1937">
        <v>0</v>
      </c>
      <c r="T1937">
        <v>0</v>
      </c>
      <c r="U1937">
        <v>0.2515</v>
      </c>
      <c r="V1937">
        <v>0.26019999999999999</v>
      </c>
      <c r="W1937">
        <v>0.2535</v>
      </c>
      <c r="X1937">
        <v>0.23930000000000001</v>
      </c>
      <c r="Y1937">
        <v>0.50819999999999999</v>
      </c>
      <c r="Z1937">
        <v>0.45440000000000003</v>
      </c>
      <c r="AA1937">
        <v>0.41510000000000002</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row>
    <row r="1938" spans="8:48" ht="15" customHeight="1" x14ac:dyDescent="0.3">
      <c r="H1938" t="str">
        <v>BRF0TJ5</v>
      </c>
      <c r="I1938" t="str">
        <v>SCS GROUP PLC  ORD</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0.32990000000000003</v>
      </c>
      <c r="AE1938">
        <v>0.23880000000000001</v>
      </c>
      <c r="AF1938">
        <v>0.33150000000000002</v>
      </c>
      <c r="AG1938">
        <v>0.26500000000000001</v>
      </c>
      <c r="AH1938">
        <v>0.28110000000000002</v>
      </c>
      <c r="AI1938">
        <v>0.3221</v>
      </c>
      <c r="AJ1938">
        <v>0.31719999999999998</v>
      </c>
      <c r="AK1938">
        <v>0.25480000000000003</v>
      </c>
      <c r="AL1938">
        <v>0.22259999999999999</v>
      </c>
      <c r="AM1938">
        <v>0.25659999999999999</v>
      </c>
      <c r="AN1938">
        <v>0.2059</v>
      </c>
      <c r="AO1938">
        <v>0.2349</v>
      </c>
      <c r="AP1938">
        <v>0.18229999999999999</v>
      </c>
      <c r="AQ1938">
        <v>9.8500000000000004E-2</v>
      </c>
      <c r="AR1938">
        <v>0</v>
      </c>
      <c r="AS1938">
        <v>0</v>
      </c>
      <c r="AT1938">
        <v>0</v>
      </c>
      <c r="AU1938">
        <v>0</v>
      </c>
      <c r="AV1938">
        <v>0</v>
      </c>
    </row>
    <row r="1939" spans="8:48" ht="15" customHeight="1" x14ac:dyDescent="0.3">
      <c r="H1939" t="str">
        <v>0937636</v>
      </c>
      <c r="I1939" t="str">
        <v>SDL PLC  ORD</v>
      </c>
      <c r="J1939">
        <v>0.29930000000000001</v>
      </c>
      <c r="K1939">
        <v>0.35909999999999997</v>
      </c>
      <c r="L1939">
        <v>0.27810000000000001</v>
      </c>
      <c r="M1939">
        <v>0.34110000000000001</v>
      </c>
      <c r="N1939">
        <v>0.3493</v>
      </c>
      <c r="O1939">
        <v>0.2878</v>
      </c>
      <c r="P1939">
        <v>0.28920000000000001</v>
      </c>
      <c r="Q1939">
        <v>0.23810000000000001</v>
      </c>
      <c r="R1939">
        <v>0.2392</v>
      </c>
      <c r="S1939">
        <v>0.22689999999999999</v>
      </c>
      <c r="T1939">
        <v>0.25290000000000001</v>
      </c>
      <c r="U1939">
        <v>0.32119999999999999</v>
      </c>
      <c r="V1939">
        <v>0.31530000000000002</v>
      </c>
      <c r="W1939">
        <v>0.30930000000000002</v>
      </c>
      <c r="X1939">
        <v>0.34899999999999998</v>
      </c>
      <c r="Y1939">
        <v>0.46200000000000002</v>
      </c>
      <c r="Z1939">
        <v>0.34239999999999998</v>
      </c>
      <c r="AA1939">
        <v>0.4244</v>
      </c>
      <c r="AB1939">
        <v>0.58689999999999998</v>
      </c>
      <c r="AC1939">
        <v>0.69469999999999998</v>
      </c>
      <c r="AD1939">
        <v>0.80010000000000003</v>
      </c>
      <c r="AE1939">
        <v>0.79720000000000002</v>
      </c>
      <c r="AF1939">
        <v>1.1256999999999999</v>
      </c>
      <c r="AG1939">
        <v>0</v>
      </c>
      <c r="AH1939">
        <v>0</v>
      </c>
      <c r="AI1939">
        <v>0</v>
      </c>
      <c r="AJ1939">
        <v>0</v>
      </c>
      <c r="AK1939">
        <v>0</v>
      </c>
      <c r="AL1939">
        <v>0</v>
      </c>
      <c r="AM1939">
        <v>0</v>
      </c>
      <c r="AN1939">
        <v>0</v>
      </c>
      <c r="AO1939">
        <v>0</v>
      </c>
      <c r="AP1939">
        <v>0</v>
      </c>
      <c r="AQ1939">
        <v>0</v>
      </c>
      <c r="AR1939">
        <v>0</v>
      </c>
      <c r="AS1939">
        <v>0</v>
      </c>
      <c r="AT1939">
        <v>0</v>
      </c>
      <c r="AU1939">
        <v>0</v>
      </c>
      <c r="AV1939">
        <v>0</v>
      </c>
    </row>
    <row r="1940" spans="8:48" ht="15" customHeight="1" x14ac:dyDescent="0.3">
      <c r="H1940" t="str">
        <v>BRTL8Q4</v>
      </c>
      <c r="I1940" t="str">
        <v>QUANTUM PHARMA PLC  ORD</v>
      </c>
      <c r="J1940">
        <v>0.63700000000000001</v>
      </c>
      <c r="K1940">
        <v>0.87580000000000002</v>
      </c>
      <c r="L1940">
        <v>0.68899999999999995</v>
      </c>
      <c r="M1940">
        <v>0.60250000000000004</v>
      </c>
      <c r="N1940">
        <v>0.45019999999999999</v>
      </c>
      <c r="O1940">
        <v>0.61380000000000001</v>
      </c>
      <c r="P1940">
        <v>0.49740000000000001</v>
      </c>
      <c r="Q1940">
        <v>0.42059999999999997</v>
      </c>
      <c r="R1940">
        <v>0.35920000000000002</v>
      </c>
      <c r="S1940">
        <v>0.49659999999999999</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row>
    <row r="1941" spans="8:48" ht="15" customHeight="1" x14ac:dyDescent="0.3">
      <c r="H1941" t="str">
        <v>BD59ZW9</v>
      </c>
      <c r="I1941" t="str">
        <v>RAINBOW RARE EARTHS LTD  ORD</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0.12239999999999999</v>
      </c>
      <c r="AM1941">
        <v>0.1391</v>
      </c>
      <c r="AN1941">
        <v>0.1399</v>
      </c>
      <c r="AO1941">
        <v>0.1022</v>
      </c>
      <c r="AP1941">
        <v>6.0600000000000001E-2</v>
      </c>
      <c r="AQ1941">
        <v>0</v>
      </c>
      <c r="AR1941">
        <v>0</v>
      </c>
      <c r="AS1941">
        <v>0</v>
      </c>
      <c r="AT1941">
        <v>0</v>
      </c>
      <c r="AU1941">
        <v>0</v>
      </c>
      <c r="AV1941">
        <v>0</v>
      </c>
    </row>
    <row r="1942" spans="8:48" ht="15" customHeight="1" x14ac:dyDescent="0.3">
      <c r="H1942" t="str">
        <v>BYV2MV7</v>
      </c>
      <c r="I1942" t="str">
        <v>BRICKS NEWCO (PURPLEBRICKS) PLC  ORD</v>
      </c>
      <c r="J1942">
        <v>0</v>
      </c>
      <c r="K1942">
        <v>0</v>
      </c>
      <c r="L1942">
        <v>0</v>
      </c>
      <c r="M1942">
        <v>0.37609999999999999</v>
      </c>
      <c r="N1942">
        <v>0.6361</v>
      </c>
      <c r="O1942">
        <v>0.30180000000000001</v>
      </c>
      <c r="P1942">
        <v>5.1299999999999998E-2</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row>
    <row r="1943" spans="8:48" ht="15" customHeight="1" x14ac:dyDescent="0.3">
      <c r="H1943" t="str">
        <v>0795823</v>
      </c>
      <c r="I1943" t="str">
        <v>SENIOR PLC  ORD</v>
      </c>
      <c r="J1943">
        <v>0</v>
      </c>
      <c r="K1943">
        <v>0</v>
      </c>
      <c r="L1943">
        <v>0</v>
      </c>
      <c r="M1943">
        <v>0</v>
      </c>
      <c r="N1943">
        <v>0</v>
      </c>
      <c r="O1943">
        <v>0</v>
      </c>
      <c r="P1943">
        <v>0</v>
      </c>
      <c r="Q1943">
        <v>0</v>
      </c>
      <c r="R1943">
        <v>0</v>
      </c>
      <c r="S1943">
        <v>0</v>
      </c>
      <c r="T1943">
        <v>0</v>
      </c>
      <c r="U1943">
        <v>0</v>
      </c>
      <c r="V1943">
        <v>0</v>
      </c>
      <c r="W1943">
        <v>0</v>
      </c>
      <c r="X1943">
        <v>0</v>
      </c>
      <c r="Y1943">
        <v>0</v>
      </c>
      <c r="Z1943">
        <v>0.36809999999999998</v>
      </c>
      <c r="AA1943">
        <v>0.37240000000000001</v>
      </c>
      <c r="AB1943">
        <v>0.432</v>
      </c>
      <c r="AC1943">
        <v>0.39150000000000001</v>
      </c>
      <c r="AD1943">
        <v>0.22639999999999999</v>
      </c>
      <c r="AE1943">
        <v>0.1754</v>
      </c>
      <c r="AF1943">
        <v>0.11</v>
      </c>
      <c r="AG1943">
        <v>0.56599999999999995</v>
      </c>
      <c r="AH1943">
        <v>0.60050000000000003</v>
      </c>
      <c r="AI1943">
        <v>0.3851</v>
      </c>
      <c r="AJ1943">
        <v>0</v>
      </c>
      <c r="AK1943">
        <v>0</v>
      </c>
      <c r="AL1943">
        <v>0</v>
      </c>
      <c r="AM1943">
        <v>0</v>
      </c>
      <c r="AN1943">
        <v>0</v>
      </c>
      <c r="AO1943">
        <v>0</v>
      </c>
      <c r="AP1943">
        <v>0</v>
      </c>
      <c r="AQ1943">
        <v>0</v>
      </c>
      <c r="AR1943">
        <v>0</v>
      </c>
      <c r="AS1943">
        <v>0</v>
      </c>
      <c r="AT1943">
        <v>0</v>
      </c>
      <c r="AU1943">
        <v>0</v>
      </c>
      <c r="AV1943">
        <v>0</v>
      </c>
    </row>
    <row r="1944" spans="8:48" ht="15" customHeight="1" x14ac:dyDescent="0.3">
      <c r="H1944" t="str">
        <v>0797379</v>
      </c>
      <c r="I1944" t="str">
        <v>SERCO GROUP PLC  ORD</v>
      </c>
      <c r="J1944">
        <v>0.1522</v>
      </c>
      <c r="K1944">
        <v>0.26900000000000002</v>
      </c>
      <c r="L1944">
        <v>0.2303</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row>
    <row r="1945" spans="8:48" ht="15" customHeight="1" x14ac:dyDescent="0.3">
      <c r="H1945" t="str">
        <v>BW9HGS5</v>
      </c>
      <c r="I1945" t="str">
        <v>SERCO GROUP PLC  RTS 4/16/15</v>
      </c>
      <c r="J1945">
        <v>4.53E-2</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row>
    <row r="1946" spans="8:48" ht="15" customHeight="1" x14ac:dyDescent="0.3">
      <c r="H1946" t="str">
        <v>B1ZBLD4</v>
      </c>
      <c r="I1946" t="str">
        <v>SEPURA PLC  ORD</v>
      </c>
      <c r="J1946">
        <v>0.3654</v>
      </c>
      <c r="K1946">
        <v>0.34520000000000001</v>
      </c>
      <c r="L1946">
        <v>0.37280000000000002</v>
      </c>
      <c r="M1946">
        <v>0.35170000000000001</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row>
    <row r="1947" spans="8:48" ht="15" customHeight="1" x14ac:dyDescent="0.3">
      <c r="H1947" t="str">
        <v>0802541</v>
      </c>
      <c r="I1947" t="str">
        <v>SIG PLC ORD</v>
      </c>
      <c r="J1947">
        <v>0</v>
      </c>
      <c r="K1947">
        <v>0</v>
      </c>
      <c r="L1947">
        <v>0.1399</v>
      </c>
      <c r="M1947">
        <v>0.1295</v>
      </c>
      <c r="N1947">
        <v>0.1361</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0.31590000000000001</v>
      </c>
      <c r="AR1947">
        <v>0.3468</v>
      </c>
      <c r="AS1947">
        <v>0</v>
      </c>
      <c r="AT1947">
        <v>0</v>
      </c>
      <c r="AU1947">
        <v>0</v>
      </c>
      <c r="AV1947">
        <v>0</v>
      </c>
    </row>
    <row r="1948" spans="8:48" ht="15" customHeight="1" x14ac:dyDescent="0.3">
      <c r="H1948" t="str">
        <v>BKT6VH2</v>
      </c>
      <c r="I1948" t="str">
        <v>SHEARWATER GROUP PLC  ORD</v>
      </c>
      <c r="J1948">
        <v>0</v>
      </c>
      <c r="K1948">
        <v>0</v>
      </c>
      <c r="L1948">
        <v>0</v>
      </c>
      <c r="M1948">
        <v>0</v>
      </c>
      <c r="N1948">
        <v>0</v>
      </c>
      <c r="O1948">
        <v>0</v>
      </c>
      <c r="P1948">
        <v>0</v>
      </c>
      <c r="Q1948">
        <v>0</v>
      </c>
      <c r="R1948">
        <v>0</v>
      </c>
      <c r="S1948">
        <v>0</v>
      </c>
      <c r="T1948">
        <v>0</v>
      </c>
      <c r="U1948">
        <v>0</v>
      </c>
      <c r="V1948">
        <v>0</v>
      </c>
      <c r="W1948">
        <v>0</v>
      </c>
      <c r="X1948">
        <v>0</v>
      </c>
      <c r="Y1948">
        <v>0.3387</v>
      </c>
      <c r="Z1948">
        <v>0.1706</v>
      </c>
      <c r="AA1948">
        <v>0.2056</v>
      </c>
      <c r="AB1948">
        <v>0.18129999999999999</v>
      </c>
      <c r="AC1948">
        <v>0.21199999999999999</v>
      </c>
      <c r="AD1948">
        <v>0.21440000000000001</v>
      </c>
      <c r="AE1948">
        <v>0.157</v>
      </c>
      <c r="AF1948">
        <v>0.13869999999999999</v>
      </c>
      <c r="AG1948">
        <v>0</v>
      </c>
      <c r="AH1948">
        <v>0</v>
      </c>
      <c r="AI1948">
        <v>0</v>
      </c>
      <c r="AJ1948">
        <v>0</v>
      </c>
      <c r="AK1948">
        <v>0</v>
      </c>
      <c r="AL1948">
        <v>0</v>
      </c>
      <c r="AM1948">
        <v>0</v>
      </c>
      <c r="AN1948">
        <v>0</v>
      </c>
      <c r="AO1948">
        <v>0</v>
      </c>
      <c r="AP1948">
        <v>0</v>
      </c>
      <c r="AQ1948">
        <v>0</v>
      </c>
      <c r="AR1948">
        <v>0</v>
      </c>
      <c r="AS1948">
        <v>0</v>
      </c>
      <c r="AT1948">
        <v>0</v>
      </c>
      <c r="AU1948">
        <v>0</v>
      </c>
      <c r="AV1948">
        <v>0</v>
      </c>
    </row>
    <row r="1949" spans="8:48" ht="15" customHeight="1" x14ac:dyDescent="0.3">
      <c r="H1949" t="str">
        <v>B0CGR82</v>
      </c>
      <c r="I1949" t="str">
        <v>SHANTA GOLD LTD  ORD</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9.8100000000000007E-2</v>
      </c>
      <c r="AE1949">
        <v>0.1119</v>
      </c>
      <c r="AF1949">
        <v>0.1396</v>
      </c>
      <c r="AG1949">
        <v>0.1196</v>
      </c>
      <c r="AH1949">
        <v>7.3400000000000007E-2</v>
      </c>
      <c r="AI1949">
        <v>8.6800000000000002E-2</v>
      </c>
      <c r="AJ1949">
        <v>9.7000000000000003E-2</v>
      </c>
      <c r="AK1949">
        <v>3.3799999999999997E-2</v>
      </c>
      <c r="AL1949">
        <v>0</v>
      </c>
      <c r="AM1949">
        <v>0</v>
      </c>
      <c r="AN1949">
        <v>0</v>
      </c>
      <c r="AO1949">
        <v>0</v>
      </c>
      <c r="AP1949">
        <v>0</v>
      </c>
      <c r="AQ1949">
        <v>0</v>
      </c>
      <c r="AR1949">
        <v>0</v>
      </c>
      <c r="AS1949">
        <v>0</v>
      </c>
      <c r="AT1949">
        <v>0</v>
      </c>
      <c r="AU1949">
        <v>0</v>
      </c>
      <c r="AV1949">
        <v>0</v>
      </c>
    </row>
    <row r="1950" spans="8:48" ht="15" customHeight="1" x14ac:dyDescent="0.3">
      <c r="H1950" t="str">
        <v>BLTVCF9</v>
      </c>
      <c r="I1950" t="str">
        <v>SHOE ZONE PLC  ORD</v>
      </c>
      <c r="J1950">
        <v>0</v>
      </c>
      <c r="K1950">
        <v>0</v>
      </c>
      <c r="L1950">
        <v>0</v>
      </c>
      <c r="M1950">
        <v>7.9299999999999995E-2</v>
      </c>
      <c r="N1950">
        <v>7.0800000000000002E-2</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row>
    <row r="1951" spans="8:48" ht="15" customHeight="1" x14ac:dyDescent="0.3">
      <c r="H1951" t="str">
        <v>SIG</v>
      </c>
      <c r="I1951" t="str">
        <v>SIGNET JEWELERS LTD  COM</v>
      </c>
      <c r="J1951">
        <v>0</v>
      </c>
      <c r="K1951">
        <v>0</v>
      </c>
      <c r="L1951">
        <v>0</v>
      </c>
      <c r="M1951">
        <v>0</v>
      </c>
      <c r="N1951">
        <v>0.28889999999999999</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row>
    <row r="1952" spans="8:48" ht="15" customHeight="1" x14ac:dyDescent="0.3">
      <c r="H1952" t="str">
        <v>BKDM7X4</v>
      </c>
      <c r="I1952" t="str">
        <v>SIGNATURE AVIATION PLC  ORD</v>
      </c>
      <c r="J1952">
        <v>0.34289999999999998</v>
      </c>
      <c r="K1952">
        <v>0.29220000000000002</v>
      </c>
      <c r="L1952">
        <v>0.25700000000000001</v>
      </c>
      <c r="M1952">
        <v>0.38190000000000002</v>
      </c>
      <c r="N1952">
        <v>0.45400000000000001</v>
      </c>
      <c r="O1952">
        <v>0.53359999999999996</v>
      </c>
      <c r="P1952">
        <v>0.4995</v>
      </c>
      <c r="Q1952">
        <v>0.55669999999999997</v>
      </c>
      <c r="R1952">
        <v>0.495</v>
      </c>
      <c r="S1952">
        <v>0.50260000000000005</v>
      </c>
      <c r="T1952">
        <v>0.5917</v>
      </c>
      <c r="U1952">
        <v>0.57110000000000005</v>
      </c>
      <c r="V1952">
        <v>0.45569999999999999</v>
      </c>
      <c r="W1952">
        <v>0.4521</v>
      </c>
      <c r="X1952">
        <v>0.40679999999999999</v>
      </c>
      <c r="Y1952">
        <v>0.40610000000000002</v>
      </c>
      <c r="Z1952">
        <v>0.49590000000000001</v>
      </c>
      <c r="AA1952">
        <v>0.57110000000000005</v>
      </c>
      <c r="AB1952">
        <v>0.84299999999999997</v>
      </c>
      <c r="AC1952">
        <v>0.64459999999999995</v>
      </c>
      <c r="AD1952">
        <v>0.51990000000000003</v>
      </c>
      <c r="AE1952">
        <v>0.23419999999999999</v>
      </c>
      <c r="AF1952">
        <v>0</v>
      </c>
      <c r="AG1952">
        <v>0</v>
      </c>
      <c r="AH1952">
        <v>0</v>
      </c>
      <c r="AI1952">
        <v>0</v>
      </c>
      <c r="AJ1952">
        <v>0</v>
      </c>
      <c r="AK1952">
        <v>0</v>
      </c>
      <c r="AL1952">
        <v>0</v>
      </c>
      <c r="AM1952">
        <v>0</v>
      </c>
      <c r="AN1952">
        <v>0</v>
      </c>
      <c r="AO1952">
        <v>0</v>
      </c>
      <c r="AP1952">
        <v>0</v>
      </c>
      <c r="AQ1952">
        <v>0</v>
      </c>
      <c r="AR1952">
        <v>0</v>
      </c>
      <c r="AS1952">
        <v>0</v>
      </c>
      <c r="AT1952">
        <v>0</v>
      </c>
      <c r="AU1952">
        <v>0</v>
      </c>
      <c r="AV1952">
        <v>0</v>
      </c>
    </row>
    <row r="1953" spans="8:48" ht="15" customHeight="1" x14ac:dyDescent="0.3">
      <c r="H1953" t="str">
        <v>BG1THS4</v>
      </c>
      <c r="I1953" t="str">
        <v>FINTEL (SIMPLYBIZ GROUP) PLC  ORD</v>
      </c>
      <c r="J1953">
        <v>0</v>
      </c>
      <c r="K1953">
        <v>0</v>
      </c>
      <c r="L1953">
        <v>0</v>
      </c>
      <c r="M1953">
        <v>0</v>
      </c>
      <c r="N1953">
        <v>0</v>
      </c>
      <c r="O1953">
        <v>0</v>
      </c>
      <c r="P1953">
        <v>0</v>
      </c>
      <c r="Q1953">
        <v>0</v>
      </c>
      <c r="R1953">
        <v>0</v>
      </c>
      <c r="S1953">
        <v>0</v>
      </c>
      <c r="T1953">
        <v>0</v>
      </c>
      <c r="U1953">
        <v>0</v>
      </c>
      <c r="V1953">
        <v>0</v>
      </c>
      <c r="W1953">
        <v>0</v>
      </c>
      <c r="X1953">
        <v>0</v>
      </c>
      <c r="Y1953">
        <v>0.1198</v>
      </c>
      <c r="Z1953">
        <v>0.54710000000000003</v>
      </c>
      <c r="AA1953">
        <v>0.53720000000000001</v>
      </c>
      <c r="AB1953">
        <v>0.3609</v>
      </c>
      <c r="AC1953">
        <v>0.45190000000000002</v>
      </c>
      <c r="AD1953">
        <v>0.4204</v>
      </c>
      <c r="AE1953">
        <v>0.33860000000000001</v>
      </c>
      <c r="AF1953">
        <v>0.34389999999999998</v>
      </c>
      <c r="AG1953">
        <v>0.3569</v>
      </c>
      <c r="AH1953">
        <v>0.40339999999999998</v>
      </c>
      <c r="AI1953">
        <v>0.40279999999999999</v>
      </c>
      <c r="AJ1953">
        <v>0.40460000000000002</v>
      </c>
      <c r="AK1953">
        <v>0.4148</v>
      </c>
      <c r="AL1953">
        <v>0.39240000000000003</v>
      </c>
      <c r="AM1953">
        <v>0.76590000000000003</v>
      </c>
      <c r="AN1953">
        <v>0.70809999999999995</v>
      </c>
      <c r="AO1953">
        <v>0.7077</v>
      </c>
      <c r="AP1953">
        <v>0.61499999999999999</v>
      </c>
      <c r="AQ1953">
        <v>0.63090000000000002</v>
      </c>
      <c r="AR1953">
        <v>0.64100000000000001</v>
      </c>
      <c r="AS1953">
        <v>0.68079999999999996</v>
      </c>
      <c r="AT1953">
        <v>0.5242</v>
      </c>
      <c r="AU1953">
        <v>0</v>
      </c>
      <c r="AV1953">
        <v>0</v>
      </c>
    </row>
    <row r="1954" spans="8:48" ht="15" customHeight="1" x14ac:dyDescent="0.3">
      <c r="H1954" t="str">
        <v>3385674</v>
      </c>
      <c r="I1954" t="str">
        <v>SINCLAIR PHARMA PLC  ORD</v>
      </c>
      <c r="J1954">
        <v>0.18970000000000001</v>
      </c>
      <c r="K1954">
        <v>0.17879999999999999</v>
      </c>
      <c r="L1954">
        <v>0.1666</v>
      </c>
      <c r="M1954">
        <v>0.1699</v>
      </c>
      <c r="N1954">
        <v>0.15720000000000001</v>
      </c>
      <c r="O1954">
        <v>0.1452</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row>
    <row r="1955" spans="8:48" ht="15" customHeight="1" x14ac:dyDescent="0.3">
      <c r="H1955" t="str">
        <v>B4X1RC8</v>
      </c>
      <c r="I1955" t="str">
        <v>SMART METERING SYSTEMS PLC  ORD</v>
      </c>
      <c r="J1955">
        <v>0</v>
      </c>
      <c r="K1955">
        <v>0</v>
      </c>
      <c r="L1955">
        <v>0</v>
      </c>
      <c r="M1955">
        <v>0</v>
      </c>
      <c r="N1955">
        <v>4.4999999999999997E-3</v>
      </c>
      <c r="O1955">
        <v>4.7000000000000002E-3</v>
      </c>
      <c r="P1955">
        <v>0</v>
      </c>
      <c r="Q1955">
        <v>0</v>
      </c>
      <c r="R1955">
        <v>0</v>
      </c>
      <c r="S1955">
        <v>0</v>
      </c>
      <c r="T1955">
        <v>0</v>
      </c>
      <c r="U1955">
        <v>0</v>
      </c>
      <c r="V1955">
        <v>0</v>
      </c>
      <c r="W1955">
        <v>0</v>
      </c>
      <c r="X1955">
        <v>0</v>
      </c>
      <c r="Y1955">
        <v>0</v>
      </c>
      <c r="Z1955">
        <v>0</v>
      </c>
      <c r="AA1955">
        <v>6.4999999999999997E-3</v>
      </c>
      <c r="AB1955">
        <v>8.0799999999999997E-2</v>
      </c>
      <c r="AC1955">
        <v>0</v>
      </c>
      <c r="AD1955">
        <v>0</v>
      </c>
      <c r="AE1955">
        <v>0</v>
      </c>
      <c r="AF1955">
        <v>0</v>
      </c>
      <c r="AG1955">
        <v>0</v>
      </c>
      <c r="AH1955">
        <v>0</v>
      </c>
      <c r="AI1955">
        <v>0.54849999999999999</v>
      </c>
      <c r="AJ1955">
        <v>0.63570000000000004</v>
      </c>
      <c r="AK1955">
        <v>0.65939999999999999</v>
      </c>
      <c r="AL1955">
        <v>0.62009999999999998</v>
      </c>
      <c r="AM1955">
        <v>0.66500000000000004</v>
      </c>
      <c r="AN1955">
        <v>0.72209999999999996</v>
      </c>
      <c r="AO1955">
        <v>0.63959999999999995</v>
      </c>
      <c r="AP1955">
        <v>0.59750000000000003</v>
      </c>
      <c r="AQ1955">
        <v>0.56769999999999998</v>
      </c>
      <c r="AR1955">
        <v>0.54149999999999998</v>
      </c>
      <c r="AS1955">
        <v>0.50619999999999998</v>
      </c>
      <c r="AT1955">
        <v>0.5242</v>
      </c>
      <c r="AU1955">
        <v>0</v>
      </c>
      <c r="AV1955">
        <v>0</v>
      </c>
    </row>
    <row r="1956" spans="8:48" ht="15" customHeight="1" x14ac:dyDescent="0.3">
      <c r="H1956" t="str">
        <v>BYZDVK8</v>
      </c>
      <c r="I1956" t="str">
        <v>SOFTCAT PLC  ORD</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0.47489999999999999</v>
      </c>
      <c r="AF1956">
        <v>0.49809999999999999</v>
      </c>
      <c r="AG1956">
        <v>0.5161</v>
      </c>
      <c r="AH1956">
        <v>0.40920000000000001</v>
      </c>
      <c r="AI1956">
        <v>0</v>
      </c>
      <c r="AJ1956">
        <v>0</v>
      </c>
      <c r="AK1956">
        <v>0</v>
      </c>
      <c r="AL1956">
        <v>0</v>
      </c>
      <c r="AM1956">
        <v>0</v>
      </c>
      <c r="AN1956">
        <v>0</v>
      </c>
      <c r="AO1956">
        <v>0</v>
      </c>
      <c r="AP1956">
        <v>0</v>
      </c>
      <c r="AQ1956">
        <v>0</v>
      </c>
      <c r="AR1956">
        <v>0</v>
      </c>
      <c r="AS1956">
        <v>0</v>
      </c>
      <c r="AT1956">
        <v>0</v>
      </c>
      <c r="AU1956">
        <v>0</v>
      </c>
      <c r="AV1956">
        <v>0</v>
      </c>
    </row>
    <row r="1957" spans="8:48" ht="15" customHeight="1" x14ac:dyDescent="0.3">
      <c r="H1957" t="str">
        <v>B0WD0R3</v>
      </c>
      <c r="I1957" t="str">
        <v>SOLGOLD PLC  ORD</v>
      </c>
      <c r="J1957">
        <v>0</v>
      </c>
      <c r="K1957">
        <v>0</v>
      </c>
      <c r="L1957">
        <v>0</v>
      </c>
      <c r="M1957">
        <v>0</v>
      </c>
      <c r="N1957">
        <v>0</v>
      </c>
      <c r="O1957">
        <v>0</v>
      </c>
      <c r="P1957">
        <v>0</v>
      </c>
      <c r="Q1957">
        <v>0</v>
      </c>
      <c r="R1957">
        <v>0</v>
      </c>
      <c r="S1957">
        <v>0</v>
      </c>
      <c r="T1957">
        <v>0</v>
      </c>
      <c r="U1957">
        <v>0</v>
      </c>
      <c r="V1957">
        <v>0</v>
      </c>
      <c r="W1957">
        <v>0</v>
      </c>
      <c r="X1957">
        <v>0</v>
      </c>
      <c r="Y1957">
        <v>0.38619999999999999</v>
      </c>
      <c r="Z1957">
        <v>0.3674</v>
      </c>
      <c r="AA1957">
        <v>0.30230000000000001</v>
      </c>
      <c r="AB1957">
        <v>0.2107</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row>
    <row r="1958" spans="8:48" ht="15" customHeight="1" x14ac:dyDescent="0.3">
      <c r="H1958" t="str">
        <v>0962843</v>
      </c>
      <c r="I1958" t="str">
        <v>STANLEY GIBBONS GROUP PLC  ORD</v>
      </c>
      <c r="J1958">
        <v>0.56259999999999999</v>
      </c>
      <c r="K1958">
        <v>0.50360000000000005</v>
      </c>
      <c r="L1958">
        <v>0.28079999999999999</v>
      </c>
      <c r="M1958">
        <v>0.17080000000000001</v>
      </c>
      <c r="N1958">
        <v>0.1421</v>
      </c>
      <c r="O1958">
        <v>8.9300000000000004E-2</v>
      </c>
      <c r="P1958">
        <v>0.1051</v>
      </c>
      <c r="Q1958">
        <v>9.6000000000000002E-2</v>
      </c>
      <c r="R1958">
        <v>6.3100000000000003E-2</v>
      </c>
      <c r="S1958">
        <v>7.6899999999999996E-2</v>
      </c>
      <c r="T1958">
        <v>4.7699999999999999E-2</v>
      </c>
      <c r="U1958">
        <v>1.9400000000000001E-2</v>
      </c>
      <c r="V1958">
        <v>2.2599999999999999E-2</v>
      </c>
      <c r="W1958">
        <v>1.9E-2</v>
      </c>
      <c r="X1958">
        <v>1.8200000000000001E-2</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row>
    <row r="1959" spans="8:48" ht="15" customHeight="1" x14ac:dyDescent="0.3">
      <c r="H1959" t="str">
        <v>B0KM9T7</v>
      </c>
      <c r="I1959" t="str">
        <v>STHREE PLC  ORD</v>
      </c>
      <c r="J1959">
        <v>0.81510000000000005</v>
      </c>
      <c r="K1959">
        <v>0.77680000000000005</v>
      </c>
      <c r="L1959">
        <v>0.67520000000000002</v>
      </c>
      <c r="M1959">
        <v>0.61919999999999997</v>
      </c>
      <c r="N1959">
        <v>0.2361</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row>
    <row r="1960" spans="8:48" ht="15" customHeight="1" x14ac:dyDescent="0.3">
      <c r="H1960" t="str">
        <v>BJ4FZW0</v>
      </c>
      <c r="I1960" t="str">
        <v>SUMMIT PROPERTIES (GERMANY) LTD  ORD</v>
      </c>
      <c r="J1960">
        <v>0.20380000000000001</v>
      </c>
      <c r="K1960">
        <v>0.19</v>
      </c>
      <c r="L1960">
        <v>0.1789</v>
      </c>
      <c r="M1960">
        <v>0.1787</v>
      </c>
      <c r="N1960">
        <v>0.16320000000000001</v>
      </c>
      <c r="O1960">
        <v>0.18079999999999999</v>
      </c>
      <c r="P1960">
        <v>0.1888</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row>
    <row r="1961" spans="8:48" ht="15" customHeight="1" x14ac:dyDescent="0.3">
      <c r="H1961" t="str">
        <v>B3V5PR6</v>
      </c>
      <c r="I1961" t="str">
        <v>SYLVANIA PLATINUM LTD  ORD</v>
      </c>
      <c r="J1961">
        <v>8.6699999999999999E-2</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0.1784</v>
      </c>
      <c r="AG1961">
        <v>0</v>
      </c>
      <c r="AH1961">
        <v>0</v>
      </c>
      <c r="AI1961">
        <v>0</v>
      </c>
      <c r="AJ1961">
        <v>0</v>
      </c>
      <c r="AK1961">
        <v>0</v>
      </c>
      <c r="AL1961">
        <v>0</v>
      </c>
      <c r="AM1961">
        <v>0</v>
      </c>
      <c r="AN1961">
        <v>0</v>
      </c>
      <c r="AO1961">
        <v>0</v>
      </c>
      <c r="AP1961">
        <v>0</v>
      </c>
      <c r="AQ1961">
        <v>0</v>
      </c>
      <c r="AR1961">
        <v>0</v>
      </c>
      <c r="AS1961">
        <v>0</v>
      </c>
      <c r="AT1961">
        <v>0</v>
      </c>
      <c r="AU1961">
        <v>0</v>
      </c>
      <c r="AV1961">
        <v>0</v>
      </c>
    </row>
    <row r="1962" spans="8:48" ht="15" customHeight="1" x14ac:dyDescent="0.3">
      <c r="H1962" t="str">
        <v>BNTVWJ7</v>
      </c>
      <c r="I1962" t="str">
        <v>SYNTHOMER PLC  ORD</v>
      </c>
      <c r="J1962">
        <v>0.2611</v>
      </c>
      <c r="K1962">
        <v>0.23230000000000001</v>
      </c>
      <c r="L1962">
        <v>0.2016</v>
      </c>
      <c r="M1962">
        <v>0.1802</v>
      </c>
      <c r="N1962">
        <v>0.19719999999999999</v>
      </c>
      <c r="O1962">
        <v>0</v>
      </c>
      <c r="P1962">
        <v>0</v>
      </c>
      <c r="Q1962">
        <v>0</v>
      </c>
      <c r="R1962">
        <v>0</v>
      </c>
      <c r="S1962">
        <v>0</v>
      </c>
      <c r="T1962">
        <v>0</v>
      </c>
      <c r="U1962">
        <v>0</v>
      </c>
      <c r="V1962">
        <v>0</v>
      </c>
      <c r="W1962">
        <v>0</v>
      </c>
      <c r="X1962">
        <v>0</v>
      </c>
      <c r="Y1962">
        <v>0</v>
      </c>
      <c r="Z1962">
        <v>0</v>
      </c>
      <c r="AA1962">
        <v>0.33250000000000002</v>
      </c>
      <c r="AB1962">
        <v>0.47489999999999999</v>
      </c>
      <c r="AC1962">
        <v>0.50929999999999997</v>
      </c>
      <c r="AD1962">
        <v>0.82550000000000001</v>
      </c>
      <c r="AE1962">
        <v>0.73829999999999996</v>
      </c>
      <c r="AF1962">
        <v>0.89229999999999998</v>
      </c>
      <c r="AG1962">
        <v>0.76090000000000002</v>
      </c>
      <c r="AH1962">
        <v>0.78990000000000005</v>
      </c>
      <c r="AI1962">
        <v>0.52390000000000003</v>
      </c>
      <c r="AJ1962">
        <v>0.55100000000000005</v>
      </c>
      <c r="AK1962">
        <v>0.50129999999999997</v>
      </c>
      <c r="AL1962">
        <v>0.37590000000000001</v>
      </c>
      <c r="AM1962">
        <v>0.36180000000000001</v>
      </c>
      <c r="AN1962">
        <v>0.55910000000000004</v>
      </c>
      <c r="AO1962">
        <v>1.0017</v>
      </c>
      <c r="AP1962">
        <v>0.86839999999999995</v>
      </c>
      <c r="AQ1962">
        <v>0.54790000000000005</v>
      </c>
      <c r="AR1962">
        <v>0</v>
      </c>
      <c r="AS1962">
        <v>0</v>
      </c>
      <c r="AT1962">
        <v>0</v>
      </c>
      <c r="AU1962">
        <v>0</v>
      </c>
      <c r="AV1962">
        <v>0</v>
      </c>
    </row>
    <row r="1963" spans="8:48" ht="15" customHeight="1" x14ac:dyDescent="0.3">
      <c r="H1963" t="str">
        <v>B8P59C0</v>
      </c>
      <c r="I1963" t="str">
        <v>SYNCONA LTD  ORD</v>
      </c>
      <c r="J1963">
        <v>0</v>
      </c>
      <c r="K1963">
        <v>0</v>
      </c>
      <c r="L1963">
        <v>0</v>
      </c>
      <c r="M1963">
        <v>0</v>
      </c>
      <c r="N1963">
        <v>0</v>
      </c>
      <c r="O1963">
        <v>0</v>
      </c>
      <c r="P1963">
        <v>0</v>
      </c>
      <c r="Q1963">
        <v>0</v>
      </c>
      <c r="R1963">
        <v>0</v>
      </c>
      <c r="S1963">
        <v>0</v>
      </c>
      <c r="T1963">
        <v>0</v>
      </c>
      <c r="U1963">
        <v>0</v>
      </c>
      <c r="V1963">
        <v>0</v>
      </c>
      <c r="W1963">
        <v>0</v>
      </c>
      <c r="X1963">
        <v>0</v>
      </c>
      <c r="Y1963">
        <v>0.65849999999999997</v>
      </c>
      <c r="Z1963">
        <v>0.59199999999999997</v>
      </c>
      <c r="AA1963">
        <v>0.48780000000000001</v>
      </c>
      <c r="AB1963">
        <v>0.3911</v>
      </c>
      <c r="AC1963">
        <v>0.32769999999999999</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row>
    <row r="1964" spans="8:48" ht="15" customHeight="1" x14ac:dyDescent="0.3">
      <c r="H1964" t="str">
        <v>B4YCDF5</v>
      </c>
      <c r="I1964" t="str">
        <v>TALKTALK TELECOM GROUP PLC  ORD</v>
      </c>
      <c r="J1964">
        <v>0.21190000000000001</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row>
    <row r="1965" spans="8:48" ht="15" customHeight="1" x14ac:dyDescent="0.3">
      <c r="H1965" t="str">
        <v>0878230</v>
      </c>
      <c r="I1965" t="str">
        <v>TAYLOR WIMPEY PLC  ORD</v>
      </c>
      <c r="J1965">
        <v>0.34399999999999997</v>
      </c>
      <c r="K1965">
        <v>0.26169999999999999</v>
      </c>
      <c r="L1965">
        <v>0.27289999999999998</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row>
    <row r="1966" spans="8:48" ht="15" customHeight="1" x14ac:dyDescent="0.3">
      <c r="H1966" t="str">
        <v>BYVX2X2</v>
      </c>
      <c r="I1966" t="str">
        <v>EVERPLAY GROUP (TEAM17) PLC  ORD</v>
      </c>
      <c r="J1966">
        <v>0</v>
      </c>
      <c r="K1966">
        <v>0</v>
      </c>
      <c r="L1966">
        <v>0</v>
      </c>
      <c r="M1966">
        <v>0</v>
      </c>
      <c r="N1966">
        <v>0</v>
      </c>
      <c r="O1966">
        <v>0</v>
      </c>
      <c r="P1966">
        <v>0</v>
      </c>
      <c r="Q1966">
        <v>0</v>
      </c>
      <c r="R1966">
        <v>0</v>
      </c>
      <c r="S1966">
        <v>0</v>
      </c>
      <c r="T1966">
        <v>0</v>
      </c>
      <c r="U1966">
        <v>0</v>
      </c>
      <c r="V1966">
        <v>0</v>
      </c>
      <c r="W1966">
        <v>0</v>
      </c>
      <c r="X1966">
        <v>0</v>
      </c>
      <c r="Y1966">
        <v>0.72350000000000003</v>
      </c>
      <c r="Z1966">
        <v>1.1932</v>
      </c>
      <c r="AA1966">
        <v>1.4149</v>
      </c>
      <c r="AB1966">
        <v>1.4564999999999999</v>
      </c>
      <c r="AC1966">
        <v>1.3589</v>
      </c>
      <c r="AD1966">
        <v>1.1881999999999999</v>
      </c>
      <c r="AE1966">
        <v>0.75690000000000002</v>
      </c>
      <c r="AF1966">
        <v>0.81720000000000004</v>
      </c>
      <c r="AG1966">
        <v>0.56620000000000004</v>
      </c>
      <c r="AH1966">
        <v>1.0814999999999999</v>
      </c>
      <c r="AI1966">
        <v>0.95989999999999998</v>
      </c>
      <c r="AJ1966">
        <v>1.0691999999999999</v>
      </c>
      <c r="AK1966">
        <v>1.1496</v>
      </c>
      <c r="AL1966">
        <v>0.61450000000000005</v>
      </c>
      <c r="AM1966">
        <v>0.56559999999999999</v>
      </c>
      <c r="AN1966">
        <v>0.60450000000000004</v>
      </c>
      <c r="AO1966">
        <v>0.60270000000000001</v>
      </c>
      <c r="AP1966">
        <v>0.35620000000000002</v>
      </c>
      <c r="AQ1966">
        <v>0.3458</v>
      </c>
      <c r="AR1966">
        <v>0.2606</v>
      </c>
      <c r="AS1966">
        <v>0</v>
      </c>
      <c r="AT1966">
        <v>0</v>
      </c>
      <c r="AU1966">
        <v>0</v>
      </c>
      <c r="AV1966">
        <v>0</v>
      </c>
    </row>
    <row r="1967" spans="8:48" ht="15" customHeight="1" x14ac:dyDescent="0.3">
      <c r="H1967" t="str">
        <v>0104861</v>
      </c>
      <c r="I1967" t="str">
        <v>TED BAKER PLC  ORD</v>
      </c>
      <c r="J1967">
        <v>1.0304</v>
      </c>
      <c r="K1967">
        <v>0.89859999999999995</v>
      </c>
      <c r="L1967">
        <v>0.91669999999999996</v>
      </c>
      <c r="M1967">
        <v>0.68179999999999996</v>
      </c>
      <c r="N1967">
        <v>0.64439999999999997</v>
      </c>
      <c r="O1967">
        <v>0.62150000000000005</v>
      </c>
      <c r="P1967">
        <v>0.6028</v>
      </c>
      <c r="Q1967">
        <v>0.66549999999999998</v>
      </c>
      <c r="R1967">
        <v>0.60650000000000004</v>
      </c>
      <c r="S1967">
        <v>0.51829999999999998</v>
      </c>
      <c r="T1967">
        <v>0.95830000000000004</v>
      </c>
      <c r="U1967">
        <v>0.98540000000000005</v>
      </c>
      <c r="V1967">
        <v>0.93820000000000003</v>
      </c>
      <c r="W1967">
        <v>0.75270000000000004</v>
      </c>
      <c r="X1967">
        <v>0.82620000000000005</v>
      </c>
      <c r="Y1967">
        <v>0.91710000000000003</v>
      </c>
      <c r="Z1967">
        <v>0.87539999999999996</v>
      </c>
      <c r="AA1967">
        <v>0.23280000000000001</v>
      </c>
      <c r="AB1967">
        <v>0.27679999999999999</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row>
    <row r="1968" spans="8:48" ht="15" customHeight="1" x14ac:dyDescent="0.3">
      <c r="H1968" t="str">
        <v>BDFGGK5</v>
      </c>
      <c r="I1968" t="str">
        <v>TEKMAR GROUP PLC  ORD</v>
      </c>
      <c r="J1968">
        <v>0</v>
      </c>
      <c r="K1968">
        <v>0</v>
      </c>
      <c r="L1968">
        <v>0</v>
      </c>
      <c r="M1968">
        <v>0</v>
      </c>
      <c r="N1968">
        <v>0</v>
      </c>
      <c r="O1968">
        <v>0</v>
      </c>
      <c r="P1968">
        <v>0</v>
      </c>
      <c r="Q1968">
        <v>0</v>
      </c>
      <c r="R1968">
        <v>0</v>
      </c>
      <c r="S1968">
        <v>0</v>
      </c>
      <c r="T1968">
        <v>0</v>
      </c>
      <c r="U1968">
        <v>0</v>
      </c>
      <c r="V1968">
        <v>0</v>
      </c>
      <c r="W1968">
        <v>0</v>
      </c>
      <c r="X1968">
        <v>0</v>
      </c>
      <c r="Y1968">
        <v>0.42359999999999998</v>
      </c>
      <c r="Z1968">
        <v>0.49440000000000001</v>
      </c>
      <c r="AA1968">
        <v>0.49180000000000001</v>
      </c>
      <c r="AB1968">
        <v>0.50270000000000004</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row>
    <row r="1969" spans="8:48" ht="15" customHeight="1" x14ac:dyDescent="0.3">
      <c r="H1969" t="str">
        <v>BMTV739</v>
      </c>
      <c r="I1969" t="str">
        <v>THG PLC  ORD</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0.38080000000000003</v>
      </c>
      <c r="AG1969">
        <v>0</v>
      </c>
      <c r="AH1969">
        <v>0</v>
      </c>
      <c r="AI1969">
        <v>0</v>
      </c>
      <c r="AJ1969">
        <v>0</v>
      </c>
      <c r="AK1969">
        <v>0</v>
      </c>
      <c r="AL1969">
        <v>0</v>
      </c>
      <c r="AM1969">
        <v>0</v>
      </c>
      <c r="AN1969">
        <v>0</v>
      </c>
      <c r="AO1969">
        <v>0</v>
      </c>
      <c r="AP1969">
        <v>0</v>
      </c>
      <c r="AQ1969">
        <v>0</v>
      </c>
      <c r="AR1969">
        <v>0</v>
      </c>
      <c r="AS1969">
        <v>0</v>
      </c>
      <c r="AT1969">
        <v>0</v>
      </c>
      <c r="AU1969">
        <v>0</v>
      </c>
      <c r="AV1969">
        <v>0</v>
      </c>
    </row>
    <row r="1970" spans="8:48" ht="15" customHeight="1" x14ac:dyDescent="0.3">
      <c r="H1970" t="str">
        <v>BMDZN39</v>
      </c>
      <c r="I1970" t="str">
        <v>TP ICAP GROUP PLC  ORD</v>
      </c>
      <c r="J1970">
        <v>0</v>
      </c>
      <c r="K1970">
        <v>0</v>
      </c>
      <c r="L1970">
        <v>0</v>
      </c>
      <c r="M1970">
        <v>8.5000000000000006E-2</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row>
    <row r="1971" spans="8:48" ht="15" customHeight="1" x14ac:dyDescent="0.3">
      <c r="H1971" t="str">
        <v>BKDTK92</v>
      </c>
      <c r="I1971" t="str">
        <v>TRAINLINE PLC  ORD</v>
      </c>
      <c r="J1971">
        <v>0</v>
      </c>
      <c r="K1971">
        <v>0</v>
      </c>
      <c r="L1971">
        <v>0</v>
      </c>
      <c r="M1971">
        <v>0</v>
      </c>
      <c r="N1971">
        <v>0</v>
      </c>
      <c r="O1971">
        <v>0</v>
      </c>
      <c r="P1971">
        <v>0</v>
      </c>
      <c r="Q1971">
        <v>0</v>
      </c>
      <c r="R1971">
        <v>0</v>
      </c>
      <c r="S1971">
        <v>0</v>
      </c>
      <c r="T1971">
        <v>0</v>
      </c>
      <c r="U1971">
        <v>0</v>
      </c>
      <c r="V1971">
        <v>0</v>
      </c>
      <c r="W1971">
        <v>0</v>
      </c>
      <c r="X1971">
        <v>0</v>
      </c>
      <c r="Y1971">
        <v>0</v>
      </c>
      <c r="Z1971">
        <v>0</v>
      </c>
      <c r="AA1971">
        <v>0.45839999999999997</v>
      </c>
      <c r="AB1971">
        <v>0</v>
      </c>
      <c r="AC1971">
        <v>0</v>
      </c>
      <c r="AD1971">
        <v>0</v>
      </c>
      <c r="AE1971">
        <v>0</v>
      </c>
      <c r="AF1971">
        <v>0</v>
      </c>
      <c r="AG1971">
        <v>0</v>
      </c>
      <c r="AH1971">
        <v>0</v>
      </c>
      <c r="AI1971">
        <v>0</v>
      </c>
      <c r="AJ1971">
        <v>0</v>
      </c>
      <c r="AK1971">
        <v>0</v>
      </c>
      <c r="AL1971">
        <v>0</v>
      </c>
      <c r="AM1971">
        <v>0</v>
      </c>
      <c r="AN1971">
        <v>0</v>
      </c>
      <c r="AO1971">
        <v>0</v>
      </c>
      <c r="AP1971">
        <v>0.34870000000000001</v>
      </c>
      <c r="AQ1971">
        <v>0.4113</v>
      </c>
      <c r="AR1971">
        <v>0.51970000000000005</v>
      </c>
      <c r="AS1971">
        <v>0</v>
      </c>
      <c r="AT1971">
        <v>0</v>
      </c>
      <c r="AU1971">
        <v>0</v>
      </c>
      <c r="AV1971">
        <v>0</v>
      </c>
    </row>
    <row r="1972" spans="8:48" ht="15" customHeight="1" x14ac:dyDescent="0.3">
      <c r="H1972" t="str">
        <v>BWT5X88</v>
      </c>
      <c r="I1972" t="str">
        <v>STRIDE GAMING PLC  ORD</v>
      </c>
      <c r="J1972">
        <v>0</v>
      </c>
      <c r="K1972">
        <v>0</v>
      </c>
      <c r="L1972">
        <v>0</v>
      </c>
      <c r="M1972">
        <v>0</v>
      </c>
      <c r="N1972">
        <v>0</v>
      </c>
      <c r="O1972">
        <v>0</v>
      </c>
      <c r="P1972">
        <v>0</v>
      </c>
      <c r="Q1972">
        <v>0</v>
      </c>
      <c r="R1972">
        <v>6.4299999999999996E-2</v>
      </c>
      <c r="S1972">
        <v>5.8000000000000003E-2</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row>
    <row r="1973" spans="8:48" ht="15" customHeight="1" x14ac:dyDescent="0.3">
      <c r="H1973" t="str">
        <v>BYZFZ91</v>
      </c>
      <c r="I1973" t="str">
        <v>SOPHOS GROUP PLC  ORD</v>
      </c>
      <c r="J1973">
        <v>0</v>
      </c>
      <c r="K1973">
        <v>0.99060000000000004</v>
      </c>
      <c r="L1973">
        <v>0.52610000000000001</v>
      </c>
      <c r="M1973">
        <v>0.43859999999999999</v>
      </c>
      <c r="N1973">
        <v>0.37840000000000001</v>
      </c>
      <c r="O1973">
        <v>0.38890000000000002</v>
      </c>
      <c r="P1973">
        <v>0.4728</v>
      </c>
      <c r="Q1973">
        <v>0.4456</v>
      </c>
      <c r="R1973">
        <v>0.42980000000000002</v>
      </c>
      <c r="S1973">
        <v>0.68179999999999996</v>
      </c>
      <c r="T1973">
        <v>0.81279999999999997</v>
      </c>
      <c r="U1973">
        <v>0.6532</v>
      </c>
      <c r="V1973">
        <v>0.50619999999999998</v>
      </c>
      <c r="W1973">
        <v>0.69589999999999996</v>
      </c>
      <c r="X1973">
        <v>0.54300000000000004</v>
      </c>
      <c r="Y1973">
        <v>0.55810000000000004</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row>
    <row r="1974" spans="8:48" ht="15" customHeight="1" x14ac:dyDescent="0.3">
      <c r="H1974" t="str">
        <v>B28HSF7</v>
      </c>
      <c r="I1974" t="str">
        <v>TRACSIS PLC  ORD</v>
      </c>
      <c r="J1974">
        <v>0.47399999999999998</v>
      </c>
      <c r="K1974">
        <v>0.44240000000000002</v>
      </c>
      <c r="L1974">
        <v>0.3795</v>
      </c>
      <c r="M1974">
        <v>3.1800000000000002E-2</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row>
    <row r="1975" spans="8:48" ht="15" customHeight="1" x14ac:dyDescent="0.3">
      <c r="H1975" t="str">
        <v>BK9RKT0</v>
      </c>
      <c r="I1975" t="str">
        <v>TRAVIS PERKINS PLC  ORD</v>
      </c>
      <c r="J1975">
        <v>0.2984</v>
      </c>
      <c r="K1975">
        <v>0.32029999999999997</v>
      </c>
      <c r="L1975">
        <v>0.2959</v>
      </c>
      <c r="M1975">
        <v>0.28389999999999999</v>
      </c>
      <c r="N1975">
        <v>0.28660000000000002</v>
      </c>
      <c r="O1975">
        <v>0.24829999999999999</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row>
    <row r="1976" spans="8:48" ht="15" customHeight="1" x14ac:dyDescent="0.3">
      <c r="H1976" t="str">
        <v>BG49KP9</v>
      </c>
      <c r="I1976" t="str">
        <v>TRITAX BIG BOX REIT PLC  ORD</v>
      </c>
      <c r="J1976">
        <v>0.33650000000000002</v>
      </c>
      <c r="K1976">
        <v>0.33839999999999998</v>
      </c>
      <c r="L1976">
        <v>0.31519999999999998</v>
      </c>
      <c r="M1976">
        <v>0.30649999999999999</v>
      </c>
      <c r="N1976">
        <v>0.32879999999999998</v>
      </c>
      <c r="O1976">
        <v>0.31609999999999999</v>
      </c>
      <c r="P1976">
        <v>0.1905</v>
      </c>
      <c r="Q1976">
        <v>0.24829999999999999</v>
      </c>
      <c r="R1976">
        <v>0.27110000000000001</v>
      </c>
      <c r="S1976">
        <v>0.17549999999999999</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row>
    <row r="1977" spans="8:48" ht="15" customHeight="1" x14ac:dyDescent="0.3">
      <c r="H1977" t="str">
        <v>BNK9TP5</v>
      </c>
      <c r="I1977" t="str">
        <v>TRUSTPILOT GROUP PLC  ORD</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0.85019999999999996</v>
      </c>
      <c r="AI1977">
        <v>0.98660000000000003</v>
      </c>
      <c r="AJ1977">
        <v>1.0048999999999999</v>
      </c>
      <c r="AK1977">
        <v>0.9052</v>
      </c>
      <c r="AL1977">
        <v>0.437</v>
      </c>
      <c r="AM1977">
        <v>0.54169999999999996</v>
      </c>
      <c r="AN1977">
        <v>0.37259999999999999</v>
      </c>
      <c r="AO1977">
        <v>0.27210000000000001</v>
      </c>
      <c r="AP1977">
        <v>0.30230000000000001</v>
      </c>
      <c r="AQ1977">
        <v>0.24110000000000001</v>
      </c>
      <c r="AR1977">
        <v>0.3407</v>
      </c>
      <c r="AS1977">
        <v>0.3115</v>
      </c>
      <c r="AT1977">
        <v>0</v>
      </c>
      <c r="AU1977">
        <v>0</v>
      </c>
      <c r="AV1977">
        <v>0</v>
      </c>
    </row>
    <row r="1978" spans="8:48" ht="15" customHeight="1" x14ac:dyDescent="0.3">
      <c r="H1978" t="str">
        <v>0150080</v>
      </c>
      <c r="I1978" t="str">
        <v>TULLOW OIL PLC  ORD</v>
      </c>
      <c r="J1978">
        <v>0</v>
      </c>
      <c r="K1978">
        <v>0</v>
      </c>
      <c r="L1978">
        <v>0.1651</v>
      </c>
      <c r="M1978">
        <v>0.43859999999999999</v>
      </c>
      <c r="N1978">
        <v>0.26550000000000001</v>
      </c>
      <c r="O1978">
        <v>0.37840000000000001</v>
      </c>
      <c r="P1978">
        <v>0.4012</v>
      </c>
      <c r="Q1978">
        <v>0.47439999999999999</v>
      </c>
      <c r="R1978">
        <v>0.34060000000000001</v>
      </c>
      <c r="S1978">
        <v>0.16550000000000001</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row>
    <row r="1979" spans="8:48" ht="15" customHeight="1" x14ac:dyDescent="0.3">
      <c r="H1979" t="str">
        <v>B7Z0Q50</v>
      </c>
      <c r="I1979" t="str">
        <v>TUNGSTEN CORP PLC  ORD</v>
      </c>
      <c r="J1979">
        <v>0.35470000000000002</v>
      </c>
      <c r="K1979">
        <v>0.29060000000000002</v>
      </c>
      <c r="L1979">
        <v>0.1173</v>
      </c>
      <c r="M1979">
        <v>6.0600000000000001E-2</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row>
    <row r="1980" spans="8:48" ht="15" customHeight="1" x14ac:dyDescent="0.3">
      <c r="H1980" t="str">
        <v>0157616</v>
      </c>
      <c r="I1980" t="str">
        <v>UK MAIL GROUP (BUSINESS POST)  ORD</v>
      </c>
      <c r="J1980">
        <v>0</v>
      </c>
      <c r="K1980">
        <v>0</v>
      </c>
      <c r="L1980">
        <v>0</v>
      </c>
      <c r="M1980">
        <v>0</v>
      </c>
      <c r="N1980">
        <v>0</v>
      </c>
      <c r="O1980">
        <v>0</v>
      </c>
      <c r="P1980">
        <v>0.25</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row>
    <row r="1981" spans="8:48" ht="15" customHeight="1" x14ac:dyDescent="0.3">
      <c r="H1981" t="str">
        <v>3302480</v>
      </c>
      <c r="I1981" t="str">
        <v>UDG HEALTHCARE PLC  ORD</v>
      </c>
      <c r="J1981">
        <v>0.30740000000000001</v>
      </c>
      <c r="K1981">
        <v>0.31669999999999998</v>
      </c>
      <c r="L1981">
        <v>0.32269999999999999</v>
      </c>
      <c r="M1981">
        <v>0.33560000000000001</v>
      </c>
      <c r="N1981">
        <v>0.313</v>
      </c>
      <c r="O1981">
        <v>0.32250000000000001</v>
      </c>
      <c r="P1981">
        <v>0.30220000000000002</v>
      </c>
      <c r="Q1981">
        <v>0.24149999999999999</v>
      </c>
      <c r="R1981">
        <v>0.26740000000000003</v>
      </c>
      <c r="S1981">
        <v>0.31900000000000001</v>
      </c>
      <c r="T1981">
        <v>0.25850000000000001</v>
      </c>
      <c r="U1981">
        <v>0.2354</v>
      </c>
      <c r="V1981">
        <v>0.37490000000000001</v>
      </c>
      <c r="W1981">
        <v>0.3322</v>
      </c>
      <c r="X1981">
        <v>0.27960000000000002</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row>
    <row r="1982" spans="8:48" ht="15" customHeight="1" x14ac:dyDescent="0.3">
      <c r="H1982" t="str">
        <v>BKT04W0</v>
      </c>
      <c r="I1982" t="str">
        <v>URBAN&amp;CIVIC PLC  ORD</v>
      </c>
      <c r="J1982">
        <v>0.23980000000000001</v>
      </c>
      <c r="K1982">
        <v>0.27239999999999998</v>
      </c>
      <c r="L1982">
        <v>0.32479999999999998</v>
      </c>
      <c r="M1982">
        <v>0.32619999999999999</v>
      </c>
      <c r="N1982">
        <v>0.33660000000000001</v>
      </c>
      <c r="O1982">
        <v>0.29339999999999999</v>
      </c>
      <c r="P1982">
        <v>0.214</v>
      </c>
      <c r="Q1982">
        <v>0.2046</v>
      </c>
      <c r="R1982">
        <v>0.26440000000000002</v>
      </c>
      <c r="S1982">
        <v>0.28249999999999997</v>
      </c>
      <c r="T1982">
        <v>0.26179999999999998</v>
      </c>
      <c r="U1982">
        <v>0.45369999999999999</v>
      </c>
      <c r="V1982">
        <v>0.46529999999999999</v>
      </c>
      <c r="W1982">
        <v>0.48849999999999999</v>
      </c>
      <c r="X1982">
        <v>0.43980000000000002</v>
      </c>
      <c r="Y1982">
        <v>0.45889999999999997</v>
      </c>
      <c r="Z1982">
        <v>0.4728</v>
      </c>
      <c r="AA1982">
        <v>0.57030000000000003</v>
      </c>
      <c r="AB1982">
        <v>0.74480000000000002</v>
      </c>
      <c r="AC1982">
        <v>0.76219999999999999</v>
      </c>
      <c r="AD1982">
        <v>0.65400000000000003</v>
      </c>
      <c r="AE1982">
        <v>0.57069999999999999</v>
      </c>
      <c r="AF1982">
        <v>0.50900000000000001</v>
      </c>
      <c r="AG1982">
        <v>0</v>
      </c>
      <c r="AH1982">
        <v>0</v>
      </c>
      <c r="AI1982">
        <v>0</v>
      </c>
      <c r="AJ1982">
        <v>0</v>
      </c>
      <c r="AK1982">
        <v>0</v>
      </c>
      <c r="AL1982">
        <v>0</v>
      </c>
      <c r="AM1982">
        <v>0</v>
      </c>
      <c r="AN1982">
        <v>0</v>
      </c>
      <c r="AO1982">
        <v>0</v>
      </c>
      <c r="AP1982">
        <v>0</v>
      </c>
      <c r="AQ1982">
        <v>0</v>
      </c>
      <c r="AR1982">
        <v>0</v>
      </c>
      <c r="AS1982">
        <v>0</v>
      </c>
      <c r="AT1982">
        <v>0</v>
      </c>
      <c r="AU1982">
        <v>0</v>
      </c>
      <c r="AV1982">
        <v>0</v>
      </c>
    </row>
    <row r="1983" spans="8:48" ht="15" customHeight="1" x14ac:dyDescent="0.3">
      <c r="H1983" t="str">
        <v>B1GK464</v>
      </c>
      <c r="I1983" t="str">
        <v>VERTU MOTORS PLC  ORD</v>
      </c>
      <c r="J1983">
        <v>0</v>
      </c>
      <c r="K1983">
        <v>0</v>
      </c>
      <c r="L1983">
        <v>0.13700000000000001</v>
      </c>
      <c r="M1983">
        <v>0.11459999999999999</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row>
    <row r="1984" spans="8:48" ht="15" customHeight="1" x14ac:dyDescent="0.3">
      <c r="H1984" t="str">
        <v>BYW2KH8</v>
      </c>
      <c r="I1984" t="str">
        <v>VERONA PHARMA PLC  ORD</v>
      </c>
      <c r="J1984">
        <v>0.26279999999999998</v>
      </c>
      <c r="K1984">
        <v>0.42659999999999998</v>
      </c>
      <c r="L1984">
        <v>0.3836</v>
      </c>
      <c r="M1984">
        <v>0.23530000000000001</v>
      </c>
      <c r="N1984">
        <v>0.27789999999999998</v>
      </c>
      <c r="O1984">
        <v>0.31019999999999998</v>
      </c>
      <c r="P1984">
        <v>0.33350000000000002</v>
      </c>
      <c r="Q1984">
        <v>0</v>
      </c>
      <c r="R1984">
        <v>0.2671</v>
      </c>
      <c r="S1984">
        <v>0.20280000000000001</v>
      </c>
      <c r="T1984">
        <v>0.24879999999999999</v>
      </c>
      <c r="U1984">
        <v>0.18729999999999999</v>
      </c>
      <c r="V1984">
        <v>0.31059999999999999</v>
      </c>
      <c r="W1984">
        <v>0.20979999999999999</v>
      </c>
      <c r="X1984">
        <v>0.1988</v>
      </c>
      <c r="Y1984">
        <v>0.20480000000000001</v>
      </c>
      <c r="Z1984">
        <v>0.12720000000000001</v>
      </c>
      <c r="AA1984">
        <v>9.7299999999999998E-2</v>
      </c>
      <c r="AB1984">
        <v>8.0799999999999997E-2</v>
      </c>
      <c r="AC1984">
        <v>0.1027</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row>
    <row r="1985" spans="8:48" ht="15" customHeight="1" x14ac:dyDescent="0.3">
      <c r="H1985" t="str">
        <v>B82YXW8</v>
      </c>
      <c r="I1985" t="str">
        <v>VESUVIUS PLC  ORD</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0.31730000000000003</v>
      </c>
      <c r="AO1985">
        <v>0.34939999999999999</v>
      </c>
      <c r="AP1985">
        <v>0</v>
      </c>
      <c r="AQ1985">
        <v>0</v>
      </c>
      <c r="AR1985">
        <v>0</v>
      </c>
      <c r="AS1985">
        <v>0</v>
      </c>
      <c r="AT1985">
        <v>0</v>
      </c>
      <c r="AU1985">
        <v>0</v>
      </c>
      <c r="AV1985">
        <v>0</v>
      </c>
    </row>
    <row r="1986" spans="8:48" ht="15" customHeight="1" x14ac:dyDescent="0.3">
      <c r="H1986" t="str">
        <v>BZC0LC1</v>
      </c>
      <c r="I1986" t="str">
        <v>VICTORIA PLC  ORD</v>
      </c>
      <c r="J1986">
        <v>0</v>
      </c>
      <c r="K1986">
        <v>0</v>
      </c>
      <c r="L1986">
        <v>0.151</v>
      </c>
      <c r="M1986">
        <v>0.12690000000000001</v>
      </c>
      <c r="N1986">
        <v>0.17050000000000001</v>
      </c>
      <c r="O1986">
        <v>0.13039999999999999</v>
      </c>
      <c r="P1986">
        <v>0.2772</v>
      </c>
      <c r="Q1986">
        <v>0.30890000000000001</v>
      </c>
      <c r="R1986">
        <v>0.2576</v>
      </c>
      <c r="S1986">
        <v>0.23549999999999999</v>
      </c>
      <c r="T1986">
        <v>0.12280000000000001</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row>
    <row r="1987" spans="8:48" ht="15" customHeight="1" x14ac:dyDescent="0.3">
      <c r="H1987" t="str">
        <v>0929224</v>
      </c>
      <c r="I1987" t="str">
        <v>VICTREX PLC  ORD</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0.29780000000000001</v>
      </c>
      <c r="AT1987">
        <v>0.31909999999999999</v>
      </c>
      <c r="AU1987">
        <v>0.24979999999999999</v>
      </c>
      <c r="AV1987">
        <v>0</v>
      </c>
    </row>
    <row r="1988" spans="8:48" ht="15" customHeight="1" x14ac:dyDescent="0.3">
      <c r="H1988" t="str">
        <v>BDGT2M7</v>
      </c>
      <c r="I1988" t="str">
        <v>VIVO ENERGY PLC  ORD</v>
      </c>
      <c r="J1988">
        <v>0</v>
      </c>
      <c r="K1988">
        <v>0</v>
      </c>
      <c r="L1988">
        <v>0</v>
      </c>
      <c r="M1988">
        <v>0</v>
      </c>
      <c r="N1988">
        <v>0</v>
      </c>
      <c r="O1988">
        <v>0</v>
      </c>
      <c r="P1988">
        <v>0</v>
      </c>
      <c r="Q1988">
        <v>0</v>
      </c>
      <c r="R1988">
        <v>0</v>
      </c>
      <c r="S1988">
        <v>0</v>
      </c>
      <c r="T1988">
        <v>0</v>
      </c>
      <c r="U1988">
        <v>0</v>
      </c>
      <c r="V1988">
        <v>0</v>
      </c>
      <c r="W1988">
        <v>0</v>
      </c>
      <c r="X1988">
        <v>0</v>
      </c>
      <c r="Y1988">
        <v>0.35039999999999999</v>
      </c>
      <c r="Z1988">
        <v>0.34029999999999999</v>
      </c>
      <c r="AA1988">
        <v>0.46010000000000001</v>
      </c>
      <c r="AB1988">
        <v>0.34189999999999998</v>
      </c>
      <c r="AC1988">
        <v>0.3286</v>
      </c>
      <c r="AD1988">
        <v>0.26519999999999999</v>
      </c>
      <c r="AE1988">
        <v>0.247</v>
      </c>
      <c r="AF1988">
        <v>0.35560000000000003</v>
      </c>
      <c r="AG1988">
        <v>0.4839</v>
      </c>
      <c r="AH1988">
        <v>0.64749999999999996</v>
      </c>
      <c r="AI1988">
        <v>0.59640000000000004</v>
      </c>
      <c r="AJ1988">
        <v>0.70099999999999996</v>
      </c>
      <c r="AK1988">
        <v>0.86950000000000005</v>
      </c>
      <c r="AL1988">
        <v>0</v>
      </c>
      <c r="AM1988">
        <v>0</v>
      </c>
      <c r="AN1988">
        <v>0</v>
      </c>
      <c r="AO1988">
        <v>0</v>
      </c>
      <c r="AP1988">
        <v>0</v>
      </c>
      <c r="AQ1988">
        <v>0</v>
      </c>
      <c r="AR1988">
        <v>0</v>
      </c>
      <c r="AS1988">
        <v>0</v>
      </c>
      <c r="AT1988">
        <v>0</v>
      </c>
      <c r="AU1988">
        <v>0</v>
      </c>
      <c r="AV1988">
        <v>0</v>
      </c>
    </row>
    <row r="1989" spans="8:48" ht="15" customHeight="1" x14ac:dyDescent="0.3">
      <c r="H1989" t="str">
        <v>B6Y3DV8</v>
      </c>
      <c r="I1989" t="str">
        <v>CIRATA (WANDISCO) PLC  ORD</v>
      </c>
      <c r="J1989">
        <v>0</v>
      </c>
      <c r="K1989">
        <v>0</v>
      </c>
      <c r="L1989">
        <v>0</v>
      </c>
      <c r="M1989">
        <v>0</v>
      </c>
      <c r="N1989">
        <v>0</v>
      </c>
      <c r="O1989">
        <v>0</v>
      </c>
      <c r="P1989">
        <v>0</v>
      </c>
      <c r="Q1989">
        <v>0</v>
      </c>
      <c r="R1989">
        <v>0</v>
      </c>
      <c r="S1989">
        <v>0</v>
      </c>
      <c r="T1989">
        <v>0</v>
      </c>
      <c r="U1989">
        <v>0</v>
      </c>
      <c r="V1989">
        <v>0</v>
      </c>
      <c r="W1989">
        <v>0</v>
      </c>
      <c r="X1989">
        <v>0</v>
      </c>
      <c r="Y1989">
        <v>0.2382</v>
      </c>
      <c r="Z1989">
        <v>0.65810000000000002</v>
      </c>
      <c r="AA1989">
        <v>0.4178</v>
      </c>
      <c r="AB1989">
        <v>0.34129999999999999</v>
      </c>
      <c r="AC1989">
        <v>0.29859999999999998</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row>
    <row r="1990" spans="8:48" ht="15" customHeight="1" x14ac:dyDescent="0.3">
      <c r="H1990" t="str">
        <v>BN3ZZ52</v>
      </c>
      <c r="I1990" t="str">
        <v>VOLUTION GROUP PLC  ORD</v>
      </c>
      <c r="J1990">
        <v>0</v>
      </c>
      <c r="K1990">
        <v>0</v>
      </c>
      <c r="L1990">
        <v>0</v>
      </c>
      <c r="M1990">
        <v>0.36499999999999999</v>
      </c>
      <c r="N1990">
        <v>0.31790000000000002</v>
      </c>
      <c r="O1990">
        <v>0.39689999999999998</v>
      </c>
      <c r="P1990">
        <v>0.40289999999999998</v>
      </c>
      <c r="Q1990">
        <v>5.5300000000000002E-2</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row>
    <row r="1991" spans="8:48" ht="15" customHeight="1" x14ac:dyDescent="0.3">
      <c r="H1991" t="str">
        <v>0185929</v>
      </c>
      <c r="I1991" t="str">
        <v>VISTRY GROUP (BOVIS) PLC  ORD</v>
      </c>
      <c r="J1991">
        <v>0</v>
      </c>
      <c r="K1991">
        <v>0</v>
      </c>
      <c r="L1991">
        <v>0</v>
      </c>
      <c r="M1991">
        <v>0</v>
      </c>
      <c r="N1991">
        <v>0</v>
      </c>
      <c r="O1991">
        <v>0</v>
      </c>
      <c r="P1991">
        <v>0</v>
      </c>
      <c r="Q1991">
        <v>0</v>
      </c>
      <c r="R1991">
        <v>0.27660000000000001</v>
      </c>
      <c r="S1991">
        <v>0.30209999999999998</v>
      </c>
      <c r="T1991">
        <v>0.40960000000000002</v>
      </c>
      <c r="U1991">
        <v>0.38900000000000001</v>
      </c>
      <c r="V1991">
        <v>0.38740000000000002</v>
      </c>
      <c r="W1991">
        <v>0.36280000000000001</v>
      </c>
      <c r="X1991">
        <v>0.34710000000000002</v>
      </c>
      <c r="Y1991">
        <v>0.4612</v>
      </c>
      <c r="Z1991">
        <v>0.56289999999999996</v>
      </c>
      <c r="AA1991">
        <v>0.53210000000000002</v>
      </c>
      <c r="AB1991">
        <v>0.71560000000000001</v>
      </c>
      <c r="AC1991">
        <v>0.93420000000000003</v>
      </c>
      <c r="AD1991">
        <v>0.63790000000000002</v>
      </c>
      <c r="AE1991">
        <v>0.90410000000000001</v>
      </c>
      <c r="AF1991">
        <v>0.96189999999999998</v>
      </c>
      <c r="AG1991">
        <v>1.1297999999999999</v>
      </c>
      <c r="AH1991">
        <v>1.2245999999999999</v>
      </c>
      <c r="AI1991">
        <v>1.0472999999999999</v>
      </c>
      <c r="AJ1991">
        <v>1.2905</v>
      </c>
      <c r="AK1991">
        <v>1.2658</v>
      </c>
      <c r="AL1991">
        <v>1.0190999999999999</v>
      </c>
      <c r="AM1991">
        <v>1.0409999999999999</v>
      </c>
      <c r="AN1991">
        <v>0.81130000000000002</v>
      </c>
      <c r="AO1991">
        <v>0.78349999999999997</v>
      </c>
      <c r="AP1991">
        <v>0.95850000000000002</v>
      </c>
      <c r="AQ1991">
        <v>0.67600000000000005</v>
      </c>
      <c r="AR1991">
        <v>0.86450000000000005</v>
      </c>
      <c r="AS1991">
        <v>0.80769999999999997</v>
      </c>
      <c r="AT1991">
        <v>0</v>
      </c>
      <c r="AU1991">
        <v>0</v>
      </c>
      <c r="AV1991">
        <v>0</v>
      </c>
    </row>
    <row r="1992" spans="8:48" ht="15" customHeight="1" x14ac:dyDescent="0.3">
      <c r="H1992" t="str">
        <v>3169889</v>
      </c>
      <c r="I1992" t="str">
        <v>WILLIAM HILL PLC  ORD</v>
      </c>
      <c r="J1992">
        <v>0</v>
      </c>
      <c r="K1992">
        <v>0</v>
      </c>
      <c r="L1992">
        <v>0</v>
      </c>
      <c r="M1992">
        <v>0.1221</v>
      </c>
      <c r="N1992">
        <v>0</v>
      </c>
      <c r="O1992">
        <v>0</v>
      </c>
      <c r="P1992">
        <v>0</v>
      </c>
      <c r="Q1992">
        <v>0</v>
      </c>
      <c r="R1992">
        <v>0</v>
      </c>
      <c r="S1992">
        <v>0</v>
      </c>
      <c r="T1992">
        <v>0</v>
      </c>
      <c r="U1992">
        <v>0</v>
      </c>
      <c r="V1992">
        <v>0</v>
      </c>
      <c r="W1992">
        <v>0</v>
      </c>
      <c r="X1992">
        <v>0</v>
      </c>
      <c r="Y1992">
        <v>0</v>
      </c>
      <c r="Z1992">
        <v>0.4425</v>
      </c>
      <c r="AA1992">
        <v>0.52180000000000004</v>
      </c>
      <c r="AB1992">
        <v>0.9113</v>
      </c>
      <c r="AC1992">
        <v>0.77739999999999998</v>
      </c>
      <c r="AD1992">
        <v>0.43580000000000002</v>
      </c>
      <c r="AE1992">
        <v>0.32150000000000001</v>
      </c>
      <c r="AF1992">
        <v>0.57840000000000003</v>
      </c>
      <c r="AG1992">
        <v>0</v>
      </c>
      <c r="AH1992">
        <v>0</v>
      </c>
      <c r="AI1992">
        <v>0</v>
      </c>
      <c r="AJ1992">
        <v>0</v>
      </c>
      <c r="AK1992">
        <v>0</v>
      </c>
      <c r="AL1992">
        <v>0</v>
      </c>
      <c r="AM1992">
        <v>0</v>
      </c>
      <c r="AN1992">
        <v>0</v>
      </c>
      <c r="AO1992">
        <v>0</v>
      </c>
      <c r="AP1992">
        <v>0</v>
      </c>
      <c r="AQ1992">
        <v>0</v>
      </c>
      <c r="AR1992">
        <v>0</v>
      </c>
      <c r="AS1992">
        <v>0</v>
      </c>
      <c r="AT1992">
        <v>0</v>
      </c>
      <c r="AU1992">
        <v>0</v>
      </c>
      <c r="AV1992">
        <v>0</v>
      </c>
    </row>
    <row r="1993" spans="8:48" ht="15" customHeight="1" x14ac:dyDescent="0.3">
      <c r="H1993" t="str">
        <v>BN574F9</v>
      </c>
      <c r="I1993" t="str">
        <v>WIZZ AIR HOLDINGS PLC  ORD</v>
      </c>
      <c r="J1993">
        <v>0</v>
      </c>
      <c r="K1993">
        <v>0</v>
      </c>
      <c r="L1993">
        <v>0</v>
      </c>
      <c r="M1993">
        <v>0</v>
      </c>
      <c r="N1993">
        <v>0</v>
      </c>
      <c r="O1993">
        <v>0</v>
      </c>
      <c r="P1993">
        <v>0</v>
      </c>
      <c r="Q1993">
        <v>0</v>
      </c>
      <c r="R1993">
        <v>0</v>
      </c>
      <c r="S1993">
        <v>0.5504</v>
      </c>
      <c r="T1993">
        <v>0.62560000000000004</v>
      </c>
      <c r="U1993">
        <v>1.1651</v>
      </c>
      <c r="V1993">
        <v>1.0528</v>
      </c>
      <c r="W1993">
        <v>1.0845</v>
      </c>
      <c r="X1993">
        <v>0.88560000000000005</v>
      </c>
      <c r="Y1993">
        <v>0.96099999999999997</v>
      </c>
      <c r="Z1993">
        <v>0.98329999999999995</v>
      </c>
      <c r="AA1993">
        <v>1.032</v>
      </c>
      <c r="AB1993">
        <v>1.0637000000000001</v>
      </c>
      <c r="AC1993">
        <v>0.91649999999999998</v>
      </c>
      <c r="AD1993">
        <v>0.86429999999999996</v>
      </c>
      <c r="AE1993">
        <v>0.64710000000000001</v>
      </c>
      <c r="AF1993">
        <v>0.58879999999999999</v>
      </c>
      <c r="AG1993">
        <v>0.49170000000000003</v>
      </c>
      <c r="AH1993">
        <v>0.47899999999999998</v>
      </c>
      <c r="AI1993">
        <v>0.4304</v>
      </c>
      <c r="AJ1993">
        <v>0.48180000000000001</v>
      </c>
      <c r="AK1993">
        <v>0.69699999999999995</v>
      </c>
      <c r="AL1993">
        <v>0.48139999999999999</v>
      </c>
      <c r="AM1993">
        <v>0.58550000000000002</v>
      </c>
      <c r="AN1993">
        <v>0.80430000000000001</v>
      </c>
      <c r="AO1993">
        <v>0.84789999999999999</v>
      </c>
      <c r="AP1993">
        <v>1.1327</v>
      </c>
      <c r="AQ1993">
        <v>1.0081</v>
      </c>
      <c r="AR1993">
        <v>0.81269999999999998</v>
      </c>
      <c r="AS1993">
        <v>0.85919999999999996</v>
      </c>
      <c r="AT1993">
        <v>0.4894</v>
      </c>
      <c r="AU1993">
        <v>0.4874</v>
      </c>
      <c r="AV1993">
        <v>0</v>
      </c>
    </row>
    <row r="1994" spans="8:48" ht="15" customHeight="1" x14ac:dyDescent="0.3">
      <c r="H1994" t="str">
        <v>BH6XDL3</v>
      </c>
      <c r="I1994" t="str">
        <v>XLMEDIA PLC  ORD</v>
      </c>
      <c r="J1994">
        <v>0</v>
      </c>
      <c r="K1994">
        <v>0</v>
      </c>
      <c r="L1994">
        <v>0</v>
      </c>
      <c r="M1994">
        <v>0</v>
      </c>
      <c r="N1994">
        <v>0</v>
      </c>
      <c r="O1994">
        <v>0</v>
      </c>
      <c r="P1994">
        <v>0</v>
      </c>
      <c r="Q1994">
        <v>0</v>
      </c>
      <c r="R1994">
        <v>0.89649999999999996</v>
      </c>
      <c r="S1994">
        <v>1.0559000000000001</v>
      </c>
      <c r="T1994">
        <v>0.999</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row>
    <row r="1995" spans="8:48" ht="15" customHeight="1" x14ac:dyDescent="0.3">
      <c r="H1995" t="str">
        <v>BN31ZD8</v>
      </c>
      <c r="I1995" t="str">
        <v>YOURGENE HEALTH PLC  ORD</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5.0999999999999997E-2</v>
      </c>
      <c r="AD1995">
        <v>9.5600000000000004E-2</v>
      </c>
      <c r="AE1995">
        <v>0.14069999999999999</v>
      </c>
      <c r="AF1995">
        <v>0.2021</v>
      </c>
      <c r="AG1995">
        <v>0.10730000000000001</v>
      </c>
      <c r="AH1995">
        <v>9.11E-2</v>
      </c>
      <c r="AI1995">
        <v>6.8900000000000003E-2</v>
      </c>
      <c r="AJ1995">
        <v>0.1011</v>
      </c>
      <c r="AK1995">
        <v>9.5299999999999996E-2</v>
      </c>
      <c r="AL1995">
        <v>6.1699999999999998E-2</v>
      </c>
      <c r="AM1995">
        <v>6.93E-2</v>
      </c>
      <c r="AN1995">
        <v>5.8299999999999998E-2</v>
      </c>
      <c r="AO1995">
        <v>3.5999999999999999E-3</v>
      </c>
      <c r="AP1995">
        <v>0</v>
      </c>
      <c r="AQ1995">
        <v>0</v>
      </c>
      <c r="AR1995">
        <v>0</v>
      </c>
      <c r="AS1995">
        <v>0</v>
      </c>
      <c r="AT1995">
        <v>0</v>
      </c>
      <c r="AU1995">
        <v>0</v>
      </c>
      <c r="AV1995">
        <v>0</v>
      </c>
    </row>
    <row r="1996" spans="8:48" ht="15" customHeight="1" x14ac:dyDescent="0.3">
      <c r="H1996" t="str">
        <v>BYM8DF5</v>
      </c>
      <c r="I1996" t="str">
        <v>EDAG ENGINEERING GROUP AG  ORD</v>
      </c>
      <c r="J1996">
        <v>0</v>
      </c>
      <c r="K1996">
        <v>0</v>
      </c>
      <c r="L1996">
        <v>0</v>
      </c>
      <c r="M1996">
        <v>0.18609999999999999</v>
      </c>
      <c r="N1996">
        <v>0.16689999999999999</v>
      </c>
      <c r="O1996">
        <v>0.11020000000000001</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row>
    <row r="1997" spans="8:48" ht="15" customHeight="1" x14ac:dyDescent="0.3">
      <c r="H1997" t="str">
        <v>BJ5F8G4</v>
      </c>
      <c r="I1997" t="str">
        <v>ALUFLEXPACK AG  ORD</v>
      </c>
      <c r="J1997">
        <v>0</v>
      </c>
      <c r="K1997">
        <v>0</v>
      </c>
      <c r="L1997">
        <v>0</v>
      </c>
      <c r="M1997">
        <v>0</v>
      </c>
      <c r="N1997">
        <v>0</v>
      </c>
      <c r="O1997">
        <v>0</v>
      </c>
      <c r="P1997">
        <v>0</v>
      </c>
      <c r="Q1997">
        <v>0</v>
      </c>
      <c r="R1997">
        <v>0</v>
      </c>
      <c r="S1997">
        <v>0</v>
      </c>
      <c r="T1997">
        <v>0</v>
      </c>
      <c r="U1997">
        <v>0</v>
      </c>
      <c r="V1997">
        <v>0</v>
      </c>
      <c r="W1997">
        <v>0</v>
      </c>
      <c r="X1997">
        <v>0</v>
      </c>
      <c r="Y1997">
        <v>0</v>
      </c>
      <c r="Z1997">
        <v>0</v>
      </c>
      <c r="AA1997">
        <v>0.48920000000000002</v>
      </c>
      <c r="AB1997">
        <v>0.47160000000000002</v>
      </c>
      <c r="AC1997">
        <v>0.45169999999999999</v>
      </c>
      <c r="AD1997">
        <v>0.65669999999999995</v>
      </c>
      <c r="AE1997">
        <v>0.51929999999999998</v>
      </c>
      <c r="AF1997">
        <v>0.66020000000000001</v>
      </c>
      <c r="AG1997">
        <v>0.60970000000000002</v>
      </c>
      <c r="AH1997">
        <v>0.49359999999999998</v>
      </c>
      <c r="AI1997">
        <v>0.45839999999999997</v>
      </c>
      <c r="AJ1997">
        <v>0.46489999999999998</v>
      </c>
      <c r="AK1997">
        <v>0.3765</v>
      </c>
      <c r="AL1997">
        <v>0.24340000000000001</v>
      </c>
      <c r="AM1997">
        <v>0.54039999999999999</v>
      </c>
      <c r="AN1997">
        <v>0.70540000000000003</v>
      </c>
      <c r="AO1997">
        <v>0.65039999999999998</v>
      </c>
      <c r="AP1997">
        <v>0.63470000000000004</v>
      </c>
      <c r="AQ1997">
        <v>0.53190000000000004</v>
      </c>
      <c r="AR1997">
        <v>0.43969999999999998</v>
      </c>
      <c r="AS1997">
        <v>0.35</v>
      </c>
      <c r="AT1997">
        <v>0.57240000000000002</v>
      </c>
      <c r="AU1997">
        <v>0</v>
      </c>
      <c r="AV1997">
        <v>0</v>
      </c>
    </row>
    <row r="1998" spans="8:48" ht="15" customHeight="1" x14ac:dyDescent="0.3">
      <c r="H1998" t="str">
        <v>4697378</v>
      </c>
      <c r="I1998" t="str">
        <v>ASCOM HOLDING AG  ORD REG</v>
      </c>
      <c r="J1998">
        <v>0</v>
      </c>
      <c r="K1998">
        <v>0</v>
      </c>
      <c r="L1998">
        <v>0</v>
      </c>
      <c r="M1998">
        <v>0</v>
      </c>
      <c r="N1998">
        <v>0</v>
      </c>
      <c r="O1998">
        <v>0.2195</v>
      </c>
      <c r="P1998">
        <v>0.25979999999999998</v>
      </c>
      <c r="Q1998">
        <v>0.26769999999999999</v>
      </c>
      <c r="R1998">
        <v>0.32740000000000002</v>
      </c>
      <c r="S1998">
        <v>0.35270000000000001</v>
      </c>
      <c r="T1998">
        <v>0.26769999999999999</v>
      </c>
      <c r="U1998">
        <v>0.1726</v>
      </c>
      <c r="V1998">
        <v>0.12230000000000001</v>
      </c>
      <c r="W1998">
        <v>0.10349999999999999</v>
      </c>
      <c r="X1998">
        <v>0.1207</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row>
    <row r="1999" spans="8:48" ht="15" customHeight="1" x14ac:dyDescent="0.3">
      <c r="H1999" t="str">
        <v>BLNN0G8</v>
      </c>
      <c r="I1999" t="str">
        <v>BOSSARD HOLDING AG  ORD BEARER</v>
      </c>
      <c r="J1999">
        <v>0.316</v>
      </c>
      <c r="K1999">
        <v>0.25519999999999998</v>
      </c>
      <c r="L1999">
        <v>0.24610000000000001</v>
      </c>
      <c r="M1999">
        <v>0.28560000000000002</v>
      </c>
      <c r="N1999">
        <v>0.32650000000000001</v>
      </c>
      <c r="O1999">
        <v>0.26669999999999999</v>
      </c>
      <c r="P1999">
        <v>0.30769999999999997</v>
      </c>
      <c r="Q1999">
        <v>0.30120000000000002</v>
      </c>
      <c r="R1999">
        <v>0.31580000000000003</v>
      </c>
      <c r="S1999">
        <v>0.33329999999999999</v>
      </c>
      <c r="T1999">
        <v>0.34760000000000002</v>
      </c>
      <c r="U1999">
        <v>0.3029</v>
      </c>
      <c r="V1999">
        <v>0.25950000000000001</v>
      </c>
      <c r="W1999">
        <v>0.23280000000000001</v>
      </c>
      <c r="X1999">
        <v>0.25879999999999997</v>
      </c>
      <c r="Y1999">
        <v>0</v>
      </c>
      <c r="Z1999">
        <v>0</v>
      </c>
      <c r="AA1999">
        <v>0</v>
      </c>
      <c r="AB1999">
        <v>0.1166</v>
      </c>
      <c r="AC1999">
        <v>0.1237</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row>
    <row r="2000" spans="8:48" ht="15" customHeight="1" x14ac:dyDescent="0.3">
      <c r="H2000" t="str">
        <v>7113990</v>
      </c>
      <c r="I2000" t="str">
        <v>CLARIANT AG  ORD REG</v>
      </c>
      <c r="J2000">
        <v>0.33100000000000002</v>
      </c>
      <c r="K2000">
        <v>0.33050000000000002</v>
      </c>
      <c r="L2000">
        <v>0.2787</v>
      </c>
      <c r="M2000">
        <v>0.313</v>
      </c>
      <c r="N2000">
        <v>0.33539999999999998</v>
      </c>
      <c r="O2000">
        <v>0.33850000000000002</v>
      </c>
      <c r="P2000">
        <v>0.307</v>
      </c>
      <c r="Q2000">
        <v>0.30830000000000002</v>
      </c>
      <c r="R2000">
        <v>0.3427</v>
      </c>
      <c r="S2000">
        <v>0.37259999999999999</v>
      </c>
      <c r="T2000">
        <v>0.4773</v>
      </c>
      <c r="U2000">
        <v>0.37659999999999999</v>
      </c>
      <c r="V2000">
        <v>0.317</v>
      </c>
      <c r="W2000">
        <v>0.31580000000000003</v>
      </c>
      <c r="X2000">
        <v>0.35610000000000003</v>
      </c>
      <c r="Y2000">
        <v>0.35720000000000002</v>
      </c>
      <c r="Z2000">
        <v>0.39479999999999998</v>
      </c>
      <c r="AA2000">
        <v>0.3785</v>
      </c>
      <c r="AB2000">
        <v>0.49930000000000002</v>
      </c>
      <c r="AC2000">
        <v>0.52239999999999998</v>
      </c>
      <c r="AD2000">
        <v>0.74119999999999997</v>
      </c>
      <c r="AE2000">
        <v>0.67810000000000004</v>
      </c>
      <c r="AF2000">
        <v>0</v>
      </c>
      <c r="AG2000">
        <v>0</v>
      </c>
      <c r="AH2000">
        <v>0</v>
      </c>
      <c r="AI2000">
        <v>0</v>
      </c>
      <c r="AJ2000">
        <v>0</v>
      </c>
      <c r="AK2000">
        <v>0</v>
      </c>
      <c r="AL2000">
        <v>0</v>
      </c>
      <c r="AM2000">
        <v>0</v>
      </c>
      <c r="AN2000">
        <v>0</v>
      </c>
      <c r="AO2000">
        <v>0</v>
      </c>
      <c r="AP2000">
        <v>0</v>
      </c>
      <c r="AQ2000">
        <v>0</v>
      </c>
      <c r="AR2000">
        <v>0</v>
      </c>
      <c r="AS2000">
        <v>0</v>
      </c>
      <c r="AT2000">
        <v>0</v>
      </c>
      <c r="AU2000">
        <v>0</v>
      </c>
      <c r="AV2000">
        <v>0</v>
      </c>
    </row>
    <row r="2001" spans="8:48" ht="15" customHeight="1" x14ac:dyDescent="0.3">
      <c r="H2001" t="str">
        <v>B1Z4WD0</v>
      </c>
      <c r="I2001" t="str">
        <v>DAETWYLER HOLDING AG  ORD BEARER</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0.1056</v>
      </c>
      <c r="AC2001">
        <v>0.123</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row>
    <row r="2002" spans="8:48" ht="15" customHeight="1" x14ac:dyDescent="0.3">
      <c r="H2002" t="str">
        <v>B71QPM2</v>
      </c>
      <c r="I2002" t="str">
        <v>DKSH HOLDING LTD  ORD</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0.69499999999999995</v>
      </c>
      <c r="AF2002">
        <v>0.74370000000000003</v>
      </c>
      <c r="AG2002">
        <v>0.75329999999999997</v>
      </c>
      <c r="AH2002">
        <v>0.70720000000000005</v>
      </c>
      <c r="AI2002">
        <v>0.65439999999999998</v>
      </c>
      <c r="AJ2002">
        <v>0.71389999999999998</v>
      </c>
      <c r="AK2002">
        <v>0.76370000000000005</v>
      </c>
      <c r="AL2002">
        <v>0.60029999999999994</v>
      </c>
      <c r="AM2002">
        <v>0</v>
      </c>
      <c r="AN2002">
        <v>0</v>
      </c>
      <c r="AO2002">
        <v>0</v>
      </c>
      <c r="AP2002">
        <v>0</v>
      </c>
      <c r="AQ2002">
        <v>0</v>
      </c>
      <c r="AR2002">
        <v>0</v>
      </c>
      <c r="AS2002">
        <v>0</v>
      </c>
      <c r="AT2002">
        <v>0</v>
      </c>
      <c r="AU2002">
        <v>0</v>
      </c>
      <c r="AV2002">
        <v>0</v>
      </c>
    </row>
    <row r="2003" spans="8:48" ht="15" customHeight="1" x14ac:dyDescent="0.3">
      <c r="H2003" t="str">
        <v>BYQ8481</v>
      </c>
      <c r="I2003" t="str">
        <v>FLUGHAFEN ZUERICH AG  ORD</v>
      </c>
      <c r="J2003">
        <v>0</v>
      </c>
      <c r="K2003">
        <v>0.34470000000000001</v>
      </c>
      <c r="L2003">
        <v>0.31790000000000002</v>
      </c>
      <c r="M2003">
        <v>0.34260000000000002</v>
      </c>
      <c r="N2003">
        <v>0.42930000000000001</v>
      </c>
      <c r="O2003">
        <v>0.34239999999999998</v>
      </c>
      <c r="P2003">
        <v>0.26850000000000002</v>
      </c>
      <c r="Q2003">
        <v>0.25530000000000003</v>
      </c>
      <c r="R2003">
        <v>0.2429</v>
      </c>
      <c r="S2003">
        <v>0.2606</v>
      </c>
      <c r="T2003">
        <v>0.28499999999999998</v>
      </c>
      <c r="U2003">
        <v>0.29899999999999999</v>
      </c>
      <c r="V2003">
        <v>0.28439999999999999</v>
      </c>
      <c r="W2003">
        <v>0.26050000000000001</v>
      </c>
      <c r="X2003">
        <v>0.26850000000000002</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row>
    <row r="2004" spans="8:48" ht="15" customHeight="1" x14ac:dyDescent="0.3">
      <c r="H2004" t="str">
        <v>B1WHVV3</v>
      </c>
      <c r="I2004" t="str">
        <v>GAM HOLDING AG  ORD REG</v>
      </c>
      <c r="J2004">
        <v>0.2873</v>
      </c>
      <c r="K2004">
        <v>0.91279999999999994</v>
      </c>
      <c r="L2004">
        <v>0.76619999999999999</v>
      </c>
      <c r="M2004">
        <v>0.71109999999999995</v>
      </c>
      <c r="N2004">
        <v>0.65039999999999998</v>
      </c>
      <c r="O2004">
        <v>0.77749999999999997</v>
      </c>
      <c r="P2004">
        <v>0.56210000000000004</v>
      </c>
      <c r="Q2004">
        <v>0.68659999999999999</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row>
    <row r="2005" spans="8:48" ht="15" customHeight="1" x14ac:dyDescent="0.3">
      <c r="H2005" t="str">
        <v>5978630</v>
      </c>
      <c r="I2005" t="str">
        <v>KOMAX HOLDING AG  ORD REG</v>
      </c>
      <c r="J2005">
        <v>0</v>
      </c>
      <c r="K2005">
        <v>0</v>
      </c>
      <c r="L2005">
        <v>0</v>
      </c>
      <c r="M2005">
        <v>0</v>
      </c>
      <c r="N2005">
        <v>0</v>
      </c>
      <c r="O2005">
        <v>0</v>
      </c>
      <c r="P2005">
        <v>0</v>
      </c>
      <c r="Q2005">
        <v>0</v>
      </c>
      <c r="R2005">
        <v>0</v>
      </c>
      <c r="S2005">
        <v>0</v>
      </c>
      <c r="T2005">
        <v>0</v>
      </c>
      <c r="U2005">
        <v>0</v>
      </c>
      <c r="V2005">
        <v>0</v>
      </c>
      <c r="W2005">
        <v>0</v>
      </c>
      <c r="X2005">
        <v>0</v>
      </c>
      <c r="Y2005">
        <v>0</v>
      </c>
      <c r="Z2005">
        <v>0</v>
      </c>
      <c r="AA2005">
        <v>4.9200000000000001E-2</v>
      </c>
      <c r="AB2005">
        <v>0.17760000000000001</v>
      </c>
      <c r="AC2005">
        <v>0.19370000000000001</v>
      </c>
      <c r="AD2005">
        <v>0.10630000000000001</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row>
    <row r="2006" spans="8:48" ht="15" customHeight="1" x14ac:dyDescent="0.3">
      <c r="H2006" t="str">
        <v>BT3MF33</v>
      </c>
      <c r="I2006" t="str">
        <v>MEYER BURGER TECHNOLOGY AG  ORD</v>
      </c>
      <c r="J2006">
        <v>9.06E-2</v>
      </c>
      <c r="K2006">
        <v>0.1057</v>
      </c>
      <c r="L2006">
        <v>8.0699999999999994E-2</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row>
    <row r="2007" spans="8:48" ht="15" customHeight="1" x14ac:dyDescent="0.3">
      <c r="H2007" t="str">
        <v>4612757</v>
      </c>
      <c r="I2007" t="str">
        <v>OC OERLIKON CORP AG  ORD REG</v>
      </c>
      <c r="J2007">
        <v>0</v>
      </c>
      <c r="K2007">
        <v>0</v>
      </c>
      <c r="L2007">
        <v>0</v>
      </c>
      <c r="M2007">
        <v>0</v>
      </c>
      <c r="N2007">
        <v>0.21290000000000001</v>
      </c>
      <c r="O2007">
        <v>0.26050000000000001</v>
      </c>
      <c r="P2007">
        <v>0.30730000000000002</v>
      </c>
      <c r="Q2007">
        <v>0.37030000000000002</v>
      </c>
      <c r="R2007">
        <v>0.3982</v>
      </c>
      <c r="S2007">
        <v>0.45629999999999998</v>
      </c>
      <c r="T2007">
        <v>0.36840000000000001</v>
      </c>
      <c r="U2007">
        <v>0.2641</v>
      </c>
      <c r="V2007">
        <v>0.23350000000000001</v>
      </c>
      <c r="W2007">
        <v>0.2009</v>
      </c>
      <c r="X2007">
        <v>0.18720000000000001</v>
      </c>
      <c r="Y2007">
        <v>0.3387</v>
      </c>
      <c r="Z2007">
        <v>0.37340000000000001</v>
      </c>
      <c r="AA2007">
        <v>0.3533</v>
      </c>
      <c r="AB2007">
        <v>0.3997</v>
      </c>
      <c r="AC2007">
        <v>0.42699999999999999</v>
      </c>
      <c r="AD2007">
        <v>0.48399999999999999</v>
      </c>
      <c r="AE2007">
        <v>0.3846</v>
      </c>
      <c r="AF2007">
        <v>0.26019999999999999</v>
      </c>
      <c r="AG2007">
        <v>0</v>
      </c>
      <c r="AH2007">
        <v>0</v>
      </c>
      <c r="AI2007">
        <v>0</v>
      </c>
      <c r="AJ2007">
        <v>0</v>
      </c>
      <c r="AK2007">
        <v>0</v>
      </c>
      <c r="AL2007">
        <v>0</v>
      </c>
      <c r="AM2007">
        <v>0</v>
      </c>
      <c r="AN2007">
        <v>0</v>
      </c>
      <c r="AO2007">
        <v>0</v>
      </c>
      <c r="AP2007">
        <v>0</v>
      </c>
      <c r="AQ2007">
        <v>0</v>
      </c>
      <c r="AR2007">
        <v>0</v>
      </c>
      <c r="AS2007">
        <v>0</v>
      </c>
      <c r="AT2007">
        <v>0</v>
      </c>
      <c r="AU2007">
        <v>0</v>
      </c>
      <c r="AV2007">
        <v>0</v>
      </c>
    </row>
    <row r="2008" spans="8:48" ht="15" customHeight="1" x14ac:dyDescent="0.3">
      <c r="H2008" t="str">
        <v>4681724</v>
      </c>
      <c r="I2008" t="str">
        <v>INFICON HOLDING AG  ORD</v>
      </c>
      <c r="J2008">
        <v>0</v>
      </c>
      <c r="K2008">
        <v>0</v>
      </c>
      <c r="L2008">
        <v>0</v>
      </c>
      <c r="M2008">
        <v>0</v>
      </c>
      <c r="N2008">
        <v>0</v>
      </c>
      <c r="O2008">
        <v>0</v>
      </c>
      <c r="P2008">
        <v>0</v>
      </c>
      <c r="Q2008">
        <v>0</v>
      </c>
      <c r="R2008">
        <v>0</v>
      </c>
      <c r="S2008">
        <v>0</v>
      </c>
      <c r="T2008">
        <v>0</v>
      </c>
      <c r="U2008">
        <v>0</v>
      </c>
      <c r="V2008">
        <v>0</v>
      </c>
      <c r="W2008">
        <v>0</v>
      </c>
      <c r="X2008">
        <v>0</v>
      </c>
      <c r="Y2008">
        <v>0</v>
      </c>
      <c r="Z2008">
        <v>0</v>
      </c>
      <c r="AA2008">
        <v>3.09E-2</v>
      </c>
      <c r="AB2008">
        <v>0.1244</v>
      </c>
      <c r="AC2008">
        <v>0.17979999999999999</v>
      </c>
      <c r="AD2008">
        <v>0.27129999999999999</v>
      </c>
      <c r="AE2008">
        <v>0.3538</v>
      </c>
      <c r="AF2008">
        <v>0.18029999999999999</v>
      </c>
      <c r="AG2008">
        <v>0</v>
      </c>
      <c r="AH2008">
        <v>0</v>
      </c>
      <c r="AI2008">
        <v>0</v>
      </c>
      <c r="AJ2008">
        <v>0</v>
      </c>
      <c r="AK2008">
        <v>0</v>
      </c>
      <c r="AL2008">
        <v>0</v>
      </c>
      <c r="AM2008">
        <v>0</v>
      </c>
      <c r="AN2008">
        <v>0</v>
      </c>
      <c r="AO2008">
        <v>0</v>
      </c>
      <c r="AP2008">
        <v>0</v>
      </c>
      <c r="AQ2008">
        <v>0</v>
      </c>
      <c r="AR2008">
        <v>0</v>
      </c>
      <c r="AS2008">
        <v>0</v>
      </c>
      <c r="AT2008">
        <v>0</v>
      </c>
      <c r="AU2008">
        <v>0</v>
      </c>
      <c r="AV2008">
        <v>0</v>
      </c>
    </row>
    <row r="2009" spans="8:48" ht="15" customHeight="1" x14ac:dyDescent="0.3">
      <c r="H2009" t="str">
        <v>B7Y4738</v>
      </c>
      <c r="I2009" t="str">
        <v>LEONTEQ AG  ORD</v>
      </c>
      <c r="J2009">
        <v>0</v>
      </c>
      <c r="K2009">
        <v>0</v>
      </c>
      <c r="L2009">
        <v>0</v>
      </c>
      <c r="M2009">
        <v>0</v>
      </c>
      <c r="N2009">
        <v>9.0899999999999995E-2</v>
      </c>
      <c r="O2009">
        <v>6.0900000000000003E-2</v>
      </c>
      <c r="P2009">
        <v>5.96E-2</v>
      </c>
      <c r="Q2009">
        <v>3.6799999999999999E-2</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row>
    <row r="2010" spans="8:48" ht="15" customHeight="1" x14ac:dyDescent="0.3">
      <c r="H2010" t="str">
        <v>BG0SQC9</v>
      </c>
      <c r="I2010" t="str">
        <v>SENSIRION HOLDING AG  ORD</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0.13619999999999999</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row>
    <row r="2011" spans="8:48" ht="15" customHeight="1" x14ac:dyDescent="0.3">
      <c r="H2011" t="str">
        <v>BLWF8B6</v>
      </c>
      <c r="I2011" t="str">
        <v>SFS GROUP AG  ORD REG</v>
      </c>
      <c r="J2011">
        <v>0.32250000000000001</v>
      </c>
      <c r="K2011">
        <v>0.30590000000000001</v>
      </c>
      <c r="L2011">
        <v>0.26050000000000001</v>
      </c>
      <c r="M2011">
        <v>0.3009</v>
      </c>
      <c r="N2011">
        <v>0.33710000000000001</v>
      </c>
      <c r="O2011">
        <v>0.36559999999999998</v>
      </c>
      <c r="P2011">
        <v>0.35620000000000002</v>
      </c>
      <c r="Q2011">
        <v>0.36930000000000002</v>
      </c>
      <c r="R2011">
        <v>0.26740000000000003</v>
      </c>
      <c r="S2011">
        <v>0.24590000000000001</v>
      </c>
      <c r="T2011">
        <v>0.24129999999999999</v>
      </c>
      <c r="U2011">
        <v>0.18770000000000001</v>
      </c>
      <c r="V2011">
        <v>0.18840000000000001</v>
      </c>
      <c r="W2011">
        <v>0.1676</v>
      </c>
      <c r="X2011">
        <v>0.19139999999999999</v>
      </c>
      <c r="Y2011">
        <v>0.2198</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row>
    <row r="2012" spans="8:48" ht="15" customHeight="1" x14ac:dyDescent="0.3">
      <c r="H2012" t="str">
        <v>BF2DSG3</v>
      </c>
      <c r="I2012" t="str">
        <v>SIKA AG  ORD REG</v>
      </c>
      <c r="J2012">
        <v>0.2329</v>
      </c>
      <c r="K2012">
        <v>0.22370000000000001</v>
      </c>
      <c r="L2012">
        <v>0.80869999999999997</v>
      </c>
      <c r="M2012">
        <v>1.0984</v>
      </c>
      <c r="N2012">
        <v>1.1463000000000001</v>
      </c>
      <c r="O2012">
        <v>0.998</v>
      </c>
      <c r="P2012">
        <v>0.93320000000000003</v>
      </c>
      <c r="Q2012">
        <v>0.94940000000000002</v>
      </c>
      <c r="R2012">
        <v>0.89580000000000004</v>
      </c>
      <c r="S2012">
        <v>0.56699999999999995</v>
      </c>
      <c r="T2012">
        <v>0.2288</v>
      </c>
      <c r="U2012">
        <v>0.23699999999999999</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row>
    <row r="2013" spans="8:48" ht="15" customHeight="1" x14ac:dyDescent="0.3">
      <c r="H2013" t="str">
        <v>BD5GN60</v>
      </c>
      <c r="I2013" t="str">
        <v>SIG GROUP (COMBIBLOC) AG  ORD</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1.0885</v>
      </c>
      <c r="AD2013">
        <v>1.2636000000000001</v>
      </c>
      <c r="AE2013">
        <v>1.07</v>
      </c>
      <c r="AF2013">
        <v>1.2373000000000001</v>
      </c>
      <c r="AG2013">
        <v>0.84819999999999995</v>
      </c>
      <c r="AH2013">
        <v>0.78380000000000005</v>
      </c>
      <c r="AI2013">
        <v>0.85009999999999997</v>
      </c>
      <c r="AJ2013">
        <v>0.79190000000000005</v>
      </c>
      <c r="AK2013">
        <v>0.84609999999999996</v>
      </c>
      <c r="AL2013">
        <v>0.83720000000000006</v>
      </c>
      <c r="AM2013">
        <v>1.165</v>
      </c>
      <c r="AN2013">
        <v>0.87829999999999997</v>
      </c>
      <c r="AO2013">
        <v>0.76870000000000005</v>
      </c>
      <c r="AP2013">
        <v>0.8518</v>
      </c>
      <c r="AQ2013">
        <v>0.70409999999999995</v>
      </c>
      <c r="AR2013">
        <v>0.69420000000000004</v>
      </c>
      <c r="AS2013">
        <v>0.57340000000000002</v>
      </c>
      <c r="AT2013">
        <v>0.57150000000000001</v>
      </c>
      <c r="AU2013">
        <v>0.44950000000000001</v>
      </c>
      <c r="AV2013">
        <v>0</v>
      </c>
    </row>
    <row r="2014" spans="8:48" ht="15" customHeight="1" x14ac:dyDescent="0.3">
      <c r="H2014" t="str">
        <v>BVSS671</v>
      </c>
      <c r="I2014" t="str">
        <v>SUNRISE COMMUNICATIONS GROUP AG  ORD</v>
      </c>
      <c r="J2014">
        <v>0.89900000000000002</v>
      </c>
      <c r="K2014">
        <v>0.79269999999999996</v>
      </c>
      <c r="L2014">
        <v>0.36459999999999998</v>
      </c>
      <c r="M2014">
        <v>0.26390000000000002</v>
      </c>
      <c r="N2014">
        <v>0.2913</v>
      </c>
      <c r="O2014">
        <v>0.31190000000000001</v>
      </c>
      <c r="P2014">
        <v>0.25779999999999997</v>
      </c>
      <c r="Q2014">
        <v>0.24360000000000001</v>
      </c>
      <c r="R2014">
        <v>0</v>
      </c>
      <c r="S2014">
        <v>0</v>
      </c>
      <c r="T2014">
        <v>0</v>
      </c>
      <c r="U2014">
        <v>0</v>
      </c>
      <c r="V2014">
        <v>0</v>
      </c>
      <c r="W2014">
        <v>0</v>
      </c>
      <c r="X2014">
        <v>0</v>
      </c>
      <c r="Y2014">
        <v>0</v>
      </c>
      <c r="Z2014">
        <v>0</v>
      </c>
      <c r="AA2014">
        <v>0</v>
      </c>
      <c r="AB2014">
        <v>0</v>
      </c>
      <c r="AC2014">
        <v>0</v>
      </c>
      <c r="AD2014">
        <v>0</v>
      </c>
      <c r="AE2014">
        <v>0.85529999999999995</v>
      </c>
      <c r="AF2014">
        <v>0</v>
      </c>
      <c r="AG2014">
        <v>0</v>
      </c>
      <c r="AH2014">
        <v>0</v>
      </c>
      <c r="AI2014">
        <v>0</v>
      </c>
      <c r="AJ2014">
        <v>0</v>
      </c>
      <c r="AK2014">
        <v>0</v>
      </c>
      <c r="AL2014">
        <v>0</v>
      </c>
      <c r="AM2014">
        <v>0</v>
      </c>
      <c r="AN2014">
        <v>0</v>
      </c>
      <c r="AO2014">
        <v>0</v>
      </c>
      <c r="AP2014">
        <v>0</v>
      </c>
      <c r="AQ2014">
        <v>0</v>
      </c>
      <c r="AR2014">
        <v>0</v>
      </c>
      <c r="AS2014">
        <v>0</v>
      </c>
      <c r="AT2014">
        <v>0</v>
      </c>
      <c r="AU2014">
        <v>0</v>
      </c>
      <c r="AV2014">
        <v>0</v>
      </c>
    </row>
    <row r="2015" spans="8:48" ht="15" customHeight="1" x14ac:dyDescent="0.3">
      <c r="H2015" t="str">
        <v>BD9G333</v>
      </c>
      <c r="I2015" t="str">
        <v>AMBU AS  ORD B</v>
      </c>
      <c r="J2015">
        <v>0.32950000000000002</v>
      </c>
      <c r="K2015">
        <v>0.31979999999999997</v>
      </c>
      <c r="L2015">
        <v>0.33</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row>
    <row r="2016" spans="8:48" ht="15" customHeight="1" x14ac:dyDescent="0.3">
      <c r="H2016" t="str">
        <v>5564619</v>
      </c>
      <c r="I2016" t="str">
        <v>BAVARIAN NORDIC AS  ORD</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7.9699999999999993E-2</v>
      </c>
      <c r="AD2016">
        <v>9.5500000000000002E-2</v>
      </c>
      <c r="AE2016">
        <v>0.19220000000000001</v>
      </c>
      <c r="AF2016">
        <v>0.3266</v>
      </c>
      <c r="AG2016">
        <v>0.30590000000000001</v>
      </c>
      <c r="AH2016">
        <v>0.31409999999999999</v>
      </c>
      <c r="AI2016">
        <v>0.2487</v>
      </c>
      <c r="AJ2016">
        <v>0</v>
      </c>
      <c r="AK2016">
        <v>0</v>
      </c>
      <c r="AL2016">
        <v>0</v>
      </c>
      <c r="AM2016">
        <v>0</v>
      </c>
      <c r="AN2016">
        <v>0</v>
      </c>
      <c r="AO2016">
        <v>0</v>
      </c>
      <c r="AP2016">
        <v>0</v>
      </c>
      <c r="AQ2016">
        <v>0</v>
      </c>
      <c r="AR2016">
        <v>0</v>
      </c>
      <c r="AS2016">
        <v>0</v>
      </c>
      <c r="AT2016">
        <v>0</v>
      </c>
      <c r="AU2016">
        <v>0</v>
      </c>
      <c r="AV2016">
        <v>0</v>
      </c>
    </row>
    <row r="2017" spans="8:48" ht="15" customHeight="1" x14ac:dyDescent="0.3">
      <c r="H2017" t="str">
        <v>4595739</v>
      </c>
      <c r="I2017" t="str">
        <v>GENMAB AS  ORD</v>
      </c>
      <c r="J2017">
        <v>0.26919999999999999</v>
      </c>
      <c r="K2017">
        <v>0.26829999999999998</v>
      </c>
      <c r="L2017">
        <v>0.28120000000000001</v>
      </c>
      <c r="M2017">
        <v>0.41299999999999998</v>
      </c>
      <c r="N2017">
        <v>0.45429999999999998</v>
      </c>
      <c r="O2017">
        <v>0.67849999999999999</v>
      </c>
      <c r="P2017">
        <v>0.51</v>
      </c>
      <c r="Q2017">
        <v>0.50280000000000002</v>
      </c>
      <c r="R2017">
        <v>0.53590000000000004</v>
      </c>
      <c r="S2017">
        <v>0.55289999999999995</v>
      </c>
      <c r="T2017">
        <v>0.41160000000000002</v>
      </c>
      <c r="U2017">
        <v>0.30109999999999998</v>
      </c>
      <c r="V2017">
        <v>0.38429999999999997</v>
      </c>
      <c r="W2017">
        <v>0.2727</v>
      </c>
      <c r="X2017">
        <v>0.28749999999999998</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row>
    <row r="2018" spans="8:48" ht="15" customHeight="1" x14ac:dyDescent="0.3">
      <c r="H2018" t="str">
        <v>BD2BMF0</v>
      </c>
      <c r="I2018" t="str">
        <v>NETS AS  ORD</v>
      </c>
      <c r="J2018">
        <v>0</v>
      </c>
      <c r="K2018">
        <v>0</v>
      </c>
      <c r="L2018">
        <v>0</v>
      </c>
      <c r="M2018">
        <v>0</v>
      </c>
      <c r="N2018">
        <v>0</v>
      </c>
      <c r="O2018">
        <v>0</v>
      </c>
      <c r="P2018">
        <v>6.4100000000000004E-2</v>
      </c>
      <c r="Q2018">
        <v>5.4399999999999997E-2</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row>
    <row r="2019" spans="8:48" ht="15" customHeight="1" x14ac:dyDescent="0.3">
      <c r="H2019" t="str">
        <v>4955601</v>
      </c>
      <c r="I2019" t="str">
        <v>ROCKWOOL (INTERNATIONAL) AS  ORD A</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1.37E-2</v>
      </c>
      <c r="AL2019">
        <v>0</v>
      </c>
      <c r="AM2019">
        <v>0</v>
      </c>
      <c r="AN2019">
        <v>0</v>
      </c>
      <c r="AO2019">
        <v>0</v>
      </c>
      <c r="AP2019">
        <v>0</v>
      </c>
      <c r="AQ2019">
        <v>0</v>
      </c>
      <c r="AR2019">
        <v>0</v>
      </c>
      <c r="AS2019">
        <v>0</v>
      </c>
      <c r="AT2019">
        <v>0</v>
      </c>
      <c r="AU2019">
        <v>0</v>
      </c>
      <c r="AV2019">
        <v>0</v>
      </c>
    </row>
    <row r="2020" spans="8:48" ht="15" customHeight="1" x14ac:dyDescent="0.3">
      <c r="H2020" t="str">
        <v>BYZGMM6</v>
      </c>
      <c r="I2020" t="str">
        <v>SCANDINAVIAN TOBACCO GROUP AS  ORD</v>
      </c>
      <c r="J2020">
        <v>0</v>
      </c>
      <c r="K2020">
        <v>0</v>
      </c>
      <c r="L2020">
        <v>0</v>
      </c>
      <c r="M2020">
        <v>0</v>
      </c>
      <c r="N2020">
        <v>0.29659999999999997</v>
      </c>
      <c r="O2020">
        <v>0.3609</v>
      </c>
      <c r="P2020">
        <v>0.50719999999999998</v>
      </c>
      <c r="Q2020">
        <v>0.50249999999999995</v>
      </c>
      <c r="R2020">
        <v>0.55300000000000005</v>
      </c>
      <c r="S2020">
        <v>0.47749999999999998</v>
      </c>
      <c r="T2020">
        <v>0.5</v>
      </c>
      <c r="U2020">
        <v>0.57399999999999995</v>
      </c>
      <c r="V2020">
        <v>0.42370000000000002</v>
      </c>
      <c r="W2020">
        <v>0.3584</v>
      </c>
      <c r="X2020">
        <v>0.37680000000000002</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row>
    <row r="2021" spans="8:48" ht="15" customHeight="1" x14ac:dyDescent="0.3">
      <c r="H2021" t="str">
        <v>5263574</v>
      </c>
      <c r="I2021" t="str">
        <v>FLSMIDTH &amp; CO AS  ORD</v>
      </c>
      <c r="J2021">
        <v>0</v>
      </c>
      <c r="K2021">
        <v>0</v>
      </c>
      <c r="L2021">
        <v>0</v>
      </c>
      <c r="M2021">
        <v>0</v>
      </c>
      <c r="N2021">
        <v>0</v>
      </c>
      <c r="O2021">
        <v>0</v>
      </c>
      <c r="P2021">
        <v>0</v>
      </c>
      <c r="Q2021">
        <v>0</v>
      </c>
      <c r="R2021">
        <v>0</v>
      </c>
      <c r="S2021">
        <v>0</v>
      </c>
      <c r="T2021">
        <v>0</v>
      </c>
      <c r="U2021">
        <v>0</v>
      </c>
      <c r="V2021">
        <v>0</v>
      </c>
      <c r="W2021">
        <v>0</v>
      </c>
      <c r="X2021">
        <v>0</v>
      </c>
      <c r="Y2021">
        <v>0</v>
      </c>
      <c r="Z2021">
        <v>0</v>
      </c>
      <c r="AA2021">
        <v>0.37559999999999999</v>
      </c>
      <c r="AB2021">
        <v>0.53890000000000005</v>
      </c>
      <c r="AC2021">
        <v>0.4506</v>
      </c>
      <c r="AD2021">
        <v>0.4234</v>
      </c>
      <c r="AE2021">
        <v>0.42270000000000002</v>
      </c>
      <c r="AF2021">
        <v>2.0400000000000001E-2</v>
      </c>
      <c r="AG2021">
        <v>0</v>
      </c>
      <c r="AH2021">
        <v>0</v>
      </c>
      <c r="AI2021">
        <v>0</v>
      </c>
      <c r="AJ2021">
        <v>0</v>
      </c>
      <c r="AK2021">
        <v>0</v>
      </c>
      <c r="AL2021">
        <v>0</v>
      </c>
      <c r="AM2021">
        <v>0</v>
      </c>
      <c r="AN2021">
        <v>0</v>
      </c>
      <c r="AO2021">
        <v>0</v>
      </c>
      <c r="AP2021">
        <v>0</v>
      </c>
      <c r="AQ2021">
        <v>0</v>
      </c>
      <c r="AR2021">
        <v>0</v>
      </c>
      <c r="AS2021">
        <v>0</v>
      </c>
      <c r="AT2021">
        <v>0</v>
      </c>
      <c r="AU2021">
        <v>0</v>
      </c>
      <c r="AV2021">
        <v>0</v>
      </c>
    </row>
    <row r="2022" spans="8:48" ht="15" customHeight="1" x14ac:dyDescent="0.3">
      <c r="H2022" t="str">
        <v>BYNXBZ5</v>
      </c>
      <c r="I2022" t="str">
        <v>ADLER GROUP (ADO PROPERTIES) SA  ORD</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1.1052999999999999</v>
      </c>
      <c r="AF2022">
        <v>1.3563000000000001</v>
      </c>
      <c r="AG2022">
        <v>1.6354</v>
      </c>
      <c r="AH2022">
        <v>1.1833</v>
      </c>
      <c r="AI2022">
        <v>1.1560999999999999</v>
      </c>
      <c r="AJ2022">
        <v>0.81279999999999997</v>
      </c>
      <c r="AK2022">
        <v>0</v>
      </c>
      <c r="AL2022">
        <v>0</v>
      </c>
      <c r="AM2022">
        <v>0</v>
      </c>
      <c r="AN2022">
        <v>0</v>
      </c>
      <c r="AO2022">
        <v>0</v>
      </c>
      <c r="AP2022">
        <v>0</v>
      </c>
      <c r="AQ2022">
        <v>0</v>
      </c>
      <c r="AR2022">
        <v>0</v>
      </c>
      <c r="AS2022">
        <v>0</v>
      </c>
      <c r="AT2022">
        <v>0</v>
      </c>
      <c r="AU2022">
        <v>0</v>
      </c>
      <c r="AV2022">
        <v>0</v>
      </c>
    </row>
    <row r="2023" spans="8:48" ht="15" customHeight="1" x14ac:dyDescent="0.3">
      <c r="H2023" t="str">
        <v>BF0CK44</v>
      </c>
      <c r="I2023" t="str">
        <v>AROUNDTOWN SA  ORD</v>
      </c>
      <c r="J2023">
        <v>0</v>
      </c>
      <c r="K2023">
        <v>0</v>
      </c>
      <c r="L2023">
        <v>0.90259999999999996</v>
      </c>
      <c r="M2023">
        <v>1.3039000000000001</v>
      </c>
      <c r="N2023">
        <v>1.3521000000000001</v>
      </c>
      <c r="O2023">
        <v>1.3077000000000001</v>
      </c>
      <c r="P2023">
        <v>1.2719</v>
      </c>
      <c r="Q2023">
        <v>1.1379999999999999</v>
      </c>
      <c r="R2023">
        <v>1.0920000000000001</v>
      </c>
      <c r="S2023">
        <v>0</v>
      </c>
      <c r="T2023">
        <v>1.5960000000000001</v>
      </c>
      <c r="U2023">
        <v>1.8737999999999999</v>
      </c>
      <c r="V2023">
        <v>1.8875999999999999</v>
      </c>
      <c r="W2023">
        <v>1.9797</v>
      </c>
      <c r="X2023">
        <v>2.2183999999999999</v>
      </c>
      <c r="Y2023">
        <v>1.0488999999999999</v>
      </c>
      <c r="Z2023">
        <v>0.9516</v>
      </c>
      <c r="AA2023">
        <v>0.8952</v>
      </c>
      <c r="AB2023">
        <v>0.69599999999999995</v>
      </c>
      <c r="AC2023">
        <v>0.46339999999999998</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row>
    <row r="2024" spans="8:48" ht="15" customHeight="1" x14ac:dyDescent="0.3">
      <c r="H2024" t="str">
        <v>BFMH1Z5</v>
      </c>
      <c r="I2024" t="str">
        <v>B&amp;S GROUP SA  ORD</v>
      </c>
      <c r="J2024">
        <v>0</v>
      </c>
      <c r="K2024">
        <v>0</v>
      </c>
      <c r="L2024">
        <v>0</v>
      </c>
      <c r="M2024">
        <v>0</v>
      </c>
      <c r="N2024">
        <v>0</v>
      </c>
      <c r="O2024">
        <v>0</v>
      </c>
      <c r="P2024">
        <v>0</v>
      </c>
      <c r="Q2024">
        <v>0</v>
      </c>
      <c r="R2024">
        <v>0</v>
      </c>
      <c r="S2024">
        <v>0</v>
      </c>
      <c r="T2024">
        <v>0</v>
      </c>
      <c r="U2024">
        <v>0</v>
      </c>
      <c r="V2024">
        <v>0.41120000000000001</v>
      </c>
      <c r="W2024">
        <v>0.37490000000000001</v>
      </c>
      <c r="X2024">
        <v>0.47320000000000001</v>
      </c>
      <c r="Y2024">
        <v>0.4728</v>
      </c>
      <c r="Z2024">
        <v>0.39410000000000001</v>
      </c>
      <c r="AA2024">
        <v>0.51659999999999995</v>
      </c>
      <c r="AB2024">
        <v>0.69399999999999995</v>
      </c>
      <c r="AC2024">
        <v>0.60780000000000001</v>
      </c>
      <c r="AD2024">
        <v>0.4778</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row>
    <row r="2025" spans="8:48" ht="15" customHeight="1" x14ac:dyDescent="0.3">
      <c r="H2025" t="str">
        <v>BZ168H4</v>
      </c>
      <c r="I2025" t="str">
        <v>CORESTATE CAPITAL HOLDING SA  ORD</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5.8599999999999999E-2</v>
      </c>
      <c r="AC2025">
        <v>0.126</v>
      </c>
      <c r="AD2025">
        <v>0.23019999999999999</v>
      </c>
      <c r="AE2025">
        <v>0.2873</v>
      </c>
      <c r="AF2025">
        <v>0</v>
      </c>
      <c r="AG2025">
        <v>0</v>
      </c>
      <c r="AH2025">
        <v>0</v>
      </c>
      <c r="AI2025">
        <v>0</v>
      </c>
      <c r="AJ2025">
        <v>0</v>
      </c>
      <c r="AK2025">
        <v>0</v>
      </c>
      <c r="AL2025">
        <v>0</v>
      </c>
      <c r="AM2025">
        <v>0</v>
      </c>
      <c r="AN2025">
        <v>0</v>
      </c>
      <c r="AO2025">
        <v>0</v>
      </c>
      <c r="AP2025">
        <v>0</v>
      </c>
      <c r="AQ2025">
        <v>0</v>
      </c>
      <c r="AR2025">
        <v>0</v>
      </c>
      <c r="AS2025">
        <v>0</v>
      </c>
      <c r="AT2025">
        <v>0</v>
      </c>
      <c r="AU2025">
        <v>0</v>
      </c>
      <c r="AV2025">
        <v>0</v>
      </c>
    </row>
    <row r="2026" spans="8:48" ht="15" customHeight="1" x14ac:dyDescent="0.3">
      <c r="H2026" t="str">
        <v>BNDPYV1</v>
      </c>
      <c r="I2026" t="str">
        <v>EUROFINS SCIENTIFIC SE  ORD</v>
      </c>
      <c r="J2026">
        <v>0.88700000000000001</v>
      </c>
      <c r="K2026">
        <v>0.86370000000000002</v>
      </c>
      <c r="L2026">
        <v>0.86680000000000001</v>
      </c>
      <c r="M2026">
        <v>0.98970000000000002</v>
      </c>
      <c r="N2026">
        <v>1.1056999999999999</v>
      </c>
      <c r="O2026">
        <v>1.2450000000000001</v>
      </c>
      <c r="P2026">
        <v>1.4375</v>
      </c>
      <c r="Q2026">
        <v>1.3654999999999999</v>
      </c>
      <c r="R2026">
        <v>1.2803</v>
      </c>
      <c r="S2026">
        <v>1.3419000000000001</v>
      </c>
      <c r="T2026">
        <v>1.2045999999999999</v>
      </c>
      <c r="U2026">
        <v>1.1308</v>
      </c>
      <c r="V2026">
        <v>0.96340000000000003</v>
      </c>
      <c r="W2026">
        <v>1.0048999999999999</v>
      </c>
      <c r="X2026">
        <v>1.0615000000000001</v>
      </c>
      <c r="Y2026">
        <v>0.53610000000000002</v>
      </c>
      <c r="Z2026">
        <v>0.54090000000000005</v>
      </c>
      <c r="AA2026">
        <v>0.54400000000000004</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row>
    <row r="2027" spans="8:48" ht="15" customHeight="1" x14ac:dyDescent="0.3">
      <c r="H2027" t="str">
        <v>BJVLZF4</v>
      </c>
      <c r="I2027" t="str">
        <v>GLOBAL FASHION GROUP SA  ORD</v>
      </c>
      <c r="J2027">
        <v>0</v>
      </c>
      <c r="K2027">
        <v>0</v>
      </c>
      <c r="L2027">
        <v>0</v>
      </c>
      <c r="M2027">
        <v>0</v>
      </c>
      <c r="N2027">
        <v>0</v>
      </c>
      <c r="O2027">
        <v>0</v>
      </c>
      <c r="P2027">
        <v>0</v>
      </c>
      <c r="Q2027">
        <v>0</v>
      </c>
      <c r="R2027">
        <v>0</v>
      </c>
      <c r="S2027">
        <v>0</v>
      </c>
      <c r="T2027">
        <v>0</v>
      </c>
      <c r="U2027">
        <v>0</v>
      </c>
      <c r="V2027">
        <v>0</v>
      </c>
      <c r="W2027">
        <v>0</v>
      </c>
      <c r="X2027">
        <v>0</v>
      </c>
      <c r="Y2027">
        <v>0</v>
      </c>
      <c r="Z2027">
        <v>0</v>
      </c>
      <c r="AA2027">
        <v>6.3500000000000001E-2</v>
      </c>
      <c r="AB2027">
        <v>0.1169</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row>
    <row r="2028" spans="8:48" ht="15" customHeight="1" x14ac:dyDescent="0.3">
      <c r="H2028" t="str">
        <v>B8K9X70</v>
      </c>
      <c r="I2028" t="str">
        <v>GRAND CITY PROPERTIES SA  ORD</v>
      </c>
      <c r="J2028">
        <v>1.6356999999999999</v>
      </c>
      <c r="K2028">
        <v>1.0791999999999999</v>
      </c>
      <c r="L2028">
        <v>1.3979999999999999</v>
      </c>
      <c r="M2028">
        <v>1.6584000000000001</v>
      </c>
      <c r="N2028">
        <v>1.6114999999999999</v>
      </c>
      <c r="O2028">
        <v>1.6134999999999999</v>
      </c>
      <c r="P2028">
        <v>1.3969</v>
      </c>
      <c r="Q2028">
        <v>1.3584000000000001</v>
      </c>
      <c r="R2028">
        <v>1.0259</v>
      </c>
      <c r="S2028">
        <v>0.59940000000000004</v>
      </c>
      <c r="T2028">
        <v>0.58760000000000001</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row>
    <row r="2029" spans="8:48" ht="15" customHeight="1" x14ac:dyDescent="0.3">
      <c r="H2029" t="str">
        <v>BM9J034</v>
      </c>
      <c r="I2029" t="str">
        <v>MAJOREL GROUP LUXEMBOURG SA  ORD</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1.0389999999999999</v>
      </c>
      <c r="AN2029">
        <v>1.0189999999999999</v>
      </c>
      <c r="AO2029">
        <v>1.0249999999999999</v>
      </c>
      <c r="AP2029">
        <v>1.1247</v>
      </c>
      <c r="AQ2029">
        <v>0</v>
      </c>
      <c r="AR2029">
        <v>0</v>
      </c>
      <c r="AS2029">
        <v>0</v>
      </c>
      <c r="AT2029">
        <v>0</v>
      </c>
      <c r="AU2029">
        <v>0</v>
      </c>
      <c r="AV2029">
        <v>0</v>
      </c>
    </row>
    <row r="2030" spans="8:48" ht="15" customHeight="1" x14ac:dyDescent="0.3">
      <c r="H2030" t="str">
        <v>BL9YLY0</v>
      </c>
      <c r="I2030" t="str">
        <v>SUSE SA  ORD</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0.33479999999999999</v>
      </c>
      <c r="AM2030">
        <v>0.26090000000000002</v>
      </c>
      <c r="AN2030">
        <v>9.8100000000000007E-2</v>
      </c>
      <c r="AO2030">
        <v>0</v>
      </c>
      <c r="AP2030">
        <v>0</v>
      </c>
      <c r="AQ2030">
        <v>0</v>
      </c>
      <c r="AR2030">
        <v>0</v>
      </c>
      <c r="AS2030">
        <v>0</v>
      </c>
      <c r="AT2030">
        <v>0</v>
      </c>
      <c r="AU2030">
        <v>0</v>
      </c>
      <c r="AV2030">
        <v>0</v>
      </c>
    </row>
    <row r="2031" spans="8:48" ht="15" customHeight="1" x14ac:dyDescent="0.3">
      <c r="H2031" t="str">
        <v>BG4TT29</v>
      </c>
      <c r="I2031" t="str">
        <v>RM2 INTERNATIONAL SA  ORD</v>
      </c>
      <c r="J2031">
        <v>0.188</v>
      </c>
      <c r="K2031">
        <v>0.2185</v>
      </c>
      <c r="L2031">
        <v>0.13719999999999999</v>
      </c>
      <c r="M2031">
        <v>0.29020000000000001</v>
      </c>
      <c r="N2031">
        <v>0.29520000000000002</v>
      </c>
      <c r="O2031">
        <v>0.19070000000000001</v>
      </c>
      <c r="P2031">
        <v>0.2238</v>
      </c>
      <c r="Q2031">
        <v>0.25259999999999999</v>
      </c>
      <c r="R2031">
        <v>0.16869999999999999</v>
      </c>
      <c r="S2031">
        <v>9.98E-2</v>
      </c>
      <c r="T2031">
        <v>3.7100000000000001E-2</v>
      </c>
      <c r="U2031">
        <v>1.4800000000000001E-2</v>
      </c>
      <c r="V2031">
        <v>1.11E-2</v>
      </c>
      <c r="W2031">
        <v>5.8999999999999999E-3</v>
      </c>
      <c r="X2031">
        <v>4.1999999999999997E-3</v>
      </c>
      <c r="Y2031">
        <v>1E-3</v>
      </c>
      <c r="Z2031">
        <v>8.0000000000000004E-4</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row>
    <row r="2032" spans="8:48" ht="15" customHeight="1" x14ac:dyDescent="0.3">
      <c r="H2032" t="str">
        <v>BL5BYR9</v>
      </c>
      <c r="I2032" t="str">
        <v>SAF HOLLAND SE  ORD BRR</v>
      </c>
      <c r="J2032">
        <v>0.37190000000000001</v>
      </c>
      <c r="K2032">
        <v>0.3402</v>
      </c>
      <c r="L2032">
        <v>0.21149999999999999</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row>
    <row r="2033" spans="8:48" ht="15" customHeight="1" x14ac:dyDescent="0.3">
      <c r="H2033" t="str">
        <v>BD5FFX8</v>
      </c>
      <c r="I2033" t="str">
        <v>SOLUTIONS 30 SE  ORD</v>
      </c>
      <c r="J2033">
        <v>0</v>
      </c>
      <c r="K2033">
        <v>0</v>
      </c>
      <c r="L2033">
        <v>0</v>
      </c>
      <c r="M2033">
        <v>0</v>
      </c>
      <c r="N2033">
        <v>0</v>
      </c>
      <c r="O2033">
        <v>0</v>
      </c>
      <c r="P2033">
        <v>0</v>
      </c>
      <c r="Q2033">
        <v>0</v>
      </c>
      <c r="R2033">
        <v>0</v>
      </c>
      <c r="S2033">
        <v>0</v>
      </c>
      <c r="T2033">
        <v>0</v>
      </c>
      <c r="U2033">
        <v>0</v>
      </c>
      <c r="V2033">
        <v>0</v>
      </c>
      <c r="W2033">
        <v>0</v>
      </c>
      <c r="X2033">
        <v>0</v>
      </c>
      <c r="Y2033">
        <v>0</v>
      </c>
      <c r="Z2033">
        <v>0</v>
      </c>
      <c r="AA2033">
        <v>2.4500000000000001E-2</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row>
    <row r="2034" spans="8:48" ht="15" customHeight="1" x14ac:dyDescent="0.3">
      <c r="H2034" t="str">
        <v>SPOT</v>
      </c>
      <c r="I2034" t="str">
        <v>SPOTIFY TECHNOLOGY SA  COM</v>
      </c>
      <c r="J2034">
        <v>0</v>
      </c>
      <c r="K2034">
        <v>0</v>
      </c>
      <c r="L2034">
        <v>0</v>
      </c>
      <c r="M2034">
        <v>0</v>
      </c>
      <c r="N2034">
        <v>0</v>
      </c>
      <c r="O2034">
        <v>0</v>
      </c>
      <c r="P2034">
        <v>0</v>
      </c>
      <c r="Q2034">
        <v>0</v>
      </c>
      <c r="R2034">
        <v>0</v>
      </c>
      <c r="S2034">
        <v>0</v>
      </c>
      <c r="T2034">
        <v>0</v>
      </c>
      <c r="U2034">
        <v>0</v>
      </c>
      <c r="V2034">
        <v>1.2344999999999999</v>
      </c>
      <c r="W2034">
        <v>1.379</v>
      </c>
      <c r="X2034">
        <v>1.5333000000000001</v>
      </c>
      <c r="Y2034">
        <v>0.40660000000000002</v>
      </c>
      <c r="Z2034">
        <v>0.45129999999999998</v>
      </c>
      <c r="AA2034">
        <v>0.37909999999999999</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row>
    <row r="2035" spans="8:48" ht="15" customHeight="1" x14ac:dyDescent="0.3">
      <c r="H2035" t="str">
        <v>BZ1F6P5</v>
      </c>
      <c r="I2035" t="str">
        <v>AUTOMAX MOTORS (MATOMY) LTD  ORD</v>
      </c>
      <c r="J2035">
        <v>0.60589999999999999</v>
      </c>
      <c r="K2035">
        <v>0.12520000000000001</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row>
    <row r="2036" spans="8:48" ht="15" customHeight="1" x14ac:dyDescent="0.3">
      <c r="H2036" t="str">
        <v>BBT3PS9</v>
      </c>
      <c r="I2036" t="str">
        <v>PLUS500 LTD  ORD</v>
      </c>
      <c r="J2036">
        <v>0</v>
      </c>
      <c r="K2036">
        <v>0</v>
      </c>
      <c r="L2036">
        <v>0</v>
      </c>
      <c r="M2036">
        <v>0</v>
      </c>
      <c r="N2036">
        <v>0.12889999999999999</v>
      </c>
      <c r="O2036">
        <v>0.18079999999999999</v>
      </c>
      <c r="P2036">
        <v>0.20269999999999999</v>
      </c>
      <c r="Q2036">
        <v>0.11940000000000001</v>
      </c>
      <c r="R2036">
        <v>0.15190000000000001</v>
      </c>
      <c r="S2036">
        <v>0.1084</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row>
    <row r="2037" spans="8:48" ht="15" customHeight="1" x14ac:dyDescent="0.3">
      <c r="H2037" t="str">
        <v>B572ZV9</v>
      </c>
      <c r="I2037" t="str">
        <v>PHAROS ENERGY PLC  ORD</v>
      </c>
      <c r="J2037">
        <v>0</v>
      </c>
      <c r="K2037">
        <v>0</v>
      </c>
      <c r="L2037">
        <v>1.52E-2</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row>
    <row r="2038" spans="8:48" ht="15" customHeight="1" x14ac:dyDescent="0.3">
      <c r="H2038" t="str">
        <v>B8NWYF1</v>
      </c>
      <c r="I2038" t="str">
        <v>THARISA PLC  ORD</v>
      </c>
      <c r="J2038">
        <v>0</v>
      </c>
      <c r="K2038">
        <v>0</v>
      </c>
      <c r="L2038">
        <v>0</v>
      </c>
      <c r="M2038">
        <v>0</v>
      </c>
      <c r="N2038">
        <v>0</v>
      </c>
      <c r="O2038">
        <v>0</v>
      </c>
      <c r="P2038">
        <v>0</v>
      </c>
      <c r="Q2038">
        <v>0</v>
      </c>
      <c r="R2038">
        <v>0.27129999999999999</v>
      </c>
      <c r="S2038">
        <v>0.17</v>
      </c>
      <c r="T2038">
        <v>0.34200000000000003</v>
      </c>
      <c r="U2038">
        <v>0.41739999999999999</v>
      </c>
      <c r="V2038">
        <v>0.54290000000000005</v>
      </c>
      <c r="W2038">
        <v>0.39329999999999998</v>
      </c>
      <c r="X2038">
        <v>0.3831</v>
      </c>
      <c r="Y2038">
        <v>0.58430000000000004</v>
      </c>
      <c r="Z2038">
        <v>0.56859999999999999</v>
      </c>
      <c r="AA2038">
        <v>0.54059999999999997</v>
      </c>
      <c r="AB2038">
        <v>0.5212</v>
      </c>
      <c r="AC2038">
        <v>0.42559999999999998</v>
      </c>
      <c r="AD2038">
        <v>0.3548</v>
      </c>
      <c r="AE2038">
        <v>0.31740000000000002</v>
      </c>
      <c r="AF2038">
        <v>0.3448</v>
      </c>
      <c r="AG2038">
        <v>0</v>
      </c>
      <c r="AH2038">
        <v>0</v>
      </c>
      <c r="AI2038">
        <v>0</v>
      </c>
      <c r="AJ2038">
        <v>0</v>
      </c>
      <c r="AK2038">
        <v>0</v>
      </c>
      <c r="AL2038">
        <v>0</v>
      </c>
      <c r="AM2038">
        <v>0</v>
      </c>
      <c r="AN2038">
        <v>0</v>
      </c>
      <c r="AO2038">
        <v>0</v>
      </c>
      <c r="AP2038">
        <v>0</v>
      </c>
      <c r="AQ2038">
        <v>0</v>
      </c>
      <c r="AR2038">
        <v>0</v>
      </c>
      <c r="AS2038">
        <v>0</v>
      </c>
      <c r="AT2038">
        <v>0</v>
      </c>
      <c r="AU2038">
        <v>0</v>
      </c>
      <c r="AV2038">
        <v>0</v>
      </c>
    </row>
    <row r="2039" spans="8:48" ht="15" customHeight="1" x14ac:dyDescent="0.3">
      <c r="H2039" t="str">
        <v>WIX</v>
      </c>
      <c r="I2039" t="str">
        <v>WIX COM LTD  COM</v>
      </c>
      <c r="J2039">
        <v>0</v>
      </c>
      <c r="K2039">
        <v>0</v>
      </c>
      <c r="L2039">
        <v>0</v>
      </c>
      <c r="M2039">
        <v>0</v>
      </c>
      <c r="N2039">
        <v>0</v>
      </c>
      <c r="O2039">
        <v>0</v>
      </c>
      <c r="P2039">
        <v>0</v>
      </c>
      <c r="Q2039">
        <v>0</v>
      </c>
      <c r="R2039">
        <v>0</v>
      </c>
      <c r="S2039">
        <v>0</v>
      </c>
      <c r="T2039">
        <v>0</v>
      </c>
      <c r="U2039">
        <v>0</v>
      </c>
      <c r="V2039">
        <v>0.45429999999999998</v>
      </c>
      <c r="W2039">
        <v>0.56669999999999998</v>
      </c>
      <c r="X2039">
        <v>0.6996</v>
      </c>
      <c r="Y2039">
        <v>0.56240000000000001</v>
      </c>
      <c r="Z2039">
        <v>0.68269999999999997</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row>
    <row r="2040" spans="8:48" ht="15" customHeight="1" x14ac:dyDescent="0.3">
      <c r="H2040" t="str">
        <v>MUTUAL</v>
      </c>
      <c r="I2040" t="str">
        <v>MUTUAL FUND (OTHER)</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row>
    <row r="2041" spans="8:48" ht="15" customHeight="1" x14ac:dyDescent="0.3">
      <c r="H2041" t="str">
        <v>B12W5Y9</v>
      </c>
      <c r="I2041" t="str">
        <v>KONINKLIJKE BAM GROEP NV  ORD</v>
      </c>
      <c r="J2041">
        <v>0</v>
      </c>
      <c r="K2041">
        <v>0</v>
      </c>
      <c r="L2041">
        <v>0</v>
      </c>
      <c r="M2041">
        <v>0</v>
      </c>
      <c r="N2041">
        <v>0</v>
      </c>
      <c r="O2041">
        <v>0.37090000000000001</v>
      </c>
      <c r="P2041">
        <v>0.47020000000000001</v>
      </c>
      <c r="Q2041">
        <v>0.44529999999999997</v>
      </c>
      <c r="R2041">
        <v>0.4773</v>
      </c>
      <c r="S2041">
        <v>0.45329999999999998</v>
      </c>
      <c r="T2041">
        <v>0.49370000000000003</v>
      </c>
      <c r="U2041">
        <v>0.4385</v>
      </c>
      <c r="V2041">
        <v>0.43830000000000002</v>
      </c>
      <c r="W2041">
        <v>0.3921</v>
      </c>
      <c r="X2041">
        <v>0.37030000000000002</v>
      </c>
      <c r="Y2041">
        <v>0.38190000000000002</v>
      </c>
      <c r="Z2041">
        <v>0.55449999999999999</v>
      </c>
      <c r="AA2041">
        <v>0.5766</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row>
    <row r="2042" spans="8:48" ht="15" customHeight="1" x14ac:dyDescent="0.3">
      <c r="H2042" t="str">
        <v>5769209</v>
      </c>
      <c r="I2042" t="str">
        <v>ARCADIS NV  ORD</v>
      </c>
      <c r="J2042">
        <v>0.98550000000000004</v>
      </c>
      <c r="K2042">
        <v>1.1977</v>
      </c>
      <c r="L2042">
        <v>1.0676000000000001</v>
      </c>
      <c r="M2042">
        <v>0.7409</v>
      </c>
      <c r="N2042">
        <v>0.52749999999999997</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row>
    <row r="2043" spans="8:48" ht="15" customHeight="1" x14ac:dyDescent="0.3">
      <c r="H2043" t="str">
        <v>5165294</v>
      </c>
      <c r="I2043" t="str">
        <v>ASM INTERNATIONAL NV  ORD</v>
      </c>
      <c r="J2043">
        <v>0.37730000000000002</v>
      </c>
      <c r="K2043">
        <v>0.3674</v>
      </c>
      <c r="L2043">
        <v>0.26440000000000002</v>
      </c>
      <c r="M2043">
        <v>0.316</v>
      </c>
      <c r="N2043">
        <v>0.35010000000000002</v>
      </c>
      <c r="O2043">
        <v>0.3488</v>
      </c>
      <c r="P2043">
        <v>0.313</v>
      </c>
      <c r="Q2043">
        <v>0.3044</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row>
    <row r="2044" spans="8:48" ht="15" customHeight="1" x14ac:dyDescent="0.3">
      <c r="H2044" t="str">
        <v>BD9Y9B7</v>
      </c>
      <c r="I2044" t="str">
        <v>BASIC FIT NV  ORD</v>
      </c>
      <c r="J2044">
        <v>0</v>
      </c>
      <c r="K2044">
        <v>0</v>
      </c>
      <c r="L2044">
        <v>0</v>
      </c>
      <c r="M2044">
        <v>0</v>
      </c>
      <c r="N2044">
        <v>0</v>
      </c>
      <c r="O2044">
        <v>0.6714</v>
      </c>
      <c r="P2044">
        <v>1.3931</v>
      </c>
      <c r="Q2044">
        <v>1.2154</v>
      </c>
      <c r="R2044">
        <v>1.1534</v>
      </c>
      <c r="S2044">
        <v>1.1012</v>
      </c>
      <c r="T2044">
        <v>1.2685</v>
      </c>
      <c r="U2044">
        <v>1.3151999999999999</v>
      </c>
      <c r="V2044">
        <v>1.5475000000000001</v>
      </c>
      <c r="W2044">
        <v>1.7875000000000001</v>
      </c>
      <c r="X2044">
        <v>1.865</v>
      </c>
      <c r="Y2044">
        <v>1.4899</v>
      </c>
      <c r="Z2044">
        <v>1.6443000000000001</v>
      </c>
      <c r="AA2044">
        <v>1.5992</v>
      </c>
      <c r="AB2044">
        <v>1.5033000000000001</v>
      </c>
      <c r="AC2044">
        <v>1.6457999999999999</v>
      </c>
      <c r="AD2044">
        <v>0.89229999999999998</v>
      </c>
      <c r="AE2044">
        <v>1.0597000000000001</v>
      </c>
      <c r="AF2044">
        <v>0.92910000000000004</v>
      </c>
      <c r="AG2044">
        <v>0.8569</v>
      </c>
      <c r="AH2044">
        <v>0</v>
      </c>
      <c r="AI2044">
        <v>0</v>
      </c>
      <c r="AJ2044">
        <v>0</v>
      </c>
      <c r="AK2044">
        <v>0</v>
      </c>
      <c r="AL2044">
        <v>0</v>
      </c>
      <c r="AM2044">
        <v>0</v>
      </c>
      <c r="AN2044">
        <v>0</v>
      </c>
      <c r="AO2044">
        <v>0</v>
      </c>
      <c r="AP2044">
        <v>0</v>
      </c>
      <c r="AQ2044">
        <v>0</v>
      </c>
      <c r="AR2044">
        <v>0</v>
      </c>
      <c r="AS2044">
        <v>0</v>
      </c>
      <c r="AT2044">
        <v>0</v>
      </c>
      <c r="AU2044">
        <v>0</v>
      </c>
      <c r="AV2044">
        <v>0</v>
      </c>
    </row>
    <row r="2045" spans="8:48" ht="15" customHeight="1" x14ac:dyDescent="0.3">
      <c r="H2045" t="str">
        <v>BG0SCK9</v>
      </c>
      <c r="I2045" t="str">
        <v>BE SEMICONDUCTOR INDUSTRIES  ORD</v>
      </c>
      <c r="J2045">
        <v>0</v>
      </c>
      <c r="K2045">
        <v>0</v>
      </c>
      <c r="L2045">
        <v>0</v>
      </c>
      <c r="M2045">
        <v>0</v>
      </c>
      <c r="N2045">
        <v>0</v>
      </c>
      <c r="O2045">
        <v>0</v>
      </c>
      <c r="P2045">
        <v>0</v>
      </c>
      <c r="Q2045">
        <v>0</v>
      </c>
      <c r="R2045">
        <v>0</v>
      </c>
      <c r="S2045">
        <v>0</v>
      </c>
      <c r="T2045">
        <v>0</v>
      </c>
      <c r="U2045">
        <v>0</v>
      </c>
      <c r="V2045">
        <v>0</v>
      </c>
      <c r="W2045">
        <v>0</v>
      </c>
      <c r="X2045">
        <v>0</v>
      </c>
      <c r="Y2045">
        <v>0</v>
      </c>
      <c r="Z2045">
        <v>0</v>
      </c>
      <c r="AA2045">
        <v>2.4899999999999999E-2</v>
      </c>
      <c r="AB2045">
        <v>9.06E-2</v>
      </c>
      <c r="AC2045">
        <v>0.1323</v>
      </c>
      <c r="AD2045">
        <v>0</v>
      </c>
      <c r="AE2045">
        <v>0</v>
      </c>
      <c r="AF2045">
        <v>0</v>
      </c>
      <c r="AG2045">
        <v>0</v>
      </c>
      <c r="AH2045">
        <v>0</v>
      </c>
      <c r="AI2045">
        <v>0</v>
      </c>
      <c r="AJ2045">
        <v>0</v>
      </c>
      <c r="AK2045">
        <v>0</v>
      </c>
      <c r="AL2045">
        <v>0</v>
      </c>
      <c r="AM2045">
        <v>0.51859999999999995</v>
      </c>
      <c r="AN2045">
        <v>0.56850000000000001</v>
      </c>
      <c r="AO2045">
        <v>0.51790000000000003</v>
      </c>
      <c r="AP2045">
        <v>0</v>
      </c>
      <c r="AQ2045">
        <v>0</v>
      </c>
      <c r="AR2045">
        <v>0</v>
      </c>
      <c r="AS2045">
        <v>0</v>
      </c>
      <c r="AT2045">
        <v>0</v>
      </c>
      <c r="AU2045">
        <v>0</v>
      </c>
      <c r="AV2045">
        <v>0</v>
      </c>
    </row>
    <row r="2046" spans="8:48" ht="15" customHeight="1" x14ac:dyDescent="0.3">
      <c r="H2046" t="str">
        <v>BNBNSG0</v>
      </c>
      <c r="I2046" t="str">
        <v>EURONEXT NV  ORD REG</v>
      </c>
      <c r="J2046">
        <v>0</v>
      </c>
      <c r="K2046">
        <v>0</v>
      </c>
      <c r="L2046">
        <v>0</v>
      </c>
      <c r="M2046">
        <v>0</v>
      </c>
      <c r="N2046">
        <v>0</v>
      </c>
      <c r="O2046">
        <v>0</v>
      </c>
      <c r="P2046">
        <v>0</v>
      </c>
      <c r="Q2046">
        <v>0</v>
      </c>
      <c r="R2046">
        <v>3.39E-2</v>
      </c>
      <c r="S2046">
        <v>0.20730000000000001</v>
      </c>
      <c r="T2046">
        <v>0.22259999999999999</v>
      </c>
      <c r="U2046">
        <v>0.36249999999999999</v>
      </c>
      <c r="V2046">
        <v>0.42059999999999997</v>
      </c>
      <c r="W2046">
        <v>0.36209999999999998</v>
      </c>
      <c r="X2046">
        <v>0.38769999999999999</v>
      </c>
      <c r="Y2046">
        <v>0.45610000000000001</v>
      </c>
      <c r="Z2046">
        <v>0.48659999999999998</v>
      </c>
      <c r="AA2046">
        <v>0.59340000000000004</v>
      </c>
      <c r="AB2046">
        <v>0.48459999999999998</v>
      </c>
      <c r="AC2046">
        <v>0.44180000000000003</v>
      </c>
      <c r="AD2046">
        <v>0.66769999999999996</v>
      </c>
      <c r="AE2046">
        <v>0.70330000000000004</v>
      </c>
      <c r="AF2046">
        <v>0.69450000000000001</v>
      </c>
      <c r="AG2046">
        <v>0.67969999999999997</v>
      </c>
      <c r="AH2046">
        <v>0.60560000000000003</v>
      </c>
      <c r="AI2046">
        <v>0.83850000000000002</v>
      </c>
      <c r="AJ2046">
        <v>0.89439999999999997</v>
      </c>
      <c r="AK2046">
        <v>0.83950000000000002</v>
      </c>
      <c r="AL2046">
        <v>0.81679999999999997</v>
      </c>
      <c r="AM2046">
        <v>1.0004999999999999</v>
      </c>
      <c r="AN2046">
        <v>0.82720000000000005</v>
      </c>
      <c r="AO2046">
        <v>0.98809999999999998</v>
      </c>
      <c r="AP2046">
        <v>0.96089999999999998</v>
      </c>
      <c r="AQ2046">
        <v>0.84870000000000001</v>
      </c>
      <c r="AR2046">
        <v>0.77490000000000003</v>
      </c>
      <c r="AS2046">
        <v>0.85670000000000002</v>
      </c>
      <c r="AT2046">
        <v>0.7641</v>
      </c>
      <c r="AU2046">
        <v>0</v>
      </c>
      <c r="AV2046">
        <v>0</v>
      </c>
    </row>
    <row r="2047" spans="8:48" ht="15" customHeight="1" x14ac:dyDescent="0.3">
      <c r="H2047" t="str">
        <v>BMYSQT4</v>
      </c>
      <c r="I2047" t="str">
        <v>FYBER NV  ORD BRR</v>
      </c>
      <c r="J2047">
        <v>0</v>
      </c>
      <c r="K2047">
        <v>0.86180000000000001</v>
      </c>
      <c r="L2047">
        <v>0.79500000000000004</v>
      </c>
      <c r="M2047">
        <v>0.72389999999999999</v>
      </c>
      <c r="N2047">
        <v>0.53320000000000001</v>
      </c>
      <c r="O2047">
        <v>0.57220000000000004</v>
      </c>
      <c r="P2047">
        <v>0.74170000000000003</v>
      </c>
      <c r="Q2047">
        <v>0.59409999999999996</v>
      </c>
      <c r="R2047">
        <v>0.46989999999999998</v>
      </c>
      <c r="S2047">
        <v>0.38109999999999999</v>
      </c>
      <c r="T2047">
        <v>0.30149999999999999</v>
      </c>
      <c r="U2047">
        <v>0.1038</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row>
    <row r="2048" spans="8:48" ht="15" customHeight="1" x14ac:dyDescent="0.3">
      <c r="H2048" t="str">
        <v>B73GQ27</v>
      </c>
      <c r="I2048" t="str">
        <v>RELIABLE AFRICAN ENERGY NV  ORD</v>
      </c>
      <c r="J2048">
        <v>0.1736</v>
      </c>
      <c r="K2048">
        <v>0.15210000000000001</v>
      </c>
      <c r="L2048">
        <v>0.1368</v>
      </c>
      <c r="M2048">
        <v>9.5899999999999999E-2</v>
      </c>
      <c r="N2048">
        <v>7.5800000000000006E-2</v>
      </c>
      <c r="O2048">
        <v>4.7800000000000002E-2</v>
      </c>
      <c r="P2048">
        <v>4.5699999999999998E-2</v>
      </c>
      <c r="Q2048">
        <v>1.23E-2</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row>
    <row r="2049" spans="8:48" ht="15" customHeight="1" x14ac:dyDescent="0.3">
      <c r="H2049" t="str">
        <v>BZ24134</v>
      </c>
      <c r="I2049" t="str">
        <v>INTERTRUST NV  ORD</v>
      </c>
      <c r="J2049">
        <v>0</v>
      </c>
      <c r="K2049">
        <v>0</v>
      </c>
      <c r="L2049">
        <v>0</v>
      </c>
      <c r="M2049">
        <v>0</v>
      </c>
      <c r="N2049">
        <v>0</v>
      </c>
      <c r="O2049">
        <v>0</v>
      </c>
      <c r="P2049">
        <v>1.0799000000000001</v>
      </c>
      <c r="Q2049">
        <v>0.55920000000000003</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row>
    <row r="2050" spans="8:48" ht="15" customHeight="1" x14ac:dyDescent="0.3">
      <c r="H2050" t="str">
        <v>BYQ7HZ6</v>
      </c>
      <c r="I2050" t="str">
        <v>JUST EAT TAKEAWAY COM NV  ORD</v>
      </c>
      <c r="J2050">
        <v>0</v>
      </c>
      <c r="K2050">
        <v>0</v>
      </c>
      <c r="L2050">
        <v>0</v>
      </c>
      <c r="M2050">
        <v>0</v>
      </c>
      <c r="N2050">
        <v>0</v>
      </c>
      <c r="O2050">
        <v>0</v>
      </c>
      <c r="P2050">
        <v>0</v>
      </c>
      <c r="Q2050">
        <v>0.16420000000000001</v>
      </c>
      <c r="R2050">
        <v>0.1105</v>
      </c>
      <c r="S2050">
        <v>0.55200000000000005</v>
      </c>
      <c r="T2050">
        <v>0.53069999999999995</v>
      </c>
      <c r="U2050">
        <v>0.69159999999999999</v>
      </c>
      <c r="V2050">
        <v>0.47039999999999998</v>
      </c>
      <c r="W2050">
        <v>0.58499999999999996</v>
      </c>
      <c r="X2050">
        <v>0.58620000000000005</v>
      </c>
      <c r="Y2050">
        <v>1.7354000000000001</v>
      </c>
      <c r="Z2050">
        <v>2.2473000000000001</v>
      </c>
      <c r="AA2050">
        <v>3.0678999999999998</v>
      </c>
      <c r="AB2050">
        <v>1.6194999999999999</v>
      </c>
      <c r="AC2050">
        <v>1.7060999999999999</v>
      </c>
      <c r="AD2050">
        <v>1.3449</v>
      </c>
      <c r="AE2050">
        <v>0.83940000000000003</v>
      </c>
      <c r="AF2050">
        <v>0.69730000000000003</v>
      </c>
      <c r="AG2050">
        <v>0.48599999999999999</v>
      </c>
      <c r="AH2050">
        <v>0.65629999999999999</v>
      </c>
      <c r="AI2050">
        <v>0.74180000000000001</v>
      </c>
      <c r="AJ2050">
        <v>0.60950000000000004</v>
      </c>
      <c r="AK2050">
        <v>0.47210000000000002</v>
      </c>
      <c r="AL2050">
        <v>0.31040000000000001</v>
      </c>
      <c r="AM2050">
        <v>0.21340000000000001</v>
      </c>
      <c r="AN2050">
        <v>0.25840000000000002</v>
      </c>
      <c r="AO2050">
        <v>0</v>
      </c>
      <c r="AP2050">
        <v>0</v>
      </c>
      <c r="AQ2050">
        <v>0</v>
      </c>
      <c r="AR2050">
        <v>0</v>
      </c>
      <c r="AS2050">
        <v>0</v>
      </c>
      <c r="AT2050">
        <v>0</v>
      </c>
      <c r="AU2050">
        <v>0</v>
      </c>
      <c r="AV2050">
        <v>0</v>
      </c>
    </row>
    <row r="2051" spans="8:48" ht="15" customHeight="1" x14ac:dyDescent="0.3">
      <c r="H2051" t="str">
        <v>B1VYCB2</v>
      </c>
      <c r="I2051" t="str">
        <v>KENDRION NV  ORD</v>
      </c>
      <c r="J2051">
        <v>0</v>
      </c>
      <c r="K2051">
        <v>0</v>
      </c>
      <c r="L2051">
        <v>0</v>
      </c>
      <c r="M2051">
        <v>0</v>
      </c>
      <c r="N2051">
        <v>0</v>
      </c>
      <c r="O2051">
        <v>0</v>
      </c>
      <c r="P2051">
        <v>0</v>
      </c>
      <c r="Q2051">
        <v>0</v>
      </c>
      <c r="R2051">
        <v>0</v>
      </c>
      <c r="S2051">
        <v>0</v>
      </c>
      <c r="T2051">
        <v>0</v>
      </c>
      <c r="U2051">
        <v>0</v>
      </c>
      <c r="V2051">
        <v>0</v>
      </c>
      <c r="W2051">
        <v>0</v>
      </c>
      <c r="X2051">
        <v>0</v>
      </c>
      <c r="Y2051">
        <v>0.27329999999999999</v>
      </c>
      <c r="Z2051">
        <v>0.24440000000000001</v>
      </c>
      <c r="AA2051">
        <v>0.34510000000000002</v>
      </c>
      <c r="AB2051">
        <v>0.49120000000000003</v>
      </c>
      <c r="AC2051">
        <v>0.61080000000000001</v>
      </c>
      <c r="AD2051">
        <v>0.4597</v>
      </c>
      <c r="AE2051">
        <v>0.50060000000000004</v>
      </c>
      <c r="AF2051">
        <v>0.73360000000000003</v>
      </c>
      <c r="AG2051">
        <v>0.57640000000000002</v>
      </c>
      <c r="AH2051">
        <v>0.77649999999999997</v>
      </c>
      <c r="AI2051">
        <v>0.80169999999999997</v>
      </c>
      <c r="AJ2051">
        <v>0.8014</v>
      </c>
      <c r="AK2051">
        <v>0.80779999999999996</v>
      </c>
      <c r="AL2051">
        <v>0.79330000000000001</v>
      </c>
      <c r="AM2051">
        <v>0.79949999999999999</v>
      </c>
      <c r="AN2051">
        <v>0.79790000000000005</v>
      </c>
      <c r="AO2051">
        <v>0.76039999999999996</v>
      </c>
      <c r="AP2051">
        <v>0.70760000000000001</v>
      </c>
      <c r="AQ2051">
        <v>0.74419999999999997</v>
      </c>
      <c r="AR2051">
        <v>0.42609999999999998</v>
      </c>
      <c r="AS2051">
        <v>0</v>
      </c>
      <c r="AT2051">
        <v>0</v>
      </c>
      <c r="AU2051">
        <v>0</v>
      </c>
      <c r="AV2051">
        <v>0</v>
      </c>
    </row>
    <row r="2052" spans="8:48" ht="15" customHeight="1" x14ac:dyDescent="0.3">
      <c r="H2052" t="str">
        <v>BYNJ1K8</v>
      </c>
      <c r="I2052" t="str">
        <v>KIADIS PHARMA NV  ORD REG</v>
      </c>
      <c r="J2052">
        <v>0</v>
      </c>
      <c r="K2052">
        <v>0</v>
      </c>
      <c r="L2052">
        <v>0</v>
      </c>
      <c r="M2052">
        <v>0</v>
      </c>
      <c r="N2052">
        <v>0</v>
      </c>
      <c r="O2052">
        <v>0</v>
      </c>
      <c r="P2052">
        <v>0</v>
      </c>
      <c r="Q2052">
        <v>0</v>
      </c>
      <c r="R2052">
        <v>0</v>
      </c>
      <c r="S2052">
        <v>0</v>
      </c>
      <c r="T2052">
        <v>0</v>
      </c>
      <c r="U2052">
        <v>0</v>
      </c>
      <c r="V2052">
        <v>0</v>
      </c>
      <c r="W2052">
        <v>0</v>
      </c>
      <c r="X2052">
        <v>0</v>
      </c>
      <c r="Y2052">
        <v>0.25159999999999999</v>
      </c>
      <c r="Z2052">
        <v>0.25509999999999999</v>
      </c>
      <c r="AA2052">
        <v>0.2087</v>
      </c>
      <c r="AB2052">
        <v>0.13220000000000001</v>
      </c>
      <c r="AC2052">
        <v>4.0899999999999999E-2</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row>
    <row r="2053" spans="8:48" ht="15" customHeight="1" x14ac:dyDescent="0.3">
      <c r="H2053" t="str">
        <v>BD45RJ9</v>
      </c>
      <c r="I2053" t="str">
        <v>KONINKLIJKE VOLKERWESSELS NV  ORD</v>
      </c>
      <c r="J2053">
        <v>0</v>
      </c>
      <c r="K2053">
        <v>0</v>
      </c>
      <c r="L2053">
        <v>0</v>
      </c>
      <c r="M2053">
        <v>0</v>
      </c>
      <c r="N2053">
        <v>0</v>
      </c>
      <c r="O2053">
        <v>0</v>
      </c>
      <c r="P2053">
        <v>0</v>
      </c>
      <c r="Q2053">
        <v>0</v>
      </c>
      <c r="R2053">
        <v>0</v>
      </c>
      <c r="S2053">
        <v>0</v>
      </c>
      <c r="T2053">
        <v>0</v>
      </c>
      <c r="U2053">
        <v>0</v>
      </c>
      <c r="V2053">
        <v>0</v>
      </c>
      <c r="W2053">
        <v>0</v>
      </c>
      <c r="X2053">
        <v>0</v>
      </c>
      <c r="Y2053">
        <v>0</v>
      </c>
      <c r="Z2053">
        <v>0.33639999999999998</v>
      </c>
      <c r="AA2053">
        <v>0.4284</v>
      </c>
      <c r="AB2053">
        <v>0.6875</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row>
    <row r="2054" spans="8:48" ht="15" customHeight="1" x14ac:dyDescent="0.3">
      <c r="H2054" t="str">
        <v>PRQR</v>
      </c>
      <c r="I2054" t="str">
        <v>PROQR THERAPEUTICS NV  COM</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2.4E-2</v>
      </c>
      <c r="AC2054">
        <v>4.8899999999999999E-2</v>
      </c>
      <c r="AD2054">
        <v>6.1199999999999997E-2</v>
      </c>
      <c r="AE2054">
        <v>0.12889999999999999</v>
      </c>
      <c r="AF2054">
        <v>0.15890000000000001</v>
      </c>
      <c r="AG2054">
        <v>9.7299999999999998E-2</v>
      </c>
      <c r="AH2054">
        <v>0.1671</v>
      </c>
      <c r="AI2054">
        <v>0.30969999999999998</v>
      </c>
      <c r="AJ2054">
        <v>0.52110000000000001</v>
      </c>
      <c r="AK2054">
        <v>0.42509999999999998</v>
      </c>
      <c r="AL2054">
        <v>5.5300000000000002E-2</v>
      </c>
      <c r="AM2054">
        <v>7.46E-2</v>
      </c>
      <c r="AN2054">
        <v>8.5800000000000001E-2</v>
      </c>
      <c r="AO2054">
        <v>0</v>
      </c>
      <c r="AP2054">
        <v>0</v>
      </c>
      <c r="AQ2054">
        <v>0</v>
      </c>
      <c r="AR2054">
        <v>0</v>
      </c>
      <c r="AS2054">
        <v>0</v>
      </c>
      <c r="AT2054">
        <v>0</v>
      </c>
      <c r="AU2054">
        <v>0</v>
      </c>
      <c r="AV2054">
        <v>0</v>
      </c>
    </row>
    <row r="2055" spans="8:48" ht="15" customHeight="1" x14ac:dyDescent="0.3">
      <c r="H2055" t="str">
        <v>BYZ2JR8</v>
      </c>
      <c r="I2055" t="str">
        <v>RHI MAGNESITA NV  ORD</v>
      </c>
      <c r="J2055">
        <v>0</v>
      </c>
      <c r="K2055">
        <v>0</v>
      </c>
      <c r="L2055">
        <v>0</v>
      </c>
      <c r="M2055">
        <v>0</v>
      </c>
      <c r="N2055">
        <v>0</v>
      </c>
      <c r="O2055">
        <v>0</v>
      </c>
      <c r="P2055">
        <v>0</v>
      </c>
      <c r="Q2055">
        <v>0</v>
      </c>
      <c r="R2055">
        <v>0</v>
      </c>
      <c r="S2055">
        <v>0</v>
      </c>
      <c r="T2055">
        <v>0</v>
      </c>
      <c r="U2055">
        <v>0</v>
      </c>
      <c r="V2055">
        <v>0</v>
      </c>
      <c r="W2055">
        <v>0</v>
      </c>
      <c r="X2055">
        <v>0</v>
      </c>
      <c r="Y2055">
        <v>0.4209</v>
      </c>
      <c r="Z2055">
        <v>0.38109999999999999</v>
      </c>
      <c r="AA2055">
        <v>0.38600000000000001</v>
      </c>
      <c r="AB2055">
        <v>0.56469999999999998</v>
      </c>
      <c r="AC2055">
        <v>0.52629999999999999</v>
      </c>
      <c r="AD2055">
        <v>0.73409999999999997</v>
      </c>
      <c r="AE2055">
        <v>0.59519999999999995</v>
      </c>
      <c r="AF2055">
        <v>0.57420000000000004</v>
      </c>
      <c r="AG2055">
        <v>0.66300000000000003</v>
      </c>
      <c r="AH2055">
        <v>0.79530000000000001</v>
      </c>
      <c r="AI2055">
        <v>0.63129999999999997</v>
      </c>
      <c r="AJ2055">
        <v>0.53049999999999997</v>
      </c>
      <c r="AK2055">
        <v>0.55020000000000002</v>
      </c>
      <c r="AL2055">
        <v>0.40860000000000002</v>
      </c>
      <c r="AM2055">
        <v>0.42630000000000001</v>
      </c>
      <c r="AN2055">
        <v>0.4</v>
      </c>
      <c r="AO2055">
        <v>0.51929999999999998</v>
      </c>
      <c r="AP2055">
        <v>0.48299999999999998</v>
      </c>
      <c r="AQ2055">
        <v>0.58589999999999998</v>
      </c>
      <c r="AR2055">
        <v>0.55479999999999996</v>
      </c>
      <c r="AS2055">
        <v>0.56930000000000003</v>
      </c>
      <c r="AT2055">
        <v>0.51119999999999999</v>
      </c>
      <c r="AU2055">
        <v>0</v>
      </c>
      <c r="AV2055">
        <v>0</v>
      </c>
    </row>
    <row r="2056" spans="8:48" ht="15" customHeight="1" x14ac:dyDescent="0.3">
      <c r="H2056" t="str">
        <v>B156T57</v>
      </c>
      <c r="I2056" t="str">
        <v>SBM OFFSHORE NV  ORD</v>
      </c>
      <c r="J2056">
        <v>0</v>
      </c>
      <c r="K2056">
        <v>0</v>
      </c>
      <c r="L2056">
        <v>0</v>
      </c>
      <c r="M2056">
        <v>0</v>
      </c>
      <c r="N2056">
        <v>0</v>
      </c>
      <c r="O2056">
        <v>0</v>
      </c>
      <c r="P2056">
        <v>0</v>
      </c>
      <c r="Q2056">
        <v>0</v>
      </c>
      <c r="R2056">
        <v>0</v>
      </c>
      <c r="S2056">
        <v>0</v>
      </c>
      <c r="T2056">
        <v>0</v>
      </c>
      <c r="U2056">
        <v>0</v>
      </c>
      <c r="V2056">
        <v>0</v>
      </c>
      <c r="W2056">
        <v>0</v>
      </c>
      <c r="X2056">
        <v>0</v>
      </c>
      <c r="Y2056">
        <v>0.39050000000000001</v>
      </c>
      <c r="Z2056">
        <v>0.36870000000000003</v>
      </c>
      <c r="AA2056">
        <v>0.38719999999999999</v>
      </c>
      <c r="AB2056">
        <v>0.78120000000000001</v>
      </c>
      <c r="AC2056">
        <v>0.83420000000000005</v>
      </c>
      <c r="AD2056">
        <v>0.54510000000000003</v>
      </c>
      <c r="AE2056">
        <v>0.37469999999999998</v>
      </c>
      <c r="AF2056">
        <v>0.38650000000000001</v>
      </c>
      <c r="AG2056">
        <v>0.3609</v>
      </c>
      <c r="AH2056">
        <v>0</v>
      </c>
      <c r="AI2056">
        <v>0</v>
      </c>
      <c r="AJ2056">
        <v>0</v>
      </c>
      <c r="AK2056">
        <v>0</v>
      </c>
      <c r="AL2056">
        <v>0</v>
      </c>
      <c r="AM2056">
        <v>0</v>
      </c>
      <c r="AN2056">
        <v>0</v>
      </c>
      <c r="AO2056">
        <v>0</v>
      </c>
      <c r="AP2056">
        <v>0</v>
      </c>
      <c r="AQ2056">
        <v>0</v>
      </c>
      <c r="AR2056">
        <v>0</v>
      </c>
      <c r="AS2056">
        <v>0</v>
      </c>
      <c r="AT2056">
        <v>0</v>
      </c>
      <c r="AU2056">
        <v>0</v>
      </c>
      <c r="AV2056">
        <v>0</v>
      </c>
    </row>
    <row r="2057" spans="8:48" ht="15" customHeight="1" x14ac:dyDescent="0.3">
      <c r="H2057" t="str">
        <v>BYYH7G9</v>
      </c>
      <c r="I2057" t="str">
        <v>REDCARE PHARMACY (SHOP) NV  ORD</v>
      </c>
      <c r="J2057">
        <v>0</v>
      </c>
      <c r="K2057">
        <v>0</v>
      </c>
      <c r="L2057">
        <v>0</v>
      </c>
      <c r="M2057">
        <v>0</v>
      </c>
      <c r="N2057">
        <v>0</v>
      </c>
      <c r="O2057">
        <v>0</v>
      </c>
      <c r="P2057">
        <v>0</v>
      </c>
      <c r="Q2057">
        <v>0.59119999999999995</v>
      </c>
      <c r="R2057">
        <v>0.55569999999999997</v>
      </c>
      <c r="S2057">
        <v>0.80049999999999999</v>
      </c>
      <c r="T2057">
        <v>0.9869</v>
      </c>
      <c r="U2057">
        <v>0.72640000000000005</v>
      </c>
      <c r="V2057">
        <v>0.51249999999999996</v>
      </c>
      <c r="W2057">
        <v>0.56989999999999996</v>
      </c>
      <c r="X2057">
        <v>0.57330000000000003</v>
      </c>
      <c r="Y2057">
        <v>0.6038</v>
      </c>
      <c r="Z2057">
        <v>0.5252</v>
      </c>
      <c r="AA2057">
        <v>0.83899999999999997</v>
      </c>
      <c r="AB2057">
        <v>0.86499999999999999</v>
      </c>
      <c r="AC2057">
        <v>1.0206</v>
      </c>
      <c r="AD2057">
        <v>1.2682</v>
      </c>
      <c r="AE2057">
        <v>1.2734000000000001</v>
      </c>
      <c r="AF2057">
        <v>1.2507999999999999</v>
      </c>
      <c r="AG2057">
        <v>0.66520000000000001</v>
      </c>
      <c r="AH2057">
        <v>0.54430000000000001</v>
      </c>
      <c r="AI2057">
        <v>0.433</v>
      </c>
      <c r="AJ2057">
        <v>0.37130000000000002</v>
      </c>
      <c r="AK2057">
        <v>0.35339999999999999</v>
      </c>
      <c r="AL2057">
        <v>0.27</v>
      </c>
      <c r="AM2057">
        <v>0.37830000000000003</v>
      </c>
      <c r="AN2057">
        <v>0.2084</v>
      </c>
      <c r="AO2057">
        <v>0.189</v>
      </c>
      <c r="AP2057">
        <v>0.39860000000000001</v>
      </c>
      <c r="AQ2057">
        <v>0.45350000000000001</v>
      </c>
      <c r="AR2057">
        <v>0</v>
      </c>
      <c r="AS2057">
        <v>0</v>
      </c>
      <c r="AT2057">
        <v>0</v>
      </c>
      <c r="AU2057">
        <v>2.8899999999999999E-2</v>
      </c>
      <c r="AV2057">
        <v>0</v>
      </c>
    </row>
    <row r="2058" spans="8:48" ht="15" customHeight="1" x14ac:dyDescent="0.3">
      <c r="H2058" t="str">
        <v>B1VV9V2</v>
      </c>
      <c r="I2058" t="str">
        <v>SLIGRO FOOD GROUP NV  ORD</v>
      </c>
      <c r="J2058">
        <v>0</v>
      </c>
      <c r="K2058">
        <v>0</v>
      </c>
      <c r="L2058">
        <v>0</v>
      </c>
      <c r="M2058">
        <v>0</v>
      </c>
      <c r="N2058">
        <v>0</v>
      </c>
      <c r="O2058">
        <v>0</v>
      </c>
      <c r="P2058">
        <v>0</v>
      </c>
      <c r="Q2058">
        <v>0</v>
      </c>
      <c r="R2058">
        <v>0</v>
      </c>
      <c r="S2058">
        <v>0.26879999999999998</v>
      </c>
      <c r="T2058">
        <v>0.38669999999999999</v>
      </c>
      <c r="U2058">
        <v>0.42259999999999998</v>
      </c>
      <c r="V2058">
        <v>0.37559999999999999</v>
      </c>
      <c r="W2058">
        <v>0.35680000000000001</v>
      </c>
      <c r="X2058">
        <v>0.3009</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row>
    <row r="2059" spans="8:48" ht="15" customHeight="1" x14ac:dyDescent="0.3">
      <c r="H2059" t="str">
        <v>BFY1TC8</v>
      </c>
      <c r="I2059" t="str">
        <v>TOMTOM NV  ORD</v>
      </c>
      <c r="J2059">
        <v>0</v>
      </c>
      <c r="K2059">
        <v>0</v>
      </c>
      <c r="L2059">
        <v>0</v>
      </c>
      <c r="M2059">
        <v>0</v>
      </c>
      <c r="N2059">
        <v>0</v>
      </c>
      <c r="O2059">
        <v>0.1643</v>
      </c>
      <c r="P2059">
        <v>0.2041</v>
      </c>
      <c r="Q2059">
        <v>0.1696</v>
      </c>
      <c r="R2059">
        <v>0.16889999999999999</v>
      </c>
      <c r="S2059">
        <v>0.1371</v>
      </c>
      <c r="T2059">
        <v>0.14360000000000001</v>
      </c>
      <c r="U2059">
        <v>0.98</v>
      </c>
      <c r="V2059">
        <v>0.94820000000000004</v>
      </c>
      <c r="W2059">
        <v>0.92310000000000003</v>
      </c>
      <c r="X2059">
        <v>0.86409999999999998</v>
      </c>
      <c r="Y2059">
        <v>0.97640000000000005</v>
      </c>
      <c r="Z2059">
        <v>0.78369999999999995</v>
      </c>
      <c r="AA2059">
        <v>0.28339999999999999</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row>
    <row r="2060" spans="8:48" ht="15" customHeight="1" x14ac:dyDescent="0.3">
      <c r="H2060" t="str">
        <v>B1FRPV8</v>
      </c>
      <c r="I2060" t="str">
        <v>USG PEOPLE NV  ORD</v>
      </c>
      <c r="J2060">
        <v>0.2056</v>
      </c>
      <c r="K2060">
        <v>0.15890000000000001</v>
      </c>
      <c r="L2060">
        <v>0.1053</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row>
    <row r="2061" spans="8:48" ht="15" customHeight="1" x14ac:dyDescent="0.3">
      <c r="H2061" t="str">
        <v>5716302</v>
      </c>
      <c r="I2061" t="str">
        <v>VAN LANSCHOT KEMPEN NV  CERT OF SH</v>
      </c>
      <c r="J2061">
        <v>0</v>
      </c>
      <c r="K2061">
        <v>0</v>
      </c>
      <c r="L2061">
        <v>0</v>
      </c>
      <c r="M2061">
        <v>0</v>
      </c>
      <c r="N2061">
        <v>0</v>
      </c>
      <c r="O2061">
        <v>0</v>
      </c>
      <c r="P2061">
        <v>0</v>
      </c>
      <c r="Q2061">
        <v>0</v>
      </c>
      <c r="R2061">
        <v>0</v>
      </c>
      <c r="S2061">
        <v>0</v>
      </c>
      <c r="T2061">
        <v>0</v>
      </c>
      <c r="U2061">
        <v>0</v>
      </c>
      <c r="V2061">
        <v>0</v>
      </c>
      <c r="W2061">
        <v>0</v>
      </c>
      <c r="X2061">
        <v>0</v>
      </c>
      <c r="Y2061">
        <v>0.36670000000000003</v>
      </c>
      <c r="Z2061">
        <v>0.46750000000000003</v>
      </c>
      <c r="AA2061">
        <v>0.68540000000000001</v>
      </c>
      <c r="AB2061">
        <v>0.85309999999999997</v>
      </c>
      <c r="AC2061">
        <v>0.79820000000000002</v>
      </c>
      <c r="AD2061">
        <v>0.74109999999999998</v>
      </c>
      <c r="AE2061">
        <v>0.48830000000000001</v>
      </c>
      <c r="AF2061">
        <v>0.58399999999999996</v>
      </c>
      <c r="AG2061">
        <v>0.58889999999999998</v>
      </c>
      <c r="AH2061">
        <v>0.59489999999999998</v>
      </c>
      <c r="AI2061">
        <v>0.5091</v>
      </c>
      <c r="AJ2061">
        <v>0.66690000000000005</v>
      </c>
      <c r="AK2061">
        <v>0.5292</v>
      </c>
      <c r="AL2061">
        <v>0.65200000000000002</v>
      </c>
      <c r="AM2061">
        <v>0</v>
      </c>
      <c r="AN2061">
        <v>0</v>
      </c>
      <c r="AO2061">
        <v>0</v>
      </c>
      <c r="AP2061">
        <v>0</v>
      </c>
      <c r="AQ2061">
        <v>0</v>
      </c>
      <c r="AR2061">
        <v>0</v>
      </c>
      <c r="AS2061">
        <v>0</v>
      </c>
      <c r="AT2061">
        <v>0</v>
      </c>
      <c r="AU2061">
        <v>0</v>
      </c>
      <c r="AV2061">
        <v>0</v>
      </c>
    </row>
    <row r="2062" spans="8:48" ht="15" customHeight="1" x14ac:dyDescent="0.3">
      <c r="H2062" t="str">
        <v>B07C796</v>
      </c>
      <c r="I2062" t="str">
        <v>ALPARGATAS SA  PFD</v>
      </c>
      <c r="J2062">
        <v>0.62429999999999997</v>
      </c>
      <c r="K2062">
        <v>0.47</v>
      </c>
      <c r="L2062">
        <v>4.6100000000000002E-2</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row>
    <row r="2063" spans="8:48" ht="15" customHeight="1" x14ac:dyDescent="0.3">
      <c r="H2063" t="str">
        <v>BYYJJ92</v>
      </c>
      <c r="I2063" t="str">
        <v>AQUIS ENTERTAINMENT LTD  ORD</v>
      </c>
      <c r="J2063">
        <v>0</v>
      </c>
      <c r="K2063">
        <v>0</v>
      </c>
      <c r="L2063">
        <v>0</v>
      </c>
      <c r="M2063">
        <v>0</v>
      </c>
      <c r="N2063">
        <v>0</v>
      </c>
      <c r="O2063">
        <v>0</v>
      </c>
      <c r="P2063">
        <v>0</v>
      </c>
      <c r="Q2063">
        <v>0</v>
      </c>
      <c r="R2063">
        <v>0</v>
      </c>
      <c r="S2063">
        <v>0</v>
      </c>
      <c r="T2063">
        <v>2.0000000000000001E-4</v>
      </c>
      <c r="U2063">
        <v>1E-4</v>
      </c>
      <c r="V2063">
        <v>1E-4</v>
      </c>
      <c r="W2063">
        <v>1E-4</v>
      </c>
      <c r="X2063">
        <v>1E-4</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row>
    <row r="2064" spans="8:48" ht="15" customHeight="1" x14ac:dyDescent="0.3">
      <c r="H2064" t="str">
        <v>B3CLGD6</v>
      </c>
      <c r="I2064" t="str">
        <v>BASE RESOURCES LTD  ORD</v>
      </c>
      <c r="J2064">
        <v>0</v>
      </c>
      <c r="K2064">
        <v>0</v>
      </c>
      <c r="L2064">
        <v>0</v>
      </c>
      <c r="M2064">
        <v>0</v>
      </c>
      <c r="N2064">
        <v>0</v>
      </c>
      <c r="O2064">
        <v>0</v>
      </c>
      <c r="P2064">
        <v>0</v>
      </c>
      <c r="Q2064">
        <v>0</v>
      </c>
      <c r="R2064">
        <v>0</v>
      </c>
      <c r="S2064">
        <v>0</v>
      </c>
      <c r="T2064">
        <v>0</v>
      </c>
      <c r="U2064">
        <v>0.48110000000000003</v>
      </c>
      <c r="V2064">
        <v>0.61150000000000004</v>
      </c>
      <c r="W2064">
        <v>0.63670000000000004</v>
      </c>
      <c r="X2064">
        <v>0.57940000000000003</v>
      </c>
      <c r="Y2064">
        <v>0.61899999999999999</v>
      </c>
      <c r="Z2064">
        <v>0.73570000000000002</v>
      </c>
      <c r="AA2064">
        <v>0.55759999999999998</v>
      </c>
      <c r="AB2064">
        <v>0.47899999999999998</v>
      </c>
      <c r="AC2064">
        <v>0.42680000000000001</v>
      </c>
      <c r="AD2064">
        <v>0.46060000000000001</v>
      </c>
      <c r="AE2064">
        <v>0.51219999999999999</v>
      </c>
      <c r="AF2064">
        <v>0.67049999999999998</v>
      </c>
      <c r="AG2064">
        <v>0.65859999999999996</v>
      </c>
      <c r="AH2064">
        <v>0.51549999999999996</v>
      </c>
      <c r="AI2064">
        <v>0.14660000000000001</v>
      </c>
      <c r="AJ2064">
        <v>0</v>
      </c>
      <c r="AK2064">
        <v>0</v>
      </c>
      <c r="AL2064">
        <v>0</v>
      </c>
      <c r="AM2064">
        <v>0</v>
      </c>
      <c r="AN2064">
        <v>0</v>
      </c>
      <c r="AO2064">
        <v>0</v>
      </c>
      <c r="AP2064">
        <v>0</v>
      </c>
      <c r="AQ2064">
        <v>0</v>
      </c>
      <c r="AR2064">
        <v>0</v>
      </c>
      <c r="AS2064">
        <v>0</v>
      </c>
      <c r="AT2064">
        <v>0</v>
      </c>
      <c r="AU2064">
        <v>0</v>
      </c>
      <c r="AV2064">
        <v>0</v>
      </c>
    </row>
    <row r="2065" spans="8:48" ht="15" customHeight="1" x14ac:dyDescent="0.3">
      <c r="H2065" t="str">
        <v>B0SDC48</v>
      </c>
      <c r="I2065" t="str">
        <v>SEEING MACHINES LTD  ORD</v>
      </c>
      <c r="J2065">
        <v>0.1152</v>
      </c>
      <c r="K2065">
        <v>9.0800000000000006E-2</v>
      </c>
      <c r="L2065">
        <v>0.1048</v>
      </c>
      <c r="M2065">
        <v>0.2979</v>
      </c>
      <c r="N2065">
        <v>0.31979999999999997</v>
      </c>
      <c r="O2065">
        <v>0.20130000000000001</v>
      </c>
      <c r="P2065">
        <v>0.38500000000000001</v>
      </c>
      <c r="Q2065">
        <v>0.20019999999999999</v>
      </c>
      <c r="R2065">
        <v>0.2263</v>
      </c>
      <c r="S2065">
        <v>0.18</v>
      </c>
      <c r="T2065">
        <v>0.1341</v>
      </c>
      <c r="U2065">
        <v>0.2467</v>
      </c>
      <c r="V2065">
        <v>0.26679999999999998</v>
      </c>
      <c r="W2065">
        <v>0.62480000000000002</v>
      </c>
      <c r="X2065">
        <v>0.39069999999999999</v>
      </c>
      <c r="Y2065">
        <v>0.18090000000000001</v>
      </c>
      <c r="Z2065">
        <v>0.38250000000000001</v>
      </c>
      <c r="AA2065">
        <v>0.3775</v>
      </c>
      <c r="AB2065">
        <v>0.3987</v>
      </c>
      <c r="AC2065">
        <v>0.24479999999999999</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row>
    <row r="2066" spans="8:48" ht="15" customHeight="1" x14ac:dyDescent="0.3">
      <c r="H2066" t="str">
        <v>B4KBBN0</v>
      </c>
      <c r="I2066" t="str">
        <v>WEST AFRICAN RESOURCES LTD  ORD</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0.16270000000000001</v>
      </c>
      <c r="AQ2066">
        <v>0.18990000000000001</v>
      </c>
      <c r="AR2066">
        <v>0.1802</v>
      </c>
      <c r="AS2066">
        <v>0.2079</v>
      </c>
      <c r="AT2066">
        <v>0</v>
      </c>
      <c r="AU2066">
        <v>0</v>
      </c>
      <c r="AV2066">
        <v>0</v>
      </c>
    </row>
    <row r="2067" spans="8:48" ht="15" customHeight="1" x14ac:dyDescent="0.3">
      <c r="H2067" t="str">
        <v>BJ0DP39</v>
      </c>
      <c r="I2067" t="str">
        <v>ADEVINTA ASA  ORD A</v>
      </c>
      <c r="J2067">
        <v>0</v>
      </c>
      <c r="K2067">
        <v>0</v>
      </c>
      <c r="L2067">
        <v>0</v>
      </c>
      <c r="M2067">
        <v>0</v>
      </c>
      <c r="N2067">
        <v>0</v>
      </c>
      <c r="O2067">
        <v>0</v>
      </c>
      <c r="P2067">
        <v>0</v>
      </c>
      <c r="Q2067">
        <v>0</v>
      </c>
      <c r="R2067">
        <v>0</v>
      </c>
      <c r="S2067">
        <v>0</v>
      </c>
      <c r="T2067">
        <v>0</v>
      </c>
      <c r="U2067">
        <v>0</v>
      </c>
      <c r="V2067">
        <v>0</v>
      </c>
      <c r="W2067">
        <v>0</v>
      </c>
      <c r="X2067">
        <v>0</v>
      </c>
      <c r="Y2067">
        <v>0</v>
      </c>
      <c r="Z2067">
        <v>0</v>
      </c>
      <c r="AA2067">
        <v>0.126</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row>
    <row r="2068" spans="8:48" ht="15" customHeight="1" x14ac:dyDescent="0.3">
      <c r="H2068" t="str">
        <v>BJ0DP40</v>
      </c>
      <c r="I2068" t="str">
        <v>ADEVINTA ASA  ORD</v>
      </c>
      <c r="J2068">
        <v>0</v>
      </c>
      <c r="K2068">
        <v>0</v>
      </c>
      <c r="L2068">
        <v>0</v>
      </c>
      <c r="M2068">
        <v>0</v>
      </c>
      <c r="N2068">
        <v>0</v>
      </c>
      <c r="O2068">
        <v>0</v>
      </c>
      <c r="P2068">
        <v>0</v>
      </c>
      <c r="Q2068">
        <v>0</v>
      </c>
      <c r="R2068">
        <v>0</v>
      </c>
      <c r="S2068">
        <v>0</v>
      </c>
      <c r="T2068">
        <v>0</v>
      </c>
      <c r="U2068">
        <v>0</v>
      </c>
      <c r="V2068">
        <v>0</v>
      </c>
      <c r="W2068">
        <v>0</v>
      </c>
      <c r="X2068">
        <v>0</v>
      </c>
      <c r="Y2068">
        <v>0</v>
      </c>
      <c r="Z2068">
        <v>0</v>
      </c>
      <c r="AA2068">
        <v>0.43169999999999997</v>
      </c>
      <c r="AB2068">
        <v>0.33660000000000001</v>
      </c>
      <c r="AC2068">
        <v>0.34789999999999999</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row>
    <row r="2069" spans="8:48" ht="15" customHeight="1" x14ac:dyDescent="0.3">
      <c r="H2069" t="str">
        <v>BQN1C50</v>
      </c>
      <c r="I2069" t="str">
        <v>AKER SOLUTIONS ASA  ORD</v>
      </c>
      <c r="J2069">
        <v>0.15060000000000001</v>
      </c>
      <c r="K2069">
        <v>0.1394</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row>
    <row r="2070" spans="8:48" ht="15" customHeight="1" x14ac:dyDescent="0.3">
      <c r="H2070" t="str">
        <v>B1L95G3</v>
      </c>
      <c r="I2070" t="str">
        <v>AKER BP ASA  ORD</v>
      </c>
      <c r="J2070">
        <v>0</v>
      </c>
      <c r="K2070">
        <v>0</v>
      </c>
      <c r="L2070">
        <v>0.2014</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row>
    <row r="2071" spans="8:48" ht="15" customHeight="1" x14ac:dyDescent="0.3">
      <c r="H2071" t="str">
        <v>BS45HW7</v>
      </c>
      <c r="I2071" t="str">
        <v>ATLANTIC SAPPHIRE ASA  ORD</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0.33639999999999998</v>
      </c>
      <c r="AH2071">
        <v>0.29409999999999997</v>
      </c>
      <c r="AI2071">
        <v>0.3614</v>
      </c>
      <c r="AJ2071">
        <v>0.16500000000000001</v>
      </c>
      <c r="AK2071">
        <v>0.25090000000000001</v>
      </c>
      <c r="AL2071">
        <v>0</v>
      </c>
      <c r="AM2071">
        <v>0</v>
      </c>
      <c r="AN2071">
        <v>0</v>
      </c>
      <c r="AO2071">
        <v>0</v>
      </c>
      <c r="AP2071">
        <v>0</v>
      </c>
      <c r="AQ2071">
        <v>0</v>
      </c>
      <c r="AR2071">
        <v>0</v>
      </c>
      <c r="AS2071">
        <v>0</v>
      </c>
      <c r="AT2071">
        <v>0</v>
      </c>
      <c r="AU2071">
        <v>0</v>
      </c>
      <c r="AV2071">
        <v>0</v>
      </c>
    </row>
    <row r="2072" spans="8:48" ht="15" customHeight="1" x14ac:dyDescent="0.3">
      <c r="H2072" t="str">
        <v>BZ07696</v>
      </c>
      <c r="I2072" t="str">
        <v>EUROPRIS ASA  ORD</v>
      </c>
      <c r="J2072">
        <v>0</v>
      </c>
      <c r="K2072">
        <v>0</v>
      </c>
      <c r="L2072">
        <v>0</v>
      </c>
      <c r="M2072">
        <v>0</v>
      </c>
      <c r="N2072">
        <v>0</v>
      </c>
      <c r="O2072">
        <v>0</v>
      </c>
      <c r="P2072">
        <v>0</v>
      </c>
      <c r="Q2072">
        <v>0</v>
      </c>
      <c r="R2072">
        <v>0</v>
      </c>
      <c r="S2072">
        <v>0</v>
      </c>
      <c r="T2072">
        <v>0</v>
      </c>
      <c r="U2072">
        <v>0.2429</v>
      </c>
      <c r="V2072">
        <v>0.1893</v>
      </c>
      <c r="W2072">
        <v>0.17369999999999999</v>
      </c>
      <c r="X2072">
        <v>0.16880000000000001</v>
      </c>
      <c r="Y2072">
        <v>0.21560000000000001</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row>
    <row r="2073" spans="8:48" ht="15" customHeight="1" x14ac:dyDescent="0.3">
      <c r="H2073" t="str">
        <v>B00ZG06</v>
      </c>
      <c r="I2073" t="str">
        <v>NORDIC SEMICONDUCTOR (VLSI) ASA  ORD</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0.2923</v>
      </c>
      <c r="AM2073">
        <v>0.27289999999999998</v>
      </c>
      <c r="AN2073">
        <v>0.43780000000000002</v>
      </c>
      <c r="AO2073">
        <v>0.42680000000000001</v>
      </c>
      <c r="AP2073">
        <v>0.4617</v>
      </c>
      <c r="AQ2073">
        <v>0.379</v>
      </c>
      <c r="AR2073">
        <v>0.30759999999999998</v>
      </c>
      <c r="AS2073">
        <v>0.48849999999999999</v>
      </c>
      <c r="AT2073">
        <v>0</v>
      </c>
      <c r="AU2073">
        <v>0</v>
      </c>
      <c r="AV2073">
        <v>0</v>
      </c>
    </row>
    <row r="2074" spans="8:48" ht="15" customHeight="1" x14ac:dyDescent="0.3">
      <c r="H2074" t="str">
        <v>BF20GN7</v>
      </c>
      <c r="I2074" t="str">
        <v>MPC CONTAINER SHIPS ASA  ORD</v>
      </c>
      <c r="J2074">
        <v>0</v>
      </c>
      <c r="K2074">
        <v>0</v>
      </c>
      <c r="L2074">
        <v>0</v>
      </c>
      <c r="M2074">
        <v>0</v>
      </c>
      <c r="N2074">
        <v>0</v>
      </c>
      <c r="O2074">
        <v>0</v>
      </c>
      <c r="P2074">
        <v>0</v>
      </c>
      <c r="Q2074">
        <v>0</v>
      </c>
      <c r="R2074">
        <v>0</v>
      </c>
      <c r="S2074">
        <v>0.65800000000000003</v>
      </c>
      <c r="T2074">
        <v>0.68889999999999996</v>
      </c>
      <c r="U2074">
        <v>0.70809999999999995</v>
      </c>
      <c r="V2074">
        <v>0.71189999999999998</v>
      </c>
      <c r="W2074">
        <v>0.73939999999999995</v>
      </c>
      <c r="X2074">
        <v>0.67149999999999999</v>
      </c>
      <c r="Y2074">
        <v>0.54369999999999996</v>
      </c>
      <c r="Z2074">
        <v>0.50039999999999996</v>
      </c>
      <c r="AA2074">
        <v>0.40050000000000002</v>
      </c>
      <c r="AB2074">
        <v>0.34189999999999998</v>
      </c>
      <c r="AC2074">
        <v>0.30220000000000002</v>
      </c>
      <c r="AD2074">
        <v>0.1724</v>
      </c>
      <c r="AE2074">
        <v>4.7500000000000001E-2</v>
      </c>
      <c r="AF2074">
        <v>0</v>
      </c>
      <c r="AG2074">
        <v>0</v>
      </c>
      <c r="AH2074">
        <v>0</v>
      </c>
      <c r="AI2074">
        <v>0</v>
      </c>
      <c r="AJ2074">
        <v>0</v>
      </c>
      <c r="AK2074">
        <v>0</v>
      </c>
      <c r="AL2074">
        <v>0</v>
      </c>
      <c r="AM2074">
        <v>0</v>
      </c>
      <c r="AN2074">
        <v>0</v>
      </c>
      <c r="AO2074">
        <v>0</v>
      </c>
      <c r="AP2074">
        <v>0</v>
      </c>
      <c r="AQ2074">
        <v>0</v>
      </c>
      <c r="AR2074">
        <v>0</v>
      </c>
      <c r="AS2074">
        <v>0</v>
      </c>
      <c r="AT2074">
        <v>0</v>
      </c>
      <c r="AU2074">
        <v>0</v>
      </c>
      <c r="AV2074">
        <v>0</v>
      </c>
    </row>
    <row r="2075" spans="8:48" ht="15" customHeight="1" x14ac:dyDescent="0.3">
      <c r="H2075" t="str">
        <v>BQSSWW3</v>
      </c>
      <c r="I2075" t="str">
        <v>SCATEC ASA  ORD</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0.17399999999999999</v>
      </c>
      <c r="AN2075">
        <v>0.1681</v>
      </c>
      <c r="AO2075">
        <v>0.1525</v>
      </c>
      <c r="AP2075">
        <v>0.19350000000000001</v>
      </c>
      <c r="AQ2075">
        <v>0</v>
      </c>
      <c r="AR2075">
        <v>0</v>
      </c>
      <c r="AS2075">
        <v>0</v>
      </c>
      <c r="AT2075">
        <v>0</v>
      </c>
      <c r="AU2075">
        <v>0</v>
      </c>
      <c r="AV2075">
        <v>0</v>
      </c>
    </row>
    <row r="2076" spans="8:48" ht="15" customHeight="1" x14ac:dyDescent="0.3">
      <c r="H2076" t="str">
        <v>4790534</v>
      </c>
      <c r="I2076" t="str">
        <v>SCHIBSTED ASA  ORD A</v>
      </c>
      <c r="J2076">
        <v>0.7056</v>
      </c>
      <c r="K2076">
        <v>0.32740000000000002</v>
      </c>
      <c r="L2076">
        <v>0.3579</v>
      </c>
      <c r="M2076">
        <v>0</v>
      </c>
      <c r="N2076">
        <v>0</v>
      </c>
      <c r="O2076">
        <v>0</v>
      </c>
      <c r="P2076">
        <v>0</v>
      </c>
      <c r="Q2076">
        <v>0</v>
      </c>
      <c r="R2076">
        <v>0</v>
      </c>
      <c r="S2076">
        <v>0</v>
      </c>
      <c r="T2076">
        <v>0.16020000000000001</v>
      </c>
      <c r="U2076">
        <v>0.34670000000000001</v>
      </c>
      <c r="V2076">
        <v>0.33310000000000001</v>
      </c>
      <c r="W2076">
        <v>0.35759999999999997</v>
      </c>
      <c r="X2076">
        <v>0.45700000000000002</v>
      </c>
      <c r="Y2076">
        <v>0.54849999999999999</v>
      </c>
      <c r="Z2076">
        <v>0.46529999999999999</v>
      </c>
      <c r="AA2076">
        <v>0.31830000000000003</v>
      </c>
      <c r="AB2076">
        <v>0.30420000000000003</v>
      </c>
      <c r="AC2076">
        <v>0.32519999999999999</v>
      </c>
      <c r="AD2076">
        <v>0.15679999999999999</v>
      </c>
      <c r="AE2076">
        <v>0</v>
      </c>
      <c r="AF2076">
        <v>0</v>
      </c>
      <c r="AG2076">
        <v>0</v>
      </c>
      <c r="AH2076">
        <v>0</v>
      </c>
      <c r="AI2076">
        <v>0</v>
      </c>
      <c r="AJ2076">
        <v>0</v>
      </c>
      <c r="AK2076">
        <v>0</v>
      </c>
      <c r="AL2076">
        <v>0</v>
      </c>
      <c r="AM2076">
        <v>0</v>
      </c>
      <c r="AN2076">
        <v>0</v>
      </c>
      <c r="AO2076">
        <v>0</v>
      </c>
      <c r="AP2076">
        <v>0</v>
      </c>
      <c r="AQ2076">
        <v>1.0451999999999999</v>
      </c>
      <c r="AR2076">
        <v>1.2559</v>
      </c>
      <c r="AS2076">
        <v>1.0678000000000001</v>
      </c>
      <c r="AT2076">
        <v>0.98170000000000002</v>
      </c>
      <c r="AU2076">
        <v>0</v>
      </c>
      <c r="AV2076">
        <v>0</v>
      </c>
    </row>
    <row r="2077" spans="8:48" ht="15" customHeight="1" x14ac:dyDescent="0.3">
      <c r="H2077" t="str">
        <v>BWVFKQ3</v>
      </c>
      <c r="I2077" t="str">
        <v>SCHIBSTED ASA  ORD B</v>
      </c>
      <c r="J2077">
        <v>0</v>
      </c>
      <c r="K2077">
        <v>0.31819999999999998</v>
      </c>
      <c r="L2077">
        <v>0.3337</v>
      </c>
      <c r="M2077">
        <v>0.3926</v>
      </c>
      <c r="N2077">
        <v>0.25</v>
      </c>
      <c r="O2077">
        <v>0.29509999999999997</v>
      </c>
      <c r="P2077">
        <v>0.2732</v>
      </c>
      <c r="Q2077">
        <v>0.37690000000000001</v>
      </c>
      <c r="R2077">
        <v>0.33800000000000002</v>
      </c>
      <c r="S2077">
        <v>0.2863</v>
      </c>
      <c r="T2077">
        <v>0.44409999999999999</v>
      </c>
      <c r="U2077">
        <v>0.66920000000000002</v>
      </c>
      <c r="V2077">
        <v>0.52929999999999999</v>
      </c>
      <c r="W2077">
        <v>0.58209999999999995</v>
      </c>
      <c r="X2077">
        <v>0.73899999999999999</v>
      </c>
      <c r="Y2077">
        <v>0.56420000000000003</v>
      </c>
      <c r="Z2077">
        <v>0.61129999999999995</v>
      </c>
      <c r="AA2077">
        <v>0.43109999999999998</v>
      </c>
      <c r="AB2077">
        <v>0.3357</v>
      </c>
      <c r="AC2077">
        <v>0.3584</v>
      </c>
      <c r="AD2077">
        <v>0.15359999999999999</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row>
    <row r="2078" spans="8:48" ht="15" customHeight="1" x14ac:dyDescent="0.3">
      <c r="H2078" t="str">
        <v>4780290</v>
      </c>
      <c r="I2078" t="str">
        <v>SPAREBANKEN VEST  ORD CTF</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0.2802</v>
      </c>
      <c r="AD2078">
        <v>0.26350000000000001</v>
      </c>
      <c r="AE2078">
        <v>0.28439999999999999</v>
      </c>
      <c r="AF2078">
        <v>0.27860000000000001</v>
      </c>
      <c r="AG2078">
        <v>0.35320000000000001</v>
      </c>
      <c r="AH2078">
        <v>0.54720000000000002</v>
      </c>
      <c r="AI2078">
        <v>0.57469999999999999</v>
      </c>
      <c r="AJ2078">
        <v>0.63919999999999999</v>
      </c>
      <c r="AK2078">
        <v>0.55779999999999996</v>
      </c>
      <c r="AL2078">
        <v>0.62639999999999996</v>
      </c>
      <c r="AM2078">
        <v>0.64959999999999996</v>
      </c>
      <c r="AN2078">
        <v>0.66490000000000005</v>
      </c>
      <c r="AO2078">
        <v>0</v>
      </c>
      <c r="AP2078">
        <v>0</v>
      </c>
      <c r="AQ2078">
        <v>0</v>
      </c>
      <c r="AR2078">
        <v>0</v>
      </c>
      <c r="AS2078">
        <v>0</v>
      </c>
      <c r="AT2078">
        <v>0</v>
      </c>
      <c r="AU2078">
        <v>0</v>
      </c>
      <c r="AV2078">
        <v>0</v>
      </c>
    </row>
    <row r="2079" spans="8:48" ht="15" customHeight="1" x14ac:dyDescent="0.3">
      <c r="H2079" t="str">
        <v>BJ028Y8</v>
      </c>
      <c r="I2079" t="str">
        <v>ZELLUNA (ULTIMOVACS) ASA  ORD</v>
      </c>
      <c r="J2079">
        <v>0</v>
      </c>
      <c r="K2079">
        <v>0</v>
      </c>
      <c r="L2079">
        <v>0</v>
      </c>
      <c r="M2079">
        <v>0</v>
      </c>
      <c r="N2079">
        <v>0</v>
      </c>
      <c r="O2079">
        <v>0</v>
      </c>
      <c r="P2079">
        <v>0</v>
      </c>
      <c r="Q2079">
        <v>0</v>
      </c>
      <c r="R2079">
        <v>0</v>
      </c>
      <c r="S2079">
        <v>0</v>
      </c>
      <c r="T2079">
        <v>0</v>
      </c>
      <c r="U2079">
        <v>0</v>
      </c>
      <c r="V2079">
        <v>0</v>
      </c>
      <c r="W2079">
        <v>0</v>
      </c>
      <c r="X2079">
        <v>0</v>
      </c>
      <c r="Y2079">
        <v>0</v>
      </c>
      <c r="Z2079">
        <v>0</v>
      </c>
      <c r="AA2079">
        <v>0.16120000000000001</v>
      </c>
      <c r="AB2079">
        <v>0.1867</v>
      </c>
      <c r="AC2079">
        <v>0.25850000000000001</v>
      </c>
      <c r="AD2079">
        <v>0.2651</v>
      </c>
      <c r="AE2079">
        <v>0.33629999999999999</v>
      </c>
      <c r="AF2079">
        <v>0.39789999999999998</v>
      </c>
      <c r="AG2079">
        <v>0.439</v>
      </c>
      <c r="AH2079">
        <v>0.3291</v>
      </c>
      <c r="AI2079">
        <v>9.11E-2</v>
      </c>
      <c r="AJ2079">
        <v>0.2011</v>
      </c>
      <c r="AK2079">
        <v>0.16889999999999999</v>
      </c>
      <c r="AL2079">
        <v>0.1038</v>
      </c>
      <c r="AM2079">
        <v>6.8900000000000003E-2</v>
      </c>
      <c r="AN2079">
        <v>0</v>
      </c>
      <c r="AO2079">
        <v>0</v>
      </c>
      <c r="AP2079">
        <v>0</v>
      </c>
      <c r="AQ2079">
        <v>0</v>
      </c>
      <c r="AR2079">
        <v>0</v>
      </c>
      <c r="AS2079">
        <v>0</v>
      </c>
      <c r="AT2079">
        <v>0</v>
      </c>
      <c r="AU2079">
        <v>0</v>
      </c>
      <c r="AV2079">
        <v>0</v>
      </c>
    </row>
    <row r="2080" spans="8:48" ht="15" customHeight="1" x14ac:dyDescent="0.3">
      <c r="H2080" t="str">
        <v>BNCBCK5</v>
      </c>
      <c r="I2080" t="str">
        <v>ZALARIS ASA  ORD</v>
      </c>
      <c r="J2080">
        <v>0.1691</v>
      </c>
      <c r="K2080">
        <v>0.1517</v>
      </c>
      <c r="L2080">
        <v>0.16209999999999999</v>
      </c>
      <c r="M2080">
        <v>0.1573</v>
      </c>
      <c r="N2080">
        <v>0.14960000000000001</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row>
    <row r="2081" spans="8:48" ht="15" customHeight="1" x14ac:dyDescent="0.3">
      <c r="H2081" t="str">
        <v>BRC9Y67</v>
      </c>
      <c r="I2081" t="str">
        <v>XXL ASA  ORD A</v>
      </c>
      <c r="J2081">
        <v>0</v>
      </c>
      <c r="K2081">
        <v>0</v>
      </c>
      <c r="L2081">
        <v>0</v>
      </c>
      <c r="M2081">
        <v>0</v>
      </c>
      <c r="N2081">
        <v>0</v>
      </c>
      <c r="O2081">
        <v>0</v>
      </c>
      <c r="P2081">
        <v>0</v>
      </c>
      <c r="Q2081">
        <v>0</v>
      </c>
      <c r="R2081">
        <v>0</v>
      </c>
      <c r="S2081">
        <v>0</v>
      </c>
      <c r="T2081">
        <v>0</v>
      </c>
      <c r="U2081">
        <v>0</v>
      </c>
      <c r="V2081">
        <v>0.57550000000000001</v>
      </c>
      <c r="W2081">
        <v>0.4486</v>
      </c>
      <c r="X2081">
        <v>0.29520000000000002</v>
      </c>
      <c r="Y2081">
        <v>0.29060000000000002</v>
      </c>
      <c r="Z2081">
        <v>0.29210000000000003</v>
      </c>
      <c r="AA2081">
        <v>0.28210000000000002</v>
      </c>
      <c r="AB2081">
        <v>0.1802</v>
      </c>
      <c r="AC2081">
        <v>4.1500000000000002E-2</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row>
    <row r="2082" spans="8:48" ht="15" customHeight="1" x14ac:dyDescent="0.3">
      <c r="H2082" t="str">
        <v>B28XTY1</v>
      </c>
      <c r="I2082" t="str">
        <v>BLUE LABEL TELECOMS LTD  ORD</v>
      </c>
      <c r="J2082">
        <v>0.1198</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row>
    <row r="2083" spans="8:48" ht="15" customHeight="1" x14ac:dyDescent="0.3">
      <c r="H2083" t="str">
        <v>B1Q2LT2</v>
      </c>
      <c r="I2083" t="str">
        <v>METAIR INVESTMENTS LTD  ORD</v>
      </c>
      <c r="J2083">
        <v>0</v>
      </c>
      <c r="K2083">
        <v>0</v>
      </c>
      <c r="L2083">
        <v>0</v>
      </c>
      <c r="M2083">
        <v>2.6200000000000001E-2</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row>
    <row r="2084" spans="8:48" ht="15" customHeight="1" x14ac:dyDescent="0.3">
      <c r="H2084" t="str">
        <v>BLLJ381</v>
      </c>
      <c r="I2084" t="str">
        <v>ANIMA HOLDING SPA  ORD</v>
      </c>
      <c r="J2084">
        <v>0.83120000000000005</v>
      </c>
      <c r="K2084">
        <v>1.125</v>
      </c>
      <c r="L2084">
        <v>1.1216999999999999</v>
      </c>
      <c r="M2084">
        <v>1.1223000000000001</v>
      </c>
      <c r="N2084">
        <v>1.0371999999999999</v>
      </c>
      <c r="O2084">
        <v>0.7954</v>
      </c>
      <c r="P2084">
        <v>0.92349999999999999</v>
      </c>
      <c r="Q2084">
        <v>1.1379999999999999</v>
      </c>
      <c r="R2084">
        <v>1.196</v>
      </c>
      <c r="S2084">
        <v>0.58069999999999999</v>
      </c>
      <c r="T2084">
        <v>0.57989999999999997</v>
      </c>
      <c r="U2084">
        <v>0.54059999999999997</v>
      </c>
      <c r="V2084">
        <v>0.48349999999999999</v>
      </c>
      <c r="W2084">
        <v>0.37959999999999999</v>
      </c>
      <c r="X2084">
        <v>0.35909999999999997</v>
      </c>
      <c r="Y2084">
        <v>0.44769999999999999</v>
      </c>
      <c r="Z2084">
        <v>0.36420000000000002</v>
      </c>
      <c r="AA2084">
        <v>0.27010000000000001</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row>
    <row r="2085" spans="8:48" ht="15" customHeight="1" x14ac:dyDescent="0.3">
      <c r="H2085" t="str">
        <v>BD9MPX5</v>
      </c>
      <c r="I2085" t="str">
        <v>ANIMA HOLDING  RT 04/12/18</v>
      </c>
      <c r="J2085">
        <v>0</v>
      </c>
      <c r="K2085">
        <v>0</v>
      </c>
      <c r="L2085">
        <v>0</v>
      </c>
      <c r="M2085">
        <v>0</v>
      </c>
      <c r="N2085">
        <v>0</v>
      </c>
      <c r="O2085">
        <v>0</v>
      </c>
      <c r="P2085">
        <v>0</v>
      </c>
      <c r="Q2085">
        <v>0</v>
      </c>
      <c r="R2085">
        <v>0</v>
      </c>
      <c r="S2085">
        <v>0</v>
      </c>
      <c r="T2085">
        <v>0</v>
      </c>
      <c r="U2085">
        <v>0</v>
      </c>
      <c r="V2085">
        <v>2.7199999999999998E-2</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row>
    <row r="2086" spans="8:48" ht="15" customHeight="1" x14ac:dyDescent="0.3">
      <c r="H2086" t="str">
        <v>4063980</v>
      </c>
      <c r="I2086" t="str">
        <v>ASTM SPA  ORD</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0.30459999999999998</v>
      </c>
      <c r="AH2086">
        <v>0</v>
      </c>
      <c r="AI2086">
        <v>0</v>
      </c>
      <c r="AJ2086">
        <v>0</v>
      </c>
      <c r="AK2086">
        <v>0</v>
      </c>
      <c r="AL2086">
        <v>0</v>
      </c>
      <c r="AM2086">
        <v>0</v>
      </c>
      <c r="AN2086">
        <v>0</v>
      </c>
      <c r="AO2086">
        <v>0</v>
      </c>
      <c r="AP2086">
        <v>0</v>
      </c>
      <c r="AQ2086">
        <v>0</v>
      </c>
      <c r="AR2086">
        <v>0</v>
      </c>
      <c r="AS2086">
        <v>0</v>
      </c>
      <c r="AT2086">
        <v>0</v>
      </c>
      <c r="AU2086">
        <v>0</v>
      </c>
      <c r="AV2086">
        <v>0</v>
      </c>
    </row>
    <row r="2087" spans="8:48" ht="15" customHeight="1" x14ac:dyDescent="0.3">
      <c r="H2087" t="str">
        <v>BK6RMV9</v>
      </c>
      <c r="I2087" t="str">
        <v>ANTARES VISION SPA  ORD</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0.25230000000000002</v>
      </c>
      <c r="AS2087">
        <v>0.14729999999999999</v>
      </c>
      <c r="AT2087">
        <v>0.1961</v>
      </c>
      <c r="AU2087">
        <v>0</v>
      </c>
      <c r="AV2087">
        <v>0</v>
      </c>
    </row>
    <row r="2088" spans="8:48" ht="15" customHeight="1" x14ac:dyDescent="0.3">
      <c r="H2088" t="str">
        <v>4116099</v>
      </c>
      <c r="I2088" t="str">
        <v>BPER BANCA (BANCA POPOLARE)  ORD</v>
      </c>
      <c r="J2088">
        <v>0</v>
      </c>
      <c r="K2088">
        <v>0</v>
      </c>
      <c r="L2088">
        <v>0</v>
      </c>
      <c r="M2088">
        <v>0</v>
      </c>
      <c r="N2088">
        <v>2.5000000000000001E-2</v>
      </c>
      <c r="O2088">
        <v>0</v>
      </c>
      <c r="P2088">
        <v>0.2145</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row>
    <row r="2089" spans="8:48" ht="15" customHeight="1" x14ac:dyDescent="0.3">
      <c r="H2089" t="str">
        <v>5782206</v>
      </c>
      <c r="I2089" t="str">
        <v>BUZZI (BUZZI UNICEM) SPA  ORD</v>
      </c>
      <c r="J2089">
        <v>0</v>
      </c>
      <c r="K2089">
        <v>0</v>
      </c>
      <c r="L2089">
        <v>0</v>
      </c>
      <c r="M2089">
        <v>0</v>
      </c>
      <c r="N2089">
        <v>0</v>
      </c>
      <c r="O2089">
        <v>0</v>
      </c>
      <c r="P2089">
        <v>0</v>
      </c>
      <c r="Q2089">
        <v>0</v>
      </c>
      <c r="R2089">
        <v>0</v>
      </c>
      <c r="S2089">
        <v>0.12429999999999999</v>
      </c>
      <c r="T2089">
        <v>0.29459999999999997</v>
      </c>
      <c r="U2089">
        <v>0.3962</v>
      </c>
      <c r="V2089">
        <v>0.42380000000000001</v>
      </c>
      <c r="W2089">
        <v>0.4395</v>
      </c>
      <c r="X2089">
        <v>0.38529999999999998</v>
      </c>
      <c r="Y2089">
        <v>0.42899999999999999</v>
      </c>
      <c r="Z2089">
        <v>0.49430000000000002</v>
      </c>
      <c r="AA2089">
        <v>0.34589999999999999</v>
      </c>
      <c r="AB2089">
        <v>0.48060000000000003</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row>
    <row r="2090" spans="8:48" ht="15" customHeight="1" x14ac:dyDescent="0.3">
      <c r="H2090" t="str">
        <v>B7K6D18</v>
      </c>
      <c r="I2090" t="str">
        <v>BRUNELLO CUCINELLI SPA  ORD</v>
      </c>
      <c r="J2090">
        <v>0.23780000000000001</v>
      </c>
      <c r="K2090">
        <v>0.21820000000000001</v>
      </c>
      <c r="L2090">
        <v>0.2102</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row>
    <row r="2091" spans="8:48" ht="15" customHeight="1" x14ac:dyDescent="0.3">
      <c r="H2091" t="str">
        <v>BYRYG71</v>
      </c>
      <c r="I2091" t="str">
        <v>CASSIOPEA SPA  ORD</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0.11799999999999999</v>
      </c>
      <c r="AF2091">
        <v>4.0899999999999999E-2</v>
      </c>
      <c r="AG2091">
        <v>0</v>
      </c>
      <c r="AH2091">
        <v>0</v>
      </c>
      <c r="AI2091">
        <v>0</v>
      </c>
      <c r="AJ2091">
        <v>0</v>
      </c>
      <c r="AK2091">
        <v>0</v>
      </c>
      <c r="AL2091">
        <v>0</v>
      </c>
      <c r="AM2091">
        <v>0</v>
      </c>
      <c r="AN2091">
        <v>0</v>
      </c>
      <c r="AO2091">
        <v>0</v>
      </c>
      <c r="AP2091">
        <v>0</v>
      </c>
      <c r="AQ2091">
        <v>0</v>
      </c>
      <c r="AR2091">
        <v>0</v>
      </c>
      <c r="AS2091">
        <v>0</v>
      </c>
      <c r="AT2091">
        <v>0</v>
      </c>
      <c r="AU2091">
        <v>0</v>
      </c>
      <c r="AV2091">
        <v>0</v>
      </c>
    </row>
    <row r="2092" spans="8:48" ht="15" customHeight="1" x14ac:dyDescent="0.3">
      <c r="H2092" t="str">
        <v>BNGN809</v>
      </c>
      <c r="I2092" t="str">
        <v>CERVED GROUP SPA  ORD</v>
      </c>
      <c r="J2092">
        <v>0.1273</v>
      </c>
      <c r="K2092">
        <v>0.13200000000000001</v>
      </c>
      <c r="L2092">
        <v>9.9500000000000005E-2</v>
      </c>
      <c r="M2092">
        <v>0.11169999999999999</v>
      </c>
      <c r="N2092">
        <v>0.11609999999999999</v>
      </c>
      <c r="O2092">
        <v>0.14860000000000001</v>
      </c>
      <c r="P2092">
        <v>0.1216</v>
      </c>
      <c r="Q2092">
        <v>0.49609999999999999</v>
      </c>
      <c r="R2092">
        <v>0.58409999999999995</v>
      </c>
      <c r="S2092">
        <v>0.60160000000000002</v>
      </c>
      <c r="T2092">
        <v>0.61890000000000001</v>
      </c>
      <c r="U2092">
        <v>0.65500000000000003</v>
      </c>
      <c r="V2092">
        <v>0.504</v>
      </c>
      <c r="W2092">
        <v>0.4299</v>
      </c>
      <c r="X2092">
        <v>0.44650000000000001</v>
      </c>
      <c r="Y2092">
        <v>0.72270000000000001</v>
      </c>
      <c r="Z2092">
        <v>0.79749999999999999</v>
      </c>
      <c r="AA2092">
        <v>0.56740000000000002</v>
      </c>
      <c r="AB2092">
        <v>0.47470000000000001</v>
      </c>
      <c r="AC2092">
        <v>0.46729999999999999</v>
      </c>
      <c r="AD2092">
        <v>0.42480000000000001</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row>
    <row r="2093" spans="8:48" ht="15" customHeight="1" x14ac:dyDescent="0.3">
      <c r="H2093" t="str">
        <v>B14P8W5</v>
      </c>
      <c r="I2093" t="str">
        <v>DATALOGIC SPA  ORD</v>
      </c>
      <c r="J2093">
        <v>0</v>
      </c>
      <c r="K2093">
        <v>0</v>
      </c>
      <c r="L2093">
        <v>0</v>
      </c>
      <c r="M2093">
        <v>0</v>
      </c>
      <c r="N2093">
        <v>0</v>
      </c>
      <c r="O2093">
        <v>0</v>
      </c>
      <c r="P2093">
        <v>0</v>
      </c>
      <c r="Q2093">
        <v>0</v>
      </c>
      <c r="R2093">
        <v>0</v>
      </c>
      <c r="S2093">
        <v>0</v>
      </c>
      <c r="T2093">
        <v>0</v>
      </c>
      <c r="U2093">
        <v>0</v>
      </c>
      <c r="V2093">
        <v>0</v>
      </c>
      <c r="W2093">
        <v>0</v>
      </c>
      <c r="X2093">
        <v>0</v>
      </c>
      <c r="Y2093">
        <v>0</v>
      </c>
      <c r="Z2093">
        <v>0</v>
      </c>
      <c r="AA2093">
        <v>0.2266</v>
      </c>
      <c r="AB2093">
        <v>0.17929999999999999</v>
      </c>
      <c r="AC2093">
        <v>0.21579999999999999</v>
      </c>
      <c r="AD2093">
        <v>0.38100000000000001</v>
      </c>
      <c r="AE2093">
        <v>0.2898</v>
      </c>
      <c r="AF2093">
        <v>0.34100000000000003</v>
      </c>
      <c r="AG2093">
        <v>0</v>
      </c>
      <c r="AH2093">
        <v>0</v>
      </c>
      <c r="AI2093">
        <v>0</v>
      </c>
      <c r="AJ2093">
        <v>0</v>
      </c>
      <c r="AK2093">
        <v>0</v>
      </c>
      <c r="AL2093">
        <v>0</v>
      </c>
      <c r="AM2093">
        <v>0</v>
      </c>
      <c r="AN2093">
        <v>0</v>
      </c>
      <c r="AO2093">
        <v>0</v>
      </c>
      <c r="AP2093">
        <v>0</v>
      </c>
      <c r="AQ2093">
        <v>0</v>
      </c>
      <c r="AR2093">
        <v>0</v>
      </c>
      <c r="AS2093">
        <v>0</v>
      </c>
      <c r="AT2093">
        <v>0</v>
      </c>
      <c r="AU2093">
        <v>0</v>
      </c>
      <c r="AV2093">
        <v>0</v>
      </c>
    </row>
    <row r="2094" spans="8:48" ht="15" customHeight="1" x14ac:dyDescent="0.3">
      <c r="H2094" t="str">
        <v>BNGN9Z1</v>
      </c>
      <c r="I2094" t="str">
        <v>FINECOBANK SPA  ORD</v>
      </c>
      <c r="J2094">
        <v>0</v>
      </c>
      <c r="K2094">
        <v>0</v>
      </c>
      <c r="L2094">
        <v>0</v>
      </c>
      <c r="M2094">
        <v>0</v>
      </c>
      <c r="N2094">
        <v>0</v>
      </c>
      <c r="O2094">
        <v>0</v>
      </c>
      <c r="P2094">
        <v>0</v>
      </c>
      <c r="Q2094">
        <v>8.6800000000000002E-2</v>
      </c>
      <c r="R2094">
        <v>0</v>
      </c>
      <c r="S2094">
        <v>0.60719999999999996</v>
      </c>
      <c r="T2094">
        <v>0.63800000000000001</v>
      </c>
      <c r="U2094">
        <v>0.71779999999999999</v>
      </c>
      <c r="V2094">
        <v>0.50919999999999999</v>
      </c>
      <c r="W2094">
        <v>0.47360000000000002</v>
      </c>
      <c r="X2094">
        <v>0.58020000000000005</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row>
    <row r="2095" spans="8:48" ht="15" customHeight="1" x14ac:dyDescent="0.3">
      <c r="H2095" t="str">
        <v>BD2Z8S7</v>
      </c>
      <c r="I2095" t="str">
        <v>ITALGAS SPA  ORD</v>
      </c>
      <c r="J2095">
        <v>0</v>
      </c>
      <c r="K2095">
        <v>0</v>
      </c>
      <c r="L2095">
        <v>0</v>
      </c>
      <c r="M2095">
        <v>0</v>
      </c>
      <c r="N2095">
        <v>0</v>
      </c>
      <c r="O2095">
        <v>0</v>
      </c>
      <c r="P2095">
        <v>0</v>
      </c>
      <c r="Q2095">
        <v>0</v>
      </c>
      <c r="R2095">
        <v>0</v>
      </c>
      <c r="S2095">
        <v>0</v>
      </c>
      <c r="T2095">
        <v>0</v>
      </c>
      <c r="U2095">
        <v>0</v>
      </c>
      <c r="V2095">
        <v>0</v>
      </c>
      <c r="W2095">
        <v>0</v>
      </c>
      <c r="X2095">
        <v>0</v>
      </c>
      <c r="Y2095">
        <v>0</v>
      </c>
      <c r="Z2095">
        <v>0</v>
      </c>
      <c r="AA2095">
        <v>3.0499999999999999E-2</v>
      </c>
      <c r="AB2095">
        <v>0.111</v>
      </c>
      <c r="AC2095">
        <v>0.1668</v>
      </c>
      <c r="AD2095">
        <v>0.26450000000000001</v>
      </c>
      <c r="AE2095">
        <v>0.96160000000000001</v>
      </c>
      <c r="AF2095">
        <v>1.0063</v>
      </c>
      <c r="AG2095">
        <v>0.88670000000000004</v>
      </c>
      <c r="AH2095">
        <v>0.95879999999999999</v>
      </c>
      <c r="AI2095">
        <v>0.874</v>
      </c>
      <c r="AJ2095">
        <v>0.92869999999999997</v>
      </c>
      <c r="AK2095">
        <v>0.32969999999999999</v>
      </c>
      <c r="AL2095">
        <v>0.32629999999999998</v>
      </c>
      <c r="AM2095">
        <v>0.32279999999999998</v>
      </c>
      <c r="AN2095">
        <v>0.31290000000000001</v>
      </c>
      <c r="AO2095">
        <v>0.2898</v>
      </c>
      <c r="AP2095">
        <v>0.182</v>
      </c>
      <c r="AQ2095">
        <v>0</v>
      </c>
      <c r="AR2095">
        <v>0</v>
      </c>
      <c r="AS2095">
        <v>0</v>
      </c>
      <c r="AT2095">
        <v>0</v>
      </c>
      <c r="AU2095">
        <v>0</v>
      </c>
      <c r="AV2095">
        <v>0</v>
      </c>
    </row>
    <row r="2096" spans="8:48" ht="15" customHeight="1" x14ac:dyDescent="0.3">
      <c r="H2096" t="str">
        <v>B0DJNG0</v>
      </c>
      <c r="I2096" t="str">
        <v>LEONARDO SPA  ORD</v>
      </c>
      <c r="J2096">
        <v>0</v>
      </c>
      <c r="K2096">
        <v>0</v>
      </c>
      <c r="L2096">
        <v>0</v>
      </c>
      <c r="M2096">
        <v>0</v>
      </c>
      <c r="N2096">
        <v>0</v>
      </c>
      <c r="O2096">
        <v>0</v>
      </c>
      <c r="P2096">
        <v>0</v>
      </c>
      <c r="Q2096">
        <v>0</v>
      </c>
      <c r="R2096">
        <v>0.3669</v>
      </c>
      <c r="S2096">
        <v>0.39879999999999999</v>
      </c>
      <c r="T2096">
        <v>0.4118</v>
      </c>
      <c r="U2096">
        <v>0.36480000000000001</v>
      </c>
      <c r="V2096">
        <v>0.42830000000000001</v>
      </c>
      <c r="W2096">
        <v>0.36320000000000002</v>
      </c>
      <c r="X2096">
        <v>0.45829999999999999</v>
      </c>
      <c r="Y2096">
        <v>0.33029999999999998</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row>
    <row r="2097" spans="8:48" ht="15" customHeight="1" x14ac:dyDescent="0.3">
      <c r="H2097" t="str">
        <v>4689803</v>
      </c>
      <c r="I2097" t="str">
        <v>PIRELLI &amp; C SPA  ORD</v>
      </c>
      <c r="J2097">
        <v>0.35949999999999999</v>
      </c>
      <c r="K2097">
        <v>0.29470000000000002</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row>
    <row r="2098" spans="8:48" ht="15" customHeight="1" x14ac:dyDescent="0.3">
      <c r="H2098" t="str">
        <v>7744709</v>
      </c>
      <c r="I2098" t="str">
        <v>SORIN SPA  ORD</v>
      </c>
      <c r="J2098">
        <v>0.29630000000000001</v>
      </c>
      <c r="K2098">
        <v>0.28189999999999998</v>
      </c>
      <c r="L2098">
        <v>0.29880000000000001</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row>
    <row r="2099" spans="8:48" ht="15" customHeight="1" x14ac:dyDescent="0.3">
      <c r="H2099" t="str">
        <v>BD9Y5C0</v>
      </c>
      <c r="I2099" t="str">
        <v>TECHNOGYM SPA  ORD</v>
      </c>
      <c r="J2099">
        <v>0</v>
      </c>
      <c r="K2099">
        <v>0</v>
      </c>
      <c r="L2099">
        <v>0</v>
      </c>
      <c r="M2099">
        <v>0</v>
      </c>
      <c r="N2099">
        <v>0</v>
      </c>
      <c r="O2099">
        <v>0.46810000000000002</v>
      </c>
      <c r="P2099">
        <v>0.51449999999999996</v>
      </c>
      <c r="Q2099">
        <v>0</v>
      </c>
      <c r="R2099">
        <v>0.64119999999999999</v>
      </c>
      <c r="S2099">
        <v>0.62670000000000003</v>
      </c>
      <c r="T2099">
        <v>0.67220000000000002</v>
      </c>
      <c r="U2099">
        <v>0.62190000000000001</v>
      </c>
      <c r="V2099">
        <v>0.74529999999999996</v>
      </c>
      <c r="W2099">
        <v>0.74009999999999998</v>
      </c>
      <c r="X2099">
        <v>0.79320000000000002</v>
      </c>
      <c r="Y2099">
        <v>0.63660000000000005</v>
      </c>
      <c r="Z2099">
        <v>0.66490000000000005</v>
      </c>
      <c r="AA2099">
        <v>0.5867</v>
      </c>
      <c r="AB2099">
        <v>0.55249999999999999</v>
      </c>
      <c r="AC2099">
        <v>0.67659999999999998</v>
      </c>
      <c r="AD2099">
        <v>0.46050000000000002</v>
      </c>
      <c r="AE2099">
        <v>0</v>
      </c>
      <c r="AF2099">
        <v>0</v>
      </c>
      <c r="AG2099">
        <v>0.69899999999999995</v>
      </c>
      <c r="AH2099">
        <v>0.95709999999999995</v>
      </c>
      <c r="AI2099">
        <v>0.85880000000000001</v>
      </c>
      <c r="AJ2099">
        <v>0.82079999999999997</v>
      </c>
      <c r="AK2099">
        <v>0.73409999999999997</v>
      </c>
      <c r="AL2099">
        <v>0.74129999999999996</v>
      </c>
      <c r="AM2099">
        <v>0.78169999999999995</v>
      </c>
      <c r="AN2099">
        <v>0</v>
      </c>
      <c r="AO2099">
        <v>0</v>
      </c>
      <c r="AP2099">
        <v>0</v>
      </c>
      <c r="AQ2099">
        <v>0</v>
      </c>
      <c r="AR2099">
        <v>0</v>
      </c>
      <c r="AS2099">
        <v>0</v>
      </c>
      <c r="AT2099">
        <v>0</v>
      </c>
      <c r="AU2099">
        <v>0</v>
      </c>
      <c r="AV2099">
        <v>0</v>
      </c>
    </row>
    <row r="2100" spans="8:48" ht="15" customHeight="1" x14ac:dyDescent="0.3">
      <c r="H2100" t="str">
        <v>B4YC9W4</v>
      </c>
      <c r="I2100" t="str">
        <v>YOOX NET A PORTER GROUP SPA  ORD</v>
      </c>
      <c r="J2100">
        <v>0</v>
      </c>
      <c r="K2100">
        <v>0.59260000000000002</v>
      </c>
      <c r="L2100">
        <v>0.67130000000000001</v>
      </c>
      <c r="M2100">
        <v>0.80069999999999997</v>
      </c>
      <c r="N2100">
        <v>0.998</v>
      </c>
      <c r="O2100">
        <v>0.8982</v>
      </c>
      <c r="P2100">
        <v>1.3656999999999999</v>
      </c>
      <c r="Q2100">
        <v>1.1578999999999999</v>
      </c>
      <c r="R2100">
        <v>0.89319999999999999</v>
      </c>
      <c r="S2100">
        <v>0.96660000000000001</v>
      </c>
      <c r="T2100">
        <v>1.2779</v>
      </c>
      <c r="U2100">
        <v>1.1092</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row>
    <row r="2101" spans="8:48" ht="15" customHeight="1" x14ac:dyDescent="0.3">
      <c r="H2101" t="str">
        <v>BRHY8H6</v>
      </c>
      <c r="I2101" t="str">
        <v>CONSTELLATION HEALTHCARE TECH  ORD</v>
      </c>
      <c r="J2101">
        <v>0</v>
      </c>
      <c r="K2101">
        <v>6.9199999999999998E-2</v>
      </c>
      <c r="L2101">
        <v>6.1899999999999997E-2</v>
      </c>
      <c r="M2101">
        <v>6.7199999999999996E-2</v>
      </c>
      <c r="N2101">
        <v>9.0399999999999994E-2</v>
      </c>
      <c r="O2101">
        <v>8.8900000000000007E-2</v>
      </c>
      <c r="P2101">
        <v>0.1103</v>
      </c>
      <c r="Q2101">
        <v>0.13750000000000001</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row>
    <row r="2102" spans="8:48" ht="15" customHeight="1" x14ac:dyDescent="0.3">
      <c r="H2102" t="str">
        <v>BD6DG27</v>
      </c>
      <c r="I2102" t="str">
        <v>AHLSELL AB  ORD</v>
      </c>
      <c r="J2102">
        <v>0</v>
      </c>
      <c r="K2102">
        <v>0</v>
      </c>
      <c r="L2102">
        <v>0</v>
      </c>
      <c r="M2102">
        <v>0</v>
      </c>
      <c r="N2102">
        <v>0</v>
      </c>
      <c r="O2102">
        <v>0</v>
      </c>
      <c r="P2102">
        <v>0</v>
      </c>
      <c r="Q2102">
        <v>0.15129999999999999</v>
      </c>
      <c r="R2102">
        <v>0.15129999999999999</v>
      </c>
      <c r="S2102">
        <v>0.1424</v>
      </c>
      <c r="T2102">
        <v>0.1246</v>
      </c>
      <c r="U2102">
        <v>0.1268</v>
      </c>
      <c r="V2102">
        <v>0.1206</v>
      </c>
      <c r="W2102">
        <v>0.1123</v>
      </c>
      <c r="X2102">
        <v>0.1101</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row>
    <row r="2103" spans="8:48" ht="15" customHeight="1" x14ac:dyDescent="0.3">
      <c r="H2103" t="str">
        <v>BYXPJQ8</v>
      </c>
      <c r="I2103" t="str">
        <v>AMBEA AB  ORD</v>
      </c>
      <c r="J2103">
        <v>0</v>
      </c>
      <c r="K2103">
        <v>0</v>
      </c>
      <c r="L2103">
        <v>0</v>
      </c>
      <c r="M2103">
        <v>0</v>
      </c>
      <c r="N2103">
        <v>0</v>
      </c>
      <c r="O2103">
        <v>0</v>
      </c>
      <c r="P2103">
        <v>0</v>
      </c>
      <c r="Q2103">
        <v>0</v>
      </c>
      <c r="R2103">
        <v>0.87080000000000002</v>
      </c>
      <c r="S2103">
        <v>1.149</v>
      </c>
      <c r="T2103">
        <v>1.0263</v>
      </c>
      <c r="U2103">
        <v>0.86419999999999997</v>
      </c>
      <c r="V2103">
        <v>0.67679999999999996</v>
      </c>
      <c r="W2103">
        <v>0.75090000000000001</v>
      </c>
      <c r="X2103">
        <v>0.9214</v>
      </c>
      <c r="Y2103">
        <v>0.92490000000000006</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row>
    <row r="2104" spans="8:48" ht="15" customHeight="1" x14ac:dyDescent="0.3">
      <c r="H2104" t="str">
        <v>BDHFV61</v>
      </c>
      <c r="I2104" t="str">
        <v>ACADEMEDIA AB  ORD</v>
      </c>
      <c r="J2104">
        <v>0</v>
      </c>
      <c r="K2104">
        <v>0</v>
      </c>
      <c r="L2104">
        <v>0</v>
      </c>
      <c r="M2104">
        <v>0</v>
      </c>
      <c r="N2104">
        <v>0</v>
      </c>
      <c r="O2104">
        <v>0</v>
      </c>
      <c r="P2104">
        <v>0</v>
      </c>
      <c r="Q2104">
        <v>0</v>
      </c>
      <c r="R2104">
        <v>0.1459</v>
      </c>
      <c r="S2104">
        <v>0.1464</v>
      </c>
      <c r="T2104">
        <v>0.84609999999999996</v>
      </c>
      <c r="U2104">
        <v>0.91739999999999999</v>
      </c>
      <c r="V2104">
        <v>0.70199999999999996</v>
      </c>
      <c r="W2104">
        <v>0.58089999999999997</v>
      </c>
      <c r="X2104">
        <v>0.61319999999999997</v>
      </c>
      <c r="Y2104">
        <v>0.42620000000000002</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row>
    <row r="2105" spans="8:48" ht="15" customHeight="1" x14ac:dyDescent="0.3">
      <c r="H2105" t="str">
        <v>BPYTZ57</v>
      </c>
      <c r="I2105" t="str">
        <v>BOLIDEN AB  ORD</v>
      </c>
      <c r="J2105">
        <v>0</v>
      </c>
      <c r="K2105">
        <v>0</v>
      </c>
      <c r="L2105">
        <v>0</v>
      </c>
      <c r="M2105">
        <v>0</v>
      </c>
      <c r="N2105">
        <v>0.2132</v>
      </c>
      <c r="O2105">
        <v>0.32319999999999999</v>
      </c>
      <c r="P2105">
        <v>0.31840000000000002</v>
      </c>
      <c r="Q2105">
        <v>0.1139</v>
      </c>
      <c r="R2105">
        <v>0</v>
      </c>
      <c r="S2105">
        <v>0</v>
      </c>
      <c r="T2105">
        <v>0</v>
      </c>
      <c r="U2105">
        <v>0</v>
      </c>
      <c r="V2105">
        <v>0</v>
      </c>
      <c r="W2105">
        <v>0</v>
      </c>
      <c r="X2105">
        <v>0</v>
      </c>
      <c r="Y2105">
        <v>0</v>
      </c>
      <c r="Z2105">
        <v>0</v>
      </c>
      <c r="AA2105">
        <v>0</v>
      </c>
      <c r="AB2105">
        <v>0</v>
      </c>
      <c r="AC2105">
        <v>0</v>
      </c>
      <c r="AD2105">
        <v>1.2313000000000001</v>
      </c>
      <c r="AE2105">
        <v>1.2282999999999999</v>
      </c>
      <c r="AF2105">
        <v>0.86619999999999997</v>
      </c>
      <c r="AG2105">
        <v>0.27489999999999998</v>
      </c>
      <c r="AH2105">
        <v>0</v>
      </c>
      <c r="AI2105">
        <v>0</v>
      </c>
      <c r="AJ2105">
        <v>0</v>
      </c>
      <c r="AK2105">
        <v>0</v>
      </c>
      <c r="AL2105">
        <v>0</v>
      </c>
      <c r="AM2105">
        <v>0</v>
      </c>
      <c r="AN2105">
        <v>0</v>
      </c>
      <c r="AO2105">
        <v>0</v>
      </c>
      <c r="AP2105">
        <v>0</v>
      </c>
      <c r="AQ2105">
        <v>0</v>
      </c>
      <c r="AR2105">
        <v>0.60560000000000003</v>
      </c>
      <c r="AS2105">
        <v>0.58069999999999999</v>
      </c>
      <c r="AT2105">
        <v>0.53380000000000005</v>
      </c>
      <c r="AU2105">
        <v>0</v>
      </c>
      <c r="AV2105">
        <v>0</v>
      </c>
    </row>
    <row r="2106" spans="8:48" ht="15" customHeight="1" x14ac:dyDescent="0.3">
      <c r="H2106" t="str">
        <v>BJXMLF7</v>
      </c>
      <c r="I2106" t="str">
        <v>AVANZA BANK HOLDING AB  ORD</v>
      </c>
      <c r="J2106">
        <v>0</v>
      </c>
      <c r="K2106">
        <v>0</v>
      </c>
      <c r="L2106">
        <v>0</v>
      </c>
      <c r="M2106">
        <v>0.44529999999999997</v>
      </c>
      <c r="N2106">
        <v>0.4904</v>
      </c>
      <c r="O2106">
        <v>0.48049999999999998</v>
      </c>
      <c r="P2106">
        <v>0.4909</v>
      </c>
      <c r="Q2106">
        <v>0.50919999999999999</v>
      </c>
      <c r="R2106">
        <v>0.43430000000000002</v>
      </c>
      <c r="S2106">
        <v>0.46949999999999997</v>
      </c>
      <c r="T2106">
        <v>0.41909999999999997</v>
      </c>
      <c r="U2106">
        <v>0.41010000000000002</v>
      </c>
      <c r="V2106">
        <v>0.35770000000000002</v>
      </c>
      <c r="W2106">
        <v>0.34620000000000001</v>
      </c>
      <c r="X2106">
        <v>0.31709999999999999</v>
      </c>
      <c r="Y2106">
        <v>0.2581</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row>
    <row r="2107" spans="8:48" ht="15" customHeight="1" x14ac:dyDescent="0.3">
      <c r="H2107" t="str">
        <v>BZ30KS9</v>
      </c>
      <c r="I2107" t="str">
        <v>BOOZT AB  ORD</v>
      </c>
      <c r="J2107">
        <v>0</v>
      </c>
      <c r="K2107">
        <v>0</v>
      </c>
      <c r="L2107">
        <v>0</v>
      </c>
      <c r="M2107">
        <v>0</v>
      </c>
      <c r="N2107">
        <v>0</v>
      </c>
      <c r="O2107">
        <v>0</v>
      </c>
      <c r="P2107">
        <v>0</v>
      </c>
      <c r="Q2107">
        <v>0</v>
      </c>
      <c r="R2107">
        <v>0</v>
      </c>
      <c r="S2107">
        <v>0.432</v>
      </c>
      <c r="T2107">
        <v>0.67149999999999999</v>
      </c>
      <c r="U2107">
        <v>0.79479999999999995</v>
      </c>
      <c r="V2107">
        <v>0.77039999999999997</v>
      </c>
      <c r="W2107">
        <v>0.70189999999999997</v>
      </c>
      <c r="X2107">
        <v>0.75249999999999995</v>
      </c>
      <c r="Y2107">
        <v>0.70179999999999998</v>
      </c>
      <c r="Z2107">
        <v>0.92900000000000005</v>
      </c>
      <c r="AA2107">
        <v>0.66369999999999996</v>
      </c>
      <c r="AB2107">
        <v>0.96260000000000001</v>
      </c>
      <c r="AC2107">
        <v>0.74050000000000005</v>
      </c>
      <c r="AD2107">
        <v>0.82579999999999998</v>
      </c>
      <c r="AE2107">
        <v>0.93030000000000002</v>
      </c>
      <c r="AF2107">
        <v>0.89470000000000005</v>
      </c>
      <c r="AG2107">
        <v>0.77539999999999998</v>
      </c>
      <c r="AH2107">
        <v>0.64780000000000004</v>
      </c>
      <c r="AI2107">
        <v>0.56489999999999996</v>
      </c>
      <c r="AJ2107">
        <v>0.41399999999999998</v>
      </c>
      <c r="AK2107">
        <v>0.52029999999999998</v>
      </c>
      <c r="AL2107">
        <v>0.36909999999999998</v>
      </c>
      <c r="AM2107">
        <v>0.27939999999999998</v>
      </c>
      <c r="AN2107">
        <v>0.26590000000000003</v>
      </c>
      <c r="AO2107">
        <v>0</v>
      </c>
      <c r="AP2107">
        <v>0</v>
      </c>
      <c r="AQ2107">
        <v>0</v>
      </c>
      <c r="AR2107">
        <v>0</v>
      </c>
      <c r="AS2107">
        <v>0</v>
      </c>
      <c r="AT2107">
        <v>0</v>
      </c>
      <c r="AU2107">
        <v>0</v>
      </c>
      <c r="AV2107">
        <v>0</v>
      </c>
    </row>
    <row r="2108" spans="8:48" ht="15" customHeight="1" x14ac:dyDescent="0.3">
      <c r="H2108" t="str">
        <v>B5BLGL9</v>
      </c>
      <c r="I2108" t="str">
        <v>BYGGMAX GROUP AB  ORD</v>
      </c>
      <c r="J2108">
        <v>0.9708</v>
      </c>
      <c r="K2108">
        <v>0.82389999999999997</v>
      </c>
      <c r="L2108">
        <v>0.99</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row>
    <row r="2109" spans="8:48" ht="15" customHeight="1" x14ac:dyDescent="0.3">
      <c r="H2109" t="str">
        <v>B3YWDL4</v>
      </c>
      <c r="I2109" t="str">
        <v>CONCENTRIC AB  ORD</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0.25290000000000001</v>
      </c>
      <c r="AE2109">
        <v>0.3155</v>
      </c>
      <c r="AF2109">
        <v>0.34370000000000001</v>
      </c>
      <c r="AG2109">
        <v>0.2772</v>
      </c>
      <c r="AH2109">
        <v>0</v>
      </c>
      <c r="AI2109">
        <v>0</v>
      </c>
      <c r="AJ2109">
        <v>0</v>
      </c>
      <c r="AK2109">
        <v>0</v>
      </c>
      <c r="AL2109">
        <v>0</v>
      </c>
      <c r="AM2109">
        <v>0</v>
      </c>
      <c r="AN2109">
        <v>0</v>
      </c>
      <c r="AO2109">
        <v>0</v>
      </c>
      <c r="AP2109">
        <v>0</v>
      </c>
      <c r="AQ2109">
        <v>0</v>
      </c>
      <c r="AR2109">
        <v>0</v>
      </c>
      <c r="AS2109">
        <v>0</v>
      </c>
      <c r="AT2109">
        <v>0</v>
      </c>
      <c r="AU2109">
        <v>0</v>
      </c>
      <c r="AV2109">
        <v>0</v>
      </c>
    </row>
    <row r="2110" spans="8:48" ht="15" customHeight="1" x14ac:dyDescent="0.3">
      <c r="H2110" t="str">
        <v>BKV3Z24</v>
      </c>
      <c r="I2110" t="str">
        <v>ELECTROLUX PROFESSIONAL AB  ORD B</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0.30580000000000002</v>
      </c>
      <c r="AH2110">
        <v>0.28689999999999999</v>
      </c>
      <c r="AI2110">
        <v>0.37959999999999999</v>
      </c>
      <c r="AJ2110">
        <v>0.30640000000000001</v>
      </c>
      <c r="AK2110">
        <v>0</v>
      </c>
      <c r="AL2110">
        <v>0</v>
      </c>
      <c r="AM2110">
        <v>0</v>
      </c>
      <c r="AN2110">
        <v>0</v>
      </c>
      <c r="AO2110">
        <v>0</v>
      </c>
      <c r="AP2110">
        <v>0</v>
      </c>
      <c r="AQ2110">
        <v>0</v>
      </c>
      <c r="AR2110">
        <v>0</v>
      </c>
      <c r="AS2110">
        <v>0</v>
      </c>
      <c r="AT2110">
        <v>0</v>
      </c>
      <c r="AU2110">
        <v>0</v>
      </c>
      <c r="AV2110">
        <v>0</v>
      </c>
    </row>
    <row r="2111" spans="8:48" ht="15" customHeight="1" x14ac:dyDescent="0.3">
      <c r="H2111" t="str">
        <v>BKY83P5</v>
      </c>
      <c r="I2111" t="str">
        <v>DESENIO GROUP AB  ORD</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1.1342000000000001</v>
      </c>
      <c r="AI2111">
        <v>0.94599999999999995</v>
      </c>
      <c r="AJ2111">
        <v>0.46650000000000003</v>
      </c>
      <c r="AK2111">
        <v>0.47049999999999997</v>
      </c>
      <c r="AL2111">
        <v>0.25800000000000001</v>
      </c>
      <c r="AM2111">
        <v>5.8700000000000002E-2</v>
      </c>
      <c r="AN2111">
        <v>5.91E-2</v>
      </c>
      <c r="AO2111">
        <v>8.6900000000000005E-2</v>
      </c>
      <c r="AP2111">
        <v>9.7999999999999997E-3</v>
      </c>
      <c r="AQ2111">
        <v>0</v>
      </c>
      <c r="AR2111">
        <v>0</v>
      </c>
      <c r="AS2111">
        <v>0</v>
      </c>
      <c r="AT2111">
        <v>0</v>
      </c>
      <c r="AU2111">
        <v>0</v>
      </c>
      <c r="AV2111">
        <v>0</v>
      </c>
    </row>
    <row r="2112" spans="8:48" ht="15" customHeight="1" x14ac:dyDescent="0.3">
      <c r="H2112" t="str">
        <v>B2R89B4</v>
      </c>
      <c r="I2112" t="str">
        <v>EWORK GROUP (EWORK SCAN) AB  ORD</v>
      </c>
      <c r="J2112">
        <v>0</v>
      </c>
      <c r="K2112">
        <v>0</v>
      </c>
      <c r="L2112">
        <v>7.3300000000000004E-2</v>
      </c>
      <c r="M2112">
        <v>8.72E-2</v>
      </c>
      <c r="N2112">
        <v>0.1168</v>
      </c>
      <c r="O2112">
        <v>0.1017</v>
      </c>
      <c r="P2112">
        <v>0.1168</v>
      </c>
      <c r="Q2112">
        <v>8.8700000000000001E-2</v>
      </c>
      <c r="R2112">
        <v>8.9499999999999996E-2</v>
      </c>
      <c r="S2112">
        <v>8.2799999999999999E-2</v>
      </c>
      <c r="T2112">
        <v>8.3000000000000004E-2</v>
      </c>
      <c r="U2112">
        <v>8.4000000000000005E-2</v>
      </c>
      <c r="V2112">
        <v>4.3E-3</v>
      </c>
      <c r="W2112">
        <v>3.7000000000000002E-3</v>
      </c>
      <c r="X2112">
        <v>4.4999999999999997E-3</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row>
    <row r="2113" spans="8:48" ht="15" customHeight="1" x14ac:dyDescent="0.3">
      <c r="H2113" t="str">
        <v>BP6FZN1</v>
      </c>
      <c r="I2113" t="str">
        <v>FORTNOX AB  ORD</v>
      </c>
      <c r="J2113">
        <v>0</v>
      </c>
      <c r="K2113">
        <v>0</v>
      </c>
      <c r="L2113">
        <v>0</v>
      </c>
      <c r="M2113">
        <v>0</v>
      </c>
      <c r="N2113">
        <v>0</v>
      </c>
      <c r="O2113">
        <v>0</v>
      </c>
      <c r="P2113">
        <v>0</v>
      </c>
      <c r="Q2113">
        <v>9.8100000000000007E-2</v>
      </c>
      <c r="R2113">
        <v>9.9400000000000002E-2</v>
      </c>
      <c r="S2113">
        <v>0.1013</v>
      </c>
      <c r="T2113">
        <v>6.7299999999999999E-2</v>
      </c>
      <c r="U2113">
        <v>7.4700000000000003E-2</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row>
    <row r="2114" spans="8:48" ht="15" customHeight="1" x14ac:dyDescent="0.3">
      <c r="H2114" t="str">
        <v>BHBFFY1</v>
      </c>
      <c r="I2114" t="str">
        <v>HEMBLA AB  ORD B</v>
      </c>
      <c r="J2114">
        <v>0.46429999999999999</v>
      </c>
      <c r="K2114">
        <v>0.4037</v>
      </c>
      <c r="L2114">
        <v>0.45400000000000001</v>
      </c>
      <c r="M2114">
        <v>0.54649999999999999</v>
      </c>
      <c r="N2114">
        <v>0.6542</v>
      </c>
      <c r="O2114">
        <v>0.58799999999999997</v>
      </c>
      <c r="P2114">
        <v>0.55100000000000005</v>
      </c>
      <c r="Q2114">
        <v>0.29210000000000003</v>
      </c>
      <c r="R2114">
        <v>0.22220000000000001</v>
      </c>
      <c r="S2114">
        <v>0.19869999999999999</v>
      </c>
      <c r="T2114">
        <v>0.1842</v>
      </c>
      <c r="U2114">
        <v>0.30070000000000002</v>
      </c>
      <c r="V2114">
        <v>0.3347</v>
      </c>
      <c r="W2114">
        <v>0.36530000000000001</v>
      </c>
      <c r="X2114">
        <v>0.4456</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row>
    <row r="2115" spans="8:48" ht="15" customHeight="1" x14ac:dyDescent="0.3">
      <c r="H2115" t="str">
        <v>BJ7W9K4</v>
      </c>
      <c r="I2115" t="str">
        <v>EQT AB  ORD</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0.42599999999999999</v>
      </c>
      <c r="AC2115">
        <v>0.71120000000000005</v>
      </c>
      <c r="AD2115">
        <v>0.27750000000000002</v>
      </c>
      <c r="AE2115">
        <v>0.1991</v>
      </c>
      <c r="AF2115">
        <v>0</v>
      </c>
      <c r="AG2115">
        <v>0</v>
      </c>
      <c r="AH2115">
        <v>0</v>
      </c>
      <c r="AI2115">
        <v>0</v>
      </c>
      <c r="AJ2115">
        <v>0</v>
      </c>
      <c r="AK2115">
        <v>0</v>
      </c>
      <c r="AL2115">
        <v>0</v>
      </c>
      <c r="AM2115">
        <v>0</v>
      </c>
      <c r="AN2115">
        <v>0</v>
      </c>
      <c r="AO2115">
        <v>0</v>
      </c>
      <c r="AP2115">
        <v>0</v>
      </c>
      <c r="AQ2115">
        <v>0</v>
      </c>
      <c r="AR2115">
        <v>0</v>
      </c>
      <c r="AS2115">
        <v>0</v>
      </c>
      <c r="AT2115">
        <v>0</v>
      </c>
      <c r="AU2115">
        <v>0</v>
      </c>
      <c r="AV2115">
        <v>0</v>
      </c>
    </row>
    <row r="2116" spans="8:48" ht="15" customHeight="1" x14ac:dyDescent="0.3">
      <c r="H2116" t="str">
        <v>BMBMM46</v>
      </c>
      <c r="I2116" t="str">
        <v>IAR SYSTEMS GROUP AB  ORD B</v>
      </c>
      <c r="J2116">
        <v>0.32529999999999998</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row>
    <row r="2117" spans="8:48" ht="15" customHeight="1" x14ac:dyDescent="0.3">
      <c r="H2117" t="str">
        <v>B2827W2</v>
      </c>
      <c r="I2117" t="str">
        <v>HANSA BIOPHARMA AB  ORD</v>
      </c>
      <c r="J2117">
        <v>0</v>
      </c>
      <c r="K2117">
        <v>0</v>
      </c>
      <c r="L2117">
        <v>0</v>
      </c>
      <c r="M2117">
        <v>0</v>
      </c>
      <c r="N2117">
        <v>0</v>
      </c>
      <c r="O2117">
        <v>0</v>
      </c>
      <c r="P2117">
        <v>0</v>
      </c>
      <c r="Q2117">
        <v>0</v>
      </c>
      <c r="R2117">
        <v>0</v>
      </c>
      <c r="S2117">
        <v>0</v>
      </c>
      <c r="T2117">
        <v>0</v>
      </c>
      <c r="U2117">
        <v>0</v>
      </c>
      <c r="V2117">
        <v>0</v>
      </c>
      <c r="W2117">
        <v>0</v>
      </c>
      <c r="X2117">
        <v>0</v>
      </c>
      <c r="Y2117">
        <v>0.38479999999999998</v>
      </c>
      <c r="Z2117">
        <v>0.27489999999999998</v>
      </c>
      <c r="AA2117">
        <v>0.16789999999999999</v>
      </c>
      <c r="AB2117">
        <v>0.12759999999999999</v>
      </c>
      <c r="AC2117">
        <v>8.7999999999999995E-2</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row>
    <row r="2118" spans="8:48" ht="15" customHeight="1" x14ac:dyDescent="0.3">
      <c r="H2118" t="str">
        <v>BD7XYW2</v>
      </c>
      <c r="I2118" t="str">
        <v>INTERNATIONELLA ENGELSKA SKOLAN  ORD</v>
      </c>
      <c r="J2118">
        <v>0</v>
      </c>
      <c r="K2118">
        <v>0</v>
      </c>
      <c r="L2118">
        <v>0</v>
      </c>
      <c r="M2118">
        <v>0</v>
      </c>
      <c r="N2118">
        <v>0</v>
      </c>
      <c r="O2118">
        <v>0</v>
      </c>
      <c r="P2118">
        <v>0.1202</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row>
    <row r="2119" spans="8:48" ht="15" customHeight="1" x14ac:dyDescent="0.3">
      <c r="H2119" t="str">
        <v>BF1PV38</v>
      </c>
      <c r="I2119" t="str">
        <v>KAPPAHL AB  ORD</v>
      </c>
      <c r="J2119">
        <v>0</v>
      </c>
      <c r="K2119">
        <v>0</v>
      </c>
      <c r="L2119">
        <v>0</v>
      </c>
      <c r="M2119">
        <v>0</v>
      </c>
      <c r="N2119">
        <v>0</v>
      </c>
      <c r="O2119">
        <v>0</v>
      </c>
      <c r="P2119">
        <v>0</v>
      </c>
      <c r="Q2119">
        <v>0</v>
      </c>
      <c r="R2119">
        <v>0.23730000000000001</v>
      </c>
      <c r="S2119">
        <v>0.23080000000000001</v>
      </c>
      <c r="T2119">
        <v>0.24460000000000001</v>
      </c>
      <c r="U2119">
        <v>0.31950000000000001</v>
      </c>
      <c r="V2119">
        <v>0.17449999999999999</v>
      </c>
      <c r="W2119">
        <v>0.2031</v>
      </c>
      <c r="X2119">
        <v>0.2228</v>
      </c>
      <c r="Y2119">
        <v>0.153</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row>
    <row r="2120" spans="8:48" ht="15" customHeight="1" x14ac:dyDescent="0.3">
      <c r="H2120" t="str">
        <v>BH31X65</v>
      </c>
      <c r="I2120" t="str">
        <v>LIME TECHNOLOGIES AB  ORD</v>
      </c>
      <c r="J2120">
        <v>0</v>
      </c>
      <c r="K2120">
        <v>0</v>
      </c>
      <c r="L2120">
        <v>0</v>
      </c>
      <c r="M2120">
        <v>0</v>
      </c>
      <c r="N2120">
        <v>0</v>
      </c>
      <c r="O2120">
        <v>0</v>
      </c>
      <c r="P2120">
        <v>0</v>
      </c>
      <c r="Q2120">
        <v>0</v>
      </c>
      <c r="R2120">
        <v>0</v>
      </c>
      <c r="S2120">
        <v>0</v>
      </c>
      <c r="T2120">
        <v>0</v>
      </c>
      <c r="U2120">
        <v>0</v>
      </c>
      <c r="V2120">
        <v>0</v>
      </c>
      <c r="W2120">
        <v>0</v>
      </c>
      <c r="X2120">
        <v>0</v>
      </c>
      <c r="Y2120">
        <v>0.23100000000000001</v>
      </c>
      <c r="Z2120">
        <v>0.2621</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row>
    <row r="2121" spans="8:48" ht="15" customHeight="1" x14ac:dyDescent="0.3">
      <c r="H2121" t="str">
        <v>BMCM2T0</v>
      </c>
      <c r="I2121" t="str">
        <v>NORDIC WATERPROOFING HOLDING AB  ORD</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0.64159999999999995</v>
      </c>
      <c r="AR2121">
        <v>0.93169999999999997</v>
      </c>
      <c r="AS2121">
        <v>0</v>
      </c>
      <c r="AT2121">
        <v>0</v>
      </c>
      <c r="AU2121">
        <v>0</v>
      </c>
      <c r="AV2121">
        <v>0</v>
      </c>
    </row>
    <row r="2122" spans="8:48" ht="15" customHeight="1" x14ac:dyDescent="0.3">
      <c r="H2122" t="str">
        <v>BNSMSG0</v>
      </c>
      <c r="I2122" t="str">
        <v>VERVE GROUP ( MGI MEDIA &amp; GAM)  ORD</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0.15939999999999999</v>
      </c>
      <c r="AI2122">
        <v>0.39100000000000001</v>
      </c>
      <c r="AJ2122">
        <v>0</v>
      </c>
      <c r="AK2122">
        <v>0</v>
      </c>
      <c r="AL2122">
        <v>0</v>
      </c>
      <c r="AM2122">
        <v>0</v>
      </c>
      <c r="AN2122">
        <v>0</v>
      </c>
      <c r="AO2122">
        <v>0</v>
      </c>
      <c r="AP2122">
        <v>0</v>
      </c>
      <c r="AQ2122">
        <v>0</v>
      </c>
      <c r="AR2122">
        <v>0</v>
      </c>
      <c r="AS2122">
        <v>0</v>
      </c>
      <c r="AT2122">
        <v>0</v>
      </c>
      <c r="AU2122">
        <v>0</v>
      </c>
      <c r="AV2122">
        <v>0</v>
      </c>
    </row>
    <row r="2123" spans="8:48" ht="15" customHeight="1" x14ac:dyDescent="0.3">
      <c r="H2123" t="str">
        <v>BYY1RS3</v>
      </c>
      <c r="I2123" t="str">
        <v>LEOVEGAS AB  ORD</v>
      </c>
      <c r="J2123">
        <v>0</v>
      </c>
      <c r="K2123">
        <v>0</v>
      </c>
      <c r="L2123">
        <v>0</v>
      </c>
      <c r="M2123">
        <v>0</v>
      </c>
      <c r="N2123">
        <v>0</v>
      </c>
      <c r="O2123">
        <v>0.56389999999999996</v>
      </c>
      <c r="P2123">
        <v>0.58640000000000003</v>
      </c>
      <c r="Q2123">
        <v>0.59940000000000004</v>
      </c>
      <c r="R2123">
        <v>0.60460000000000003</v>
      </c>
      <c r="S2123">
        <v>0.94099999999999995</v>
      </c>
      <c r="T2123">
        <v>0.9032</v>
      </c>
      <c r="U2123">
        <v>0.95379999999999998</v>
      </c>
      <c r="V2123">
        <v>0.40939999999999999</v>
      </c>
      <c r="W2123">
        <v>0.37859999999999999</v>
      </c>
      <c r="X2123">
        <v>0.33460000000000001</v>
      </c>
      <c r="Y2123">
        <v>0.40860000000000002</v>
      </c>
      <c r="Z2123">
        <v>0.1176</v>
      </c>
      <c r="AA2123">
        <v>0.11990000000000001</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row>
    <row r="2124" spans="8:48" ht="15" customHeight="1" x14ac:dyDescent="0.3">
      <c r="H2124" t="str">
        <v>B1HDN54</v>
      </c>
      <c r="I2124" t="str">
        <v>RADISSON HOSPITALITY AB  ORD</v>
      </c>
      <c r="J2124">
        <v>0.86950000000000005</v>
      </c>
      <c r="K2124">
        <v>1.0597000000000001</v>
      </c>
      <c r="L2124">
        <v>1.0798000000000001</v>
      </c>
      <c r="M2124">
        <v>1.0075000000000001</v>
      </c>
      <c r="N2124">
        <v>1.3041</v>
      </c>
      <c r="O2124">
        <v>1.2871999999999999</v>
      </c>
      <c r="P2124">
        <v>1.3307</v>
      </c>
      <c r="Q2124">
        <v>1.2031000000000001</v>
      </c>
      <c r="R2124">
        <v>1.0845</v>
      </c>
      <c r="S2124">
        <v>0.94399999999999995</v>
      </c>
      <c r="T2124">
        <v>0.9617</v>
      </c>
      <c r="U2124">
        <v>0.73960000000000004</v>
      </c>
      <c r="V2124">
        <v>0.65129999999999999</v>
      </c>
      <c r="W2124">
        <v>0.74119999999999997</v>
      </c>
      <c r="X2124">
        <v>0.97789999999999999</v>
      </c>
      <c r="Y2124">
        <v>0.75629999999999997</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row>
    <row r="2125" spans="8:48" ht="15" customHeight="1" x14ac:dyDescent="0.3">
      <c r="H2125" t="str">
        <v>BKY4S25</v>
      </c>
      <c r="I2125" t="str">
        <v>PIERCE GROUP AB  ORD</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0.34360000000000002</v>
      </c>
      <c r="AI2125">
        <v>0.31030000000000002</v>
      </c>
      <c r="AJ2125">
        <v>0.29670000000000002</v>
      </c>
      <c r="AK2125">
        <v>0.39240000000000003</v>
      </c>
      <c r="AL2125">
        <v>0.16239999999999999</v>
      </c>
      <c r="AM2125">
        <v>7.17E-2</v>
      </c>
      <c r="AN2125">
        <v>0</v>
      </c>
      <c r="AO2125">
        <v>0</v>
      </c>
      <c r="AP2125">
        <v>0</v>
      </c>
      <c r="AQ2125">
        <v>0</v>
      </c>
      <c r="AR2125">
        <v>0</v>
      </c>
      <c r="AS2125">
        <v>0</v>
      </c>
      <c r="AT2125">
        <v>0</v>
      </c>
      <c r="AU2125">
        <v>0</v>
      </c>
      <c r="AV2125">
        <v>0</v>
      </c>
    </row>
    <row r="2126" spans="8:48" ht="15" customHeight="1" x14ac:dyDescent="0.3">
      <c r="H2126" t="str">
        <v>5692532</v>
      </c>
      <c r="I2126" t="str">
        <v>NORDNET AB (TELETRADE FIN SVC)  ORD</v>
      </c>
      <c r="J2126">
        <v>0.26869999999999999</v>
      </c>
      <c r="K2126">
        <v>0.20710000000000001</v>
      </c>
      <c r="L2126">
        <v>0.1988</v>
      </c>
      <c r="M2126">
        <v>0.31709999999999999</v>
      </c>
      <c r="N2126">
        <v>0.2959</v>
      </c>
      <c r="O2126">
        <v>0.25650000000000001</v>
      </c>
      <c r="P2126">
        <v>0.25790000000000002</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row>
    <row r="2127" spans="8:48" ht="15" customHeight="1" x14ac:dyDescent="0.3">
      <c r="H2127" t="str">
        <v>BF2FPV3</v>
      </c>
      <c r="I2127" t="str">
        <v>AAK AB  ORD</v>
      </c>
      <c r="J2127">
        <v>0.20630000000000001</v>
      </c>
      <c r="K2127">
        <v>0.21190000000000001</v>
      </c>
      <c r="L2127">
        <v>0.19350000000000001</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1.0286</v>
      </c>
      <c r="AI2127">
        <v>0.95469999999999999</v>
      </c>
      <c r="AJ2127">
        <v>1.0553999999999999</v>
      </c>
      <c r="AK2127">
        <v>1.0689</v>
      </c>
      <c r="AL2127">
        <v>0.99</v>
      </c>
      <c r="AM2127">
        <v>1.0279</v>
      </c>
      <c r="AN2127">
        <v>1.0085</v>
      </c>
      <c r="AO2127">
        <v>1.1319999999999999</v>
      </c>
      <c r="AP2127">
        <v>1.1437999999999999</v>
      </c>
      <c r="AQ2127">
        <v>0.65300000000000002</v>
      </c>
      <c r="AR2127">
        <v>0.69310000000000005</v>
      </c>
      <c r="AS2127">
        <v>0.55520000000000003</v>
      </c>
      <c r="AT2127">
        <v>0</v>
      </c>
      <c r="AU2127">
        <v>0</v>
      </c>
      <c r="AV2127">
        <v>0</v>
      </c>
    </row>
    <row r="2128" spans="8:48" ht="15" customHeight="1" x14ac:dyDescent="0.3">
      <c r="H2128" t="str">
        <v>B92B2M9</v>
      </c>
      <c r="I2128" t="str">
        <v>AHLSTROM MUNKSJO OYJ  ORD</v>
      </c>
      <c r="J2128">
        <v>0.30430000000000001</v>
      </c>
      <c r="K2128">
        <v>0.2495</v>
      </c>
      <c r="L2128">
        <v>0.20100000000000001</v>
      </c>
      <c r="M2128">
        <v>0.22140000000000001</v>
      </c>
      <c r="N2128">
        <v>0.27800000000000002</v>
      </c>
      <c r="O2128">
        <v>0.2571</v>
      </c>
      <c r="P2128">
        <v>0.25669999999999998</v>
      </c>
      <c r="Q2128">
        <v>0.29499999999999998</v>
      </c>
      <c r="R2128">
        <v>0.26879999999999998</v>
      </c>
      <c r="S2128">
        <v>0.2676</v>
      </c>
      <c r="T2128">
        <v>0.30909999999999999</v>
      </c>
      <c r="U2128">
        <v>0.41870000000000002</v>
      </c>
      <c r="V2128">
        <v>0.39510000000000001</v>
      </c>
      <c r="W2128">
        <v>0.33910000000000001</v>
      </c>
      <c r="X2128">
        <v>0.372</v>
      </c>
      <c r="Y2128">
        <v>0.50870000000000004</v>
      </c>
      <c r="Z2128">
        <v>0.45569999999999999</v>
      </c>
      <c r="AA2128">
        <v>0.47589999999999999</v>
      </c>
      <c r="AB2128">
        <v>0.59189999999999998</v>
      </c>
      <c r="AC2128">
        <v>0.5675</v>
      </c>
      <c r="AD2128">
        <v>0.71750000000000003</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row>
    <row r="2129" spans="8:48" ht="15" customHeight="1" x14ac:dyDescent="0.3">
      <c r="H2129" t="str">
        <v>4024006</v>
      </c>
      <c r="I2129" t="str">
        <v>AMER SPORTS CORP  ORD</v>
      </c>
      <c r="J2129">
        <v>0.33069999999999999</v>
      </c>
      <c r="K2129">
        <v>0.35060000000000002</v>
      </c>
      <c r="L2129">
        <v>0.22969999999999999</v>
      </c>
      <c r="M2129">
        <v>0.19700000000000001</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row>
    <row r="2130" spans="8:48" ht="15" customHeight="1" x14ac:dyDescent="0.3">
      <c r="H2130" t="str">
        <v>B53TNH6</v>
      </c>
      <c r="I2130" t="str">
        <v>BWIN PARTY DIGITAL (PARTYGAMNG)  ORD</v>
      </c>
      <c r="J2130">
        <v>0</v>
      </c>
      <c r="K2130">
        <v>0</v>
      </c>
      <c r="L2130">
        <v>0.93220000000000003</v>
      </c>
      <c r="M2130">
        <v>1.5933999999999999</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row>
    <row r="2131" spans="8:48" ht="15" customHeight="1" x14ac:dyDescent="0.3">
      <c r="H2131" t="str">
        <v>BBP6J80</v>
      </c>
      <c r="I2131" t="str">
        <v>CAVERION OYJ  ORD</v>
      </c>
      <c r="J2131">
        <v>0</v>
      </c>
      <c r="K2131">
        <v>0</v>
      </c>
      <c r="L2131">
        <v>0</v>
      </c>
      <c r="M2131">
        <v>0</v>
      </c>
      <c r="N2131">
        <v>0</v>
      </c>
      <c r="O2131">
        <v>0</v>
      </c>
      <c r="P2131">
        <v>0</v>
      </c>
      <c r="Q2131">
        <v>0</v>
      </c>
      <c r="R2131">
        <v>0</v>
      </c>
      <c r="S2131">
        <v>0</v>
      </c>
      <c r="T2131">
        <v>0</v>
      </c>
      <c r="U2131">
        <v>0</v>
      </c>
      <c r="V2131">
        <v>0</v>
      </c>
      <c r="W2131">
        <v>0</v>
      </c>
      <c r="X2131">
        <v>0</v>
      </c>
      <c r="Y2131">
        <v>0.39219999999999999</v>
      </c>
      <c r="Z2131">
        <v>0.40820000000000001</v>
      </c>
      <c r="AA2131">
        <v>0.47849999999999998</v>
      </c>
      <c r="AB2131">
        <v>0.59589999999999999</v>
      </c>
      <c r="AC2131">
        <v>0.69069999999999998</v>
      </c>
      <c r="AD2131">
        <v>0.78990000000000005</v>
      </c>
      <c r="AE2131">
        <v>1.0378000000000001</v>
      </c>
      <c r="AF2131">
        <v>0.98740000000000006</v>
      </c>
      <c r="AG2131">
        <v>0.45610000000000001</v>
      </c>
      <c r="AH2131">
        <v>0.41149999999999998</v>
      </c>
      <c r="AI2131">
        <v>0.48089999999999999</v>
      </c>
      <c r="AJ2131">
        <v>0.44550000000000001</v>
      </c>
      <c r="AK2131">
        <v>0.42480000000000001</v>
      </c>
      <c r="AL2131">
        <v>0.35659999999999997</v>
      </c>
      <c r="AM2131">
        <v>0.50570000000000004</v>
      </c>
      <c r="AN2131">
        <v>0.55469999999999997</v>
      </c>
      <c r="AO2131">
        <v>0</v>
      </c>
      <c r="AP2131">
        <v>0</v>
      </c>
      <c r="AQ2131">
        <v>0</v>
      </c>
      <c r="AR2131">
        <v>0</v>
      </c>
      <c r="AS2131">
        <v>0</v>
      </c>
      <c r="AT2131">
        <v>0</v>
      </c>
      <c r="AU2131">
        <v>0</v>
      </c>
      <c r="AV2131">
        <v>0</v>
      </c>
    </row>
    <row r="2132" spans="8:48" ht="15" customHeight="1" x14ac:dyDescent="0.3">
      <c r="H2132" t="str">
        <v>BKDZTB5</v>
      </c>
      <c r="I2132" t="str">
        <v>CRAMO OYJ  ORD</v>
      </c>
      <c r="J2132">
        <v>0.1018</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row>
    <row r="2133" spans="8:48" ht="15" customHeight="1" x14ac:dyDescent="0.3">
      <c r="H2133" t="str">
        <v>BD8N722</v>
      </c>
      <c r="I2133" t="str">
        <v>DNA PLC  ORD</v>
      </c>
      <c r="J2133">
        <v>0</v>
      </c>
      <c r="K2133">
        <v>0</v>
      </c>
      <c r="L2133">
        <v>0</v>
      </c>
      <c r="M2133">
        <v>0</v>
      </c>
      <c r="N2133">
        <v>0</v>
      </c>
      <c r="O2133">
        <v>0</v>
      </c>
      <c r="P2133">
        <v>0</v>
      </c>
      <c r="Q2133">
        <v>0</v>
      </c>
      <c r="R2133">
        <v>0.23069999999999999</v>
      </c>
      <c r="S2133">
        <v>0.25280000000000002</v>
      </c>
      <c r="T2133">
        <v>0.23419999999999999</v>
      </c>
      <c r="U2133">
        <v>0.39910000000000001</v>
      </c>
      <c r="V2133">
        <v>0.29060000000000002</v>
      </c>
      <c r="W2133">
        <v>0.31740000000000002</v>
      </c>
      <c r="X2133">
        <v>0.30690000000000001</v>
      </c>
      <c r="Y2133">
        <v>0.36059999999999998</v>
      </c>
      <c r="Z2133">
        <v>0.37030000000000002</v>
      </c>
      <c r="AA2133">
        <v>0.36630000000000001</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row>
    <row r="2134" spans="8:48" ht="15" customHeight="1" x14ac:dyDescent="0.3">
      <c r="H2134" t="str">
        <v>BYZYH36</v>
      </c>
      <c r="I2134" t="str">
        <v>CATENA MEDIA PLC  ORD</v>
      </c>
      <c r="J2134">
        <v>0</v>
      </c>
      <c r="K2134">
        <v>0</v>
      </c>
      <c r="L2134">
        <v>0</v>
      </c>
      <c r="M2134">
        <v>0</v>
      </c>
      <c r="N2134">
        <v>0.11459999999999999</v>
      </c>
      <c r="O2134">
        <v>0.12820000000000001</v>
      </c>
      <c r="P2134">
        <v>0.14099999999999999</v>
      </c>
      <c r="Q2134">
        <v>0.15040000000000001</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row>
    <row r="2135" spans="8:48" ht="15" customHeight="1" x14ac:dyDescent="0.3">
      <c r="H2135" t="str">
        <v>4447476</v>
      </c>
      <c r="I2135" t="str">
        <v>HUHTAMAKI (VAN LEER) OYJ  ORD</v>
      </c>
      <c r="J2135">
        <v>0.36009999999999998</v>
      </c>
      <c r="K2135">
        <v>0.34870000000000001</v>
      </c>
      <c r="L2135">
        <v>0.33629999999999999</v>
      </c>
      <c r="M2135">
        <v>0.39629999999999999</v>
      </c>
      <c r="N2135">
        <v>0.3548</v>
      </c>
      <c r="O2135">
        <v>0.39079999999999998</v>
      </c>
      <c r="P2135">
        <v>0.30359999999999998</v>
      </c>
      <c r="Q2135">
        <v>0.36320000000000002</v>
      </c>
      <c r="R2135">
        <v>0.38009999999999999</v>
      </c>
      <c r="S2135">
        <v>0.39040000000000002</v>
      </c>
      <c r="T2135">
        <v>0.54479999999999995</v>
      </c>
      <c r="U2135">
        <v>1.4668000000000001</v>
      </c>
      <c r="V2135">
        <v>1.5079</v>
      </c>
      <c r="W2135">
        <v>1.2593000000000001</v>
      </c>
      <c r="X2135">
        <v>1.1291</v>
      </c>
      <c r="Y2135">
        <v>1.3845000000000001</v>
      </c>
      <c r="Z2135">
        <v>1.4159999999999999</v>
      </c>
      <c r="AA2135">
        <v>1.0892999999999999</v>
      </c>
      <c r="AB2135">
        <v>0.96060000000000001</v>
      </c>
      <c r="AC2135">
        <v>1.0421</v>
      </c>
      <c r="AD2135">
        <v>0.89859999999999995</v>
      </c>
      <c r="AE2135">
        <v>0.69259999999999999</v>
      </c>
      <c r="AF2135">
        <v>0.81089999999999995</v>
      </c>
      <c r="AG2135">
        <v>0.66969999999999996</v>
      </c>
      <c r="AH2135">
        <v>0.71430000000000005</v>
      </c>
      <c r="AI2135">
        <v>0.69130000000000003</v>
      </c>
      <c r="AJ2135">
        <v>0.70120000000000005</v>
      </c>
      <c r="AK2135">
        <v>0.69910000000000005</v>
      </c>
      <c r="AL2135">
        <v>0.58379999999999999</v>
      </c>
      <c r="AM2135">
        <v>0.96540000000000004</v>
      </c>
      <c r="AN2135">
        <v>0.81720000000000004</v>
      </c>
      <c r="AO2135">
        <v>0.73650000000000004</v>
      </c>
      <c r="AP2135">
        <v>0.75360000000000005</v>
      </c>
      <c r="AQ2135">
        <v>0.66279999999999994</v>
      </c>
      <c r="AR2135">
        <v>0.73250000000000004</v>
      </c>
      <c r="AS2135">
        <v>0.80130000000000001</v>
      </c>
      <c r="AT2135">
        <v>0.40300000000000002</v>
      </c>
      <c r="AU2135">
        <v>0</v>
      </c>
      <c r="AV2135">
        <v>0</v>
      </c>
    </row>
    <row r="2136" spans="8:48" ht="15" customHeight="1" x14ac:dyDescent="0.3">
      <c r="H2136" t="str">
        <v>7243530</v>
      </c>
      <c r="I2136" t="str">
        <v>JUMBO SA  ORD</v>
      </c>
      <c r="J2136">
        <v>0</v>
      </c>
      <c r="K2136">
        <v>0</v>
      </c>
      <c r="L2136">
        <v>0.16139999999999999</v>
      </c>
      <c r="M2136">
        <v>0.1782</v>
      </c>
      <c r="N2136">
        <v>0.87039999999999995</v>
      </c>
      <c r="O2136">
        <v>0.86609999999999998</v>
      </c>
      <c r="P2136">
        <v>0.75570000000000004</v>
      </c>
      <c r="Q2136">
        <v>0.87780000000000002</v>
      </c>
      <c r="R2136">
        <v>0.67659999999999998</v>
      </c>
      <c r="S2136">
        <v>0.55910000000000004</v>
      </c>
      <c r="T2136">
        <v>0.47189999999999999</v>
      </c>
      <c r="U2136">
        <v>0.49690000000000001</v>
      </c>
      <c r="V2136">
        <v>0.48749999999999999</v>
      </c>
      <c r="W2136">
        <v>0.44590000000000002</v>
      </c>
      <c r="X2136">
        <v>0.41589999999999999</v>
      </c>
      <c r="Y2136">
        <v>0.1729</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row>
    <row r="2137" spans="8:48" ht="15" customHeight="1" x14ac:dyDescent="0.3">
      <c r="H2137" t="str">
        <v>B11WFP1</v>
      </c>
      <c r="I2137" t="str">
        <v>KONECRANES OYJ  ORD</v>
      </c>
      <c r="J2137">
        <v>0</v>
      </c>
      <c r="K2137">
        <v>0</v>
      </c>
      <c r="L2137">
        <v>0.34200000000000003</v>
      </c>
      <c r="M2137">
        <v>0.30740000000000001</v>
      </c>
      <c r="N2137">
        <v>0.3871</v>
      </c>
      <c r="O2137">
        <v>0.45569999999999999</v>
      </c>
      <c r="P2137">
        <v>0.31469999999999998</v>
      </c>
      <c r="Q2137">
        <v>0.31690000000000002</v>
      </c>
      <c r="R2137">
        <v>0.30030000000000001</v>
      </c>
      <c r="S2137">
        <v>0.33160000000000001</v>
      </c>
      <c r="T2137">
        <v>0.31869999999999998</v>
      </c>
      <c r="U2137">
        <v>0.30309999999999998</v>
      </c>
      <c r="V2137">
        <v>0.42749999999999999</v>
      </c>
      <c r="W2137">
        <v>0.40260000000000001</v>
      </c>
      <c r="X2137">
        <v>0.38669999999999999</v>
      </c>
      <c r="Y2137">
        <v>0.41</v>
      </c>
      <c r="Z2137">
        <v>0.3785</v>
      </c>
      <c r="AA2137">
        <v>0.40260000000000001</v>
      </c>
      <c r="AB2137">
        <v>0.46550000000000002</v>
      </c>
      <c r="AC2137">
        <v>0.40749999999999997</v>
      </c>
      <c r="AD2137">
        <v>0.37659999999999999</v>
      </c>
      <c r="AE2137">
        <v>0.38850000000000001</v>
      </c>
      <c r="AF2137">
        <v>0</v>
      </c>
      <c r="AG2137">
        <v>0</v>
      </c>
      <c r="AH2137">
        <v>0</v>
      </c>
      <c r="AI2137">
        <v>0</v>
      </c>
      <c r="AJ2137">
        <v>0</v>
      </c>
      <c r="AK2137">
        <v>0</v>
      </c>
      <c r="AL2137">
        <v>0</v>
      </c>
      <c r="AM2137">
        <v>0</v>
      </c>
      <c r="AN2137">
        <v>0</v>
      </c>
      <c r="AO2137">
        <v>0</v>
      </c>
      <c r="AP2137">
        <v>0</v>
      </c>
      <c r="AQ2137">
        <v>0</v>
      </c>
      <c r="AR2137">
        <v>0</v>
      </c>
      <c r="AS2137">
        <v>0</v>
      </c>
      <c r="AT2137">
        <v>0</v>
      </c>
      <c r="AU2137">
        <v>0</v>
      </c>
      <c r="AV2137">
        <v>0</v>
      </c>
    </row>
    <row r="2138" spans="8:48" ht="15" customHeight="1" x14ac:dyDescent="0.3">
      <c r="H2138" t="str">
        <v>BYZSS79</v>
      </c>
      <c r="I2138" t="str">
        <v>KOTIPIZZA GROUP OYJ  ORD</v>
      </c>
      <c r="J2138">
        <v>0</v>
      </c>
      <c r="K2138">
        <v>0</v>
      </c>
      <c r="L2138">
        <v>0</v>
      </c>
      <c r="M2138">
        <v>0</v>
      </c>
      <c r="N2138">
        <v>0</v>
      </c>
      <c r="O2138">
        <v>0</v>
      </c>
      <c r="P2138">
        <v>0</v>
      </c>
      <c r="Q2138">
        <v>0</v>
      </c>
      <c r="R2138">
        <v>0.11799999999999999</v>
      </c>
      <c r="S2138">
        <v>0.1384</v>
      </c>
      <c r="T2138">
        <v>0.1196</v>
      </c>
      <c r="U2138">
        <v>0.1237</v>
      </c>
      <c r="V2138">
        <v>0.1057</v>
      </c>
      <c r="W2138">
        <v>9.9900000000000003E-2</v>
      </c>
      <c r="X2138">
        <v>0.1205</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row>
    <row r="2139" spans="8:48" ht="15" customHeight="1" x14ac:dyDescent="0.3">
      <c r="H2139" t="str">
        <v>B07G378</v>
      </c>
      <c r="I2139" t="str">
        <v>NOKIAN RENKAAT (TYRES) OYJ  ORD</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0.91090000000000004</v>
      </c>
      <c r="AG2139">
        <v>0.59640000000000004</v>
      </c>
      <c r="AH2139">
        <v>0.64019999999999999</v>
      </c>
      <c r="AI2139">
        <v>0.59019999999999995</v>
      </c>
      <c r="AJ2139">
        <v>0.55920000000000003</v>
      </c>
      <c r="AK2139">
        <v>0.60189999999999999</v>
      </c>
      <c r="AL2139">
        <v>0</v>
      </c>
      <c r="AM2139">
        <v>0</v>
      </c>
      <c r="AN2139">
        <v>0</v>
      </c>
      <c r="AO2139">
        <v>0</v>
      </c>
      <c r="AP2139">
        <v>0</v>
      </c>
      <c r="AQ2139">
        <v>0</v>
      </c>
      <c r="AR2139">
        <v>0</v>
      </c>
      <c r="AS2139">
        <v>0</v>
      </c>
      <c r="AT2139">
        <v>0</v>
      </c>
      <c r="AU2139">
        <v>0</v>
      </c>
      <c r="AV2139">
        <v>0</v>
      </c>
    </row>
    <row r="2140" spans="8:48" ht="15" customHeight="1" x14ac:dyDescent="0.3">
      <c r="H2140" t="str">
        <v>B0B9GS5</v>
      </c>
      <c r="I2140" t="str">
        <v>NOS SGPS (ZON OPTIMUS) SA  ORD</v>
      </c>
      <c r="J2140">
        <v>0</v>
      </c>
      <c r="K2140">
        <v>0</v>
      </c>
      <c r="L2140">
        <v>0</v>
      </c>
      <c r="M2140">
        <v>0</v>
      </c>
      <c r="N2140">
        <v>0</v>
      </c>
      <c r="O2140">
        <v>0</v>
      </c>
      <c r="P2140">
        <v>0</v>
      </c>
      <c r="Q2140">
        <v>0</v>
      </c>
      <c r="R2140">
        <v>0</v>
      </c>
      <c r="S2140">
        <v>0</v>
      </c>
      <c r="T2140">
        <v>0</v>
      </c>
      <c r="U2140">
        <v>0</v>
      </c>
      <c r="V2140">
        <v>0</v>
      </c>
      <c r="W2140">
        <v>0</v>
      </c>
      <c r="X2140">
        <v>0</v>
      </c>
      <c r="Y2140">
        <v>0</v>
      </c>
      <c r="Z2140">
        <v>0</v>
      </c>
      <c r="AA2140">
        <v>0.50870000000000004</v>
      </c>
      <c r="AB2140">
        <v>0.65300000000000002</v>
      </c>
      <c r="AC2140">
        <v>0.65410000000000001</v>
      </c>
      <c r="AD2140">
        <v>0.98180000000000001</v>
      </c>
      <c r="AE2140">
        <v>0.95699999999999996</v>
      </c>
      <c r="AF2140">
        <v>0.5252</v>
      </c>
      <c r="AG2140">
        <v>0.36770000000000003</v>
      </c>
      <c r="AH2140">
        <v>0</v>
      </c>
      <c r="AI2140">
        <v>0</v>
      </c>
      <c r="AJ2140">
        <v>0</v>
      </c>
      <c r="AK2140">
        <v>0</v>
      </c>
      <c r="AL2140">
        <v>0</v>
      </c>
      <c r="AM2140">
        <v>0</v>
      </c>
      <c r="AN2140">
        <v>0</v>
      </c>
      <c r="AO2140">
        <v>0</v>
      </c>
      <c r="AP2140">
        <v>0</v>
      </c>
      <c r="AQ2140">
        <v>0</v>
      </c>
      <c r="AR2140">
        <v>0</v>
      </c>
      <c r="AS2140">
        <v>0</v>
      </c>
      <c r="AT2140">
        <v>0</v>
      </c>
      <c r="AU2140">
        <v>0</v>
      </c>
      <c r="AV2140">
        <v>0</v>
      </c>
    </row>
    <row r="2141" spans="8:48" ht="15" customHeight="1" x14ac:dyDescent="0.3">
      <c r="H2141" t="str">
        <v>BKT6105</v>
      </c>
      <c r="I2141" t="str">
        <v>MUSTI GROUP PLC  ORD</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0.1169</v>
      </c>
      <c r="AE2141">
        <v>0.42109999999999997</v>
      </c>
      <c r="AF2141">
        <v>0.53669999999999995</v>
      </c>
      <c r="AG2141">
        <v>0.56179999999999997</v>
      </c>
      <c r="AH2141">
        <v>0.48570000000000002</v>
      </c>
      <c r="AI2141">
        <v>0.45179999999999998</v>
      </c>
      <c r="AJ2141">
        <v>0.32719999999999999</v>
      </c>
      <c r="AK2141">
        <v>0</v>
      </c>
      <c r="AL2141">
        <v>0</v>
      </c>
      <c r="AM2141">
        <v>0</v>
      </c>
      <c r="AN2141">
        <v>0</v>
      </c>
      <c r="AO2141">
        <v>0</v>
      </c>
      <c r="AP2141">
        <v>0.36830000000000002</v>
      </c>
      <c r="AQ2141">
        <v>0.3478</v>
      </c>
      <c r="AR2141">
        <v>0.29360000000000003</v>
      </c>
      <c r="AS2141">
        <v>0</v>
      </c>
      <c r="AT2141">
        <v>0</v>
      </c>
      <c r="AU2141">
        <v>0</v>
      </c>
      <c r="AV2141">
        <v>0</v>
      </c>
    </row>
    <row r="2142" spans="8:48" ht="15" customHeight="1" x14ac:dyDescent="0.3">
      <c r="H2142" t="str">
        <v>7018556</v>
      </c>
      <c r="I2142" t="str">
        <v>NAVIGATOR CO (PORTUCEL) SA  ORD</v>
      </c>
      <c r="J2142">
        <v>0.33389999999999997</v>
      </c>
      <c r="K2142">
        <v>0.30459999999999998</v>
      </c>
      <c r="L2142">
        <v>0.28220000000000001</v>
      </c>
      <c r="M2142">
        <v>0.33800000000000002</v>
      </c>
      <c r="N2142">
        <v>0.3347</v>
      </c>
      <c r="O2142">
        <v>0.30809999999999998</v>
      </c>
      <c r="P2142">
        <v>0.2959</v>
      </c>
      <c r="Q2142">
        <v>0.3548</v>
      </c>
      <c r="R2142">
        <v>0.39340000000000003</v>
      </c>
      <c r="S2142">
        <v>0.30640000000000001</v>
      </c>
      <c r="T2142">
        <v>0.31680000000000003</v>
      </c>
      <c r="U2142">
        <v>0.30099999999999999</v>
      </c>
      <c r="V2142">
        <v>0.49930000000000002</v>
      </c>
      <c r="W2142">
        <v>0.49959999999999999</v>
      </c>
      <c r="X2142">
        <v>0.42520000000000002</v>
      </c>
      <c r="Y2142">
        <v>0.35060000000000002</v>
      </c>
      <c r="Z2142">
        <v>0.37719999999999998</v>
      </c>
      <c r="AA2142">
        <v>0.30570000000000003</v>
      </c>
      <c r="AB2142">
        <v>0.42349999999999999</v>
      </c>
      <c r="AC2142">
        <v>0.43609999999999999</v>
      </c>
      <c r="AD2142">
        <v>0.42470000000000002</v>
      </c>
      <c r="AE2142">
        <v>0</v>
      </c>
      <c r="AF2142">
        <v>0</v>
      </c>
      <c r="AG2142">
        <v>0</v>
      </c>
      <c r="AH2142">
        <v>0</v>
      </c>
      <c r="AI2142">
        <v>0.29170000000000001</v>
      </c>
      <c r="AJ2142">
        <v>0.33779999999999999</v>
      </c>
      <c r="AK2142">
        <v>0.39900000000000002</v>
      </c>
      <c r="AL2142">
        <v>0.36299999999999999</v>
      </c>
      <c r="AM2142">
        <v>0.2324</v>
      </c>
      <c r="AN2142">
        <v>0</v>
      </c>
      <c r="AO2142">
        <v>0</v>
      </c>
      <c r="AP2142">
        <v>0</v>
      </c>
      <c r="AQ2142">
        <v>0</v>
      </c>
      <c r="AR2142">
        <v>0</v>
      </c>
      <c r="AS2142">
        <v>0</v>
      </c>
      <c r="AT2142">
        <v>0</v>
      </c>
      <c r="AU2142">
        <v>0</v>
      </c>
      <c r="AV2142">
        <v>0</v>
      </c>
    </row>
    <row r="2143" spans="8:48" ht="15" customHeight="1" x14ac:dyDescent="0.3">
      <c r="H2143" t="str">
        <v>BYZQHX2</v>
      </c>
      <c r="I2143" t="str">
        <v>QT GROUP PLC  ORD</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0.33200000000000002</v>
      </c>
      <c r="AH2143">
        <v>0.40189999999999998</v>
      </c>
      <c r="AI2143">
        <v>0.33019999999999999</v>
      </c>
      <c r="AJ2143">
        <v>0.30220000000000002</v>
      </c>
      <c r="AK2143">
        <v>0.31990000000000002</v>
      </c>
      <c r="AL2143">
        <v>0.3881</v>
      </c>
      <c r="AM2143">
        <v>0.19270000000000001</v>
      </c>
      <c r="AN2143">
        <v>0</v>
      </c>
      <c r="AO2143">
        <v>0</v>
      </c>
      <c r="AP2143">
        <v>0</v>
      </c>
      <c r="AQ2143">
        <v>0</v>
      </c>
      <c r="AR2143">
        <v>0</v>
      </c>
      <c r="AS2143">
        <v>0</v>
      </c>
      <c r="AT2143">
        <v>0</v>
      </c>
      <c r="AU2143">
        <v>0</v>
      </c>
      <c r="AV2143">
        <v>0</v>
      </c>
    </row>
    <row r="2144" spans="8:48" ht="15" customHeight="1" x14ac:dyDescent="0.3">
      <c r="H2144" t="str">
        <v>5446632</v>
      </c>
      <c r="I2144" t="str">
        <v>RAISIO OYJ  ORD V CONV</v>
      </c>
      <c r="J2144">
        <v>0.37009999999999998</v>
      </c>
      <c r="K2144">
        <v>0.30280000000000001</v>
      </c>
      <c r="L2144">
        <v>0.3256</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row>
    <row r="2145" spans="8:48" ht="15" customHeight="1" x14ac:dyDescent="0.3">
      <c r="H2145" t="str">
        <v>5964640</v>
      </c>
      <c r="I2145" t="str">
        <v>SANOMA (SANOMA WSOY) OYJ  ORD</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0.36609999999999998</v>
      </c>
      <c r="AG2145">
        <v>0.2888</v>
      </c>
      <c r="AH2145">
        <v>0.28449999999999998</v>
      </c>
      <c r="AI2145">
        <v>0.28639999999999999</v>
      </c>
      <c r="AJ2145">
        <v>0.3049</v>
      </c>
      <c r="AK2145">
        <v>0.30020000000000002</v>
      </c>
      <c r="AL2145">
        <v>0.29060000000000002</v>
      </c>
      <c r="AM2145">
        <v>0.39960000000000001</v>
      </c>
      <c r="AN2145">
        <v>0.45490000000000003</v>
      </c>
      <c r="AO2145">
        <v>0.3105</v>
      </c>
      <c r="AP2145">
        <v>0.3034</v>
      </c>
      <c r="AQ2145">
        <v>0</v>
      </c>
      <c r="AR2145">
        <v>0</v>
      </c>
      <c r="AS2145">
        <v>0</v>
      </c>
      <c r="AT2145">
        <v>0</v>
      </c>
      <c r="AU2145">
        <v>0</v>
      </c>
      <c r="AV2145">
        <v>0</v>
      </c>
    </row>
    <row r="2146" spans="8:48" ht="15" customHeight="1" x14ac:dyDescent="0.3">
      <c r="H2146" t="str">
        <v>B28XVV2</v>
      </c>
      <c r="I2146" t="str">
        <v>TERNA ENERGY SA  ORD</v>
      </c>
      <c r="J2146">
        <v>0</v>
      </c>
      <c r="K2146">
        <v>0</v>
      </c>
      <c r="L2146">
        <v>0</v>
      </c>
      <c r="M2146">
        <v>0</v>
      </c>
      <c r="N2146">
        <v>0</v>
      </c>
      <c r="O2146">
        <v>0</v>
      </c>
      <c r="P2146">
        <v>0</v>
      </c>
      <c r="Q2146">
        <v>0</v>
      </c>
      <c r="R2146">
        <v>0</v>
      </c>
      <c r="S2146">
        <v>0</v>
      </c>
      <c r="T2146">
        <v>0</v>
      </c>
      <c r="U2146">
        <v>0</v>
      </c>
      <c r="V2146">
        <v>0</v>
      </c>
      <c r="W2146">
        <v>0</v>
      </c>
      <c r="X2146">
        <v>0</v>
      </c>
      <c r="Y2146">
        <v>0</v>
      </c>
      <c r="Z2146">
        <v>0</v>
      </c>
      <c r="AA2146">
        <v>0.1101</v>
      </c>
      <c r="AB2146">
        <v>0.13370000000000001</v>
      </c>
      <c r="AC2146">
        <v>0.1681</v>
      </c>
      <c r="AD2146">
        <v>0.29670000000000002</v>
      </c>
      <c r="AE2146">
        <v>0.31490000000000001</v>
      </c>
      <c r="AF2146">
        <v>0.35310000000000002</v>
      </c>
      <c r="AG2146">
        <v>0.26479999999999998</v>
      </c>
      <c r="AH2146">
        <v>0</v>
      </c>
      <c r="AI2146">
        <v>0</v>
      </c>
      <c r="AJ2146">
        <v>0</v>
      </c>
      <c r="AK2146">
        <v>0</v>
      </c>
      <c r="AL2146">
        <v>0</v>
      </c>
      <c r="AM2146">
        <v>0</v>
      </c>
      <c r="AN2146">
        <v>0</v>
      </c>
      <c r="AO2146">
        <v>0</v>
      </c>
      <c r="AP2146">
        <v>0</v>
      </c>
      <c r="AQ2146">
        <v>0</v>
      </c>
      <c r="AR2146">
        <v>0</v>
      </c>
      <c r="AS2146">
        <v>0</v>
      </c>
      <c r="AT2146">
        <v>0</v>
      </c>
      <c r="AU2146">
        <v>0</v>
      </c>
      <c r="AV2146">
        <v>0</v>
      </c>
    </row>
    <row r="2147" spans="8:48" ht="15" customHeight="1" x14ac:dyDescent="0.3">
      <c r="H2147" t="str">
        <v>5232671</v>
      </c>
      <c r="I2147" t="str">
        <v>UPONOR OYJ  ORD A</v>
      </c>
      <c r="J2147">
        <v>0</v>
      </c>
      <c r="K2147">
        <v>0</v>
      </c>
      <c r="L2147">
        <v>0</v>
      </c>
      <c r="M2147">
        <v>0</v>
      </c>
      <c r="N2147">
        <v>0</v>
      </c>
      <c r="O2147">
        <v>0</v>
      </c>
      <c r="P2147">
        <v>0</v>
      </c>
      <c r="Q2147">
        <v>0</v>
      </c>
      <c r="R2147">
        <v>0</v>
      </c>
      <c r="S2147">
        <v>0</v>
      </c>
      <c r="T2147">
        <v>0</v>
      </c>
      <c r="U2147">
        <v>0</v>
      </c>
      <c r="V2147">
        <v>0</v>
      </c>
      <c r="W2147">
        <v>0</v>
      </c>
      <c r="X2147">
        <v>0</v>
      </c>
      <c r="Y2147">
        <v>0</v>
      </c>
      <c r="Z2147">
        <v>0</v>
      </c>
      <c r="AA2147">
        <v>0.1011</v>
      </c>
      <c r="AB2147">
        <v>0.14530000000000001</v>
      </c>
      <c r="AC2147">
        <v>0.18559999999999999</v>
      </c>
      <c r="AD2147">
        <v>0.23250000000000001</v>
      </c>
      <c r="AE2147">
        <v>0.31240000000000001</v>
      </c>
      <c r="AF2147">
        <v>0.34179999999999999</v>
      </c>
      <c r="AG2147">
        <v>0.29620000000000002</v>
      </c>
      <c r="AH2147">
        <v>0.3095</v>
      </c>
      <c r="AI2147">
        <v>0.3911</v>
      </c>
      <c r="AJ2147">
        <v>0.30859999999999999</v>
      </c>
      <c r="AK2147">
        <v>0.32090000000000002</v>
      </c>
      <c r="AL2147">
        <v>0.28920000000000001</v>
      </c>
      <c r="AM2147">
        <v>0.30590000000000001</v>
      </c>
      <c r="AN2147">
        <v>1.0739000000000001</v>
      </c>
      <c r="AO2147">
        <v>1.1846000000000001</v>
      </c>
      <c r="AP2147">
        <v>1.1617999999999999</v>
      </c>
      <c r="AQ2147">
        <v>0</v>
      </c>
      <c r="AR2147">
        <v>0</v>
      </c>
      <c r="AS2147">
        <v>0</v>
      </c>
      <c r="AT2147">
        <v>0</v>
      </c>
      <c r="AU2147">
        <v>0</v>
      </c>
      <c r="AV2147">
        <v>0</v>
      </c>
    </row>
    <row r="2148" spans="8:48" ht="15" customHeight="1" x14ac:dyDescent="0.3">
      <c r="H2148" t="str">
        <v>BH6XZT5</v>
      </c>
      <c r="I2148" t="str">
        <v>VALMET CORP  ORD</v>
      </c>
      <c r="J2148">
        <v>0</v>
      </c>
      <c r="K2148">
        <v>0</v>
      </c>
      <c r="L2148">
        <v>0</v>
      </c>
      <c r="M2148">
        <v>0</v>
      </c>
      <c r="N2148">
        <v>0</v>
      </c>
      <c r="O2148">
        <v>0</v>
      </c>
      <c r="P2148">
        <v>0</v>
      </c>
      <c r="Q2148">
        <v>0</v>
      </c>
      <c r="R2148">
        <v>0</v>
      </c>
      <c r="S2148">
        <v>0</v>
      </c>
      <c r="T2148">
        <v>0</v>
      </c>
      <c r="U2148">
        <v>0.3034</v>
      </c>
      <c r="V2148">
        <v>0.30409999999999998</v>
      </c>
      <c r="W2148">
        <v>0.2898</v>
      </c>
      <c r="X2148">
        <v>0.3468</v>
      </c>
      <c r="Y2148">
        <v>0.42949999999999999</v>
      </c>
      <c r="Z2148">
        <v>0.46379999999999999</v>
      </c>
      <c r="AA2148">
        <v>0.3327</v>
      </c>
      <c r="AB2148">
        <v>0.4879</v>
      </c>
      <c r="AC2148">
        <v>0.55110000000000003</v>
      </c>
      <c r="AD2148">
        <v>0.74660000000000004</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row>
    <row r="2149" spans="8:48" ht="15" customHeight="1" x14ac:dyDescent="0.3">
      <c r="H2149" t="str">
        <v>DERIV</v>
      </c>
      <c r="I2149" t="str">
        <v>DERIVATIVE SECURITIES (OTHER)</v>
      </c>
      <c r="J2149">
        <v>0.15</v>
      </c>
      <c r="K2149">
        <v>-0.03</v>
      </c>
      <c r="L2149">
        <v>0.21</v>
      </c>
      <c r="M2149">
        <v>0.36</v>
      </c>
      <c r="N2149">
        <v>0.21</v>
      </c>
      <c r="O2149">
        <v>0.56000000000000005</v>
      </c>
      <c r="P2149">
        <v>0.22</v>
      </c>
      <c r="Q2149">
        <v>-0.02</v>
      </c>
      <c r="R2149">
        <v>-0.15</v>
      </c>
      <c r="S2149">
        <v>0</v>
      </c>
      <c r="T2149">
        <v>-0.11</v>
      </c>
      <c r="U2149">
        <v>0.09</v>
      </c>
      <c r="V2149">
        <v>-0.08</v>
      </c>
      <c r="W2149">
        <v>-0.08</v>
      </c>
      <c r="X2149">
        <v>-0.08</v>
      </c>
      <c r="Y2149">
        <v>0.03</v>
      </c>
      <c r="Z2149">
        <v>0.2</v>
      </c>
      <c r="AA2149">
        <v>0.11</v>
      </c>
      <c r="AB2149">
        <v>0</v>
      </c>
      <c r="AC2149">
        <v>0.08</v>
      </c>
      <c r="AD2149">
        <v>7.0000000000000007E-2</v>
      </c>
      <c r="AE2149">
        <v>0.17</v>
      </c>
      <c r="AF2149">
        <v>-0.18</v>
      </c>
      <c r="AG2149">
        <v>-0.05</v>
      </c>
      <c r="AH2149">
        <v>-0.08</v>
      </c>
      <c r="AI2149">
        <v>0.03</v>
      </c>
      <c r="AJ2149">
        <v>0.11</v>
      </c>
      <c r="AK2149">
        <v>0.1</v>
      </c>
      <c r="AL2149">
        <v>0.09</v>
      </c>
      <c r="AM2149">
        <v>0.06</v>
      </c>
      <c r="AN2149">
        <v>0.17</v>
      </c>
      <c r="AO2149">
        <v>0.04</v>
      </c>
      <c r="AP2149">
        <v>-0.18</v>
      </c>
      <c r="AQ2149">
        <v>0</v>
      </c>
      <c r="AR2149">
        <v>0.18</v>
      </c>
      <c r="AS2149">
        <v>0.18</v>
      </c>
      <c r="AT2149">
        <v>-0.16</v>
      </c>
      <c r="AU2149">
        <v>0</v>
      </c>
      <c r="AV2149">
        <v>-7.0000000000000007E-2</v>
      </c>
    </row>
    <row r="2155" spans="8:48" ht="15" customHeight="1" x14ac:dyDescent="0.3">
      <c r="H2155" t="str" cm="1">
        <f t="array" ref="H2155">_xll.FDSR("L3XLR6.F-LU","FG_COMPANY_NAME()")</f>
        <v>Berenberg European Small Cap FCP Units -M A- Capitalisation</v>
      </c>
      <c r="I2155" t="str" cm="1">
        <f t="array" ref="I2155">_xll.FDSR("L3XLR6.F-LU","FORMULA_DESCRIPTION(""DATE"")")</f>
        <v>Date: MM/DD/YY</v>
      </c>
      <c r="J2155" t="str" cm="1">
        <f t="array" ref="J2155:AV2155">_xll.FDSR("L3XLR6.F-LU","DATE("&amp;E100&amp;","&amp;E99&amp;",CQ)")</f>
        <v>3/15</v>
      </c>
      <c r="K2155" t="str">
        <v>6/15</v>
      </c>
      <c r="L2155" t="str">
        <v>9/15</v>
      </c>
      <c r="M2155" t="str">
        <v>12/15</v>
      </c>
      <c r="N2155" t="str">
        <v>3/16</v>
      </c>
      <c r="O2155" t="str">
        <v>6/16</v>
      </c>
      <c r="P2155" t="str">
        <v>9/16</v>
      </c>
      <c r="Q2155" t="str">
        <v>12/16</v>
      </c>
      <c r="R2155" t="str">
        <v>3/17</v>
      </c>
      <c r="S2155" t="str">
        <v>6/17</v>
      </c>
      <c r="T2155" t="str">
        <v>9/17</v>
      </c>
      <c r="U2155" t="str">
        <v>12/17</v>
      </c>
      <c r="V2155" t="str">
        <v>3/18</v>
      </c>
      <c r="W2155" t="str">
        <v>6/18</v>
      </c>
      <c r="X2155" t="str">
        <v>9/18</v>
      </c>
      <c r="Y2155" t="str">
        <v>12/18</v>
      </c>
      <c r="Z2155" t="str">
        <v>3/19</v>
      </c>
      <c r="AA2155" t="str">
        <v>6/19</v>
      </c>
      <c r="AB2155" t="str">
        <v>9/19</v>
      </c>
      <c r="AC2155" t="str">
        <v>12/19</v>
      </c>
      <c r="AD2155" t="str">
        <v>3/20</v>
      </c>
      <c r="AE2155" t="str">
        <v>6/20</v>
      </c>
      <c r="AF2155" t="str">
        <v>9/20</v>
      </c>
      <c r="AG2155" t="str">
        <v>12/20</v>
      </c>
      <c r="AH2155" t="str">
        <v>3/21</v>
      </c>
      <c r="AI2155" t="str">
        <v>6/21</v>
      </c>
      <c r="AJ2155" t="str">
        <v>9/21</v>
      </c>
      <c r="AK2155" t="str">
        <v>12/21</v>
      </c>
      <c r="AL2155" t="str">
        <v>3/22</v>
      </c>
      <c r="AM2155" t="str">
        <v>6/22</v>
      </c>
      <c r="AN2155" t="str">
        <v>9/22</v>
      </c>
      <c r="AO2155" t="str">
        <v>12/22</v>
      </c>
      <c r="AP2155" t="str">
        <v>3/23</v>
      </c>
      <c r="AQ2155" t="str">
        <v>6/23</v>
      </c>
      <c r="AR2155" t="str">
        <v>9/23</v>
      </c>
      <c r="AS2155" t="str">
        <v>12/23</v>
      </c>
      <c r="AT2155" t="str">
        <v>3/24</v>
      </c>
      <c r="AU2155" t="str">
        <v>6/24</v>
      </c>
      <c r="AV2155" t="str">
        <v>9/24</v>
      </c>
    </row>
    <row r="2156" spans="8:48" ht="15" customHeight="1" x14ac:dyDescent="0.3">
      <c r="H2156" t="str" cm="1">
        <f t="array" ref="H2156">_xll.FDS("L3XLR6.F-LU","FG_COMPANY_NAME()")</f>
        <v>Berenberg European Small Cap FCP Units -M A- Capitalisation</v>
      </c>
      <c r="I2156" t="str" cm="1">
        <f t="array" ref="I2156">_xll.FDS("L3XLR6.F-LU","FG_COMPANY_NAME()")</f>
        <v>Berenberg European Small Cap FCP Units -M A- Capitalisation</v>
      </c>
      <c r="J2156" t="str" cm="1">
        <f t="array" ref="J2156">_xll.FDS("L3XLR6.F-LU","FG_COMPANY_NAME()")</f>
        <v>Berenberg European Small Cap FCP Units -M A- Capitalisation</v>
      </c>
    </row>
    <row r="2157" spans="8:48" ht="15" customHeight="1" x14ac:dyDescent="0.3">
      <c r="H2157" t="str" cm="1">
        <f t="array" ref="H2157">_xll.FDS("L3XLR6.F-LU","FORMULA_DESCRIPTION(""OS_TOP_HLDG_LOCID"")")</f>
        <v>ID - Top Holdings</v>
      </c>
      <c r="I2157" t="str" cm="1">
        <f t="array" ref="I2157">_xll.FDS("L3XLR6.F-LU","FORMULA_DESCRIPTION(""OS_TOP_HLDG_NAME"")")</f>
        <v>Name - Top Holdings</v>
      </c>
      <c r="J2157" t="str" cm="1">
        <f t="array" ref="J2157">_xll.FDS("L3XLR6.F-LU","FORMULA_DESCRIPTION(""OS_TOP_HLDG_TOTPCPRT"")")</f>
        <v>Percentage of Total Portfolio - Top Holdings</v>
      </c>
    </row>
    <row r="2158" spans="8:48" ht="15" customHeight="1" x14ac:dyDescent="0.3">
      <c r="H2158" t="str" cm="1">
        <f t="array" ref="H2158:H2359">_xll.FDS("L3XLR6.F-LU","OS_TOP_HLDG_LOCID(ALL,"&amp;E100&amp;","&amp;E99&amp;",CQ,,ALL,EQ)")</f>
        <v>B1X3KP7</v>
      </c>
      <c r="I2158" t="str" cm="1">
        <f t="array" ref="I2158:I2359">_xll.FDS("L3XLR6.F-LU","OS_TOP_HLDG_NAME(ALL,"&amp;E100&amp;","&amp;E99&amp;",CQ,,ALL,EQ)")</f>
        <v>SWISSQUOTE GROUP HOLDING  ORD REG</v>
      </c>
      <c r="J2158" cm="1">
        <f t="array" ref="J2158:AV2359">_xll.FDS("L3XLR6.F-LU","OS_TOP_HLDG_TOTPCPRT(ALL,"&amp;E100&amp;","&amp;E99&amp;",CQ,,ALL,EQ)")</f>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1.6875</v>
      </c>
      <c r="AJ2158">
        <v>1.9673</v>
      </c>
      <c r="AK2158">
        <v>2.3214000000000001</v>
      </c>
      <c r="AL2158">
        <v>2.2541000000000002</v>
      </c>
      <c r="AM2158">
        <v>1.7995000000000001</v>
      </c>
      <c r="AN2158">
        <v>2.5796000000000001</v>
      </c>
      <c r="AO2158">
        <v>2.6678000000000002</v>
      </c>
      <c r="AP2158">
        <v>3.3336000000000001</v>
      </c>
      <c r="AQ2158">
        <v>2.4643999999999999</v>
      </c>
      <c r="AR2158">
        <v>2.5472000000000001</v>
      </c>
      <c r="AS2158">
        <v>2.5945999999999998</v>
      </c>
      <c r="AT2158">
        <v>2.7404999999999999</v>
      </c>
      <c r="AU2158">
        <v>3.0743</v>
      </c>
      <c r="AV2158">
        <v>3.2536</v>
      </c>
    </row>
    <row r="2159" spans="8:48" ht="15" customHeight="1" x14ac:dyDescent="0.3">
      <c r="H2159" t="str">
        <v>BNYKZJ0</v>
      </c>
      <c r="I2159" t="str">
        <v>NCAB GROUP AB  ORD</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0.71060000000000001</v>
      </c>
      <c r="AK2159">
        <v>1.1356999999999999</v>
      </c>
      <c r="AL2159">
        <v>0.82</v>
      </c>
      <c r="AM2159">
        <v>0.79559999999999997</v>
      </c>
      <c r="AN2159">
        <v>1.0989</v>
      </c>
      <c r="AO2159">
        <v>1.6937</v>
      </c>
      <c r="AP2159">
        <v>1.4765999999999999</v>
      </c>
      <c r="AQ2159">
        <v>2.5034000000000001</v>
      </c>
      <c r="AR2159">
        <v>2.3237000000000001</v>
      </c>
      <c r="AS2159">
        <v>2.5691999999999999</v>
      </c>
      <c r="AT2159">
        <v>2.5042</v>
      </c>
      <c r="AU2159">
        <v>2.9891999999999999</v>
      </c>
      <c r="AV2159">
        <v>2.3491</v>
      </c>
    </row>
    <row r="2160" spans="8:48" ht="15" customHeight="1" x14ac:dyDescent="0.3">
      <c r="H2160" t="str">
        <v>BD376K0</v>
      </c>
      <c r="I2160" t="str">
        <v>COMET HOLDING AG  ORD</v>
      </c>
      <c r="J2160">
        <v>0</v>
      </c>
      <c r="K2160">
        <v>0</v>
      </c>
      <c r="L2160">
        <v>0</v>
      </c>
      <c r="M2160">
        <v>0</v>
      </c>
      <c r="N2160">
        <v>0</v>
      </c>
      <c r="O2160">
        <v>0</v>
      </c>
      <c r="P2160">
        <v>0</v>
      </c>
      <c r="Q2160">
        <v>0</v>
      </c>
      <c r="R2160">
        <v>0</v>
      </c>
      <c r="S2160">
        <v>0</v>
      </c>
      <c r="T2160">
        <v>0</v>
      </c>
      <c r="U2160">
        <v>1.8511</v>
      </c>
      <c r="V2160">
        <v>1.6024</v>
      </c>
      <c r="W2160">
        <v>0.8347</v>
      </c>
      <c r="X2160">
        <v>0.78869999999999996</v>
      </c>
      <c r="Y2160">
        <v>0</v>
      </c>
      <c r="Z2160">
        <v>0</v>
      </c>
      <c r="AA2160">
        <v>1.2714000000000001</v>
      </c>
      <c r="AB2160">
        <v>1.4103000000000001</v>
      </c>
      <c r="AC2160">
        <v>1.9096</v>
      </c>
      <c r="AD2160">
        <v>1.8657999999999999</v>
      </c>
      <c r="AE2160">
        <v>2.3081999999999998</v>
      </c>
      <c r="AF2160">
        <v>1.9072</v>
      </c>
      <c r="AG2160">
        <v>2.2892000000000001</v>
      </c>
      <c r="AH2160">
        <v>1.5174000000000001</v>
      </c>
      <c r="AI2160">
        <v>1.2741</v>
      </c>
      <c r="AJ2160">
        <v>2.0270000000000001</v>
      </c>
      <c r="AK2160">
        <v>1.958</v>
      </c>
      <c r="AL2160">
        <v>1.7035</v>
      </c>
      <c r="AM2160">
        <v>1.2085999999999999</v>
      </c>
      <c r="AN2160">
        <v>1.5197000000000001</v>
      </c>
      <c r="AO2160">
        <v>1.8044</v>
      </c>
      <c r="AP2160">
        <v>2.1814</v>
      </c>
      <c r="AQ2160">
        <v>2.1164999999999998</v>
      </c>
      <c r="AR2160">
        <v>2.3963000000000001</v>
      </c>
      <c r="AS2160">
        <v>2.3144</v>
      </c>
      <c r="AT2160">
        <v>2.2303999999999999</v>
      </c>
      <c r="AU2160">
        <v>2.5737000000000001</v>
      </c>
      <c r="AV2160">
        <v>2.3378999999999999</v>
      </c>
    </row>
    <row r="2161" spans="8:48" ht="15" customHeight="1" x14ac:dyDescent="0.3">
      <c r="H2161" t="str">
        <v>B898BV8</v>
      </c>
      <c r="I2161" t="str">
        <v>XVIVO PERFUSION AB  ORD</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0.78449999999999998</v>
      </c>
      <c r="AG2161">
        <v>1.0306</v>
      </c>
      <c r="AH2161">
        <v>0.76500000000000001</v>
      </c>
      <c r="AI2161">
        <v>1.1099000000000001</v>
      </c>
      <c r="AJ2161">
        <v>1.5595000000000001</v>
      </c>
      <c r="AK2161">
        <v>1.4890000000000001</v>
      </c>
      <c r="AL2161">
        <v>1.7403999999999999</v>
      </c>
      <c r="AM2161">
        <v>1.6621999999999999</v>
      </c>
      <c r="AN2161">
        <v>1.1869000000000001</v>
      </c>
      <c r="AO2161">
        <v>1.3222</v>
      </c>
      <c r="AP2161">
        <v>1.6364000000000001</v>
      </c>
      <c r="AQ2161">
        <v>1.6158999999999999</v>
      </c>
      <c r="AR2161">
        <v>1.5317000000000001</v>
      </c>
      <c r="AS2161">
        <v>1.4215</v>
      </c>
      <c r="AT2161">
        <v>1.2719</v>
      </c>
      <c r="AU2161">
        <v>1.9387000000000001</v>
      </c>
      <c r="AV2161">
        <v>2.3056999999999999</v>
      </c>
    </row>
    <row r="2162" spans="8:48" ht="15" customHeight="1" x14ac:dyDescent="0.3">
      <c r="H2162" t="str">
        <v>5262849</v>
      </c>
      <c r="I2162" t="str">
        <v>MYCRONIC AB  ORD</v>
      </c>
      <c r="J2162">
        <v>0</v>
      </c>
      <c r="K2162">
        <v>0</v>
      </c>
      <c r="L2162">
        <v>0</v>
      </c>
      <c r="M2162">
        <v>0</v>
      </c>
      <c r="N2162">
        <v>0</v>
      </c>
      <c r="O2162">
        <v>0</v>
      </c>
      <c r="P2162">
        <v>0</v>
      </c>
      <c r="Q2162">
        <v>0</v>
      </c>
      <c r="R2162">
        <v>0</v>
      </c>
      <c r="S2162">
        <v>0</v>
      </c>
      <c r="T2162">
        <v>0</v>
      </c>
      <c r="U2162">
        <v>0</v>
      </c>
      <c r="V2162">
        <v>0</v>
      </c>
      <c r="W2162">
        <v>1.0680000000000001</v>
      </c>
      <c r="X2162">
        <v>1.0004</v>
      </c>
      <c r="Y2162">
        <v>0</v>
      </c>
      <c r="Z2162">
        <v>0</v>
      </c>
      <c r="AA2162">
        <v>0</v>
      </c>
      <c r="AB2162">
        <v>0</v>
      </c>
      <c r="AC2162">
        <v>0</v>
      </c>
      <c r="AD2162">
        <v>0</v>
      </c>
      <c r="AE2162">
        <v>0</v>
      </c>
      <c r="AF2162">
        <v>1.2564</v>
      </c>
      <c r="AG2162">
        <v>1.5263</v>
      </c>
      <c r="AH2162">
        <v>0.97330000000000005</v>
      </c>
      <c r="AI2162">
        <v>1.0427</v>
      </c>
      <c r="AJ2162">
        <v>0.90410000000000001</v>
      </c>
      <c r="AK2162">
        <v>0.84260000000000002</v>
      </c>
      <c r="AL2162">
        <v>0.83560000000000001</v>
      </c>
      <c r="AM2162">
        <v>0.82169999999999999</v>
      </c>
      <c r="AN2162">
        <v>0.88290000000000002</v>
      </c>
      <c r="AO2162">
        <v>0.85450000000000004</v>
      </c>
      <c r="AP2162">
        <v>1.0322</v>
      </c>
      <c r="AQ2162">
        <v>1.5343</v>
      </c>
      <c r="AR2162">
        <v>1.7649999999999999</v>
      </c>
      <c r="AS2162">
        <v>1.7689999999999999</v>
      </c>
      <c r="AT2162">
        <v>2.1413000000000002</v>
      </c>
      <c r="AU2162">
        <v>2.3351999999999999</v>
      </c>
      <c r="AV2162">
        <v>2.1829999999999998</v>
      </c>
    </row>
    <row r="2163" spans="8:48" ht="15" customHeight="1" x14ac:dyDescent="0.3">
      <c r="H2163" t="str">
        <v>BFZCSN4</v>
      </c>
      <c r="I2163" t="str">
        <v>VITROLIFE AB  ORD</v>
      </c>
      <c r="J2163">
        <v>0</v>
      </c>
      <c r="K2163">
        <v>0</v>
      </c>
      <c r="L2163">
        <v>0</v>
      </c>
      <c r="M2163">
        <v>0</v>
      </c>
      <c r="N2163">
        <v>0</v>
      </c>
      <c r="O2163">
        <v>0</v>
      </c>
      <c r="P2163">
        <v>0</v>
      </c>
      <c r="Q2163">
        <v>0</v>
      </c>
      <c r="R2163">
        <v>0</v>
      </c>
      <c r="S2163">
        <v>0</v>
      </c>
      <c r="T2163">
        <v>0</v>
      </c>
      <c r="U2163">
        <v>1.5991</v>
      </c>
      <c r="V2163">
        <v>1.4637</v>
      </c>
      <c r="W2163">
        <v>1.2022999999999999</v>
      </c>
      <c r="X2163">
        <v>1.2051000000000001</v>
      </c>
      <c r="Y2163">
        <v>1.0815999999999999</v>
      </c>
      <c r="Z2163">
        <v>0.73880000000000001</v>
      </c>
      <c r="AA2163">
        <v>0.55610000000000004</v>
      </c>
      <c r="AB2163">
        <v>0.83030000000000004</v>
      </c>
      <c r="AC2163">
        <v>0.84230000000000005</v>
      </c>
      <c r="AD2163">
        <v>1.4265000000000001</v>
      </c>
      <c r="AE2163">
        <v>1.4907999999999999</v>
      </c>
      <c r="AF2163">
        <v>1.4381999999999999</v>
      </c>
      <c r="AG2163">
        <v>0.97919999999999996</v>
      </c>
      <c r="AH2163">
        <v>1.0289999999999999</v>
      </c>
      <c r="AI2163">
        <v>1.0959000000000001</v>
      </c>
      <c r="AJ2163">
        <v>1.9509000000000001</v>
      </c>
      <c r="AK2163">
        <v>0.95479999999999998</v>
      </c>
      <c r="AL2163">
        <v>0.61570000000000003</v>
      </c>
      <c r="AM2163">
        <v>0.46</v>
      </c>
      <c r="AN2163">
        <v>0.34610000000000002</v>
      </c>
      <c r="AO2163">
        <v>0.5181</v>
      </c>
      <c r="AP2163">
        <v>0.55589999999999995</v>
      </c>
      <c r="AQ2163">
        <v>0.73240000000000005</v>
      </c>
      <c r="AR2163">
        <v>0.91210000000000002</v>
      </c>
      <c r="AS2163">
        <v>1.1929000000000001</v>
      </c>
      <c r="AT2163">
        <v>1.7453000000000001</v>
      </c>
      <c r="AU2163">
        <v>1.5267999999999999</v>
      </c>
      <c r="AV2163">
        <v>2.1635</v>
      </c>
    </row>
    <row r="2164" spans="8:48" ht="15" customHeight="1" x14ac:dyDescent="0.3">
      <c r="H2164" t="str">
        <v>B1KBGS9</v>
      </c>
      <c r="I2164" t="str">
        <v>CHEMOMETEC AS  ORD</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0.63939999999999997</v>
      </c>
      <c r="AE2164">
        <v>1.4432</v>
      </c>
      <c r="AF2164">
        <v>1.6947000000000001</v>
      </c>
      <c r="AG2164">
        <v>2.1536</v>
      </c>
      <c r="AH2164">
        <v>2.2395</v>
      </c>
      <c r="AI2164">
        <v>2.6471</v>
      </c>
      <c r="AJ2164">
        <v>2.1356999999999999</v>
      </c>
      <c r="AK2164">
        <v>1.8016000000000001</v>
      </c>
      <c r="AL2164">
        <v>2.6530999999999998</v>
      </c>
      <c r="AM2164">
        <v>2.5032999999999999</v>
      </c>
      <c r="AN2164">
        <v>2.1040000000000001</v>
      </c>
      <c r="AO2164">
        <v>2.2130000000000001</v>
      </c>
      <c r="AP2164">
        <v>1.1800999999999999</v>
      </c>
      <c r="AQ2164">
        <v>1.6737</v>
      </c>
      <c r="AR2164">
        <v>1.5329999999999999</v>
      </c>
      <c r="AS2164">
        <v>1.6407</v>
      </c>
      <c r="AT2164">
        <v>2.2913999999999999</v>
      </c>
      <c r="AU2164">
        <v>1.6302000000000001</v>
      </c>
      <c r="AV2164">
        <v>2.1044</v>
      </c>
    </row>
    <row r="2165" spans="8:48" ht="15" customHeight="1" x14ac:dyDescent="0.3">
      <c r="H2165" t="str">
        <v>7195824</v>
      </c>
      <c r="I2165" t="str">
        <v>REVENIO GROUP OYJ  ORD</v>
      </c>
      <c r="J2165">
        <v>0</v>
      </c>
      <c r="K2165">
        <v>0</v>
      </c>
      <c r="L2165">
        <v>0</v>
      </c>
      <c r="M2165">
        <v>0</v>
      </c>
      <c r="N2165">
        <v>0</v>
      </c>
      <c r="O2165">
        <v>0</v>
      </c>
      <c r="P2165">
        <v>0</v>
      </c>
      <c r="Q2165">
        <v>0</v>
      </c>
      <c r="R2165">
        <v>0</v>
      </c>
      <c r="S2165">
        <v>0</v>
      </c>
      <c r="T2165">
        <v>0</v>
      </c>
      <c r="U2165">
        <v>1.2935000000000001</v>
      </c>
      <c r="V2165">
        <v>1.3991</v>
      </c>
      <c r="W2165">
        <v>2.1171000000000002</v>
      </c>
      <c r="X2165">
        <v>2.1503999999999999</v>
      </c>
      <c r="Y2165">
        <v>1.4529000000000001</v>
      </c>
      <c r="Z2165">
        <v>1.6125</v>
      </c>
      <c r="AA2165">
        <v>1.8747</v>
      </c>
      <c r="AB2165">
        <v>1.8308</v>
      </c>
      <c r="AC2165">
        <v>1.9953000000000001</v>
      </c>
      <c r="AD2165">
        <v>2.0284</v>
      </c>
      <c r="AE2165">
        <v>1.5432999999999999</v>
      </c>
      <c r="AF2165">
        <v>1.5181</v>
      </c>
      <c r="AG2165">
        <v>1.5032000000000001</v>
      </c>
      <c r="AH2165">
        <v>1.1613</v>
      </c>
      <c r="AI2165">
        <v>1.2316</v>
      </c>
      <c r="AJ2165">
        <v>0.8155</v>
      </c>
      <c r="AK2165">
        <v>0.82369999999999999</v>
      </c>
      <c r="AL2165">
        <v>0.98580000000000001</v>
      </c>
      <c r="AM2165">
        <v>0.97919999999999996</v>
      </c>
      <c r="AN2165">
        <v>1.0202</v>
      </c>
      <c r="AO2165">
        <v>0.8619</v>
      </c>
      <c r="AP2165">
        <v>0.81140000000000001</v>
      </c>
      <c r="AQ2165">
        <v>0.66639999999999999</v>
      </c>
      <c r="AR2165">
        <v>0.64839999999999998</v>
      </c>
      <c r="AS2165">
        <v>1.5014000000000001</v>
      </c>
      <c r="AT2165">
        <v>1.5492999999999999</v>
      </c>
      <c r="AU2165">
        <v>1.6567000000000001</v>
      </c>
      <c r="AV2165">
        <v>2.0276999999999998</v>
      </c>
    </row>
    <row r="2166" spans="8:48" ht="15" customHeight="1" x14ac:dyDescent="0.3">
      <c r="H2166" t="str">
        <v>BX8ZX20</v>
      </c>
      <c r="I2166" t="str">
        <v>ROYAL UNIBREW AS  ORD</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1.1226</v>
      </c>
      <c r="AC2166">
        <v>1.1415</v>
      </c>
      <c r="AD2166">
        <v>1.5071000000000001</v>
      </c>
      <c r="AE2166">
        <v>1.6571</v>
      </c>
      <c r="AF2166">
        <v>1.6178999999999999</v>
      </c>
      <c r="AG2166">
        <v>1.0313000000000001</v>
      </c>
      <c r="AH2166">
        <v>1.0226999999999999</v>
      </c>
      <c r="AI2166">
        <v>1.0215000000000001</v>
      </c>
      <c r="AJ2166">
        <v>0.82110000000000005</v>
      </c>
      <c r="AK2166">
        <v>0.6946</v>
      </c>
      <c r="AL2166">
        <v>0.72760000000000002</v>
      </c>
      <c r="AM2166">
        <v>1.5620000000000001</v>
      </c>
      <c r="AN2166">
        <v>1.6364000000000001</v>
      </c>
      <c r="AO2166">
        <v>1.6741999999999999</v>
      </c>
      <c r="AP2166">
        <v>1.8976999999999999</v>
      </c>
      <c r="AQ2166">
        <v>2.3437000000000001</v>
      </c>
      <c r="AR2166">
        <v>1.9806999999999999</v>
      </c>
      <c r="AS2166">
        <v>1.3357000000000001</v>
      </c>
      <c r="AT2166">
        <v>1.6691</v>
      </c>
      <c r="AU2166">
        <v>1.9968999999999999</v>
      </c>
      <c r="AV2166">
        <v>1.9621</v>
      </c>
    </row>
    <row r="2167" spans="8:48" ht="15" customHeight="1" x14ac:dyDescent="0.3">
      <c r="H2167" t="str">
        <v>BFMNCT4</v>
      </c>
      <c r="I2167" t="str">
        <v>HARVIA OYJ  ORD</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0.73029999999999995</v>
      </c>
      <c r="AK2167">
        <v>1.5277000000000001</v>
      </c>
      <c r="AL2167">
        <v>1.2596000000000001</v>
      </c>
      <c r="AM2167">
        <v>1.3002</v>
      </c>
      <c r="AN2167">
        <v>0.78290000000000004</v>
      </c>
      <c r="AO2167">
        <v>1.1354</v>
      </c>
      <c r="AP2167">
        <v>1.3239000000000001</v>
      </c>
      <c r="AQ2167">
        <v>1.581</v>
      </c>
      <c r="AR2167">
        <v>1.6887000000000001</v>
      </c>
      <c r="AS2167">
        <v>1.2768999999999999</v>
      </c>
      <c r="AT2167">
        <v>1.6494</v>
      </c>
      <c r="AU2167">
        <v>1.5706</v>
      </c>
      <c r="AV2167">
        <v>1.9355</v>
      </c>
    </row>
    <row r="2168" spans="8:48" ht="15" customHeight="1" x14ac:dyDescent="0.3">
      <c r="H2168" t="str">
        <v>BMVWYM8</v>
      </c>
      <c r="I2168" t="str">
        <v>ADDLIFE AB  ORD B</v>
      </c>
      <c r="J2168">
        <v>0</v>
      </c>
      <c r="K2168">
        <v>0</v>
      </c>
      <c r="L2168">
        <v>0</v>
      </c>
      <c r="M2168">
        <v>0</v>
      </c>
      <c r="N2168">
        <v>0</v>
      </c>
      <c r="O2168">
        <v>0</v>
      </c>
      <c r="P2168">
        <v>0</v>
      </c>
      <c r="Q2168">
        <v>0</v>
      </c>
      <c r="R2168">
        <v>0</v>
      </c>
      <c r="S2168">
        <v>0</v>
      </c>
      <c r="T2168">
        <v>0</v>
      </c>
      <c r="U2168">
        <v>1.2652000000000001</v>
      </c>
      <c r="V2168">
        <v>1.1385000000000001</v>
      </c>
      <c r="W2168">
        <v>1.4111</v>
      </c>
      <c r="X2168">
        <v>1.5057</v>
      </c>
      <c r="Y2168">
        <v>1.7677</v>
      </c>
      <c r="Z2168">
        <v>1.3321000000000001</v>
      </c>
      <c r="AA2168">
        <v>1.1832</v>
      </c>
      <c r="AB2168">
        <v>0.65400000000000003</v>
      </c>
      <c r="AC2168">
        <v>0.4733</v>
      </c>
      <c r="AD2168">
        <v>0.52949999999999997</v>
      </c>
      <c r="AE2168">
        <v>0.47620000000000001</v>
      </c>
      <c r="AF2168">
        <v>0.51659999999999995</v>
      </c>
      <c r="AG2168">
        <v>0.90390000000000004</v>
      </c>
      <c r="AH2168">
        <v>0.83830000000000005</v>
      </c>
      <c r="AI2168">
        <v>1.4053</v>
      </c>
      <c r="AJ2168">
        <v>1.1909000000000001</v>
      </c>
      <c r="AK2168">
        <v>1.1779999999999999</v>
      </c>
      <c r="AL2168">
        <v>1.3647</v>
      </c>
      <c r="AM2168">
        <v>1.0459000000000001</v>
      </c>
      <c r="AN2168">
        <v>1.0580000000000001</v>
      </c>
      <c r="AO2168">
        <v>0.88949999999999996</v>
      </c>
      <c r="AP2168">
        <v>0.71319999999999995</v>
      </c>
      <c r="AQ2168">
        <v>0.74270000000000003</v>
      </c>
      <c r="AR2168">
        <v>0.47949999999999998</v>
      </c>
      <c r="AS2168">
        <v>1.0259</v>
      </c>
      <c r="AT2168">
        <v>1.3187</v>
      </c>
      <c r="AU2168">
        <v>1.492</v>
      </c>
      <c r="AV2168">
        <v>1.8654999999999999</v>
      </c>
    </row>
    <row r="2169" spans="8:48" ht="15" customHeight="1" x14ac:dyDescent="0.3">
      <c r="H2169" t="str">
        <v>4433839</v>
      </c>
      <c r="I2169" t="str">
        <v>INTERPARFUMS  ORD</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0.98440000000000005</v>
      </c>
      <c r="AE2169">
        <v>1.0900000000000001</v>
      </c>
      <c r="AF2169">
        <v>0.93340000000000001</v>
      </c>
      <c r="AG2169">
        <v>0.7581</v>
      </c>
      <c r="AH2169">
        <v>0.57669999999999999</v>
      </c>
      <c r="AI2169">
        <v>0.56089999999999995</v>
      </c>
      <c r="AJ2169">
        <v>0.53790000000000004</v>
      </c>
      <c r="AK2169">
        <v>0.64670000000000005</v>
      </c>
      <c r="AL2169">
        <v>0.60760000000000003</v>
      </c>
      <c r="AM2169">
        <v>0.98080000000000001</v>
      </c>
      <c r="AN2169">
        <v>0.84799999999999998</v>
      </c>
      <c r="AO2169">
        <v>0.62039999999999995</v>
      </c>
      <c r="AP2169">
        <v>0.72719999999999996</v>
      </c>
      <c r="AQ2169">
        <v>1.0455000000000001</v>
      </c>
      <c r="AR2169">
        <v>1.0432999999999999</v>
      </c>
      <c r="AS2169">
        <v>1.2799</v>
      </c>
      <c r="AT2169">
        <v>1.9827999999999999</v>
      </c>
      <c r="AU2169">
        <v>1.5827</v>
      </c>
      <c r="AV2169">
        <v>1.8109999999999999</v>
      </c>
    </row>
    <row r="2170" spans="8:48" ht="15" customHeight="1" x14ac:dyDescent="0.3">
      <c r="H2170" t="str">
        <v>BP6FZN1</v>
      </c>
      <c r="I2170" t="str">
        <v>FORTNOX AB  ORD</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1.3146</v>
      </c>
      <c r="AE2170">
        <v>1.6960999999999999</v>
      </c>
      <c r="AF2170">
        <v>1.4746999999999999</v>
      </c>
      <c r="AG2170">
        <v>1.9454</v>
      </c>
      <c r="AH2170">
        <v>1.054</v>
      </c>
      <c r="AI2170">
        <v>0.9698</v>
      </c>
      <c r="AJ2170">
        <v>1.56</v>
      </c>
      <c r="AK2170">
        <v>1.5116000000000001</v>
      </c>
      <c r="AL2170">
        <v>0.95820000000000005</v>
      </c>
      <c r="AM2170">
        <v>0.8</v>
      </c>
      <c r="AN2170">
        <v>0.80100000000000005</v>
      </c>
      <c r="AO2170">
        <v>0.71360000000000001</v>
      </c>
      <c r="AP2170">
        <v>0.99350000000000005</v>
      </c>
      <c r="AQ2170">
        <v>1.2222999999999999</v>
      </c>
      <c r="AR2170">
        <v>1.8877999999999999</v>
      </c>
      <c r="AS2170">
        <v>1.6922999999999999</v>
      </c>
      <c r="AT2170">
        <v>1.9187000000000001</v>
      </c>
      <c r="AU2170">
        <v>1.8501000000000001</v>
      </c>
      <c r="AV2170">
        <v>1.7617</v>
      </c>
    </row>
    <row r="2171" spans="8:48" ht="15" customHeight="1" x14ac:dyDescent="0.3">
      <c r="H2171" t="str">
        <v>BD96BJ5</v>
      </c>
      <c r="I2171" t="str">
        <v>VITEC SOFTWARE GROUP AB  ORD B</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1.3230999999999999</v>
      </c>
      <c r="AK2171">
        <v>1.4083000000000001</v>
      </c>
      <c r="AL2171">
        <v>1.1686000000000001</v>
      </c>
      <c r="AM2171">
        <v>1.0505</v>
      </c>
      <c r="AN2171">
        <v>0.86329999999999996</v>
      </c>
      <c r="AO2171">
        <v>0.89349999999999996</v>
      </c>
      <c r="AP2171">
        <v>1.0581</v>
      </c>
      <c r="AQ2171">
        <v>1.0685</v>
      </c>
      <c r="AR2171">
        <v>1.6877</v>
      </c>
      <c r="AS2171">
        <v>1.9036999999999999</v>
      </c>
      <c r="AT2171">
        <v>1.8907</v>
      </c>
      <c r="AU2171">
        <v>1.8869</v>
      </c>
      <c r="AV2171">
        <v>1.7450000000000001</v>
      </c>
    </row>
    <row r="2172" spans="8:48" ht="15" customHeight="1" x14ac:dyDescent="0.3">
      <c r="H2172" t="str">
        <v>BF2FPV3</v>
      </c>
      <c r="I2172" t="str">
        <v>AAK AB  ORD</v>
      </c>
      <c r="J2172">
        <v>0</v>
      </c>
      <c r="K2172">
        <v>0</v>
      </c>
      <c r="L2172">
        <v>0</v>
      </c>
      <c r="M2172">
        <v>0</v>
      </c>
      <c r="N2172">
        <v>0</v>
      </c>
      <c r="O2172">
        <v>0</v>
      </c>
      <c r="P2172">
        <v>0</v>
      </c>
      <c r="Q2172">
        <v>0</v>
      </c>
      <c r="R2172">
        <v>0</v>
      </c>
      <c r="S2172">
        <v>0</v>
      </c>
      <c r="T2172">
        <v>0</v>
      </c>
      <c r="U2172">
        <v>1.2196</v>
      </c>
      <c r="V2172">
        <v>1.2346999999999999</v>
      </c>
      <c r="W2172">
        <v>1.5071000000000001</v>
      </c>
      <c r="X2172">
        <v>1.6423000000000001</v>
      </c>
      <c r="Y2172">
        <v>1.6511</v>
      </c>
      <c r="Z2172">
        <v>1.6309</v>
      </c>
      <c r="AA2172">
        <v>1.1954</v>
      </c>
      <c r="AB2172">
        <v>0.19320000000000001</v>
      </c>
      <c r="AC2172">
        <v>0.55789999999999995</v>
      </c>
      <c r="AD2172">
        <v>1.6669</v>
      </c>
      <c r="AE2172">
        <v>0.7762</v>
      </c>
      <c r="AF2172">
        <v>1.2657</v>
      </c>
      <c r="AG2172">
        <v>0.5796</v>
      </c>
      <c r="AH2172">
        <v>1.1561999999999999</v>
      </c>
      <c r="AI2172">
        <v>1.1635</v>
      </c>
      <c r="AJ2172">
        <v>0.93869999999999998</v>
      </c>
      <c r="AK2172">
        <v>0.75580000000000003</v>
      </c>
      <c r="AL2172">
        <v>0.83199999999999996</v>
      </c>
      <c r="AM2172">
        <v>1.2967</v>
      </c>
      <c r="AN2172">
        <v>1.3110999999999999</v>
      </c>
      <c r="AO2172">
        <v>1.2605999999999999</v>
      </c>
      <c r="AP2172">
        <v>1.2343</v>
      </c>
      <c r="AQ2172">
        <v>1.2704</v>
      </c>
      <c r="AR2172">
        <v>1.7262999999999999</v>
      </c>
      <c r="AS2172">
        <v>1.1374</v>
      </c>
      <c r="AT2172">
        <v>1.2733000000000001</v>
      </c>
      <c r="AU2172">
        <v>1.5683</v>
      </c>
      <c r="AV2172">
        <v>1.6259999999999999</v>
      </c>
    </row>
    <row r="2173" spans="8:48" ht="15" customHeight="1" x14ac:dyDescent="0.3">
      <c r="H2173" t="str">
        <v>BNM73Q6</v>
      </c>
      <c r="I2173" t="str">
        <v>ACCELLERON INDUSTRIES AG  ORD</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0.96250000000000002</v>
      </c>
      <c r="AR2173">
        <v>1.6328</v>
      </c>
      <c r="AS2173">
        <v>1.0507</v>
      </c>
      <c r="AT2173">
        <v>1.2141</v>
      </c>
      <c r="AU2173">
        <v>1.2670999999999999</v>
      </c>
      <c r="AV2173">
        <v>1.556</v>
      </c>
    </row>
    <row r="2174" spans="8:48" ht="15" customHeight="1" x14ac:dyDescent="0.3">
      <c r="H2174" t="str">
        <v>B01TB35</v>
      </c>
      <c r="I2174" t="str">
        <v>SKAN GROUP (BV HOLDING) AG  ORD</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1.6156999999999999</v>
      </c>
      <c r="AL2174">
        <v>1.393</v>
      </c>
      <c r="AM2174">
        <v>1.6339999999999999</v>
      </c>
      <c r="AN2174">
        <v>2.2183000000000002</v>
      </c>
      <c r="AO2174">
        <v>1.9180999999999999</v>
      </c>
      <c r="AP2174">
        <v>2.3841999999999999</v>
      </c>
      <c r="AQ2174">
        <v>1.7903</v>
      </c>
      <c r="AR2174">
        <v>1.7001999999999999</v>
      </c>
      <c r="AS2174">
        <v>1.4636</v>
      </c>
      <c r="AT2174">
        <v>1.6365000000000001</v>
      </c>
      <c r="AU2174">
        <v>1.5368999999999999</v>
      </c>
      <c r="AV2174">
        <v>1.5135000000000001</v>
      </c>
    </row>
    <row r="2175" spans="8:48" ht="15" customHeight="1" x14ac:dyDescent="0.3">
      <c r="H2175" t="str">
        <v>BF1TM59</v>
      </c>
      <c r="I2175" t="str">
        <v>ALPHA GROUP INTL (ALPHA FX) PLC  ORD</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1.0959000000000001</v>
      </c>
      <c r="AP2175">
        <v>1.0857000000000001</v>
      </c>
      <c r="AQ2175">
        <v>1.1321000000000001</v>
      </c>
      <c r="AR2175">
        <v>1.0528</v>
      </c>
      <c r="AS2175">
        <v>1.0508</v>
      </c>
      <c r="AT2175">
        <v>1.3131999999999999</v>
      </c>
      <c r="AU2175">
        <v>1.5619000000000001</v>
      </c>
      <c r="AV2175">
        <v>1.5001</v>
      </c>
    </row>
    <row r="2176" spans="8:48" ht="15" customHeight="1" x14ac:dyDescent="0.3">
      <c r="H2176" t="str">
        <v>7399369</v>
      </c>
      <c r="I2176" t="str">
        <v>VIRBAC SA  ORD</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0.48380000000000001</v>
      </c>
      <c r="AP2176">
        <v>0.59060000000000001</v>
      </c>
      <c r="AQ2176">
        <v>0.76370000000000005</v>
      </c>
      <c r="AR2176">
        <v>1.2452000000000001</v>
      </c>
      <c r="AS2176">
        <v>1.4055</v>
      </c>
      <c r="AT2176">
        <v>1.3882000000000001</v>
      </c>
      <c r="AU2176">
        <v>1.2988999999999999</v>
      </c>
      <c r="AV2176">
        <v>1.4685999999999999</v>
      </c>
    </row>
    <row r="2177" spans="8:48" ht="15" customHeight="1" x14ac:dyDescent="0.3">
      <c r="H2177" t="str">
        <v>BD9G333</v>
      </c>
      <c r="I2177" t="str">
        <v>AMBU AS  ORD B</v>
      </c>
      <c r="J2177">
        <v>0</v>
      </c>
      <c r="K2177">
        <v>0</v>
      </c>
      <c r="L2177">
        <v>0</v>
      </c>
      <c r="M2177">
        <v>0</v>
      </c>
      <c r="N2177">
        <v>0</v>
      </c>
      <c r="O2177">
        <v>0</v>
      </c>
      <c r="P2177">
        <v>0</v>
      </c>
      <c r="Q2177">
        <v>0</v>
      </c>
      <c r="R2177">
        <v>0</v>
      </c>
      <c r="S2177">
        <v>0</v>
      </c>
      <c r="T2177">
        <v>0</v>
      </c>
      <c r="U2177">
        <v>1.6315999999999999</v>
      </c>
      <c r="V2177">
        <v>2.0207999999999999</v>
      </c>
      <c r="W2177">
        <v>0</v>
      </c>
      <c r="X2177">
        <v>0</v>
      </c>
      <c r="Y2177">
        <v>0</v>
      </c>
      <c r="Z2177">
        <v>0</v>
      </c>
      <c r="AA2177">
        <v>0.72040000000000004</v>
      </c>
      <c r="AB2177">
        <v>1.9456</v>
      </c>
      <c r="AC2177">
        <v>1.9875</v>
      </c>
      <c r="AD2177">
        <v>2.9851000000000001</v>
      </c>
      <c r="AE2177">
        <v>2.2450999999999999</v>
      </c>
      <c r="AF2177">
        <v>1.7955000000000001</v>
      </c>
      <c r="AG2177">
        <v>1.8785000000000001</v>
      </c>
      <c r="AH2177">
        <v>0</v>
      </c>
      <c r="AI2177">
        <v>0</v>
      </c>
      <c r="AJ2177">
        <v>0</v>
      </c>
      <c r="AK2177">
        <v>0</v>
      </c>
      <c r="AL2177">
        <v>0</v>
      </c>
      <c r="AM2177">
        <v>0.59760000000000002</v>
      </c>
      <c r="AN2177">
        <v>0.66949999999999998</v>
      </c>
      <c r="AO2177">
        <v>0.74839999999999995</v>
      </c>
      <c r="AP2177">
        <v>0.81110000000000004</v>
      </c>
      <c r="AQ2177">
        <v>0.74039999999999995</v>
      </c>
      <c r="AR2177">
        <v>0.79020000000000001</v>
      </c>
      <c r="AS2177">
        <v>1.0792999999999999</v>
      </c>
      <c r="AT2177">
        <v>1.3147</v>
      </c>
      <c r="AU2177">
        <v>1.5358000000000001</v>
      </c>
      <c r="AV2177">
        <v>1.4494</v>
      </c>
    </row>
    <row r="2178" spans="8:48" ht="15" customHeight="1" x14ac:dyDescent="0.3">
      <c r="H2178" t="str">
        <v>B28XLF6</v>
      </c>
      <c r="I2178" t="str">
        <v>HYPOPORT SE  ORD</v>
      </c>
      <c r="J2178">
        <v>0</v>
      </c>
      <c r="K2178">
        <v>0</v>
      </c>
      <c r="L2178">
        <v>0</v>
      </c>
      <c r="M2178">
        <v>0</v>
      </c>
      <c r="N2178">
        <v>0</v>
      </c>
      <c r="O2178">
        <v>0</v>
      </c>
      <c r="P2178">
        <v>0</v>
      </c>
      <c r="Q2178">
        <v>0</v>
      </c>
      <c r="R2178">
        <v>0</v>
      </c>
      <c r="S2178">
        <v>0</v>
      </c>
      <c r="T2178">
        <v>0</v>
      </c>
      <c r="U2178">
        <v>0</v>
      </c>
      <c r="V2178">
        <v>0</v>
      </c>
      <c r="W2178">
        <v>1.712</v>
      </c>
      <c r="X2178">
        <v>2.1154000000000002</v>
      </c>
      <c r="Y2178">
        <v>0.89910000000000001</v>
      </c>
      <c r="Z2178">
        <v>1.0116000000000001</v>
      </c>
      <c r="AA2178">
        <v>1.2136</v>
      </c>
      <c r="AB2178">
        <v>1.1609</v>
      </c>
      <c r="AC2178">
        <v>1.2244999999999999</v>
      </c>
      <c r="AD2178">
        <v>1.4374</v>
      </c>
      <c r="AE2178">
        <v>1.0685</v>
      </c>
      <c r="AF2178">
        <v>1.1879</v>
      </c>
      <c r="AG2178">
        <v>1.0851</v>
      </c>
      <c r="AH2178">
        <v>0</v>
      </c>
      <c r="AI2178">
        <v>0</v>
      </c>
      <c r="AJ2178">
        <v>0</v>
      </c>
      <c r="AK2178">
        <v>0</v>
      </c>
      <c r="AL2178">
        <v>0</v>
      </c>
      <c r="AM2178">
        <v>0</v>
      </c>
      <c r="AN2178">
        <v>0</v>
      </c>
      <c r="AO2178">
        <v>0</v>
      </c>
      <c r="AP2178">
        <v>0</v>
      </c>
      <c r="AQ2178">
        <v>0.76749999999999996</v>
      </c>
      <c r="AR2178">
        <v>0.79749999999999999</v>
      </c>
      <c r="AS2178">
        <v>0.88019999999999998</v>
      </c>
      <c r="AT2178">
        <v>1.2047000000000001</v>
      </c>
      <c r="AU2178">
        <v>1.5157</v>
      </c>
      <c r="AV2178">
        <v>1.4423999999999999</v>
      </c>
    </row>
    <row r="2179" spans="8:48" ht="15" customHeight="1" x14ac:dyDescent="0.3">
      <c r="H2179" t="str">
        <v>BG44ZS2</v>
      </c>
      <c r="I2179" t="str">
        <v>SP GROUP AS  ORD</v>
      </c>
      <c r="J2179">
        <v>0</v>
      </c>
      <c r="K2179">
        <v>0</v>
      </c>
      <c r="L2179">
        <v>0</v>
      </c>
      <c r="M2179">
        <v>0</v>
      </c>
      <c r="N2179">
        <v>0</v>
      </c>
      <c r="O2179">
        <v>0</v>
      </c>
      <c r="P2179">
        <v>0</v>
      </c>
      <c r="Q2179">
        <v>0</v>
      </c>
      <c r="R2179">
        <v>0</v>
      </c>
      <c r="S2179">
        <v>0</v>
      </c>
      <c r="T2179">
        <v>0</v>
      </c>
      <c r="U2179">
        <v>1.1160000000000001</v>
      </c>
      <c r="V2179">
        <v>1.1272</v>
      </c>
      <c r="W2179">
        <v>1.2746</v>
      </c>
      <c r="X2179">
        <v>1.1809000000000001</v>
      </c>
      <c r="Y2179">
        <v>1.7403</v>
      </c>
      <c r="Z2179">
        <v>1.5617000000000001</v>
      </c>
      <c r="AA2179">
        <v>1.8309</v>
      </c>
      <c r="AB2179">
        <v>1.6921999999999999</v>
      </c>
      <c r="AC2179">
        <v>1.3969</v>
      </c>
      <c r="AD2179">
        <v>1.1861999999999999</v>
      </c>
      <c r="AE2179">
        <v>1.3566</v>
      </c>
      <c r="AF2179">
        <v>1.4081999999999999</v>
      </c>
      <c r="AG2179">
        <v>1.4314</v>
      </c>
      <c r="AH2179">
        <v>1.5319</v>
      </c>
      <c r="AI2179">
        <v>1.6033999999999999</v>
      </c>
      <c r="AJ2179">
        <v>1.0256000000000001</v>
      </c>
      <c r="AK2179">
        <v>1.6518999999999999</v>
      </c>
      <c r="AL2179">
        <v>1.9443999999999999</v>
      </c>
      <c r="AM2179">
        <v>2.3856999999999999</v>
      </c>
      <c r="AN2179">
        <v>1.8575999999999999</v>
      </c>
      <c r="AO2179">
        <v>1.9410000000000001</v>
      </c>
      <c r="AP2179">
        <v>1.84</v>
      </c>
      <c r="AQ2179">
        <v>1.6112</v>
      </c>
      <c r="AR2179">
        <v>1.3191999999999999</v>
      </c>
      <c r="AS2179">
        <v>1.0136000000000001</v>
      </c>
      <c r="AT2179">
        <v>0.95589999999999997</v>
      </c>
      <c r="AU2179">
        <v>1.1272</v>
      </c>
      <c r="AV2179">
        <v>1.4176</v>
      </c>
    </row>
    <row r="2180" spans="8:48" ht="15" customHeight="1" x14ac:dyDescent="0.3">
      <c r="H2180" t="str">
        <v>BZ30ML6</v>
      </c>
      <c r="I2180" t="str">
        <v>HMS NETWORKS AB  ORD</v>
      </c>
      <c r="J2180">
        <v>0</v>
      </c>
      <c r="K2180">
        <v>0</v>
      </c>
      <c r="L2180">
        <v>0</v>
      </c>
      <c r="M2180">
        <v>0</v>
      </c>
      <c r="N2180">
        <v>0</v>
      </c>
      <c r="O2180">
        <v>0</v>
      </c>
      <c r="P2180">
        <v>0</v>
      </c>
      <c r="Q2180">
        <v>0</v>
      </c>
      <c r="R2180">
        <v>0</v>
      </c>
      <c r="S2180">
        <v>0</v>
      </c>
      <c r="T2180">
        <v>0</v>
      </c>
      <c r="U2180">
        <v>0</v>
      </c>
      <c r="V2180">
        <v>0</v>
      </c>
      <c r="W2180">
        <v>0</v>
      </c>
      <c r="X2180">
        <v>0</v>
      </c>
      <c r="Y2180">
        <v>1.2408999999999999</v>
      </c>
      <c r="Z2180">
        <v>1.1798</v>
      </c>
      <c r="AA2180">
        <v>1.1465000000000001</v>
      </c>
      <c r="AB2180">
        <v>0.96730000000000005</v>
      </c>
      <c r="AC2180">
        <v>1.3512</v>
      </c>
      <c r="AD2180">
        <v>1.3905000000000001</v>
      </c>
      <c r="AE2180">
        <v>1.2581</v>
      </c>
      <c r="AF2180">
        <v>1.2209000000000001</v>
      </c>
      <c r="AG2180">
        <v>1.2</v>
      </c>
      <c r="AH2180">
        <v>0.93669999999999998</v>
      </c>
      <c r="AI2180">
        <v>0.99870000000000003</v>
      </c>
      <c r="AJ2180">
        <v>0.80640000000000001</v>
      </c>
      <c r="AK2180">
        <v>0.93789999999999996</v>
      </c>
      <c r="AL2180">
        <v>0.6159</v>
      </c>
      <c r="AM2180">
        <v>0.21249999999999999</v>
      </c>
      <c r="AN2180">
        <v>0.1681</v>
      </c>
      <c r="AO2180">
        <v>0.24829999999999999</v>
      </c>
      <c r="AP2180">
        <v>0.28739999999999999</v>
      </c>
      <c r="AQ2180">
        <v>0.52700000000000002</v>
      </c>
      <c r="AR2180">
        <v>0.73</v>
      </c>
      <c r="AS2180">
        <v>1.3862000000000001</v>
      </c>
      <c r="AT2180">
        <v>1.6577</v>
      </c>
      <c r="AU2180">
        <v>1.5165</v>
      </c>
      <c r="AV2180">
        <v>1.4093</v>
      </c>
    </row>
    <row r="2181" spans="8:48" ht="15" customHeight="1" x14ac:dyDescent="0.3">
      <c r="H2181" t="str">
        <v>0946580</v>
      </c>
      <c r="I2181" t="str">
        <v>WEIR GROUP PLC  ORD</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1.8775999999999999</v>
      </c>
      <c r="AG2181">
        <v>2.3433999999999999</v>
      </c>
      <c r="AH2181">
        <v>1.9137</v>
      </c>
      <c r="AI2181">
        <v>1.9035</v>
      </c>
      <c r="AJ2181">
        <v>0.5514</v>
      </c>
      <c r="AK2181">
        <v>0</v>
      </c>
      <c r="AL2181">
        <v>1.0119</v>
      </c>
      <c r="AM2181">
        <v>1.0739000000000001</v>
      </c>
      <c r="AN2181">
        <v>0.69369999999999998</v>
      </c>
      <c r="AO2181">
        <v>0.77049999999999996</v>
      </c>
      <c r="AP2181">
        <v>0.81489999999999996</v>
      </c>
      <c r="AQ2181">
        <v>1.333</v>
      </c>
      <c r="AR2181">
        <v>1.4847999999999999</v>
      </c>
      <c r="AS2181">
        <v>1.4933000000000001</v>
      </c>
      <c r="AT2181">
        <v>1.2934000000000001</v>
      </c>
      <c r="AU2181">
        <v>1.2688999999999999</v>
      </c>
      <c r="AV2181">
        <v>1.3606</v>
      </c>
    </row>
    <row r="2182" spans="8:48" ht="15" customHeight="1" x14ac:dyDescent="0.3">
      <c r="H2182" t="str">
        <v>B3YWDL4</v>
      </c>
      <c r="I2182" t="str">
        <v>CONCENTRIC AB  ORD</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0.99180000000000001</v>
      </c>
      <c r="AL2182">
        <v>1.2104999999999999</v>
      </c>
      <c r="AM2182">
        <v>1.2543</v>
      </c>
      <c r="AN2182">
        <v>1.2715000000000001</v>
      </c>
      <c r="AO2182">
        <v>1.5096000000000001</v>
      </c>
      <c r="AP2182">
        <v>1.5219</v>
      </c>
      <c r="AQ2182">
        <v>1.2910999999999999</v>
      </c>
      <c r="AR2182">
        <v>1.0859000000000001</v>
      </c>
      <c r="AS2182">
        <v>1.1536999999999999</v>
      </c>
      <c r="AT2182">
        <v>1.2162999999999999</v>
      </c>
      <c r="AU2182">
        <v>1.1476</v>
      </c>
      <c r="AV2182">
        <v>1.3576999999999999</v>
      </c>
    </row>
    <row r="2183" spans="8:48" ht="15" customHeight="1" x14ac:dyDescent="0.3">
      <c r="H2183" t="str">
        <v>BMVB793</v>
      </c>
      <c r="I2183" t="str">
        <v>GVS SPA  ORD</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0.32229999999999998</v>
      </c>
      <c r="AF2183">
        <v>1.0331999999999999</v>
      </c>
      <c r="AG2183">
        <v>1.2484</v>
      </c>
      <c r="AH2183">
        <v>0.95089999999999997</v>
      </c>
      <c r="AI2183">
        <v>0.81159999999999999</v>
      </c>
      <c r="AJ2183">
        <v>0.7107</v>
      </c>
      <c r="AK2183">
        <v>0.54139999999999999</v>
      </c>
      <c r="AL2183">
        <v>0.57210000000000005</v>
      </c>
      <c r="AM2183">
        <v>0.73299999999999998</v>
      </c>
      <c r="AN2183">
        <v>0.74960000000000004</v>
      </c>
      <c r="AO2183">
        <v>0.73140000000000005</v>
      </c>
      <c r="AP2183">
        <v>1.0427999999999999</v>
      </c>
      <c r="AQ2183">
        <v>1.0170999999999999</v>
      </c>
      <c r="AR2183">
        <v>0.95489999999999997</v>
      </c>
      <c r="AS2183">
        <v>1.0023</v>
      </c>
      <c r="AT2183">
        <v>1.1647000000000001</v>
      </c>
      <c r="AU2183">
        <v>1.2542</v>
      </c>
      <c r="AV2183">
        <v>1.3285</v>
      </c>
    </row>
    <row r="2184" spans="8:48" ht="15" customHeight="1" x14ac:dyDescent="0.3">
      <c r="H2184" t="str">
        <v>BF2CVV6</v>
      </c>
      <c r="I2184" t="str">
        <v>MIPS AB  ORD</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1.0790999999999999</v>
      </c>
      <c r="AI2184">
        <v>1.0797000000000001</v>
      </c>
      <c r="AJ2184">
        <v>1.028</v>
      </c>
      <c r="AK2184">
        <v>1.3764000000000001</v>
      </c>
      <c r="AL2184">
        <v>1.0178</v>
      </c>
      <c r="AM2184">
        <v>0.61829999999999996</v>
      </c>
      <c r="AN2184">
        <v>0.50539999999999996</v>
      </c>
      <c r="AO2184">
        <v>0.8165</v>
      </c>
      <c r="AP2184">
        <v>0.92310000000000003</v>
      </c>
      <c r="AQ2184">
        <v>0.94779999999999998</v>
      </c>
      <c r="AR2184">
        <v>0.68910000000000005</v>
      </c>
      <c r="AS2184">
        <v>0.9234</v>
      </c>
      <c r="AT2184">
        <v>0.87970000000000004</v>
      </c>
      <c r="AU2184">
        <v>1.0492999999999999</v>
      </c>
      <c r="AV2184">
        <v>1.3227</v>
      </c>
    </row>
    <row r="2185" spans="8:48" ht="15" customHeight="1" x14ac:dyDescent="0.3">
      <c r="H2185" t="str">
        <v>B15SLC4</v>
      </c>
      <c r="I2185" t="str">
        <v>TGS (NOPEC GEOPHYSICAL) ASA  ORD</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0.98419999999999996</v>
      </c>
      <c r="AR2185">
        <v>1.9598</v>
      </c>
      <c r="AS2185">
        <v>1.9977</v>
      </c>
      <c r="AT2185">
        <v>1.6560999999999999</v>
      </c>
      <c r="AU2185">
        <v>1.8187</v>
      </c>
      <c r="AV2185">
        <v>1.3173999999999999</v>
      </c>
    </row>
    <row r="2186" spans="8:48" ht="15" customHeight="1" x14ac:dyDescent="0.3">
      <c r="H2186" t="str">
        <v>B00ZC75</v>
      </c>
      <c r="I2186" t="str">
        <v>KARDEX HOLDING AG  ORD BRR</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1.2782</v>
      </c>
      <c r="AG2186">
        <v>1.2539</v>
      </c>
      <c r="AH2186">
        <v>1.2263999999999999</v>
      </c>
      <c r="AI2186">
        <v>1.1567000000000001</v>
      </c>
      <c r="AJ2186">
        <v>1.0056</v>
      </c>
      <c r="AK2186">
        <v>1.2145999999999999</v>
      </c>
      <c r="AL2186">
        <v>1.1994</v>
      </c>
      <c r="AM2186">
        <v>1.1974</v>
      </c>
      <c r="AN2186">
        <v>1.0042</v>
      </c>
      <c r="AO2186">
        <v>1.2593000000000001</v>
      </c>
      <c r="AP2186">
        <v>1.5347999999999999</v>
      </c>
      <c r="AQ2186">
        <v>1.3773</v>
      </c>
      <c r="AR2186">
        <v>1.4721</v>
      </c>
      <c r="AS2186">
        <v>1.1543000000000001</v>
      </c>
      <c r="AT2186">
        <v>1.2143999999999999</v>
      </c>
      <c r="AU2186">
        <v>1.0961000000000001</v>
      </c>
      <c r="AV2186">
        <v>1.3130999999999999</v>
      </c>
    </row>
    <row r="2187" spans="8:48" ht="15" customHeight="1" x14ac:dyDescent="0.3">
      <c r="H2187" t="str">
        <v>B1VN5T8</v>
      </c>
      <c r="I2187" t="str">
        <v>BIOTAGE AB  ORD</v>
      </c>
      <c r="J2187">
        <v>0</v>
      </c>
      <c r="K2187">
        <v>0</v>
      </c>
      <c r="L2187">
        <v>0</v>
      </c>
      <c r="M2187">
        <v>0</v>
      </c>
      <c r="N2187">
        <v>0</v>
      </c>
      <c r="O2187">
        <v>0</v>
      </c>
      <c r="P2187">
        <v>0</v>
      </c>
      <c r="Q2187">
        <v>0</v>
      </c>
      <c r="R2187">
        <v>0</v>
      </c>
      <c r="S2187">
        <v>0</v>
      </c>
      <c r="T2187">
        <v>0</v>
      </c>
      <c r="U2187">
        <v>1.3891</v>
      </c>
      <c r="V2187">
        <v>1.1393</v>
      </c>
      <c r="W2187">
        <v>1.8098000000000001</v>
      </c>
      <c r="X2187">
        <v>1.8954</v>
      </c>
      <c r="Y2187">
        <v>1.9383999999999999</v>
      </c>
      <c r="Z2187">
        <v>1.5529999999999999</v>
      </c>
      <c r="AA2187">
        <v>1.2571000000000001</v>
      </c>
      <c r="AB2187">
        <v>1.4702</v>
      </c>
      <c r="AC2187">
        <v>1.4736</v>
      </c>
      <c r="AD2187">
        <v>1.5286</v>
      </c>
      <c r="AE2187">
        <v>1.5817000000000001</v>
      </c>
      <c r="AF2187">
        <v>1.4548000000000001</v>
      </c>
      <c r="AG2187">
        <v>0.85009999999999997</v>
      </c>
      <c r="AH2187">
        <v>0.70940000000000003</v>
      </c>
      <c r="AI2187">
        <v>1.0789</v>
      </c>
      <c r="AJ2187">
        <v>1.3495999999999999</v>
      </c>
      <c r="AK2187">
        <v>1.2976000000000001</v>
      </c>
      <c r="AL2187">
        <v>0.76219999999999999</v>
      </c>
      <c r="AM2187">
        <v>0.55430000000000001</v>
      </c>
      <c r="AN2187">
        <v>0.56620000000000004</v>
      </c>
      <c r="AO2187">
        <v>0.51359999999999995</v>
      </c>
      <c r="AP2187">
        <v>0.33979999999999999</v>
      </c>
      <c r="AQ2187">
        <v>0.48130000000000001</v>
      </c>
      <c r="AR2187">
        <v>0.94040000000000001</v>
      </c>
      <c r="AS2187">
        <v>1.0426</v>
      </c>
      <c r="AT2187">
        <v>1.2982</v>
      </c>
      <c r="AU2187">
        <v>1.1744000000000001</v>
      </c>
      <c r="AV2187">
        <v>1.2999000000000001</v>
      </c>
    </row>
    <row r="2188" spans="8:48" ht="15" customHeight="1" x14ac:dyDescent="0.3">
      <c r="H2188" t="str">
        <v>5927353</v>
      </c>
      <c r="I2188" t="str">
        <v>ATOSS SOFTWARE SE  ORD</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1.1201000000000001</v>
      </c>
      <c r="AI2188">
        <v>1.0722</v>
      </c>
      <c r="AJ2188">
        <v>0.81989999999999996</v>
      </c>
      <c r="AK2188">
        <v>1.1314</v>
      </c>
      <c r="AL2188">
        <v>1.1113</v>
      </c>
      <c r="AM2188">
        <v>0.91810000000000003</v>
      </c>
      <c r="AN2188">
        <v>0.97689999999999999</v>
      </c>
      <c r="AO2188">
        <v>0.98829999999999996</v>
      </c>
      <c r="AP2188">
        <v>1.1124000000000001</v>
      </c>
      <c r="AQ2188">
        <v>1.2571000000000001</v>
      </c>
      <c r="AR2188">
        <v>1.4091</v>
      </c>
      <c r="AS2188">
        <v>1.1457999999999999</v>
      </c>
      <c r="AT2188">
        <v>1.4301999999999999</v>
      </c>
      <c r="AU2188">
        <v>1.1593</v>
      </c>
      <c r="AV2188">
        <v>1.2949999999999999</v>
      </c>
    </row>
    <row r="2189" spans="8:48" ht="15" customHeight="1" x14ac:dyDescent="0.3">
      <c r="H2189" t="str">
        <v>BNC0116</v>
      </c>
      <c r="I2189" t="str">
        <v>TECHNIP ENERGIES NV  ORD</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1.4741</v>
      </c>
      <c r="AT2189">
        <v>1.4570000000000001</v>
      </c>
      <c r="AU2189">
        <v>1.2923</v>
      </c>
      <c r="AV2189">
        <v>1.286</v>
      </c>
    </row>
    <row r="2190" spans="8:48" ht="15" customHeight="1" x14ac:dyDescent="0.3">
      <c r="H2190" t="str">
        <v>BMFYGB3</v>
      </c>
      <c r="I2190" t="str">
        <v>SURGICAL SCIENCE SWEDEN AB  ORD</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2.0872000000000002</v>
      </c>
      <c r="AK2190">
        <v>2.3868999999999998</v>
      </c>
      <c r="AL2190">
        <v>1.8647</v>
      </c>
      <c r="AM2190">
        <v>1.7891999999999999</v>
      </c>
      <c r="AN2190">
        <v>1.9825999999999999</v>
      </c>
      <c r="AO2190">
        <v>2.1051000000000002</v>
      </c>
      <c r="AP2190">
        <v>2.0074999999999998</v>
      </c>
      <c r="AQ2190">
        <v>2.2972000000000001</v>
      </c>
      <c r="AR2190">
        <v>1.8211999999999999</v>
      </c>
      <c r="AS2190">
        <v>1.8988</v>
      </c>
      <c r="AT2190">
        <v>1.5613999999999999</v>
      </c>
      <c r="AU2190">
        <v>1.2989999999999999</v>
      </c>
      <c r="AV2190">
        <v>1.2742</v>
      </c>
    </row>
    <row r="2191" spans="8:48" ht="15" customHeight="1" x14ac:dyDescent="0.3">
      <c r="H2191" t="str">
        <v>BN0TYP0</v>
      </c>
      <c r="I2191" t="str">
        <v>FUGRO NV  ORD</v>
      </c>
      <c r="J2191">
        <v>0</v>
      </c>
      <c r="K2191">
        <v>0</v>
      </c>
      <c r="L2191">
        <v>0</v>
      </c>
      <c r="M2191">
        <v>0</v>
      </c>
      <c r="N2191">
        <v>0</v>
      </c>
      <c r="O2191">
        <v>0</v>
      </c>
      <c r="P2191">
        <v>0</v>
      </c>
      <c r="Q2191">
        <v>0</v>
      </c>
      <c r="R2191">
        <v>0</v>
      </c>
      <c r="S2191">
        <v>0</v>
      </c>
      <c r="T2191">
        <v>0</v>
      </c>
      <c r="U2191">
        <v>0</v>
      </c>
      <c r="V2191">
        <v>0</v>
      </c>
      <c r="W2191">
        <v>1.2439</v>
      </c>
      <c r="X2191">
        <v>1.135</v>
      </c>
      <c r="Y2191">
        <v>0</v>
      </c>
      <c r="Z2191">
        <v>0</v>
      </c>
      <c r="AA2191">
        <v>0</v>
      </c>
      <c r="AB2191">
        <v>0</v>
      </c>
      <c r="AC2191">
        <v>0</v>
      </c>
      <c r="AD2191">
        <v>0</v>
      </c>
      <c r="AE2191">
        <v>0</v>
      </c>
      <c r="AF2191">
        <v>0</v>
      </c>
      <c r="AG2191">
        <v>0</v>
      </c>
      <c r="AH2191">
        <v>0</v>
      </c>
      <c r="AI2191">
        <v>0</v>
      </c>
      <c r="AJ2191">
        <v>0</v>
      </c>
      <c r="AK2191">
        <v>0</v>
      </c>
      <c r="AL2191">
        <v>0</v>
      </c>
      <c r="AM2191">
        <v>0.59450000000000003</v>
      </c>
      <c r="AN2191">
        <v>0.93169999999999997</v>
      </c>
      <c r="AO2191">
        <v>1.3282</v>
      </c>
      <c r="AP2191">
        <v>1.3037000000000001</v>
      </c>
      <c r="AQ2191">
        <v>1.7608999999999999</v>
      </c>
      <c r="AR2191">
        <v>1.3809</v>
      </c>
      <c r="AS2191">
        <v>1.1318999999999999</v>
      </c>
      <c r="AT2191">
        <v>1.4793000000000001</v>
      </c>
      <c r="AU2191">
        <v>1.4564999999999999</v>
      </c>
      <c r="AV2191">
        <v>1.2719</v>
      </c>
    </row>
    <row r="2192" spans="8:48" ht="15" customHeight="1" x14ac:dyDescent="0.3">
      <c r="H2192" t="str">
        <v>BZ1DZ96</v>
      </c>
      <c r="I2192" t="str">
        <v>REPLY SPA  ORD</v>
      </c>
      <c r="J2192">
        <v>0</v>
      </c>
      <c r="K2192">
        <v>0</v>
      </c>
      <c r="L2192">
        <v>0</v>
      </c>
      <c r="M2192">
        <v>0</v>
      </c>
      <c r="N2192">
        <v>0</v>
      </c>
      <c r="O2192">
        <v>0</v>
      </c>
      <c r="P2192">
        <v>0</v>
      </c>
      <c r="Q2192">
        <v>0</v>
      </c>
      <c r="R2192">
        <v>0</v>
      </c>
      <c r="S2192">
        <v>0</v>
      </c>
      <c r="T2192">
        <v>0</v>
      </c>
      <c r="U2192">
        <v>1.8537999999999999</v>
      </c>
      <c r="V2192">
        <v>1.8201000000000001</v>
      </c>
      <c r="W2192">
        <v>1.8668</v>
      </c>
      <c r="X2192">
        <v>1.8956999999999999</v>
      </c>
      <c r="Y2192">
        <v>1.8937999999999999</v>
      </c>
      <c r="Z2192">
        <v>1.6999</v>
      </c>
      <c r="AA2192">
        <v>1.5851999999999999</v>
      </c>
      <c r="AB2192">
        <v>2.0101</v>
      </c>
      <c r="AC2192">
        <v>1.7533000000000001</v>
      </c>
      <c r="AD2192">
        <v>1.8951</v>
      </c>
      <c r="AE2192">
        <v>2.0225</v>
      </c>
      <c r="AF2192">
        <v>2.2740999999999998</v>
      </c>
      <c r="AG2192">
        <v>1.744</v>
      </c>
      <c r="AH2192">
        <v>1.9311</v>
      </c>
      <c r="AI2192">
        <v>2.0888</v>
      </c>
      <c r="AJ2192">
        <v>1.6664000000000001</v>
      </c>
      <c r="AK2192">
        <v>0.96319999999999995</v>
      </c>
      <c r="AL2192">
        <v>0.79879999999999995</v>
      </c>
      <c r="AM2192">
        <v>0.76829999999999998</v>
      </c>
      <c r="AN2192">
        <v>0.7954</v>
      </c>
      <c r="AO2192">
        <v>0.8256</v>
      </c>
      <c r="AP2192">
        <v>0.83809999999999996</v>
      </c>
      <c r="AQ2192">
        <v>0.77239999999999998</v>
      </c>
      <c r="AR2192">
        <v>0.96020000000000005</v>
      </c>
      <c r="AS2192">
        <v>1.1283000000000001</v>
      </c>
      <c r="AT2192">
        <v>1.2712000000000001</v>
      </c>
      <c r="AU2192">
        <v>1.3238000000000001</v>
      </c>
      <c r="AV2192">
        <v>1.2519</v>
      </c>
    </row>
    <row r="2193" spans="8:48" ht="15" customHeight="1" x14ac:dyDescent="0.3">
      <c r="H2193" t="str">
        <v>BNBS2J6</v>
      </c>
      <c r="I2193" t="str">
        <v>ENGCON AB  ORD B</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0.57640000000000002</v>
      </c>
      <c r="AR2193">
        <v>0.79379999999999995</v>
      </c>
      <c r="AS2193">
        <v>0.73629999999999995</v>
      </c>
      <c r="AT2193">
        <v>0.88519999999999999</v>
      </c>
      <c r="AU2193">
        <v>0.92220000000000002</v>
      </c>
      <c r="AV2193">
        <v>1.2041999999999999</v>
      </c>
    </row>
    <row r="2194" spans="8:48" ht="15" customHeight="1" x14ac:dyDescent="0.3">
      <c r="H2194" t="str">
        <v>BN6PV62</v>
      </c>
      <c r="I2194" t="str">
        <v>TECHNOPROBE SPA  ORD</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1.2730999999999999</v>
      </c>
      <c r="AM2194">
        <v>1.0039</v>
      </c>
      <c r="AN2194">
        <v>0.98340000000000005</v>
      </c>
      <c r="AO2194">
        <v>0.77429999999999999</v>
      </c>
      <c r="AP2194">
        <v>0.72470000000000001</v>
      </c>
      <c r="AQ2194">
        <v>1.45</v>
      </c>
      <c r="AR2194">
        <v>2.2944</v>
      </c>
      <c r="AS2194">
        <v>1.9966999999999999</v>
      </c>
      <c r="AT2194">
        <v>1.6706000000000001</v>
      </c>
      <c r="AU2194">
        <v>1.81</v>
      </c>
      <c r="AV2194">
        <v>1.1966000000000001</v>
      </c>
    </row>
    <row r="2195" spans="8:48" ht="15" customHeight="1" x14ac:dyDescent="0.3">
      <c r="H2195" t="str">
        <v>5206621</v>
      </c>
      <c r="I2195" t="str">
        <v>INTERROLL HOLDING AG  ORD REG</v>
      </c>
      <c r="J2195">
        <v>0</v>
      </c>
      <c r="K2195">
        <v>0</v>
      </c>
      <c r="L2195">
        <v>0</v>
      </c>
      <c r="M2195">
        <v>0</v>
      </c>
      <c r="N2195">
        <v>0</v>
      </c>
      <c r="O2195">
        <v>0</v>
      </c>
      <c r="P2195">
        <v>0</v>
      </c>
      <c r="Q2195">
        <v>0</v>
      </c>
      <c r="R2195">
        <v>0</v>
      </c>
      <c r="S2195">
        <v>0</v>
      </c>
      <c r="T2195">
        <v>0</v>
      </c>
      <c r="U2195">
        <v>1.2525999999999999</v>
      </c>
      <c r="V2195">
        <v>1.3078000000000001</v>
      </c>
      <c r="W2195">
        <v>0.88339999999999996</v>
      </c>
      <c r="X2195">
        <v>0.99039999999999995</v>
      </c>
      <c r="Y2195">
        <v>1.0246999999999999</v>
      </c>
      <c r="Z2195">
        <v>1.3419000000000001</v>
      </c>
      <c r="AA2195">
        <v>1.4665999999999999</v>
      </c>
      <c r="AB2195">
        <v>1.6043000000000001</v>
      </c>
      <c r="AC2195">
        <v>1.4048</v>
      </c>
      <c r="AD2195">
        <v>2.3031999999999999</v>
      </c>
      <c r="AE2195">
        <v>1.8193999999999999</v>
      </c>
      <c r="AF2195">
        <v>1.7947</v>
      </c>
      <c r="AG2195">
        <v>1.5118</v>
      </c>
      <c r="AH2195">
        <v>2.3906000000000001</v>
      </c>
      <c r="AI2195">
        <v>2.0674999999999999</v>
      </c>
      <c r="AJ2195">
        <v>1.5649999999999999</v>
      </c>
      <c r="AK2195">
        <v>1.7011000000000001</v>
      </c>
      <c r="AL2195">
        <v>1.7182999999999999</v>
      </c>
      <c r="AM2195">
        <v>1.5584</v>
      </c>
      <c r="AN2195">
        <v>1.5155000000000001</v>
      </c>
      <c r="AO2195">
        <v>1.8124</v>
      </c>
      <c r="AP2195">
        <v>2.3704000000000001</v>
      </c>
      <c r="AQ2195">
        <v>1.4436</v>
      </c>
      <c r="AR2195">
        <v>1.4962</v>
      </c>
      <c r="AS2195">
        <v>1.1803999999999999</v>
      </c>
      <c r="AT2195">
        <v>1.3774999999999999</v>
      </c>
      <c r="AU2195">
        <v>1.2186999999999999</v>
      </c>
      <c r="AV2195">
        <v>1.1631</v>
      </c>
    </row>
    <row r="2196" spans="8:48" ht="15" customHeight="1" x14ac:dyDescent="0.3">
      <c r="H2196" t="str">
        <v>BG1VQ16</v>
      </c>
      <c r="I2196" t="str">
        <v>CAREL INDUSTRIES SPA  ORD</v>
      </c>
      <c r="J2196">
        <v>0</v>
      </c>
      <c r="K2196">
        <v>0</v>
      </c>
      <c r="L2196">
        <v>0</v>
      </c>
      <c r="M2196">
        <v>0</v>
      </c>
      <c r="N2196">
        <v>0</v>
      </c>
      <c r="O2196">
        <v>0</v>
      </c>
      <c r="P2196">
        <v>0</v>
      </c>
      <c r="Q2196">
        <v>0</v>
      </c>
      <c r="R2196">
        <v>0</v>
      </c>
      <c r="S2196">
        <v>0</v>
      </c>
      <c r="T2196">
        <v>0</v>
      </c>
      <c r="U2196">
        <v>0</v>
      </c>
      <c r="V2196">
        <v>0</v>
      </c>
      <c r="W2196">
        <v>0.91810000000000003</v>
      </c>
      <c r="X2196">
        <v>1.1028</v>
      </c>
      <c r="Y2196">
        <v>1.2122999999999999</v>
      </c>
      <c r="Z2196">
        <v>1.1314</v>
      </c>
      <c r="AA2196">
        <v>1.3046</v>
      </c>
      <c r="AB2196">
        <v>1.6671</v>
      </c>
      <c r="AC2196">
        <v>1.3705000000000001</v>
      </c>
      <c r="AD2196">
        <v>1.7122999999999999</v>
      </c>
      <c r="AE2196">
        <v>1.5132000000000001</v>
      </c>
      <c r="AF2196">
        <v>1.2266999999999999</v>
      </c>
      <c r="AG2196">
        <v>1.1732</v>
      </c>
      <c r="AH2196">
        <v>1.7428999999999999</v>
      </c>
      <c r="AI2196">
        <v>1.7036</v>
      </c>
      <c r="AJ2196">
        <v>1.3536999999999999</v>
      </c>
      <c r="AK2196">
        <v>1.4602999999999999</v>
      </c>
      <c r="AL2196">
        <v>1.4610000000000001</v>
      </c>
      <c r="AM2196">
        <v>1.5498000000000001</v>
      </c>
      <c r="AN2196">
        <v>1.8103</v>
      </c>
      <c r="AO2196">
        <v>1.8299000000000001</v>
      </c>
      <c r="AP2196">
        <v>1.8453999999999999</v>
      </c>
      <c r="AQ2196">
        <v>1.7905</v>
      </c>
      <c r="AR2196">
        <v>1.5461</v>
      </c>
      <c r="AS2196">
        <v>1.6194</v>
      </c>
      <c r="AT2196">
        <v>1.2614000000000001</v>
      </c>
      <c r="AU2196">
        <v>1.0632999999999999</v>
      </c>
      <c r="AV2196">
        <v>1.1623000000000001</v>
      </c>
    </row>
    <row r="2197" spans="8:48" ht="15" customHeight="1" x14ac:dyDescent="0.3">
      <c r="H2197" t="str">
        <v>BMWX9N6</v>
      </c>
      <c r="I2197" t="str">
        <v>LAGERCRANTZ GROUP AB  ORD B</v>
      </c>
      <c r="J2197">
        <v>0</v>
      </c>
      <c r="K2197">
        <v>0</v>
      </c>
      <c r="L2197">
        <v>0</v>
      </c>
      <c r="M2197">
        <v>0</v>
      </c>
      <c r="N2197">
        <v>0</v>
      </c>
      <c r="O2197">
        <v>0</v>
      </c>
      <c r="P2197">
        <v>0</v>
      </c>
      <c r="Q2197">
        <v>0</v>
      </c>
      <c r="R2197">
        <v>0</v>
      </c>
      <c r="S2197">
        <v>0</v>
      </c>
      <c r="T2197">
        <v>0</v>
      </c>
      <c r="U2197">
        <v>1.0234000000000001</v>
      </c>
      <c r="V2197">
        <v>1.018</v>
      </c>
      <c r="W2197">
        <v>0</v>
      </c>
      <c r="X2197">
        <v>0</v>
      </c>
      <c r="Y2197">
        <v>0</v>
      </c>
      <c r="Z2197">
        <v>0</v>
      </c>
      <c r="AA2197">
        <v>0</v>
      </c>
      <c r="AB2197">
        <v>0</v>
      </c>
      <c r="AC2197">
        <v>0</v>
      </c>
      <c r="AD2197">
        <v>0.52</v>
      </c>
      <c r="AE2197">
        <v>1.3522000000000001</v>
      </c>
      <c r="AF2197">
        <v>1.482</v>
      </c>
      <c r="AG2197">
        <v>1.4431</v>
      </c>
      <c r="AH2197">
        <v>2.2778</v>
      </c>
      <c r="AI2197">
        <v>2.2633000000000001</v>
      </c>
      <c r="AJ2197">
        <v>1.585</v>
      </c>
      <c r="AK2197">
        <v>1.8883000000000001</v>
      </c>
      <c r="AL2197">
        <v>1.7484999999999999</v>
      </c>
      <c r="AM2197">
        <v>1.2750999999999999</v>
      </c>
      <c r="AN2197">
        <v>1.4474</v>
      </c>
      <c r="AO2197">
        <v>1.1455</v>
      </c>
      <c r="AP2197">
        <v>1.3351</v>
      </c>
      <c r="AQ2197">
        <v>1.1485000000000001</v>
      </c>
      <c r="AR2197">
        <v>0.95689999999999997</v>
      </c>
      <c r="AS2197">
        <v>0.84119999999999995</v>
      </c>
      <c r="AT2197">
        <v>1.0088999999999999</v>
      </c>
      <c r="AU2197">
        <v>1.0701000000000001</v>
      </c>
      <c r="AV2197">
        <v>1.1501999999999999</v>
      </c>
    </row>
    <row r="2198" spans="8:48" ht="15" customHeight="1" x14ac:dyDescent="0.3">
      <c r="H2198" t="str">
        <v>BZ0D672</v>
      </c>
      <c r="I2198" t="str">
        <v>KAINOS GROUP PLC  ORD</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0.97009999999999996</v>
      </c>
      <c r="AH2198">
        <v>1.5206</v>
      </c>
      <c r="AI2198">
        <v>1.8048</v>
      </c>
      <c r="AJ2198">
        <v>1.7307999999999999</v>
      </c>
      <c r="AK2198">
        <v>1.6132</v>
      </c>
      <c r="AL2198">
        <v>1.2310000000000001</v>
      </c>
      <c r="AM2198">
        <v>1.3361000000000001</v>
      </c>
      <c r="AN2198">
        <v>1.7677</v>
      </c>
      <c r="AO2198">
        <v>1.4942</v>
      </c>
      <c r="AP2198">
        <v>1.2707999999999999</v>
      </c>
      <c r="AQ2198">
        <v>1.0849</v>
      </c>
      <c r="AR2198">
        <v>1.2767999999999999</v>
      </c>
      <c r="AS2198">
        <v>1.2234</v>
      </c>
      <c r="AT2198">
        <v>1.2672000000000001</v>
      </c>
      <c r="AU2198">
        <v>1.3884000000000001</v>
      </c>
      <c r="AV2198">
        <v>1.1380999999999999</v>
      </c>
    </row>
    <row r="2199" spans="8:48" ht="15" customHeight="1" x14ac:dyDescent="0.3">
      <c r="H2199" t="str">
        <v>0005588</v>
      </c>
      <c r="I2199" t="str">
        <v>DISCOVERIE GROUP PLC  ORD</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0.77139999999999997</v>
      </c>
      <c r="AK2199">
        <v>1.3243</v>
      </c>
      <c r="AL2199">
        <v>1.5989</v>
      </c>
      <c r="AM2199">
        <v>1.5656000000000001</v>
      </c>
      <c r="AN2199">
        <v>1.2838000000000001</v>
      </c>
      <c r="AO2199">
        <v>1.6681999999999999</v>
      </c>
      <c r="AP2199">
        <v>1.6708000000000001</v>
      </c>
      <c r="AQ2199">
        <v>1.5134000000000001</v>
      </c>
      <c r="AR2199">
        <v>1.2559</v>
      </c>
      <c r="AS2199">
        <v>1.4116</v>
      </c>
      <c r="AT2199">
        <v>1.4137</v>
      </c>
      <c r="AU2199">
        <v>1.2528999999999999</v>
      </c>
      <c r="AV2199">
        <v>1.115</v>
      </c>
    </row>
    <row r="2200" spans="8:48" ht="15" customHeight="1" x14ac:dyDescent="0.3">
      <c r="H2200" t="str">
        <v>5490684</v>
      </c>
      <c r="I2200" t="str">
        <v>SOL SPA  ORD</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0.51359999999999995</v>
      </c>
      <c r="AR2200">
        <v>0.94969999999999999</v>
      </c>
      <c r="AS2200">
        <v>0.92920000000000003</v>
      </c>
      <c r="AT2200">
        <v>1.071</v>
      </c>
      <c r="AU2200">
        <v>1.0604</v>
      </c>
      <c r="AV2200">
        <v>1.1023000000000001</v>
      </c>
    </row>
    <row r="2201" spans="8:48" ht="15" customHeight="1" x14ac:dyDescent="0.3">
      <c r="H2201" t="str">
        <v>BSQXJ01</v>
      </c>
      <c r="I2201" t="str">
        <v>THULE GROUP AB  ORD</v>
      </c>
      <c r="J2201">
        <v>0</v>
      </c>
      <c r="K2201">
        <v>0</v>
      </c>
      <c r="L2201">
        <v>0</v>
      </c>
      <c r="M2201">
        <v>0</v>
      </c>
      <c r="N2201">
        <v>0</v>
      </c>
      <c r="O2201">
        <v>0</v>
      </c>
      <c r="P2201">
        <v>0</v>
      </c>
      <c r="Q2201">
        <v>0</v>
      </c>
      <c r="R2201">
        <v>0</v>
      </c>
      <c r="S2201">
        <v>0</v>
      </c>
      <c r="T2201">
        <v>0</v>
      </c>
      <c r="U2201">
        <v>0.51649999999999996</v>
      </c>
      <c r="V2201">
        <v>0.48680000000000001</v>
      </c>
      <c r="W2201">
        <v>1.3385</v>
      </c>
      <c r="X2201">
        <v>1.3028</v>
      </c>
      <c r="Y2201">
        <v>0.92669999999999997</v>
      </c>
      <c r="Z2201">
        <v>1.167</v>
      </c>
      <c r="AA2201">
        <v>1.1220000000000001</v>
      </c>
      <c r="AB2201">
        <v>0.90490000000000004</v>
      </c>
      <c r="AC2201">
        <v>0.86709999999999998</v>
      </c>
      <c r="AD2201">
        <v>0.78139999999999998</v>
      </c>
      <c r="AE2201">
        <v>0.81589999999999996</v>
      </c>
      <c r="AF2201">
        <v>1.2639</v>
      </c>
      <c r="AG2201">
        <v>0.72170000000000001</v>
      </c>
      <c r="AH2201">
        <v>0.8659</v>
      </c>
      <c r="AI2201">
        <v>0.7369</v>
      </c>
      <c r="AJ2201">
        <v>0.6996</v>
      </c>
      <c r="AK2201">
        <v>0.87960000000000005</v>
      </c>
      <c r="AL2201">
        <v>0.67200000000000004</v>
      </c>
      <c r="AM2201">
        <v>0.59140000000000004</v>
      </c>
      <c r="AN2201">
        <v>0.60240000000000005</v>
      </c>
      <c r="AO2201">
        <v>0.65849999999999997</v>
      </c>
      <c r="AP2201">
        <v>0.71509999999999996</v>
      </c>
      <c r="AQ2201">
        <v>1.5696000000000001</v>
      </c>
      <c r="AR2201">
        <v>1.3087</v>
      </c>
      <c r="AS2201">
        <v>1.0123</v>
      </c>
      <c r="AT2201">
        <v>1.1773</v>
      </c>
      <c r="AU2201">
        <v>1.0232000000000001</v>
      </c>
      <c r="AV2201">
        <v>1.1019000000000001</v>
      </c>
    </row>
    <row r="2202" spans="8:48" ht="15" customHeight="1" x14ac:dyDescent="0.3">
      <c r="H2202" t="str">
        <v>BLDB374</v>
      </c>
      <c r="I2202" t="str">
        <v>ADDNODE GROUP AB  ORD B</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0.3619</v>
      </c>
      <c r="AR2202">
        <v>0.70820000000000005</v>
      </c>
      <c r="AS2202">
        <v>0.84699999999999998</v>
      </c>
      <c r="AT2202">
        <v>1.1644000000000001</v>
      </c>
      <c r="AU2202">
        <v>1.2518</v>
      </c>
      <c r="AV2202">
        <v>1.1012999999999999</v>
      </c>
    </row>
    <row r="2203" spans="8:48" ht="15" customHeight="1" x14ac:dyDescent="0.3">
      <c r="H2203" t="str">
        <v>4681724</v>
      </c>
      <c r="I2203" t="str">
        <v>INFICON HOLDING AG  ORD</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0.88319999999999999</v>
      </c>
      <c r="AK2203">
        <v>1.2403999999999999</v>
      </c>
      <c r="AL2203">
        <v>1.0387999999999999</v>
      </c>
      <c r="AM2203">
        <v>0.97330000000000005</v>
      </c>
      <c r="AN2203">
        <v>1.0026999999999999</v>
      </c>
      <c r="AO2203">
        <v>0.95979999999999999</v>
      </c>
      <c r="AP2203">
        <v>1.0955999999999999</v>
      </c>
      <c r="AQ2203">
        <v>1.1272</v>
      </c>
      <c r="AR2203">
        <v>1.4567000000000001</v>
      </c>
      <c r="AS2203">
        <v>1.2189000000000001</v>
      </c>
      <c r="AT2203">
        <v>1.2035</v>
      </c>
      <c r="AU2203">
        <v>1.2493000000000001</v>
      </c>
      <c r="AV2203">
        <v>1.1001000000000001</v>
      </c>
    </row>
    <row r="2204" spans="8:48" ht="15" customHeight="1" x14ac:dyDescent="0.3">
      <c r="H2204" t="str">
        <v>5468346</v>
      </c>
      <c r="I2204" t="str">
        <v>AIXTRON SE  ORG REG</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1.5353000000000001</v>
      </c>
      <c r="AR2204">
        <v>2.2233000000000001</v>
      </c>
      <c r="AS2204">
        <v>1.7945</v>
      </c>
      <c r="AT2204">
        <v>1.7411000000000001</v>
      </c>
      <c r="AU2204">
        <v>1.292</v>
      </c>
      <c r="AV2204">
        <v>1.0837000000000001</v>
      </c>
    </row>
    <row r="2205" spans="8:48" ht="15" customHeight="1" x14ac:dyDescent="0.3">
      <c r="H2205" t="str">
        <v>BJ5FQX7</v>
      </c>
      <c r="I2205" t="str">
        <v>UNIPHAR PLC  ORD</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0.72170000000000001</v>
      </c>
      <c r="AK2205">
        <v>1.1594</v>
      </c>
      <c r="AL2205">
        <v>1.1803999999999999</v>
      </c>
      <c r="AM2205">
        <v>1.5114000000000001</v>
      </c>
      <c r="AN2205">
        <v>1.9112</v>
      </c>
      <c r="AO2205">
        <v>1.7859</v>
      </c>
      <c r="AP2205">
        <v>1.6145</v>
      </c>
      <c r="AQ2205">
        <v>1.4866999999999999</v>
      </c>
      <c r="AR2205">
        <v>1.4067000000000001</v>
      </c>
      <c r="AS2205">
        <v>1.1244000000000001</v>
      </c>
      <c r="AT2205">
        <v>1.1100000000000001</v>
      </c>
      <c r="AU2205">
        <v>1.0266</v>
      </c>
      <c r="AV2205">
        <v>1.0609</v>
      </c>
    </row>
    <row r="2206" spans="8:48" ht="15" customHeight="1" x14ac:dyDescent="0.3">
      <c r="H2206" t="str">
        <v>0182663</v>
      </c>
      <c r="I2206" t="str">
        <v>DIPLOMA PLC  ORD</v>
      </c>
      <c r="J2206">
        <v>0</v>
      </c>
      <c r="K2206">
        <v>0</v>
      </c>
      <c r="L2206">
        <v>0</v>
      </c>
      <c r="M2206">
        <v>0</v>
      </c>
      <c r="N2206">
        <v>0</v>
      </c>
      <c r="O2206">
        <v>0</v>
      </c>
      <c r="P2206">
        <v>0</v>
      </c>
      <c r="Q2206">
        <v>0</v>
      </c>
      <c r="R2206">
        <v>0</v>
      </c>
      <c r="S2206">
        <v>0</v>
      </c>
      <c r="T2206">
        <v>0</v>
      </c>
      <c r="U2206">
        <v>2.1354000000000002</v>
      </c>
      <c r="V2206">
        <v>1.9998</v>
      </c>
      <c r="W2206">
        <v>1.3732</v>
      </c>
      <c r="X2206">
        <v>1.4690000000000001</v>
      </c>
      <c r="Y2206">
        <v>1.7139</v>
      </c>
      <c r="Z2206">
        <v>1.3268</v>
      </c>
      <c r="AA2206">
        <v>1.1988000000000001</v>
      </c>
      <c r="AB2206">
        <v>1.5152000000000001</v>
      </c>
      <c r="AC2206">
        <v>1.5538000000000001</v>
      </c>
      <c r="AD2206">
        <v>1.389</v>
      </c>
      <c r="AE2206">
        <v>1.5778000000000001</v>
      </c>
      <c r="AF2206">
        <v>1.9877</v>
      </c>
      <c r="AG2206">
        <v>1.4260999999999999</v>
      </c>
      <c r="AH2206">
        <v>1.5157</v>
      </c>
      <c r="AI2206">
        <v>1.4435</v>
      </c>
      <c r="AJ2206">
        <v>0.96409999999999996</v>
      </c>
      <c r="AK2206">
        <v>1.0445</v>
      </c>
      <c r="AL2206">
        <v>1.1763999999999999</v>
      </c>
      <c r="AM2206">
        <v>1.1751</v>
      </c>
      <c r="AN2206">
        <v>1.5943000000000001</v>
      </c>
      <c r="AO2206">
        <v>1.6255999999999999</v>
      </c>
      <c r="AP2206">
        <v>1.5625</v>
      </c>
      <c r="AQ2206">
        <v>1.3742000000000001</v>
      </c>
      <c r="AR2206">
        <v>1.2305999999999999</v>
      </c>
      <c r="AS2206">
        <v>0.81840000000000002</v>
      </c>
      <c r="AT2206">
        <v>0.88439999999999996</v>
      </c>
      <c r="AU2206">
        <v>0.98550000000000004</v>
      </c>
      <c r="AV2206">
        <v>1.0347</v>
      </c>
    </row>
    <row r="2207" spans="8:48" ht="15" customHeight="1" x14ac:dyDescent="0.3">
      <c r="H2207" t="str">
        <v>B176416</v>
      </c>
      <c r="I2207" t="str">
        <v>BURCKHARDT COMPRESSION HLDG  ORD</v>
      </c>
      <c r="J2207">
        <v>0</v>
      </c>
      <c r="K2207">
        <v>0</v>
      </c>
      <c r="L2207">
        <v>0</v>
      </c>
      <c r="M2207">
        <v>0</v>
      </c>
      <c r="N2207">
        <v>0</v>
      </c>
      <c r="O2207">
        <v>0</v>
      </c>
      <c r="P2207">
        <v>0</v>
      </c>
      <c r="Q2207">
        <v>0</v>
      </c>
      <c r="R2207">
        <v>0</v>
      </c>
      <c r="S2207">
        <v>0</v>
      </c>
      <c r="T2207">
        <v>0</v>
      </c>
      <c r="U2207">
        <v>1.2155</v>
      </c>
      <c r="V2207">
        <v>1.1776</v>
      </c>
      <c r="W2207">
        <v>1.4166000000000001</v>
      </c>
      <c r="X2207">
        <v>1.3979999999999999</v>
      </c>
      <c r="Y2207">
        <v>1.6146</v>
      </c>
      <c r="Z2207">
        <v>1.1323000000000001</v>
      </c>
      <c r="AA2207">
        <v>0.97499999999999998</v>
      </c>
      <c r="AB2207">
        <v>0</v>
      </c>
      <c r="AC2207">
        <v>0</v>
      </c>
      <c r="AD2207">
        <v>0</v>
      </c>
      <c r="AE2207">
        <v>0</v>
      </c>
      <c r="AF2207">
        <v>0</v>
      </c>
      <c r="AG2207">
        <v>0</v>
      </c>
      <c r="AH2207">
        <v>0</v>
      </c>
      <c r="AI2207">
        <v>0</v>
      </c>
      <c r="AJ2207">
        <v>0</v>
      </c>
      <c r="AK2207">
        <v>0</v>
      </c>
      <c r="AL2207">
        <v>0</v>
      </c>
      <c r="AM2207">
        <v>0.58450000000000002</v>
      </c>
      <c r="AN2207">
        <v>0.82679999999999998</v>
      </c>
      <c r="AO2207">
        <v>1.1651</v>
      </c>
      <c r="AP2207">
        <v>1.1236999999999999</v>
      </c>
      <c r="AQ2207">
        <v>0.83289999999999997</v>
      </c>
      <c r="AR2207">
        <v>0.84899999999999998</v>
      </c>
      <c r="AS2207">
        <v>0.99609999999999999</v>
      </c>
      <c r="AT2207">
        <v>0.97160000000000002</v>
      </c>
      <c r="AU2207">
        <v>1.0162</v>
      </c>
      <c r="AV2207">
        <v>1.0291999999999999</v>
      </c>
    </row>
    <row r="2208" spans="8:48" ht="15" customHeight="1" x14ac:dyDescent="0.3">
      <c r="H2208" t="str">
        <v>B11TD81</v>
      </c>
      <c r="I2208" t="str">
        <v>ALSO HOLDING (ALSO ACTEBIS)  ORD</v>
      </c>
      <c r="J2208">
        <v>0</v>
      </c>
      <c r="K2208">
        <v>0</v>
      </c>
      <c r="L2208">
        <v>0</v>
      </c>
      <c r="M2208">
        <v>0</v>
      </c>
      <c r="N2208">
        <v>0</v>
      </c>
      <c r="O2208">
        <v>0</v>
      </c>
      <c r="P2208">
        <v>0</v>
      </c>
      <c r="Q2208">
        <v>0</v>
      </c>
      <c r="R2208">
        <v>0</v>
      </c>
      <c r="S2208">
        <v>0</v>
      </c>
      <c r="T2208">
        <v>0</v>
      </c>
      <c r="U2208">
        <v>0</v>
      </c>
      <c r="V2208">
        <v>0</v>
      </c>
      <c r="W2208">
        <v>1.4972000000000001</v>
      </c>
      <c r="X2208">
        <v>1.5826</v>
      </c>
      <c r="Y2208">
        <v>2.2936999999999999</v>
      </c>
      <c r="Z2208">
        <v>1.6458999999999999</v>
      </c>
      <c r="AA2208">
        <v>1.6043000000000001</v>
      </c>
      <c r="AB2208">
        <v>1.6853</v>
      </c>
      <c r="AC2208">
        <v>1.5572999999999999</v>
      </c>
      <c r="AD2208">
        <v>2.1042999999999998</v>
      </c>
      <c r="AE2208">
        <v>1.7675000000000001</v>
      </c>
      <c r="AF2208">
        <v>1.4964</v>
      </c>
      <c r="AG2208">
        <v>1.5367</v>
      </c>
      <c r="AH2208">
        <v>1.9611000000000001</v>
      </c>
      <c r="AI2208">
        <v>1.6388</v>
      </c>
      <c r="AJ2208">
        <v>1.1677</v>
      </c>
      <c r="AK2208">
        <v>1.2034</v>
      </c>
      <c r="AL2208">
        <v>1.1367</v>
      </c>
      <c r="AM2208">
        <v>1.2490000000000001</v>
      </c>
      <c r="AN2208">
        <v>1.3307</v>
      </c>
      <c r="AO2208">
        <v>1.2463</v>
      </c>
      <c r="AP2208">
        <v>1.2789999999999999</v>
      </c>
      <c r="AQ2208">
        <v>1.2241</v>
      </c>
      <c r="AR2208">
        <v>1.7407999999999999</v>
      </c>
      <c r="AS2208">
        <v>1.0679000000000001</v>
      </c>
      <c r="AT2208">
        <v>0.89670000000000005</v>
      </c>
      <c r="AU2208">
        <v>1.0630999999999999</v>
      </c>
      <c r="AV2208">
        <v>1.0256000000000001</v>
      </c>
    </row>
    <row r="2209" spans="8:48" ht="15" customHeight="1" x14ac:dyDescent="0.3">
      <c r="H2209" t="str">
        <v>BJYLTQ0</v>
      </c>
      <c r="I2209" t="str">
        <v>MEDACTA GROUP SA  ORD</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1.2751999999999999</v>
      </c>
      <c r="AK2209">
        <v>1.2169000000000001</v>
      </c>
      <c r="AL2209">
        <v>1.181</v>
      </c>
      <c r="AM2209">
        <v>1.2995000000000001</v>
      </c>
      <c r="AN2209">
        <v>1.4419999999999999</v>
      </c>
      <c r="AO2209">
        <v>1.444</v>
      </c>
      <c r="AP2209">
        <v>1.3011999999999999</v>
      </c>
      <c r="AQ2209">
        <v>1.3641000000000001</v>
      </c>
      <c r="AR2209">
        <v>1.2361</v>
      </c>
      <c r="AS2209">
        <v>1.0604</v>
      </c>
      <c r="AT2209">
        <v>1.0135000000000001</v>
      </c>
      <c r="AU2209">
        <v>1.0134000000000001</v>
      </c>
      <c r="AV2209">
        <v>1.0221</v>
      </c>
    </row>
    <row r="2210" spans="8:48" ht="15" customHeight="1" x14ac:dyDescent="0.3">
      <c r="H2210" t="str">
        <v>B019SP6</v>
      </c>
      <c r="I2210" t="str">
        <v>MEDISTIM ASA  ORD</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1.3977999999999999</v>
      </c>
      <c r="AC2210">
        <v>1.6887000000000001</v>
      </c>
      <c r="AD2210">
        <v>1.4091</v>
      </c>
      <c r="AE2210">
        <v>1.3766</v>
      </c>
      <c r="AF2210">
        <v>1.4594</v>
      </c>
      <c r="AG2210">
        <v>1.2867999999999999</v>
      </c>
      <c r="AH2210">
        <v>1.5674999999999999</v>
      </c>
      <c r="AI2210">
        <v>1.2781</v>
      </c>
      <c r="AJ2210">
        <v>1.4801</v>
      </c>
      <c r="AK2210">
        <v>1.7718</v>
      </c>
      <c r="AL2210">
        <v>1.7889999999999999</v>
      </c>
      <c r="AM2210">
        <v>2.5162</v>
      </c>
      <c r="AN2210">
        <v>2.0781999999999998</v>
      </c>
      <c r="AO2210">
        <v>1.9601</v>
      </c>
      <c r="AP2210">
        <v>2.2119</v>
      </c>
      <c r="AQ2210">
        <v>1.6814</v>
      </c>
      <c r="AR2210">
        <v>1.6319999999999999</v>
      </c>
      <c r="AS2210">
        <v>1.2298</v>
      </c>
      <c r="AT2210">
        <v>1.0926</v>
      </c>
      <c r="AU2210">
        <v>1.0141</v>
      </c>
      <c r="AV2210">
        <v>0.99339999999999995</v>
      </c>
    </row>
    <row r="2211" spans="8:48" ht="15" customHeight="1" x14ac:dyDescent="0.3">
      <c r="H2211" t="str">
        <v>BJZ2Z08</v>
      </c>
      <c r="I2211" t="str">
        <v>BUFAB AB  ORD</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0.14749999999999999</v>
      </c>
      <c r="AI2211">
        <v>0.93530000000000002</v>
      </c>
      <c r="AJ2211">
        <v>0.85709999999999997</v>
      </c>
      <c r="AK2211">
        <v>1.0752999999999999</v>
      </c>
      <c r="AL2211">
        <v>0.6865</v>
      </c>
      <c r="AM2211">
        <v>0.61899999999999999</v>
      </c>
      <c r="AN2211">
        <v>0.45369999999999999</v>
      </c>
      <c r="AO2211">
        <v>0.77569999999999995</v>
      </c>
      <c r="AP2211">
        <v>0.8508</v>
      </c>
      <c r="AQ2211">
        <v>1.3505</v>
      </c>
      <c r="AR2211">
        <v>1.0589</v>
      </c>
      <c r="AS2211">
        <v>1.0792999999999999</v>
      </c>
      <c r="AT2211">
        <v>1.1599999999999999</v>
      </c>
      <c r="AU2211">
        <v>1.0900000000000001</v>
      </c>
      <c r="AV2211">
        <v>0.98229999999999995</v>
      </c>
    </row>
    <row r="2212" spans="8:48" ht="15" customHeight="1" x14ac:dyDescent="0.3">
      <c r="H2212" t="str">
        <v>5161407</v>
      </c>
      <c r="I2212" t="str">
        <v>INTERPUMP GROUP SPA  ORD</v>
      </c>
      <c r="J2212">
        <v>0</v>
      </c>
      <c r="K2212">
        <v>0</v>
      </c>
      <c r="L2212">
        <v>0</v>
      </c>
      <c r="M2212">
        <v>0</v>
      </c>
      <c r="N2212">
        <v>0</v>
      </c>
      <c r="O2212">
        <v>0</v>
      </c>
      <c r="P2212">
        <v>0</v>
      </c>
      <c r="Q2212">
        <v>0</v>
      </c>
      <c r="R2212">
        <v>0</v>
      </c>
      <c r="S2212">
        <v>0</v>
      </c>
      <c r="T2212">
        <v>0</v>
      </c>
      <c r="U2212">
        <v>0</v>
      </c>
      <c r="V2212">
        <v>0</v>
      </c>
      <c r="W2212">
        <v>0</v>
      </c>
      <c r="X2212">
        <v>0</v>
      </c>
      <c r="Y2212">
        <v>0</v>
      </c>
      <c r="Z2212">
        <v>1.8761000000000001</v>
      </c>
      <c r="AA2212">
        <v>1.7703</v>
      </c>
      <c r="AB2212">
        <v>1.3548</v>
      </c>
      <c r="AC2212">
        <v>1.3637999999999999</v>
      </c>
      <c r="AD2212">
        <v>1.7125999999999999</v>
      </c>
      <c r="AE2212">
        <v>1.4935</v>
      </c>
      <c r="AF2212">
        <v>1.9842</v>
      </c>
      <c r="AG2212">
        <v>1.9467000000000001</v>
      </c>
      <c r="AH2212">
        <v>1.8951</v>
      </c>
      <c r="AI2212">
        <v>1.9626999999999999</v>
      </c>
      <c r="AJ2212">
        <v>1.5266999999999999</v>
      </c>
      <c r="AK2212">
        <v>0.64300000000000002</v>
      </c>
      <c r="AL2212">
        <v>0</v>
      </c>
      <c r="AM2212">
        <v>0</v>
      </c>
      <c r="AN2212">
        <v>0</v>
      </c>
      <c r="AO2212">
        <v>0</v>
      </c>
      <c r="AP2212">
        <v>0</v>
      </c>
      <c r="AQ2212">
        <v>0.69869999999999999</v>
      </c>
      <c r="AR2212">
        <v>0.5887</v>
      </c>
      <c r="AS2212">
        <v>0.6361</v>
      </c>
      <c r="AT2212">
        <v>1.0582</v>
      </c>
      <c r="AU2212">
        <v>0.96309999999999996</v>
      </c>
      <c r="AV2212">
        <v>0.93730000000000002</v>
      </c>
    </row>
    <row r="2213" spans="8:48" ht="15" customHeight="1" x14ac:dyDescent="0.3">
      <c r="H2213" t="str">
        <v>BF7LFB6</v>
      </c>
      <c r="I2213" t="str">
        <v>PHARMANUTRA SPA  ORD</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0.70030000000000003</v>
      </c>
      <c r="AO2213">
        <v>0.78200000000000003</v>
      </c>
      <c r="AP2213">
        <v>0.65629999999999999</v>
      </c>
      <c r="AQ2213">
        <v>0.69930000000000003</v>
      </c>
      <c r="AR2213">
        <v>0.70320000000000005</v>
      </c>
      <c r="AS2213">
        <v>0.73950000000000005</v>
      </c>
      <c r="AT2213">
        <v>0.93720000000000003</v>
      </c>
      <c r="AU2213">
        <v>0.7752</v>
      </c>
      <c r="AV2213">
        <v>0.91610000000000003</v>
      </c>
    </row>
    <row r="2214" spans="8:48" ht="15" customHeight="1" x14ac:dyDescent="0.3">
      <c r="H2214" t="str">
        <v>B1Y6V63</v>
      </c>
      <c r="I2214" t="str">
        <v>MOLTIPLY GROUP (GRUPPO MUTU)  ORD</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0.49869999999999998</v>
      </c>
      <c r="AG2214">
        <v>1.3571</v>
      </c>
      <c r="AH2214">
        <v>1.3755999999999999</v>
      </c>
      <c r="AI2214">
        <v>0.9506</v>
      </c>
      <c r="AJ2214">
        <v>1.1977</v>
      </c>
      <c r="AK2214">
        <v>1.3511</v>
      </c>
      <c r="AL2214">
        <v>0.99619999999999997</v>
      </c>
      <c r="AM2214">
        <v>0.95530000000000004</v>
      </c>
      <c r="AN2214">
        <v>0.95830000000000004</v>
      </c>
      <c r="AO2214">
        <v>1.0481</v>
      </c>
      <c r="AP2214">
        <v>0.97740000000000005</v>
      </c>
      <c r="AQ2214">
        <v>1.03</v>
      </c>
      <c r="AR2214">
        <v>0.96199999999999997</v>
      </c>
      <c r="AS2214">
        <v>0.87780000000000002</v>
      </c>
      <c r="AT2214">
        <v>1.0575000000000001</v>
      </c>
      <c r="AU2214">
        <v>0.95479999999999998</v>
      </c>
      <c r="AV2214">
        <v>0.89600000000000002</v>
      </c>
    </row>
    <row r="2215" spans="8:48" ht="15" customHeight="1" x14ac:dyDescent="0.3">
      <c r="H2215" t="str">
        <v>7110902</v>
      </c>
      <c r="I2215" t="str">
        <v>TECAN GROUP AG  ORD REG</v>
      </c>
      <c r="J2215">
        <v>0</v>
      </c>
      <c r="K2215">
        <v>0</v>
      </c>
      <c r="L2215">
        <v>0</v>
      </c>
      <c r="M2215">
        <v>0</v>
      </c>
      <c r="N2215">
        <v>0</v>
      </c>
      <c r="O2215">
        <v>0</v>
      </c>
      <c r="P2215">
        <v>0</v>
      </c>
      <c r="Q2215">
        <v>0</v>
      </c>
      <c r="R2215">
        <v>0</v>
      </c>
      <c r="S2215">
        <v>0</v>
      </c>
      <c r="T2215">
        <v>0</v>
      </c>
      <c r="U2215">
        <v>1.1660999999999999</v>
      </c>
      <c r="V2215">
        <v>1.1684000000000001</v>
      </c>
      <c r="W2215">
        <v>1.0201</v>
      </c>
      <c r="X2215">
        <v>1.0018</v>
      </c>
      <c r="Y2215">
        <v>0.87929999999999997</v>
      </c>
      <c r="Z2215">
        <v>0.43130000000000002</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0.8135</v>
      </c>
      <c r="AT2215">
        <v>1.2036</v>
      </c>
      <c r="AU2215">
        <v>0.97</v>
      </c>
      <c r="AV2215">
        <v>0.88519999999999999</v>
      </c>
    </row>
    <row r="2216" spans="8:48" ht="15" customHeight="1" x14ac:dyDescent="0.3">
      <c r="H2216" t="str">
        <v>BNNFQ37</v>
      </c>
      <c r="I2216" t="str">
        <v>SWEDENCARE AB  ORD</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1.0084</v>
      </c>
      <c r="AI2216">
        <v>1.4360999999999999</v>
      </c>
      <c r="AJ2216">
        <v>1.9608000000000001</v>
      </c>
      <c r="AK2216">
        <v>1.8258000000000001</v>
      </c>
      <c r="AL2216">
        <v>2.3222999999999998</v>
      </c>
      <c r="AM2216">
        <v>1.7434000000000001</v>
      </c>
      <c r="AN2216">
        <v>0.66659999999999997</v>
      </c>
      <c r="AO2216">
        <v>0.37169999999999997</v>
      </c>
      <c r="AP2216">
        <v>0.2858</v>
      </c>
      <c r="AQ2216">
        <v>0.69179999999999997</v>
      </c>
      <c r="AR2216">
        <v>1.0199</v>
      </c>
      <c r="AS2216">
        <v>1.2593000000000001</v>
      </c>
      <c r="AT2216">
        <v>1.2850999999999999</v>
      </c>
      <c r="AU2216">
        <v>1.1962999999999999</v>
      </c>
      <c r="AV2216">
        <v>0.86819999999999997</v>
      </c>
    </row>
    <row r="2217" spans="8:48" ht="15" customHeight="1" x14ac:dyDescent="0.3">
      <c r="H2217" t="str">
        <v>BGGLZL4</v>
      </c>
      <c r="I2217" t="str">
        <v>DIGITAL VALUE SPA  ORD</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0.50470000000000004</v>
      </c>
      <c r="AL2217">
        <v>0.82609999999999995</v>
      </c>
      <c r="AM2217">
        <v>0.98799999999999999</v>
      </c>
      <c r="AN2217">
        <v>1.4601</v>
      </c>
      <c r="AO2217">
        <v>1.4094</v>
      </c>
      <c r="AP2217">
        <v>1.3234999999999999</v>
      </c>
      <c r="AQ2217">
        <v>0.99280000000000002</v>
      </c>
      <c r="AR2217">
        <v>1.0619000000000001</v>
      </c>
      <c r="AS2217">
        <v>1.0428999999999999</v>
      </c>
      <c r="AT2217">
        <v>0.96289999999999998</v>
      </c>
      <c r="AU2217">
        <v>1.0337000000000001</v>
      </c>
      <c r="AV2217">
        <v>0.86399999999999999</v>
      </c>
    </row>
    <row r="2218" spans="8:48" ht="15" customHeight="1" x14ac:dyDescent="0.3">
      <c r="H2218" t="str">
        <v>BKS7YK0</v>
      </c>
      <c r="I2218" t="str">
        <v>TREATT PLC  ORD</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0.43070000000000003</v>
      </c>
      <c r="AN2218">
        <v>0.74960000000000004</v>
      </c>
      <c r="AO2218">
        <v>0.90269999999999995</v>
      </c>
      <c r="AP2218">
        <v>0.79820000000000002</v>
      </c>
      <c r="AQ2218">
        <v>1.1797</v>
      </c>
      <c r="AR2218">
        <v>1.0820000000000001</v>
      </c>
      <c r="AS2218">
        <v>0.89580000000000004</v>
      </c>
      <c r="AT2218">
        <v>0.8256</v>
      </c>
      <c r="AU2218">
        <v>0.83230000000000004</v>
      </c>
      <c r="AV2218">
        <v>0.85360000000000003</v>
      </c>
    </row>
    <row r="2219" spans="8:48" ht="15" customHeight="1" x14ac:dyDescent="0.3">
      <c r="H2219" t="str">
        <v>B4RFDT5</v>
      </c>
      <c r="I2219" t="str">
        <v>ID LOGISTICS SA  ORD</v>
      </c>
      <c r="J2219">
        <v>0</v>
      </c>
      <c r="K2219">
        <v>0</v>
      </c>
      <c r="L2219">
        <v>0</v>
      </c>
      <c r="M2219">
        <v>0</v>
      </c>
      <c r="N2219">
        <v>0</v>
      </c>
      <c r="O2219">
        <v>0</v>
      </c>
      <c r="P2219">
        <v>0</v>
      </c>
      <c r="Q2219">
        <v>0</v>
      </c>
      <c r="R2219">
        <v>0</v>
      </c>
      <c r="S2219">
        <v>0</v>
      </c>
      <c r="T2219">
        <v>0</v>
      </c>
      <c r="U2219">
        <v>1.7099</v>
      </c>
      <c r="V2219">
        <v>1.8537999999999999</v>
      </c>
      <c r="W2219">
        <v>1.3064</v>
      </c>
      <c r="X2219">
        <v>1.4517</v>
      </c>
      <c r="Y2219">
        <v>2.2010000000000001</v>
      </c>
      <c r="Z2219">
        <v>1.6012</v>
      </c>
      <c r="AA2219">
        <v>1.7378</v>
      </c>
      <c r="AB2219">
        <v>1.8102</v>
      </c>
      <c r="AC2219">
        <v>1.6308</v>
      </c>
      <c r="AD2219">
        <v>1.3478000000000001</v>
      </c>
      <c r="AE2219">
        <v>0.74360000000000004</v>
      </c>
      <c r="AF2219">
        <v>0.87619999999999998</v>
      </c>
      <c r="AG2219">
        <v>0.92049999999999998</v>
      </c>
      <c r="AH2219">
        <v>0.80800000000000005</v>
      </c>
      <c r="AI2219">
        <v>0.69369999999999998</v>
      </c>
      <c r="AJ2219">
        <v>0.67500000000000004</v>
      </c>
      <c r="AK2219">
        <v>0.79979999999999996</v>
      </c>
      <c r="AL2219">
        <v>0.87690000000000001</v>
      </c>
      <c r="AM2219">
        <v>0.94840000000000002</v>
      </c>
      <c r="AN2219">
        <v>1.0502</v>
      </c>
      <c r="AO2219">
        <v>1.0298</v>
      </c>
      <c r="AP2219">
        <v>0.99009999999999998</v>
      </c>
      <c r="AQ2219">
        <v>0.81920000000000004</v>
      </c>
      <c r="AR2219">
        <v>0.76600000000000001</v>
      </c>
      <c r="AS2219">
        <v>0.69589999999999996</v>
      </c>
      <c r="AT2219">
        <v>0.82489999999999997</v>
      </c>
      <c r="AU2219">
        <v>0.81340000000000001</v>
      </c>
      <c r="AV2219">
        <v>0.84530000000000005</v>
      </c>
    </row>
    <row r="2220" spans="8:48" ht="15" customHeight="1" x14ac:dyDescent="0.3">
      <c r="H2220" t="str">
        <v>5644588</v>
      </c>
      <c r="I2220" t="str">
        <v>BASLER AG ORD</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1.1838</v>
      </c>
      <c r="AK2220">
        <v>1.2504999999999999</v>
      </c>
      <c r="AL2220">
        <v>0.9214</v>
      </c>
      <c r="AM2220">
        <v>0.91379999999999995</v>
      </c>
      <c r="AN2220">
        <v>0.94450000000000001</v>
      </c>
      <c r="AO2220">
        <v>0.99729999999999996</v>
      </c>
      <c r="AP2220">
        <v>0.70620000000000005</v>
      </c>
      <c r="AQ2220">
        <v>0.74719999999999998</v>
      </c>
      <c r="AR2220">
        <v>0.81120000000000003</v>
      </c>
      <c r="AS2220">
        <v>0.91810000000000003</v>
      </c>
      <c r="AT2220">
        <v>1.0103</v>
      </c>
      <c r="AU2220">
        <v>0.98509999999999998</v>
      </c>
      <c r="AV2220">
        <v>0.80379999999999996</v>
      </c>
    </row>
    <row r="2221" spans="8:48" ht="15" customHeight="1" x14ac:dyDescent="0.3">
      <c r="H2221" t="str">
        <v>B0PCQR9</v>
      </c>
      <c r="I2221" t="str">
        <v>GENOVIS AB  ORD</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0.56669999999999998</v>
      </c>
      <c r="AK2221">
        <v>1.2198</v>
      </c>
      <c r="AL2221">
        <v>1.2555000000000001</v>
      </c>
      <c r="AM2221">
        <v>1.3855</v>
      </c>
      <c r="AN2221">
        <v>1.2034</v>
      </c>
      <c r="AO2221">
        <v>1.4736</v>
      </c>
      <c r="AP2221">
        <v>1.9737</v>
      </c>
      <c r="AQ2221">
        <v>1.1253</v>
      </c>
      <c r="AR2221">
        <v>1.4255</v>
      </c>
      <c r="AS2221">
        <v>1.4404999999999999</v>
      </c>
      <c r="AT2221">
        <v>1.0114000000000001</v>
      </c>
      <c r="AU2221">
        <v>0.86919999999999997</v>
      </c>
      <c r="AV2221">
        <v>0.80359999999999998</v>
      </c>
    </row>
    <row r="2222" spans="8:48" ht="15" customHeight="1" x14ac:dyDescent="0.3">
      <c r="H2222" t="str">
        <v>BG0SQC9</v>
      </c>
      <c r="I2222" t="str">
        <v>SENSIRION HOLDING AG  ORD</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0.48620000000000002</v>
      </c>
      <c r="AK2222">
        <v>0.8256</v>
      </c>
      <c r="AL2222">
        <v>0.81950000000000001</v>
      </c>
      <c r="AM2222">
        <v>0.88580000000000003</v>
      </c>
      <c r="AN2222">
        <v>0.87580000000000002</v>
      </c>
      <c r="AO2222">
        <v>0.52580000000000005</v>
      </c>
      <c r="AP2222">
        <v>0.502</v>
      </c>
      <c r="AQ2222">
        <v>0.42</v>
      </c>
      <c r="AR2222">
        <v>0.62090000000000001</v>
      </c>
      <c r="AS2222">
        <v>0.82289999999999996</v>
      </c>
      <c r="AT2222">
        <v>0.72919999999999996</v>
      </c>
      <c r="AU2222">
        <v>0.85509999999999997</v>
      </c>
      <c r="AV2222">
        <v>0.78810000000000002</v>
      </c>
    </row>
    <row r="2223" spans="8:48" ht="15" customHeight="1" x14ac:dyDescent="0.3">
      <c r="H2223" t="str">
        <v>BJYRDP5</v>
      </c>
      <c r="I2223" t="str">
        <v>GAZTRANSPORT &amp; TECHNIGA SA  ORD</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1.1091</v>
      </c>
      <c r="AE2223">
        <v>0.91739999999999999</v>
      </c>
      <c r="AF2223">
        <v>1.4709000000000001</v>
      </c>
      <c r="AG2223">
        <v>1.1639999999999999</v>
      </c>
      <c r="AH2223">
        <v>0</v>
      </c>
      <c r="AI2223">
        <v>0</v>
      </c>
      <c r="AJ2223">
        <v>0</v>
      </c>
      <c r="AK2223">
        <v>0</v>
      </c>
      <c r="AL2223">
        <v>1.4267000000000001</v>
      </c>
      <c r="AM2223">
        <v>1.3427</v>
      </c>
      <c r="AN2223">
        <v>1.246</v>
      </c>
      <c r="AO2223">
        <v>0.82189999999999996</v>
      </c>
      <c r="AP2223">
        <v>0.72950000000000004</v>
      </c>
      <c r="AQ2223">
        <v>0.60640000000000005</v>
      </c>
      <c r="AR2223">
        <v>0.78649999999999998</v>
      </c>
      <c r="AS2223">
        <v>0.74280000000000002</v>
      </c>
      <c r="AT2223">
        <v>0.88049999999999995</v>
      </c>
      <c r="AU2223">
        <v>0.76839999999999997</v>
      </c>
      <c r="AV2223">
        <v>0.76980000000000004</v>
      </c>
    </row>
    <row r="2224" spans="8:48" ht="15" customHeight="1" x14ac:dyDescent="0.3">
      <c r="H2224" t="str">
        <v>BNZJCC8</v>
      </c>
      <c r="I2224" t="str">
        <v>EXCLUSIVE NETWORKS SA  ORD</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0.22189999999999999</v>
      </c>
      <c r="AS2224">
        <v>0.54179999999999995</v>
      </c>
      <c r="AT2224">
        <v>0.74309999999999998</v>
      </c>
      <c r="AU2224">
        <v>0.63170000000000004</v>
      </c>
      <c r="AV2224">
        <v>0.76349999999999996</v>
      </c>
    </row>
    <row r="2225" spans="8:48" ht="15" customHeight="1" x14ac:dyDescent="0.3">
      <c r="H2225" t="str">
        <v>BPV8VP9</v>
      </c>
      <c r="I2225" t="str">
        <v>INSTALCO (INTRESSENTER) AB  ORD</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0.76390000000000002</v>
      </c>
      <c r="AG2225">
        <v>1.2458</v>
      </c>
      <c r="AH2225">
        <v>1.5233000000000001</v>
      </c>
      <c r="AI2225">
        <v>1.5029999999999999</v>
      </c>
      <c r="AJ2225">
        <v>1.1891</v>
      </c>
      <c r="AK2225">
        <v>1.2045999999999999</v>
      </c>
      <c r="AL2225">
        <v>1.2561</v>
      </c>
      <c r="AM2225">
        <v>0.94630000000000003</v>
      </c>
      <c r="AN2225">
        <v>1.1002000000000001</v>
      </c>
      <c r="AO2225">
        <v>0.79310000000000003</v>
      </c>
      <c r="AP2225">
        <v>0.92849999999999999</v>
      </c>
      <c r="AQ2225">
        <v>1.1718999999999999</v>
      </c>
      <c r="AR2225">
        <v>0.7258</v>
      </c>
      <c r="AS2225">
        <v>0.75590000000000002</v>
      </c>
      <c r="AT2225">
        <v>0.77300000000000002</v>
      </c>
      <c r="AU2225">
        <v>0.74809999999999999</v>
      </c>
      <c r="AV2225">
        <v>0.74560000000000004</v>
      </c>
    </row>
    <row r="2226" spans="8:48" ht="15" customHeight="1" x14ac:dyDescent="0.3">
      <c r="H2226" t="str">
        <v>BNC0LN8</v>
      </c>
      <c r="I2226" t="str">
        <v>POLYPEPTIDE GROUP AG  ORD</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1.3580000000000001</v>
      </c>
      <c r="AJ2226">
        <v>1.8260000000000001</v>
      </c>
      <c r="AK2226">
        <v>1.7945</v>
      </c>
      <c r="AL2226">
        <v>0.80589999999999995</v>
      </c>
      <c r="AM2226">
        <v>0.79930000000000001</v>
      </c>
      <c r="AN2226">
        <v>0.50070000000000003</v>
      </c>
      <c r="AO2226">
        <v>0.64359999999999995</v>
      </c>
      <c r="AP2226">
        <v>0.44019999999999998</v>
      </c>
      <c r="AQ2226">
        <v>0.46639999999999998</v>
      </c>
      <c r="AR2226">
        <v>0.65059999999999996</v>
      </c>
      <c r="AS2226">
        <v>0.56879999999999997</v>
      </c>
      <c r="AT2226">
        <v>0.74939999999999996</v>
      </c>
      <c r="AU2226">
        <v>0.70850000000000002</v>
      </c>
      <c r="AV2226">
        <v>0.745</v>
      </c>
    </row>
    <row r="2227" spans="8:48" ht="15" customHeight="1" x14ac:dyDescent="0.3">
      <c r="H2227" t="str">
        <v>5808845</v>
      </c>
      <c r="I2227" t="str">
        <v>SECUNET SECURITY NETWORKS AG  ORD</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1.1256999999999999</v>
      </c>
      <c r="AF2227">
        <v>2.1404999999999998</v>
      </c>
      <c r="AG2227">
        <v>1.3703000000000001</v>
      </c>
      <c r="AH2227">
        <v>1.4931000000000001</v>
      </c>
      <c r="AI2227">
        <v>1.7135</v>
      </c>
      <c r="AJ2227">
        <v>1.4708000000000001</v>
      </c>
      <c r="AK2227">
        <v>1.5367999999999999</v>
      </c>
      <c r="AL2227">
        <v>1.9282999999999999</v>
      </c>
      <c r="AM2227">
        <v>1.5587</v>
      </c>
      <c r="AN2227">
        <v>1.1496999999999999</v>
      </c>
      <c r="AO2227">
        <v>1.3315999999999999</v>
      </c>
      <c r="AP2227">
        <v>1.2975000000000001</v>
      </c>
      <c r="AQ2227">
        <v>1.2593000000000001</v>
      </c>
      <c r="AR2227">
        <v>1.6919</v>
      </c>
      <c r="AS2227">
        <v>1.0847</v>
      </c>
      <c r="AT2227">
        <v>1.3554999999999999</v>
      </c>
      <c r="AU2227">
        <v>1.0508</v>
      </c>
      <c r="AV2227">
        <v>0.74309999999999998</v>
      </c>
    </row>
    <row r="2228" spans="8:48" ht="15" customHeight="1" x14ac:dyDescent="0.3">
      <c r="H2228" t="str">
        <v>BLNN0G8</v>
      </c>
      <c r="I2228" t="str">
        <v>BOSSARD HOLDING AG  ORD BEARER</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0.78359999999999996</v>
      </c>
      <c r="AM2228">
        <v>0.92630000000000001</v>
      </c>
      <c r="AN2228">
        <v>0.88590000000000002</v>
      </c>
      <c r="AO2228">
        <v>0.85440000000000005</v>
      </c>
      <c r="AP2228">
        <v>0.92220000000000002</v>
      </c>
      <c r="AQ2228">
        <v>0.87339999999999995</v>
      </c>
      <c r="AR2228">
        <v>0.88090000000000002</v>
      </c>
      <c r="AS2228">
        <v>0.71109999999999995</v>
      </c>
      <c r="AT2228">
        <v>0.69110000000000005</v>
      </c>
      <c r="AU2228">
        <v>0.66849999999999998</v>
      </c>
      <c r="AV2228">
        <v>0.74170000000000003</v>
      </c>
    </row>
    <row r="2229" spans="8:48" ht="15" customHeight="1" x14ac:dyDescent="0.3">
      <c r="H2229" t="str">
        <v>BVFNZH2</v>
      </c>
      <c r="I2229" t="str">
        <v>ROTORK PLC  ORD</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0.58260000000000001</v>
      </c>
      <c r="AM2229">
        <v>0.53110000000000002</v>
      </c>
      <c r="AN2229">
        <v>0.4632</v>
      </c>
      <c r="AO2229">
        <v>0.97260000000000002</v>
      </c>
      <c r="AP2229">
        <v>0.94820000000000004</v>
      </c>
      <c r="AQ2229">
        <v>0.99639999999999995</v>
      </c>
      <c r="AR2229">
        <v>1.0389999999999999</v>
      </c>
      <c r="AS2229">
        <v>0.87009999999999998</v>
      </c>
      <c r="AT2229">
        <v>0.69799999999999995</v>
      </c>
      <c r="AU2229">
        <v>0.71479999999999999</v>
      </c>
      <c r="AV2229">
        <v>0.69499999999999995</v>
      </c>
    </row>
    <row r="2230" spans="8:48" ht="15" customHeight="1" x14ac:dyDescent="0.3">
      <c r="H2230" t="str">
        <v>BJ84HW7</v>
      </c>
      <c r="I2230" t="str">
        <v>TROAX GROUP AB  ORD A</v>
      </c>
      <c r="J2230">
        <v>0</v>
      </c>
      <c r="K2230">
        <v>0</v>
      </c>
      <c r="L2230">
        <v>0</v>
      </c>
      <c r="M2230">
        <v>0</v>
      </c>
      <c r="N2230">
        <v>0</v>
      </c>
      <c r="O2230">
        <v>0</v>
      </c>
      <c r="P2230">
        <v>0</v>
      </c>
      <c r="Q2230">
        <v>0</v>
      </c>
      <c r="R2230">
        <v>0</v>
      </c>
      <c r="S2230">
        <v>0</v>
      </c>
      <c r="T2230">
        <v>0</v>
      </c>
      <c r="U2230">
        <v>0.95120000000000005</v>
      </c>
      <c r="V2230">
        <v>0.77780000000000005</v>
      </c>
      <c r="W2230">
        <v>1.012</v>
      </c>
      <c r="X2230">
        <v>1.0172000000000001</v>
      </c>
      <c r="Y2230">
        <v>1.0079</v>
      </c>
      <c r="Z2230">
        <v>1.4935</v>
      </c>
      <c r="AA2230">
        <v>1.4302999999999999</v>
      </c>
      <c r="AB2230">
        <v>1.2796000000000001</v>
      </c>
      <c r="AC2230">
        <v>1.2846</v>
      </c>
      <c r="AD2230">
        <v>1.0382</v>
      </c>
      <c r="AE2230">
        <v>0.98699999999999999</v>
      </c>
      <c r="AF2230">
        <v>0.87529999999999997</v>
      </c>
      <c r="AG2230">
        <v>1.0024</v>
      </c>
      <c r="AH2230">
        <v>1.3181</v>
      </c>
      <c r="AI2230">
        <v>1.2807999999999999</v>
      </c>
      <c r="AJ2230">
        <v>1.0499000000000001</v>
      </c>
      <c r="AK2230">
        <v>1.2166999999999999</v>
      </c>
      <c r="AL2230">
        <v>0.73109999999999997</v>
      </c>
      <c r="AM2230">
        <v>0.4793</v>
      </c>
      <c r="AN2230">
        <v>0.40389999999999998</v>
      </c>
      <c r="AO2230">
        <v>0.50839999999999996</v>
      </c>
      <c r="AP2230">
        <v>0.55700000000000005</v>
      </c>
      <c r="AQ2230">
        <v>0.62890000000000001</v>
      </c>
      <c r="AR2230">
        <v>0.56320000000000003</v>
      </c>
      <c r="AS2230">
        <v>0.70750000000000002</v>
      </c>
      <c r="AT2230">
        <v>0.80940000000000001</v>
      </c>
      <c r="AU2230">
        <v>0.78610000000000002</v>
      </c>
      <c r="AV2230">
        <v>0.68320000000000003</v>
      </c>
    </row>
    <row r="2231" spans="8:48" ht="15" customHeight="1" x14ac:dyDescent="0.3">
      <c r="H2231" t="str">
        <v>B56RD66</v>
      </c>
      <c r="I2231" t="str">
        <v>SESA SPA  ORD</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1.0243</v>
      </c>
      <c r="AK2231">
        <v>1.4268000000000001</v>
      </c>
      <c r="AL2231">
        <v>1.6498999999999999</v>
      </c>
      <c r="AM2231">
        <v>1.7765</v>
      </c>
      <c r="AN2231">
        <v>1.8211999999999999</v>
      </c>
      <c r="AO2231">
        <v>1.5751999999999999</v>
      </c>
      <c r="AP2231">
        <v>1.5694999999999999</v>
      </c>
      <c r="AQ2231">
        <v>1.3116000000000001</v>
      </c>
      <c r="AR2231">
        <v>1.0441</v>
      </c>
      <c r="AS2231">
        <v>0.91379999999999995</v>
      </c>
      <c r="AT2231">
        <v>0.78149999999999997</v>
      </c>
      <c r="AU2231">
        <v>0.87160000000000004</v>
      </c>
      <c r="AV2231">
        <v>0.67069999999999996</v>
      </c>
    </row>
    <row r="2232" spans="8:48" ht="15" customHeight="1" x14ac:dyDescent="0.3">
      <c r="H2232" t="str">
        <v>BPX36K2</v>
      </c>
      <c r="I2232" t="str">
        <v>BIOGAIA AB  ORD B</v>
      </c>
      <c r="J2232">
        <v>0</v>
      </c>
      <c r="K2232">
        <v>0</v>
      </c>
      <c r="L2232">
        <v>0</v>
      </c>
      <c r="M2232">
        <v>0</v>
      </c>
      <c r="N2232">
        <v>0</v>
      </c>
      <c r="O2232">
        <v>0</v>
      </c>
      <c r="P2232">
        <v>0</v>
      </c>
      <c r="Q2232">
        <v>0</v>
      </c>
      <c r="R2232">
        <v>0</v>
      </c>
      <c r="S2232">
        <v>0</v>
      </c>
      <c r="T2232">
        <v>0</v>
      </c>
      <c r="U2232">
        <v>0</v>
      </c>
      <c r="V2232">
        <v>0</v>
      </c>
      <c r="W2232">
        <v>0</v>
      </c>
      <c r="X2232">
        <v>0</v>
      </c>
      <c r="Y2232">
        <v>1.4540999999999999</v>
      </c>
      <c r="Z2232">
        <v>1.0482</v>
      </c>
      <c r="AA2232">
        <v>0.73199999999999998</v>
      </c>
      <c r="AB2232">
        <v>0.73250000000000004</v>
      </c>
      <c r="AC2232">
        <v>0.8458</v>
      </c>
      <c r="AD2232">
        <v>1.014</v>
      </c>
      <c r="AE2232">
        <v>0.95640000000000003</v>
      </c>
      <c r="AF2232">
        <v>0.8851</v>
      </c>
      <c r="AG2232">
        <v>0.4718</v>
      </c>
      <c r="AH2232">
        <v>0</v>
      </c>
      <c r="AI2232">
        <v>0</v>
      </c>
      <c r="AJ2232">
        <v>0</v>
      </c>
      <c r="AK2232">
        <v>0</v>
      </c>
      <c r="AL2232">
        <v>0</v>
      </c>
      <c r="AM2232">
        <v>0</v>
      </c>
      <c r="AN2232">
        <v>0</v>
      </c>
      <c r="AO2232">
        <v>0</v>
      </c>
      <c r="AP2232">
        <v>0</v>
      </c>
      <c r="AQ2232">
        <v>0</v>
      </c>
      <c r="AR2232">
        <v>0</v>
      </c>
      <c r="AS2232">
        <v>0.1179</v>
      </c>
      <c r="AT2232">
        <v>0.72560000000000002</v>
      </c>
      <c r="AU2232">
        <v>0.72499999999999998</v>
      </c>
      <c r="AV2232">
        <v>0.63639999999999997</v>
      </c>
    </row>
    <row r="2233" spans="8:48" ht="15" customHeight="1" x14ac:dyDescent="0.3">
      <c r="H2233" t="str">
        <v>BZ04NV8</v>
      </c>
      <c r="I2233" t="str">
        <v>EQUASENS (PHARMAGES)  ORD</v>
      </c>
      <c r="J2233">
        <v>0</v>
      </c>
      <c r="K2233">
        <v>0</v>
      </c>
      <c r="L2233">
        <v>0</v>
      </c>
      <c r="M2233">
        <v>0</v>
      </c>
      <c r="N2233">
        <v>0</v>
      </c>
      <c r="O2233">
        <v>0</v>
      </c>
      <c r="P2233">
        <v>0</v>
      </c>
      <c r="Q2233">
        <v>0</v>
      </c>
      <c r="R2233">
        <v>0</v>
      </c>
      <c r="S2233">
        <v>0</v>
      </c>
      <c r="T2233">
        <v>0</v>
      </c>
      <c r="U2233">
        <v>0</v>
      </c>
      <c r="V2233">
        <v>0</v>
      </c>
      <c r="W2233">
        <v>1.2884</v>
      </c>
      <c r="X2233">
        <v>1.2873000000000001</v>
      </c>
      <c r="Y2233">
        <v>1.2698</v>
      </c>
      <c r="Z2233">
        <v>0.82920000000000005</v>
      </c>
      <c r="AA2233">
        <v>0.79779999999999995</v>
      </c>
      <c r="AB2233">
        <v>0.75229999999999997</v>
      </c>
      <c r="AC2233">
        <v>0.67390000000000005</v>
      </c>
      <c r="AD2233">
        <v>1.004</v>
      </c>
      <c r="AE2233">
        <v>1.0339</v>
      </c>
      <c r="AF2233">
        <v>0.89219999999999999</v>
      </c>
      <c r="AG2233">
        <v>1.002</v>
      </c>
      <c r="AH2233">
        <v>1.1241000000000001</v>
      </c>
      <c r="AI2233">
        <v>1.0688</v>
      </c>
      <c r="AJ2233">
        <v>0.98</v>
      </c>
      <c r="AK2233">
        <v>0.8599</v>
      </c>
      <c r="AL2233">
        <v>0.98089999999999999</v>
      </c>
      <c r="AM2233">
        <v>1.1575</v>
      </c>
      <c r="AN2233">
        <v>1.0750999999999999</v>
      </c>
      <c r="AO2233">
        <v>1.1003000000000001</v>
      </c>
      <c r="AP2233">
        <v>0.99319999999999997</v>
      </c>
      <c r="AQ2233">
        <v>0.98509999999999998</v>
      </c>
      <c r="AR2233">
        <v>0.92379999999999995</v>
      </c>
      <c r="AS2233">
        <v>0.76329999999999998</v>
      </c>
      <c r="AT2233">
        <v>0.65759999999999996</v>
      </c>
      <c r="AU2233">
        <v>0.67749999999999999</v>
      </c>
      <c r="AV2233">
        <v>0.62729999999999997</v>
      </c>
    </row>
    <row r="2234" spans="8:48" ht="15" customHeight="1" x14ac:dyDescent="0.3">
      <c r="H2234" t="str">
        <v>BLN8T44</v>
      </c>
      <c r="I2234" t="str">
        <v>ADDTECH AB  ORD B</v>
      </c>
      <c r="J2234">
        <v>0</v>
      </c>
      <c r="K2234">
        <v>0</v>
      </c>
      <c r="L2234">
        <v>0</v>
      </c>
      <c r="M2234">
        <v>0</v>
      </c>
      <c r="N2234">
        <v>0</v>
      </c>
      <c r="O2234">
        <v>0</v>
      </c>
      <c r="P2234">
        <v>0</v>
      </c>
      <c r="Q2234">
        <v>0</v>
      </c>
      <c r="R2234">
        <v>0</v>
      </c>
      <c r="S2234">
        <v>0</v>
      </c>
      <c r="T2234">
        <v>0</v>
      </c>
      <c r="U2234">
        <v>1.6753</v>
      </c>
      <c r="V2234">
        <v>1.5129999999999999</v>
      </c>
      <c r="W2234">
        <v>0.69979999999999998</v>
      </c>
      <c r="X2234">
        <v>0.67520000000000002</v>
      </c>
      <c r="Y2234">
        <v>1.782</v>
      </c>
      <c r="Z2234">
        <v>1.9017999999999999</v>
      </c>
      <c r="AA2234">
        <v>1.9212</v>
      </c>
      <c r="AB2234">
        <v>1.0363</v>
      </c>
      <c r="AC2234">
        <v>1.0143</v>
      </c>
      <c r="AD2234">
        <v>0.83989999999999998</v>
      </c>
      <c r="AE2234">
        <v>1.1061000000000001</v>
      </c>
      <c r="AF2234">
        <v>0.85619999999999996</v>
      </c>
      <c r="AG2234">
        <v>1.8864000000000001</v>
      </c>
      <c r="AH2234">
        <v>1.9138999999999999</v>
      </c>
      <c r="AI2234">
        <v>1.9689000000000001</v>
      </c>
      <c r="AJ2234">
        <v>1.4558</v>
      </c>
      <c r="AK2234">
        <v>1.5045999999999999</v>
      </c>
      <c r="AL2234">
        <v>1.3472999999999999</v>
      </c>
      <c r="AM2234">
        <v>0.81910000000000005</v>
      </c>
      <c r="AN2234">
        <v>0.91710000000000003</v>
      </c>
      <c r="AO2234">
        <v>0.75470000000000004</v>
      </c>
      <c r="AP2234">
        <v>0.90600000000000003</v>
      </c>
      <c r="AQ2234">
        <v>0.88800000000000001</v>
      </c>
      <c r="AR2234">
        <v>0.65490000000000004</v>
      </c>
      <c r="AS2234">
        <v>0.64580000000000004</v>
      </c>
      <c r="AT2234">
        <v>0.50690000000000002</v>
      </c>
      <c r="AU2234">
        <v>0.55259999999999998</v>
      </c>
      <c r="AV2234">
        <v>0.61709999999999998</v>
      </c>
    </row>
    <row r="2235" spans="8:48" ht="15" customHeight="1" x14ac:dyDescent="0.3">
      <c r="H2235" t="str">
        <v>0664097</v>
      </c>
      <c r="I2235" t="str">
        <v>4IMPRINT GROUP PLC  ORD</v>
      </c>
      <c r="J2235">
        <v>0</v>
      </c>
      <c r="K2235">
        <v>0</v>
      </c>
      <c r="L2235">
        <v>0</v>
      </c>
      <c r="M2235">
        <v>0</v>
      </c>
      <c r="N2235">
        <v>0</v>
      </c>
      <c r="O2235">
        <v>0</v>
      </c>
      <c r="P2235">
        <v>0</v>
      </c>
      <c r="Q2235">
        <v>0</v>
      </c>
      <c r="R2235">
        <v>0</v>
      </c>
      <c r="S2235">
        <v>0</v>
      </c>
      <c r="T2235">
        <v>0</v>
      </c>
      <c r="U2235">
        <v>0</v>
      </c>
      <c r="V2235">
        <v>0</v>
      </c>
      <c r="W2235">
        <v>0</v>
      </c>
      <c r="X2235">
        <v>0</v>
      </c>
      <c r="Y2235">
        <v>1.4196</v>
      </c>
      <c r="Z2235">
        <v>1.6713</v>
      </c>
      <c r="AA2235">
        <v>1.5993999999999999</v>
      </c>
      <c r="AB2235">
        <v>1.8220000000000001</v>
      </c>
      <c r="AC2235">
        <v>1.7807999999999999</v>
      </c>
      <c r="AD2235">
        <v>1.2715000000000001</v>
      </c>
      <c r="AE2235">
        <v>1.2901</v>
      </c>
      <c r="AF2235">
        <v>0.54359999999999997</v>
      </c>
      <c r="AG2235">
        <v>1.0078</v>
      </c>
      <c r="AH2235">
        <v>1.3364</v>
      </c>
      <c r="AI2235">
        <v>1.2008000000000001</v>
      </c>
      <c r="AJ2235">
        <v>0.9113</v>
      </c>
      <c r="AK2235">
        <v>0.77910000000000001</v>
      </c>
      <c r="AL2235">
        <v>1.1158999999999999</v>
      </c>
      <c r="AM2235">
        <v>1.2013</v>
      </c>
      <c r="AN2235">
        <v>1.3773</v>
      </c>
      <c r="AO2235">
        <v>1.0809</v>
      </c>
      <c r="AP2235">
        <v>1.1584000000000001</v>
      </c>
      <c r="AQ2235">
        <v>0.71689999999999998</v>
      </c>
      <c r="AR2235">
        <v>0.78</v>
      </c>
      <c r="AS2235">
        <v>0.5534</v>
      </c>
      <c r="AT2235">
        <v>0.79849999999999999</v>
      </c>
      <c r="AU2235">
        <v>0.7379</v>
      </c>
      <c r="AV2235">
        <v>0.6159</v>
      </c>
    </row>
    <row r="2236" spans="8:48" ht="15" customHeight="1" x14ac:dyDescent="0.3">
      <c r="H2236" t="str">
        <v>BNNTR92</v>
      </c>
      <c r="I2236" t="str">
        <v>SEDANA MEDICAL AB  ORD</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0.81359999999999999</v>
      </c>
      <c r="AD2236">
        <v>2.6648000000000001</v>
      </c>
      <c r="AE2236">
        <v>1.5752999999999999</v>
      </c>
      <c r="AF2236">
        <v>1.3560000000000001</v>
      </c>
      <c r="AG2236">
        <v>1.3031999999999999</v>
      </c>
      <c r="AH2236">
        <v>1.5232000000000001</v>
      </c>
      <c r="AI2236">
        <v>1.1264000000000001</v>
      </c>
      <c r="AJ2236">
        <v>1.1133</v>
      </c>
      <c r="AK2236">
        <v>1.4650000000000001</v>
      </c>
      <c r="AL2236">
        <v>1.1001000000000001</v>
      </c>
      <c r="AM2236">
        <v>0.57450000000000001</v>
      </c>
      <c r="AN2236">
        <v>0.59599999999999997</v>
      </c>
      <c r="AO2236">
        <v>0.37169999999999997</v>
      </c>
      <c r="AP2236">
        <v>0.39450000000000002</v>
      </c>
      <c r="AQ2236">
        <v>0.47610000000000002</v>
      </c>
      <c r="AR2236">
        <v>0.43</v>
      </c>
      <c r="AS2236">
        <v>0.49020000000000002</v>
      </c>
      <c r="AT2236">
        <v>0.3422</v>
      </c>
      <c r="AU2236">
        <v>0.49930000000000002</v>
      </c>
      <c r="AV2236">
        <v>0.50049999999999994</v>
      </c>
    </row>
    <row r="2237" spans="8:48" ht="15" customHeight="1" x14ac:dyDescent="0.3">
      <c r="H2237" t="str">
        <v>BMH6350</v>
      </c>
      <c r="I2237" t="str">
        <v>OEM INTERNATIONAL AB  ORD B</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0.44829999999999998</v>
      </c>
      <c r="AU2237">
        <v>0.50229999999999997</v>
      </c>
      <c r="AV2237">
        <v>0.4924</v>
      </c>
    </row>
    <row r="2238" spans="8:48" ht="15" customHeight="1" x14ac:dyDescent="0.3">
      <c r="H2238" t="str">
        <v>B0LDD86</v>
      </c>
      <c r="I2238" t="str">
        <v>LEM HOLDING SA  ORD</v>
      </c>
      <c r="J2238">
        <v>0</v>
      </c>
      <c r="K2238">
        <v>0</v>
      </c>
      <c r="L2238">
        <v>0</v>
      </c>
      <c r="M2238">
        <v>0</v>
      </c>
      <c r="N2238">
        <v>0</v>
      </c>
      <c r="O2238">
        <v>0</v>
      </c>
      <c r="P2238">
        <v>0</v>
      </c>
      <c r="Q2238">
        <v>0</v>
      </c>
      <c r="R2238">
        <v>0</v>
      </c>
      <c r="S2238">
        <v>0</v>
      </c>
      <c r="T2238">
        <v>0</v>
      </c>
      <c r="U2238">
        <v>1.1809000000000001</v>
      </c>
      <c r="V2238">
        <v>1.1416999999999999</v>
      </c>
      <c r="W2238">
        <v>0.9395</v>
      </c>
      <c r="X2238">
        <v>0.74790000000000001</v>
      </c>
      <c r="Y2238">
        <v>0.7298</v>
      </c>
      <c r="Z2238">
        <v>0.88460000000000005</v>
      </c>
      <c r="AA2238">
        <v>0.85329999999999995</v>
      </c>
      <c r="AB2238">
        <v>0.76119999999999999</v>
      </c>
      <c r="AC2238">
        <v>0.81679999999999997</v>
      </c>
      <c r="AD2238">
        <v>0.73070000000000002</v>
      </c>
      <c r="AE2238">
        <v>0.73199999999999998</v>
      </c>
      <c r="AF2238">
        <v>1.1467000000000001</v>
      </c>
      <c r="AG2238">
        <v>1.1544000000000001</v>
      </c>
      <c r="AH2238">
        <v>1.3161</v>
      </c>
      <c r="AI2238">
        <v>1.1883999999999999</v>
      </c>
      <c r="AJ2238">
        <v>0.93479999999999996</v>
      </c>
      <c r="AK2238">
        <v>1.1194</v>
      </c>
      <c r="AL2238">
        <v>1.3387</v>
      </c>
      <c r="AM2238">
        <v>1.4604999999999999</v>
      </c>
      <c r="AN2238">
        <v>1.4603999999999999</v>
      </c>
      <c r="AO2238">
        <v>1.4117999999999999</v>
      </c>
      <c r="AP2238">
        <v>1.4475</v>
      </c>
      <c r="AQ2238">
        <v>1.4081999999999999</v>
      </c>
      <c r="AR2238">
        <v>1.2555000000000001</v>
      </c>
      <c r="AS2238">
        <v>0.93700000000000006</v>
      </c>
      <c r="AT2238">
        <v>0.54310000000000003</v>
      </c>
      <c r="AU2238">
        <v>0.45590000000000003</v>
      </c>
      <c r="AV2238">
        <v>0.432</v>
      </c>
    </row>
    <row r="2239" spans="8:48" ht="15" customHeight="1" x14ac:dyDescent="0.3">
      <c r="H2239" t="str">
        <v>BZ6T5C2</v>
      </c>
      <c r="I2239" t="str">
        <v>SOITEC SA  ORD</v>
      </c>
      <c r="J2239">
        <v>0</v>
      </c>
      <c r="K2239">
        <v>0</v>
      </c>
      <c r="L2239">
        <v>0</v>
      </c>
      <c r="M2239">
        <v>0</v>
      </c>
      <c r="N2239">
        <v>0</v>
      </c>
      <c r="O2239">
        <v>0</v>
      </c>
      <c r="P2239">
        <v>0</v>
      </c>
      <c r="Q2239">
        <v>0</v>
      </c>
      <c r="R2239">
        <v>0</v>
      </c>
      <c r="S2239">
        <v>0</v>
      </c>
      <c r="T2239">
        <v>0</v>
      </c>
      <c r="U2239">
        <v>0</v>
      </c>
      <c r="V2239">
        <v>0</v>
      </c>
      <c r="W2239">
        <v>0</v>
      </c>
      <c r="X2239">
        <v>0</v>
      </c>
      <c r="Y2239">
        <v>0</v>
      </c>
      <c r="Z2239">
        <v>1.9016999999999999</v>
      </c>
      <c r="AA2239">
        <v>1.9990000000000001</v>
      </c>
      <c r="AB2239">
        <v>1.8956999999999999</v>
      </c>
      <c r="AC2239">
        <v>1.5805</v>
      </c>
      <c r="AD2239">
        <v>1.2994000000000001</v>
      </c>
      <c r="AE2239">
        <v>2.1579000000000002</v>
      </c>
      <c r="AF2239">
        <v>2.1985999999999999</v>
      </c>
      <c r="AG2239">
        <v>2.0236000000000001</v>
      </c>
      <c r="AH2239">
        <v>1.5496000000000001</v>
      </c>
      <c r="AI2239">
        <v>0.87209999999999999</v>
      </c>
      <c r="AJ2239">
        <v>0.59299999999999997</v>
      </c>
      <c r="AK2239">
        <v>0.60550000000000004</v>
      </c>
      <c r="AL2239">
        <v>0.53200000000000003</v>
      </c>
      <c r="AM2239">
        <v>0.54700000000000004</v>
      </c>
      <c r="AN2239">
        <v>0.75919999999999999</v>
      </c>
      <c r="AO2239">
        <v>1.0382</v>
      </c>
      <c r="AP2239">
        <v>0.94279999999999997</v>
      </c>
      <c r="AQ2239">
        <v>1.0327999999999999</v>
      </c>
      <c r="AR2239">
        <v>0.99729999999999996</v>
      </c>
      <c r="AS2239">
        <v>0.7339</v>
      </c>
      <c r="AT2239">
        <v>0.34739999999999999</v>
      </c>
      <c r="AU2239">
        <v>0.37419999999999998</v>
      </c>
      <c r="AV2239">
        <v>0.31019999999999998</v>
      </c>
    </row>
    <row r="2240" spans="8:48" ht="15" customHeight="1" x14ac:dyDescent="0.3">
      <c r="H2240" t="str">
        <v>4224992</v>
      </c>
      <c r="I2240" t="str">
        <v>LOTUS BAKERIES NV  ORD</v>
      </c>
      <c r="J2240">
        <v>0</v>
      </c>
      <c r="K2240">
        <v>0</v>
      </c>
      <c r="L2240">
        <v>0</v>
      </c>
      <c r="M2240">
        <v>0</v>
      </c>
      <c r="N2240">
        <v>0</v>
      </c>
      <c r="O2240">
        <v>0</v>
      </c>
      <c r="P2240">
        <v>0</v>
      </c>
      <c r="Q2240">
        <v>0</v>
      </c>
      <c r="R2240">
        <v>0</v>
      </c>
      <c r="S2240">
        <v>0</v>
      </c>
      <c r="T2240">
        <v>0</v>
      </c>
      <c r="U2240">
        <v>1.1384000000000001</v>
      </c>
      <c r="V2240">
        <v>1.2938000000000001</v>
      </c>
      <c r="W2240">
        <v>1.4723999999999999</v>
      </c>
      <c r="X2240">
        <v>1.5486</v>
      </c>
      <c r="Y2240">
        <v>1.3745000000000001</v>
      </c>
      <c r="Z2240">
        <v>0.85209999999999997</v>
      </c>
      <c r="AA2240">
        <v>0.75439999999999996</v>
      </c>
      <c r="AB2240">
        <v>0.83260000000000001</v>
      </c>
      <c r="AC2240">
        <v>0.67559999999999998</v>
      </c>
      <c r="AD2240">
        <v>0.85250000000000004</v>
      </c>
      <c r="AE2240">
        <v>0.57709999999999995</v>
      </c>
      <c r="AF2240">
        <v>0.72719999999999996</v>
      </c>
      <c r="AG2240">
        <v>0.69330000000000003</v>
      </c>
      <c r="AH2240">
        <v>0.7389</v>
      </c>
      <c r="AI2240">
        <v>0.75119999999999998</v>
      </c>
      <c r="AJ2240">
        <v>1.4040999999999999</v>
      </c>
      <c r="AK2240">
        <v>1.3194999999999999</v>
      </c>
      <c r="AL2240">
        <v>1.3519000000000001</v>
      </c>
      <c r="AM2240">
        <v>2.3993000000000002</v>
      </c>
      <c r="AN2240">
        <v>1.5239</v>
      </c>
      <c r="AO2240">
        <v>1.2835000000000001</v>
      </c>
      <c r="AP2240">
        <v>1.2318</v>
      </c>
      <c r="AQ2240">
        <v>1.0705</v>
      </c>
      <c r="AR2240">
        <v>1.0224</v>
      </c>
      <c r="AS2240">
        <v>0.76590000000000003</v>
      </c>
      <c r="AT2240">
        <v>9.1499999999999998E-2</v>
      </c>
      <c r="AU2240">
        <v>9.7600000000000006E-2</v>
      </c>
      <c r="AV2240">
        <v>0.1176</v>
      </c>
    </row>
    <row r="2241" spans="8:48" ht="15" customHeight="1" x14ac:dyDescent="0.3">
      <c r="H2241" t="str">
        <v>DAVA</v>
      </c>
      <c r="I2241" t="str">
        <v>ENDAVA PLC  SPONSORED ADR A</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0.69750000000000001</v>
      </c>
      <c r="AP2241">
        <v>0.56579999999999997</v>
      </c>
      <c r="AQ2241">
        <v>0</v>
      </c>
      <c r="AR2241">
        <v>0</v>
      </c>
      <c r="AS2241">
        <v>0</v>
      </c>
      <c r="AT2241">
        <v>0</v>
      </c>
      <c r="AU2241">
        <v>0</v>
      </c>
      <c r="AV2241">
        <v>0</v>
      </c>
    </row>
    <row r="2242" spans="8:48" ht="15" customHeight="1" x14ac:dyDescent="0.3">
      <c r="H2242" t="str">
        <v>BMB3BN1</v>
      </c>
      <c r="I2242" t="str">
        <v>BARCO NV  ORD</v>
      </c>
      <c r="J2242">
        <v>0</v>
      </c>
      <c r="K2242">
        <v>0</v>
      </c>
      <c r="L2242">
        <v>0</v>
      </c>
      <c r="M2242">
        <v>0</v>
      </c>
      <c r="N2242">
        <v>0</v>
      </c>
      <c r="O2242">
        <v>0</v>
      </c>
      <c r="P2242">
        <v>0</v>
      </c>
      <c r="Q2242">
        <v>0</v>
      </c>
      <c r="R2242">
        <v>0</v>
      </c>
      <c r="S2242">
        <v>0</v>
      </c>
      <c r="T2242">
        <v>0</v>
      </c>
      <c r="U2242">
        <v>0.44969999999999999</v>
      </c>
      <c r="V2242">
        <v>0.50939999999999996</v>
      </c>
      <c r="W2242">
        <v>0</v>
      </c>
      <c r="X2242">
        <v>0</v>
      </c>
      <c r="Y2242">
        <v>0</v>
      </c>
      <c r="Z2242">
        <v>0</v>
      </c>
      <c r="AA2242">
        <v>0</v>
      </c>
      <c r="AB2242">
        <v>0</v>
      </c>
      <c r="AC2242">
        <v>0</v>
      </c>
      <c r="AD2242">
        <v>0.39739999999999998</v>
      </c>
      <c r="AE2242">
        <v>1.3621000000000001</v>
      </c>
      <c r="AF2242">
        <v>0.96879999999999999</v>
      </c>
      <c r="AG2242">
        <v>0</v>
      </c>
      <c r="AH2242">
        <v>0.95350000000000001</v>
      </c>
      <c r="AI2242">
        <v>1.2446999999999999</v>
      </c>
      <c r="AJ2242">
        <v>0.5242</v>
      </c>
      <c r="AK2242">
        <v>0</v>
      </c>
      <c r="AL2242">
        <v>0</v>
      </c>
      <c r="AM2242">
        <v>0</v>
      </c>
      <c r="AN2242">
        <v>0</v>
      </c>
      <c r="AO2242">
        <v>0</v>
      </c>
      <c r="AP2242">
        <v>0</v>
      </c>
      <c r="AQ2242">
        <v>0</v>
      </c>
      <c r="AR2242">
        <v>0</v>
      </c>
      <c r="AS2242">
        <v>0</v>
      </c>
      <c r="AT2242">
        <v>0</v>
      </c>
      <c r="AU2242">
        <v>0</v>
      </c>
      <c r="AV2242">
        <v>0</v>
      </c>
    </row>
    <row r="2243" spans="8:48" ht="15" customHeight="1" x14ac:dyDescent="0.3">
      <c r="H2243" t="str">
        <v>B281L72</v>
      </c>
      <c r="I2243" t="str">
        <v>FAGRON NV  ORD</v>
      </c>
      <c r="J2243">
        <v>0</v>
      </c>
      <c r="K2243">
        <v>0</v>
      </c>
      <c r="L2243">
        <v>0</v>
      </c>
      <c r="M2243">
        <v>0</v>
      </c>
      <c r="N2243">
        <v>0</v>
      </c>
      <c r="O2243">
        <v>0</v>
      </c>
      <c r="P2243">
        <v>0</v>
      </c>
      <c r="Q2243">
        <v>0</v>
      </c>
      <c r="R2243">
        <v>0</v>
      </c>
      <c r="S2243">
        <v>0</v>
      </c>
      <c r="T2243">
        <v>0</v>
      </c>
      <c r="U2243">
        <v>0</v>
      </c>
      <c r="V2243">
        <v>0</v>
      </c>
      <c r="W2243">
        <v>0</v>
      </c>
      <c r="X2243">
        <v>0</v>
      </c>
      <c r="Y2243">
        <v>0</v>
      </c>
      <c r="Z2243">
        <v>0.56089999999999995</v>
      </c>
      <c r="AA2243">
        <v>0.90890000000000004</v>
      </c>
      <c r="AB2243">
        <v>1.1214999999999999</v>
      </c>
      <c r="AC2243">
        <v>1.0759000000000001</v>
      </c>
      <c r="AD2243">
        <v>1.8540000000000001</v>
      </c>
      <c r="AE2243">
        <v>1.1212</v>
      </c>
      <c r="AF2243">
        <v>1.2533000000000001</v>
      </c>
      <c r="AG2243">
        <v>0.64359999999999995</v>
      </c>
      <c r="AH2243">
        <v>0.55800000000000005</v>
      </c>
      <c r="AI2243">
        <v>0</v>
      </c>
      <c r="AJ2243">
        <v>0</v>
      </c>
      <c r="AK2243">
        <v>0</v>
      </c>
      <c r="AL2243">
        <v>0</v>
      </c>
      <c r="AM2243">
        <v>0</v>
      </c>
      <c r="AN2243">
        <v>0</v>
      </c>
      <c r="AO2243">
        <v>0</v>
      </c>
      <c r="AP2243">
        <v>0</v>
      </c>
      <c r="AQ2243">
        <v>0</v>
      </c>
      <c r="AR2243">
        <v>0</v>
      </c>
      <c r="AS2243">
        <v>0</v>
      </c>
      <c r="AT2243">
        <v>0</v>
      </c>
      <c r="AU2243">
        <v>0</v>
      </c>
      <c r="AV2243">
        <v>0</v>
      </c>
    </row>
    <row r="2244" spans="8:48" ht="15" customHeight="1" x14ac:dyDescent="0.3">
      <c r="H2244" t="str">
        <v>BN3ZYS8</v>
      </c>
      <c r="I2244" t="str">
        <v>KINEPOLIS GROUP NV  ORD</v>
      </c>
      <c r="J2244">
        <v>0</v>
      </c>
      <c r="K2244">
        <v>0</v>
      </c>
      <c r="L2244">
        <v>0</v>
      </c>
      <c r="M2244">
        <v>0</v>
      </c>
      <c r="N2244">
        <v>0</v>
      </c>
      <c r="O2244">
        <v>0</v>
      </c>
      <c r="P2244">
        <v>0</v>
      </c>
      <c r="Q2244">
        <v>0</v>
      </c>
      <c r="R2244">
        <v>0</v>
      </c>
      <c r="S2244">
        <v>0</v>
      </c>
      <c r="T2244">
        <v>0</v>
      </c>
      <c r="U2244">
        <v>1.0630999999999999</v>
      </c>
      <c r="V2244">
        <v>1.0407</v>
      </c>
      <c r="W2244">
        <v>1.3180000000000001</v>
      </c>
      <c r="X2244">
        <v>1.2467999999999999</v>
      </c>
      <c r="Y2244">
        <v>1.266</v>
      </c>
      <c r="Z2244">
        <v>0.67</v>
      </c>
      <c r="AA2244">
        <v>0.56979999999999997</v>
      </c>
      <c r="AB2244">
        <v>0.94789999999999996</v>
      </c>
      <c r="AC2244">
        <v>0.80289999999999995</v>
      </c>
      <c r="AD2244">
        <v>0.93489999999999995</v>
      </c>
      <c r="AE2244">
        <v>1.5381</v>
      </c>
      <c r="AF2244">
        <v>0.43680000000000002</v>
      </c>
      <c r="AG2244">
        <v>0</v>
      </c>
      <c r="AH2244">
        <v>0</v>
      </c>
      <c r="AI2244">
        <v>0</v>
      </c>
      <c r="AJ2244">
        <v>0</v>
      </c>
      <c r="AK2244">
        <v>0</v>
      </c>
      <c r="AL2244">
        <v>0</v>
      </c>
      <c r="AM2244">
        <v>0</v>
      </c>
      <c r="AN2244">
        <v>0</v>
      </c>
      <c r="AO2244">
        <v>0</v>
      </c>
      <c r="AP2244">
        <v>0</v>
      </c>
      <c r="AQ2244">
        <v>0</v>
      </c>
      <c r="AR2244">
        <v>0</v>
      </c>
      <c r="AS2244">
        <v>0</v>
      </c>
      <c r="AT2244">
        <v>0</v>
      </c>
      <c r="AU2244">
        <v>0</v>
      </c>
      <c r="AV2244">
        <v>0</v>
      </c>
    </row>
    <row r="2245" spans="8:48" ht="15" customHeight="1" x14ac:dyDescent="0.3">
      <c r="H2245" t="str">
        <v>7370063</v>
      </c>
      <c r="I2245" t="str">
        <v>MELEXIS NV  ORD</v>
      </c>
      <c r="J2245">
        <v>0</v>
      </c>
      <c r="K2245">
        <v>0</v>
      </c>
      <c r="L2245">
        <v>0</v>
      </c>
      <c r="M2245">
        <v>0</v>
      </c>
      <c r="N2245">
        <v>0</v>
      </c>
      <c r="O2245">
        <v>0</v>
      </c>
      <c r="P2245">
        <v>0</v>
      </c>
      <c r="Q2245">
        <v>0</v>
      </c>
      <c r="R2245">
        <v>0</v>
      </c>
      <c r="S2245">
        <v>0</v>
      </c>
      <c r="T2245">
        <v>0</v>
      </c>
      <c r="U2245">
        <v>1.4081999999999999</v>
      </c>
      <c r="V2245">
        <v>1.3666</v>
      </c>
      <c r="W2245">
        <v>1.4928999999999999</v>
      </c>
      <c r="X2245">
        <v>1.2484999999999999</v>
      </c>
      <c r="Y2245">
        <v>1.4579</v>
      </c>
      <c r="Z2245">
        <v>1.5697000000000001</v>
      </c>
      <c r="AA2245">
        <v>1.4426000000000001</v>
      </c>
      <c r="AB2245">
        <v>1.4294</v>
      </c>
      <c r="AC2245">
        <v>1.524</v>
      </c>
      <c r="AD2245">
        <v>1.1454</v>
      </c>
      <c r="AE2245">
        <v>1.3082</v>
      </c>
      <c r="AF2245">
        <v>1.2202</v>
      </c>
      <c r="AG2245">
        <v>1.4535</v>
      </c>
      <c r="AH2245">
        <v>1.8355999999999999</v>
      </c>
      <c r="AI2245">
        <v>0.90880000000000005</v>
      </c>
      <c r="AJ2245">
        <v>0.86839999999999995</v>
      </c>
      <c r="AK2245">
        <v>0.98229999999999995</v>
      </c>
      <c r="AL2245">
        <v>0.75109999999999999</v>
      </c>
      <c r="AM2245">
        <v>0.57699999999999996</v>
      </c>
      <c r="AN2245">
        <v>0.33310000000000001</v>
      </c>
      <c r="AO2245">
        <v>0</v>
      </c>
      <c r="AP2245">
        <v>0</v>
      </c>
      <c r="AQ2245">
        <v>0</v>
      </c>
      <c r="AR2245">
        <v>0</v>
      </c>
      <c r="AS2245">
        <v>0</v>
      </c>
      <c r="AT2245">
        <v>0</v>
      </c>
      <c r="AU2245">
        <v>0</v>
      </c>
      <c r="AV2245">
        <v>0</v>
      </c>
    </row>
    <row r="2246" spans="8:48" ht="15" customHeight="1" x14ac:dyDescent="0.3">
      <c r="H2246" t="str">
        <v>5990623</v>
      </c>
      <c r="I2246" t="str">
        <v>ADESSO SE  ORD</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0.98399999999999999</v>
      </c>
      <c r="AL2246">
        <v>0.97219999999999995</v>
      </c>
      <c r="AM2246">
        <v>0.997</v>
      </c>
      <c r="AN2246">
        <v>0.7823</v>
      </c>
      <c r="AO2246">
        <v>0.83189999999999997</v>
      </c>
      <c r="AP2246">
        <v>0.87260000000000004</v>
      </c>
      <c r="AQ2246">
        <v>0.61709999999999998</v>
      </c>
      <c r="AR2246">
        <v>0.56830000000000003</v>
      </c>
      <c r="AS2246">
        <v>0</v>
      </c>
      <c r="AT2246">
        <v>0</v>
      </c>
      <c r="AU2246">
        <v>0</v>
      </c>
      <c r="AV2246">
        <v>0</v>
      </c>
    </row>
    <row r="2247" spans="8:48" ht="15" customHeight="1" x14ac:dyDescent="0.3">
      <c r="H2247" t="str">
        <v>BYW82K3</v>
      </c>
      <c r="I2247" t="str">
        <v>AUMANN AG  ORD BRR</v>
      </c>
      <c r="J2247">
        <v>0</v>
      </c>
      <c r="K2247">
        <v>0</v>
      </c>
      <c r="L2247">
        <v>0</v>
      </c>
      <c r="M2247">
        <v>0</v>
      </c>
      <c r="N2247">
        <v>0</v>
      </c>
      <c r="O2247">
        <v>0</v>
      </c>
      <c r="P2247">
        <v>0</v>
      </c>
      <c r="Q2247">
        <v>0</v>
      </c>
      <c r="R2247">
        <v>0</v>
      </c>
      <c r="S2247">
        <v>0</v>
      </c>
      <c r="T2247">
        <v>0</v>
      </c>
      <c r="U2247">
        <v>0.52580000000000005</v>
      </c>
      <c r="V2247">
        <v>0.42820000000000003</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row>
    <row r="2248" spans="8:48" ht="15" customHeight="1" x14ac:dyDescent="0.3">
      <c r="H2248" t="str">
        <v>5881857</v>
      </c>
      <c r="I2248" t="str">
        <v>CTS EVENTIM AG &amp; CO KGAA  ORD</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1.1304000000000001</v>
      </c>
      <c r="AF2248">
        <v>0.61899999999999999</v>
      </c>
      <c r="AG2248">
        <v>0</v>
      </c>
      <c r="AH2248">
        <v>0</v>
      </c>
      <c r="AI2248">
        <v>0</v>
      </c>
      <c r="AJ2248">
        <v>0</v>
      </c>
      <c r="AK2248">
        <v>0</v>
      </c>
      <c r="AL2248">
        <v>0</v>
      </c>
      <c r="AM2248">
        <v>0</v>
      </c>
      <c r="AN2248">
        <v>0</v>
      </c>
      <c r="AO2248">
        <v>0</v>
      </c>
      <c r="AP2248">
        <v>0</v>
      </c>
      <c r="AQ2248">
        <v>0</v>
      </c>
      <c r="AR2248">
        <v>0</v>
      </c>
      <c r="AS2248">
        <v>0</v>
      </c>
      <c r="AT2248">
        <v>0</v>
      </c>
      <c r="AU2248">
        <v>0</v>
      </c>
      <c r="AV2248">
        <v>0</v>
      </c>
    </row>
    <row r="2249" spans="8:48" ht="15" customHeight="1" x14ac:dyDescent="0.3">
      <c r="H2249" t="str">
        <v>5119901</v>
      </c>
      <c r="I2249" t="str">
        <v>DUERR (DURR) AG  ORD</v>
      </c>
      <c r="J2249">
        <v>0</v>
      </c>
      <c r="K2249">
        <v>0</v>
      </c>
      <c r="L2249">
        <v>0</v>
      </c>
      <c r="M2249">
        <v>0</v>
      </c>
      <c r="N2249">
        <v>0</v>
      </c>
      <c r="O2249">
        <v>0</v>
      </c>
      <c r="P2249">
        <v>0</v>
      </c>
      <c r="Q2249">
        <v>0</v>
      </c>
      <c r="R2249">
        <v>0</v>
      </c>
      <c r="S2249">
        <v>0</v>
      </c>
      <c r="T2249">
        <v>0</v>
      </c>
      <c r="U2249">
        <v>0</v>
      </c>
      <c r="V2249">
        <v>0</v>
      </c>
      <c r="W2249">
        <v>0</v>
      </c>
      <c r="X2249">
        <v>0</v>
      </c>
      <c r="Y2249">
        <v>0</v>
      </c>
      <c r="Z2249">
        <v>1.2607999999999999</v>
      </c>
      <c r="AA2249">
        <v>1.0871999999999999</v>
      </c>
      <c r="AB2249">
        <v>0.86970000000000003</v>
      </c>
      <c r="AC2249">
        <v>0.89380000000000004</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row>
    <row r="2250" spans="8:48" ht="15" customHeight="1" x14ac:dyDescent="0.3">
      <c r="H2250" t="str">
        <v>5689857</v>
      </c>
      <c r="I2250" t="str">
        <v>ECKERT &amp; ZIEGLER SE  ORD</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1.2354000000000001</v>
      </c>
      <c r="AE2250">
        <v>1.3375999999999999</v>
      </c>
      <c r="AF2250">
        <v>1.4455</v>
      </c>
      <c r="AG2250">
        <v>1.1011</v>
      </c>
      <c r="AH2250">
        <v>1.7822</v>
      </c>
      <c r="AI2250">
        <v>2.1450999999999998</v>
      </c>
      <c r="AJ2250">
        <v>1.7236</v>
      </c>
      <c r="AK2250">
        <v>1.6950000000000001</v>
      </c>
      <c r="AL2250">
        <v>1.2686999999999999</v>
      </c>
      <c r="AM2250">
        <v>0.9829</v>
      </c>
      <c r="AN2250">
        <v>1.0783</v>
      </c>
      <c r="AO2250">
        <v>1.1294</v>
      </c>
      <c r="AP2250">
        <v>0.95140000000000002</v>
      </c>
      <c r="AQ2250">
        <v>0.69920000000000004</v>
      </c>
      <c r="AR2250">
        <v>0</v>
      </c>
      <c r="AS2250">
        <v>0</v>
      </c>
      <c r="AT2250">
        <v>0</v>
      </c>
      <c r="AU2250">
        <v>0</v>
      </c>
      <c r="AV2250">
        <v>0</v>
      </c>
    </row>
    <row r="2251" spans="8:48" ht="15" customHeight="1" x14ac:dyDescent="0.3">
      <c r="H2251" t="str">
        <v>BYR4KP7</v>
      </c>
      <c r="I2251" t="str">
        <v>GRENKE AG  ORD REG</v>
      </c>
      <c r="J2251">
        <v>0</v>
      </c>
      <c r="K2251">
        <v>0</v>
      </c>
      <c r="L2251">
        <v>0</v>
      </c>
      <c r="M2251">
        <v>0</v>
      </c>
      <c r="N2251">
        <v>0</v>
      </c>
      <c r="O2251">
        <v>0</v>
      </c>
      <c r="P2251">
        <v>0</v>
      </c>
      <c r="Q2251">
        <v>0</v>
      </c>
      <c r="R2251">
        <v>0</v>
      </c>
      <c r="S2251">
        <v>0</v>
      </c>
      <c r="T2251">
        <v>0</v>
      </c>
      <c r="U2251">
        <v>1.0689</v>
      </c>
      <c r="V2251">
        <v>1.1753</v>
      </c>
      <c r="W2251">
        <v>1.6640999999999999</v>
      </c>
      <c r="X2251">
        <v>1.7422</v>
      </c>
      <c r="Y2251">
        <v>1.9691000000000001</v>
      </c>
      <c r="Z2251">
        <v>1.9715</v>
      </c>
      <c r="AA2251">
        <v>1.9177999999999999</v>
      </c>
      <c r="AB2251">
        <v>1.5464</v>
      </c>
      <c r="AC2251">
        <v>1.8178000000000001</v>
      </c>
      <c r="AD2251">
        <v>1.2423999999999999</v>
      </c>
      <c r="AE2251">
        <v>1.448</v>
      </c>
      <c r="AF2251">
        <v>0</v>
      </c>
      <c r="AG2251">
        <v>0</v>
      </c>
      <c r="AH2251">
        <v>0</v>
      </c>
      <c r="AI2251">
        <v>0</v>
      </c>
      <c r="AJ2251">
        <v>0</v>
      </c>
      <c r="AK2251">
        <v>0</v>
      </c>
      <c r="AL2251">
        <v>0</v>
      </c>
      <c r="AM2251">
        <v>0</v>
      </c>
      <c r="AN2251">
        <v>0</v>
      </c>
      <c r="AO2251">
        <v>0</v>
      </c>
      <c r="AP2251">
        <v>0</v>
      </c>
      <c r="AQ2251">
        <v>0</v>
      </c>
      <c r="AR2251">
        <v>0</v>
      </c>
      <c r="AS2251">
        <v>0</v>
      </c>
      <c r="AT2251">
        <v>0</v>
      </c>
      <c r="AU2251">
        <v>0</v>
      </c>
      <c r="AV2251">
        <v>0</v>
      </c>
    </row>
    <row r="2252" spans="8:48" ht="15" customHeight="1" x14ac:dyDescent="0.3">
      <c r="H2252" t="str">
        <v>5557039</v>
      </c>
      <c r="I2252" t="str">
        <v>MASCHINENFABRIK BERTHOLD HERMLE  PFD</v>
      </c>
      <c r="J2252">
        <v>0</v>
      </c>
      <c r="K2252">
        <v>0</v>
      </c>
      <c r="L2252">
        <v>0</v>
      </c>
      <c r="M2252">
        <v>0</v>
      </c>
      <c r="N2252">
        <v>0</v>
      </c>
      <c r="O2252">
        <v>0</v>
      </c>
      <c r="P2252">
        <v>0</v>
      </c>
      <c r="Q2252">
        <v>0</v>
      </c>
      <c r="R2252">
        <v>0</v>
      </c>
      <c r="S2252">
        <v>0</v>
      </c>
      <c r="T2252">
        <v>0</v>
      </c>
      <c r="U2252">
        <v>0</v>
      </c>
      <c r="V2252">
        <v>0</v>
      </c>
      <c r="W2252">
        <v>0</v>
      </c>
      <c r="X2252">
        <v>0</v>
      </c>
      <c r="Y2252">
        <v>0</v>
      </c>
      <c r="Z2252">
        <v>0.74980000000000002</v>
      </c>
      <c r="AA2252">
        <v>0.88660000000000005</v>
      </c>
      <c r="AB2252">
        <v>0.77680000000000005</v>
      </c>
      <c r="AC2252">
        <v>0.6462</v>
      </c>
      <c r="AD2252">
        <v>0.5978</v>
      </c>
      <c r="AE2252">
        <v>0.5827</v>
      </c>
      <c r="AF2252">
        <v>0.44090000000000001</v>
      </c>
      <c r="AG2252">
        <v>0.74490000000000001</v>
      </c>
      <c r="AH2252">
        <v>0.67569999999999997</v>
      </c>
      <c r="AI2252">
        <v>0.57369999999999999</v>
      </c>
      <c r="AJ2252">
        <v>0.2331</v>
      </c>
      <c r="AK2252">
        <v>0</v>
      </c>
      <c r="AL2252">
        <v>0</v>
      </c>
      <c r="AM2252">
        <v>0</v>
      </c>
      <c r="AN2252">
        <v>0</v>
      </c>
      <c r="AO2252">
        <v>0</v>
      </c>
      <c r="AP2252">
        <v>0</v>
      </c>
      <c r="AQ2252">
        <v>0</v>
      </c>
      <c r="AR2252">
        <v>0</v>
      </c>
      <c r="AS2252">
        <v>0</v>
      </c>
      <c r="AT2252">
        <v>0</v>
      </c>
      <c r="AU2252">
        <v>0</v>
      </c>
      <c r="AV2252">
        <v>0</v>
      </c>
    </row>
    <row r="2253" spans="8:48" ht="15" customHeight="1" x14ac:dyDescent="0.3">
      <c r="H2253" t="str">
        <v>4943510</v>
      </c>
      <c r="I2253" t="str">
        <v>INDUS HOLDING AG  ORD</v>
      </c>
      <c r="J2253">
        <v>0</v>
      </c>
      <c r="K2253">
        <v>0</v>
      </c>
      <c r="L2253">
        <v>0</v>
      </c>
      <c r="M2253">
        <v>0</v>
      </c>
      <c r="N2253">
        <v>0</v>
      </c>
      <c r="O2253">
        <v>0</v>
      </c>
      <c r="P2253">
        <v>0</v>
      </c>
      <c r="Q2253">
        <v>0</v>
      </c>
      <c r="R2253">
        <v>0</v>
      </c>
      <c r="S2253">
        <v>0</v>
      </c>
      <c r="T2253">
        <v>0</v>
      </c>
      <c r="U2253">
        <v>0.95279999999999998</v>
      </c>
      <c r="V2253">
        <v>0.92110000000000003</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row>
    <row r="2254" spans="8:48" ht="15" customHeight="1" x14ac:dyDescent="0.3">
      <c r="H2254" t="str">
        <v>5949777</v>
      </c>
      <c r="I2254" t="str">
        <v>ISRA VISION AG  ORD</v>
      </c>
      <c r="J2254">
        <v>0</v>
      </c>
      <c r="K2254">
        <v>0</v>
      </c>
      <c r="L2254">
        <v>0</v>
      </c>
      <c r="M2254">
        <v>0</v>
      </c>
      <c r="N2254">
        <v>0</v>
      </c>
      <c r="O2254">
        <v>0</v>
      </c>
      <c r="P2254">
        <v>0</v>
      </c>
      <c r="Q2254">
        <v>0</v>
      </c>
      <c r="R2254">
        <v>0</v>
      </c>
      <c r="S2254">
        <v>0</v>
      </c>
      <c r="T2254">
        <v>0</v>
      </c>
      <c r="U2254">
        <v>1.1814</v>
      </c>
      <c r="V2254">
        <v>0.96060000000000001</v>
      </c>
      <c r="W2254">
        <v>0.93310000000000004</v>
      </c>
      <c r="X2254">
        <v>0.76619999999999999</v>
      </c>
      <c r="Y2254">
        <v>0</v>
      </c>
      <c r="Z2254">
        <v>0.9869</v>
      </c>
      <c r="AA2254">
        <v>1.4903</v>
      </c>
      <c r="AB2254">
        <v>1.1537999999999999</v>
      </c>
      <c r="AC2254">
        <v>1.1482000000000001</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row>
    <row r="2255" spans="8:48" ht="15" customHeight="1" x14ac:dyDescent="0.3">
      <c r="H2255" t="str">
        <v>5545670</v>
      </c>
      <c r="I2255" t="str">
        <v>JUNGHEINRICH AG  ORD PFD NVTG</v>
      </c>
      <c r="J2255">
        <v>0</v>
      </c>
      <c r="K2255">
        <v>0</v>
      </c>
      <c r="L2255">
        <v>0</v>
      </c>
      <c r="M2255">
        <v>0</v>
      </c>
      <c r="N2255">
        <v>0</v>
      </c>
      <c r="O2255">
        <v>0</v>
      </c>
      <c r="P2255">
        <v>0</v>
      </c>
      <c r="Q2255">
        <v>0</v>
      </c>
      <c r="R2255">
        <v>0</v>
      </c>
      <c r="S2255">
        <v>0</v>
      </c>
      <c r="T2255">
        <v>0</v>
      </c>
      <c r="U2255">
        <v>1.1456999999999999</v>
      </c>
      <c r="V2255">
        <v>1.0585</v>
      </c>
      <c r="W2255">
        <v>0</v>
      </c>
      <c r="X2255">
        <v>0</v>
      </c>
      <c r="Y2255">
        <v>0.88929999999999998</v>
      </c>
      <c r="Z2255">
        <v>1.7799</v>
      </c>
      <c r="AA2255">
        <v>1.6271</v>
      </c>
      <c r="AB2255">
        <v>1.5065999999999999</v>
      </c>
      <c r="AC2255">
        <v>1.7104999999999999</v>
      </c>
      <c r="AD2255">
        <v>1.3018000000000001</v>
      </c>
      <c r="AE2255">
        <v>1.5174000000000001</v>
      </c>
      <c r="AF2255">
        <v>0.65720000000000001</v>
      </c>
      <c r="AG2255">
        <v>0</v>
      </c>
      <c r="AH2255">
        <v>0</v>
      </c>
      <c r="AI2255">
        <v>0</v>
      </c>
      <c r="AJ2255">
        <v>0</v>
      </c>
      <c r="AK2255">
        <v>0</v>
      </c>
      <c r="AL2255">
        <v>0</v>
      </c>
      <c r="AM2255">
        <v>0</v>
      </c>
      <c r="AN2255">
        <v>0</v>
      </c>
      <c r="AO2255">
        <v>0</v>
      </c>
      <c r="AP2255">
        <v>0</v>
      </c>
      <c r="AQ2255">
        <v>0</v>
      </c>
      <c r="AR2255">
        <v>0</v>
      </c>
      <c r="AS2255">
        <v>0</v>
      </c>
      <c r="AT2255">
        <v>0</v>
      </c>
      <c r="AU2255">
        <v>0</v>
      </c>
      <c r="AV2255">
        <v>0</v>
      </c>
    </row>
    <row r="2256" spans="8:48" ht="15" customHeight="1" x14ac:dyDescent="0.3">
      <c r="H2256" t="str">
        <v>BYWH8S0</v>
      </c>
      <c r="I2256" t="str">
        <v>HELLOFRESH SE  ORD</v>
      </c>
      <c r="J2256">
        <v>0</v>
      </c>
      <c r="K2256">
        <v>0</v>
      </c>
      <c r="L2256">
        <v>0</v>
      </c>
      <c r="M2256">
        <v>0</v>
      </c>
      <c r="N2256">
        <v>0</v>
      </c>
      <c r="O2256">
        <v>0</v>
      </c>
      <c r="P2256">
        <v>0</v>
      </c>
      <c r="Q2256">
        <v>0</v>
      </c>
      <c r="R2256">
        <v>0</v>
      </c>
      <c r="S2256">
        <v>0</v>
      </c>
      <c r="T2256">
        <v>0</v>
      </c>
      <c r="U2256">
        <v>1.3696999999999999</v>
      </c>
      <c r="V2256">
        <v>1.5451999999999999</v>
      </c>
      <c r="W2256">
        <v>0.83560000000000001</v>
      </c>
      <c r="X2256">
        <v>0.70020000000000004</v>
      </c>
      <c r="Y2256">
        <v>0</v>
      </c>
      <c r="Z2256">
        <v>0</v>
      </c>
      <c r="AA2256">
        <v>0</v>
      </c>
      <c r="AB2256">
        <v>0</v>
      </c>
      <c r="AC2256">
        <v>0.93500000000000005</v>
      </c>
      <c r="AD2256">
        <v>2.9298999999999999</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row>
    <row r="2257" spans="8:48" ht="15" customHeight="1" x14ac:dyDescent="0.3">
      <c r="H2257" t="str">
        <v>BGJVB13</v>
      </c>
      <c r="I2257" t="str">
        <v>JENOPTIK AG  ORD REG</v>
      </c>
      <c r="J2257">
        <v>0</v>
      </c>
      <c r="K2257">
        <v>0</v>
      </c>
      <c r="L2257">
        <v>0</v>
      </c>
      <c r="M2257">
        <v>0</v>
      </c>
      <c r="N2257">
        <v>0</v>
      </c>
      <c r="O2257">
        <v>0</v>
      </c>
      <c r="P2257">
        <v>0</v>
      </c>
      <c r="Q2257">
        <v>0</v>
      </c>
      <c r="R2257">
        <v>0</v>
      </c>
      <c r="S2257">
        <v>0</v>
      </c>
      <c r="T2257">
        <v>0</v>
      </c>
      <c r="U2257">
        <v>1.0539000000000001</v>
      </c>
      <c r="V2257">
        <v>1.1108</v>
      </c>
      <c r="W2257">
        <v>0.97599999999999998</v>
      </c>
      <c r="X2257">
        <v>0.92020000000000002</v>
      </c>
      <c r="Y2257">
        <v>1.5687</v>
      </c>
      <c r="Z2257">
        <v>1.3752</v>
      </c>
      <c r="AA2257">
        <v>1.4114</v>
      </c>
      <c r="AB2257">
        <v>1.446</v>
      </c>
      <c r="AC2257">
        <v>1.3904000000000001</v>
      </c>
      <c r="AD2257">
        <v>0.87639999999999996</v>
      </c>
      <c r="AE2257">
        <v>1.6456</v>
      </c>
      <c r="AF2257">
        <v>1.8755999999999999</v>
      </c>
      <c r="AG2257">
        <v>0.93320000000000003</v>
      </c>
      <c r="AH2257">
        <v>0</v>
      </c>
      <c r="AI2257">
        <v>0</v>
      </c>
      <c r="AJ2257">
        <v>0</v>
      </c>
      <c r="AK2257">
        <v>0</v>
      </c>
      <c r="AL2257">
        <v>0</v>
      </c>
      <c r="AM2257">
        <v>0</v>
      </c>
      <c r="AN2257">
        <v>0</v>
      </c>
      <c r="AO2257">
        <v>0</v>
      </c>
      <c r="AP2257">
        <v>0</v>
      </c>
      <c r="AQ2257">
        <v>0</v>
      </c>
      <c r="AR2257">
        <v>0</v>
      </c>
      <c r="AS2257">
        <v>0</v>
      </c>
      <c r="AT2257">
        <v>0</v>
      </c>
      <c r="AU2257">
        <v>0</v>
      </c>
      <c r="AV2257">
        <v>0</v>
      </c>
    </row>
    <row r="2258" spans="8:48" ht="15" customHeight="1" x14ac:dyDescent="0.3">
      <c r="H2258" t="str">
        <v>B13G625</v>
      </c>
      <c r="I2258" t="str">
        <v>MBB (MBB INDUSTRIES) SE  ORD</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0.55469999999999997</v>
      </c>
      <c r="AI2258">
        <v>1.0176000000000001</v>
      </c>
      <c r="AJ2258">
        <v>0.69930000000000003</v>
      </c>
      <c r="AK2258">
        <v>0.64839999999999998</v>
      </c>
      <c r="AL2258">
        <v>1.0069999999999999</v>
      </c>
      <c r="AM2258">
        <v>1.1285000000000001</v>
      </c>
      <c r="AN2258">
        <v>1.0208999999999999</v>
      </c>
      <c r="AO2258">
        <v>0.80930000000000002</v>
      </c>
      <c r="AP2258">
        <v>0.66239999999999999</v>
      </c>
      <c r="AQ2258">
        <v>0</v>
      </c>
      <c r="AR2258">
        <v>0</v>
      </c>
      <c r="AS2258">
        <v>0</v>
      </c>
      <c r="AT2258">
        <v>0</v>
      </c>
      <c r="AU2258">
        <v>0</v>
      </c>
      <c r="AV2258">
        <v>0</v>
      </c>
    </row>
    <row r="2259" spans="8:48" ht="15" customHeight="1" x14ac:dyDescent="0.3">
      <c r="H2259" t="str">
        <v>5633962</v>
      </c>
      <c r="I2259" t="str">
        <v>NEMETSCHEK SE  ORD</v>
      </c>
      <c r="J2259">
        <v>0</v>
      </c>
      <c r="K2259">
        <v>0</v>
      </c>
      <c r="L2259">
        <v>0</v>
      </c>
      <c r="M2259">
        <v>0</v>
      </c>
      <c r="N2259">
        <v>0</v>
      </c>
      <c r="O2259">
        <v>0</v>
      </c>
      <c r="P2259">
        <v>0</v>
      </c>
      <c r="Q2259">
        <v>0</v>
      </c>
      <c r="R2259">
        <v>0</v>
      </c>
      <c r="S2259">
        <v>0</v>
      </c>
      <c r="T2259">
        <v>0</v>
      </c>
      <c r="U2259">
        <v>1.0568</v>
      </c>
      <c r="V2259">
        <v>1.2989999999999999</v>
      </c>
      <c r="W2259">
        <v>0.80959999999999999</v>
      </c>
      <c r="X2259">
        <v>0.9869</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row>
    <row r="2260" spans="8:48" ht="15" customHeight="1" x14ac:dyDescent="0.3">
      <c r="H2260" t="str">
        <v>B03K783</v>
      </c>
      <c r="I2260" t="str">
        <v>RIB SOFTWARE SE  ORD REG</v>
      </c>
      <c r="J2260">
        <v>0</v>
      </c>
      <c r="K2260">
        <v>0</v>
      </c>
      <c r="L2260">
        <v>0</v>
      </c>
      <c r="M2260">
        <v>0</v>
      </c>
      <c r="N2260">
        <v>0</v>
      </c>
      <c r="O2260">
        <v>0</v>
      </c>
      <c r="P2260">
        <v>0</v>
      </c>
      <c r="Q2260">
        <v>0</v>
      </c>
      <c r="R2260">
        <v>0</v>
      </c>
      <c r="S2260">
        <v>0</v>
      </c>
      <c r="T2260">
        <v>0</v>
      </c>
      <c r="U2260">
        <v>0.95699999999999996</v>
      </c>
      <c r="V2260">
        <v>0.67400000000000004</v>
      </c>
      <c r="W2260">
        <v>0.99570000000000003</v>
      </c>
      <c r="X2260">
        <v>0.91180000000000005</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row>
    <row r="2261" spans="8:48" ht="15" customHeight="1" x14ac:dyDescent="0.3">
      <c r="H2261" t="str">
        <v>5260768</v>
      </c>
      <c r="I2261" t="str">
        <v>SIXT SE  ORD</v>
      </c>
      <c r="J2261">
        <v>0</v>
      </c>
      <c r="K2261">
        <v>0</v>
      </c>
      <c r="L2261">
        <v>0</v>
      </c>
      <c r="M2261">
        <v>0</v>
      </c>
      <c r="N2261">
        <v>0</v>
      </c>
      <c r="O2261">
        <v>0</v>
      </c>
      <c r="P2261">
        <v>0</v>
      </c>
      <c r="Q2261">
        <v>0</v>
      </c>
      <c r="R2261">
        <v>0</v>
      </c>
      <c r="S2261">
        <v>0</v>
      </c>
      <c r="T2261">
        <v>0</v>
      </c>
      <c r="U2261">
        <v>0</v>
      </c>
      <c r="V2261">
        <v>0</v>
      </c>
      <c r="W2261">
        <v>0</v>
      </c>
      <c r="X2261">
        <v>0</v>
      </c>
      <c r="Y2261">
        <v>0</v>
      </c>
      <c r="Z2261">
        <v>1.4370000000000001</v>
      </c>
      <c r="AA2261">
        <v>1.2989999999999999</v>
      </c>
      <c r="AB2261">
        <v>1.6306</v>
      </c>
      <c r="AC2261">
        <v>1.3387</v>
      </c>
      <c r="AD2261">
        <v>0.86140000000000005</v>
      </c>
      <c r="AE2261">
        <v>1.2947</v>
      </c>
      <c r="AF2261">
        <v>1.2074</v>
      </c>
      <c r="AG2261">
        <v>1.0974999999999999</v>
      </c>
      <c r="AH2261">
        <v>1.1580999999999999</v>
      </c>
      <c r="AI2261">
        <v>1.419</v>
      </c>
      <c r="AJ2261">
        <v>1.1412</v>
      </c>
      <c r="AK2261">
        <v>0.47</v>
      </c>
      <c r="AL2261">
        <v>0.50109999999999999</v>
      </c>
      <c r="AM2261">
        <v>0</v>
      </c>
      <c r="AN2261">
        <v>0</v>
      </c>
      <c r="AO2261">
        <v>0</v>
      </c>
      <c r="AP2261">
        <v>0</v>
      </c>
      <c r="AQ2261">
        <v>0</v>
      </c>
      <c r="AR2261">
        <v>0</v>
      </c>
      <c r="AS2261">
        <v>0</v>
      </c>
      <c r="AT2261">
        <v>0</v>
      </c>
      <c r="AU2261">
        <v>0</v>
      </c>
      <c r="AV2261">
        <v>0</v>
      </c>
    </row>
    <row r="2262" spans="8:48" ht="15" customHeight="1" x14ac:dyDescent="0.3">
      <c r="H2262" t="str">
        <v>BP2B2B0</v>
      </c>
      <c r="I2262" t="str">
        <v>STABILUS SE  ORD</v>
      </c>
      <c r="J2262">
        <v>0</v>
      </c>
      <c r="K2262">
        <v>0</v>
      </c>
      <c r="L2262">
        <v>0</v>
      </c>
      <c r="M2262">
        <v>0</v>
      </c>
      <c r="N2262">
        <v>0</v>
      </c>
      <c r="O2262">
        <v>0</v>
      </c>
      <c r="P2262">
        <v>0</v>
      </c>
      <c r="Q2262">
        <v>0</v>
      </c>
      <c r="R2262">
        <v>0</v>
      </c>
      <c r="S2262">
        <v>0</v>
      </c>
      <c r="T2262">
        <v>0</v>
      </c>
      <c r="U2262">
        <v>0</v>
      </c>
      <c r="V2262">
        <v>0</v>
      </c>
      <c r="W2262">
        <v>0</v>
      </c>
      <c r="X2262">
        <v>0</v>
      </c>
      <c r="Y2262">
        <v>0.74519999999999997</v>
      </c>
      <c r="Z2262">
        <v>1.0978000000000001</v>
      </c>
      <c r="AA2262">
        <v>1.4492</v>
      </c>
      <c r="AB2262">
        <v>1.8947000000000001</v>
      </c>
      <c r="AC2262">
        <v>1.2912999999999999</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row>
    <row r="2263" spans="8:48" ht="15" customHeight="1" x14ac:dyDescent="0.3">
      <c r="H2263" t="str">
        <v>5772627</v>
      </c>
      <c r="I2263" t="str">
        <v>CANCOM (CANCOM IT SYS) SE  ORD</v>
      </c>
      <c r="J2263">
        <v>0</v>
      </c>
      <c r="K2263">
        <v>0</v>
      </c>
      <c r="L2263">
        <v>0</v>
      </c>
      <c r="M2263">
        <v>0</v>
      </c>
      <c r="N2263">
        <v>0</v>
      </c>
      <c r="O2263">
        <v>0</v>
      </c>
      <c r="P2263">
        <v>0</v>
      </c>
      <c r="Q2263">
        <v>0</v>
      </c>
      <c r="R2263">
        <v>0</v>
      </c>
      <c r="S2263">
        <v>0</v>
      </c>
      <c r="T2263">
        <v>0</v>
      </c>
      <c r="U2263">
        <v>1.9544999999999999</v>
      </c>
      <c r="V2263">
        <v>2.3815</v>
      </c>
      <c r="W2263">
        <v>1.5145</v>
      </c>
      <c r="X2263">
        <v>1.3439000000000001</v>
      </c>
      <c r="Y2263">
        <v>1.0189999999999999</v>
      </c>
      <c r="Z2263">
        <v>1.4142999999999999</v>
      </c>
      <c r="AA2263">
        <v>1.6251</v>
      </c>
      <c r="AB2263">
        <v>1.7336</v>
      </c>
      <c r="AC2263">
        <v>1.9781</v>
      </c>
      <c r="AD2263">
        <v>2.0977999999999999</v>
      </c>
      <c r="AE2263">
        <v>1.7021999999999999</v>
      </c>
      <c r="AF2263">
        <v>0.63890000000000002</v>
      </c>
      <c r="AG2263">
        <v>0</v>
      </c>
      <c r="AH2263">
        <v>0</v>
      </c>
      <c r="AI2263">
        <v>0</v>
      </c>
      <c r="AJ2263">
        <v>0</v>
      </c>
      <c r="AK2263">
        <v>0</v>
      </c>
      <c r="AL2263">
        <v>0</v>
      </c>
      <c r="AM2263">
        <v>0</v>
      </c>
      <c r="AN2263">
        <v>0</v>
      </c>
      <c r="AO2263">
        <v>0</v>
      </c>
      <c r="AP2263">
        <v>0</v>
      </c>
      <c r="AQ2263">
        <v>0</v>
      </c>
      <c r="AR2263">
        <v>0</v>
      </c>
      <c r="AS2263">
        <v>0</v>
      </c>
      <c r="AT2263">
        <v>0</v>
      </c>
      <c r="AU2263">
        <v>0</v>
      </c>
      <c r="AV2263">
        <v>0</v>
      </c>
    </row>
    <row r="2264" spans="8:48" ht="15" customHeight="1" x14ac:dyDescent="0.3">
      <c r="H2264" t="str">
        <v>BZ2JBQ2</v>
      </c>
      <c r="I2264" t="str">
        <v>GRENERGY RENOVABLES SA  ORD</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0.46250000000000002</v>
      </c>
      <c r="AP2264">
        <v>0.43969999999999998</v>
      </c>
      <c r="AQ2264">
        <v>0.51629999999999998</v>
      </c>
      <c r="AR2264">
        <v>0.36199999999999999</v>
      </c>
      <c r="AS2264">
        <v>0</v>
      </c>
      <c r="AT2264">
        <v>0</v>
      </c>
      <c r="AU2264">
        <v>0</v>
      </c>
      <c r="AV2264">
        <v>0</v>
      </c>
    </row>
    <row r="2265" spans="8:48" ht="15" customHeight="1" x14ac:dyDescent="0.3">
      <c r="H2265" t="str">
        <v>4476210</v>
      </c>
      <c r="I2265" t="str">
        <v>INDRA SISTEMAS SA  ORD</v>
      </c>
      <c r="J2265">
        <v>0</v>
      </c>
      <c r="K2265">
        <v>0</v>
      </c>
      <c r="L2265">
        <v>0</v>
      </c>
      <c r="M2265">
        <v>0</v>
      </c>
      <c r="N2265">
        <v>0</v>
      </c>
      <c r="O2265">
        <v>0</v>
      </c>
      <c r="P2265">
        <v>0</v>
      </c>
      <c r="Q2265">
        <v>0</v>
      </c>
      <c r="R2265">
        <v>0</v>
      </c>
      <c r="S2265">
        <v>0</v>
      </c>
      <c r="T2265">
        <v>0</v>
      </c>
      <c r="U2265">
        <v>0.38550000000000001</v>
      </c>
      <c r="V2265">
        <v>0.38369999999999999</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row>
    <row r="2266" spans="8:48" ht="15" customHeight="1" x14ac:dyDescent="0.3">
      <c r="H2266" t="str">
        <v>B1YVKJ4</v>
      </c>
      <c r="I2266" t="str">
        <v>SOLARIA ENERGIA Y MEDIO AMBIENTE ORD</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0.97340000000000004</v>
      </c>
      <c r="AM2266">
        <v>1.6556</v>
      </c>
      <c r="AN2266">
        <v>1.4823</v>
      </c>
      <c r="AO2266">
        <v>1.3098000000000001</v>
      </c>
      <c r="AP2266">
        <v>1.1947000000000001</v>
      </c>
      <c r="AQ2266">
        <v>0.46760000000000002</v>
      </c>
      <c r="AR2266">
        <v>0</v>
      </c>
      <c r="AS2266">
        <v>0</v>
      </c>
      <c r="AT2266">
        <v>0</v>
      </c>
      <c r="AU2266">
        <v>0</v>
      </c>
      <c r="AV2266">
        <v>0</v>
      </c>
    </row>
    <row r="2267" spans="8:48" ht="15" customHeight="1" x14ac:dyDescent="0.3">
      <c r="H2267" t="str">
        <v>B188LG5</v>
      </c>
      <c r="I2267" t="str">
        <v>AKKA TECHNOLOGIES SE  ORD</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1.3835</v>
      </c>
      <c r="AD2267">
        <v>0.52969999999999995</v>
      </c>
      <c r="AE2267">
        <v>1.3337000000000001</v>
      </c>
      <c r="AF2267">
        <v>0</v>
      </c>
      <c r="AG2267">
        <v>0</v>
      </c>
      <c r="AH2267">
        <v>0</v>
      </c>
      <c r="AI2267">
        <v>0</v>
      </c>
      <c r="AJ2267">
        <v>0</v>
      </c>
      <c r="AK2267">
        <v>0</v>
      </c>
      <c r="AL2267">
        <v>0</v>
      </c>
      <c r="AM2267">
        <v>0</v>
      </c>
      <c r="AN2267">
        <v>0</v>
      </c>
      <c r="AO2267">
        <v>0</v>
      </c>
      <c r="AP2267">
        <v>0</v>
      </c>
      <c r="AQ2267">
        <v>0</v>
      </c>
      <c r="AR2267">
        <v>0</v>
      </c>
      <c r="AS2267">
        <v>0</v>
      </c>
      <c r="AT2267">
        <v>0</v>
      </c>
      <c r="AU2267">
        <v>0</v>
      </c>
      <c r="AV2267">
        <v>0</v>
      </c>
    </row>
    <row r="2268" spans="8:48" ht="15" customHeight="1" x14ac:dyDescent="0.3">
      <c r="H2268" t="str">
        <v>4907732</v>
      </c>
      <c r="I2268" t="str">
        <v>ALTRAN TECHNOLOGIES SA  ORD</v>
      </c>
      <c r="J2268">
        <v>0</v>
      </c>
      <c r="K2268">
        <v>0</v>
      </c>
      <c r="L2268">
        <v>0</v>
      </c>
      <c r="M2268">
        <v>0</v>
      </c>
      <c r="N2268">
        <v>0</v>
      </c>
      <c r="O2268">
        <v>0</v>
      </c>
      <c r="P2268">
        <v>0</v>
      </c>
      <c r="Q2268">
        <v>0</v>
      </c>
      <c r="R2268">
        <v>0</v>
      </c>
      <c r="S2268">
        <v>0</v>
      </c>
      <c r="T2268">
        <v>0</v>
      </c>
      <c r="U2268">
        <v>1.1608000000000001</v>
      </c>
      <c r="V2268">
        <v>1.1277999999999999</v>
      </c>
      <c r="W2268">
        <v>1.0748</v>
      </c>
      <c r="X2268">
        <v>0.64480000000000004</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row>
    <row r="2269" spans="8:48" ht="15" customHeight="1" x14ac:dyDescent="0.3">
      <c r="H2269" t="str">
        <v>BNZJDK3</v>
      </c>
      <c r="I2269" t="str">
        <v>ANTIN INFRASTRUCTURE PARTNERS  ORD</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8.9999999999999993E-3</v>
      </c>
      <c r="AK2269">
        <v>0</v>
      </c>
      <c r="AL2269">
        <v>0</v>
      </c>
      <c r="AM2269">
        <v>0</v>
      </c>
      <c r="AN2269">
        <v>0</v>
      </c>
      <c r="AO2269">
        <v>0</v>
      </c>
      <c r="AP2269">
        <v>0</v>
      </c>
      <c r="AQ2269">
        <v>0</v>
      </c>
      <c r="AR2269">
        <v>0</v>
      </c>
      <c r="AS2269">
        <v>0</v>
      </c>
      <c r="AT2269">
        <v>0</v>
      </c>
      <c r="AU2269">
        <v>0</v>
      </c>
      <c r="AV2269">
        <v>0</v>
      </c>
    </row>
    <row r="2270" spans="8:48" ht="15" customHeight="1" x14ac:dyDescent="0.3">
      <c r="H2270" t="str">
        <v>5633616</v>
      </c>
      <c r="I2270" t="str">
        <v>SOPRA STERIA GROUP  ORD</v>
      </c>
      <c r="J2270">
        <v>0</v>
      </c>
      <c r="K2270">
        <v>0</v>
      </c>
      <c r="L2270">
        <v>0</v>
      </c>
      <c r="M2270">
        <v>0</v>
      </c>
      <c r="N2270">
        <v>0</v>
      </c>
      <c r="O2270">
        <v>0</v>
      </c>
      <c r="P2270">
        <v>0</v>
      </c>
      <c r="Q2270">
        <v>0</v>
      </c>
      <c r="R2270">
        <v>0</v>
      </c>
      <c r="S2270">
        <v>0</v>
      </c>
      <c r="T2270">
        <v>0</v>
      </c>
      <c r="U2270">
        <v>1.4743999999999999</v>
      </c>
      <c r="V2270">
        <v>1.5847</v>
      </c>
      <c r="W2270">
        <v>1.4587000000000001</v>
      </c>
      <c r="X2270">
        <v>1.1509</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row>
    <row r="2271" spans="8:48" ht="15" customHeight="1" x14ac:dyDescent="0.3">
      <c r="H2271" t="str">
        <v>5805103</v>
      </c>
      <c r="I2271" t="str">
        <v>DEVOTEAM SA  ORD</v>
      </c>
      <c r="J2271">
        <v>0</v>
      </c>
      <c r="K2271">
        <v>0</v>
      </c>
      <c r="L2271">
        <v>0</v>
      </c>
      <c r="M2271">
        <v>0</v>
      </c>
      <c r="N2271">
        <v>0</v>
      </c>
      <c r="O2271">
        <v>0</v>
      </c>
      <c r="P2271">
        <v>0</v>
      </c>
      <c r="Q2271">
        <v>0</v>
      </c>
      <c r="R2271">
        <v>0</v>
      </c>
      <c r="S2271">
        <v>0</v>
      </c>
      <c r="T2271">
        <v>0</v>
      </c>
      <c r="U2271">
        <v>0</v>
      </c>
      <c r="V2271">
        <v>0</v>
      </c>
      <c r="W2271">
        <v>0</v>
      </c>
      <c r="X2271">
        <v>0</v>
      </c>
      <c r="Y2271">
        <v>1.9863</v>
      </c>
      <c r="Z2271">
        <v>1.7699</v>
      </c>
      <c r="AA2271">
        <v>1.681</v>
      </c>
      <c r="AB2271">
        <v>1.7569999999999999</v>
      </c>
      <c r="AC2271">
        <v>1.7446999999999999</v>
      </c>
      <c r="AD2271">
        <v>1.4815</v>
      </c>
      <c r="AE2271">
        <v>1.8333999999999999</v>
      </c>
      <c r="AF2271">
        <v>0</v>
      </c>
      <c r="AG2271">
        <v>0</v>
      </c>
      <c r="AH2271">
        <v>0</v>
      </c>
      <c r="AI2271">
        <v>0</v>
      </c>
      <c r="AJ2271">
        <v>0</v>
      </c>
      <c r="AK2271">
        <v>0</v>
      </c>
      <c r="AL2271">
        <v>0</v>
      </c>
      <c r="AM2271">
        <v>0</v>
      </c>
      <c r="AN2271">
        <v>0</v>
      </c>
      <c r="AO2271">
        <v>0</v>
      </c>
      <c r="AP2271">
        <v>0</v>
      </c>
      <c r="AQ2271">
        <v>0</v>
      </c>
      <c r="AR2271">
        <v>0</v>
      </c>
      <c r="AS2271">
        <v>0</v>
      </c>
      <c r="AT2271">
        <v>0</v>
      </c>
      <c r="AU2271">
        <v>0</v>
      </c>
      <c r="AV2271">
        <v>0</v>
      </c>
    </row>
    <row r="2272" spans="8:48" ht="15" customHeight="1" x14ac:dyDescent="0.3">
      <c r="H2272" t="str">
        <v>5267639</v>
      </c>
      <c r="I2272" t="str">
        <v>ESKER SA  ORD</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0.71779999999999999</v>
      </c>
      <c r="AI2272">
        <v>0.73519999999999996</v>
      </c>
      <c r="AJ2272">
        <v>0.74229999999999996</v>
      </c>
      <c r="AK2272">
        <v>0.90610000000000002</v>
      </c>
      <c r="AL2272">
        <v>0.32</v>
      </c>
      <c r="AM2272">
        <v>0</v>
      </c>
      <c r="AN2272">
        <v>0</v>
      </c>
      <c r="AO2272">
        <v>0</v>
      </c>
      <c r="AP2272">
        <v>0</v>
      </c>
      <c r="AQ2272">
        <v>0</v>
      </c>
      <c r="AR2272">
        <v>0</v>
      </c>
      <c r="AS2272">
        <v>0</v>
      </c>
      <c r="AT2272">
        <v>0</v>
      </c>
      <c r="AU2272">
        <v>0</v>
      </c>
      <c r="AV2272">
        <v>0</v>
      </c>
    </row>
    <row r="2273" spans="8:48" ht="15" customHeight="1" x14ac:dyDescent="0.3">
      <c r="H2273" t="str">
        <v>4508663</v>
      </c>
      <c r="I2273" t="str">
        <v>LECTRA SA  ORD</v>
      </c>
      <c r="J2273">
        <v>0</v>
      </c>
      <c r="K2273">
        <v>0</v>
      </c>
      <c r="L2273">
        <v>0</v>
      </c>
      <c r="M2273">
        <v>0</v>
      </c>
      <c r="N2273">
        <v>0</v>
      </c>
      <c r="O2273">
        <v>0</v>
      </c>
      <c r="P2273">
        <v>0</v>
      </c>
      <c r="Q2273">
        <v>0</v>
      </c>
      <c r="R2273">
        <v>0</v>
      </c>
      <c r="S2273">
        <v>0</v>
      </c>
      <c r="T2273">
        <v>0</v>
      </c>
      <c r="U2273">
        <v>1.6254</v>
      </c>
      <c r="V2273">
        <v>1.4994000000000001</v>
      </c>
      <c r="W2273">
        <v>0.68679999999999997</v>
      </c>
      <c r="X2273">
        <v>0.78139999999999998</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row>
    <row r="2274" spans="8:48" ht="15" customHeight="1" x14ac:dyDescent="0.3">
      <c r="H2274" t="str">
        <v>BYY8LS2</v>
      </c>
      <c r="I2274" t="str">
        <v>MAISONS DU MONDE SA  ORD</v>
      </c>
      <c r="J2274">
        <v>0</v>
      </c>
      <c r="K2274">
        <v>0</v>
      </c>
      <c r="L2274">
        <v>0</v>
      </c>
      <c r="M2274">
        <v>0</v>
      </c>
      <c r="N2274">
        <v>0</v>
      </c>
      <c r="O2274">
        <v>0</v>
      </c>
      <c r="P2274">
        <v>0</v>
      </c>
      <c r="Q2274">
        <v>0</v>
      </c>
      <c r="R2274">
        <v>0</v>
      </c>
      <c r="S2274">
        <v>0</v>
      </c>
      <c r="T2274">
        <v>0</v>
      </c>
      <c r="U2274">
        <v>1.0593999999999999</v>
      </c>
      <c r="V2274">
        <v>0.84140000000000004</v>
      </c>
      <c r="W2274">
        <v>1.0023</v>
      </c>
      <c r="X2274">
        <v>0.79690000000000005</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row>
    <row r="2275" spans="8:48" ht="15" customHeight="1" x14ac:dyDescent="0.3">
      <c r="H2275" t="str">
        <v>7130836</v>
      </c>
      <c r="I2275" t="str">
        <v>NEXANS  ORD</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0.73660000000000003</v>
      </c>
      <c r="AR2275">
        <v>0.72870000000000001</v>
      </c>
      <c r="AS2275">
        <v>0</v>
      </c>
      <c r="AT2275">
        <v>0</v>
      </c>
      <c r="AU2275">
        <v>0</v>
      </c>
      <c r="AV2275">
        <v>0</v>
      </c>
    </row>
    <row r="2276" spans="8:48" ht="15" customHeight="1" x14ac:dyDescent="0.3">
      <c r="H2276" t="str">
        <v>5998177</v>
      </c>
      <c r="I2276" t="str">
        <v>OENEO (SABATE DIOSOS) SA  ORD</v>
      </c>
      <c r="J2276">
        <v>0</v>
      </c>
      <c r="K2276">
        <v>0</v>
      </c>
      <c r="L2276">
        <v>0</v>
      </c>
      <c r="M2276">
        <v>0</v>
      </c>
      <c r="N2276">
        <v>0</v>
      </c>
      <c r="O2276">
        <v>0</v>
      </c>
      <c r="P2276">
        <v>0</v>
      </c>
      <c r="Q2276">
        <v>0</v>
      </c>
      <c r="R2276">
        <v>0</v>
      </c>
      <c r="S2276">
        <v>0</v>
      </c>
      <c r="T2276">
        <v>0</v>
      </c>
      <c r="U2276">
        <v>0</v>
      </c>
      <c r="V2276">
        <v>0</v>
      </c>
      <c r="W2276">
        <v>1.9061999999999999</v>
      </c>
      <c r="X2276">
        <v>2.0773000000000001</v>
      </c>
      <c r="Y2276">
        <v>2.58</v>
      </c>
      <c r="Z2276">
        <v>1.54</v>
      </c>
      <c r="AA2276">
        <v>1.5051000000000001</v>
      </c>
      <c r="AB2276">
        <v>1.5375000000000001</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row>
    <row r="2277" spans="8:48" ht="15" customHeight="1" x14ac:dyDescent="0.3">
      <c r="H2277" t="str">
        <v>4899572</v>
      </c>
      <c r="I2277" t="str">
        <v>ROBERTET SA  ORD</v>
      </c>
      <c r="J2277">
        <v>0</v>
      </c>
      <c r="K2277">
        <v>0</v>
      </c>
      <c r="L2277">
        <v>0</v>
      </c>
      <c r="M2277">
        <v>0</v>
      </c>
      <c r="N2277">
        <v>0</v>
      </c>
      <c r="O2277">
        <v>0</v>
      </c>
      <c r="P2277">
        <v>0</v>
      </c>
      <c r="Q2277">
        <v>0</v>
      </c>
      <c r="R2277">
        <v>0</v>
      </c>
      <c r="S2277">
        <v>0</v>
      </c>
      <c r="T2277">
        <v>0</v>
      </c>
      <c r="U2277">
        <v>0</v>
      </c>
      <c r="V2277">
        <v>0</v>
      </c>
      <c r="W2277">
        <v>0</v>
      </c>
      <c r="X2277">
        <v>0</v>
      </c>
      <c r="Y2277">
        <v>1.0239</v>
      </c>
      <c r="Z2277">
        <v>1.0559000000000001</v>
      </c>
      <c r="AA2277">
        <v>1.1073999999999999</v>
      </c>
      <c r="AB2277">
        <v>1.2804</v>
      </c>
      <c r="AC2277">
        <v>0.70220000000000005</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row>
    <row r="2278" spans="8:48" ht="15" customHeight="1" x14ac:dyDescent="0.3">
      <c r="H2278" t="str">
        <v>BYXKN05</v>
      </c>
      <c r="I2278" t="str">
        <v>SOMFY SA  ORD</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0.91339999999999999</v>
      </c>
      <c r="AH2278">
        <v>0.96819999999999995</v>
      </c>
      <c r="AI2278">
        <v>0.81869999999999998</v>
      </c>
      <c r="AJ2278">
        <v>0.60160000000000002</v>
      </c>
      <c r="AK2278">
        <v>0.60419999999999996</v>
      </c>
      <c r="AL2278">
        <v>0.55900000000000005</v>
      </c>
      <c r="AM2278">
        <v>0.58609999999999995</v>
      </c>
      <c r="AN2278">
        <v>0.46139999999999998</v>
      </c>
      <c r="AO2278">
        <v>0.57889999999999997</v>
      </c>
      <c r="AP2278">
        <v>0</v>
      </c>
      <c r="AQ2278">
        <v>0</v>
      </c>
      <c r="AR2278">
        <v>0</v>
      </c>
      <c r="AS2278">
        <v>0</v>
      </c>
      <c r="AT2278">
        <v>0</v>
      </c>
      <c r="AU2278">
        <v>0</v>
      </c>
      <c r="AV2278">
        <v>0</v>
      </c>
    </row>
    <row r="2279" spans="8:48" ht="15" customHeight="1" x14ac:dyDescent="0.3">
      <c r="H2279" t="str">
        <v>BF2RW18</v>
      </c>
      <c r="I2279" t="str">
        <v>TFF GROUP  ORD</v>
      </c>
      <c r="J2279">
        <v>0</v>
      </c>
      <c r="K2279">
        <v>0</v>
      </c>
      <c r="L2279">
        <v>0</v>
      </c>
      <c r="M2279">
        <v>0</v>
      </c>
      <c r="N2279">
        <v>0</v>
      </c>
      <c r="O2279">
        <v>0</v>
      </c>
      <c r="P2279">
        <v>0</v>
      </c>
      <c r="Q2279">
        <v>0</v>
      </c>
      <c r="R2279">
        <v>0</v>
      </c>
      <c r="S2279">
        <v>0</v>
      </c>
      <c r="T2279">
        <v>0</v>
      </c>
      <c r="U2279">
        <v>0</v>
      </c>
      <c r="V2279">
        <v>0</v>
      </c>
      <c r="W2279">
        <v>0.71489999999999998</v>
      </c>
      <c r="X2279">
        <v>0.76239999999999997</v>
      </c>
      <c r="Y2279">
        <v>1.296</v>
      </c>
      <c r="Z2279">
        <v>0.90449999999999997</v>
      </c>
      <c r="AA2279">
        <v>0.75460000000000005</v>
      </c>
      <c r="AB2279">
        <v>0.74129999999999996</v>
      </c>
      <c r="AC2279">
        <v>0.60819999999999996</v>
      </c>
      <c r="AD2279">
        <v>0.51190000000000002</v>
      </c>
      <c r="AE2279">
        <v>0.38869999999999999</v>
      </c>
      <c r="AF2279">
        <v>0.32190000000000002</v>
      </c>
      <c r="AG2279">
        <v>0.14130000000000001</v>
      </c>
      <c r="AH2279">
        <v>0</v>
      </c>
      <c r="AI2279">
        <v>0</v>
      </c>
      <c r="AJ2279">
        <v>0</v>
      </c>
      <c r="AK2279">
        <v>0</v>
      </c>
      <c r="AL2279">
        <v>0</v>
      </c>
      <c r="AM2279">
        <v>0</v>
      </c>
      <c r="AN2279">
        <v>0</v>
      </c>
      <c r="AO2279">
        <v>0</v>
      </c>
      <c r="AP2279">
        <v>0</v>
      </c>
      <c r="AQ2279">
        <v>0</v>
      </c>
      <c r="AR2279">
        <v>0</v>
      </c>
      <c r="AS2279">
        <v>0</v>
      </c>
      <c r="AT2279">
        <v>0</v>
      </c>
      <c r="AU2279">
        <v>0</v>
      </c>
      <c r="AV2279">
        <v>0</v>
      </c>
    </row>
    <row r="2280" spans="8:48" ht="15" customHeight="1" x14ac:dyDescent="0.3">
      <c r="H2280" t="str">
        <v>4457624</v>
      </c>
      <c r="I2280" t="str">
        <v>TRIGANO SA ORD</v>
      </c>
      <c r="J2280">
        <v>0</v>
      </c>
      <c r="K2280">
        <v>0</v>
      </c>
      <c r="L2280">
        <v>0</v>
      </c>
      <c r="M2280">
        <v>0</v>
      </c>
      <c r="N2280">
        <v>0</v>
      </c>
      <c r="O2280">
        <v>0</v>
      </c>
      <c r="P2280">
        <v>0</v>
      </c>
      <c r="Q2280">
        <v>0</v>
      </c>
      <c r="R2280">
        <v>0</v>
      </c>
      <c r="S2280">
        <v>0</v>
      </c>
      <c r="T2280">
        <v>0</v>
      </c>
      <c r="U2280">
        <v>2.1211000000000002</v>
      </c>
      <c r="V2280">
        <v>2.1355</v>
      </c>
      <c r="W2280">
        <v>1.5650999999999999</v>
      </c>
      <c r="X2280">
        <v>0.96619999999999995</v>
      </c>
      <c r="Y2280">
        <v>1.2342</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row>
    <row r="2281" spans="8:48" ht="15" customHeight="1" x14ac:dyDescent="0.3">
      <c r="H2281" t="str">
        <v>BF1HKP9</v>
      </c>
      <c r="I2281" t="str">
        <v>WAVESTONE SA  ORD</v>
      </c>
      <c r="J2281">
        <v>0</v>
      </c>
      <c r="K2281">
        <v>0</v>
      </c>
      <c r="L2281">
        <v>0</v>
      </c>
      <c r="M2281">
        <v>0</v>
      </c>
      <c r="N2281">
        <v>0</v>
      </c>
      <c r="O2281">
        <v>0</v>
      </c>
      <c r="P2281">
        <v>0</v>
      </c>
      <c r="Q2281">
        <v>0</v>
      </c>
      <c r="R2281">
        <v>0</v>
      </c>
      <c r="S2281">
        <v>0</v>
      </c>
      <c r="T2281">
        <v>0</v>
      </c>
      <c r="U2281">
        <v>0</v>
      </c>
      <c r="V2281">
        <v>0</v>
      </c>
      <c r="W2281">
        <v>0</v>
      </c>
      <c r="X2281">
        <v>0</v>
      </c>
      <c r="Y2281">
        <v>1.6601999999999999</v>
      </c>
      <c r="Z2281">
        <v>0.66990000000000005</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row>
    <row r="2282" spans="8:48" ht="15" customHeight="1" x14ac:dyDescent="0.3">
      <c r="H2282" t="str">
        <v>BNFWR44</v>
      </c>
      <c r="I2282" t="str">
        <v>WORLDLINE SA  ORD</v>
      </c>
      <c r="J2282">
        <v>0</v>
      </c>
      <c r="K2282">
        <v>0</v>
      </c>
      <c r="L2282">
        <v>0</v>
      </c>
      <c r="M2282">
        <v>0</v>
      </c>
      <c r="N2282">
        <v>0</v>
      </c>
      <c r="O2282">
        <v>0</v>
      </c>
      <c r="P2282">
        <v>0</v>
      </c>
      <c r="Q2282">
        <v>0</v>
      </c>
      <c r="R2282">
        <v>0</v>
      </c>
      <c r="S2282">
        <v>0</v>
      </c>
      <c r="T2282">
        <v>0</v>
      </c>
      <c r="U2282">
        <v>1.194</v>
      </c>
      <c r="V2282">
        <v>1.2244999999999999</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row>
    <row r="2283" spans="8:48" ht="15" customHeight="1" x14ac:dyDescent="0.3">
      <c r="H2283" t="str">
        <v>BGH15L3</v>
      </c>
      <c r="I2283" t="str">
        <v>TARKETT SA  ORD</v>
      </c>
      <c r="J2283">
        <v>0</v>
      </c>
      <c r="K2283">
        <v>0</v>
      </c>
      <c r="L2283">
        <v>0</v>
      </c>
      <c r="M2283">
        <v>0</v>
      </c>
      <c r="N2283">
        <v>0</v>
      </c>
      <c r="O2283">
        <v>0</v>
      </c>
      <c r="P2283">
        <v>0</v>
      </c>
      <c r="Q2283">
        <v>0</v>
      </c>
      <c r="R2283">
        <v>0</v>
      </c>
      <c r="S2283">
        <v>0</v>
      </c>
      <c r="T2283">
        <v>0</v>
      </c>
      <c r="U2283">
        <v>0.77610000000000001</v>
      </c>
      <c r="V2283">
        <v>0.61050000000000004</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row>
    <row r="2284" spans="8:48" ht="15" customHeight="1" x14ac:dyDescent="0.3">
      <c r="H2284" t="str">
        <v>B67PRF3</v>
      </c>
      <c r="I2284" t="str">
        <v>ABCAM PLC  ORD</v>
      </c>
      <c r="J2284">
        <v>0</v>
      </c>
      <c r="K2284">
        <v>0</v>
      </c>
      <c r="L2284">
        <v>0</v>
      </c>
      <c r="M2284">
        <v>0</v>
      </c>
      <c r="N2284">
        <v>0</v>
      </c>
      <c r="O2284">
        <v>0</v>
      </c>
      <c r="P2284">
        <v>0</v>
      </c>
      <c r="Q2284">
        <v>0</v>
      </c>
      <c r="R2284">
        <v>0</v>
      </c>
      <c r="S2284">
        <v>0</v>
      </c>
      <c r="T2284">
        <v>0</v>
      </c>
      <c r="U2284">
        <v>1.3748</v>
      </c>
      <c r="V2284">
        <v>1.6526000000000001</v>
      </c>
      <c r="W2284">
        <v>2.0828000000000002</v>
      </c>
      <c r="X2284">
        <v>2.2143000000000002</v>
      </c>
      <c r="Y2284">
        <v>1.6062000000000001</v>
      </c>
      <c r="Z2284">
        <v>1.5226</v>
      </c>
      <c r="AA2284">
        <v>1.1107</v>
      </c>
      <c r="AB2284">
        <v>1.4016999999999999</v>
      </c>
      <c r="AC2284">
        <v>0.95950000000000002</v>
      </c>
      <c r="AD2284">
        <v>1.1628000000000001</v>
      </c>
      <c r="AE2284">
        <v>0.67520000000000002</v>
      </c>
      <c r="AF2284">
        <v>0</v>
      </c>
      <c r="AG2284">
        <v>0</v>
      </c>
      <c r="AH2284">
        <v>0</v>
      </c>
      <c r="AI2284">
        <v>0</v>
      </c>
      <c r="AJ2284">
        <v>0</v>
      </c>
      <c r="AK2284">
        <v>0</v>
      </c>
      <c r="AL2284">
        <v>0</v>
      </c>
      <c r="AM2284">
        <v>0</v>
      </c>
      <c r="AN2284">
        <v>0</v>
      </c>
      <c r="AO2284">
        <v>0</v>
      </c>
      <c r="AP2284">
        <v>0</v>
      </c>
      <c r="AQ2284">
        <v>0</v>
      </c>
      <c r="AR2284">
        <v>0</v>
      </c>
      <c r="AS2284">
        <v>0</v>
      </c>
      <c r="AT2284">
        <v>0</v>
      </c>
      <c r="AU2284">
        <v>0</v>
      </c>
      <c r="AV2284">
        <v>0</v>
      </c>
    </row>
    <row r="2285" spans="8:48" ht="15" customHeight="1" x14ac:dyDescent="0.3">
      <c r="H2285" t="str">
        <v>0453659</v>
      </c>
      <c r="I2285" t="str">
        <v>ADVANCED MEDICAL SOLUTIONS GRP  ORD</v>
      </c>
      <c r="J2285">
        <v>0</v>
      </c>
      <c r="K2285">
        <v>0</v>
      </c>
      <c r="L2285">
        <v>0</v>
      </c>
      <c r="M2285">
        <v>0</v>
      </c>
      <c r="N2285">
        <v>0</v>
      </c>
      <c r="O2285">
        <v>0</v>
      </c>
      <c r="P2285">
        <v>0</v>
      </c>
      <c r="Q2285">
        <v>0</v>
      </c>
      <c r="R2285">
        <v>0</v>
      </c>
      <c r="S2285">
        <v>0</v>
      </c>
      <c r="T2285">
        <v>0</v>
      </c>
      <c r="U2285">
        <v>0.78010000000000002</v>
      </c>
      <c r="V2285">
        <v>0.79530000000000001</v>
      </c>
      <c r="W2285">
        <v>2.1110000000000002</v>
      </c>
      <c r="X2285">
        <v>2.1099000000000001</v>
      </c>
      <c r="Y2285">
        <v>1.8994</v>
      </c>
      <c r="Z2285">
        <v>1.3257000000000001</v>
      </c>
      <c r="AA2285">
        <v>1.2655000000000001</v>
      </c>
      <c r="AB2285">
        <v>1.0696000000000001</v>
      </c>
      <c r="AC2285">
        <v>1.3028</v>
      </c>
      <c r="AD2285">
        <v>1.9431</v>
      </c>
      <c r="AE2285">
        <v>1.2467999999999999</v>
      </c>
      <c r="AF2285">
        <v>1.0568</v>
      </c>
      <c r="AG2285">
        <v>0.90349999999999997</v>
      </c>
      <c r="AH2285">
        <v>0.7954</v>
      </c>
      <c r="AI2285">
        <v>1.1061000000000001</v>
      </c>
      <c r="AJ2285">
        <v>0</v>
      </c>
      <c r="AK2285">
        <v>8.9999999999999998E-4</v>
      </c>
      <c r="AL2285">
        <v>0</v>
      </c>
      <c r="AM2285">
        <v>0</v>
      </c>
      <c r="AN2285">
        <v>0</v>
      </c>
      <c r="AO2285">
        <v>0</v>
      </c>
      <c r="AP2285">
        <v>0</v>
      </c>
      <c r="AQ2285">
        <v>0</v>
      </c>
      <c r="AR2285">
        <v>0</v>
      </c>
      <c r="AS2285">
        <v>0</v>
      </c>
      <c r="AT2285">
        <v>0</v>
      </c>
      <c r="AU2285">
        <v>0</v>
      </c>
      <c r="AV2285">
        <v>0</v>
      </c>
    </row>
    <row r="2286" spans="8:48" ht="15" customHeight="1" x14ac:dyDescent="0.3">
      <c r="H2286" t="str">
        <v>BDHXPG3</v>
      </c>
      <c r="I2286" t="str">
        <v>ALFA FINANCIAL SOFTWARE HOLDING  ORD</v>
      </c>
      <c r="J2286">
        <v>0</v>
      </c>
      <c r="K2286">
        <v>0</v>
      </c>
      <c r="L2286">
        <v>0</v>
      </c>
      <c r="M2286">
        <v>0</v>
      </c>
      <c r="N2286">
        <v>0</v>
      </c>
      <c r="O2286">
        <v>0</v>
      </c>
      <c r="P2286">
        <v>0</v>
      </c>
      <c r="Q2286">
        <v>0</v>
      </c>
      <c r="R2286">
        <v>0</v>
      </c>
      <c r="S2286">
        <v>0</v>
      </c>
      <c r="T2286">
        <v>0</v>
      </c>
      <c r="U2286">
        <v>1.353</v>
      </c>
      <c r="V2286">
        <v>0.8891</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row>
    <row r="2287" spans="8:48" ht="15" customHeight="1" x14ac:dyDescent="0.3">
      <c r="H2287" t="str">
        <v>0066701</v>
      </c>
      <c r="I2287" t="str">
        <v>AVON TECHNOLOGIES (PROTECTION)  ORD</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0.64500000000000002</v>
      </c>
      <c r="AE2287">
        <v>1.5107999999999999</v>
      </c>
      <c r="AF2287">
        <v>2.1665000000000001</v>
      </c>
      <c r="AG2287">
        <v>1.8389</v>
      </c>
      <c r="AH2287">
        <v>1.7703</v>
      </c>
      <c r="AI2287">
        <v>1.2944</v>
      </c>
      <c r="AJ2287">
        <v>0.87460000000000004</v>
      </c>
      <c r="AK2287">
        <v>0</v>
      </c>
      <c r="AL2287">
        <v>0</v>
      </c>
      <c r="AM2287">
        <v>0</v>
      </c>
      <c r="AN2287">
        <v>0</v>
      </c>
      <c r="AO2287">
        <v>0</v>
      </c>
      <c r="AP2287">
        <v>0</v>
      </c>
      <c r="AQ2287">
        <v>0</v>
      </c>
      <c r="AR2287">
        <v>0</v>
      </c>
      <c r="AS2287">
        <v>0</v>
      </c>
      <c r="AT2287">
        <v>0</v>
      </c>
      <c r="AU2287">
        <v>0</v>
      </c>
      <c r="AV2287">
        <v>0</v>
      </c>
    </row>
    <row r="2288" spans="8:48" ht="15" customHeight="1" x14ac:dyDescent="0.3">
      <c r="H2288" t="str">
        <v>0177142</v>
      </c>
      <c r="I2288" t="str">
        <v>ACCESSO TECHNOLOGY GRP (LO Q)  ORD</v>
      </c>
      <c r="J2288">
        <v>0</v>
      </c>
      <c r="K2288">
        <v>0</v>
      </c>
      <c r="L2288">
        <v>0</v>
      </c>
      <c r="M2288">
        <v>0</v>
      </c>
      <c r="N2288">
        <v>0</v>
      </c>
      <c r="O2288">
        <v>0</v>
      </c>
      <c r="P2288">
        <v>0</v>
      </c>
      <c r="Q2288">
        <v>0</v>
      </c>
      <c r="R2288">
        <v>0</v>
      </c>
      <c r="S2288">
        <v>0</v>
      </c>
      <c r="T2288">
        <v>0</v>
      </c>
      <c r="U2288">
        <v>1.302</v>
      </c>
      <c r="V2288">
        <v>1.5585</v>
      </c>
      <c r="W2288">
        <v>1.758</v>
      </c>
      <c r="X2288">
        <v>2.0243000000000002</v>
      </c>
      <c r="Y2288">
        <v>1.8278000000000001</v>
      </c>
      <c r="Z2288">
        <v>1.1647000000000001</v>
      </c>
      <c r="AA2288">
        <v>0.91290000000000004</v>
      </c>
      <c r="AB2288">
        <v>1.1669</v>
      </c>
      <c r="AC2288">
        <v>0.55059999999999998</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row>
    <row r="2289" spans="8:48" ht="15" customHeight="1" x14ac:dyDescent="0.3">
      <c r="H2289" t="str">
        <v>BND88V8</v>
      </c>
      <c r="I2289" t="str">
        <v>BRIDGEPOINT GROUP PLC  ORD</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0.78449999999999998</v>
      </c>
      <c r="AK2289">
        <v>0.70030000000000003</v>
      </c>
      <c r="AL2289">
        <v>0</v>
      </c>
      <c r="AM2289">
        <v>0</v>
      </c>
      <c r="AN2289">
        <v>0</v>
      </c>
      <c r="AO2289">
        <v>0</v>
      </c>
      <c r="AP2289">
        <v>0</v>
      </c>
      <c r="AQ2289">
        <v>0</v>
      </c>
      <c r="AR2289">
        <v>0</v>
      </c>
      <c r="AS2289">
        <v>0</v>
      </c>
      <c r="AT2289">
        <v>0</v>
      </c>
      <c r="AU2289">
        <v>0</v>
      </c>
      <c r="AV2289">
        <v>0</v>
      </c>
    </row>
    <row r="2290" spans="8:48" ht="15" customHeight="1" x14ac:dyDescent="0.3">
      <c r="H2290" t="str">
        <v>BMH18Q1</v>
      </c>
      <c r="I2290" t="str">
        <v>BYTES TECHNOLOGY GROUP PLC  ORD</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0.70330000000000004</v>
      </c>
      <c r="AM2290">
        <v>0.7873</v>
      </c>
      <c r="AN2290">
        <v>0.90059999999999996</v>
      </c>
      <c r="AO2290">
        <v>0.68520000000000003</v>
      </c>
      <c r="AP2290">
        <v>0.65300000000000002</v>
      </c>
      <c r="AQ2290">
        <v>0.76249999999999996</v>
      </c>
      <c r="AR2290">
        <v>0.72540000000000004</v>
      </c>
      <c r="AS2290">
        <v>0.61909999999999998</v>
      </c>
      <c r="AT2290">
        <v>0</v>
      </c>
      <c r="AU2290">
        <v>0</v>
      </c>
      <c r="AV2290">
        <v>0</v>
      </c>
    </row>
    <row r="2291" spans="8:48" ht="15" customHeight="1" x14ac:dyDescent="0.3">
      <c r="H2291" t="str">
        <v>B15FWH7</v>
      </c>
      <c r="I2291" t="str">
        <v>CINEWORLD GROUP PLC  ORD</v>
      </c>
      <c r="J2291">
        <v>0</v>
      </c>
      <c r="K2291">
        <v>0</v>
      </c>
      <c r="L2291">
        <v>0</v>
      </c>
      <c r="M2291">
        <v>0</v>
      </c>
      <c r="N2291">
        <v>0</v>
      </c>
      <c r="O2291">
        <v>0</v>
      </c>
      <c r="P2291">
        <v>0</v>
      </c>
      <c r="Q2291">
        <v>0</v>
      </c>
      <c r="R2291">
        <v>0</v>
      </c>
      <c r="S2291">
        <v>0</v>
      </c>
      <c r="T2291">
        <v>0</v>
      </c>
      <c r="U2291">
        <v>1.2557</v>
      </c>
      <c r="V2291">
        <v>1.1403000000000001</v>
      </c>
      <c r="W2291">
        <v>1.6372</v>
      </c>
      <c r="X2291">
        <v>1.9267000000000001</v>
      </c>
      <c r="Y2291">
        <v>2.1821999999999999</v>
      </c>
      <c r="Z2291">
        <v>1.1237999999999999</v>
      </c>
      <c r="AA2291">
        <v>0.83689999999999998</v>
      </c>
      <c r="AB2291">
        <v>0.76680000000000004</v>
      </c>
      <c r="AC2291">
        <v>1.4408000000000001</v>
      </c>
      <c r="AD2291">
        <v>0.50760000000000005</v>
      </c>
      <c r="AE2291">
        <v>0.69730000000000003</v>
      </c>
      <c r="AF2291">
        <v>0</v>
      </c>
      <c r="AG2291">
        <v>0</v>
      </c>
      <c r="AH2291">
        <v>0</v>
      </c>
      <c r="AI2291">
        <v>0</v>
      </c>
      <c r="AJ2291">
        <v>0</v>
      </c>
      <c r="AK2291">
        <v>0</v>
      </c>
      <c r="AL2291">
        <v>0</v>
      </c>
      <c r="AM2291">
        <v>0</v>
      </c>
      <c r="AN2291">
        <v>0</v>
      </c>
      <c r="AO2291">
        <v>0</v>
      </c>
      <c r="AP2291">
        <v>0</v>
      </c>
      <c r="AQ2291">
        <v>0</v>
      </c>
      <c r="AR2291">
        <v>0</v>
      </c>
      <c r="AS2291">
        <v>0</v>
      </c>
      <c r="AT2291">
        <v>0</v>
      </c>
      <c r="AU2291">
        <v>0</v>
      </c>
      <c r="AV2291">
        <v>0</v>
      </c>
    </row>
    <row r="2292" spans="8:48" ht="15" customHeight="1" x14ac:dyDescent="0.3">
      <c r="H2292" t="str">
        <v>BJMZDW8</v>
      </c>
      <c r="I2292" t="str">
        <v>DALATA HOTEL GROUP PLC  ORD</v>
      </c>
      <c r="J2292">
        <v>0</v>
      </c>
      <c r="K2292">
        <v>0</v>
      </c>
      <c r="L2292">
        <v>0</v>
      </c>
      <c r="M2292">
        <v>0</v>
      </c>
      <c r="N2292">
        <v>0</v>
      </c>
      <c r="O2292">
        <v>0</v>
      </c>
      <c r="P2292">
        <v>0</v>
      </c>
      <c r="Q2292">
        <v>0</v>
      </c>
      <c r="R2292">
        <v>0</v>
      </c>
      <c r="S2292">
        <v>0</v>
      </c>
      <c r="T2292">
        <v>0</v>
      </c>
      <c r="U2292">
        <v>1.0293000000000001</v>
      </c>
      <c r="V2292">
        <v>1.0232000000000001</v>
      </c>
      <c r="W2292">
        <v>1.2230000000000001</v>
      </c>
      <c r="X2292">
        <v>1.1972</v>
      </c>
      <c r="Y2292">
        <v>1.3806</v>
      </c>
      <c r="Z2292">
        <v>1.7076</v>
      </c>
      <c r="AA2292">
        <v>1.22</v>
      </c>
      <c r="AB2292">
        <v>1.4924999999999999</v>
      </c>
      <c r="AC2292">
        <v>1.6383000000000001</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row>
    <row r="2293" spans="8:48" ht="15" customHeight="1" x14ac:dyDescent="0.3">
      <c r="H2293" t="str">
        <v>B0CM0C5</v>
      </c>
      <c r="I2293" t="str">
        <v>IDEAGEN (DATUM INTERNATIONAL)  ORD</v>
      </c>
      <c r="J2293">
        <v>0</v>
      </c>
      <c r="K2293">
        <v>0</v>
      </c>
      <c r="L2293">
        <v>0</v>
      </c>
      <c r="M2293">
        <v>0</v>
      </c>
      <c r="N2293">
        <v>0</v>
      </c>
      <c r="O2293">
        <v>0</v>
      </c>
      <c r="P2293">
        <v>0</v>
      </c>
      <c r="Q2293">
        <v>0</v>
      </c>
      <c r="R2293">
        <v>0</v>
      </c>
      <c r="S2293">
        <v>0</v>
      </c>
      <c r="T2293">
        <v>0</v>
      </c>
      <c r="U2293">
        <v>0</v>
      </c>
      <c r="V2293">
        <v>0</v>
      </c>
      <c r="W2293">
        <v>0</v>
      </c>
      <c r="X2293">
        <v>0</v>
      </c>
      <c r="Y2293">
        <v>1.1961999999999999</v>
      </c>
      <c r="Z2293">
        <v>1.7664</v>
      </c>
      <c r="AA2293">
        <v>1.8984000000000001</v>
      </c>
      <c r="AB2293">
        <v>1.8093999999999999</v>
      </c>
      <c r="AC2293">
        <v>2.0467</v>
      </c>
      <c r="AD2293">
        <v>1.7408999999999999</v>
      </c>
      <c r="AE2293">
        <v>1.3294999999999999</v>
      </c>
      <c r="AF2293">
        <v>1.4426000000000001</v>
      </c>
      <c r="AG2293">
        <v>2.2240000000000002</v>
      </c>
      <c r="AH2293">
        <v>2.0061</v>
      </c>
      <c r="AI2293">
        <v>1.8459000000000001</v>
      </c>
      <c r="AJ2293">
        <v>1.6229</v>
      </c>
      <c r="AK2293">
        <v>1.792</v>
      </c>
      <c r="AL2293">
        <v>1.6459999999999999</v>
      </c>
      <c r="AM2293">
        <v>0</v>
      </c>
      <c r="AN2293">
        <v>0</v>
      </c>
      <c r="AO2293">
        <v>0</v>
      </c>
      <c r="AP2293">
        <v>0</v>
      </c>
      <c r="AQ2293">
        <v>0</v>
      </c>
      <c r="AR2293">
        <v>0</v>
      </c>
      <c r="AS2293">
        <v>0</v>
      </c>
      <c r="AT2293">
        <v>0</v>
      </c>
      <c r="AU2293">
        <v>0</v>
      </c>
      <c r="AV2293">
        <v>0</v>
      </c>
    </row>
    <row r="2294" spans="8:48" ht="15" customHeight="1" x14ac:dyDescent="0.3">
      <c r="H2294" t="str">
        <v>0963318</v>
      </c>
      <c r="I2294" t="str">
        <v>DECHRA PHARMACEUTICALS PLC  ORD</v>
      </c>
      <c r="J2294">
        <v>0</v>
      </c>
      <c r="K2294">
        <v>0</v>
      </c>
      <c r="L2294">
        <v>0</v>
      </c>
      <c r="M2294">
        <v>0</v>
      </c>
      <c r="N2294">
        <v>0</v>
      </c>
      <c r="O2294">
        <v>0</v>
      </c>
      <c r="P2294">
        <v>0</v>
      </c>
      <c r="Q2294">
        <v>0</v>
      </c>
      <c r="R2294">
        <v>0</v>
      </c>
      <c r="S2294">
        <v>0</v>
      </c>
      <c r="T2294">
        <v>0</v>
      </c>
      <c r="U2294">
        <v>0.51119999999999999</v>
      </c>
      <c r="V2294">
        <v>0.65600000000000003</v>
      </c>
      <c r="W2294">
        <v>0.80189999999999995</v>
      </c>
      <c r="X2294">
        <v>0.62180000000000002</v>
      </c>
      <c r="Y2294">
        <v>2.0844</v>
      </c>
      <c r="Z2294">
        <v>1.9697</v>
      </c>
      <c r="AA2294">
        <v>1.7239</v>
      </c>
      <c r="AB2294">
        <v>1.5006999999999999</v>
      </c>
      <c r="AC2294">
        <v>1.9209000000000001</v>
      </c>
      <c r="AD2294">
        <v>2.2273000000000001</v>
      </c>
      <c r="AE2294">
        <v>1.5820000000000001</v>
      </c>
      <c r="AF2294">
        <v>1.9836</v>
      </c>
      <c r="AG2294">
        <v>1.4089</v>
      </c>
      <c r="AH2294">
        <v>1.1265000000000001</v>
      </c>
      <c r="AI2294">
        <v>1.0849</v>
      </c>
      <c r="AJ2294">
        <v>0.82469999999999999</v>
      </c>
      <c r="AK2294">
        <v>0.5111</v>
      </c>
      <c r="AL2294">
        <v>0</v>
      </c>
      <c r="AM2294">
        <v>0</v>
      </c>
      <c r="AN2294">
        <v>0</v>
      </c>
      <c r="AO2294">
        <v>0</v>
      </c>
      <c r="AP2294">
        <v>0</v>
      </c>
      <c r="AQ2294">
        <v>0</v>
      </c>
      <c r="AR2294">
        <v>0</v>
      </c>
      <c r="AS2294">
        <v>0</v>
      </c>
      <c r="AT2294">
        <v>0</v>
      </c>
      <c r="AU2294">
        <v>0</v>
      </c>
      <c r="AV2294">
        <v>0</v>
      </c>
    </row>
    <row r="2295" spans="8:48" ht="15" customHeight="1" x14ac:dyDescent="0.3">
      <c r="H2295" t="str">
        <v>0334505</v>
      </c>
      <c r="I2295" t="str">
        <v>FENNER PLC ( JH FENNER HLGDS)  ORD</v>
      </c>
      <c r="J2295">
        <v>0</v>
      </c>
      <c r="K2295">
        <v>0</v>
      </c>
      <c r="L2295">
        <v>0</v>
      </c>
      <c r="M2295">
        <v>0</v>
      </c>
      <c r="N2295">
        <v>0</v>
      </c>
      <c r="O2295">
        <v>0</v>
      </c>
      <c r="P2295">
        <v>0</v>
      </c>
      <c r="Q2295">
        <v>0</v>
      </c>
      <c r="R2295">
        <v>0</v>
      </c>
      <c r="S2295">
        <v>0</v>
      </c>
      <c r="T2295">
        <v>0</v>
      </c>
      <c r="U2295">
        <v>2.2549999999999999</v>
      </c>
      <c r="V2295">
        <v>3.5162</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row>
    <row r="2296" spans="8:48" ht="15" customHeight="1" x14ac:dyDescent="0.3">
      <c r="H2296" t="str">
        <v>0371847</v>
      </c>
      <c r="I2296" t="str">
        <v>GAMES WORKSHOP GROUP PLC  ORD</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1.0259</v>
      </c>
      <c r="AG2296">
        <v>1.0649999999999999</v>
      </c>
      <c r="AH2296">
        <v>0.87329999999999997</v>
      </c>
      <c r="AI2296">
        <v>0.99050000000000005</v>
      </c>
      <c r="AJ2296">
        <v>0.78390000000000004</v>
      </c>
      <c r="AK2296">
        <v>0</v>
      </c>
      <c r="AL2296">
        <v>0</v>
      </c>
      <c r="AM2296">
        <v>0</v>
      </c>
      <c r="AN2296">
        <v>0</v>
      </c>
      <c r="AO2296">
        <v>0</v>
      </c>
      <c r="AP2296">
        <v>0</v>
      </c>
      <c r="AQ2296">
        <v>0</v>
      </c>
      <c r="AR2296">
        <v>0</v>
      </c>
      <c r="AS2296">
        <v>0</v>
      </c>
      <c r="AT2296">
        <v>0</v>
      </c>
      <c r="AU2296">
        <v>0</v>
      </c>
      <c r="AV2296">
        <v>0</v>
      </c>
    </row>
    <row r="2297" spans="8:48" ht="15" customHeight="1" x14ac:dyDescent="0.3">
      <c r="H2297" t="str">
        <v>0687061</v>
      </c>
      <c r="I2297" t="str">
        <v>GB GROUP (TELME GROUP) PLC  ORD</v>
      </c>
      <c r="J2297">
        <v>0</v>
      </c>
      <c r="K2297">
        <v>0</v>
      </c>
      <c r="L2297">
        <v>0</v>
      </c>
      <c r="M2297">
        <v>0</v>
      </c>
      <c r="N2297">
        <v>0</v>
      </c>
      <c r="O2297">
        <v>0</v>
      </c>
      <c r="P2297">
        <v>0</v>
      </c>
      <c r="Q2297">
        <v>0</v>
      </c>
      <c r="R2297">
        <v>0</v>
      </c>
      <c r="S2297">
        <v>0</v>
      </c>
      <c r="T2297">
        <v>0</v>
      </c>
      <c r="U2297">
        <v>1.0649</v>
      </c>
      <c r="V2297">
        <v>1.0104</v>
      </c>
      <c r="W2297">
        <v>1.7806999999999999</v>
      </c>
      <c r="X2297">
        <v>1.7192000000000001</v>
      </c>
      <c r="Y2297">
        <v>1.4189000000000001</v>
      </c>
      <c r="Z2297">
        <v>1.8063</v>
      </c>
      <c r="AA2297">
        <v>1.8969</v>
      </c>
      <c r="AB2297">
        <v>2.0148000000000001</v>
      </c>
      <c r="AC2297">
        <v>1.8394999999999999</v>
      </c>
      <c r="AD2297">
        <v>1.8759999999999999</v>
      </c>
      <c r="AE2297">
        <v>1.6317999999999999</v>
      </c>
      <c r="AF2297">
        <v>1.5795999999999999</v>
      </c>
      <c r="AG2297">
        <v>1.5213000000000001</v>
      </c>
      <c r="AH2297">
        <v>1.1176999999999999</v>
      </c>
      <c r="AI2297">
        <v>0.90910000000000002</v>
      </c>
      <c r="AJ2297">
        <v>0.89500000000000002</v>
      </c>
      <c r="AK2297">
        <v>1.673</v>
      </c>
      <c r="AL2297">
        <v>1.0446</v>
      </c>
      <c r="AM2297">
        <v>0.91049999999999998</v>
      </c>
      <c r="AN2297">
        <v>1.5373000000000001</v>
      </c>
      <c r="AO2297">
        <v>0.65580000000000005</v>
      </c>
      <c r="AP2297">
        <v>0.59350000000000003</v>
      </c>
      <c r="AQ2297">
        <v>0</v>
      </c>
      <c r="AR2297">
        <v>0</v>
      </c>
      <c r="AS2297">
        <v>0</v>
      </c>
      <c r="AT2297">
        <v>0</v>
      </c>
      <c r="AU2297">
        <v>0</v>
      </c>
      <c r="AV2297">
        <v>0</v>
      </c>
    </row>
    <row r="2298" spans="8:48" ht="15" customHeight="1" x14ac:dyDescent="0.3">
      <c r="H2298" t="str">
        <v>0447889</v>
      </c>
      <c r="I2298" t="str">
        <v>HUNTING (GIBSON) PLC  ORD</v>
      </c>
      <c r="J2298">
        <v>0</v>
      </c>
      <c r="K2298">
        <v>0</v>
      </c>
      <c r="L2298">
        <v>0</v>
      </c>
      <c r="M2298">
        <v>0</v>
      </c>
      <c r="N2298">
        <v>0</v>
      </c>
      <c r="O2298">
        <v>0</v>
      </c>
      <c r="P2298">
        <v>0</v>
      </c>
      <c r="Q2298">
        <v>0</v>
      </c>
      <c r="R2298">
        <v>0</v>
      </c>
      <c r="S2298">
        <v>0</v>
      </c>
      <c r="T2298">
        <v>0</v>
      </c>
      <c r="U2298">
        <v>0</v>
      </c>
      <c r="V2298">
        <v>0</v>
      </c>
      <c r="W2298">
        <v>0.66320000000000001</v>
      </c>
      <c r="X2298">
        <v>0.66100000000000003</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row>
    <row r="2299" spans="8:48" ht="15" customHeight="1" x14ac:dyDescent="0.3">
      <c r="H2299" t="str">
        <v>BYT1DJ1</v>
      </c>
      <c r="I2299" t="str">
        <v>INTERMEDIATE CAPITAL GROUP PLC  ORD</v>
      </c>
      <c r="J2299">
        <v>0</v>
      </c>
      <c r="K2299">
        <v>0</v>
      </c>
      <c r="L2299">
        <v>0</v>
      </c>
      <c r="M2299">
        <v>0</v>
      </c>
      <c r="N2299">
        <v>0</v>
      </c>
      <c r="O2299">
        <v>0</v>
      </c>
      <c r="P2299">
        <v>0</v>
      </c>
      <c r="Q2299">
        <v>0</v>
      </c>
      <c r="R2299">
        <v>0</v>
      </c>
      <c r="S2299">
        <v>0</v>
      </c>
      <c r="T2299">
        <v>0</v>
      </c>
      <c r="U2299">
        <v>1.3078000000000001</v>
      </c>
      <c r="V2299">
        <v>1.147</v>
      </c>
      <c r="W2299">
        <v>1.3063</v>
      </c>
      <c r="X2299">
        <v>1.2796000000000001</v>
      </c>
      <c r="Y2299">
        <v>1.8494999999999999</v>
      </c>
      <c r="Z2299">
        <v>1.71</v>
      </c>
      <c r="AA2299">
        <v>1.704</v>
      </c>
      <c r="AB2299">
        <v>1.8815</v>
      </c>
      <c r="AC2299">
        <v>1.8672</v>
      </c>
      <c r="AD2299">
        <v>0.73050000000000004</v>
      </c>
      <c r="AE2299">
        <v>1.7806999999999999</v>
      </c>
      <c r="AF2299">
        <v>1.0069999999999999</v>
      </c>
      <c r="AG2299">
        <v>1.4154</v>
      </c>
      <c r="AH2299">
        <v>1.3939999999999999</v>
      </c>
      <c r="AI2299">
        <v>1.2797000000000001</v>
      </c>
      <c r="AJ2299">
        <v>0</v>
      </c>
      <c r="AK2299">
        <v>0</v>
      </c>
      <c r="AL2299">
        <v>0</v>
      </c>
      <c r="AM2299">
        <v>0</v>
      </c>
      <c r="AN2299">
        <v>0</v>
      </c>
      <c r="AO2299">
        <v>0</v>
      </c>
      <c r="AP2299">
        <v>0</v>
      </c>
      <c r="AQ2299">
        <v>0</v>
      </c>
      <c r="AR2299">
        <v>0</v>
      </c>
      <c r="AS2299">
        <v>0</v>
      </c>
      <c r="AT2299">
        <v>0</v>
      </c>
      <c r="AU2299">
        <v>0</v>
      </c>
      <c r="AV2299">
        <v>0</v>
      </c>
    </row>
    <row r="2300" spans="8:48" ht="15" customHeight="1" x14ac:dyDescent="0.3">
      <c r="H2300" t="str">
        <v>B4T7HX1</v>
      </c>
      <c r="I2300" t="str">
        <v>LEARNING TECHNOLOGIES GROUP PLC  ORD</v>
      </c>
      <c r="J2300">
        <v>0</v>
      </c>
      <c r="K2300">
        <v>0</v>
      </c>
      <c r="L2300">
        <v>0</v>
      </c>
      <c r="M2300">
        <v>0</v>
      </c>
      <c r="N2300">
        <v>0</v>
      </c>
      <c r="O2300">
        <v>0</v>
      </c>
      <c r="P2300">
        <v>0</v>
      </c>
      <c r="Q2300">
        <v>0</v>
      </c>
      <c r="R2300">
        <v>0</v>
      </c>
      <c r="S2300">
        <v>0</v>
      </c>
      <c r="T2300">
        <v>0</v>
      </c>
      <c r="U2300">
        <v>0</v>
      </c>
      <c r="V2300">
        <v>0</v>
      </c>
      <c r="W2300">
        <v>1.9004000000000001</v>
      </c>
      <c r="X2300">
        <v>2.7978999999999998</v>
      </c>
      <c r="Y2300">
        <v>1.4087000000000001</v>
      </c>
      <c r="Z2300">
        <v>1.3097000000000001</v>
      </c>
      <c r="AA2300">
        <v>1.5408999999999999</v>
      </c>
      <c r="AB2300">
        <v>1.7210000000000001</v>
      </c>
      <c r="AC2300">
        <v>2.2322000000000002</v>
      </c>
      <c r="AD2300">
        <v>1.9671000000000001</v>
      </c>
      <c r="AE2300">
        <v>1.6055999999999999</v>
      </c>
      <c r="AF2300">
        <v>1.6785000000000001</v>
      </c>
      <c r="AG2300">
        <v>2.0261999999999998</v>
      </c>
      <c r="AH2300">
        <v>1.4639</v>
      </c>
      <c r="AI2300">
        <v>1.3924000000000001</v>
      </c>
      <c r="AJ2300">
        <v>1.494</v>
      </c>
      <c r="AK2300">
        <v>0.99450000000000005</v>
      </c>
      <c r="AL2300">
        <v>0</v>
      </c>
      <c r="AM2300">
        <v>0</v>
      </c>
      <c r="AN2300">
        <v>0</v>
      </c>
      <c r="AO2300">
        <v>0</v>
      </c>
      <c r="AP2300">
        <v>0</v>
      </c>
      <c r="AQ2300">
        <v>0</v>
      </c>
      <c r="AR2300">
        <v>0</v>
      </c>
      <c r="AS2300">
        <v>0</v>
      </c>
      <c r="AT2300">
        <v>0</v>
      </c>
      <c r="AU2300">
        <v>0</v>
      </c>
      <c r="AV2300">
        <v>0</v>
      </c>
    </row>
    <row r="2301" spans="8:48" ht="15" customHeight="1" x14ac:dyDescent="0.3">
      <c r="H2301" t="str">
        <v>BYM1K75</v>
      </c>
      <c r="I2301" t="str">
        <v>ON THE BEACH GROUP PLC  ORD</v>
      </c>
      <c r="J2301">
        <v>0</v>
      </c>
      <c r="K2301">
        <v>0</v>
      </c>
      <c r="L2301">
        <v>0</v>
      </c>
      <c r="M2301">
        <v>0</v>
      </c>
      <c r="N2301">
        <v>0</v>
      </c>
      <c r="O2301">
        <v>0</v>
      </c>
      <c r="P2301">
        <v>0</v>
      </c>
      <c r="Q2301">
        <v>0</v>
      </c>
      <c r="R2301">
        <v>0</v>
      </c>
      <c r="S2301">
        <v>0</v>
      </c>
      <c r="T2301">
        <v>0</v>
      </c>
      <c r="U2301">
        <v>0</v>
      </c>
      <c r="V2301">
        <v>0</v>
      </c>
      <c r="W2301">
        <v>1.0137</v>
      </c>
      <c r="X2301">
        <v>0.99</v>
      </c>
      <c r="Y2301">
        <v>1.2853000000000001</v>
      </c>
      <c r="Z2301">
        <v>1.5649999999999999</v>
      </c>
      <c r="AA2301">
        <v>1.4633</v>
      </c>
      <c r="AB2301">
        <v>1.1919999999999999</v>
      </c>
      <c r="AC2301">
        <v>1.4891000000000001</v>
      </c>
      <c r="AD2301">
        <v>1.0033000000000001</v>
      </c>
      <c r="AE2301">
        <v>1.5439000000000001</v>
      </c>
      <c r="AF2301">
        <v>1.2024999999999999</v>
      </c>
      <c r="AG2301">
        <v>1.3323</v>
      </c>
      <c r="AH2301">
        <v>0.79279999999999995</v>
      </c>
      <c r="AI2301">
        <v>0</v>
      </c>
      <c r="AJ2301">
        <v>0</v>
      </c>
      <c r="AK2301">
        <v>0</v>
      </c>
      <c r="AL2301">
        <v>0</v>
      </c>
      <c r="AM2301">
        <v>0</v>
      </c>
      <c r="AN2301">
        <v>0</v>
      </c>
      <c r="AO2301">
        <v>0</v>
      </c>
      <c r="AP2301">
        <v>0</v>
      </c>
      <c r="AQ2301">
        <v>0</v>
      </c>
      <c r="AR2301">
        <v>0</v>
      </c>
      <c r="AS2301">
        <v>0</v>
      </c>
      <c r="AT2301">
        <v>0</v>
      </c>
      <c r="AU2301">
        <v>0</v>
      </c>
      <c r="AV2301">
        <v>0</v>
      </c>
    </row>
    <row r="2302" spans="8:48" ht="15" customHeight="1" x14ac:dyDescent="0.3">
      <c r="H2302" t="str">
        <v>B5NR1S7</v>
      </c>
      <c r="I2302" t="str">
        <v>RESTORE PLC  ORD</v>
      </c>
      <c r="J2302">
        <v>0</v>
      </c>
      <c r="K2302">
        <v>0</v>
      </c>
      <c r="L2302">
        <v>0</v>
      </c>
      <c r="M2302">
        <v>0</v>
      </c>
      <c r="N2302">
        <v>0</v>
      </c>
      <c r="O2302">
        <v>0</v>
      </c>
      <c r="P2302">
        <v>0</v>
      </c>
      <c r="Q2302">
        <v>0</v>
      </c>
      <c r="R2302">
        <v>0</v>
      </c>
      <c r="S2302">
        <v>0</v>
      </c>
      <c r="T2302">
        <v>0</v>
      </c>
      <c r="U2302">
        <v>1.23</v>
      </c>
      <c r="V2302">
        <v>1.1616</v>
      </c>
      <c r="W2302">
        <v>1.9572000000000001</v>
      </c>
      <c r="X2302">
        <v>1.8556999999999999</v>
      </c>
      <c r="Y2302">
        <v>1.8619000000000001</v>
      </c>
      <c r="Z2302">
        <v>1.1819999999999999</v>
      </c>
      <c r="AA2302">
        <v>1.5283</v>
      </c>
      <c r="AB2302">
        <v>1.8340000000000001</v>
      </c>
      <c r="AC2302">
        <v>1.5247999999999999</v>
      </c>
      <c r="AD2302">
        <v>1.0124</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row>
    <row r="2303" spans="8:48" ht="15" customHeight="1" x14ac:dyDescent="0.3">
      <c r="H2303" t="str">
        <v>BVRZ8S8</v>
      </c>
      <c r="I2303" t="str">
        <v>SANNE GROUP PLC  ORD</v>
      </c>
      <c r="J2303">
        <v>0</v>
      </c>
      <c r="K2303">
        <v>0</v>
      </c>
      <c r="L2303">
        <v>0</v>
      </c>
      <c r="M2303">
        <v>0</v>
      </c>
      <c r="N2303">
        <v>0</v>
      </c>
      <c r="O2303">
        <v>0</v>
      </c>
      <c r="P2303">
        <v>0</v>
      </c>
      <c r="Q2303">
        <v>0</v>
      </c>
      <c r="R2303">
        <v>0</v>
      </c>
      <c r="S2303">
        <v>0</v>
      </c>
      <c r="T2303">
        <v>0</v>
      </c>
      <c r="U2303">
        <v>1.8224</v>
      </c>
      <c r="V2303">
        <v>1.6261000000000001</v>
      </c>
      <c r="W2303">
        <v>1.0902000000000001</v>
      </c>
      <c r="X2303">
        <v>1.0251999999999999</v>
      </c>
      <c r="Y2303">
        <v>0.63449999999999995</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row>
    <row r="2304" spans="8:48" ht="15" customHeight="1" x14ac:dyDescent="0.3">
      <c r="H2304" t="str">
        <v>0728119</v>
      </c>
      <c r="I2304" t="str">
        <v>SCAPA GROUP PLC  ORD</v>
      </c>
      <c r="J2304">
        <v>0</v>
      </c>
      <c r="K2304">
        <v>0</v>
      </c>
      <c r="L2304">
        <v>0</v>
      </c>
      <c r="M2304">
        <v>0</v>
      </c>
      <c r="N2304">
        <v>0</v>
      </c>
      <c r="O2304">
        <v>0</v>
      </c>
      <c r="P2304">
        <v>0</v>
      </c>
      <c r="Q2304">
        <v>0</v>
      </c>
      <c r="R2304">
        <v>0</v>
      </c>
      <c r="S2304">
        <v>0</v>
      </c>
      <c r="T2304">
        <v>0</v>
      </c>
      <c r="U2304">
        <v>1.4112</v>
      </c>
      <c r="V2304">
        <v>1.6167</v>
      </c>
      <c r="W2304">
        <v>1.4505999999999999</v>
      </c>
      <c r="X2304">
        <v>1.4895</v>
      </c>
      <c r="Y2304">
        <v>1.0664</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row>
    <row r="2305" spans="8:48" ht="15" customHeight="1" x14ac:dyDescent="0.3">
      <c r="H2305" t="str">
        <v>B4X1RC8</v>
      </c>
      <c r="I2305" t="str">
        <v>SMART METERING SYSTEMS PLC  ORD</v>
      </c>
      <c r="J2305">
        <v>0</v>
      </c>
      <c r="K2305">
        <v>0</v>
      </c>
      <c r="L2305">
        <v>0</v>
      </c>
      <c r="M2305">
        <v>0</v>
      </c>
      <c r="N2305">
        <v>0</v>
      </c>
      <c r="O2305">
        <v>0</v>
      </c>
      <c r="P2305">
        <v>0</v>
      </c>
      <c r="Q2305">
        <v>0</v>
      </c>
      <c r="R2305">
        <v>0</v>
      </c>
      <c r="S2305">
        <v>0</v>
      </c>
      <c r="T2305">
        <v>0</v>
      </c>
      <c r="U2305">
        <v>0</v>
      </c>
      <c r="V2305">
        <v>0</v>
      </c>
      <c r="W2305">
        <v>1.2778</v>
      </c>
      <c r="X2305">
        <v>1.002</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row>
    <row r="2306" spans="8:48" ht="15" customHeight="1" x14ac:dyDescent="0.3">
      <c r="H2306" t="str">
        <v>BYVX2X2</v>
      </c>
      <c r="I2306" t="str">
        <v>EVERPLAY GROUP (TEAM17) PLC  ORD</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0.65710000000000002</v>
      </c>
      <c r="AH2306">
        <v>1.2283999999999999</v>
      </c>
      <c r="AI2306">
        <v>0.9294</v>
      </c>
      <c r="AJ2306">
        <v>0.96319999999999995</v>
      </c>
      <c r="AK2306">
        <v>0.89629999999999999</v>
      </c>
      <c r="AL2306">
        <v>0.96440000000000003</v>
      </c>
      <c r="AM2306">
        <v>0.87790000000000001</v>
      </c>
      <c r="AN2306">
        <v>0.96709999999999996</v>
      </c>
      <c r="AO2306">
        <v>1.0481</v>
      </c>
      <c r="AP2306">
        <v>0.85960000000000003</v>
      </c>
      <c r="AQ2306">
        <v>0</v>
      </c>
      <c r="AR2306">
        <v>0</v>
      </c>
      <c r="AS2306">
        <v>0</v>
      </c>
      <c r="AT2306">
        <v>0</v>
      </c>
      <c r="AU2306">
        <v>0</v>
      </c>
      <c r="AV2306">
        <v>0</v>
      </c>
    </row>
    <row r="2307" spans="8:48" ht="15" customHeight="1" x14ac:dyDescent="0.3">
      <c r="H2307" t="str">
        <v>B1L9ZC9</v>
      </c>
      <c r="I2307" t="str">
        <v>TOTAL PRODUCE PLC  ORD</v>
      </c>
      <c r="J2307">
        <v>0</v>
      </c>
      <c r="K2307">
        <v>0</v>
      </c>
      <c r="L2307">
        <v>0</v>
      </c>
      <c r="M2307">
        <v>0</v>
      </c>
      <c r="N2307">
        <v>0</v>
      </c>
      <c r="O2307">
        <v>0</v>
      </c>
      <c r="P2307">
        <v>0</v>
      </c>
      <c r="Q2307">
        <v>0</v>
      </c>
      <c r="R2307">
        <v>0</v>
      </c>
      <c r="S2307">
        <v>0</v>
      </c>
      <c r="T2307">
        <v>0</v>
      </c>
      <c r="U2307">
        <v>0</v>
      </c>
      <c r="V2307">
        <v>0</v>
      </c>
      <c r="W2307">
        <v>1.2199</v>
      </c>
      <c r="X2307">
        <v>1.1566000000000001</v>
      </c>
      <c r="Y2307">
        <v>1.2462</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row>
    <row r="2308" spans="8:48" ht="15" customHeight="1" x14ac:dyDescent="0.3">
      <c r="H2308" t="str">
        <v>BP0QDP8</v>
      </c>
      <c r="I2308" t="str">
        <v>BELIMO HOLDING AG  ORD REG</v>
      </c>
      <c r="J2308">
        <v>0</v>
      </c>
      <c r="K2308">
        <v>0</v>
      </c>
      <c r="L2308">
        <v>0</v>
      </c>
      <c r="M2308">
        <v>0</v>
      </c>
      <c r="N2308">
        <v>0</v>
      </c>
      <c r="O2308">
        <v>0</v>
      </c>
      <c r="P2308">
        <v>0</v>
      </c>
      <c r="Q2308">
        <v>0</v>
      </c>
      <c r="R2308">
        <v>0</v>
      </c>
      <c r="S2308">
        <v>0</v>
      </c>
      <c r="T2308">
        <v>0</v>
      </c>
      <c r="U2308">
        <v>1.0891</v>
      </c>
      <c r="V2308">
        <v>0.99109999999999998</v>
      </c>
      <c r="W2308">
        <v>1.2061999999999999</v>
      </c>
      <c r="X2308">
        <v>1.3391999999999999</v>
      </c>
      <c r="Y2308">
        <v>1.1843999999999999</v>
      </c>
      <c r="Z2308">
        <v>0.72799999999999998</v>
      </c>
      <c r="AA2308">
        <v>0.78949999999999998</v>
      </c>
      <c r="AB2308">
        <v>0.46529999999999999</v>
      </c>
      <c r="AC2308">
        <v>0.30559999999999998</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row>
    <row r="2309" spans="8:48" ht="15" customHeight="1" x14ac:dyDescent="0.3">
      <c r="H2309" t="str">
        <v>BM8J5G3</v>
      </c>
      <c r="I2309" t="str">
        <v>GEORG FISCHER AG  ORD REG</v>
      </c>
      <c r="J2309">
        <v>0</v>
      </c>
      <c r="K2309">
        <v>0</v>
      </c>
      <c r="L2309">
        <v>0</v>
      </c>
      <c r="M2309">
        <v>0</v>
      </c>
      <c r="N2309">
        <v>0</v>
      </c>
      <c r="O2309">
        <v>0</v>
      </c>
      <c r="P2309">
        <v>0</v>
      </c>
      <c r="Q2309">
        <v>0</v>
      </c>
      <c r="R2309">
        <v>0</v>
      </c>
      <c r="S2309">
        <v>0</v>
      </c>
      <c r="T2309">
        <v>0</v>
      </c>
      <c r="U2309">
        <v>0</v>
      </c>
      <c r="V2309">
        <v>0</v>
      </c>
      <c r="W2309">
        <v>0</v>
      </c>
      <c r="X2309">
        <v>0</v>
      </c>
      <c r="Y2309">
        <v>0</v>
      </c>
      <c r="Z2309">
        <v>1.1944999999999999</v>
      </c>
      <c r="AA2309">
        <v>1.1049</v>
      </c>
      <c r="AB2309">
        <v>0.62380000000000002</v>
      </c>
      <c r="AC2309">
        <v>1.1640999999999999</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row>
    <row r="2310" spans="8:48" ht="15" customHeight="1" x14ac:dyDescent="0.3">
      <c r="H2310" t="str">
        <v>4350035</v>
      </c>
      <c r="I2310" t="str">
        <v>FORBO HOLDING AG  ORD REG</v>
      </c>
      <c r="J2310">
        <v>0</v>
      </c>
      <c r="K2310">
        <v>0</v>
      </c>
      <c r="L2310">
        <v>0</v>
      </c>
      <c r="M2310">
        <v>0</v>
      </c>
      <c r="N2310">
        <v>0</v>
      </c>
      <c r="O2310">
        <v>0</v>
      </c>
      <c r="P2310">
        <v>0</v>
      </c>
      <c r="Q2310">
        <v>0</v>
      </c>
      <c r="R2310">
        <v>0</v>
      </c>
      <c r="S2310">
        <v>0</v>
      </c>
      <c r="T2310">
        <v>0</v>
      </c>
      <c r="U2310">
        <v>0.999</v>
      </c>
      <c r="V2310">
        <v>0.89280000000000004</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row>
    <row r="2311" spans="8:48" ht="15" customHeight="1" x14ac:dyDescent="0.3">
      <c r="H2311" t="str">
        <v>5978630</v>
      </c>
      <c r="I2311" t="str">
        <v>KOMAX HOLDING AG  ORD REG</v>
      </c>
      <c r="J2311">
        <v>0</v>
      </c>
      <c r="K2311">
        <v>0</v>
      </c>
      <c r="L2311">
        <v>0</v>
      </c>
      <c r="M2311">
        <v>0</v>
      </c>
      <c r="N2311">
        <v>0</v>
      </c>
      <c r="O2311">
        <v>0</v>
      </c>
      <c r="P2311">
        <v>0</v>
      </c>
      <c r="Q2311">
        <v>0</v>
      </c>
      <c r="R2311">
        <v>0</v>
      </c>
      <c r="S2311">
        <v>0</v>
      </c>
      <c r="T2311">
        <v>0</v>
      </c>
      <c r="U2311">
        <v>1.9033</v>
      </c>
      <c r="V2311">
        <v>1.6503000000000001</v>
      </c>
      <c r="W2311">
        <v>0</v>
      </c>
      <c r="X2311">
        <v>0</v>
      </c>
      <c r="Y2311">
        <v>0</v>
      </c>
      <c r="Z2311">
        <v>0</v>
      </c>
      <c r="AA2311">
        <v>0</v>
      </c>
      <c r="AB2311">
        <v>0</v>
      </c>
      <c r="AC2311">
        <v>0</v>
      </c>
      <c r="AD2311">
        <v>0</v>
      </c>
      <c r="AE2311">
        <v>0</v>
      </c>
      <c r="AF2311">
        <v>0</v>
      </c>
      <c r="AG2311">
        <v>1.3856999999999999</v>
      </c>
      <c r="AH2311">
        <v>1.5268999999999999</v>
      </c>
      <c r="AI2311">
        <v>1.0115000000000001</v>
      </c>
      <c r="AJ2311">
        <v>0.62970000000000004</v>
      </c>
      <c r="AK2311">
        <v>0</v>
      </c>
      <c r="AL2311">
        <v>0</v>
      </c>
      <c r="AM2311">
        <v>0</v>
      </c>
      <c r="AN2311">
        <v>0</v>
      </c>
      <c r="AO2311">
        <v>0</v>
      </c>
      <c r="AP2311">
        <v>0</v>
      </c>
      <c r="AQ2311">
        <v>0</v>
      </c>
      <c r="AR2311">
        <v>0</v>
      </c>
      <c r="AS2311">
        <v>0</v>
      </c>
      <c r="AT2311">
        <v>0</v>
      </c>
      <c r="AU2311">
        <v>0</v>
      </c>
      <c r="AV2311">
        <v>0</v>
      </c>
    </row>
    <row r="2312" spans="8:48" ht="15" customHeight="1" x14ac:dyDescent="0.3">
      <c r="H2312" t="str">
        <v>BDTYGC7</v>
      </c>
      <c r="I2312" t="str">
        <v>MEDARTIS HOLDING AG  ORD</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0.79520000000000002</v>
      </c>
      <c r="AM2312">
        <v>0.73350000000000004</v>
      </c>
      <c r="AN2312">
        <v>0.65369999999999995</v>
      </c>
      <c r="AO2312">
        <v>0.59499999999999997</v>
      </c>
      <c r="AP2312">
        <v>0.48470000000000002</v>
      </c>
      <c r="AQ2312">
        <v>0</v>
      </c>
      <c r="AR2312">
        <v>0</v>
      </c>
      <c r="AS2312">
        <v>0</v>
      </c>
      <c r="AT2312">
        <v>0</v>
      </c>
      <c r="AU2312">
        <v>0</v>
      </c>
      <c r="AV2312">
        <v>0</v>
      </c>
    </row>
    <row r="2313" spans="8:48" ht="15" customHeight="1" x14ac:dyDescent="0.3">
      <c r="H2313" t="str">
        <v>BYZWMR9</v>
      </c>
      <c r="I2313" t="str">
        <v>VAT GROUP AG  ORD</v>
      </c>
      <c r="J2313">
        <v>0</v>
      </c>
      <c r="K2313">
        <v>0</v>
      </c>
      <c r="L2313">
        <v>0</v>
      </c>
      <c r="M2313">
        <v>0</v>
      </c>
      <c r="N2313">
        <v>0</v>
      </c>
      <c r="O2313">
        <v>0</v>
      </c>
      <c r="P2313">
        <v>0</v>
      </c>
      <c r="Q2313">
        <v>0</v>
      </c>
      <c r="R2313">
        <v>0</v>
      </c>
      <c r="S2313">
        <v>0</v>
      </c>
      <c r="T2313">
        <v>0</v>
      </c>
      <c r="U2313">
        <v>2.5265</v>
      </c>
      <c r="V2313">
        <v>2.819</v>
      </c>
      <c r="W2313">
        <v>2.0377999999999998</v>
      </c>
      <c r="X2313">
        <v>1.7245999999999999</v>
      </c>
      <c r="Y2313">
        <v>0.70569999999999999</v>
      </c>
      <c r="Z2313">
        <v>1.8713</v>
      </c>
      <c r="AA2313">
        <v>1.8295999999999999</v>
      </c>
      <c r="AB2313">
        <v>1.7625</v>
      </c>
      <c r="AC2313">
        <v>1.7098</v>
      </c>
      <c r="AD2313">
        <v>1.6807000000000001</v>
      </c>
      <c r="AE2313">
        <v>1.4984999999999999</v>
      </c>
      <c r="AF2313">
        <v>0.90769999999999995</v>
      </c>
      <c r="AG2313">
        <v>0</v>
      </c>
      <c r="AH2313">
        <v>0</v>
      </c>
      <c r="AI2313">
        <v>0</v>
      </c>
      <c r="AJ2313">
        <v>0</v>
      </c>
      <c r="AK2313">
        <v>0</v>
      </c>
      <c r="AL2313">
        <v>0</v>
      </c>
      <c r="AM2313">
        <v>0</v>
      </c>
      <c r="AN2313">
        <v>0</v>
      </c>
      <c r="AO2313">
        <v>0</v>
      </c>
      <c r="AP2313">
        <v>0</v>
      </c>
      <c r="AQ2313">
        <v>0</v>
      </c>
      <c r="AR2313">
        <v>0</v>
      </c>
      <c r="AS2313">
        <v>0</v>
      </c>
      <c r="AT2313">
        <v>0</v>
      </c>
      <c r="AU2313">
        <v>0</v>
      </c>
      <c r="AV2313">
        <v>0</v>
      </c>
    </row>
    <row r="2314" spans="8:48" ht="15" customHeight="1" x14ac:dyDescent="0.3">
      <c r="H2314" t="str">
        <v>B02SWN8</v>
      </c>
      <c r="I2314" t="str">
        <v>YPSOMED HOLDING AG  ORD</v>
      </c>
      <c r="J2314">
        <v>0</v>
      </c>
      <c r="K2314">
        <v>0</v>
      </c>
      <c r="L2314">
        <v>0</v>
      </c>
      <c r="M2314">
        <v>0</v>
      </c>
      <c r="N2314">
        <v>0</v>
      </c>
      <c r="O2314">
        <v>0</v>
      </c>
      <c r="P2314">
        <v>0</v>
      </c>
      <c r="Q2314">
        <v>0</v>
      </c>
      <c r="R2314">
        <v>0</v>
      </c>
      <c r="S2314">
        <v>0</v>
      </c>
      <c r="T2314">
        <v>0</v>
      </c>
      <c r="U2314">
        <v>1.8287</v>
      </c>
      <c r="V2314">
        <v>1.6687000000000001</v>
      </c>
      <c r="W2314">
        <v>0</v>
      </c>
      <c r="X2314">
        <v>0</v>
      </c>
      <c r="Y2314">
        <v>0</v>
      </c>
      <c r="Z2314">
        <v>0</v>
      </c>
      <c r="AA2314">
        <v>0.69869999999999999</v>
      </c>
      <c r="AB2314">
        <v>0.68859999999999999</v>
      </c>
      <c r="AC2314">
        <v>0.56479999999999997</v>
      </c>
      <c r="AD2314">
        <v>0.40479999999999999</v>
      </c>
      <c r="AE2314">
        <v>0.48630000000000001</v>
      </c>
      <c r="AF2314">
        <v>0</v>
      </c>
      <c r="AG2314">
        <v>0</v>
      </c>
      <c r="AH2314">
        <v>0</v>
      </c>
      <c r="AI2314">
        <v>0</v>
      </c>
      <c r="AJ2314">
        <v>0</v>
      </c>
      <c r="AK2314">
        <v>0</v>
      </c>
      <c r="AL2314">
        <v>0</v>
      </c>
      <c r="AM2314">
        <v>0</v>
      </c>
      <c r="AN2314">
        <v>0</v>
      </c>
      <c r="AO2314">
        <v>0</v>
      </c>
      <c r="AP2314">
        <v>0</v>
      </c>
      <c r="AQ2314">
        <v>0</v>
      </c>
      <c r="AR2314">
        <v>0</v>
      </c>
      <c r="AS2314">
        <v>0</v>
      </c>
      <c r="AT2314">
        <v>0</v>
      </c>
      <c r="AU2314">
        <v>0</v>
      </c>
      <c r="AV2314">
        <v>0</v>
      </c>
    </row>
    <row r="2315" spans="8:48" ht="15" customHeight="1" x14ac:dyDescent="0.3">
      <c r="H2315" t="str">
        <v>BFYDWS1</v>
      </c>
      <c r="I2315" t="str">
        <v>NETCOMPANY GROUP AS  ORD</v>
      </c>
      <c r="J2315">
        <v>0</v>
      </c>
      <c r="K2315">
        <v>0</v>
      </c>
      <c r="L2315">
        <v>0</v>
      </c>
      <c r="M2315">
        <v>0</v>
      </c>
      <c r="N2315">
        <v>0</v>
      </c>
      <c r="O2315">
        <v>0</v>
      </c>
      <c r="P2315">
        <v>0</v>
      </c>
      <c r="Q2315">
        <v>0</v>
      </c>
      <c r="R2315">
        <v>0</v>
      </c>
      <c r="S2315">
        <v>0</v>
      </c>
      <c r="T2315">
        <v>0</v>
      </c>
      <c r="U2315">
        <v>0</v>
      </c>
      <c r="V2315">
        <v>0</v>
      </c>
      <c r="W2315">
        <v>2.5057999999999998</v>
      </c>
      <c r="X2315">
        <v>2.4685000000000001</v>
      </c>
      <c r="Y2315">
        <v>2.5173000000000001</v>
      </c>
      <c r="Z2315">
        <v>1.8895</v>
      </c>
      <c r="AA2315">
        <v>2.0545</v>
      </c>
      <c r="AB2315">
        <v>2.1366999999999998</v>
      </c>
      <c r="AC2315">
        <v>1.9958</v>
      </c>
      <c r="AD2315">
        <v>2.3348</v>
      </c>
      <c r="AE2315">
        <v>2.1040000000000001</v>
      </c>
      <c r="AF2315">
        <v>2.0327000000000002</v>
      </c>
      <c r="AG2315">
        <v>1.9148000000000001</v>
      </c>
      <c r="AH2315">
        <v>1.6084000000000001</v>
      </c>
      <c r="AI2315">
        <v>1.5980000000000001</v>
      </c>
      <c r="AJ2315">
        <v>1.139</v>
      </c>
      <c r="AK2315">
        <v>0.96250000000000002</v>
      </c>
      <c r="AL2315">
        <v>0.76049999999999995</v>
      </c>
      <c r="AM2315">
        <v>1.1640999999999999</v>
      </c>
      <c r="AN2315">
        <v>0</v>
      </c>
      <c r="AO2315">
        <v>0</v>
      </c>
      <c r="AP2315">
        <v>0</v>
      </c>
      <c r="AQ2315">
        <v>0</v>
      </c>
      <c r="AR2315">
        <v>0</v>
      </c>
      <c r="AS2315">
        <v>0</v>
      </c>
      <c r="AT2315">
        <v>0</v>
      </c>
      <c r="AU2315">
        <v>0</v>
      </c>
      <c r="AV2315">
        <v>0</v>
      </c>
    </row>
    <row r="2316" spans="8:48" ht="15" customHeight="1" x14ac:dyDescent="0.3">
      <c r="H2316" t="str">
        <v>BBCR9N1</v>
      </c>
      <c r="I2316" t="str">
        <v>SIMCORP AS  ORD</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0.39789999999999998</v>
      </c>
      <c r="AE2316">
        <v>1.2519</v>
      </c>
      <c r="AF2316">
        <v>1.2029000000000001</v>
      </c>
      <c r="AG2316">
        <v>0.63529999999999998</v>
      </c>
      <c r="AH2316">
        <v>0</v>
      </c>
      <c r="AI2316">
        <v>0</v>
      </c>
      <c r="AJ2316">
        <v>0</v>
      </c>
      <c r="AK2316">
        <v>0</v>
      </c>
      <c r="AL2316">
        <v>0</v>
      </c>
      <c r="AM2316">
        <v>0</v>
      </c>
      <c r="AN2316">
        <v>0</v>
      </c>
      <c r="AO2316">
        <v>0</v>
      </c>
      <c r="AP2316">
        <v>0</v>
      </c>
      <c r="AQ2316">
        <v>0</v>
      </c>
      <c r="AR2316">
        <v>0</v>
      </c>
      <c r="AS2316">
        <v>0</v>
      </c>
      <c r="AT2316">
        <v>0</v>
      </c>
      <c r="AU2316">
        <v>0</v>
      </c>
      <c r="AV2316">
        <v>0</v>
      </c>
    </row>
    <row r="2317" spans="8:48" ht="15" customHeight="1" x14ac:dyDescent="0.3">
      <c r="H2317" t="str">
        <v>5263574</v>
      </c>
      <c r="I2317" t="str">
        <v>FLSMIDTH &amp; CO AS  ORD</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2.0413000000000001</v>
      </c>
      <c r="AI2317">
        <v>1.8158000000000001</v>
      </c>
      <c r="AJ2317">
        <v>0</v>
      </c>
      <c r="AK2317">
        <v>0</v>
      </c>
      <c r="AL2317">
        <v>0</v>
      </c>
      <c r="AM2317">
        <v>0</v>
      </c>
      <c r="AN2317">
        <v>0</v>
      </c>
      <c r="AO2317">
        <v>0</v>
      </c>
      <c r="AP2317">
        <v>0</v>
      </c>
      <c r="AQ2317">
        <v>0</v>
      </c>
      <c r="AR2317">
        <v>0</v>
      </c>
      <c r="AS2317">
        <v>0</v>
      </c>
      <c r="AT2317">
        <v>0</v>
      </c>
      <c r="AU2317">
        <v>0</v>
      </c>
      <c r="AV2317">
        <v>0</v>
      </c>
    </row>
    <row r="2318" spans="8:48" ht="15" customHeight="1" x14ac:dyDescent="0.3">
      <c r="H2318" t="str">
        <v>BD5FFX8</v>
      </c>
      <c r="I2318" t="str">
        <v>SOLUTIONS 30 SE  ORD</v>
      </c>
      <c r="J2318">
        <v>0</v>
      </c>
      <c r="K2318">
        <v>0</v>
      </c>
      <c r="L2318">
        <v>0</v>
      </c>
      <c r="M2318">
        <v>0</v>
      </c>
      <c r="N2318">
        <v>0</v>
      </c>
      <c r="O2318">
        <v>0</v>
      </c>
      <c r="P2318">
        <v>0</v>
      </c>
      <c r="Q2318">
        <v>0</v>
      </c>
      <c r="R2318">
        <v>0</v>
      </c>
      <c r="S2318">
        <v>0</v>
      </c>
      <c r="T2318">
        <v>0</v>
      </c>
      <c r="U2318">
        <v>0.48859999999999998</v>
      </c>
      <c r="V2318">
        <v>0.59460000000000002</v>
      </c>
      <c r="W2318">
        <v>2.0356999999999998</v>
      </c>
      <c r="X2318">
        <v>2.5013999999999998</v>
      </c>
      <c r="Y2318">
        <v>2.298</v>
      </c>
      <c r="Z2318">
        <v>1.8783000000000001</v>
      </c>
      <c r="AA2318">
        <v>1.9218</v>
      </c>
      <c r="AB2318">
        <v>2.2648000000000001</v>
      </c>
      <c r="AC2318">
        <v>1.8270999999999999</v>
      </c>
      <c r="AD2318">
        <v>1.5358000000000001</v>
      </c>
      <c r="AE2318">
        <v>2.0766</v>
      </c>
      <c r="AF2318">
        <v>2.3902000000000001</v>
      </c>
      <c r="AG2318">
        <v>1.1103000000000001</v>
      </c>
      <c r="AH2318">
        <v>1.2016</v>
      </c>
      <c r="AI2318">
        <v>0</v>
      </c>
      <c r="AJ2318">
        <v>0</v>
      </c>
      <c r="AK2318">
        <v>0</v>
      </c>
      <c r="AL2318">
        <v>0</v>
      </c>
      <c r="AM2318">
        <v>0</v>
      </c>
      <c r="AN2318">
        <v>0</v>
      </c>
      <c r="AO2318">
        <v>0</v>
      </c>
      <c r="AP2318">
        <v>0</v>
      </c>
      <c r="AQ2318">
        <v>0</v>
      </c>
      <c r="AR2318">
        <v>0</v>
      </c>
      <c r="AS2318">
        <v>0</v>
      </c>
      <c r="AT2318">
        <v>0</v>
      </c>
      <c r="AU2318">
        <v>0</v>
      </c>
      <c r="AV2318">
        <v>0</v>
      </c>
    </row>
    <row r="2319" spans="8:48" ht="15" customHeight="1" x14ac:dyDescent="0.3">
      <c r="H2319" t="str">
        <v>B1W8P14</v>
      </c>
      <c r="I2319" t="str">
        <v>AALBERTS NV  ORD</v>
      </c>
      <c r="J2319">
        <v>0</v>
      </c>
      <c r="K2319">
        <v>0</v>
      </c>
      <c r="L2319">
        <v>0</v>
      </c>
      <c r="M2319">
        <v>0</v>
      </c>
      <c r="N2319">
        <v>0</v>
      </c>
      <c r="O2319">
        <v>0</v>
      </c>
      <c r="P2319">
        <v>0</v>
      </c>
      <c r="Q2319">
        <v>0</v>
      </c>
      <c r="R2319">
        <v>0</v>
      </c>
      <c r="S2319">
        <v>0</v>
      </c>
      <c r="T2319">
        <v>0</v>
      </c>
      <c r="U2319">
        <v>0.51839999999999997</v>
      </c>
      <c r="V2319">
        <v>0.51129999999999998</v>
      </c>
      <c r="W2319">
        <v>0</v>
      </c>
      <c r="X2319">
        <v>0</v>
      </c>
      <c r="Y2319">
        <v>0</v>
      </c>
      <c r="Z2319">
        <v>1.1303000000000001</v>
      </c>
      <c r="AA2319">
        <v>1.1316999999999999</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row>
    <row r="2320" spans="8:48" ht="15" customHeight="1" x14ac:dyDescent="0.3">
      <c r="H2320" t="str">
        <v>BG0SJ42</v>
      </c>
      <c r="I2320" t="str">
        <v>ALFEN NV  ORD</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0.78390000000000004</v>
      </c>
      <c r="AI2320">
        <v>1.6359999999999999</v>
      </c>
      <c r="AJ2320">
        <v>1.4718</v>
      </c>
      <c r="AK2320">
        <v>1.2724</v>
      </c>
      <c r="AL2320">
        <v>1.5216000000000001</v>
      </c>
      <c r="AM2320">
        <v>1.7310000000000001</v>
      </c>
      <c r="AN2320">
        <v>1.9816</v>
      </c>
      <c r="AO2320">
        <v>1.2092000000000001</v>
      </c>
      <c r="AP2320">
        <v>0.98760000000000003</v>
      </c>
      <c r="AQ2320">
        <v>0</v>
      </c>
      <c r="AR2320">
        <v>0</v>
      </c>
      <c r="AS2320">
        <v>0</v>
      </c>
      <c r="AT2320">
        <v>0</v>
      </c>
      <c r="AU2320">
        <v>0</v>
      </c>
      <c r="AV2320">
        <v>0</v>
      </c>
    </row>
    <row r="2321" spans="8:48" ht="15" customHeight="1" x14ac:dyDescent="0.3">
      <c r="H2321" t="str">
        <v>BG0SCK9</v>
      </c>
      <c r="I2321" t="str">
        <v>BE SEMICONDUCTOR INDUSTRIES  ORD</v>
      </c>
      <c r="J2321">
        <v>0</v>
      </c>
      <c r="K2321">
        <v>0</v>
      </c>
      <c r="L2321">
        <v>0</v>
      </c>
      <c r="M2321">
        <v>0</v>
      </c>
      <c r="N2321">
        <v>0</v>
      </c>
      <c r="O2321">
        <v>0</v>
      </c>
      <c r="P2321">
        <v>0</v>
      </c>
      <c r="Q2321">
        <v>0</v>
      </c>
      <c r="R2321">
        <v>0</v>
      </c>
      <c r="S2321">
        <v>0</v>
      </c>
      <c r="T2321">
        <v>0</v>
      </c>
      <c r="U2321">
        <v>0</v>
      </c>
      <c r="V2321">
        <v>0</v>
      </c>
      <c r="W2321">
        <v>0</v>
      </c>
      <c r="X2321">
        <v>0</v>
      </c>
      <c r="Y2321">
        <v>1.7869999999999999</v>
      </c>
      <c r="Z2321">
        <v>1.8895999999999999</v>
      </c>
      <c r="AA2321">
        <v>1.897</v>
      </c>
      <c r="AB2321">
        <v>2.0996999999999999</v>
      </c>
      <c r="AC2321">
        <v>1.7921</v>
      </c>
      <c r="AD2321">
        <v>1.6926000000000001</v>
      </c>
      <c r="AE2321">
        <v>2.2202000000000002</v>
      </c>
      <c r="AF2321">
        <v>1.8784000000000001</v>
      </c>
      <c r="AG2321">
        <v>2.0362</v>
      </c>
      <c r="AH2321">
        <v>1.7487999999999999</v>
      </c>
      <c r="AI2321">
        <v>1.2101</v>
      </c>
      <c r="AJ2321">
        <v>1.4497</v>
      </c>
      <c r="AK2321">
        <v>1.3107</v>
      </c>
      <c r="AL2321">
        <v>0.44779999999999998</v>
      </c>
      <c r="AM2321">
        <v>0.1857</v>
      </c>
      <c r="AN2321">
        <v>1.0222</v>
      </c>
      <c r="AO2321">
        <v>1.6493</v>
      </c>
      <c r="AP2321">
        <v>2.1966000000000001</v>
      </c>
      <c r="AQ2321">
        <v>0</v>
      </c>
      <c r="AR2321">
        <v>0</v>
      </c>
      <c r="AS2321">
        <v>0</v>
      </c>
      <c r="AT2321">
        <v>0</v>
      </c>
      <c r="AU2321">
        <v>0</v>
      </c>
      <c r="AV2321">
        <v>0</v>
      </c>
    </row>
    <row r="2322" spans="8:48" ht="15" customHeight="1" x14ac:dyDescent="0.3">
      <c r="H2322" t="str">
        <v>BSMM753</v>
      </c>
      <c r="I2322" t="str">
        <v>BREMBO NV  ORD</v>
      </c>
      <c r="J2322">
        <v>0</v>
      </c>
      <c r="K2322">
        <v>0</v>
      </c>
      <c r="L2322">
        <v>0</v>
      </c>
      <c r="M2322">
        <v>0</v>
      </c>
      <c r="N2322">
        <v>0</v>
      </c>
      <c r="O2322">
        <v>0</v>
      </c>
      <c r="P2322">
        <v>0</v>
      </c>
      <c r="Q2322">
        <v>0</v>
      </c>
      <c r="R2322">
        <v>0</v>
      </c>
      <c r="S2322">
        <v>0</v>
      </c>
      <c r="T2322">
        <v>0</v>
      </c>
      <c r="U2322">
        <v>0.63260000000000005</v>
      </c>
      <c r="V2322">
        <v>0.63300000000000001</v>
      </c>
      <c r="W2322">
        <v>0.4007</v>
      </c>
      <c r="X2322">
        <v>0.38900000000000001</v>
      </c>
      <c r="Y2322">
        <v>0</v>
      </c>
      <c r="Z2322">
        <v>1.1048</v>
      </c>
      <c r="AA2322">
        <v>1.2217</v>
      </c>
      <c r="AB2322">
        <v>1.0855999999999999</v>
      </c>
      <c r="AC2322">
        <v>1.4063000000000001</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row>
    <row r="2323" spans="8:48" ht="15" customHeight="1" x14ac:dyDescent="0.3">
      <c r="H2323" t="str">
        <v>BNBNSG0</v>
      </c>
      <c r="I2323" t="str">
        <v>EURONEXT NV  ORD REG</v>
      </c>
      <c r="J2323">
        <v>0</v>
      </c>
      <c r="K2323">
        <v>0</v>
      </c>
      <c r="L2323">
        <v>0</v>
      </c>
      <c r="M2323">
        <v>0</v>
      </c>
      <c r="N2323">
        <v>0</v>
      </c>
      <c r="O2323">
        <v>0</v>
      </c>
      <c r="P2323">
        <v>0</v>
      </c>
      <c r="Q2323">
        <v>0</v>
      </c>
      <c r="R2323">
        <v>0</v>
      </c>
      <c r="S2323">
        <v>0</v>
      </c>
      <c r="T2323">
        <v>0</v>
      </c>
      <c r="U2323">
        <v>1.4856</v>
      </c>
      <c r="V2323">
        <v>1.7218</v>
      </c>
      <c r="W2323">
        <v>1.4037999999999999</v>
      </c>
      <c r="X2323">
        <v>1.4569000000000001</v>
      </c>
      <c r="Y2323">
        <v>1.7962</v>
      </c>
      <c r="Z2323">
        <v>0.70299999999999996</v>
      </c>
      <c r="AA2323">
        <v>0.96140000000000003</v>
      </c>
      <c r="AB2323">
        <v>1.0915999999999999</v>
      </c>
      <c r="AC2323">
        <v>0.8528</v>
      </c>
      <c r="AD2323">
        <v>1.4285000000000001</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row>
    <row r="2324" spans="8:48" ht="15" customHeight="1" x14ac:dyDescent="0.3">
      <c r="H2324" t="str">
        <v>BNCBD46</v>
      </c>
      <c r="I2324" t="str">
        <v>IMCD NV  ORD</v>
      </c>
      <c r="J2324">
        <v>0</v>
      </c>
      <c r="K2324">
        <v>0</v>
      </c>
      <c r="L2324">
        <v>0</v>
      </c>
      <c r="M2324">
        <v>0</v>
      </c>
      <c r="N2324">
        <v>0</v>
      </c>
      <c r="O2324">
        <v>0</v>
      </c>
      <c r="P2324">
        <v>0</v>
      </c>
      <c r="Q2324">
        <v>0</v>
      </c>
      <c r="R2324">
        <v>0</v>
      </c>
      <c r="S2324">
        <v>0</v>
      </c>
      <c r="T2324">
        <v>0</v>
      </c>
      <c r="U2324">
        <v>1.677</v>
      </c>
      <c r="V2324">
        <v>1.6142000000000001</v>
      </c>
      <c r="W2324">
        <v>1.0168999999999999</v>
      </c>
      <c r="X2324">
        <v>1.1828000000000001</v>
      </c>
      <c r="Y2324">
        <v>0.97509999999999997</v>
      </c>
      <c r="Z2324">
        <v>0.89659999999999995</v>
      </c>
      <c r="AA2324">
        <v>0.95109999999999995</v>
      </c>
      <c r="AB2324">
        <v>0.61960000000000004</v>
      </c>
      <c r="AC2324">
        <v>1.0822000000000001</v>
      </c>
      <c r="AD2324">
        <v>1.0711999999999999</v>
      </c>
      <c r="AE2324">
        <v>0.92490000000000006</v>
      </c>
      <c r="AF2324">
        <v>0.92130000000000001</v>
      </c>
      <c r="AG2324">
        <v>0.44800000000000001</v>
      </c>
      <c r="AH2324">
        <v>0</v>
      </c>
      <c r="AI2324">
        <v>0</v>
      </c>
      <c r="AJ2324">
        <v>0</v>
      </c>
      <c r="AK2324">
        <v>0</v>
      </c>
      <c r="AL2324">
        <v>0</v>
      </c>
      <c r="AM2324">
        <v>0</v>
      </c>
      <c r="AN2324">
        <v>0</v>
      </c>
      <c r="AO2324">
        <v>0</v>
      </c>
      <c r="AP2324">
        <v>0</v>
      </c>
      <c r="AQ2324">
        <v>0</v>
      </c>
      <c r="AR2324">
        <v>0</v>
      </c>
      <c r="AS2324">
        <v>0</v>
      </c>
      <c r="AT2324">
        <v>0</v>
      </c>
      <c r="AU2324">
        <v>0</v>
      </c>
      <c r="AV2324">
        <v>0</v>
      </c>
    </row>
    <row r="2325" spans="8:48" ht="15" customHeight="1" x14ac:dyDescent="0.3">
      <c r="H2325" t="str">
        <v>B1WFDQ6</v>
      </c>
      <c r="I2325" t="str">
        <v>TKH GROUP NV  ORD CTF</v>
      </c>
      <c r="J2325">
        <v>0</v>
      </c>
      <c r="K2325">
        <v>0</v>
      </c>
      <c r="L2325">
        <v>0</v>
      </c>
      <c r="M2325">
        <v>0</v>
      </c>
      <c r="N2325">
        <v>0</v>
      </c>
      <c r="O2325">
        <v>0</v>
      </c>
      <c r="P2325">
        <v>0</v>
      </c>
      <c r="Q2325">
        <v>0</v>
      </c>
      <c r="R2325">
        <v>0</v>
      </c>
      <c r="S2325">
        <v>0</v>
      </c>
      <c r="T2325">
        <v>0</v>
      </c>
      <c r="U2325">
        <v>0</v>
      </c>
      <c r="V2325">
        <v>0</v>
      </c>
      <c r="W2325">
        <v>0</v>
      </c>
      <c r="X2325">
        <v>0</v>
      </c>
      <c r="Y2325">
        <v>0</v>
      </c>
      <c r="Z2325">
        <v>1.0653999999999999</v>
      </c>
      <c r="AA2325">
        <v>1.4412</v>
      </c>
      <c r="AB2325">
        <v>1.0031000000000001</v>
      </c>
      <c r="AC2325">
        <v>1.2664</v>
      </c>
      <c r="AD2325">
        <v>0.67469999999999997</v>
      </c>
      <c r="AE2325">
        <v>1.0665</v>
      </c>
      <c r="AF2325">
        <v>0</v>
      </c>
      <c r="AG2325">
        <v>0</v>
      </c>
      <c r="AH2325">
        <v>0</v>
      </c>
      <c r="AI2325">
        <v>0</v>
      </c>
      <c r="AJ2325">
        <v>0</v>
      </c>
      <c r="AK2325">
        <v>0</v>
      </c>
      <c r="AL2325">
        <v>0</v>
      </c>
      <c r="AM2325">
        <v>0</v>
      </c>
      <c r="AN2325">
        <v>0</v>
      </c>
      <c r="AO2325">
        <v>0</v>
      </c>
      <c r="AP2325">
        <v>0</v>
      </c>
      <c r="AQ2325">
        <v>0</v>
      </c>
      <c r="AR2325">
        <v>0</v>
      </c>
      <c r="AS2325">
        <v>0</v>
      </c>
      <c r="AT2325">
        <v>0</v>
      </c>
      <c r="AU2325">
        <v>0</v>
      </c>
      <c r="AV2325">
        <v>0</v>
      </c>
    </row>
    <row r="2326" spans="8:48" ht="15" customHeight="1" x14ac:dyDescent="0.3">
      <c r="H2326" t="str">
        <v>7271166</v>
      </c>
      <c r="I2326" t="str">
        <v>WESSANEN NV  ORD</v>
      </c>
      <c r="J2326">
        <v>0</v>
      </c>
      <c r="K2326">
        <v>0</v>
      </c>
      <c r="L2326">
        <v>0</v>
      </c>
      <c r="M2326">
        <v>0</v>
      </c>
      <c r="N2326">
        <v>0</v>
      </c>
      <c r="O2326">
        <v>0</v>
      </c>
      <c r="P2326">
        <v>0</v>
      </c>
      <c r="Q2326">
        <v>0</v>
      </c>
      <c r="R2326">
        <v>0</v>
      </c>
      <c r="S2326">
        <v>0</v>
      </c>
      <c r="T2326">
        <v>0</v>
      </c>
      <c r="U2326">
        <v>0.54100000000000004</v>
      </c>
      <c r="V2326">
        <v>0.51790000000000003</v>
      </c>
      <c r="W2326">
        <v>1.4375</v>
      </c>
      <c r="X2326">
        <v>0.83789999999999998</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row>
    <row r="2327" spans="8:48" ht="15" customHeight="1" x14ac:dyDescent="0.3">
      <c r="H2327" t="str">
        <v>5714771</v>
      </c>
      <c r="I2327" t="str">
        <v>AF GRUPPEN ASA  ORD</v>
      </c>
      <c r="J2327">
        <v>0</v>
      </c>
      <c r="K2327">
        <v>0</v>
      </c>
      <c r="L2327">
        <v>0</v>
      </c>
      <c r="M2327">
        <v>0</v>
      </c>
      <c r="N2327">
        <v>0</v>
      </c>
      <c r="O2327">
        <v>0</v>
      </c>
      <c r="P2327">
        <v>0</v>
      </c>
      <c r="Q2327">
        <v>0</v>
      </c>
      <c r="R2327">
        <v>0</v>
      </c>
      <c r="S2327">
        <v>0</v>
      </c>
      <c r="T2327">
        <v>0</v>
      </c>
      <c r="U2327">
        <v>1.2539</v>
      </c>
      <c r="V2327">
        <v>1.2358</v>
      </c>
      <c r="W2327">
        <v>1.2839</v>
      </c>
      <c r="X2327">
        <v>1.2786999999999999</v>
      </c>
      <c r="Y2327">
        <v>1.9866999999999999</v>
      </c>
      <c r="Z2327">
        <v>1.4712000000000001</v>
      </c>
      <c r="AA2327">
        <v>1.6312</v>
      </c>
      <c r="AB2327">
        <v>1.7344999999999999</v>
      </c>
      <c r="AC2327">
        <v>1.5906</v>
      </c>
      <c r="AD2327">
        <v>1.4811000000000001</v>
      </c>
      <c r="AE2327">
        <v>1.4878</v>
      </c>
      <c r="AF2327">
        <v>1.2733000000000001</v>
      </c>
      <c r="AG2327">
        <v>1.3093999999999999</v>
      </c>
      <c r="AH2327">
        <v>1.3332999999999999</v>
      </c>
      <c r="AI2327">
        <v>1.1890000000000001</v>
      </c>
      <c r="AJ2327">
        <v>0.9093</v>
      </c>
      <c r="AK2327">
        <v>0.85870000000000002</v>
      </c>
      <c r="AL2327">
        <v>1.1306</v>
      </c>
      <c r="AM2327">
        <v>1.0831999999999999</v>
      </c>
      <c r="AN2327">
        <v>0.92900000000000005</v>
      </c>
      <c r="AO2327">
        <v>0.81779999999999997</v>
      </c>
      <c r="AP2327">
        <v>0.73629999999999995</v>
      </c>
      <c r="AQ2327">
        <v>0.64570000000000005</v>
      </c>
      <c r="AR2327">
        <v>0</v>
      </c>
      <c r="AS2327">
        <v>0</v>
      </c>
      <c r="AT2327">
        <v>0</v>
      </c>
      <c r="AU2327">
        <v>0</v>
      </c>
      <c r="AV2327">
        <v>0</v>
      </c>
    </row>
    <row r="2328" spans="8:48" ht="15" customHeight="1" x14ac:dyDescent="0.3">
      <c r="H2328" t="str">
        <v>B12TR11</v>
      </c>
      <c r="I2328" t="str">
        <v>ATEA (EMENTOR) ASA  ORD</v>
      </c>
      <c r="J2328">
        <v>0</v>
      </c>
      <c r="K2328">
        <v>0</v>
      </c>
      <c r="L2328">
        <v>0</v>
      </c>
      <c r="M2328">
        <v>0</v>
      </c>
      <c r="N2328">
        <v>0</v>
      </c>
      <c r="O2328">
        <v>0</v>
      </c>
      <c r="P2328">
        <v>0</v>
      </c>
      <c r="Q2328">
        <v>0</v>
      </c>
      <c r="R2328">
        <v>0</v>
      </c>
      <c r="S2328">
        <v>0</v>
      </c>
      <c r="T2328">
        <v>0</v>
      </c>
      <c r="U2328">
        <v>0</v>
      </c>
      <c r="V2328">
        <v>0</v>
      </c>
      <c r="W2328">
        <v>0</v>
      </c>
      <c r="X2328">
        <v>0</v>
      </c>
      <c r="Y2328">
        <v>1.6794</v>
      </c>
      <c r="Z2328">
        <v>1.6616</v>
      </c>
      <c r="AA2328">
        <v>1.369</v>
      </c>
      <c r="AB2328">
        <v>1.3627</v>
      </c>
      <c r="AC2328">
        <v>1.1367</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row>
    <row r="2329" spans="8:48" ht="15" customHeight="1" x14ac:dyDescent="0.3">
      <c r="H2329" t="str">
        <v>BD9PZ12</v>
      </c>
      <c r="I2329" t="str">
        <v>CRAYON GROUP HOLDING AS  ORD</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0.57889999999999997</v>
      </c>
      <c r="AJ2329">
        <v>1.6127</v>
      </c>
      <c r="AK2329">
        <v>1.4305000000000001</v>
      </c>
      <c r="AL2329">
        <v>1.6540999999999999</v>
      </c>
      <c r="AM2329">
        <v>1.5217000000000001</v>
      </c>
      <c r="AN2329">
        <v>1.161</v>
      </c>
      <c r="AO2329">
        <v>1.2855000000000001</v>
      </c>
      <c r="AP2329">
        <v>0.95640000000000003</v>
      </c>
      <c r="AQ2329">
        <v>0</v>
      </c>
      <c r="AR2329">
        <v>0</v>
      </c>
      <c r="AS2329">
        <v>0</v>
      </c>
      <c r="AT2329">
        <v>0</v>
      </c>
      <c r="AU2329">
        <v>0</v>
      </c>
      <c r="AV2329">
        <v>0</v>
      </c>
    </row>
    <row r="2330" spans="8:48" ht="15" customHeight="1" x14ac:dyDescent="0.3">
      <c r="H2330" t="str">
        <v>B3MVZM8</v>
      </c>
      <c r="I2330" t="str">
        <v>NORWAY ROYAL SALMON ASA  ORD</v>
      </c>
      <c r="J2330">
        <v>0</v>
      </c>
      <c r="K2330">
        <v>0</v>
      </c>
      <c r="L2330">
        <v>0</v>
      </c>
      <c r="M2330">
        <v>0</v>
      </c>
      <c r="N2330">
        <v>0</v>
      </c>
      <c r="O2330">
        <v>0</v>
      </c>
      <c r="P2330">
        <v>0</v>
      </c>
      <c r="Q2330">
        <v>0</v>
      </c>
      <c r="R2330">
        <v>0</v>
      </c>
      <c r="S2330">
        <v>0</v>
      </c>
      <c r="T2330">
        <v>0</v>
      </c>
      <c r="U2330">
        <v>0</v>
      </c>
      <c r="V2330">
        <v>0</v>
      </c>
      <c r="W2330">
        <v>0</v>
      </c>
      <c r="X2330">
        <v>0</v>
      </c>
      <c r="Y2330">
        <v>0</v>
      </c>
      <c r="Z2330">
        <v>0.9899</v>
      </c>
      <c r="AA2330">
        <v>0.80420000000000003</v>
      </c>
      <c r="AB2330">
        <v>1.0367999999999999</v>
      </c>
      <c r="AC2330">
        <v>1.4683999999999999</v>
      </c>
      <c r="AD2330">
        <v>1.9855</v>
      </c>
      <c r="AE2330">
        <v>1.6698999999999999</v>
      </c>
      <c r="AF2330">
        <v>1.0841000000000001</v>
      </c>
      <c r="AG2330">
        <v>1.1903999999999999</v>
      </c>
      <c r="AH2330">
        <v>0.85340000000000005</v>
      </c>
      <c r="AI2330">
        <v>0</v>
      </c>
      <c r="AJ2330">
        <v>0</v>
      </c>
      <c r="AK2330">
        <v>0</v>
      </c>
      <c r="AL2330">
        <v>0</v>
      </c>
      <c r="AM2330">
        <v>0</v>
      </c>
      <c r="AN2330">
        <v>0</v>
      </c>
      <c r="AO2330">
        <v>0</v>
      </c>
      <c r="AP2330">
        <v>0</v>
      </c>
      <c r="AQ2330">
        <v>0</v>
      </c>
      <c r="AR2330">
        <v>0</v>
      </c>
      <c r="AS2330">
        <v>0</v>
      </c>
      <c r="AT2330">
        <v>0</v>
      </c>
      <c r="AU2330">
        <v>0</v>
      </c>
      <c r="AV2330">
        <v>0</v>
      </c>
    </row>
    <row r="2331" spans="8:48" ht="15" customHeight="1" x14ac:dyDescent="0.3">
      <c r="H2331" t="str">
        <v>BYNZ5N7</v>
      </c>
      <c r="I2331" t="str">
        <v>SBANKEN ASA  ORD</v>
      </c>
      <c r="J2331">
        <v>0</v>
      </c>
      <c r="K2331">
        <v>0</v>
      </c>
      <c r="L2331">
        <v>0</v>
      </c>
      <c r="M2331">
        <v>0</v>
      </c>
      <c r="N2331">
        <v>0</v>
      </c>
      <c r="O2331">
        <v>0</v>
      </c>
      <c r="P2331">
        <v>0</v>
      </c>
      <c r="Q2331">
        <v>0</v>
      </c>
      <c r="R2331">
        <v>0</v>
      </c>
      <c r="S2331">
        <v>0</v>
      </c>
      <c r="T2331">
        <v>0</v>
      </c>
      <c r="U2331">
        <v>0.74419999999999997</v>
      </c>
      <c r="V2331">
        <v>0.69779999999999998</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row>
    <row r="2332" spans="8:48" ht="15" customHeight="1" x14ac:dyDescent="0.3">
      <c r="H2332" t="str">
        <v>BM99YX2</v>
      </c>
      <c r="I2332" t="str">
        <v>LINK MOBILITY GROUP HOLDING ASA  ORD</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1.1303000000000001</v>
      </c>
      <c r="AH2332">
        <v>1.1379999999999999</v>
      </c>
      <c r="AI2332">
        <v>0.71379999999999999</v>
      </c>
      <c r="AJ2332">
        <v>0.872</v>
      </c>
      <c r="AK2332">
        <v>0</v>
      </c>
      <c r="AL2332">
        <v>0</v>
      </c>
      <c r="AM2332">
        <v>0</v>
      </c>
      <c r="AN2332">
        <v>0</v>
      </c>
      <c r="AO2332">
        <v>0</v>
      </c>
      <c r="AP2332">
        <v>0</v>
      </c>
      <c r="AQ2332">
        <v>0</v>
      </c>
      <c r="AR2332">
        <v>0</v>
      </c>
      <c r="AS2332">
        <v>0</v>
      </c>
      <c r="AT2332">
        <v>0</v>
      </c>
      <c r="AU2332">
        <v>0</v>
      </c>
      <c r="AV2332">
        <v>0</v>
      </c>
    </row>
    <row r="2333" spans="8:48" ht="15" customHeight="1" x14ac:dyDescent="0.3">
      <c r="H2333" t="str">
        <v>B14NJ71</v>
      </c>
      <c r="I2333" t="str">
        <v>AMPLIFON SPA  ORD</v>
      </c>
      <c r="J2333">
        <v>0</v>
      </c>
      <c r="K2333">
        <v>0</v>
      </c>
      <c r="L2333">
        <v>0</v>
      </c>
      <c r="M2333">
        <v>0</v>
      </c>
      <c r="N2333">
        <v>0</v>
      </c>
      <c r="O2333">
        <v>0</v>
      </c>
      <c r="P2333">
        <v>0</v>
      </c>
      <c r="Q2333">
        <v>0</v>
      </c>
      <c r="R2333">
        <v>0</v>
      </c>
      <c r="S2333">
        <v>0</v>
      </c>
      <c r="T2333">
        <v>0</v>
      </c>
      <c r="U2333">
        <v>0.4511</v>
      </c>
      <c r="V2333">
        <v>0.51319999999999999</v>
      </c>
      <c r="W2333">
        <v>1.7701</v>
      </c>
      <c r="X2333">
        <v>1.9028</v>
      </c>
      <c r="Y2333">
        <v>1.7585999999999999</v>
      </c>
      <c r="Z2333">
        <v>1.0626</v>
      </c>
      <c r="AA2333">
        <v>1.1243000000000001</v>
      </c>
      <c r="AB2333">
        <v>1.0547</v>
      </c>
      <c r="AC2333">
        <v>0.96809999999999996</v>
      </c>
      <c r="AD2333">
        <v>1.2457</v>
      </c>
      <c r="AE2333">
        <v>1.1873</v>
      </c>
      <c r="AF2333">
        <v>1.2563</v>
      </c>
      <c r="AG2333">
        <v>0</v>
      </c>
      <c r="AH2333">
        <v>0</v>
      </c>
      <c r="AI2333">
        <v>0</v>
      </c>
      <c r="AJ2333">
        <v>0</v>
      </c>
      <c r="AK2333">
        <v>0</v>
      </c>
      <c r="AL2333">
        <v>0</v>
      </c>
      <c r="AM2333">
        <v>0</v>
      </c>
      <c r="AN2333">
        <v>0</v>
      </c>
      <c r="AO2333">
        <v>0</v>
      </c>
      <c r="AP2333">
        <v>0</v>
      </c>
      <c r="AQ2333">
        <v>0</v>
      </c>
      <c r="AR2333">
        <v>0</v>
      </c>
      <c r="AS2333">
        <v>0</v>
      </c>
      <c r="AT2333">
        <v>0</v>
      </c>
      <c r="AU2333">
        <v>0</v>
      </c>
      <c r="AV2333">
        <v>0</v>
      </c>
    </row>
    <row r="2334" spans="8:48" ht="15" customHeight="1" x14ac:dyDescent="0.3">
      <c r="H2334" t="str">
        <v>7242087</v>
      </c>
      <c r="I2334" t="str">
        <v>BANCA IFIS SPA  ORD</v>
      </c>
      <c r="J2334">
        <v>0</v>
      </c>
      <c r="K2334">
        <v>0</v>
      </c>
      <c r="L2334">
        <v>0</v>
      </c>
      <c r="M2334">
        <v>0</v>
      </c>
      <c r="N2334">
        <v>0</v>
      </c>
      <c r="O2334">
        <v>0</v>
      </c>
      <c r="P2334">
        <v>0</v>
      </c>
      <c r="Q2334">
        <v>0</v>
      </c>
      <c r="R2334">
        <v>0</v>
      </c>
      <c r="S2334">
        <v>0</v>
      </c>
      <c r="T2334">
        <v>0</v>
      </c>
      <c r="U2334">
        <v>0.94599999999999995</v>
      </c>
      <c r="V2334">
        <v>0.73370000000000002</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row>
    <row r="2335" spans="8:48" ht="15" customHeight="1" x14ac:dyDescent="0.3">
      <c r="H2335" t="str">
        <v>BSBH1B3</v>
      </c>
      <c r="I2335" t="str">
        <v>Carel Industries SpA Diritti 2023-11</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4.6199999999999998E-2</v>
      </c>
      <c r="AT2335">
        <v>0</v>
      </c>
      <c r="AU2335">
        <v>0</v>
      </c>
      <c r="AV2335">
        <v>0</v>
      </c>
    </row>
    <row r="2336" spans="8:48" ht="15" customHeight="1" x14ac:dyDescent="0.3">
      <c r="H2336" t="str">
        <v>BNGN809</v>
      </c>
      <c r="I2336" t="str">
        <v>CERVED GROUP SPA  ORD</v>
      </c>
      <c r="J2336">
        <v>0</v>
      </c>
      <c r="K2336">
        <v>0</v>
      </c>
      <c r="L2336">
        <v>0</v>
      </c>
      <c r="M2336">
        <v>0</v>
      </c>
      <c r="N2336">
        <v>0</v>
      </c>
      <c r="O2336">
        <v>0</v>
      </c>
      <c r="P2336">
        <v>0</v>
      </c>
      <c r="Q2336">
        <v>0</v>
      </c>
      <c r="R2336">
        <v>0</v>
      </c>
      <c r="S2336">
        <v>0</v>
      </c>
      <c r="T2336">
        <v>0</v>
      </c>
      <c r="U2336">
        <v>1.5179</v>
      </c>
      <c r="V2336">
        <v>1.4663999999999999</v>
      </c>
      <c r="W2336">
        <v>0.62290000000000001</v>
      </c>
      <c r="X2336">
        <v>0.62709999999999999</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row>
    <row r="2337" spans="8:48" ht="15" customHeight="1" x14ac:dyDescent="0.3">
      <c r="H2337" t="str">
        <v>B234WN9</v>
      </c>
      <c r="I2337" t="str">
        <v>DIASORIN SPA  ORD</v>
      </c>
      <c r="J2337">
        <v>0</v>
      </c>
      <c r="K2337">
        <v>0</v>
      </c>
      <c r="L2337">
        <v>0</v>
      </c>
      <c r="M2337">
        <v>0</v>
      </c>
      <c r="N2337">
        <v>0</v>
      </c>
      <c r="O2337">
        <v>0</v>
      </c>
      <c r="P2337">
        <v>0</v>
      </c>
      <c r="Q2337">
        <v>0</v>
      </c>
      <c r="R2337">
        <v>0</v>
      </c>
      <c r="S2337">
        <v>0</v>
      </c>
      <c r="T2337">
        <v>0</v>
      </c>
      <c r="U2337">
        <v>1.042</v>
      </c>
      <c r="V2337">
        <v>1.0406</v>
      </c>
      <c r="W2337">
        <v>1.4237</v>
      </c>
      <c r="X2337">
        <v>1.3169999999999999</v>
      </c>
      <c r="Y2337">
        <v>1.9886999999999999</v>
      </c>
      <c r="Z2337">
        <v>1.8915999999999999</v>
      </c>
      <c r="AA2337">
        <v>1.6967000000000001</v>
      </c>
      <c r="AB2337">
        <v>1.1516</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row>
    <row r="2338" spans="8:48" ht="15" customHeight="1" x14ac:dyDescent="0.3">
      <c r="H2338" t="str">
        <v>BD9Y5C0</v>
      </c>
      <c r="I2338" t="str">
        <v>TECHNOGYM SPA  ORD</v>
      </c>
      <c r="J2338">
        <v>0</v>
      </c>
      <c r="K2338">
        <v>0</v>
      </c>
      <c r="L2338">
        <v>0</v>
      </c>
      <c r="M2338">
        <v>0</v>
      </c>
      <c r="N2338">
        <v>0</v>
      </c>
      <c r="O2338">
        <v>0</v>
      </c>
      <c r="P2338">
        <v>0</v>
      </c>
      <c r="Q2338">
        <v>0</v>
      </c>
      <c r="R2338">
        <v>0</v>
      </c>
      <c r="S2338">
        <v>0</v>
      </c>
      <c r="T2338">
        <v>0</v>
      </c>
      <c r="U2338">
        <v>0</v>
      </c>
      <c r="V2338">
        <v>0</v>
      </c>
      <c r="W2338">
        <v>1.2033</v>
      </c>
      <c r="X2338">
        <v>1.2499</v>
      </c>
      <c r="Y2338">
        <v>0.98980000000000001</v>
      </c>
      <c r="Z2338">
        <v>1.0893999999999999</v>
      </c>
      <c r="AA2338">
        <v>0.86809999999999998</v>
      </c>
      <c r="AB2338">
        <v>0.91069999999999995</v>
      </c>
      <c r="AC2338">
        <v>0.60140000000000005</v>
      </c>
      <c r="AD2338">
        <v>0.37540000000000001</v>
      </c>
      <c r="AE2338">
        <v>1.2017</v>
      </c>
      <c r="AF2338">
        <v>1.1341000000000001</v>
      </c>
      <c r="AG2338">
        <v>0.74509999999999998</v>
      </c>
      <c r="AH2338">
        <v>1.3069</v>
      </c>
      <c r="AI2338">
        <v>1.0383</v>
      </c>
      <c r="AJ2338">
        <v>0</v>
      </c>
      <c r="AK2338">
        <v>0</v>
      </c>
      <c r="AL2338">
        <v>0</v>
      </c>
      <c r="AM2338">
        <v>0</v>
      </c>
      <c r="AN2338">
        <v>0</v>
      </c>
      <c r="AO2338">
        <v>0</v>
      </c>
      <c r="AP2338">
        <v>0</v>
      </c>
      <c r="AQ2338">
        <v>0</v>
      </c>
      <c r="AR2338">
        <v>0</v>
      </c>
      <c r="AS2338">
        <v>0</v>
      </c>
      <c r="AT2338">
        <v>0</v>
      </c>
      <c r="AU2338">
        <v>0</v>
      </c>
      <c r="AV2338">
        <v>0</v>
      </c>
    </row>
    <row r="2339" spans="8:48" ht="15" customHeight="1" x14ac:dyDescent="0.3">
      <c r="H2339" t="str">
        <v>BP3S243</v>
      </c>
      <c r="I2339" t="str">
        <v>TINEXTA (TECNOINVESTIMENTI) SPA  ORD</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0.76970000000000005</v>
      </c>
      <c r="AI2339">
        <v>1.2996000000000001</v>
      </c>
      <c r="AJ2339">
        <v>1.0043</v>
      </c>
      <c r="AK2339">
        <v>1.0286</v>
      </c>
      <c r="AL2339">
        <v>0.76959999999999995</v>
      </c>
      <c r="AM2339">
        <v>0.84140000000000004</v>
      </c>
      <c r="AN2339">
        <v>0.79949999999999999</v>
      </c>
      <c r="AO2339">
        <v>0.79459999999999997</v>
      </c>
      <c r="AP2339">
        <v>0.65620000000000001</v>
      </c>
      <c r="AQ2339">
        <v>9.1899999999999996E-2</v>
      </c>
      <c r="AR2339">
        <v>0</v>
      </c>
      <c r="AS2339">
        <v>0</v>
      </c>
      <c r="AT2339">
        <v>0</v>
      </c>
      <c r="AU2339">
        <v>0</v>
      </c>
      <c r="AV2339">
        <v>0</v>
      </c>
    </row>
    <row r="2340" spans="8:48" ht="15" customHeight="1" x14ac:dyDescent="0.3">
      <c r="H2340" t="str">
        <v>BPBLXY1</v>
      </c>
      <c r="I2340" t="str">
        <v>DEVOLVER DIGITAL INC  ORD</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0.57909999999999995</v>
      </c>
      <c r="AL2340">
        <v>0.51600000000000001</v>
      </c>
      <c r="AM2340">
        <v>0.26400000000000001</v>
      </c>
      <c r="AN2340">
        <v>0.35399999999999998</v>
      </c>
      <c r="AO2340">
        <v>0.25240000000000001</v>
      </c>
      <c r="AP2340">
        <v>0.1227</v>
      </c>
      <c r="AQ2340">
        <v>3.5099999999999999E-2</v>
      </c>
      <c r="AR2340">
        <v>0</v>
      </c>
      <c r="AS2340">
        <v>0</v>
      </c>
      <c r="AT2340">
        <v>0</v>
      </c>
      <c r="AU2340">
        <v>0</v>
      </c>
      <c r="AV2340">
        <v>0</v>
      </c>
    </row>
    <row r="2341" spans="8:48" ht="15" customHeight="1" x14ac:dyDescent="0.3">
      <c r="H2341" t="str">
        <v>BN791J6</v>
      </c>
      <c r="I2341" t="str">
        <v>AFRY (AF) AB  ORD B</v>
      </c>
      <c r="J2341">
        <v>0</v>
      </c>
      <c r="K2341">
        <v>0</v>
      </c>
      <c r="L2341">
        <v>0</v>
      </c>
      <c r="M2341">
        <v>0</v>
      </c>
      <c r="N2341">
        <v>0</v>
      </c>
      <c r="O2341">
        <v>0</v>
      </c>
      <c r="P2341">
        <v>0</v>
      </c>
      <c r="Q2341">
        <v>0</v>
      </c>
      <c r="R2341">
        <v>0</v>
      </c>
      <c r="S2341">
        <v>0</v>
      </c>
      <c r="T2341">
        <v>0</v>
      </c>
      <c r="U2341">
        <v>1.0227999999999999</v>
      </c>
      <c r="V2341">
        <v>0.99399999999999999</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row>
    <row r="2342" spans="8:48" ht="15" customHeight="1" x14ac:dyDescent="0.3">
      <c r="H2342" t="str">
        <v>BP2NJ48</v>
      </c>
      <c r="I2342" t="str">
        <v>BEIJER REF AB  ORD B</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1.6833</v>
      </c>
      <c r="AH2342">
        <v>1.4601</v>
      </c>
      <c r="AI2342">
        <v>1.4803999999999999</v>
      </c>
      <c r="AJ2342">
        <v>1.1747000000000001</v>
      </c>
      <c r="AK2342">
        <v>0</v>
      </c>
      <c r="AL2342">
        <v>0</v>
      </c>
      <c r="AM2342">
        <v>0</v>
      </c>
      <c r="AN2342">
        <v>0</v>
      </c>
      <c r="AO2342">
        <v>0</v>
      </c>
      <c r="AP2342">
        <v>0</v>
      </c>
      <c r="AQ2342">
        <v>0</v>
      </c>
      <c r="AR2342">
        <v>0</v>
      </c>
      <c r="AS2342">
        <v>0</v>
      </c>
      <c r="AT2342">
        <v>0</v>
      </c>
      <c r="AU2342">
        <v>0</v>
      </c>
      <c r="AV2342">
        <v>0</v>
      </c>
    </row>
    <row r="2343" spans="8:48" ht="15" customHeight="1" x14ac:dyDescent="0.3">
      <c r="H2343" t="str">
        <v>BNHRWG4</v>
      </c>
      <c r="I2343" t="str">
        <v>CARY GROUP HOLDING AB  ORD</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0.89490000000000003</v>
      </c>
      <c r="AK2343">
        <v>1.0124</v>
      </c>
      <c r="AL2343">
        <v>0.92530000000000001</v>
      </c>
      <c r="AM2343">
        <v>0.87549999999999994</v>
      </c>
      <c r="AN2343">
        <v>0</v>
      </c>
      <c r="AO2343">
        <v>0</v>
      </c>
      <c r="AP2343">
        <v>0</v>
      </c>
      <c r="AQ2343">
        <v>0</v>
      </c>
      <c r="AR2343">
        <v>0</v>
      </c>
      <c r="AS2343">
        <v>0</v>
      </c>
      <c r="AT2343">
        <v>0</v>
      </c>
      <c r="AU2343">
        <v>0</v>
      </c>
      <c r="AV2343">
        <v>0</v>
      </c>
    </row>
    <row r="2344" spans="8:48" ht="15" customHeight="1" x14ac:dyDescent="0.3">
      <c r="H2344" t="str">
        <v>4018786</v>
      </c>
      <c r="I2344" t="str">
        <v>CELLAVISION AB  ORD</v>
      </c>
      <c r="J2344">
        <v>0</v>
      </c>
      <c r="K2344">
        <v>0</v>
      </c>
      <c r="L2344">
        <v>0</v>
      </c>
      <c r="M2344">
        <v>0</v>
      </c>
      <c r="N2344">
        <v>0</v>
      </c>
      <c r="O2344">
        <v>0</v>
      </c>
      <c r="P2344">
        <v>0</v>
      </c>
      <c r="Q2344">
        <v>0</v>
      </c>
      <c r="R2344">
        <v>0</v>
      </c>
      <c r="S2344">
        <v>0</v>
      </c>
      <c r="T2344">
        <v>0</v>
      </c>
      <c r="U2344">
        <v>1.1496999999999999</v>
      </c>
      <c r="V2344">
        <v>1.0588</v>
      </c>
      <c r="W2344">
        <v>1.6567000000000001</v>
      </c>
      <c r="X2344">
        <v>2.5297999999999998</v>
      </c>
      <c r="Y2344">
        <v>1.1738</v>
      </c>
      <c r="Z2344">
        <v>1.04</v>
      </c>
      <c r="AA2344">
        <v>1.7125999999999999</v>
      </c>
      <c r="AB2344">
        <v>2.0771999999999999</v>
      </c>
      <c r="AC2344">
        <v>2.0503999999999998</v>
      </c>
      <c r="AD2344">
        <v>2.0581</v>
      </c>
      <c r="AE2344">
        <v>1.4975000000000001</v>
      </c>
      <c r="AF2344">
        <v>1.5691999999999999</v>
      </c>
      <c r="AG2344">
        <v>0.99960000000000004</v>
      </c>
      <c r="AH2344">
        <v>0.89739999999999998</v>
      </c>
      <c r="AI2344">
        <v>1.0609</v>
      </c>
      <c r="AJ2344">
        <v>1.1057999999999999</v>
      </c>
      <c r="AK2344">
        <v>0.80710000000000004</v>
      </c>
      <c r="AL2344">
        <v>1.0505</v>
      </c>
      <c r="AM2344">
        <v>1.1803999999999999</v>
      </c>
      <c r="AN2344">
        <v>0.86140000000000005</v>
      </c>
      <c r="AO2344">
        <v>0.62339999999999995</v>
      </c>
      <c r="AP2344">
        <v>0.46750000000000003</v>
      </c>
      <c r="AQ2344">
        <v>0</v>
      </c>
      <c r="AR2344">
        <v>0</v>
      </c>
      <c r="AS2344">
        <v>0</v>
      </c>
      <c r="AT2344">
        <v>0</v>
      </c>
      <c r="AU2344">
        <v>0</v>
      </c>
      <c r="AV2344">
        <v>0</v>
      </c>
    </row>
    <row r="2345" spans="8:48" ht="15" customHeight="1" x14ac:dyDescent="0.3">
      <c r="H2345" t="str">
        <v>BZ30KS9</v>
      </c>
      <c r="I2345" t="str">
        <v>BOOZT AB  ORD</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0.88780000000000003</v>
      </c>
      <c r="AI2345">
        <v>0.7792</v>
      </c>
      <c r="AJ2345">
        <v>0.4173</v>
      </c>
      <c r="AK2345">
        <v>0</v>
      </c>
      <c r="AL2345">
        <v>0</v>
      </c>
      <c r="AM2345">
        <v>0</v>
      </c>
      <c r="AN2345">
        <v>0</v>
      </c>
      <c r="AO2345">
        <v>0</v>
      </c>
      <c r="AP2345">
        <v>0</v>
      </c>
      <c r="AQ2345">
        <v>0</v>
      </c>
      <c r="AR2345">
        <v>0</v>
      </c>
      <c r="AS2345">
        <v>0</v>
      </c>
      <c r="AT2345">
        <v>0</v>
      </c>
      <c r="AU2345">
        <v>0</v>
      </c>
      <c r="AV2345">
        <v>0</v>
      </c>
    </row>
    <row r="2346" spans="8:48" ht="15" customHeight="1" x14ac:dyDescent="0.3">
      <c r="H2346" t="str">
        <v>BKMFJ94</v>
      </c>
      <c r="I2346" t="str">
        <v>BICO GROUP (CELLINK) AB  ORD B</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1.4556</v>
      </c>
      <c r="AG2346">
        <v>1.3394999999999999</v>
      </c>
      <c r="AH2346">
        <v>2.5505</v>
      </c>
      <c r="AI2346">
        <v>2.0341</v>
      </c>
      <c r="AJ2346">
        <v>1.8343</v>
      </c>
      <c r="AK2346">
        <v>1.3152999999999999</v>
      </c>
      <c r="AL2346">
        <v>0.9708</v>
      </c>
      <c r="AM2346">
        <v>0.90029999999999999</v>
      </c>
      <c r="AN2346">
        <v>0</v>
      </c>
      <c r="AO2346">
        <v>0</v>
      </c>
      <c r="AP2346">
        <v>0</v>
      </c>
      <c r="AQ2346">
        <v>0</v>
      </c>
      <c r="AR2346">
        <v>0</v>
      </c>
      <c r="AS2346">
        <v>0</v>
      </c>
      <c r="AT2346">
        <v>0</v>
      </c>
      <c r="AU2346">
        <v>0</v>
      </c>
      <c r="AV2346">
        <v>0</v>
      </c>
    </row>
    <row r="2347" spans="8:48" ht="15" customHeight="1" x14ac:dyDescent="0.3">
      <c r="H2347" t="str">
        <v>7371431</v>
      </c>
      <c r="I2347" t="str">
        <v>INTRUM (JUSTITIA) AB  ORD</v>
      </c>
      <c r="J2347">
        <v>0</v>
      </c>
      <c r="K2347">
        <v>0</v>
      </c>
      <c r="L2347">
        <v>0</v>
      </c>
      <c r="M2347">
        <v>0</v>
      </c>
      <c r="N2347">
        <v>0</v>
      </c>
      <c r="O2347">
        <v>0</v>
      </c>
      <c r="P2347">
        <v>0</v>
      </c>
      <c r="Q2347">
        <v>0</v>
      </c>
      <c r="R2347">
        <v>0</v>
      </c>
      <c r="S2347">
        <v>0</v>
      </c>
      <c r="T2347">
        <v>0</v>
      </c>
      <c r="U2347">
        <v>0.97570000000000001</v>
      </c>
      <c r="V2347">
        <v>0.73480000000000001</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row>
    <row r="2348" spans="8:48" ht="15" customHeight="1" x14ac:dyDescent="0.3">
      <c r="H2348" t="str">
        <v>BL6K7K9</v>
      </c>
      <c r="I2348" t="str">
        <v>LIFCO AB  ORD B</v>
      </c>
      <c r="J2348">
        <v>0</v>
      </c>
      <c r="K2348">
        <v>0</v>
      </c>
      <c r="L2348">
        <v>0</v>
      </c>
      <c r="M2348">
        <v>0</v>
      </c>
      <c r="N2348">
        <v>0</v>
      </c>
      <c r="O2348">
        <v>0</v>
      </c>
      <c r="P2348">
        <v>0</v>
      </c>
      <c r="Q2348">
        <v>0</v>
      </c>
      <c r="R2348">
        <v>0</v>
      </c>
      <c r="S2348">
        <v>0</v>
      </c>
      <c r="T2348">
        <v>0</v>
      </c>
      <c r="U2348">
        <v>1.2202999999999999</v>
      </c>
      <c r="V2348">
        <v>1.329</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row>
    <row r="2349" spans="8:48" ht="15" customHeight="1" x14ac:dyDescent="0.3">
      <c r="H2349" t="str">
        <v>BMXT8K3</v>
      </c>
      <c r="I2349" t="str">
        <v>NOLATO AB  ORD B</v>
      </c>
      <c r="J2349">
        <v>0</v>
      </c>
      <c r="K2349">
        <v>0</v>
      </c>
      <c r="L2349">
        <v>0</v>
      </c>
      <c r="M2349">
        <v>0</v>
      </c>
      <c r="N2349">
        <v>0</v>
      </c>
      <c r="O2349">
        <v>0</v>
      </c>
      <c r="P2349">
        <v>0</v>
      </c>
      <c r="Q2349">
        <v>0</v>
      </c>
      <c r="R2349">
        <v>0</v>
      </c>
      <c r="S2349">
        <v>0</v>
      </c>
      <c r="T2349">
        <v>0</v>
      </c>
      <c r="U2349">
        <v>1.4370000000000001</v>
      </c>
      <c r="V2349">
        <v>1.5667</v>
      </c>
      <c r="W2349">
        <v>1.5243</v>
      </c>
      <c r="X2349">
        <v>1.1653</v>
      </c>
      <c r="Y2349">
        <v>1.3341000000000001</v>
      </c>
      <c r="Z2349">
        <v>1.0234000000000001</v>
      </c>
      <c r="AA2349">
        <v>1.7154</v>
      </c>
      <c r="AB2349">
        <v>1.5792999999999999</v>
      </c>
      <c r="AC2349">
        <v>1.3669</v>
      </c>
      <c r="AD2349">
        <v>1.2582</v>
      </c>
      <c r="AE2349">
        <v>1.2645999999999999</v>
      </c>
      <c r="AF2349">
        <v>1.4389000000000001</v>
      </c>
      <c r="AG2349">
        <v>1.3933</v>
      </c>
      <c r="AH2349">
        <v>1.1717</v>
      </c>
      <c r="AI2349">
        <v>1.0786</v>
      </c>
      <c r="AJ2349">
        <v>1.1129</v>
      </c>
      <c r="AK2349">
        <v>1.0076000000000001</v>
      </c>
      <c r="AL2349">
        <v>0.87580000000000002</v>
      </c>
      <c r="AM2349">
        <v>0.90369999999999995</v>
      </c>
      <c r="AN2349">
        <v>1.0172000000000001</v>
      </c>
      <c r="AO2349">
        <v>0.89170000000000005</v>
      </c>
      <c r="AP2349">
        <v>0.79590000000000005</v>
      </c>
      <c r="AQ2349">
        <v>0.90849999999999997</v>
      </c>
      <c r="AR2349">
        <v>1.0194000000000001</v>
      </c>
      <c r="AS2349">
        <v>1.0919000000000001</v>
      </c>
      <c r="AT2349">
        <v>0</v>
      </c>
      <c r="AU2349">
        <v>0</v>
      </c>
      <c r="AV2349">
        <v>0</v>
      </c>
    </row>
    <row r="2350" spans="8:48" ht="15" customHeight="1" x14ac:dyDescent="0.3">
      <c r="H2350" t="str">
        <v>BKX8GB3</v>
      </c>
      <c r="I2350" t="str">
        <v>NETENT AB  ORD B</v>
      </c>
      <c r="J2350">
        <v>0</v>
      </c>
      <c r="K2350">
        <v>0</v>
      </c>
      <c r="L2350">
        <v>0</v>
      </c>
      <c r="M2350">
        <v>0</v>
      </c>
      <c r="N2350">
        <v>0</v>
      </c>
      <c r="O2350">
        <v>0</v>
      </c>
      <c r="P2350">
        <v>0</v>
      </c>
      <c r="Q2350">
        <v>0</v>
      </c>
      <c r="R2350">
        <v>0</v>
      </c>
      <c r="S2350">
        <v>0</v>
      </c>
      <c r="T2350">
        <v>0</v>
      </c>
      <c r="U2350">
        <v>0.56340000000000001</v>
      </c>
      <c r="V2350">
        <v>0.40350000000000003</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row>
    <row r="2351" spans="8:48" ht="15" customHeight="1" x14ac:dyDescent="0.3">
      <c r="H2351" t="str">
        <v>BMD2JW1</v>
      </c>
      <c r="I2351" t="str">
        <v>OX2 AB  ORD</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0.83460000000000001</v>
      </c>
      <c r="AM2351">
        <v>1.3240000000000001</v>
      </c>
      <c r="AN2351">
        <v>1.6292</v>
      </c>
      <c r="AO2351">
        <v>1.3594999999999999</v>
      </c>
      <c r="AP2351">
        <v>1.107</v>
      </c>
      <c r="AQ2351">
        <v>0.72629999999999995</v>
      </c>
      <c r="AR2351">
        <v>0</v>
      </c>
      <c r="AS2351">
        <v>0</v>
      </c>
      <c r="AT2351">
        <v>0</v>
      </c>
      <c r="AU2351">
        <v>0</v>
      </c>
      <c r="AV2351">
        <v>0</v>
      </c>
    </row>
    <row r="2352" spans="8:48" ht="15" customHeight="1" x14ac:dyDescent="0.3">
      <c r="H2352" t="str">
        <v>BN7BZM3</v>
      </c>
      <c r="I2352" t="str">
        <v>NIBE INDUSTRIER AB  ORD B</v>
      </c>
      <c r="J2352">
        <v>0</v>
      </c>
      <c r="K2352">
        <v>0</v>
      </c>
      <c r="L2352">
        <v>0</v>
      </c>
      <c r="M2352">
        <v>0</v>
      </c>
      <c r="N2352">
        <v>0</v>
      </c>
      <c r="O2352">
        <v>0</v>
      </c>
      <c r="P2352">
        <v>0</v>
      </c>
      <c r="Q2352">
        <v>0</v>
      </c>
      <c r="R2352">
        <v>0</v>
      </c>
      <c r="S2352">
        <v>0</v>
      </c>
      <c r="T2352">
        <v>0</v>
      </c>
      <c r="U2352">
        <v>0.66920000000000002</v>
      </c>
      <c r="V2352">
        <v>0.6492</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row>
    <row r="2353" spans="8:48" ht="15" customHeight="1" x14ac:dyDescent="0.3">
      <c r="H2353" t="str">
        <v>BMCFL47</v>
      </c>
      <c r="I2353" t="str">
        <v>STILLFRONT GROUP AB  ORD</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1.5506</v>
      </c>
      <c r="AG2353">
        <v>1.4098999999999999</v>
      </c>
      <c r="AH2353">
        <v>0</v>
      </c>
      <c r="AI2353">
        <v>0</v>
      </c>
      <c r="AJ2353">
        <v>0</v>
      </c>
      <c r="AK2353">
        <v>0</v>
      </c>
      <c r="AL2353">
        <v>0</v>
      </c>
      <c r="AM2353">
        <v>0</v>
      </c>
      <c r="AN2353">
        <v>0</v>
      </c>
      <c r="AO2353">
        <v>0</v>
      </c>
      <c r="AP2353">
        <v>0</v>
      </c>
      <c r="AQ2353">
        <v>0</v>
      </c>
      <c r="AR2353">
        <v>0</v>
      </c>
      <c r="AS2353">
        <v>0</v>
      </c>
      <c r="AT2353">
        <v>0</v>
      </c>
      <c r="AU2353">
        <v>0</v>
      </c>
      <c r="AV2353">
        <v>0</v>
      </c>
    </row>
    <row r="2354" spans="8:48" ht="15" customHeight="1" x14ac:dyDescent="0.3">
      <c r="H2354" t="str">
        <v>BD8YX16</v>
      </c>
      <c r="I2354" t="str">
        <v>SDIPTECH AB  ORD B</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1.569</v>
      </c>
      <c r="AJ2354">
        <v>1.327</v>
      </c>
      <c r="AK2354">
        <v>1.6051</v>
      </c>
      <c r="AL2354">
        <v>1.5629999999999999</v>
      </c>
      <c r="AM2354">
        <v>1.1754</v>
      </c>
      <c r="AN2354">
        <v>0.94610000000000005</v>
      </c>
      <c r="AO2354">
        <v>1.4745999999999999</v>
      </c>
      <c r="AP2354">
        <v>1.4560999999999999</v>
      </c>
      <c r="AQ2354">
        <v>1.0217000000000001</v>
      </c>
      <c r="AR2354">
        <v>0.86699999999999999</v>
      </c>
      <c r="AS2354">
        <v>0</v>
      </c>
      <c r="AT2354">
        <v>0</v>
      </c>
      <c r="AU2354">
        <v>0</v>
      </c>
      <c r="AV2354">
        <v>0</v>
      </c>
    </row>
    <row r="2355" spans="8:48" ht="15" customHeight="1" x14ac:dyDescent="0.3">
      <c r="H2355" t="str">
        <v>4657736</v>
      </c>
      <c r="I2355" t="str">
        <v>CORTICEIRA AMORIM SA  ORD</v>
      </c>
      <c r="J2355">
        <v>0</v>
      </c>
      <c r="K2355">
        <v>0</v>
      </c>
      <c r="L2355">
        <v>0</v>
      </c>
      <c r="M2355">
        <v>0</v>
      </c>
      <c r="N2355">
        <v>0</v>
      </c>
      <c r="O2355">
        <v>0</v>
      </c>
      <c r="P2355">
        <v>0</v>
      </c>
      <c r="Q2355">
        <v>0</v>
      </c>
      <c r="R2355">
        <v>0</v>
      </c>
      <c r="S2355">
        <v>0</v>
      </c>
      <c r="T2355">
        <v>0</v>
      </c>
      <c r="U2355">
        <v>0.86550000000000005</v>
      </c>
      <c r="V2355">
        <v>0.88339999999999996</v>
      </c>
      <c r="W2355">
        <v>1.3118000000000001</v>
      </c>
      <c r="X2355">
        <v>1.3411999999999999</v>
      </c>
      <c r="Y2355">
        <v>0.71409999999999996</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row>
    <row r="2356" spans="8:48" ht="15" customHeight="1" x14ac:dyDescent="0.3">
      <c r="H2356" t="str">
        <v>4447476</v>
      </c>
      <c r="I2356" t="str">
        <v>HUHTAMAKI (VAN LEER) OYJ  ORD</v>
      </c>
      <c r="J2356">
        <v>0</v>
      </c>
      <c r="K2356">
        <v>0</v>
      </c>
      <c r="L2356">
        <v>0</v>
      </c>
      <c r="M2356">
        <v>0</v>
      </c>
      <c r="N2356">
        <v>0</v>
      </c>
      <c r="O2356">
        <v>0</v>
      </c>
      <c r="P2356">
        <v>0</v>
      </c>
      <c r="Q2356">
        <v>0</v>
      </c>
      <c r="R2356">
        <v>0</v>
      </c>
      <c r="S2356">
        <v>0</v>
      </c>
      <c r="T2356">
        <v>0</v>
      </c>
      <c r="U2356">
        <v>1.2171000000000001</v>
      </c>
      <c r="V2356">
        <v>1.2528999999999999</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row>
    <row r="2357" spans="8:48" ht="15" customHeight="1" x14ac:dyDescent="0.3">
      <c r="H2357" t="str">
        <v>B1FN8X9</v>
      </c>
      <c r="I2357" t="str">
        <v>METSO (OUTOTEC) CORP  ORD</v>
      </c>
      <c r="J2357">
        <v>0</v>
      </c>
      <c r="K2357">
        <v>0</v>
      </c>
      <c r="L2357">
        <v>0</v>
      </c>
      <c r="M2357">
        <v>0</v>
      </c>
      <c r="N2357">
        <v>0</v>
      </c>
      <c r="O2357">
        <v>0</v>
      </c>
      <c r="P2357">
        <v>0</v>
      </c>
      <c r="Q2357">
        <v>0</v>
      </c>
      <c r="R2357">
        <v>0</v>
      </c>
      <c r="S2357">
        <v>0</v>
      </c>
      <c r="T2357">
        <v>0</v>
      </c>
      <c r="U2357">
        <v>2.0341999999999998</v>
      </c>
      <c r="V2357">
        <v>2.1027</v>
      </c>
      <c r="W2357">
        <v>1.4153</v>
      </c>
      <c r="X2357">
        <v>1.1657999999999999</v>
      </c>
      <c r="Y2357">
        <v>0</v>
      </c>
      <c r="Z2357">
        <v>0</v>
      </c>
      <c r="AA2357">
        <v>0</v>
      </c>
      <c r="AB2357">
        <v>0</v>
      </c>
      <c r="AC2357">
        <v>0</v>
      </c>
      <c r="AD2357">
        <v>0</v>
      </c>
      <c r="AE2357">
        <v>0</v>
      </c>
      <c r="AF2357">
        <v>0</v>
      </c>
      <c r="AG2357">
        <v>0</v>
      </c>
      <c r="AH2357">
        <v>0</v>
      </c>
      <c r="AI2357">
        <v>0</v>
      </c>
      <c r="AJ2357">
        <v>0</v>
      </c>
      <c r="AK2357">
        <v>0</v>
      </c>
      <c r="AL2357">
        <v>0.92510000000000003</v>
      </c>
      <c r="AM2357">
        <v>1.1679999999999999</v>
      </c>
      <c r="AN2357">
        <v>0.97770000000000001</v>
      </c>
      <c r="AO2357">
        <v>1.1435999999999999</v>
      </c>
      <c r="AP2357">
        <v>1.1234</v>
      </c>
      <c r="AQ2357">
        <v>0</v>
      </c>
      <c r="AR2357">
        <v>0</v>
      </c>
      <c r="AS2357">
        <v>0</v>
      </c>
      <c r="AT2357">
        <v>0</v>
      </c>
      <c r="AU2357">
        <v>0</v>
      </c>
      <c r="AV2357">
        <v>0</v>
      </c>
    </row>
    <row r="2358" spans="8:48" ht="15" customHeight="1" x14ac:dyDescent="0.3">
      <c r="H2358" t="str">
        <v>B3ZMYK9</v>
      </c>
      <c r="I2358" t="str">
        <v>EMBLA MEDICAL (OSSUR) HF  ORD</v>
      </c>
      <c r="J2358">
        <v>0</v>
      </c>
      <c r="K2358">
        <v>0</v>
      </c>
      <c r="L2358">
        <v>0</v>
      </c>
      <c r="M2358">
        <v>0</v>
      </c>
      <c r="N2358">
        <v>0</v>
      </c>
      <c r="O2358">
        <v>0</v>
      </c>
      <c r="P2358">
        <v>0</v>
      </c>
      <c r="Q2358">
        <v>0</v>
      </c>
      <c r="R2358">
        <v>0</v>
      </c>
      <c r="S2358">
        <v>0</v>
      </c>
      <c r="T2358">
        <v>0</v>
      </c>
      <c r="U2358">
        <v>0.65839999999999999</v>
      </c>
      <c r="V2358">
        <v>0.6996</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row>
    <row r="2359" spans="8:48" ht="15" customHeight="1" x14ac:dyDescent="0.3">
      <c r="H2359" t="str">
        <v>CASH</v>
      </c>
      <c r="I2359" t="str">
        <v>CASH/SHORT-TERM INVESTMENTS</v>
      </c>
      <c r="J2359">
        <v>0</v>
      </c>
      <c r="K2359">
        <v>0</v>
      </c>
      <c r="L2359">
        <v>0</v>
      </c>
      <c r="M2359">
        <v>0</v>
      </c>
      <c r="N2359">
        <v>0</v>
      </c>
      <c r="O2359">
        <v>0</v>
      </c>
      <c r="P2359">
        <v>0</v>
      </c>
      <c r="Q2359">
        <v>0</v>
      </c>
      <c r="R2359">
        <v>0</v>
      </c>
      <c r="S2359">
        <v>0</v>
      </c>
      <c r="T2359">
        <v>0</v>
      </c>
      <c r="U2359">
        <v>0.68</v>
      </c>
      <c r="V2359">
        <v>0.67</v>
      </c>
      <c r="W2359">
        <v>2.31</v>
      </c>
      <c r="X2359">
        <v>2.31</v>
      </c>
      <c r="Y2359">
        <v>0.9</v>
      </c>
      <c r="Z2359">
        <v>1.89</v>
      </c>
      <c r="AA2359">
        <v>0.11</v>
      </c>
      <c r="AB2359">
        <v>-0.31</v>
      </c>
      <c r="AC2359">
        <v>0.02</v>
      </c>
      <c r="AD2359">
        <v>7.0000000000000007E-2</v>
      </c>
      <c r="AE2359">
        <v>-0.34</v>
      </c>
      <c r="AF2359">
        <v>-0.19</v>
      </c>
      <c r="AG2359">
        <v>3.49</v>
      </c>
      <c r="AH2359">
        <v>0.3</v>
      </c>
      <c r="AI2359">
        <v>0.26</v>
      </c>
      <c r="AJ2359">
        <v>1.43</v>
      </c>
      <c r="AK2359">
        <v>-0.04</v>
      </c>
      <c r="AL2359">
        <v>-0.32</v>
      </c>
      <c r="AM2359">
        <v>0.27</v>
      </c>
      <c r="AN2359">
        <v>2.74</v>
      </c>
      <c r="AO2359">
        <v>-0.14000000000000001</v>
      </c>
      <c r="AP2359">
        <v>-0.13</v>
      </c>
      <c r="AQ2359">
        <v>2.65</v>
      </c>
      <c r="AR2359">
        <v>0.02</v>
      </c>
      <c r="AS2359">
        <v>4.4800000000000004</v>
      </c>
      <c r="AT2359">
        <v>0</v>
      </c>
      <c r="AU2359">
        <v>0</v>
      </c>
      <c r="AV2359">
        <v>0</v>
      </c>
    </row>
  </sheetData>
  <conditionalFormatting sqref="C3:C67">
    <cfRule type="containsBlanks" dxfId="0" priority="1">
      <formula>LEN(TRIM(C3))=0</formula>
    </cfRule>
  </conditionalFormatting>
  <pageMargins left="0.7" right="0.7" top="0.75" bottom="0.75"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2:BC1000"/>
  <sheetViews>
    <sheetView workbookViewId="0">
      <selection activeCell="B2" sqref="B2"/>
    </sheetView>
  </sheetViews>
  <sheetFormatPr baseColWidth="10" defaultColWidth="12.6640625" defaultRowHeight="15" customHeight="1" x14ac:dyDescent="0.3"/>
  <cols>
    <col min="1" max="55" width="10.6640625" customWidth="1"/>
  </cols>
  <sheetData>
    <row r="2" spans="1:55" ht="14.4" x14ac:dyDescent="0.3">
      <c r="B2" s="1" t="s">
        <v>169</v>
      </c>
      <c r="C2" s="1" t="s">
        <v>70</v>
      </c>
      <c r="D2" s="1" t="s">
        <v>144</v>
      </c>
      <c r="E2" s="1" t="s">
        <v>170</v>
      </c>
      <c r="F2" s="1" t="s">
        <v>171</v>
      </c>
      <c r="G2" s="1" t="s">
        <v>172</v>
      </c>
      <c r="H2" s="1" t="s">
        <v>173</v>
      </c>
      <c r="I2" s="1" t="s">
        <v>174</v>
      </c>
      <c r="J2" s="1" t="s">
        <v>175</v>
      </c>
      <c r="K2" s="1" t="s">
        <v>176</v>
      </c>
      <c r="L2" s="1" t="s">
        <v>177</v>
      </c>
      <c r="M2" s="1" t="s">
        <v>178</v>
      </c>
      <c r="N2" s="1" t="s">
        <v>179</v>
      </c>
      <c r="O2" s="1" t="s">
        <v>180</v>
      </c>
      <c r="P2" s="1" t="s">
        <v>76</v>
      </c>
      <c r="Q2" s="1" t="s">
        <v>181</v>
      </c>
      <c r="R2" s="1" t="s">
        <v>182</v>
      </c>
      <c r="S2" s="1" t="s">
        <v>183</v>
      </c>
      <c r="T2" s="1" t="s">
        <v>184</v>
      </c>
      <c r="U2" s="1" t="s">
        <v>185</v>
      </c>
      <c r="V2" s="1" t="s">
        <v>186</v>
      </c>
      <c r="W2" s="1" t="s">
        <v>187</v>
      </c>
      <c r="X2" s="1" t="s">
        <v>84</v>
      </c>
      <c r="Y2" s="1" t="s">
        <v>188</v>
      </c>
      <c r="Z2" s="1" t="s">
        <v>189</v>
      </c>
      <c r="AA2" s="1" t="s">
        <v>190</v>
      </c>
      <c r="AB2" s="1" t="s">
        <v>191</v>
      </c>
      <c r="AE2" s="1" t="s">
        <v>144</v>
      </c>
      <c r="AF2" s="1" t="s">
        <v>170</v>
      </c>
      <c r="AG2" s="1" t="s">
        <v>171</v>
      </c>
      <c r="AH2" s="1" t="s">
        <v>172</v>
      </c>
      <c r="AI2" s="1" t="s">
        <v>173</v>
      </c>
      <c r="AJ2" s="1" t="s">
        <v>174</v>
      </c>
      <c r="AK2" s="1" t="s">
        <v>175</v>
      </c>
      <c r="AL2" s="1" t="s">
        <v>176</v>
      </c>
      <c r="AM2" s="1" t="s">
        <v>177</v>
      </c>
      <c r="AN2" s="1" t="s">
        <v>178</v>
      </c>
      <c r="AO2" s="1" t="s">
        <v>179</v>
      </c>
      <c r="AP2" s="1" t="s">
        <v>180</v>
      </c>
      <c r="AQ2" s="1" t="s">
        <v>76</v>
      </c>
      <c r="AR2" s="1" t="s">
        <v>181</v>
      </c>
      <c r="AS2" s="1" t="s">
        <v>182</v>
      </c>
      <c r="AT2" s="1" t="s">
        <v>183</v>
      </c>
      <c r="AU2" s="1" t="s">
        <v>184</v>
      </c>
      <c r="AV2" s="1" t="s">
        <v>185</v>
      </c>
      <c r="AW2" s="1" t="s">
        <v>186</v>
      </c>
      <c r="AX2" s="1" t="s">
        <v>187</v>
      </c>
      <c r="AY2" s="1" t="s">
        <v>84</v>
      </c>
      <c r="AZ2" s="1" t="s">
        <v>188</v>
      </c>
      <c r="BA2" s="1" t="s">
        <v>189</v>
      </c>
      <c r="BB2" s="1" t="s">
        <v>190</v>
      </c>
      <c r="BC2" s="1" t="s">
        <v>191</v>
      </c>
    </row>
    <row r="3" spans="1:55" ht="14.4" x14ac:dyDescent="0.3">
      <c r="D3" s="1" t="s">
        <v>166</v>
      </c>
      <c r="E3" s="1" t="s">
        <v>192</v>
      </c>
      <c r="F3" s="1" t="s">
        <v>193</v>
      </c>
      <c r="G3" s="1" t="s">
        <v>194</v>
      </c>
      <c r="H3" s="1" t="s">
        <v>195</v>
      </c>
      <c r="I3" s="1" t="s">
        <v>196</v>
      </c>
      <c r="J3" s="1" t="s">
        <v>197</v>
      </c>
      <c r="K3" s="1" t="s">
        <v>198</v>
      </c>
      <c r="L3" s="1" t="s">
        <v>199</v>
      </c>
      <c r="M3" s="1" t="s">
        <v>4</v>
      </c>
      <c r="N3" s="1" t="s">
        <v>200</v>
      </c>
      <c r="O3" s="1" t="s">
        <v>201</v>
      </c>
      <c r="P3" s="1" t="s">
        <v>100</v>
      </c>
      <c r="Q3" s="1" t="s">
        <v>202</v>
      </c>
      <c r="R3" s="1" t="s">
        <v>203</v>
      </c>
      <c r="S3" s="1" t="s">
        <v>204</v>
      </c>
      <c r="T3" s="1" t="s">
        <v>205</v>
      </c>
      <c r="U3" s="1" t="s">
        <v>206</v>
      </c>
      <c r="V3" s="1" t="s">
        <v>207</v>
      </c>
      <c r="W3" s="1" t="s">
        <v>208</v>
      </c>
      <c r="X3" s="1" t="s">
        <v>108</v>
      </c>
      <c r="Y3" s="1" t="s">
        <v>10</v>
      </c>
      <c r="Z3" s="1" t="s">
        <v>209</v>
      </c>
      <c r="AA3" s="1" t="s">
        <v>210</v>
      </c>
      <c r="AB3" s="1" t="s">
        <v>211</v>
      </c>
      <c r="AE3" s="1" t="s">
        <v>166</v>
      </c>
      <c r="AF3" s="1" t="s">
        <v>192</v>
      </c>
      <c r="AG3" s="1" t="s">
        <v>193</v>
      </c>
      <c r="AH3" s="1" t="s">
        <v>194</v>
      </c>
      <c r="AI3" s="1" t="s">
        <v>195</v>
      </c>
      <c r="AJ3" s="1" t="s">
        <v>196</v>
      </c>
      <c r="AK3" s="1" t="s">
        <v>197</v>
      </c>
      <c r="AL3" s="1" t="s">
        <v>198</v>
      </c>
      <c r="AM3" s="1" t="s">
        <v>199</v>
      </c>
      <c r="AN3" s="1" t="s">
        <v>4</v>
      </c>
      <c r="AO3" s="1" t="s">
        <v>200</v>
      </c>
      <c r="AP3" s="1" t="s">
        <v>201</v>
      </c>
      <c r="AQ3" s="1" t="s">
        <v>100</v>
      </c>
      <c r="AR3" s="1" t="s">
        <v>202</v>
      </c>
      <c r="AS3" s="1" t="s">
        <v>203</v>
      </c>
      <c r="AT3" s="1" t="s">
        <v>204</v>
      </c>
      <c r="AU3" s="1" t="s">
        <v>205</v>
      </c>
      <c r="AV3" s="1" t="s">
        <v>206</v>
      </c>
      <c r="AW3" s="1" t="s">
        <v>207</v>
      </c>
      <c r="AX3" s="1" t="s">
        <v>208</v>
      </c>
      <c r="AY3" s="1" t="s">
        <v>108</v>
      </c>
      <c r="AZ3" s="1" t="s">
        <v>10</v>
      </c>
      <c r="BA3" s="1" t="s">
        <v>209</v>
      </c>
      <c r="BB3" s="1" t="s">
        <v>210</v>
      </c>
      <c r="BC3" s="1" t="s">
        <v>211</v>
      </c>
    </row>
    <row r="4" spans="1:55" ht="14.4" x14ac:dyDescent="0.3">
      <c r="A4" s="1" t="s">
        <v>120</v>
      </c>
      <c r="D4" s="1" t="s">
        <v>27</v>
      </c>
      <c r="E4" s="1" t="s">
        <v>27</v>
      </c>
      <c r="F4" s="1" t="s">
        <v>27</v>
      </c>
      <c r="G4" s="1" t="s">
        <v>27</v>
      </c>
      <c r="H4" s="1" t="s">
        <v>27</v>
      </c>
      <c r="I4" s="1" t="s">
        <v>27</v>
      </c>
      <c r="J4" s="1" t="s">
        <v>27</v>
      </c>
      <c r="K4" s="1" t="s">
        <v>27</v>
      </c>
      <c r="L4" s="1" t="s">
        <v>27</v>
      </c>
      <c r="M4" s="1" t="s">
        <v>27</v>
      </c>
      <c r="N4" s="1" t="s">
        <v>27</v>
      </c>
      <c r="O4" s="1" t="s">
        <v>27</v>
      </c>
      <c r="P4" s="1" t="s">
        <v>27</v>
      </c>
      <c r="Q4" s="1" t="s">
        <v>27</v>
      </c>
      <c r="R4" s="1" t="s">
        <v>27</v>
      </c>
      <c r="S4" s="1" t="s">
        <v>27</v>
      </c>
      <c r="T4" s="1" t="s">
        <v>27</v>
      </c>
      <c r="U4" s="1" t="s">
        <v>27</v>
      </c>
      <c r="V4" s="1" t="s">
        <v>27</v>
      </c>
      <c r="W4" s="1" t="s">
        <v>27</v>
      </c>
      <c r="X4" s="1" t="s">
        <v>27</v>
      </c>
      <c r="Y4" s="1" t="s">
        <v>27</v>
      </c>
      <c r="Z4" s="1" t="s">
        <v>27</v>
      </c>
      <c r="AA4" s="1" t="s">
        <v>27</v>
      </c>
      <c r="AB4" s="1" t="s">
        <v>27</v>
      </c>
      <c r="AE4" s="1" t="s">
        <v>28</v>
      </c>
      <c r="AF4" s="1" t="s">
        <v>28</v>
      </c>
      <c r="AG4" s="1" t="s">
        <v>28</v>
      </c>
      <c r="AH4" s="1" t="s">
        <v>28</v>
      </c>
      <c r="AI4" s="1" t="s">
        <v>28</v>
      </c>
      <c r="AJ4" s="1" t="s">
        <v>28</v>
      </c>
      <c r="AK4" s="1" t="s">
        <v>28</v>
      </c>
      <c r="AL4" s="1" t="s">
        <v>28</v>
      </c>
      <c r="AM4" s="1" t="s">
        <v>28</v>
      </c>
      <c r="AN4" s="1" t="s">
        <v>28</v>
      </c>
      <c r="AO4" s="1" t="s">
        <v>28</v>
      </c>
      <c r="AP4" s="1" t="s">
        <v>28</v>
      </c>
      <c r="AQ4" s="1" t="s">
        <v>28</v>
      </c>
      <c r="AR4" s="1" t="s">
        <v>28</v>
      </c>
      <c r="AS4" s="1" t="s">
        <v>28</v>
      </c>
      <c r="AT4" s="1" t="s">
        <v>28</v>
      </c>
      <c r="AU4" s="1" t="s">
        <v>28</v>
      </c>
      <c r="AV4" s="1" t="s">
        <v>28</v>
      </c>
      <c r="AW4" s="1" t="s">
        <v>28</v>
      </c>
      <c r="AX4" s="1" t="s">
        <v>28</v>
      </c>
      <c r="AY4" s="1" t="s">
        <v>28</v>
      </c>
      <c r="AZ4" s="1" t="s">
        <v>28</v>
      </c>
      <c r="BA4" s="1" t="s">
        <v>28</v>
      </c>
      <c r="BB4" s="1" t="s">
        <v>28</v>
      </c>
      <c r="BC4" s="1" t="s">
        <v>28</v>
      </c>
    </row>
    <row r="5" spans="1:55" ht="14.4" x14ac:dyDescent="0.3">
      <c r="A5" s="1" t="s">
        <v>29</v>
      </c>
      <c r="D5" s="1">
        <v>348</v>
      </c>
      <c r="E5" s="1">
        <v>484.2</v>
      </c>
      <c r="F5" s="1">
        <v>72.16</v>
      </c>
      <c r="G5" s="1">
        <v>397.6</v>
      </c>
      <c r="H5" s="1">
        <v>489</v>
      </c>
      <c r="I5" s="1">
        <v>64.150000000000006</v>
      </c>
      <c r="J5" s="1">
        <v>248.5</v>
      </c>
      <c r="K5" s="1">
        <v>42.7</v>
      </c>
      <c r="L5" s="1">
        <v>46.7</v>
      </c>
      <c r="M5" s="1">
        <v>21.86</v>
      </c>
      <c r="N5" s="1">
        <v>25.86</v>
      </c>
      <c r="O5" s="1">
        <v>545.5</v>
      </c>
      <c r="P5" s="1">
        <v>216.2</v>
      </c>
      <c r="Q5" s="1">
        <v>113.4</v>
      </c>
      <c r="R5" s="1">
        <v>23.5</v>
      </c>
      <c r="S5" s="1">
        <v>505</v>
      </c>
      <c r="T5" s="1">
        <v>155.1</v>
      </c>
      <c r="U5" s="1">
        <v>26.62</v>
      </c>
      <c r="V5" s="1">
        <v>76.3</v>
      </c>
      <c r="W5" s="1">
        <v>315</v>
      </c>
      <c r="X5" s="1">
        <v>40.799999999999997</v>
      </c>
      <c r="Y5" s="1">
        <v>153.9</v>
      </c>
      <c r="Z5" s="1">
        <v>308.5</v>
      </c>
      <c r="AA5" s="1">
        <v>270.5</v>
      </c>
      <c r="AB5" s="1">
        <v>136.69999999999999</v>
      </c>
      <c r="AE5" s="1">
        <v>347.8</v>
      </c>
      <c r="AF5" s="1">
        <v>483.2</v>
      </c>
      <c r="AG5" s="1">
        <v>72.040000000000006</v>
      </c>
      <c r="AH5" s="1">
        <v>396.4</v>
      </c>
      <c r="AI5" s="1">
        <v>487.5</v>
      </c>
      <c r="AJ5" s="1">
        <v>63.9</v>
      </c>
      <c r="AK5" s="1">
        <v>248</v>
      </c>
      <c r="AL5" s="1">
        <v>42.55</v>
      </c>
      <c r="AM5" s="1">
        <v>46.68</v>
      </c>
      <c r="AN5" s="1">
        <v>21.82</v>
      </c>
      <c r="AO5" s="1">
        <v>25.7</v>
      </c>
      <c r="AP5" s="1">
        <v>544.5</v>
      </c>
      <c r="AQ5" s="1">
        <v>215.6</v>
      </c>
      <c r="AR5" s="1">
        <v>113.3</v>
      </c>
      <c r="AS5" s="1">
        <v>23.3</v>
      </c>
      <c r="AT5" s="1">
        <v>504.5</v>
      </c>
      <c r="AU5" s="1">
        <v>154.69999999999999</v>
      </c>
      <c r="AV5" s="1">
        <v>26.54</v>
      </c>
      <c r="AW5" s="1">
        <v>76.2</v>
      </c>
      <c r="AX5" s="1">
        <v>314.60000000000002</v>
      </c>
      <c r="AY5" s="1">
        <v>40.15</v>
      </c>
      <c r="AZ5" s="1">
        <v>153.4</v>
      </c>
      <c r="BA5" s="1">
        <v>307</v>
      </c>
      <c r="BB5" s="1">
        <v>270</v>
      </c>
      <c r="BC5" s="1">
        <v>136.19999999999999</v>
      </c>
    </row>
    <row r="6" spans="1:55" ht="14.4" x14ac:dyDescent="0.3">
      <c r="A6" s="1" t="s">
        <v>30</v>
      </c>
      <c r="D6" s="1">
        <v>304.39999999999998</v>
      </c>
      <c r="E6" s="1">
        <v>407.6</v>
      </c>
      <c r="F6" s="1">
        <v>63.12</v>
      </c>
      <c r="G6" s="1">
        <v>395</v>
      </c>
      <c r="H6" s="1">
        <v>509</v>
      </c>
      <c r="I6" s="1">
        <v>67.5</v>
      </c>
      <c r="J6" s="1">
        <v>334</v>
      </c>
      <c r="K6" s="1">
        <v>46.9</v>
      </c>
      <c r="L6" s="1">
        <v>43.86</v>
      </c>
      <c r="M6" s="1">
        <v>21.68</v>
      </c>
      <c r="N6" s="1">
        <v>21.64</v>
      </c>
      <c r="O6" s="1">
        <v>526</v>
      </c>
      <c r="P6" s="1">
        <v>256.39999999999998</v>
      </c>
      <c r="Q6" s="1">
        <v>99.25</v>
      </c>
      <c r="R6" s="1">
        <v>22.2</v>
      </c>
      <c r="S6" s="1">
        <v>565</v>
      </c>
      <c r="T6" s="1">
        <v>127.2</v>
      </c>
      <c r="U6" s="1">
        <v>34.96</v>
      </c>
      <c r="V6" s="1">
        <v>79.8</v>
      </c>
      <c r="W6" s="1">
        <v>334</v>
      </c>
      <c r="X6" s="1">
        <v>45.35</v>
      </c>
      <c r="Y6" s="1">
        <v>135.30000000000001</v>
      </c>
      <c r="Z6" s="1">
        <v>337</v>
      </c>
      <c r="AA6" s="1">
        <v>277</v>
      </c>
      <c r="AB6" s="1">
        <v>162.5</v>
      </c>
      <c r="AE6" s="1">
        <v>304.2</v>
      </c>
      <c r="AF6" s="1">
        <v>406.4</v>
      </c>
      <c r="AG6" s="1">
        <v>63.02</v>
      </c>
      <c r="AH6" s="1">
        <v>394</v>
      </c>
      <c r="AI6" s="1">
        <v>508</v>
      </c>
      <c r="AJ6" s="1">
        <v>67.150000000000006</v>
      </c>
      <c r="AK6" s="1">
        <v>333.5</v>
      </c>
      <c r="AL6" s="1">
        <v>46.8</v>
      </c>
      <c r="AM6" s="1">
        <v>43.84</v>
      </c>
      <c r="AN6" s="1">
        <v>21.64</v>
      </c>
      <c r="AO6" s="1">
        <v>21.62</v>
      </c>
      <c r="AP6" s="1">
        <v>525.5</v>
      </c>
      <c r="AQ6" s="1">
        <v>255.8</v>
      </c>
      <c r="AR6" s="1">
        <v>99.2</v>
      </c>
      <c r="AS6" s="1">
        <v>22</v>
      </c>
      <c r="AT6" s="1">
        <v>564.5</v>
      </c>
      <c r="AU6" s="1">
        <v>126.5</v>
      </c>
      <c r="AV6" s="1">
        <v>34.700000000000003</v>
      </c>
      <c r="AW6" s="1">
        <v>79.7</v>
      </c>
      <c r="AX6" s="1">
        <v>332.4</v>
      </c>
      <c r="AY6" s="1">
        <v>45.3</v>
      </c>
      <c r="AZ6" s="1">
        <v>135.19999999999999</v>
      </c>
      <c r="BA6" s="1">
        <v>336</v>
      </c>
      <c r="BB6" s="1">
        <v>276</v>
      </c>
      <c r="BC6" s="1">
        <v>162.19999999999999</v>
      </c>
    </row>
    <row r="7" spans="1:55" ht="14.4" x14ac:dyDescent="0.3">
      <c r="A7" s="1" t="s">
        <v>31</v>
      </c>
      <c r="D7" s="1">
        <v>283.60000000000002</v>
      </c>
      <c r="E7" s="1">
        <v>306.2</v>
      </c>
      <c r="F7" s="1">
        <v>64.06</v>
      </c>
      <c r="G7" s="1">
        <v>408.8</v>
      </c>
      <c r="H7" s="1">
        <v>417</v>
      </c>
      <c r="I7" s="1">
        <v>83.5</v>
      </c>
      <c r="J7" s="1">
        <v>362</v>
      </c>
      <c r="K7" s="1">
        <v>36.65</v>
      </c>
      <c r="L7" s="1">
        <v>35.22</v>
      </c>
      <c r="M7" s="1">
        <v>19.850000000000001</v>
      </c>
      <c r="N7" s="1">
        <v>20.94</v>
      </c>
      <c r="O7" s="1">
        <v>550.5</v>
      </c>
      <c r="P7" s="1">
        <v>174.5</v>
      </c>
      <c r="Q7" s="1">
        <v>128.19999999999999</v>
      </c>
      <c r="R7" s="1">
        <v>22.7</v>
      </c>
      <c r="S7" s="1">
        <v>550.5</v>
      </c>
      <c r="T7" s="1">
        <v>125.1</v>
      </c>
      <c r="U7" s="1">
        <v>27.72</v>
      </c>
      <c r="V7" s="1">
        <v>79.900000000000006</v>
      </c>
      <c r="W7" s="1">
        <v>310.8</v>
      </c>
      <c r="X7" s="1">
        <v>38.299999999999997</v>
      </c>
      <c r="Y7" s="1">
        <v>138.30000000000001</v>
      </c>
      <c r="Z7" s="1">
        <v>258</v>
      </c>
      <c r="AA7" s="1">
        <v>228.5</v>
      </c>
      <c r="AB7" s="1">
        <v>125.7</v>
      </c>
      <c r="AE7" s="1">
        <v>283.39999999999998</v>
      </c>
      <c r="AF7" s="1">
        <v>305.60000000000002</v>
      </c>
      <c r="AG7" s="1">
        <v>64.02</v>
      </c>
      <c r="AH7" s="1">
        <v>408.4</v>
      </c>
      <c r="AI7" s="1">
        <v>416</v>
      </c>
      <c r="AJ7" s="1">
        <v>83.15</v>
      </c>
      <c r="AK7" s="1">
        <v>361.5</v>
      </c>
      <c r="AL7" s="1">
        <v>36.549999999999997</v>
      </c>
      <c r="AM7" s="1">
        <v>35.200000000000003</v>
      </c>
      <c r="AN7" s="1">
        <v>19.829999999999998</v>
      </c>
      <c r="AO7" s="1">
        <v>20.92</v>
      </c>
      <c r="AP7" s="1">
        <v>549.5</v>
      </c>
      <c r="AQ7" s="1">
        <v>174</v>
      </c>
      <c r="AR7" s="1">
        <v>128.1</v>
      </c>
      <c r="AS7" s="1">
        <v>22.5</v>
      </c>
      <c r="AT7" s="1">
        <v>550</v>
      </c>
      <c r="AU7" s="1">
        <v>124.7</v>
      </c>
      <c r="AV7" s="1">
        <v>27.48</v>
      </c>
      <c r="AW7" s="1">
        <v>79.8</v>
      </c>
      <c r="AX7" s="1">
        <v>310.39999999999998</v>
      </c>
      <c r="AY7" s="1">
        <v>38.200000000000003</v>
      </c>
      <c r="AZ7" s="1">
        <v>137.80000000000001</v>
      </c>
      <c r="BA7" s="1">
        <v>257</v>
      </c>
      <c r="BB7" s="1">
        <v>228</v>
      </c>
      <c r="BC7" s="1">
        <v>125.5</v>
      </c>
    </row>
    <row r="8" spans="1:55" ht="14.4" x14ac:dyDescent="0.3">
      <c r="A8" s="1" t="s">
        <v>32</v>
      </c>
      <c r="D8" s="1">
        <v>253.2</v>
      </c>
      <c r="E8" s="1">
        <v>426</v>
      </c>
      <c r="F8" s="1">
        <v>67.3</v>
      </c>
      <c r="G8" s="1">
        <v>379</v>
      </c>
      <c r="H8" s="1">
        <v>276.5</v>
      </c>
      <c r="I8" s="1">
        <v>70.3</v>
      </c>
      <c r="J8" s="1">
        <v>314.2</v>
      </c>
      <c r="K8" s="1">
        <v>38.4</v>
      </c>
      <c r="L8" s="1">
        <v>33.799999999999997</v>
      </c>
      <c r="M8" s="1">
        <v>20.23</v>
      </c>
      <c r="N8" s="1">
        <v>23.44</v>
      </c>
      <c r="O8" s="1">
        <v>557</v>
      </c>
      <c r="P8" s="1">
        <v>202</v>
      </c>
      <c r="Q8" s="1">
        <v>118.7</v>
      </c>
      <c r="R8" s="1">
        <v>19.05</v>
      </c>
      <c r="S8" s="1">
        <v>455.7</v>
      </c>
      <c r="T8" s="1">
        <v>152.30000000000001</v>
      </c>
      <c r="U8" s="1">
        <v>25.54</v>
      </c>
      <c r="V8" s="1">
        <v>85.1</v>
      </c>
      <c r="W8" s="1">
        <v>253.8</v>
      </c>
      <c r="X8" s="1">
        <v>47.454500000000003</v>
      </c>
      <c r="Y8" s="1">
        <v>131.5</v>
      </c>
      <c r="Z8" s="1">
        <v>218</v>
      </c>
      <c r="AA8" s="1">
        <v>253</v>
      </c>
      <c r="AB8" s="1">
        <v>111.9</v>
      </c>
      <c r="AE8" s="1">
        <v>253</v>
      </c>
      <c r="AF8" s="1">
        <v>425.4</v>
      </c>
      <c r="AG8" s="1">
        <v>67.180000000000007</v>
      </c>
      <c r="AH8" s="1">
        <v>378.4</v>
      </c>
      <c r="AI8" s="1">
        <v>275.5</v>
      </c>
      <c r="AJ8" s="1">
        <v>70.150000000000006</v>
      </c>
      <c r="AK8" s="1">
        <v>313.8</v>
      </c>
      <c r="AL8" s="1">
        <v>38.340000000000003</v>
      </c>
      <c r="AM8" s="1">
        <v>33.78</v>
      </c>
      <c r="AN8" s="1">
        <v>20.21</v>
      </c>
      <c r="AO8" s="1">
        <v>23.41</v>
      </c>
      <c r="AP8" s="1">
        <v>555.5</v>
      </c>
      <c r="AQ8" s="1">
        <v>201.6</v>
      </c>
      <c r="AR8" s="1">
        <v>118.2</v>
      </c>
      <c r="AS8" s="1">
        <v>18.95</v>
      </c>
      <c r="AT8" s="1">
        <v>455.5</v>
      </c>
      <c r="AU8" s="1">
        <v>151.9</v>
      </c>
      <c r="AV8" s="1">
        <v>25.46</v>
      </c>
      <c r="AW8" s="1">
        <v>85</v>
      </c>
      <c r="AX8" s="1">
        <v>253.4</v>
      </c>
      <c r="AY8" s="1">
        <v>47.272680000000001</v>
      </c>
      <c r="AZ8" s="1">
        <v>131.19999999999999</v>
      </c>
      <c r="BA8" s="1">
        <v>216</v>
      </c>
      <c r="BB8" s="1">
        <v>252.5</v>
      </c>
      <c r="BC8" s="1">
        <v>111.7</v>
      </c>
    </row>
    <row r="9" spans="1:55" ht="14.4" x14ac:dyDescent="0.3">
      <c r="A9" s="1" t="s">
        <v>33</v>
      </c>
      <c r="D9" s="1">
        <v>204.6</v>
      </c>
      <c r="E9" s="1">
        <v>388.4</v>
      </c>
      <c r="F9" s="1">
        <v>60.38</v>
      </c>
      <c r="G9" s="1">
        <v>288</v>
      </c>
      <c r="H9" s="1">
        <v>327.5</v>
      </c>
      <c r="I9" s="1">
        <v>73.599999999999994</v>
      </c>
      <c r="J9" s="1">
        <v>265.39999999999998</v>
      </c>
      <c r="K9" s="1">
        <v>27.2</v>
      </c>
      <c r="L9" s="1">
        <v>26.26</v>
      </c>
      <c r="M9" s="1">
        <v>18.87</v>
      </c>
      <c r="N9" s="1">
        <v>21.16</v>
      </c>
      <c r="O9" s="1">
        <v>585.5</v>
      </c>
      <c r="P9" s="1">
        <v>194.8</v>
      </c>
      <c r="Q9" s="1">
        <v>132.5</v>
      </c>
      <c r="R9" s="1">
        <v>17.55</v>
      </c>
      <c r="S9" s="1">
        <v>451.9</v>
      </c>
      <c r="T9" s="1">
        <v>182.3</v>
      </c>
      <c r="U9" s="1">
        <v>27.18</v>
      </c>
      <c r="V9" s="1">
        <v>80.900000000000006</v>
      </c>
      <c r="W9" s="1">
        <v>224.4</v>
      </c>
      <c r="X9" s="1">
        <v>45.909041999999999</v>
      </c>
      <c r="Y9" s="1">
        <v>119.7</v>
      </c>
      <c r="Z9" s="1">
        <v>219.5</v>
      </c>
      <c r="AA9" s="1">
        <v>218.5</v>
      </c>
      <c r="AB9" s="1">
        <v>109.7</v>
      </c>
      <c r="AE9" s="1">
        <v>204.4</v>
      </c>
      <c r="AF9" s="1">
        <v>388</v>
      </c>
      <c r="AG9" s="1">
        <v>60.32</v>
      </c>
      <c r="AH9" s="1">
        <v>287.60000000000002</v>
      </c>
      <c r="AI9" s="1">
        <v>326</v>
      </c>
      <c r="AJ9" s="1">
        <v>73.45</v>
      </c>
      <c r="AK9" s="1">
        <v>265.2</v>
      </c>
      <c r="AL9" s="1">
        <v>27.1</v>
      </c>
      <c r="AM9" s="1">
        <v>26.22</v>
      </c>
      <c r="AN9" s="1">
        <v>18.86</v>
      </c>
      <c r="AO9" s="1">
        <v>21.15</v>
      </c>
      <c r="AP9" s="1">
        <v>584.5</v>
      </c>
      <c r="AQ9" s="1">
        <v>194.4</v>
      </c>
      <c r="AR9" s="1">
        <v>132.19999999999999</v>
      </c>
      <c r="AS9" s="1">
        <v>17.45</v>
      </c>
      <c r="AT9" s="1">
        <v>451.1</v>
      </c>
      <c r="AU9" s="1">
        <v>181.9</v>
      </c>
      <c r="AV9" s="1">
        <v>27.1</v>
      </c>
      <c r="AW9" s="1">
        <v>80.8</v>
      </c>
      <c r="AX9" s="1">
        <v>224</v>
      </c>
      <c r="AY9" s="1">
        <v>45.81814</v>
      </c>
      <c r="AZ9" s="1">
        <v>119.2</v>
      </c>
      <c r="BA9" s="1">
        <v>218.5</v>
      </c>
      <c r="BB9" s="1">
        <v>218</v>
      </c>
      <c r="BC9" s="1">
        <v>109.3</v>
      </c>
    </row>
    <row r="10" spans="1:55" ht="14.4" x14ac:dyDescent="0.3">
      <c r="A10" s="1" t="s">
        <v>34</v>
      </c>
      <c r="D10" s="1">
        <v>167.7</v>
      </c>
      <c r="E10" s="1">
        <v>338.4</v>
      </c>
      <c r="F10" s="1">
        <v>58.5</v>
      </c>
      <c r="G10" s="1">
        <v>226.4</v>
      </c>
      <c r="H10" s="1">
        <v>276.5</v>
      </c>
      <c r="I10" s="1">
        <v>53.9</v>
      </c>
      <c r="J10" s="1">
        <v>204.8</v>
      </c>
      <c r="K10" s="1">
        <v>25.58</v>
      </c>
      <c r="L10" s="1">
        <v>23.84</v>
      </c>
      <c r="M10" s="1">
        <v>19.02</v>
      </c>
      <c r="N10" s="1">
        <v>23.58</v>
      </c>
      <c r="O10" s="1">
        <v>515.5</v>
      </c>
      <c r="P10" s="1">
        <v>147.5</v>
      </c>
      <c r="Q10" s="1">
        <v>146.69999999999999</v>
      </c>
      <c r="R10" s="1">
        <v>18.75</v>
      </c>
      <c r="S10" s="1">
        <v>546.6</v>
      </c>
      <c r="T10" s="1">
        <v>151.5</v>
      </c>
      <c r="U10" s="1">
        <v>20.66</v>
      </c>
      <c r="V10" s="1">
        <v>77.8</v>
      </c>
      <c r="W10" s="1">
        <v>197</v>
      </c>
      <c r="X10" s="1">
        <v>47.818129999999996</v>
      </c>
      <c r="Y10" s="1">
        <v>89.15</v>
      </c>
      <c r="Z10" s="1">
        <v>204</v>
      </c>
      <c r="AA10" s="1">
        <v>201</v>
      </c>
      <c r="AB10" s="1">
        <v>65</v>
      </c>
      <c r="AE10" s="1">
        <v>167.6</v>
      </c>
      <c r="AF10" s="1">
        <v>337.8</v>
      </c>
      <c r="AG10" s="1">
        <v>58.42</v>
      </c>
      <c r="AH10" s="1">
        <v>226</v>
      </c>
      <c r="AI10" s="1">
        <v>275.5</v>
      </c>
      <c r="AJ10" s="1">
        <v>53.75</v>
      </c>
      <c r="AK10" s="1">
        <v>204.4</v>
      </c>
      <c r="AL10" s="1">
        <v>25.5</v>
      </c>
      <c r="AM10" s="1">
        <v>23.82</v>
      </c>
      <c r="AN10" s="1">
        <v>19.010000000000002</v>
      </c>
      <c r="AO10" s="1">
        <v>23.57</v>
      </c>
      <c r="AP10" s="1">
        <v>515</v>
      </c>
      <c r="AQ10" s="1">
        <v>147.19999999999999</v>
      </c>
      <c r="AR10" s="1">
        <v>146.6</v>
      </c>
      <c r="AS10" s="1">
        <v>18.649999999999999</v>
      </c>
      <c r="AT10" s="1">
        <v>546.20000000000005</v>
      </c>
      <c r="AU10" s="1">
        <v>151.1</v>
      </c>
      <c r="AV10" s="1">
        <v>20.54</v>
      </c>
      <c r="AW10" s="1">
        <v>77.400000000000006</v>
      </c>
      <c r="AX10" s="1">
        <v>196.8</v>
      </c>
      <c r="AY10" s="1">
        <v>47.727221999999998</v>
      </c>
      <c r="AZ10" s="1">
        <v>89.05</v>
      </c>
      <c r="BA10" s="1">
        <v>203</v>
      </c>
      <c r="BB10" s="1">
        <v>200.5</v>
      </c>
      <c r="BC10" s="1">
        <v>64.900000000000006</v>
      </c>
    </row>
    <row r="11" spans="1:55" ht="14.4" x14ac:dyDescent="0.3">
      <c r="A11" s="1" t="s">
        <v>35</v>
      </c>
      <c r="D11" s="1">
        <v>185.8</v>
      </c>
      <c r="E11" s="1">
        <v>467.4</v>
      </c>
      <c r="F11" s="1">
        <v>63.42</v>
      </c>
      <c r="G11" s="1">
        <v>267</v>
      </c>
      <c r="H11" s="1">
        <v>303.5</v>
      </c>
      <c r="I11" s="1">
        <v>84.4</v>
      </c>
      <c r="J11" s="1">
        <v>228.6</v>
      </c>
      <c r="K11" s="1">
        <v>23.04</v>
      </c>
      <c r="L11" s="1">
        <v>21.42</v>
      </c>
      <c r="M11" s="1">
        <v>17.565000000000001</v>
      </c>
      <c r="N11" s="1">
        <v>21.11</v>
      </c>
      <c r="O11" s="1">
        <v>543.5</v>
      </c>
      <c r="P11" s="1">
        <v>209.8</v>
      </c>
      <c r="Q11" s="1">
        <v>159.69999999999999</v>
      </c>
      <c r="R11" s="1">
        <v>21.35</v>
      </c>
      <c r="S11" s="1">
        <v>610.6</v>
      </c>
      <c r="T11" s="1">
        <v>241</v>
      </c>
      <c r="U11" s="1">
        <v>31.82</v>
      </c>
      <c r="V11" s="1">
        <v>77</v>
      </c>
      <c r="W11" s="1">
        <v>203.2</v>
      </c>
      <c r="X11" s="1">
        <v>59.454487</v>
      </c>
      <c r="Y11" s="1">
        <v>104.5</v>
      </c>
      <c r="Z11" s="1">
        <v>263</v>
      </c>
      <c r="AA11" s="1">
        <v>200.5</v>
      </c>
      <c r="AB11" s="1">
        <v>121.7</v>
      </c>
      <c r="AE11" s="1">
        <v>185.7</v>
      </c>
      <c r="AF11" s="1">
        <v>466.8</v>
      </c>
      <c r="AG11" s="1">
        <v>63.34</v>
      </c>
      <c r="AH11" s="1">
        <v>266.60000000000002</v>
      </c>
      <c r="AI11" s="1">
        <v>301.5</v>
      </c>
      <c r="AJ11" s="1">
        <v>84.2</v>
      </c>
      <c r="AK11" s="1">
        <v>228.4</v>
      </c>
      <c r="AL11" s="1">
        <v>22.98</v>
      </c>
      <c r="AM11" s="1">
        <v>21.4</v>
      </c>
      <c r="AN11" s="1">
        <v>17.555</v>
      </c>
      <c r="AO11" s="1">
        <v>21.09</v>
      </c>
      <c r="AP11" s="1">
        <v>542.5</v>
      </c>
      <c r="AQ11" s="1">
        <v>209</v>
      </c>
      <c r="AR11" s="1">
        <v>159.5</v>
      </c>
      <c r="AS11" s="1">
        <v>21.15</v>
      </c>
      <c r="AT11" s="1">
        <v>610.20000000000005</v>
      </c>
      <c r="AU11" s="1">
        <v>240.4</v>
      </c>
      <c r="AV11" s="1">
        <v>31.72</v>
      </c>
      <c r="AW11" s="1">
        <v>76.8</v>
      </c>
      <c r="AX11" s="1">
        <v>202.8</v>
      </c>
      <c r="AY11" s="1">
        <v>59.363579999999999</v>
      </c>
      <c r="AZ11" s="1">
        <v>104.1</v>
      </c>
      <c r="BA11" s="1">
        <v>262</v>
      </c>
      <c r="BB11" s="1">
        <v>200</v>
      </c>
      <c r="BC11" s="1">
        <v>121.5</v>
      </c>
    </row>
    <row r="12" spans="1:55" ht="14.4" x14ac:dyDescent="0.3">
      <c r="A12" s="1" t="s">
        <v>36</v>
      </c>
      <c r="D12" s="1">
        <v>178.3</v>
      </c>
      <c r="E12" s="1">
        <v>391.8</v>
      </c>
      <c r="F12" s="1">
        <v>71.2</v>
      </c>
      <c r="G12" s="1">
        <v>255.6</v>
      </c>
      <c r="H12" s="1">
        <v>244</v>
      </c>
      <c r="I12" s="1">
        <v>61</v>
      </c>
      <c r="J12" s="1">
        <v>253</v>
      </c>
      <c r="K12" s="1">
        <v>21.92</v>
      </c>
      <c r="L12" s="1">
        <v>21.63</v>
      </c>
      <c r="M12" s="1">
        <v>18.594999999999999</v>
      </c>
      <c r="N12" s="1">
        <v>19.655000000000001</v>
      </c>
      <c r="O12" s="1">
        <v>534.5</v>
      </c>
      <c r="P12" s="1">
        <v>215.2</v>
      </c>
      <c r="Q12" s="1">
        <v>187.9</v>
      </c>
      <c r="R12" s="1">
        <v>19.350000000000001</v>
      </c>
      <c r="S12" s="1">
        <v>598.6</v>
      </c>
      <c r="T12" s="1">
        <v>169</v>
      </c>
      <c r="U12" s="1">
        <v>38.700000000000003</v>
      </c>
      <c r="V12" s="1">
        <v>83.8</v>
      </c>
      <c r="W12" s="1">
        <v>187.65</v>
      </c>
      <c r="X12" s="1">
        <v>57.272675</v>
      </c>
      <c r="Y12" s="1">
        <v>116</v>
      </c>
      <c r="Z12" s="1">
        <v>260</v>
      </c>
      <c r="AA12" s="1">
        <v>198</v>
      </c>
      <c r="AB12" s="1">
        <v>94.1</v>
      </c>
      <c r="AE12" s="1">
        <v>178.1</v>
      </c>
      <c r="AF12" s="1">
        <v>390.6</v>
      </c>
      <c r="AG12" s="1">
        <v>71.099999999999994</v>
      </c>
      <c r="AH12" s="1">
        <v>255.2</v>
      </c>
      <c r="AI12" s="1">
        <v>243.5</v>
      </c>
      <c r="AJ12" s="1">
        <v>60.8</v>
      </c>
      <c r="AK12" s="1">
        <v>252.5</v>
      </c>
      <c r="AL12" s="1">
        <v>21.86</v>
      </c>
      <c r="AM12" s="1">
        <v>21.62</v>
      </c>
      <c r="AN12" s="1">
        <v>18.585000000000001</v>
      </c>
      <c r="AO12" s="1">
        <v>19.645</v>
      </c>
      <c r="AP12" s="1">
        <v>533.5</v>
      </c>
      <c r="AQ12" s="1">
        <v>214.8</v>
      </c>
      <c r="AR12" s="1">
        <v>187.6</v>
      </c>
      <c r="AS12" s="1">
        <v>19.25</v>
      </c>
      <c r="AT12" s="1">
        <v>598</v>
      </c>
      <c r="AU12" s="1">
        <v>168.5</v>
      </c>
      <c r="AV12" s="1">
        <v>38.64</v>
      </c>
      <c r="AW12" s="1">
        <v>83.7</v>
      </c>
      <c r="AX12" s="1">
        <v>187.55</v>
      </c>
      <c r="AY12" s="1">
        <v>57.19003</v>
      </c>
      <c r="AZ12" s="1">
        <v>115.4</v>
      </c>
      <c r="BA12" s="1">
        <v>258</v>
      </c>
      <c r="BB12" s="1">
        <v>197.8</v>
      </c>
      <c r="BC12" s="1">
        <v>93.85</v>
      </c>
    </row>
    <row r="13" spans="1:55" ht="14.4" x14ac:dyDescent="0.3">
      <c r="A13" s="1" t="s">
        <v>37</v>
      </c>
      <c r="D13" s="1">
        <v>133.6</v>
      </c>
      <c r="E13" s="1">
        <v>693.5</v>
      </c>
      <c r="F13" s="1">
        <v>47.5</v>
      </c>
      <c r="G13" s="1">
        <v>196.3</v>
      </c>
      <c r="H13" s="1">
        <v>184</v>
      </c>
      <c r="I13" s="1">
        <v>65.05</v>
      </c>
      <c r="J13" s="1">
        <v>196</v>
      </c>
      <c r="K13" s="1">
        <v>17.72</v>
      </c>
      <c r="L13" s="1">
        <v>19.149999999999999</v>
      </c>
      <c r="M13" s="1">
        <v>16.695</v>
      </c>
      <c r="N13" s="1">
        <v>14.675000000000001</v>
      </c>
      <c r="O13" s="1">
        <v>420.4</v>
      </c>
      <c r="P13" s="1">
        <v>186.7</v>
      </c>
      <c r="Q13" s="1">
        <v>132.1</v>
      </c>
      <c r="R13" s="1">
        <v>18.55</v>
      </c>
      <c r="S13" s="1">
        <v>496.6</v>
      </c>
      <c r="T13" s="1">
        <v>165.9</v>
      </c>
      <c r="U13" s="1">
        <v>38.78</v>
      </c>
      <c r="V13" s="1">
        <v>63</v>
      </c>
      <c r="W13" s="1">
        <v>178.55</v>
      </c>
      <c r="X13" s="1">
        <v>45.950369999999999</v>
      </c>
      <c r="Y13" s="1">
        <v>107.5</v>
      </c>
      <c r="Z13" s="1">
        <v>257</v>
      </c>
      <c r="AA13" s="1">
        <v>152.19999999999999</v>
      </c>
      <c r="AB13" s="1">
        <v>108.8</v>
      </c>
      <c r="AE13" s="1">
        <v>133.5</v>
      </c>
      <c r="AF13" s="1">
        <v>692</v>
      </c>
      <c r="AG13" s="1">
        <v>47.4</v>
      </c>
      <c r="AH13" s="1">
        <v>196</v>
      </c>
      <c r="AI13" s="1">
        <v>183</v>
      </c>
      <c r="AJ13" s="1">
        <v>64.849999999999994</v>
      </c>
      <c r="AK13" s="1">
        <v>195.8</v>
      </c>
      <c r="AL13" s="1">
        <v>17.68</v>
      </c>
      <c r="AM13" s="1">
        <v>19.145</v>
      </c>
      <c r="AN13" s="1">
        <v>16.684999999999999</v>
      </c>
      <c r="AO13" s="1">
        <v>14.67</v>
      </c>
      <c r="AP13" s="1">
        <v>419.4</v>
      </c>
      <c r="AQ13" s="1">
        <v>186.3</v>
      </c>
      <c r="AR13" s="1">
        <v>132</v>
      </c>
      <c r="AS13" s="1">
        <v>18.45</v>
      </c>
      <c r="AT13" s="1">
        <v>496.2</v>
      </c>
      <c r="AU13" s="1">
        <v>165.6</v>
      </c>
      <c r="AV13" s="1">
        <v>38.74</v>
      </c>
      <c r="AW13" s="1">
        <v>62.9</v>
      </c>
      <c r="AX13" s="1">
        <v>178.4</v>
      </c>
      <c r="AY13" s="1">
        <v>45.867730000000002</v>
      </c>
      <c r="AZ13" s="1">
        <v>107.2</v>
      </c>
      <c r="BA13" s="1">
        <v>256</v>
      </c>
      <c r="BB13" s="1">
        <v>152</v>
      </c>
      <c r="BC13" s="1">
        <v>108.5</v>
      </c>
    </row>
    <row r="14" spans="1:55" ht="14.4" x14ac:dyDescent="0.3">
      <c r="A14" s="1" t="s">
        <v>38</v>
      </c>
      <c r="D14" s="1">
        <v>104.3</v>
      </c>
      <c r="E14" s="1">
        <v>580.5</v>
      </c>
      <c r="F14" s="1">
        <v>43.28</v>
      </c>
      <c r="G14" s="1">
        <v>135.4</v>
      </c>
      <c r="H14" s="1">
        <v>134.4</v>
      </c>
      <c r="I14" s="1">
        <v>45.715000000000003</v>
      </c>
      <c r="J14" s="1">
        <v>145</v>
      </c>
      <c r="K14" s="1">
        <v>14.06</v>
      </c>
      <c r="L14" s="1" t="e">
        <v>#N/A</v>
      </c>
      <c r="M14" s="1">
        <v>14.07</v>
      </c>
      <c r="N14" s="1">
        <v>11.615</v>
      </c>
      <c r="O14" s="1">
        <v>331.2</v>
      </c>
      <c r="P14" s="1">
        <v>158.69999999999999</v>
      </c>
      <c r="Q14" s="1">
        <v>134.19999999999999</v>
      </c>
      <c r="R14" s="1">
        <v>17.05</v>
      </c>
      <c r="S14" s="1">
        <v>494.9</v>
      </c>
      <c r="T14" s="1">
        <v>150.4</v>
      </c>
      <c r="U14" s="1">
        <v>38.380000000000003</v>
      </c>
      <c r="V14" s="1">
        <v>57.8</v>
      </c>
      <c r="W14" s="1">
        <v>147.4</v>
      </c>
      <c r="X14" s="1">
        <v>35.537154999999998</v>
      </c>
      <c r="Y14" s="1">
        <v>107.7</v>
      </c>
      <c r="Z14" s="1">
        <v>211</v>
      </c>
      <c r="AA14" s="1">
        <v>132.19999999999999</v>
      </c>
      <c r="AB14" s="1">
        <v>115.9</v>
      </c>
      <c r="AE14" s="1">
        <v>104.1</v>
      </c>
      <c r="AF14" s="1">
        <v>579</v>
      </c>
      <c r="AG14" s="1">
        <v>43.2</v>
      </c>
      <c r="AH14" s="1">
        <v>134.9</v>
      </c>
      <c r="AI14" s="1">
        <v>133.19999999999999</v>
      </c>
      <c r="AJ14" s="1">
        <v>45.45</v>
      </c>
      <c r="AK14" s="1">
        <v>144.80000000000001</v>
      </c>
      <c r="AL14" s="1">
        <v>14.04</v>
      </c>
      <c r="AM14" s="1" t="e">
        <v>#N/A</v>
      </c>
      <c r="AN14" s="1">
        <v>14.06</v>
      </c>
      <c r="AO14" s="1">
        <v>11.59</v>
      </c>
      <c r="AP14" s="1">
        <v>330</v>
      </c>
      <c r="AQ14" s="1">
        <v>158.30000000000001</v>
      </c>
      <c r="AR14" s="1">
        <v>134</v>
      </c>
      <c r="AS14" s="1">
        <v>16.95</v>
      </c>
      <c r="AT14" s="1">
        <v>494.5</v>
      </c>
      <c r="AU14" s="1">
        <v>149.5</v>
      </c>
      <c r="AV14" s="1">
        <v>38.24</v>
      </c>
      <c r="AW14" s="1">
        <v>56.4</v>
      </c>
      <c r="AX14" s="1">
        <v>147.30000000000001</v>
      </c>
      <c r="AY14" s="1">
        <v>35.454514000000003</v>
      </c>
      <c r="AZ14" s="1">
        <v>107.6</v>
      </c>
      <c r="BA14" s="1">
        <v>210</v>
      </c>
      <c r="BB14" s="1">
        <v>132</v>
      </c>
      <c r="BC14" s="1">
        <v>115.5</v>
      </c>
    </row>
    <row r="15" spans="1:55" ht="14.4" x14ac:dyDescent="0.3">
      <c r="A15" s="1" t="s">
        <v>39</v>
      </c>
      <c r="D15" s="1">
        <v>96.85</v>
      </c>
      <c r="E15" s="1">
        <v>758</v>
      </c>
      <c r="F15" s="1">
        <v>46.604999999999997</v>
      </c>
      <c r="G15" s="1">
        <v>144.69999999999999</v>
      </c>
      <c r="H15" s="1">
        <v>217.5</v>
      </c>
      <c r="I15" s="1">
        <v>52.1</v>
      </c>
      <c r="J15" s="1">
        <v>150.4</v>
      </c>
      <c r="K15" s="1">
        <v>27.12</v>
      </c>
      <c r="L15" s="1" t="e">
        <v>#N/A</v>
      </c>
      <c r="M15" s="1">
        <v>13.635</v>
      </c>
      <c r="N15" s="1">
        <v>11.93</v>
      </c>
      <c r="O15" s="1">
        <v>442.4</v>
      </c>
      <c r="P15" s="1">
        <v>236.8</v>
      </c>
      <c r="Q15" s="1">
        <v>138.4</v>
      </c>
      <c r="R15" s="1">
        <v>15.65</v>
      </c>
      <c r="S15" s="1">
        <v>631.20000000000005</v>
      </c>
      <c r="T15" s="1">
        <v>152</v>
      </c>
      <c r="U15" s="1">
        <v>42.74</v>
      </c>
      <c r="V15" s="1">
        <v>51.8</v>
      </c>
      <c r="W15" s="1">
        <v>167</v>
      </c>
      <c r="X15" s="1">
        <v>37.314014</v>
      </c>
      <c r="Y15" s="1">
        <v>116.8</v>
      </c>
      <c r="Z15" s="1">
        <v>316.5</v>
      </c>
      <c r="AA15" s="1">
        <v>158.6</v>
      </c>
      <c r="AB15" s="1">
        <v>153.1</v>
      </c>
      <c r="AE15" s="1">
        <v>96.65</v>
      </c>
      <c r="AF15" s="1">
        <v>756.5</v>
      </c>
      <c r="AG15" s="1">
        <v>46.5</v>
      </c>
      <c r="AH15" s="1">
        <v>144.30000000000001</v>
      </c>
      <c r="AI15" s="1">
        <v>214.5</v>
      </c>
      <c r="AJ15" s="1">
        <v>51.9</v>
      </c>
      <c r="AK15" s="1">
        <v>150.19999999999999</v>
      </c>
      <c r="AL15" s="1">
        <v>26.96</v>
      </c>
      <c r="AM15" s="1" t="e">
        <v>#N/A</v>
      </c>
      <c r="AN15" s="1">
        <v>13.625</v>
      </c>
      <c r="AO15" s="1">
        <v>11.895</v>
      </c>
      <c r="AP15" s="1">
        <v>441</v>
      </c>
      <c r="AQ15" s="1">
        <v>236</v>
      </c>
      <c r="AR15" s="1">
        <v>138.30000000000001</v>
      </c>
      <c r="AS15" s="1">
        <v>15.55</v>
      </c>
      <c r="AT15" s="1">
        <v>630.79999999999995</v>
      </c>
      <c r="AU15" s="1">
        <v>151.4</v>
      </c>
      <c r="AV15" s="1">
        <v>42.34</v>
      </c>
      <c r="AW15" s="1">
        <v>51.7</v>
      </c>
      <c r="AX15" s="1">
        <v>166.8</v>
      </c>
      <c r="AY15" s="1">
        <v>37.190049999999999</v>
      </c>
      <c r="AZ15" s="1">
        <v>115.9</v>
      </c>
      <c r="BA15" s="1">
        <v>313.5</v>
      </c>
      <c r="BB15" s="1">
        <v>158.4</v>
      </c>
      <c r="BC15" s="1">
        <v>153</v>
      </c>
    </row>
    <row r="16" spans="1:55" ht="14.4" x14ac:dyDescent="0.3">
      <c r="A16" s="1" t="s">
        <v>40</v>
      </c>
      <c r="D16" s="1">
        <v>168.6</v>
      </c>
      <c r="E16" s="1">
        <v>828.5</v>
      </c>
      <c r="F16" s="1">
        <v>51.95</v>
      </c>
      <c r="G16" s="1">
        <v>175.9</v>
      </c>
      <c r="H16" s="1">
        <v>269</v>
      </c>
      <c r="I16" s="1">
        <v>66.2</v>
      </c>
      <c r="J16" s="1">
        <v>269</v>
      </c>
      <c r="K16" s="1">
        <v>36.5</v>
      </c>
      <c r="L16" s="1" t="e">
        <v>#N/A</v>
      </c>
      <c r="M16" s="1">
        <v>16.414999999999999</v>
      </c>
      <c r="N16" s="1">
        <v>11.07</v>
      </c>
      <c r="O16" s="1">
        <v>486.5</v>
      </c>
      <c r="P16" s="1">
        <v>312.2</v>
      </c>
      <c r="Q16" s="1">
        <v>131.6</v>
      </c>
      <c r="R16" s="1">
        <v>20.8</v>
      </c>
      <c r="S16" s="1">
        <v>636.79999999999995</v>
      </c>
      <c r="T16" s="1">
        <v>205</v>
      </c>
      <c r="U16" s="1">
        <v>47.82</v>
      </c>
      <c r="V16" s="1">
        <v>64.5</v>
      </c>
      <c r="W16" s="1">
        <v>174.9</v>
      </c>
      <c r="X16" s="1">
        <v>41.172015999999999</v>
      </c>
      <c r="Y16" s="1">
        <v>150.19999999999999</v>
      </c>
      <c r="Z16" s="1">
        <v>357</v>
      </c>
      <c r="AA16" s="1">
        <v>212.5</v>
      </c>
      <c r="AB16" s="1">
        <v>264</v>
      </c>
      <c r="AE16" s="1">
        <v>168.4</v>
      </c>
      <c r="AF16" s="1">
        <v>826</v>
      </c>
      <c r="AG16" s="1">
        <v>51.95</v>
      </c>
      <c r="AH16" s="1">
        <v>175.6</v>
      </c>
      <c r="AI16" s="1">
        <v>268.5</v>
      </c>
      <c r="AJ16" s="1">
        <v>66</v>
      </c>
      <c r="AK16" s="1">
        <v>268.5</v>
      </c>
      <c r="AL16" s="1">
        <v>36.4</v>
      </c>
      <c r="AM16" s="1" t="e">
        <v>#N/A</v>
      </c>
      <c r="AN16" s="1">
        <v>16.405000000000001</v>
      </c>
      <c r="AO16" s="1">
        <v>11.05</v>
      </c>
      <c r="AP16" s="1">
        <v>486</v>
      </c>
      <c r="AQ16" s="1">
        <v>311.8</v>
      </c>
      <c r="AR16" s="1">
        <v>131.55000000000001</v>
      </c>
      <c r="AS16" s="1">
        <v>20.6</v>
      </c>
      <c r="AT16" s="1">
        <v>635.4</v>
      </c>
      <c r="AU16" s="1">
        <v>204</v>
      </c>
      <c r="AV16" s="1">
        <v>47.76</v>
      </c>
      <c r="AW16" s="1">
        <v>64</v>
      </c>
      <c r="AX16" s="1">
        <v>174.8</v>
      </c>
      <c r="AY16" s="1">
        <v>41.021749999999997</v>
      </c>
      <c r="AZ16" s="1">
        <v>150</v>
      </c>
      <c r="BA16" s="1">
        <v>354</v>
      </c>
      <c r="BB16" s="1">
        <v>212</v>
      </c>
      <c r="BC16" s="1">
        <v>263</v>
      </c>
    </row>
    <row r="17" spans="1:55" ht="14.4" x14ac:dyDescent="0.3">
      <c r="A17" s="1" t="s">
        <v>41</v>
      </c>
      <c r="D17" s="1">
        <v>200.5</v>
      </c>
      <c r="E17" s="1">
        <v>834</v>
      </c>
      <c r="F17" s="1">
        <v>58.5</v>
      </c>
      <c r="G17" s="1">
        <v>211.2</v>
      </c>
      <c r="H17" s="1">
        <v>279</v>
      </c>
      <c r="I17" s="1">
        <v>88</v>
      </c>
      <c r="J17" s="1">
        <v>336.5</v>
      </c>
      <c r="K17" s="1">
        <v>58.7</v>
      </c>
      <c r="L17" s="1" t="e">
        <v>#N/A</v>
      </c>
      <c r="M17" s="1">
        <v>17.12</v>
      </c>
      <c r="N17" s="1">
        <v>12.82</v>
      </c>
      <c r="O17" s="1">
        <v>557</v>
      </c>
      <c r="P17" s="1">
        <v>558.5</v>
      </c>
      <c r="Q17" s="1">
        <v>84.7</v>
      </c>
      <c r="R17" s="1">
        <v>21.95</v>
      </c>
      <c r="S17" s="1">
        <v>739.6</v>
      </c>
      <c r="T17" s="1">
        <v>280</v>
      </c>
      <c r="U17" s="1">
        <v>55.65</v>
      </c>
      <c r="V17" s="1">
        <v>88.7</v>
      </c>
      <c r="W17" s="1">
        <v>195.25</v>
      </c>
      <c r="X17" s="1">
        <v>55.296722000000003</v>
      </c>
      <c r="Y17" s="1">
        <v>178.7</v>
      </c>
      <c r="Z17" s="1">
        <v>441</v>
      </c>
      <c r="AA17" s="1">
        <v>300</v>
      </c>
      <c r="AB17" s="1">
        <v>382.4</v>
      </c>
      <c r="AE17" s="1">
        <v>200</v>
      </c>
      <c r="AF17" s="1">
        <v>832</v>
      </c>
      <c r="AG17" s="1">
        <v>58.3</v>
      </c>
      <c r="AH17" s="1">
        <v>210.8</v>
      </c>
      <c r="AI17" s="1">
        <v>277</v>
      </c>
      <c r="AJ17" s="1">
        <v>87.99</v>
      </c>
      <c r="AK17" s="1">
        <v>336</v>
      </c>
      <c r="AL17" s="1">
        <v>58.5</v>
      </c>
      <c r="AM17" s="1" t="e">
        <v>#N/A</v>
      </c>
      <c r="AN17" s="1">
        <v>17.11</v>
      </c>
      <c r="AO17" s="1">
        <v>12.775</v>
      </c>
      <c r="AP17" s="1">
        <v>555</v>
      </c>
      <c r="AQ17" s="1">
        <v>557.5</v>
      </c>
      <c r="AR17" s="1">
        <v>84.58</v>
      </c>
      <c r="AS17" s="1">
        <v>21.75</v>
      </c>
      <c r="AT17" s="1">
        <v>738.4</v>
      </c>
      <c r="AU17" s="1">
        <v>279</v>
      </c>
      <c r="AV17" s="1">
        <v>55.5</v>
      </c>
      <c r="AW17" s="1">
        <v>88.6</v>
      </c>
      <c r="AX17" s="1">
        <v>195</v>
      </c>
      <c r="AY17" s="1">
        <v>54.921066000000003</v>
      </c>
      <c r="AZ17" s="1">
        <v>178.6</v>
      </c>
      <c r="BA17" s="1">
        <v>438</v>
      </c>
      <c r="BB17" s="1">
        <v>298.5</v>
      </c>
      <c r="BC17" s="1">
        <v>382</v>
      </c>
    </row>
    <row r="18" spans="1:55" ht="14.4" x14ac:dyDescent="0.3">
      <c r="A18" s="1" t="s">
        <v>42</v>
      </c>
      <c r="D18" s="1">
        <v>173</v>
      </c>
      <c r="E18" s="1">
        <v>983</v>
      </c>
      <c r="F18" s="1">
        <v>53</v>
      </c>
      <c r="G18" s="1">
        <v>218</v>
      </c>
      <c r="H18" s="1">
        <v>388</v>
      </c>
      <c r="I18" s="1">
        <v>58</v>
      </c>
      <c r="J18" s="1">
        <v>324</v>
      </c>
      <c r="K18" s="1">
        <v>46.2</v>
      </c>
      <c r="L18" s="1" t="e">
        <v>#N/A</v>
      </c>
      <c r="M18" s="1">
        <v>16.920000000000002</v>
      </c>
      <c r="N18" s="1">
        <v>13.62</v>
      </c>
      <c r="O18" s="1">
        <v>479.5</v>
      </c>
      <c r="P18" s="1">
        <v>459.4</v>
      </c>
      <c r="Q18" s="1">
        <v>92.8</v>
      </c>
      <c r="R18" s="1">
        <v>20</v>
      </c>
      <c r="S18" s="1">
        <v>774.4</v>
      </c>
      <c r="T18" s="1">
        <v>240.5</v>
      </c>
      <c r="U18" s="1">
        <v>54.9</v>
      </c>
      <c r="V18" s="1">
        <v>46.9</v>
      </c>
      <c r="W18" s="1">
        <v>189.1</v>
      </c>
      <c r="X18" s="1">
        <v>41.021749999999997</v>
      </c>
      <c r="Y18" s="1">
        <v>160</v>
      </c>
      <c r="Z18" s="1">
        <v>365</v>
      </c>
      <c r="AA18" s="1">
        <v>265</v>
      </c>
      <c r="AB18" s="1">
        <v>321.8</v>
      </c>
      <c r="AE18" s="1">
        <v>172.8</v>
      </c>
      <c r="AF18" s="1">
        <v>980.5</v>
      </c>
      <c r="AG18" s="1">
        <v>52.8</v>
      </c>
      <c r="AH18" s="1">
        <v>217.4</v>
      </c>
      <c r="AI18" s="1">
        <v>385.5</v>
      </c>
      <c r="AJ18" s="1">
        <v>57.8</v>
      </c>
      <c r="AK18" s="1">
        <v>323.5</v>
      </c>
      <c r="AL18" s="1">
        <v>46.1</v>
      </c>
      <c r="AM18" s="1" t="e">
        <v>#N/A</v>
      </c>
      <c r="AN18" s="1">
        <v>16.91</v>
      </c>
      <c r="AO18" s="1">
        <v>13.59</v>
      </c>
      <c r="AP18" s="1">
        <v>478</v>
      </c>
      <c r="AQ18" s="1">
        <v>459.2</v>
      </c>
      <c r="AR18" s="1">
        <v>92.78</v>
      </c>
      <c r="AS18" s="1">
        <v>19.899999999999999</v>
      </c>
      <c r="AT18" s="1">
        <v>773.4</v>
      </c>
      <c r="AU18" s="1">
        <v>239.5</v>
      </c>
      <c r="AV18" s="1">
        <v>54.7</v>
      </c>
      <c r="AW18" s="1">
        <v>45</v>
      </c>
      <c r="AX18" s="1">
        <v>188.95</v>
      </c>
      <c r="AY18" s="1">
        <v>40.946624999999997</v>
      </c>
      <c r="AZ18" s="1">
        <v>159.5</v>
      </c>
      <c r="BA18" s="1">
        <v>360</v>
      </c>
      <c r="BB18" s="1">
        <v>264.5</v>
      </c>
      <c r="BC18" s="1">
        <v>320.8</v>
      </c>
    </row>
    <row r="19" spans="1:55" ht="14.4" x14ac:dyDescent="0.3">
      <c r="A19" s="1" t="s">
        <v>43</v>
      </c>
      <c r="D19" s="1">
        <v>139.80000000000001</v>
      </c>
      <c r="E19" s="1">
        <v>845</v>
      </c>
      <c r="F19" s="1">
        <v>42.079998000000003</v>
      </c>
      <c r="G19" s="1">
        <v>258</v>
      </c>
      <c r="H19" s="1">
        <v>350</v>
      </c>
      <c r="I19" s="1">
        <v>45.65</v>
      </c>
      <c r="J19" s="1">
        <v>254.5</v>
      </c>
      <c r="K19" s="1">
        <v>51</v>
      </c>
      <c r="L19" s="1" t="e">
        <v>#N/A</v>
      </c>
      <c r="M19" s="1">
        <v>18.515000000000001</v>
      </c>
      <c r="N19" s="1">
        <v>11.565</v>
      </c>
      <c r="O19" s="1">
        <v>355.5</v>
      </c>
      <c r="P19" s="1">
        <v>357.2</v>
      </c>
      <c r="Q19" s="1">
        <v>109.75</v>
      </c>
      <c r="R19" s="1">
        <v>15.4</v>
      </c>
      <c r="S19" s="1">
        <v>801</v>
      </c>
      <c r="T19" s="1">
        <v>166.6</v>
      </c>
      <c r="U19" s="1">
        <v>64</v>
      </c>
      <c r="V19" s="1">
        <v>42.95</v>
      </c>
      <c r="W19" s="1">
        <v>191.75</v>
      </c>
      <c r="X19" s="1">
        <v>41.472540000000002</v>
      </c>
      <c r="Y19" s="1">
        <v>138.6</v>
      </c>
      <c r="Z19" s="1">
        <v>392</v>
      </c>
      <c r="AA19" s="1">
        <v>214</v>
      </c>
      <c r="AB19" s="1">
        <v>263.2</v>
      </c>
      <c r="AE19" s="1">
        <v>139.6</v>
      </c>
      <c r="AF19" s="1">
        <v>843</v>
      </c>
      <c r="AG19" s="1">
        <v>42</v>
      </c>
      <c r="AH19" s="1">
        <v>257.60000000000002</v>
      </c>
      <c r="AI19" s="1">
        <v>347.5</v>
      </c>
      <c r="AJ19" s="1">
        <v>44.7</v>
      </c>
      <c r="AK19" s="1">
        <v>253.5</v>
      </c>
      <c r="AL19" s="1">
        <v>50.8</v>
      </c>
      <c r="AM19" s="1" t="e">
        <v>#N/A</v>
      </c>
      <c r="AN19" s="1">
        <v>18.504999999999999</v>
      </c>
      <c r="AO19" s="1">
        <v>11.555</v>
      </c>
      <c r="AP19" s="1">
        <v>354</v>
      </c>
      <c r="AQ19" s="1">
        <v>356.6</v>
      </c>
      <c r="AR19" s="1">
        <v>109.3</v>
      </c>
      <c r="AS19" s="1">
        <v>15.3</v>
      </c>
      <c r="AT19" s="1">
        <v>800.8</v>
      </c>
      <c r="AU19" s="1">
        <v>166</v>
      </c>
      <c r="AV19" s="1">
        <v>63.85</v>
      </c>
      <c r="AW19" s="1">
        <v>41</v>
      </c>
      <c r="AX19" s="1">
        <v>191.6</v>
      </c>
      <c r="AY19" s="1">
        <v>41.172015999999999</v>
      </c>
      <c r="AZ19" s="1">
        <v>138.5</v>
      </c>
      <c r="BA19" s="1">
        <v>389</v>
      </c>
      <c r="BB19" s="1">
        <v>213.5</v>
      </c>
      <c r="BC19" s="1">
        <v>262.39999999999998</v>
      </c>
    </row>
    <row r="20" spans="1:55" ht="14.4" x14ac:dyDescent="0.3">
      <c r="A20" s="1" t="s">
        <v>44</v>
      </c>
      <c r="D20" s="1">
        <v>122.2</v>
      </c>
      <c r="E20" s="1">
        <v>600</v>
      </c>
      <c r="F20" s="1">
        <v>39</v>
      </c>
      <c r="G20" s="1">
        <v>205</v>
      </c>
      <c r="H20" s="1">
        <v>271.5</v>
      </c>
      <c r="I20" s="1">
        <v>35</v>
      </c>
      <c r="J20" s="1">
        <v>217.5</v>
      </c>
      <c r="K20" s="1">
        <v>31</v>
      </c>
      <c r="L20" s="1" t="e">
        <v>#N/A</v>
      </c>
      <c r="M20" s="1">
        <v>17.774999999999999</v>
      </c>
      <c r="N20" s="1">
        <v>12.955</v>
      </c>
      <c r="O20" s="1">
        <v>378</v>
      </c>
      <c r="P20" s="1">
        <v>256.8</v>
      </c>
      <c r="Q20" s="1">
        <v>137</v>
      </c>
      <c r="R20" s="1">
        <v>13.15</v>
      </c>
      <c r="S20" s="1">
        <v>664.2</v>
      </c>
      <c r="T20" s="1">
        <v>115.4</v>
      </c>
      <c r="U20" s="1">
        <v>50.4</v>
      </c>
      <c r="V20" s="1">
        <v>15.6</v>
      </c>
      <c r="W20" s="1">
        <v>197.45</v>
      </c>
      <c r="X20" s="1">
        <v>35.175170000000001</v>
      </c>
      <c r="Y20" s="1">
        <v>108.2</v>
      </c>
      <c r="Z20" s="1">
        <v>336</v>
      </c>
      <c r="AA20" s="1">
        <v>193</v>
      </c>
      <c r="AB20" s="1">
        <v>158.19999999999999</v>
      </c>
      <c r="AE20" s="1">
        <v>122</v>
      </c>
      <c r="AF20" s="1">
        <v>598</v>
      </c>
      <c r="AG20" s="1">
        <v>38.9</v>
      </c>
      <c r="AH20" s="1">
        <v>204.6</v>
      </c>
      <c r="AI20" s="1">
        <v>270</v>
      </c>
      <c r="AJ20" s="1">
        <v>34.5</v>
      </c>
      <c r="AK20" s="1">
        <v>217</v>
      </c>
      <c r="AL20" s="1">
        <v>30.9</v>
      </c>
      <c r="AM20" s="1" t="e">
        <v>#N/A</v>
      </c>
      <c r="AN20" s="1">
        <v>17.765000000000001</v>
      </c>
      <c r="AO20" s="1">
        <v>12.95</v>
      </c>
      <c r="AP20" s="1">
        <v>376.5</v>
      </c>
      <c r="AQ20" s="1">
        <v>255.6</v>
      </c>
      <c r="AR20" s="1">
        <v>136.25</v>
      </c>
      <c r="AS20" s="1">
        <v>13.05</v>
      </c>
      <c r="AT20" s="1">
        <v>663.6</v>
      </c>
      <c r="AU20" s="1">
        <v>114.8</v>
      </c>
      <c r="AV20" s="1">
        <v>50.3</v>
      </c>
      <c r="AW20" s="1">
        <v>15.5</v>
      </c>
      <c r="AX20" s="1">
        <v>197.4</v>
      </c>
      <c r="AY20" s="1">
        <v>35.106870000000001</v>
      </c>
      <c r="AZ20" s="1">
        <v>107.9</v>
      </c>
      <c r="BA20" s="1">
        <v>334</v>
      </c>
      <c r="BB20" s="1">
        <v>192.8</v>
      </c>
      <c r="BC20" s="1">
        <v>157.19999999999999</v>
      </c>
    </row>
    <row r="21" spans="1:55" ht="15.75" customHeight="1" x14ac:dyDescent="0.3">
      <c r="A21" s="1" t="s">
        <v>45</v>
      </c>
      <c r="D21" s="1">
        <v>86</v>
      </c>
      <c r="E21" s="1">
        <v>580</v>
      </c>
      <c r="F21" s="1">
        <v>46.25</v>
      </c>
      <c r="G21" s="1">
        <v>246</v>
      </c>
      <c r="H21" s="1">
        <v>316</v>
      </c>
      <c r="I21" s="1">
        <v>27.2</v>
      </c>
      <c r="J21" s="1">
        <v>198.2</v>
      </c>
      <c r="K21" s="1">
        <v>24.6</v>
      </c>
      <c r="L21" s="1" t="e">
        <v>#N/A</v>
      </c>
      <c r="M21" s="1">
        <v>19.899999999999999</v>
      </c>
      <c r="N21" s="1" t="e">
        <v>#N/A</v>
      </c>
      <c r="O21" s="1">
        <v>342</v>
      </c>
      <c r="P21" s="1">
        <v>216.8</v>
      </c>
      <c r="Q21" s="1">
        <v>132.69999999999999</v>
      </c>
      <c r="R21" s="1">
        <v>13.05</v>
      </c>
      <c r="S21" s="1">
        <v>708</v>
      </c>
      <c r="T21" s="1">
        <v>93.2</v>
      </c>
      <c r="U21" s="1">
        <v>50.3</v>
      </c>
      <c r="V21" s="1">
        <v>15</v>
      </c>
      <c r="W21" s="1">
        <v>166.4</v>
      </c>
      <c r="X21" s="1">
        <v>29.437857000000001</v>
      </c>
      <c r="Y21" s="1">
        <v>95.7</v>
      </c>
      <c r="Z21" s="1">
        <v>272</v>
      </c>
      <c r="AA21" s="1">
        <v>194</v>
      </c>
      <c r="AB21" s="1">
        <v>144</v>
      </c>
      <c r="AE21" s="1">
        <v>85.9</v>
      </c>
      <c r="AF21" s="1">
        <v>578</v>
      </c>
      <c r="AG21" s="1">
        <v>45.3</v>
      </c>
      <c r="AH21" s="1">
        <v>245.6</v>
      </c>
      <c r="AI21" s="1">
        <v>313.5</v>
      </c>
      <c r="AJ21" s="1">
        <v>26.7</v>
      </c>
      <c r="AK21" s="1">
        <v>198</v>
      </c>
      <c r="AL21" s="1">
        <v>24.5</v>
      </c>
      <c r="AM21" s="1" t="e">
        <v>#N/A</v>
      </c>
      <c r="AN21" s="1">
        <v>19.89</v>
      </c>
      <c r="AO21" s="1" t="e">
        <v>#N/A</v>
      </c>
      <c r="AP21" s="1">
        <v>341</v>
      </c>
      <c r="AQ21" s="1">
        <v>216.4</v>
      </c>
      <c r="AR21" s="1">
        <v>132.19999999999999</v>
      </c>
      <c r="AS21" s="1">
        <v>12.95</v>
      </c>
      <c r="AT21" s="1">
        <v>707.6</v>
      </c>
      <c r="AU21" s="1">
        <v>92.6</v>
      </c>
      <c r="AV21" s="1">
        <v>50.2</v>
      </c>
      <c r="AW21" s="1">
        <v>14.8</v>
      </c>
      <c r="AX21" s="1">
        <v>166.35</v>
      </c>
      <c r="AY21" s="1">
        <v>29.33541</v>
      </c>
      <c r="AZ21" s="1">
        <v>95.3</v>
      </c>
      <c r="BA21" s="1">
        <v>267</v>
      </c>
      <c r="BB21" s="1">
        <v>193.6</v>
      </c>
      <c r="BC21" s="1">
        <v>143.6</v>
      </c>
    </row>
    <row r="22" spans="1:55" ht="15.75" customHeight="1" x14ac:dyDescent="0.3">
      <c r="A22" s="1" t="s">
        <v>46</v>
      </c>
      <c r="D22" s="1">
        <v>74.900000000000006</v>
      </c>
      <c r="E22" s="1">
        <v>449</v>
      </c>
      <c r="F22" s="1">
        <v>27</v>
      </c>
      <c r="G22" s="1">
        <v>211.6</v>
      </c>
      <c r="H22" s="1">
        <v>273</v>
      </c>
      <c r="I22" s="1">
        <v>23.1</v>
      </c>
      <c r="J22" s="1">
        <v>141.4</v>
      </c>
      <c r="K22" s="1">
        <v>17.899999999999999</v>
      </c>
      <c r="L22" s="1" t="e">
        <v>#N/A</v>
      </c>
      <c r="M22" s="1">
        <v>12.53</v>
      </c>
      <c r="N22" s="1" t="e">
        <v>#N/A</v>
      </c>
      <c r="O22" s="1">
        <v>296.5</v>
      </c>
      <c r="P22" s="1">
        <v>245</v>
      </c>
      <c r="Q22" s="1">
        <v>113.05</v>
      </c>
      <c r="R22" s="1">
        <v>10.8</v>
      </c>
      <c r="S22" s="1">
        <v>657</v>
      </c>
      <c r="T22" s="1">
        <v>80.3</v>
      </c>
      <c r="U22" s="1">
        <v>38.799999999999997</v>
      </c>
      <c r="V22" s="1">
        <v>10.5</v>
      </c>
      <c r="W22" s="1">
        <v>167.25</v>
      </c>
      <c r="X22" s="1">
        <v>27.134245</v>
      </c>
      <c r="Y22" s="1">
        <v>98.6</v>
      </c>
      <c r="Z22" s="1">
        <v>235</v>
      </c>
      <c r="AA22" s="1">
        <v>171.2</v>
      </c>
      <c r="AB22" s="1">
        <v>138.24</v>
      </c>
      <c r="AE22" s="1">
        <v>74.7</v>
      </c>
      <c r="AF22" s="1">
        <v>447.5</v>
      </c>
      <c r="AG22" s="1">
        <v>27</v>
      </c>
      <c r="AH22" s="1">
        <v>211.2</v>
      </c>
      <c r="AI22" s="1">
        <v>270</v>
      </c>
      <c r="AJ22" s="1">
        <v>22.800001000000002</v>
      </c>
      <c r="AK22" s="1">
        <v>141.19999999999999</v>
      </c>
      <c r="AL22" s="1">
        <v>17.8</v>
      </c>
      <c r="AM22" s="1" t="e">
        <v>#N/A</v>
      </c>
      <c r="AN22" s="1">
        <v>12.52</v>
      </c>
      <c r="AO22" s="1" t="e">
        <v>#N/A</v>
      </c>
      <c r="AP22" s="1">
        <v>295.5</v>
      </c>
      <c r="AQ22" s="1">
        <v>244.6</v>
      </c>
      <c r="AR22" s="1">
        <v>112.95</v>
      </c>
      <c r="AS22" s="1">
        <v>10.7</v>
      </c>
      <c r="AT22" s="1">
        <v>656</v>
      </c>
      <c r="AU22" s="1">
        <v>80</v>
      </c>
      <c r="AV22" s="1">
        <v>38.700000000000003</v>
      </c>
      <c r="AW22" s="1">
        <v>10.1</v>
      </c>
      <c r="AX22" s="1">
        <v>167.1</v>
      </c>
      <c r="AY22" s="1">
        <v>26.947970000000002</v>
      </c>
      <c r="AZ22" s="1">
        <v>98.45</v>
      </c>
      <c r="BA22" s="1">
        <v>233</v>
      </c>
      <c r="BB22" s="1">
        <v>171</v>
      </c>
      <c r="BC22" s="1">
        <v>138.19999999999999</v>
      </c>
    </row>
    <row r="23" spans="1:55" ht="15.75" customHeight="1" x14ac:dyDescent="0.3">
      <c r="A23" s="1" t="s">
        <v>47</v>
      </c>
      <c r="D23" s="1">
        <v>81</v>
      </c>
      <c r="E23" s="1">
        <v>315.5</v>
      </c>
      <c r="F23" s="1">
        <v>25.6</v>
      </c>
      <c r="G23" s="1">
        <v>175.9</v>
      </c>
      <c r="H23" s="1">
        <v>179.4</v>
      </c>
      <c r="I23" s="1">
        <v>17</v>
      </c>
      <c r="J23" s="1">
        <v>135.80000000000001</v>
      </c>
      <c r="K23" s="1">
        <v>11.05</v>
      </c>
      <c r="L23" s="1" t="e">
        <v>#N/A</v>
      </c>
      <c r="M23" s="1">
        <v>10.64</v>
      </c>
      <c r="N23" s="1" t="e">
        <v>#N/A</v>
      </c>
      <c r="O23" s="1">
        <v>212</v>
      </c>
      <c r="P23" s="1">
        <v>209</v>
      </c>
      <c r="Q23" s="1">
        <v>140.1</v>
      </c>
      <c r="R23" s="1">
        <v>7.27</v>
      </c>
      <c r="S23" s="1">
        <v>552.4</v>
      </c>
      <c r="T23" s="1">
        <v>70.8</v>
      </c>
      <c r="U23" s="1">
        <v>28.1</v>
      </c>
      <c r="V23" s="1">
        <v>11</v>
      </c>
      <c r="W23" s="1">
        <v>160.25</v>
      </c>
      <c r="X23" s="1">
        <v>24.805792</v>
      </c>
      <c r="Y23" s="1">
        <v>71.900000000000006</v>
      </c>
      <c r="Z23" s="1">
        <v>208</v>
      </c>
      <c r="AA23" s="1">
        <v>172.8</v>
      </c>
      <c r="AB23" s="1">
        <v>99</v>
      </c>
      <c r="AE23" s="1">
        <v>80.900000000000006</v>
      </c>
      <c r="AF23" s="1">
        <v>313.5</v>
      </c>
      <c r="AG23" s="1">
        <v>25.5</v>
      </c>
      <c r="AH23" s="1">
        <v>175.4</v>
      </c>
      <c r="AI23" s="1">
        <v>178.8</v>
      </c>
      <c r="AJ23" s="1">
        <v>16.800001000000002</v>
      </c>
      <c r="AK23" s="1">
        <v>135.6</v>
      </c>
      <c r="AL23" s="1">
        <v>10.95</v>
      </c>
      <c r="AM23" s="1" t="e">
        <v>#N/A</v>
      </c>
      <c r="AN23" s="1">
        <v>10.63</v>
      </c>
      <c r="AO23" s="1" t="e">
        <v>#N/A</v>
      </c>
      <c r="AP23" s="1">
        <v>210.5</v>
      </c>
      <c r="AQ23" s="1">
        <v>208.4</v>
      </c>
      <c r="AR23" s="1">
        <v>139.35</v>
      </c>
      <c r="AS23" s="1">
        <v>7.23</v>
      </c>
      <c r="AT23" s="1">
        <v>552</v>
      </c>
      <c r="AU23" s="1">
        <v>70.75</v>
      </c>
      <c r="AV23" s="1">
        <v>28</v>
      </c>
      <c r="AW23" s="1">
        <v>10.1</v>
      </c>
      <c r="AX23" s="1">
        <v>160.1</v>
      </c>
      <c r="AY23" s="1">
        <v>24.681605999999999</v>
      </c>
      <c r="AZ23" s="1">
        <v>71.849999999999994</v>
      </c>
      <c r="BA23" s="1">
        <v>206</v>
      </c>
      <c r="BB23" s="1">
        <v>172.6</v>
      </c>
      <c r="BC23" s="1">
        <v>97.68</v>
      </c>
    </row>
    <row r="24" spans="1:55" ht="15.75" customHeight="1" x14ac:dyDescent="0.3">
      <c r="A24" s="1" t="s">
        <v>48</v>
      </c>
      <c r="D24" s="1">
        <v>56.05</v>
      </c>
      <c r="E24" s="1">
        <v>244</v>
      </c>
      <c r="F24" s="1">
        <v>16.399999999999999</v>
      </c>
      <c r="G24" s="1">
        <v>121.2</v>
      </c>
      <c r="H24" s="1">
        <v>100.4</v>
      </c>
      <c r="I24" s="1">
        <v>13.650001</v>
      </c>
      <c r="J24" s="1">
        <v>100</v>
      </c>
      <c r="K24" s="1">
        <v>9.06</v>
      </c>
      <c r="L24" s="1" t="e">
        <v>#N/A</v>
      </c>
      <c r="M24" s="1">
        <v>7.2119999999999997</v>
      </c>
      <c r="N24" s="1" t="e">
        <v>#N/A</v>
      </c>
      <c r="O24" s="1">
        <v>177</v>
      </c>
      <c r="P24" s="1">
        <v>142.4</v>
      </c>
      <c r="Q24" s="1">
        <v>116.95</v>
      </c>
      <c r="R24" s="1">
        <v>5.52</v>
      </c>
      <c r="S24" s="1">
        <v>493.3</v>
      </c>
      <c r="T24" s="1">
        <v>51.4</v>
      </c>
      <c r="U24" s="1">
        <v>22.7</v>
      </c>
      <c r="V24" s="1">
        <v>10.5</v>
      </c>
      <c r="W24" s="1">
        <v>161.25</v>
      </c>
      <c r="X24" s="1">
        <v>19.341685999999999</v>
      </c>
      <c r="Y24" s="1">
        <v>55.7</v>
      </c>
      <c r="Z24" s="1">
        <v>178</v>
      </c>
      <c r="AA24" s="1">
        <v>135</v>
      </c>
      <c r="AB24" s="1">
        <v>72.5</v>
      </c>
      <c r="AE24" s="1">
        <v>55.5</v>
      </c>
      <c r="AF24" s="1">
        <v>242.5</v>
      </c>
      <c r="AG24" s="1">
        <v>16.32</v>
      </c>
      <c r="AH24" s="1">
        <v>120.8</v>
      </c>
      <c r="AI24" s="1">
        <v>99.1</v>
      </c>
      <c r="AJ24" s="1">
        <v>13.35</v>
      </c>
      <c r="AK24" s="1">
        <v>99.85</v>
      </c>
      <c r="AL24" s="1">
        <v>8.98</v>
      </c>
      <c r="AM24" s="1" t="e">
        <v>#N/A</v>
      </c>
      <c r="AN24" s="1">
        <v>7.2080000000000002</v>
      </c>
      <c r="AO24" s="1" t="e">
        <v>#N/A</v>
      </c>
      <c r="AP24" s="1">
        <v>175</v>
      </c>
      <c r="AQ24" s="1">
        <v>142.19999999999999</v>
      </c>
      <c r="AR24" s="1">
        <v>116.8</v>
      </c>
      <c r="AS24" s="1">
        <v>5.48</v>
      </c>
      <c r="AT24" s="1">
        <v>491.9</v>
      </c>
      <c r="AU24" s="1">
        <v>50.4</v>
      </c>
      <c r="AV24" s="1">
        <v>22.55</v>
      </c>
      <c r="AW24" s="1">
        <v>10</v>
      </c>
      <c r="AX24" s="1">
        <v>161</v>
      </c>
      <c r="AY24" s="1">
        <v>19.000181000000001</v>
      </c>
      <c r="AZ24" s="1">
        <v>55.2</v>
      </c>
      <c r="BA24" s="1">
        <v>174.5</v>
      </c>
      <c r="BB24" s="1">
        <v>134.80000000000001</v>
      </c>
      <c r="BC24" s="1">
        <v>72.25</v>
      </c>
    </row>
    <row r="25" spans="1:55" ht="15.75" customHeight="1" x14ac:dyDescent="0.3">
      <c r="A25" s="1" t="s">
        <v>49</v>
      </c>
      <c r="D25" s="1">
        <v>48.54</v>
      </c>
      <c r="E25" s="1">
        <v>205.5</v>
      </c>
      <c r="F25" s="1">
        <v>16.300001000000002</v>
      </c>
      <c r="G25" s="1">
        <v>185.5</v>
      </c>
      <c r="H25" s="1">
        <v>170</v>
      </c>
      <c r="I25" s="1">
        <v>15.6</v>
      </c>
      <c r="J25" s="1">
        <v>122.8</v>
      </c>
      <c r="K25" s="1">
        <v>10.5</v>
      </c>
      <c r="L25" s="1" t="e">
        <v>#N/A</v>
      </c>
      <c r="M25" s="1">
        <v>15.1</v>
      </c>
      <c r="N25" s="1" t="e">
        <v>#N/A</v>
      </c>
      <c r="O25" s="1">
        <v>186.5</v>
      </c>
      <c r="P25" s="1">
        <v>198.1</v>
      </c>
      <c r="Q25" s="1">
        <v>267.7</v>
      </c>
      <c r="R25" s="1">
        <v>12.55</v>
      </c>
      <c r="S25" s="1">
        <v>610.20000000000005</v>
      </c>
      <c r="T25" s="1">
        <v>84.8</v>
      </c>
      <c r="U25" s="1">
        <v>26.25</v>
      </c>
      <c r="V25" s="1">
        <v>9.15</v>
      </c>
      <c r="W25" s="1">
        <v>178.65</v>
      </c>
      <c r="X25" s="1">
        <v>23.005120000000002</v>
      </c>
      <c r="Y25" s="1">
        <v>69.55</v>
      </c>
      <c r="Z25" s="1">
        <v>242</v>
      </c>
      <c r="AA25" s="1">
        <v>163.19999999999999</v>
      </c>
      <c r="AB25" s="1">
        <v>72.75</v>
      </c>
      <c r="AE25" s="1">
        <v>48.52</v>
      </c>
      <c r="AF25" s="1">
        <v>204.5</v>
      </c>
      <c r="AG25" s="1">
        <v>16.800001000000002</v>
      </c>
      <c r="AH25" s="1">
        <v>185.3</v>
      </c>
      <c r="AI25" s="1">
        <v>168.8</v>
      </c>
      <c r="AJ25" s="1">
        <v>15.45</v>
      </c>
      <c r="AK25" s="1">
        <v>122.6</v>
      </c>
      <c r="AL25" s="1">
        <v>10.45</v>
      </c>
      <c r="AM25" s="1" t="e">
        <v>#N/A</v>
      </c>
      <c r="AN25" s="1">
        <v>15.09</v>
      </c>
      <c r="AO25" s="1" t="e">
        <v>#N/A</v>
      </c>
      <c r="AP25" s="1">
        <v>185</v>
      </c>
      <c r="AQ25" s="1">
        <v>197.7</v>
      </c>
      <c r="AR25" s="1">
        <v>267.10000000000002</v>
      </c>
      <c r="AS25" s="1">
        <v>12.45</v>
      </c>
      <c r="AT25" s="1">
        <v>610</v>
      </c>
      <c r="AU25" s="1">
        <v>83.4</v>
      </c>
      <c r="AV25" s="1">
        <v>26.2</v>
      </c>
      <c r="AW25" s="1">
        <v>9.15</v>
      </c>
      <c r="AX25" s="1">
        <v>178.45</v>
      </c>
      <c r="AY25" s="1">
        <v>22.818846000000001</v>
      </c>
      <c r="AZ25" s="1">
        <v>69.45</v>
      </c>
      <c r="BA25" s="1">
        <v>240</v>
      </c>
      <c r="BB25" s="1">
        <v>163</v>
      </c>
      <c r="BC25" s="1">
        <v>72</v>
      </c>
    </row>
    <row r="26" spans="1:55" ht="15.75" customHeight="1" x14ac:dyDescent="0.3">
      <c r="A26" s="1" t="s">
        <v>50</v>
      </c>
      <c r="D26" s="1">
        <v>41.5</v>
      </c>
      <c r="E26" s="1">
        <v>151.19999999999999</v>
      </c>
      <c r="F26" s="1">
        <v>16.600000000000001</v>
      </c>
      <c r="G26" s="1">
        <v>121.8</v>
      </c>
      <c r="H26" s="1">
        <v>172.8</v>
      </c>
      <c r="I26" s="1">
        <v>11.25</v>
      </c>
      <c r="J26" s="1">
        <v>86</v>
      </c>
      <c r="K26" s="1">
        <v>7.28</v>
      </c>
      <c r="L26" s="1" t="e">
        <v>#N/A</v>
      </c>
      <c r="M26" s="1">
        <v>14.26</v>
      </c>
      <c r="N26" s="1" t="e">
        <v>#N/A</v>
      </c>
      <c r="O26" s="1">
        <v>139</v>
      </c>
      <c r="P26" s="1">
        <v>161.4</v>
      </c>
      <c r="Q26" s="1">
        <v>231.5</v>
      </c>
      <c r="R26" s="1">
        <v>7.52</v>
      </c>
      <c r="S26" s="1">
        <v>563.6</v>
      </c>
      <c r="T26" s="1">
        <v>60.2</v>
      </c>
      <c r="U26" s="1">
        <v>19.420000000000002</v>
      </c>
      <c r="V26" s="1">
        <v>9.25</v>
      </c>
      <c r="W26" s="1">
        <v>190.8</v>
      </c>
      <c r="X26" s="1">
        <v>24.402190999999998</v>
      </c>
      <c r="Y26" s="1">
        <v>53.85</v>
      </c>
      <c r="Z26" s="1">
        <v>234</v>
      </c>
      <c r="AA26" s="1">
        <v>137.80000000000001</v>
      </c>
      <c r="AB26" s="1">
        <v>63.5</v>
      </c>
      <c r="AE26" s="1">
        <v>41.4</v>
      </c>
      <c r="AF26" s="1">
        <v>150.4</v>
      </c>
      <c r="AG26" s="1">
        <v>16.52</v>
      </c>
      <c r="AH26" s="1">
        <v>121.7</v>
      </c>
      <c r="AI26" s="1">
        <v>171.4</v>
      </c>
      <c r="AJ26" s="1">
        <v>11.1</v>
      </c>
      <c r="AK26" s="1">
        <v>85.95</v>
      </c>
      <c r="AL26" s="1">
        <v>7.24</v>
      </c>
      <c r="AM26" s="1" t="e">
        <v>#N/A</v>
      </c>
      <c r="AN26" s="1">
        <v>14.25</v>
      </c>
      <c r="AO26" s="1" t="e">
        <v>#N/A</v>
      </c>
      <c r="AP26" s="1">
        <v>138</v>
      </c>
      <c r="AQ26" s="1">
        <v>161.19999999999999</v>
      </c>
      <c r="AR26" s="1">
        <v>230.9</v>
      </c>
      <c r="AS26" s="1">
        <v>7.48</v>
      </c>
      <c r="AT26" s="1">
        <v>562.79999999999995</v>
      </c>
      <c r="AU26" s="1">
        <v>60</v>
      </c>
      <c r="AV26" s="1">
        <v>19.399999999999999</v>
      </c>
      <c r="AW26" s="1">
        <v>9.25</v>
      </c>
      <c r="AX26" s="1">
        <v>190.55</v>
      </c>
      <c r="AY26" s="1">
        <v>24.278006000000001</v>
      </c>
      <c r="AZ26" s="1">
        <v>53.75</v>
      </c>
      <c r="BA26" s="1">
        <v>232</v>
      </c>
      <c r="BB26" s="1">
        <v>137.4</v>
      </c>
      <c r="BC26" s="1">
        <v>63.25</v>
      </c>
    </row>
    <row r="27" spans="1:55" ht="15.75" customHeight="1" x14ac:dyDescent="0.3">
      <c r="A27" s="1" t="s">
        <v>51</v>
      </c>
      <c r="D27" s="1">
        <v>41.76</v>
      </c>
      <c r="E27" s="1">
        <v>159</v>
      </c>
      <c r="F27" s="1">
        <v>14.019999500000001</v>
      </c>
      <c r="G27" s="1">
        <v>112.9</v>
      </c>
      <c r="H27" s="1">
        <v>198</v>
      </c>
      <c r="I27" s="1">
        <v>12.5</v>
      </c>
      <c r="J27" s="1">
        <v>94.6</v>
      </c>
      <c r="K27" s="1">
        <v>7.48</v>
      </c>
      <c r="L27" s="1" t="e">
        <v>#N/A</v>
      </c>
      <c r="M27" s="1">
        <v>15.47</v>
      </c>
      <c r="N27" s="1" t="e">
        <v>#N/A</v>
      </c>
      <c r="O27" s="1">
        <v>104.5</v>
      </c>
      <c r="P27" s="1">
        <v>181.3</v>
      </c>
      <c r="Q27" s="1">
        <v>239.2</v>
      </c>
      <c r="R27" s="1">
        <v>7.82</v>
      </c>
      <c r="S27" s="1">
        <v>480.3</v>
      </c>
      <c r="T27" s="1">
        <v>36</v>
      </c>
      <c r="U27" s="1">
        <v>19.98</v>
      </c>
      <c r="V27" s="1">
        <v>9</v>
      </c>
      <c r="W27" s="1">
        <v>176.2</v>
      </c>
      <c r="X27" s="1">
        <v>26.17182</v>
      </c>
      <c r="Y27" s="1">
        <v>60</v>
      </c>
      <c r="Z27" s="1">
        <v>259</v>
      </c>
      <c r="AA27" s="1">
        <v>170.4</v>
      </c>
      <c r="AB27" s="1">
        <v>72.5</v>
      </c>
      <c r="AE27" s="1">
        <v>41.56</v>
      </c>
      <c r="AF27" s="1">
        <v>158</v>
      </c>
      <c r="AG27" s="1">
        <v>13.92</v>
      </c>
      <c r="AH27" s="1">
        <v>112.6</v>
      </c>
      <c r="AI27" s="1">
        <v>195.2</v>
      </c>
      <c r="AJ27" s="1">
        <v>12.3</v>
      </c>
      <c r="AK27" s="1">
        <v>94.45</v>
      </c>
      <c r="AL27" s="1">
        <v>7.26</v>
      </c>
      <c r="AM27" s="1" t="e">
        <v>#N/A</v>
      </c>
      <c r="AN27" s="1">
        <v>15.46</v>
      </c>
      <c r="AO27" s="1" t="e">
        <v>#N/A</v>
      </c>
      <c r="AP27" s="1">
        <v>104</v>
      </c>
      <c r="AQ27" s="1">
        <v>180.9</v>
      </c>
      <c r="AR27" s="1">
        <v>238.9</v>
      </c>
      <c r="AS27" s="1">
        <v>7.7799997000000003</v>
      </c>
      <c r="AT27" s="1">
        <v>479.7</v>
      </c>
      <c r="AU27" s="1">
        <v>35.600002000000003</v>
      </c>
      <c r="AV27" s="1">
        <v>19.82</v>
      </c>
      <c r="AW27" s="1">
        <v>8.85</v>
      </c>
      <c r="AX27" s="1">
        <v>175.9</v>
      </c>
      <c r="AY27" s="1">
        <v>26.078679999999999</v>
      </c>
      <c r="AZ27" s="1">
        <v>59.95</v>
      </c>
      <c r="BA27" s="1">
        <v>256</v>
      </c>
      <c r="BB27" s="1">
        <v>170</v>
      </c>
      <c r="BC27" s="1">
        <v>72</v>
      </c>
    </row>
    <row r="28" spans="1:55" ht="15.75" customHeight="1" x14ac:dyDescent="0.3">
      <c r="A28" s="1" t="s">
        <v>52</v>
      </c>
      <c r="D28" s="1">
        <v>36.4</v>
      </c>
      <c r="E28" s="1">
        <v>143</v>
      </c>
      <c r="F28" s="1">
        <v>9.4499999999999993</v>
      </c>
      <c r="G28" s="1">
        <v>132.9</v>
      </c>
      <c r="H28" s="1">
        <v>164.4</v>
      </c>
      <c r="I28" s="1">
        <v>11.788</v>
      </c>
      <c r="J28" s="1">
        <v>85</v>
      </c>
      <c r="K28" s="1">
        <v>6.35</v>
      </c>
      <c r="L28" s="1" t="e">
        <v>#N/A</v>
      </c>
      <c r="M28" s="1">
        <v>15.585000000000001</v>
      </c>
      <c r="N28" s="1" t="e">
        <v>#N/A</v>
      </c>
      <c r="O28" s="1">
        <v>92.6</v>
      </c>
      <c r="P28" s="1">
        <v>211.65</v>
      </c>
      <c r="Q28" s="1">
        <v>235.4</v>
      </c>
      <c r="R28" s="1">
        <v>7.02</v>
      </c>
      <c r="S28" s="1">
        <v>491.2</v>
      </c>
      <c r="T28" s="1">
        <v>25</v>
      </c>
      <c r="U28" s="1">
        <v>15.42</v>
      </c>
      <c r="V28" s="1">
        <v>9</v>
      </c>
      <c r="W28" s="1">
        <v>138.82</v>
      </c>
      <c r="X28" s="1">
        <v>27.405193000000001</v>
      </c>
      <c r="Y28" s="1">
        <v>57.55</v>
      </c>
      <c r="Z28" s="1">
        <v>209.5</v>
      </c>
      <c r="AA28" s="1">
        <v>150.4</v>
      </c>
      <c r="AB28" s="1">
        <v>58.75</v>
      </c>
      <c r="AE28" s="1">
        <v>36.299999999999997</v>
      </c>
      <c r="AF28" s="1">
        <v>142</v>
      </c>
      <c r="AG28" s="1">
        <v>9.4000009999999996</v>
      </c>
      <c r="AH28" s="1">
        <v>132.69999999999999</v>
      </c>
      <c r="AI28" s="1">
        <v>163.4</v>
      </c>
      <c r="AJ28" s="1">
        <v>11.75</v>
      </c>
      <c r="AK28" s="1">
        <v>84.8</v>
      </c>
      <c r="AL28" s="1">
        <v>6.3310000000000004</v>
      </c>
      <c r="AM28" s="1" t="e">
        <v>#N/A</v>
      </c>
      <c r="AN28" s="1">
        <v>15.574999999999999</v>
      </c>
      <c r="AO28" s="1" t="e">
        <v>#N/A</v>
      </c>
      <c r="AP28" s="1">
        <v>92</v>
      </c>
      <c r="AQ28" s="1">
        <v>211.3</v>
      </c>
      <c r="AR28" s="1">
        <v>234.4</v>
      </c>
      <c r="AS28" s="1">
        <v>6.98</v>
      </c>
      <c r="AT28" s="1">
        <v>491</v>
      </c>
      <c r="AU28" s="1">
        <v>23.800001000000002</v>
      </c>
      <c r="AV28" s="1">
        <v>15.3</v>
      </c>
      <c r="AW28" s="1">
        <v>9</v>
      </c>
      <c r="AX28" s="1">
        <v>138.68</v>
      </c>
      <c r="AY28" s="1">
        <v>27.348751</v>
      </c>
      <c r="AZ28" s="1">
        <v>57.4</v>
      </c>
      <c r="BA28" s="1">
        <v>208.3</v>
      </c>
      <c r="BB28" s="1">
        <v>150</v>
      </c>
      <c r="BC28" s="1">
        <v>58.25</v>
      </c>
    </row>
    <row r="29" spans="1:55" ht="15.75" customHeight="1" x14ac:dyDescent="0.3">
      <c r="A29" s="1" t="s">
        <v>53</v>
      </c>
      <c r="D29" s="1">
        <v>45.25</v>
      </c>
      <c r="E29" s="1">
        <v>85.8</v>
      </c>
      <c r="F29" s="1">
        <v>6.6800002999999997</v>
      </c>
      <c r="G29" s="1">
        <v>118.5</v>
      </c>
      <c r="H29" s="1">
        <v>132</v>
      </c>
      <c r="I29" s="1">
        <v>8.6</v>
      </c>
      <c r="J29" s="1">
        <v>79.8</v>
      </c>
      <c r="K29" s="1">
        <v>5.4489999999999998</v>
      </c>
      <c r="L29" s="1" t="e">
        <v>#N/A</v>
      </c>
      <c r="M29" s="1">
        <v>12.984999999999999</v>
      </c>
      <c r="N29" s="1" t="e">
        <v>#N/A</v>
      </c>
      <c r="O29" s="1">
        <v>77.8</v>
      </c>
      <c r="P29" s="1">
        <v>147.9</v>
      </c>
      <c r="Q29" s="1">
        <v>208.8</v>
      </c>
      <c r="R29" s="1">
        <v>5.67</v>
      </c>
      <c r="S29" s="1">
        <v>450</v>
      </c>
      <c r="T29" s="1">
        <v>19.399999999999999</v>
      </c>
      <c r="U29" s="1">
        <v>12.64</v>
      </c>
      <c r="V29" s="1">
        <v>8.6999999999999993</v>
      </c>
      <c r="W29" s="1">
        <v>122.88</v>
      </c>
      <c r="X29" s="1">
        <v>19.050985000000001</v>
      </c>
      <c r="Y29" s="1">
        <v>44.08</v>
      </c>
      <c r="Z29" s="1">
        <v>197.5</v>
      </c>
      <c r="AA29" s="1">
        <v>113.6</v>
      </c>
      <c r="AB29" s="1">
        <v>49.257710000000003</v>
      </c>
      <c r="AE29" s="1">
        <v>45.15</v>
      </c>
      <c r="AF29" s="1">
        <v>85.6</v>
      </c>
      <c r="AG29" s="1">
        <v>6.6</v>
      </c>
      <c r="AH29" s="1">
        <v>117.8</v>
      </c>
      <c r="AI29" s="1">
        <v>130.80000000000001</v>
      </c>
      <c r="AJ29" s="1">
        <v>8.3469999999999995</v>
      </c>
      <c r="AK29" s="1">
        <v>79.75</v>
      </c>
      <c r="AL29" s="1">
        <v>5.3760000000000003</v>
      </c>
      <c r="AM29" s="1" t="e">
        <v>#N/A</v>
      </c>
      <c r="AN29" s="1">
        <v>12.975</v>
      </c>
      <c r="AO29" s="1" t="e">
        <v>#N/A</v>
      </c>
      <c r="AP29" s="1">
        <v>76.8</v>
      </c>
      <c r="AQ29" s="1">
        <v>147.36000000000001</v>
      </c>
      <c r="AR29" s="1">
        <v>208.4</v>
      </c>
      <c r="AS29" s="1">
        <v>5.63</v>
      </c>
      <c r="AT29" s="1">
        <v>449.4</v>
      </c>
      <c r="AU29" s="1">
        <v>18.760000000000002</v>
      </c>
      <c r="AV29" s="1">
        <v>12.56</v>
      </c>
      <c r="AW29" s="1">
        <v>8.5</v>
      </c>
      <c r="AX29" s="1">
        <v>122.5</v>
      </c>
      <c r="AY29" s="1">
        <v>18.938091</v>
      </c>
      <c r="AZ29" s="1">
        <v>44</v>
      </c>
      <c r="BA29" s="1">
        <v>195.02</v>
      </c>
      <c r="BB29" s="1">
        <v>113.4</v>
      </c>
      <c r="BC29" s="1">
        <v>49.019750000000002</v>
      </c>
    </row>
    <row r="30" spans="1:55" ht="15.75" customHeight="1" x14ac:dyDescent="0.3">
      <c r="A30" s="1" t="s">
        <v>54</v>
      </c>
      <c r="D30" s="1">
        <v>71.400000000000006</v>
      </c>
      <c r="E30" s="1">
        <v>72.599999999999994</v>
      </c>
      <c r="F30" s="1">
        <v>7.8</v>
      </c>
      <c r="G30" s="1">
        <v>93.3</v>
      </c>
      <c r="H30" s="1">
        <v>146.4</v>
      </c>
      <c r="I30" s="1">
        <v>9.4000009999999996</v>
      </c>
      <c r="J30" s="1">
        <v>99.25</v>
      </c>
      <c r="K30" s="1">
        <v>5.87</v>
      </c>
      <c r="L30" s="1" t="e">
        <v>#N/A</v>
      </c>
      <c r="M30" s="1">
        <v>17.635000000000002</v>
      </c>
      <c r="N30" s="1" t="e">
        <v>#N/A</v>
      </c>
      <c r="O30" s="1">
        <v>83</v>
      </c>
      <c r="P30" s="1">
        <v>130.96</v>
      </c>
      <c r="Q30" s="1">
        <v>331.7</v>
      </c>
      <c r="R30" s="1">
        <v>6.37</v>
      </c>
      <c r="S30" s="1">
        <v>529.5</v>
      </c>
      <c r="T30" s="1">
        <v>16.960000999999998</v>
      </c>
      <c r="U30" s="1">
        <v>15.62</v>
      </c>
      <c r="V30" s="1">
        <v>8.1999999999999993</v>
      </c>
      <c r="W30" s="1">
        <v>154.38</v>
      </c>
      <c r="X30" s="1">
        <v>24.921510000000001</v>
      </c>
      <c r="Y30" s="1">
        <v>59.35</v>
      </c>
      <c r="Z30" s="1">
        <v>239.9</v>
      </c>
      <c r="AA30" s="1">
        <v>166.6</v>
      </c>
      <c r="AB30" s="1">
        <v>49.019750000000002</v>
      </c>
      <c r="AE30" s="1">
        <v>71.3</v>
      </c>
      <c r="AF30" s="1">
        <v>72.2</v>
      </c>
      <c r="AG30" s="1">
        <v>7.7900004000000003</v>
      </c>
      <c r="AH30" s="1">
        <v>93.1</v>
      </c>
      <c r="AI30" s="1">
        <v>144.4</v>
      </c>
      <c r="AJ30" s="1">
        <v>9.3879999999999999</v>
      </c>
      <c r="AK30" s="1">
        <v>99.2</v>
      </c>
      <c r="AL30" s="1">
        <v>5.8659999999999997</v>
      </c>
      <c r="AM30" s="1" t="e">
        <v>#N/A</v>
      </c>
      <c r="AN30" s="1">
        <v>17.625</v>
      </c>
      <c r="AO30" s="1" t="e">
        <v>#N/A</v>
      </c>
      <c r="AP30" s="1">
        <v>82</v>
      </c>
      <c r="AQ30" s="1">
        <v>130.80000000000001</v>
      </c>
      <c r="AR30" s="1">
        <v>331.6</v>
      </c>
      <c r="AS30" s="1">
        <v>6.33</v>
      </c>
      <c r="AT30" s="1">
        <v>528.5</v>
      </c>
      <c r="AU30" s="1">
        <v>16.420000000000002</v>
      </c>
      <c r="AV30" s="1">
        <v>15.6</v>
      </c>
      <c r="AW30" s="1">
        <v>8.0500000000000007</v>
      </c>
      <c r="AX30" s="1">
        <v>154.1</v>
      </c>
      <c r="AY30" s="1">
        <v>24.86506</v>
      </c>
      <c r="AZ30" s="1">
        <v>59.25</v>
      </c>
      <c r="BA30" s="1">
        <v>239</v>
      </c>
      <c r="BB30" s="1">
        <v>165.4</v>
      </c>
      <c r="BC30" s="1">
        <v>48.54383</v>
      </c>
    </row>
    <row r="31" spans="1:55" ht="15.75" customHeight="1" x14ac:dyDescent="0.3">
      <c r="A31" s="1" t="s">
        <v>55</v>
      </c>
      <c r="D31" s="1">
        <v>54.9</v>
      </c>
      <c r="E31" s="1">
        <v>61.4</v>
      </c>
      <c r="F31" s="1">
        <v>6.65</v>
      </c>
      <c r="G31" s="1">
        <v>100.4</v>
      </c>
      <c r="H31" s="1">
        <v>116</v>
      </c>
      <c r="I31" s="1">
        <v>7.8</v>
      </c>
      <c r="J31" s="1">
        <v>107</v>
      </c>
      <c r="K31" s="1">
        <v>6.1189999999999998</v>
      </c>
      <c r="L31" s="1" t="e">
        <v>#N/A</v>
      </c>
      <c r="M31" s="1">
        <v>20.010000000000002</v>
      </c>
      <c r="N31" s="1" t="e">
        <v>#N/A</v>
      </c>
      <c r="O31" s="1">
        <v>86.2</v>
      </c>
      <c r="P31" s="1">
        <v>131.1</v>
      </c>
      <c r="Q31" s="1">
        <v>300.10000000000002</v>
      </c>
      <c r="R31" s="1">
        <v>5.52</v>
      </c>
      <c r="S31" s="1">
        <v>509</v>
      </c>
      <c r="T31" s="1">
        <v>12.980000499999999</v>
      </c>
      <c r="U31" s="1">
        <v>15.36</v>
      </c>
      <c r="V31" s="1">
        <v>9.49</v>
      </c>
      <c r="W31" s="1">
        <v>142.30000000000001</v>
      </c>
      <c r="X31" s="1">
        <v>20.603287000000002</v>
      </c>
      <c r="Y31" s="1">
        <v>58.2</v>
      </c>
      <c r="Z31" s="1">
        <v>259</v>
      </c>
      <c r="AA31" s="1">
        <v>137.6</v>
      </c>
      <c r="AB31" s="1">
        <v>46.283209999999997</v>
      </c>
      <c r="AE31" s="1">
        <v>54.8</v>
      </c>
      <c r="AF31" s="1">
        <v>61</v>
      </c>
      <c r="AG31" s="1">
        <v>6.61</v>
      </c>
      <c r="AH31" s="1">
        <v>100.1</v>
      </c>
      <c r="AI31" s="1">
        <v>112.4</v>
      </c>
      <c r="AJ31" s="1">
        <v>7.7900004000000003</v>
      </c>
      <c r="AK31" s="1">
        <v>106.8</v>
      </c>
      <c r="AL31" s="1">
        <v>6.11</v>
      </c>
      <c r="AM31" s="1" t="e">
        <v>#N/A</v>
      </c>
      <c r="AN31" s="1">
        <v>19.989999999999998</v>
      </c>
      <c r="AO31" s="1" t="e">
        <v>#N/A</v>
      </c>
      <c r="AP31" s="1">
        <v>84.8</v>
      </c>
      <c r="AQ31" s="1">
        <v>130.69999999999999</v>
      </c>
      <c r="AR31" s="1">
        <v>300</v>
      </c>
      <c r="AS31" s="1">
        <v>5.48</v>
      </c>
      <c r="AT31" s="1">
        <v>507.5</v>
      </c>
      <c r="AU31" s="1">
        <v>12.22</v>
      </c>
      <c r="AV31" s="1">
        <v>15.3</v>
      </c>
      <c r="AW31" s="1">
        <v>8.0500000000000007</v>
      </c>
      <c r="AX31" s="1">
        <v>142.1</v>
      </c>
      <c r="AY31" s="1">
        <v>20.32105</v>
      </c>
      <c r="AZ31" s="1">
        <v>58.15</v>
      </c>
      <c r="BA31" s="1">
        <v>258</v>
      </c>
      <c r="BB31" s="1">
        <v>137.4</v>
      </c>
      <c r="BC31" s="1">
        <v>45.45035</v>
      </c>
    </row>
    <row r="32" spans="1:55" ht="15.75" customHeight="1" x14ac:dyDescent="0.3">
      <c r="A32" s="1" t="s">
        <v>56</v>
      </c>
      <c r="D32" s="1">
        <v>58</v>
      </c>
      <c r="E32" s="1">
        <v>32.700000000000003</v>
      </c>
      <c r="F32" s="1">
        <v>5</v>
      </c>
      <c r="G32" s="1">
        <v>107.5</v>
      </c>
      <c r="H32" s="1">
        <v>86</v>
      </c>
      <c r="I32" s="1" t="e">
        <v>#N/A</v>
      </c>
      <c r="J32" s="1">
        <v>132.19999999999999</v>
      </c>
      <c r="K32" s="1">
        <v>5.3</v>
      </c>
      <c r="L32" s="1" t="e">
        <v>#N/A</v>
      </c>
      <c r="M32" s="1">
        <v>19.95</v>
      </c>
      <c r="N32" s="1" t="e">
        <v>#N/A</v>
      </c>
      <c r="O32" s="1">
        <v>83.6</v>
      </c>
      <c r="P32" s="1">
        <v>118.1</v>
      </c>
      <c r="Q32" s="1">
        <v>192.55</v>
      </c>
      <c r="R32" s="1">
        <v>5.0199999999999996</v>
      </c>
      <c r="S32" s="1">
        <v>400.4</v>
      </c>
      <c r="T32" s="1">
        <v>11.72</v>
      </c>
      <c r="U32" s="1">
        <v>12.9</v>
      </c>
      <c r="V32" s="1">
        <v>8.34</v>
      </c>
      <c r="W32" s="1">
        <v>122.7495</v>
      </c>
      <c r="X32" s="1">
        <v>19.243399</v>
      </c>
      <c r="Y32" s="1">
        <v>45</v>
      </c>
      <c r="Z32" s="1">
        <v>218</v>
      </c>
      <c r="AA32" s="1">
        <v>129.4</v>
      </c>
      <c r="AB32" s="1">
        <v>37.954613000000002</v>
      </c>
      <c r="AE32" s="1">
        <v>57.9</v>
      </c>
      <c r="AF32" s="1">
        <v>32.5</v>
      </c>
      <c r="AG32" s="1">
        <v>4.96</v>
      </c>
      <c r="AH32" s="1">
        <v>107.3</v>
      </c>
      <c r="AI32" s="1">
        <v>85.1</v>
      </c>
      <c r="AJ32" s="1" t="e">
        <v>#N/A</v>
      </c>
      <c r="AK32" s="1">
        <v>132</v>
      </c>
      <c r="AL32" s="1">
        <v>5.26</v>
      </c>
      <c r="AM32" s="1" t="e">
        <v>#N/A</v>
      </c>
      <c r="AN32" s="1">
        <v>19.940000000000001</v>
      </c>
      <c r="AO32" s="1" t="e">
        <v>#N/A</v>
      </c>
      <c r="AP32" s="1">
        <v>83.2</v>
      </c>
      <c r="AQ32" s="1">
        <v>117.9</v>
      </c>
      <c r="AR32" s="1">
        <v>191.35</v>
      </c>
      <c r="AS32" s="1">
        <v>4.9800000000000004</v>
      </c>
      <c r="AT32" s="1">
        <v>399.6</v>
      </c>
      <c r="AU32" s="1">
        <v>11.480000499999999</v>
      </c>
      <c r="AV32" s="1">
        <v>12.84</v>
      </c>
      <c r="AW32" s="1">
        <v>8.01</v>
      </c>
      <c r="AX32" s="1">
        <v>122.58283</v>
      </c>
      <c r="AY32" s="1">
        <v>19.166423999999999</v>
      </c>
      <c r="AZ32" s="1">
        <v>44.84</v>
      </c>
      <c r="BA32" s="1">
        <v>217</v>
      </c>
      <c r="BB32" s="1">
        <v>129.19999999999999</v>
      </c>
      <c r="BC32" s="1">
        <v>37.47869</v>
      </c>
    </row>
    <row r="33" spans="1:55" ht="15.75" customHeight="1" x14ac:dyDescent="0.3">
      <c r="A33" s="1" t="s">
        <v>57</v>
      </c>
      <c r="D33" s="1">
        <v>38.15</v>
      </c>
      <c r="E33" s="1">
        <v>26.5</v>
      </c>
      <c r="F33" s="1">
        <v>4.3600000000000003</v>
      </c>
      <c r="G33" s="1">
        <v>85</v>
      </c>
      <c r="H33" s="1">
        <v>93</v>
      </c>
      <c r="I33" s="1" t="e">
        <v>#N/A</v>
      </c>
      <c r="J33" s="1">
        <v>153.4</v>
      </c>
      <c r="K33" s="1" t="e">
        <v>#N/A</v>
      </c>
      <c r="L33" s="1" t="e">
        <v>#N/A</v>
      </c>
      <c r="M33" s="1">
        <v>21.24</v>
      </c>
      <c r="N33" s="1" t="e">
        <v>#N/A</v>
      </c>
      <c r="O33" s="1">
        <v>87</v>
      </c>
      <c r="P33" s="1">
        <v>124.6</v>
      </c>
      <c r="Q33" s="1">
        <v>194.2</v>
      </c>
      <c r="R33" s="1">
        <v>4.8775000000000004</v>
      </c>
      <c r="S33" s="1">
        <v>372.1</v>
      </c>
      <c r="T33" s="1">
        <v>15.05</v>
      </c>
      <c r="U33" s="1">
        <v>12.023334</v>
      </c>
      <c r="V33" s="1">
        <v>9.49</v>
      </c>
      <c r="W33" s="1">
        <v>116.832855</v>
      </c>
      <c r="X33" s="1">
        <v>17.827085</v>
      </c>
      <c r="Y33" s="1">
        <v>46.17</v>
      </c>
      <c r="Z33" s="1">
        <v>219.6</v>
      </c>
      <c r="AA33" s="1">
        <v>119.8</v>
      </c>
      <c r="AB33" s="1">
        <v>40.929110000000001</v>
      </c>
      <c r="AE33" s="1">
        <v>38.049999999999997</v>
      </c>
      <c r="AF33" s="1">
        <v>26.1</v>
      </c>
      <c r="AG33" s="1">
        <v>4.3099999999999996</v>
      </c>
      <c r="AH33" s="1">
        <v>84.5</v>
      </c>
      <c r="AI33" s="1">
        <v>92.5</v>
      </c>
      <c r="AJ33" s="1" t="e">
        <v>#N/A</v>
      </c>
      <c r="AK33" s="1">
        <v>153.19999999999999</v>
      </c>
      <c r="AL33" s="1" t="e">
        <v>#N/A</v>
      </c>
      <c r="AM33" s="1" t="e">
        <v>#N/A</v>
      </c>
      <c r="AN33" s="1">
        <v>21.22</v>
      </c>
      <c r="AO33" s="1" t="e">
        <v>#N/A</v>
      </c>
      <c r="AP33" s="1">
        <v>86</v>
      </c>
      <c r="AQ33" s="1">
        <v>124</v>
      </c>
      <c r="AR33" s="1">
        <v>194</v>
      </c>
      <c r="AS33" s="1">
        <v>4.8724999999999996</v>
      </c>
      <c r="AT33" s="1">
        <v>371.2</v>
      </c>
      <c r="AU33" s="1">
        <v>14.900001</v>
      </c>
      <c r="AV33" s="1">
        <v>12</v>
      </c>
      <c r="AW33" s="1">
        <v>8.3000000000000007</v>
      </c>
      <c r="AX33" s="1">
        <v>116.66619</v>
      </c>
      <c r="AY33" s="1">
        <v>17.683401</v>
      </c>
      <c r="AZ33" s="1">
        <v>46.15</v>
      </c>
      <c r="BA33" s="1">
        <v>219</v>
      </c>
      <c r="BB33" s="1">
        <v>119.6</v>
      </c>
      <c r="BC33" s="1">
        <v>40.57217</v>
      </c>
    </row>
    <row r="34" spans="1:55" ht="15.75" customHeight="1" x14ac:dyDescent="0.3">
      <c r="A34" s="1" t="s">
        <v>58</v>
      </c>
      <c r="D34" s="1">
        <v>36.35</v>
      </c>
      <c r="E34" s="1">
        <v>30</v>
      </c>
      <c r="F34" s="1">
        <v>3.9599997999999998</v>
      </c>
      <c r="G34" s="1">
        <v>111.5</v>
      </c>
      <c r="H34" s="1">
        <v>94.75</v>
      </c>
      <c r="I34" s="1" t="e">
        <v>#N/A</v>
      </c>
      <c r="J34" s="1">
        <v>143.4</v>
      </c>
      <c r="K34" s="1" t="e">
        <v>#N/A</v>
      </c>
      <c r="L34" s="1" t="e">
        <v>#N/A</v>
      </c>
      <c r="M34" s="1">
        <v>19.66</v>
      </c>
      <c r="N34" s="1" t="e">
        <v>#N/A</v>
      </c>
      <c r="O34" s="1">
        <v>82.75</v>
      </c>
      <c r="P34" s="1">
        <v>132.80000000000001</v>
      </c>
      <c r="Q34" s="1">
        <v>189.6</v>
      </c>
      <c r="R34" s="1">
        <v>4.7774999999999999</v>
      </c>
      <c r="S34" s="1">
        <v>344.8</v>
      </c>
      <c r="T34" s="1">
        <v>16.25</v>
      </c>
      <c r="U34" s="1">
        <v>11.796666999999999</v>
      </c>
      <c r="V34" s="1">
        <v>7.79</v>
      </c>
      <c r="W34" s="1">
        <v>102.74957999999999</v>
      </c>
      <c r="X34" s="1">
        <v>17.329322999999999</v>
      </c>
      <c r="Y34" s="1">
        <v>50.85</v>
      </c>
      <c r="Z34" s="1">
        <v>223.40001000000001</v>
      </c>
      <c r="AA34" s="1">
        <v>115.3</v>
      </c>
      <c r="AB34" s="1">
        <v>39.144413</v>
      </c>
      <c r="AE34" s="1">
        <v>36.25</v>
      </c>
      <c r="AF34" s="1">
        <v>29.7</v>
      </c>
      <c r="AG34" s="1">
        <v>3.95</v>
      </c>
      <c r="AH34" s="1">
        <v>111.25</v>
      </c>
      <c r="AI34" s="1">
        <v>94</v>
      </c>
      <c r="AJ34" s="1" t="e">
        <v>#N/A</v>
      </c>
      <c r="AK34" s="1">
        <v>143.30000000000001</v>
      </c>
      <c r="AL34" s="1" t="e">
        <v>#N/A</v>
      </c>
      <c r="AM34" s="1" t="e">
        <v>#N/A</v>
      </c>
      <c r="AN34" s="1">
        <v>19.64</v>
      </c>
      <c r="AO34" s="1" t="e">
        <v>#N/A</v>
      </c>
      <c r="AP34" s="1">
        <v>82.5</v>
      </c>
      <c r="AQ34" s="1">
        <v>132.19999999999999</v>
      </c>
      <c r="AR34" s="1">
        <v>189.3</v>
      </c>
      <c r="AS34" s="1">
        <v>4.7725</v>
      </c>
      <c r="AT34" s="1">
        <v>344.7</v>
      </c>
      <c r="AU34" s="1">
        <v>15.95</v>
      </c>
      <c r="AV34" s="1">
        <v>11.776668000000001</v>
      </c>
      <c r="AW34" s="1">
        <v>7.51</v>
      </c>
      <c r="AX34" s="1">
        <v>102.58292</v>
      </c>
      <c r="AY34" s="1">
        <v>17.303664999999999</v>
      </c>
      <c r="AZ34" s="1">
        <v>50.575000000000003</v>
      </c>
      <c r="BA34" s="1">
        <v>221</v>
      </c>
      <c r="BB34" s="1">
        <v>114.7</v>
      </c>
      <c r="BC34" s="1">
        <v>38.906452000000002</v>
      </c>
    </row>
    <row r="35" spans="1:55" ht="15.75" customHeight="1" x14ac:dyDescent="0.3">
      <c r="A35" s="1" t="s">
        <v>59</v>
      </c>
      <c r="D35" s="1">
        <v>26.45</v>
      </c>
      <c r="E35" s="1">
        <v>32.6</v>
      </c>
      <c r="F35" s="1">
        <v>3.3500000999999999</v>
      </c>
      <c r="G35" s="1">
        <v>76.75</v>
      </c>
      <c r="H35" s="1">
        <v>98.75</v>
      </c>
      <c r="I35" s="1" t="e">
        <v>#N/A</v>
      </c>
      <c r="J35" s="1">
        <v>119.7</v>
      </c>
      <c r="K35" s="1" t="e">
        <v>#N/A</v>
      </c>
      <c r="L35" s="1" t="e">
        <v>#N/A</v>
      </c>
      <c r="M35" s="1">
        <v>17.32</v>
      </c>
      <c r="N35" s="1" t="e">
        <v>#N/A</v>
      </c>
      <c r="O35" s="1">
        <v>72</v>
      </c>
      <c r="P35" s="1">
        <v>105.8</v>
      </c>
      <c r="Q35" s="1">
        <v>171.6</v>
      </c>
      <c r="R35" s="1">
        <v>4.45</v>
      </c>
      <c r="S35" s="1">
        <v>312.39999999999998</v>
      </c>
      <c r="T35" s="1">
        <v>13</v>
      </c>
      <c r="U35" s="1">
        <v>12.213333</v>
      </c>
      <c r="V35" s="1">
        <v>8</v>
      </c>
      <c r="W35" s="1">
        <v>102.666245</v>
      </c>
      <c r="X35" s="1">
        <v>17.011165999999999</v>
      </c>
      <c r="Y35" s="1">
        <v>40.65</v>
      </c>
      <c r="Z35" s="1">
        <v>234</v>
      </c>
      <c r="AA35" s="1">
        <v>110.2</v>
      </c>
      <c r="AB35" s="1">
        <v>40.929110000000001</v>
      </c>
      <c r="AE35" s="1">
        <v>26.2</v>
      </c>
      <c r="AF35" s="1">
        <v>32.5</v>
      </c>
      <c r="AG35" s="1">
        <v>3.3400002</v>
      </c>
      <c r="AH35" s="1">
        <v>76.5</v>
      </c>
      <c r="AI35" s="1">
        <v>98.25</v>
      </c>
      <c r="AJ35" s="1" t="e">
        <v>#N/A</v>
      </c>
      <c r="AK35" s="1">
        <v>119.6</v>
      </c>
      <c r="AL35" s="1" t="e">
        <v>#N/A</v>
      </c>
      <c r="AM35" s="1" t="e">
        <v>#N/A</v>
      </c>
      <c r="AN35" s="1">
        <v>17.3</v>
      </c>
      <c r="AO35" s="1" t="e">
        <v>#N/A</v>
      </c>
      <c r="AP35" s="1">
        <v>71.75</v>
      </c>
      <c r="AQ35" s="1">
        <v>105.4</v>
      </c>
      <c r="AR35" s="1">
        <v>171.1</v>
      </c>
      <c r="AS35" s="1">
        <v>4.3</v>
      </c>
      <c r="AT35" s="1">
        <v>311.7</v>
      </c>
      <c r="AU35" s="1">
        <v>12.95</v>
      </c>
      <c r="AV35" s="1">
        <v>12.2</v>
      </c>
      <c r="AW35" s="1">
        <v>7.01</v>
      </c>
      <c r="AX35" s="1">
        <v>102.49957999999999</v>
      </c>
      <c r="AY35" s="1">
        <v>16.908532999999998</v>
      </c>
      <c r="AZ35" s="1">
        <v>40.450000000000003</v>
      </c>
      <c r="BA35" s="1">
        <v>230.6</v>
      </c>
      <c r="BB35" s="1">
        <v>110.1</v>
      </c>
      <c r="BC35" s="1">
        <v>40.453189999999999</v>
      </c>
    </row>
    <row r="36" spans="1:55" ht="15.75" customHeight="1" x14ac:dyDescent="0.3">
      <c r="A36" s="1" t="s">
        <v>60</v>
      </c>
      <c r="D36" s="1">
        <v>27.25</v>
      </c>
      <c r="E36" s="1">
        <v>34.9</v>
      </c>
      <c r="F36" s="1">
        <v>3.2400001999999999</v>
      </c>
      <c r="G36" s="1">
        <v>91.75</v>
      </c>
      <c r="H36" s="1">
        <v>88.75</v>
      </c>
      <c r="I36" s="1" t="e">
        <v>#N/A</v>
      </c>
      <c r="J36" s="1">
        <v>122.6</v>
      </c>
      <c r="K36" s="1" t="e">
        <v>#N/A</v>
      </c>
      <c r="L36" s="1" t="e">
        <v>#N/A</v>
      </c>
      <c r="M36" s="1">
        <v>19.18</v>
      </c>
      <c r="N36" s="1" t="e">
        <v>#N/A</v>
      </c>
      <c r="O36" s="1">
        <v>66.5</v>
      </c>
      <c r="P36" s="1">
        <v>85.5</v>
      </c>
      <c r="Q36" s="1">
        <v>182</v>
      </c>
      <c r="R36" s="1" t="e">
        <v>#N/A</v>
      </c>
      <c r="S36" s="1">
        <v>295.2</v>
      </c>
      <c r="T36" s="1" t="e">
        <v>#N/A</v>
      </c>
      <c r="U36" s="1">
        <v>11.316668</v>
      </c>
      <c r="V36" s="1">
        <v>7.09</v>
      </c>
      <c r="W36" s="1">
        <v>98.249595999999997</v>
      </c>
      <c r="X36" s="1">
        <v>14.601645</v>
      </c>
      <c r="Y36" s="1">
        <v>37.200000000000003</v>
      </c>
      <c r="Z36" s="1">
        <v>140.80000000000001</v>
      </c>
      <c r="AA36" s="1">
        <v>98</v>
      </c>
      <c r="AB36" s="1">
        <v>39.501350000000002</v>
      </c>
      <c r="AE36" s="1">
        <v>27.1</v>
      </c>
      <c r="AF36" s="1">
        <v>34.799999999999997</v>
      </c>
      <c r="AG36" s="1">
        <v>3.23</v>
      </c>
      <c r="AH36" s="1">
        <v>91.25</v>
      </c>
      <c r="AI36" s="1">
        <v>87.5</v>
      </c>
      <c r="AJ36" s="1" t="e">
        <v>#N/A</v>
      </c>
      <c r="AK36" s="1">
        <v>122.200005</v>
      </c>
      <c r="AL36" s="1" t="e">
        <v>#N/A</v>
      </c>
      <c r="AM36" s="1" t="e">
        <v>#N/A</v>
      </c>
      <c r="AN36" s="1">
        <v>19.16</v>
      </c>
      <c r="AO36" s="1" t="e">
        <v>#N/A</v>
      </c>
      <c r="AP36" s="1">
        <v>66</v>
      </c>
      <c r="AQ36" s="1">
        <v>85.200005000000004</v>
      </c>
      <c r="AR36" s="1">
        <v>181.8</v>
      </c>
      <c r="AS36" s="1" t="e">
        <v>#N/A</v>
      </c>
      <c r="AT36" s="1">
        <v>293</v>
      </c>
      <c r="AU36" s="1" t="e">
        <v>#N/A</v>
      </c>
      <c r="AV36" s="1">
        <v>11.25</v>
      </c>
      <c r="AW36" s="1">
        <v>6.77</v>
      </c>
      <c r="AX36" s="1">
        <v>98.082930000000005</v>
      </c>
      <c r="AY36" s="1">
        <v>14.503678000000001</v>
      </c>
      <c r="AZ36" s="1">
        <v>37.024999999999999</v>
      </c>
      <c r="BA36" s="1">
        <v>140.6</v>
      </c>
      <c r="BB36" s="1">
        <v>97.85</v>
      </c>
      <c r="BC36" s="1">
        <v>39.263393000000001</v>
      </c>
    </row>
    <row r="37" spans="1:55" ht="15.75" customHeight="1" x14ac:dyDescent="0.3">
      <c r="A37" s="1" t="s">
        <v>61</v>
      </c>
      <c r="D37" s="1">
        <v>23.85</v>
      </c>
      <c r="E37" s="1">
        <v>34.9</v>
      </c>
      <c r="F37" s="1">
        <v>2.99</v>
      </c>
      <c r="G37" s="1">
        <v>98</v>
      </c>
      <c r="H37" s="1">
        <v>88.5</v>
      </c>
      <c r="I37" s="1" t="e">
        <v>#N/A</v>
      </c>
      <c r="J37" s="1">
        <v>100.5</v>
      </c>
      <c r="K37" s="1" t="e">
        <v>#N/A</v>
      </c>
      <c r="L37" s="1" t="e">
        <v>#N/A</v>
      </c>
      <c r="M37" s="1">
        <v>18.91</v>
      </c>
      <c r="N37" s="1" t="e">
        <v>#N/A</v>
      </c>
      <c r="O37" s="1">
        <v>75.5</v>
      </c>
      <c r="P37" s="1">
        <v>77.8</v>
      </c>
      <c r="Q37" s="1">
        <v>192.3</v>
      </c>
      <c r="R37" s="1" t="e">
        <v>#N/A</v>
      </c>
      <c r="S37" s="1">
        <v>272.39999999999998</v>
      </c>
      <c r="T37" s="1" t="e">
        <v>#N/A</v>
      </c>
      <c r="U37" s="1">
        <v>10.233333999999999</v>
      </c>
      <c r="V37" s="1">
        <v>7.49</v>
      </c>
      <c r="W37" s="1">
        <v>99.999589999999998</v>
      </c>
      <c r="X37" s="1">
        <v>12.782268999999999</v>
      </c>
      <c r="Y37" s="1">
        <v>29.6</v>
      </c>
      <c r="Z37" s="1">
        <v>135</v>
      </c>
      <c r="AA37" s="1">
        <v>95.25</v>
      </c>
      <c r="AB37" s="1">
        <v>32.660004000000001</v>
      </c>
      <c r="AE37" s="1">
        <v>23.5</v>
      </c>
      <c r="AF37" s="1">
        <v>34.299999999999997</v>
      </c>
      <c r="AG37" s="1">
        <v>2.96</v>
      </c>
      <c r="AH37" s="1">
        <v>97.75</v>
      </c>
      <c r="AI37" s="1">
        <v>88</v>
      </c>
      <c r="AJ37" s="1" t="e">
        <v>#N/A</v>
      </c>
      <c r="AK37" s="1">
        <v>100.4</v>
      </c>
      <c r="AL37" s="1" t="e">
        <v>#N/A</v>
      </c>
      <c r="AM37" s="1" t="e">
        <v>#N/A</v>
      </c>
      <c r="AN37" s="1">
        <v>18.89</v>
      </c>
      <c r="AO37" s="1" t="e">
        <v>#N/A</v>
      </c>
      <c r="AP37" s="1">
        <v>75</v>
      </c>
      <c r="AQ37" s="1">
        <v>77.5</v>
      </c>
      <c r="AR37" s="1">
        <v>191.7</v>
      </c>
      <c r="AS37" s="1" t="e">
        <v>#N/A</v>
      </c>
      <c r="AT37" s="1">
        <v>272.2</v>
      </c>
      <c r="AU37" s="1" t="e">
        <v>#N/A</v>
      </c>
      <c r="AV37" s="1">
        <v>10.166667</v>
      </c>
      <c r="AW37" s="1">
        <v>6.63</v>
      </c>
      <c r="AX37" s="1">
        <v>99.916259999999994</v>
      </c>
      <c r="AY37" s="1">
        <v>12.730952</v>
      </c>
      <c r="AZ37" s="1">
        <v>29.5</v>
      </c>
      <c r="BA37" s="1">
        <v>134.6</v>
      </c>
      <c r="BB37" s="1">
        <v>94.65</v>
      </c>
      <c r="BC37" s="1">
        <v>32.243572</v>
      </c>
    </row>
    <row r="38" spans="1:55" ht="15.75" customHeight="1" x14ac:dyDescent="0.3">
      <c r="A38" s="1" t="s">
        <v>62</v>
      </c>
      <c r="D38" s="1">
        <v>27.6</v>
      </c>
      <c r="E38" s="1">
        <v>35.4</v>
      </c>
      <c r="F38" s="1">
        <v>2.41</v>
      </c>
      <c r="G38" s="1">
        <v>107</v>
      </c>
      <c r="H38" s="1">
        <v>75.75</v>
      </c>
      <c r="I38" s="1" t="e">
        <v>#N/A</v>
      </c>
      <c r="J38" s="1">
        <v>88.8</v>
      </c>
      <c r="K38" s="1" t="e">
        <v>#N/A</v>
      </c>
      <c r="L38" s="1" t="e">
        <v>#N/A</v>
      </c>
      <c r="M38" s="1">
        <v>17.010000000000002</v>
      </c>
      <c r="N38" s="1" t="e">
        <v>#N/A</v>
      </c>
      <c r="O38" s="1">
        <v>69.75</v>
      </c>
      <c r="P38" s="1">
        <v>109</v>
      </c>
      <c r="Q38" s="1">
        <v>144</v>
      </c>
      <c r="R38" s="1" t="e">
        <v>#N/A</v>
      </c>
      <c r="S38" s="1">
        <v>326.60000000000002</v>
      </c>
      <c r="T38" s="1" t="e">
        <v>#N/A</v>
      </c>
      <c r="U38" s="1">
        <v>9.4000009999999996</v>
      </c>
      <c r="V38" s="1">
        <v>9.99</v>
      </c>
      <c r="W38" s="1">
        <v>105.66624</v>
      </c>
      <c r="X38" s="1">
        <v>11.429401</v>
      </c>
      <c r="Y38" s="1">
        <v>29.45</v>
      </c>
      <c r="Z38" s="1">
        <v>125.6</v>
      </c>
      <c r="AA38" s="1">
        <v>93.2</v>
      </c>
      <c r="AB38" s="1">
        <v>32.600512999999999</v>
      </c>
      <c r="AE38" s="1">
        <v>27.5</v>
      </c>
      <c r="AF38" s="1">
        <v>35.1</v>
      </c>
      <c r="AG38" s="1">
        <v>2.4</v>
      </c>
      <c r="AH38" s="1">
        <v>106.75</v>
      </c>
      <c r="AI38" s="1">
        <v>75.5</v>
      </c>
      <c r="AJ38" s="1" t="e">
        <v>#N/A</v>
      </c>
      <c r="AK38" s="1">
        <v>88.55</v>
      </c>
      <c r="AL38" s="1" t="e">
        <v>#N/A</v>
      </c>
      <c r="AM38" s="1" t="e">
        <v>#N/A</v>
      </c>
      <c r="AN38" s="1">
        <v>16.989999999999998</v>
      </c>
      <c r="AO38" s="1" t="e">
        <v>#N/A</v>
      </c>
      <c r="AP38" s="1">
        <v>69.5</v>
      </c>
      <c r="AQ38" s="1">
        <v>108.6</v>
      </c>
      <c r="AR38" s="1">
        <v>143.9</v>
      </c>
      <c r="AS38" s="1" t="e">
        <v>#N/A</v>
      </c>
      <c r="AT38" s="1">
        <v>326.10000000000002</v>
      </c>
      <c r="AU38" s="1" t="e">
        <v>#N/A</v>
      </c>
      <c r="AV38" s="1">
        <v>9.3833330000000004</v>
      </c>
      <c r="AW38" s="1">
        <v>9.01</v>
      </c>
      <c r="AX38" s="1">
        <v>105.49957000000001</v>
      </c>
      <c r="AY38" s="1">
        <v>11.336099000000001</v>
      </c>
      <c r="AZ38" s="1">
        <v>29.25</v>
      </c>
      <c r="BA38" s="1">
        <v>125.200005</v>
      </c>
      <c r="BB38" s="1">
        <v>93.1</v>
      </c>
      <c r="BC38" s="1">
        <v>32.481532999999999</v>
      </c>
    </row>
    <row r="39" spans="1:55" ht="15.75" customHeight="1" x14ac:dyDescent="0.3">
      <c r="A39" s="1" t="s">
        <v>63</v>
      </c>
      <c r="D39" s="1">
        <v>22.8</v>
      </c>
      <c r="E39" s="1">
        <v>33.799999999999997</v>
      </c>
      <c r="F39" s="1">
        <v>1.6</v>
      </c>
      <c r="G39" s="1">
        <v>62.75</v>
      </c>
      <c r="H39" s="1">
        <v>59</v>
      </c>
      <c r="I39" s="1" t="e">
        <v>#N/A</v>
      </c>
      <c r="J39" s="1">
        <v>73.8</v>
      </c>
      <c r="K39" s="1" t="e">
        <v>#N/A</v>
      </c>
      <c r="L39" s="1" t="e">
        <v>#N/A</v>
      </c>
      <c r="M39" s="1">
        <v>14.42</v>
      </c>
      <c r="N39" s="1" t="e">
        <v>#N/A</v>
      </c>
      <c r="O39" s="1">
        <v>65</v>
      </c>
      <c r="P39" s="1">
        <v>92.5</v>
      </c>
      <c r="Q39" s="1">
        <v>136.30000000000001</v>
      </c>
      <c r="R39" s="1" t="e">
        <v>#N/A</v>
      </c>
      <c r="S39" s="1">
        <v>297.89999999999998</v>
      </c>
      <c r="T39" s="1" t="e">
        <v>#N/A</v>
      </c>
      <c r="U39" s="1">
        <v>8.1933340000000001</v>
      </c>
      <c r="V39" s="1">
        <v>7.94</v>
      </c>
      <c r="W39" s="1">
        <v>99.666259999999994</v>
      </c>
      <c r="X39" s="1">
        <v>10.533709</v>
      </c>
      <c r="Y39" s="1">
        <v>29.05</v>
      </c>
      <c r="Z39" s="1">
        <v>103.8</v>
      </c>
      <c r="AA39" s="1">
        <v>86.9</v>
      </c>
      <c r="AB39" s="1">
        <v>24.688345000000002</v>
      </c>
      <c r="AE39" s="1">
        <v>22.75</v>
      </c>
      <c r="AF39" s="1">
        <v>33.4</v>
      </c>
      <c r="AG39" s="1">
        <v>1.58</v>
      </c>
      <c r="AH39" s="1">
        <v>62.5</v>
      </c>
      <c r="AI39" s="1">
        <v>57</v>
      </c>
      <c r="AJ39" s="1" t="e">
        <v>#N/A</v>
      </c>
      <c r="AK39" s="1">
        <v>73.75</v>
      </c>
      <c r="AL39" s="1" t="e">
        <v>#N/A</v>
      </c>
      <c r="AM39" s="1" t="e">
        <v>#N/A</v>
      </c>
      <c r="AN39" s="1">
        <v>14.4</v>
      </c>
      <c r="AO39" s="1" t="e">
        <v>#N/A</v>
      </c>
      <c r="AP39" s="1">
        <v>64</v>
      </c>
      <c r="AQ39" s="1">
        <v>92.1</v>
      </c>
      <c r="AR39" s="1">
        <v>136.1</v>
      </c>
      <c r="AS39" s="1" t="e">
        <v>#N/A</v>
      </c>
      <c r="AT39" s="1">
        <v>297.39999999999998</v>
      </c>
      <c r="AU39" s="1" t="e">
        <v>#N/A</v>
      </c>
      <c r="AV39" s="1">
        <v>8.17</v>
      </c>
      <c r="AW39" s="1">
        <v>7.05</v>
      </c>
      <c r="AX39" s="1">
        <v>99.499595999999997</v>
      </c>
      <c r="AY39" s="1">
        <v>10.473064000000001</v>
      </c>
      <c r="AZ39" s="1">
        <v>28.75</v>
      </c>
      <c r="BA39" s="1">
        <v>103.4</v>
      </c>
      <c r="BB39" s="1">
        <v>86.8</v>
      </c>
      <c r="BC39" s="1">
        <v>24.271915</v>
      </c>
    </row>
    <row r="40" spans="1:55" ht="15.75" customHeight="1" x14ac:dyDescent="0.3">
      <c r="A40" s="1" t="s">
        <v>64</v>
      </c>
      <c r="D40" s="1">
        <v>23.9</v>
      </c>
      <c r="E40" s="1">
        <v>39.299999999999997</v>
      </c>
      <c r="F40" s="1">
        <v>2.34</v>
      </c>
      <c r="G40" s="1">
        <v>73.5</v>
      </c>
      <c r="H40" s="1">
        <v>51.75</v>
      </c>
      <c r="I40" s="1" t="e">
        <v>#N/A</v>
      </c>
      <c r="J40" s="1">
        <v>64.700005000000004</v>
      </c>
      <c r="K40" s="1" t="e">
        <v>#N/A</v>
      </c>
      <c r="L40" s="1" t="e">
        <v>#N/A</v>
      </c>
      <c r="M40" s="1">
        <v>11.09</v>
      </c>
      <c r="N40" s="1" t="e">
        <v>#N/A</v>
      </c>
      <c r="O40" s="1">
        <v>66.25</v>
      </c>
      <c r="P40" s="1">
        <v>68.8</v>
      </c>
      <c r="Q40" s="1">
        <v>126.4</v>
      </c>
      <c r="R40" s="1" t="e">
        <v>#N/A</v>
      </c>
      <c r="S40" s="1">
        <v>315.39999999999998</v>
      </c>
      <c r="T40" s="1" t="e">
        <v>#N/A</v>
      </c>
      <c r="U40" s="1">
        <v>7.8933334000000004</v>
      </c>
      <c r="V40" s="1">
        <v>7.98</v>
      </c>
      <c r="W40" s="1">
        <v>107.74956</v>
      </c>
      <c r="X40" s="1">
        <v>9.7499800000000008</v>
      </c>
      <c r="Y40" s="1">
        <v>32.549999999999997</v>
      </c>
      <c r="Z40" s="1">
        <v>73</v>
      </c>
      <c r="AA40" s="1">
        <v>79.2</v>
      </c>
      <c r="AB40" s="1">
        <v>23.538118000000001</v>
      </c>
      <c r="AE40" s="1">
        <v>23.7</v>
      </c>
      <c r="AF40" s="1">
        <v>39</v>
      </c>
      <c r="AG40" s="1">
        <v>2.33</v>
      </c>
      <c r="AH40" s="1">
        <v>73.25</v>
      </c>
      <c r="AI40" s="1">
        <v>50.5</v>
      </c>
      <c r="AJ40" s="1" t="e">
        <v>#N/A</v>
      </c>
      <c r="AK40" s="1">
        <v>64.55</v>
      </c>
      <c r="AL40" s="1" t="e">
        <v>#N/A</v>
      </c>
      <c r="AM40" s="1" t="e">
        <v>#N/A</v>
      </c>
      <c r="AN40" s="1">
        <v>11.07</v>
      </c>
      <c r="AO40" s="1" t="e">
        <v>#N/A</v>
      </c>
      <c r="AP40" s="1">
        <v>65.5</v>
      </c>
      <c r="AQ40" s="1">
        <v>68.5</v>
      </c>
      <c r="AR40" s="1">
        <v>126.3</v>
      </c>
      <c r="AS40" s="1" t="e">
        <v>#N/A</v>
      </c>
      <c r="AT40" s="1">
        <v>315</v>
      </c>
      <c r="AU40" s="1" t="e">
        <v>#N/A</v>
      </c>
      <c r="AV40" s="1">
        <v>7.8900002999999996</v>
      </c>
      <c r="AW40" s="1">
        <v>6.42</v>
      </c>
      <c r="AX40" s="1">
        <v>107.41623</v>
      </c>
      <c r="AY40" s="1">
        <v>9.7160539999999997</v>
      </c>
      <c r="AZ40" s="1">
        <v>32.25</v>
      </c>
      <c r="BA40" s="1">
        <v>72.5</v>
      </c>
      <c r="BB40" s="1">
        <v>78.95</v>
      </c>
      <c r="BC40" s="1">
        <v>23.322171999999998</v>
      </c>
    </row>
    <row r="41" spans="1:55" ht="15.75" customHeight="1" x14ac:dyDescent="0.3">
      <c r="A41" s="1" t="s">
        <v>65</v>
      </c>
      <c r="D41" s="1">
        <v>25.3</v>
      </c>
      <c r="E41" s="1">
        <v>38.700000000000003</v>
      </c>
      <c r="F41" s="1">
        <v>1.6700001</v>
      </c>
      <c r="G41" s="1">
        <v>82.25</v>
      </c>
      <c r="H41" s="1">
        <v>58.5</v>
      </c>
      <c r="I41" s="1" t="e">
        <v>#N/A</v>
      </c>
      <c r="J41" s="1">
        <v>72.75</v>
      </c>
      <c r="K41" s="1" t="e">
        <v>#N/A</v>
      </c>
      <c r="L41" s="1" t="e">
        <v>#N/A</v>
      </c>
      <c r="M41" s="1">
        <v>10.01</v>
      </c>
      <c r="N41" s="1" t="e">
        <v>#N/A</v>
      </c>
      <c r="O41" s="1">
        <v>75</v>
      </c>
      <c r="P41" s="1">
        <v>57.8</v>
      </c>
      <c r="Q41" s="1">
        <v>141.4</v>
      </c>
      <c r="R41" s="1" t="e">
        <v>#N/A</v>
      </c>
      <c r="S41" s="1">
        <v>280</v>
      </c>
      <c r="T41" s="1" t="e">
        <v>#N/A</v>
      </c>
      <c r="U41" s="1">
        <v>9.5833340000000007</v>
      </c>
      <c r="V41" s="1">
        <v>7.99</v>
      </c>
      <c r="W41" s="1">
        <v>105.24957000000001</v>
      </c>
      <c r="X41" s="1">
        <v>9.6481969999999997</v>
      </c>
      <c r="Y41" s="1">
        <v>31.55</v>
      </c>
      <c r="Z41" s="1">
        <v>74.8</v>
      </c>
      <c r="AA41" s="1">
        <v>78.55</v>
      </c>
      <c r="AB41" s="1" t="e">
        <v>#N/A</v>
      </c>
      <c r="AE41" s="1">
        <v>25.25</v>
      </c>
      <c r="AF41" s="1">
        <v>38.6</v>
      </c>
      <c r="AG41" s="1">
        <v>1.64</v>
      </c>
      <c r="AH41" s="1">
        <v>82</v>
      </c>
      <c r="AI41" s="1">
        <v>57.5</v>
      </c>
      <c r="AJ41" s="1" t="e">
        <v>#N/A</v>
      </c>
      <c r="AK41" s="1">
        <v>72.150000000000006</v>
      </c>
      <c r="AL41" s="1" t="e">
        <v>#N/A</v>
      </c>
      <c r="AM41" s="1" t="e">
        <v>#N/A</v>
      </c>
      <c r="AN41" s="1">
        <v>9.99</v>
      </c>
      <c r="AO41" s="1" t="e">
        <v>#N/A</v>
      </c>
      <c r="AP41" s="1">
        <v>74.5</v>
      </c>
      <c r="AQ41" s="1">
        <v>57.5</v>
      </c>
      <c r="AR41" s="1">
        <v>141.1</v>
      </c>
      <c r="AS41" s="1" t="e">
        <v>#N/A</v>
      </c>
      <c r="AT41" s="1">
        <v>279.60000000000002</v>
      </c>
      <c r="AU41" s="1" t="e">
        <v>#N/A</v>
      </c>
      <c r="AV41" s="1">
        <v>9.5433330000000005</v>
      </c>
      <c r="AW41" s="1">
        <v>6.65</v>
      </c>
      <c r="AX41" s="1">
        <v>104.99957000000001</v>
      </c>
      <c r="AY41" s="1">
        <v>9.6269919999999995</v>
      </c>
      <c r="AZ41" s="1">
        <v>31.475000000000001</v>
      </c>
      <c r="BA41" s="1">
        <v>74.400000000000006</v>
      </c>
      <c r="BB41" s="1">
        <v>78</v>
      </c>
      <c r="BC41" s="1" t="e">
        <v>#N/A</v>
      </c>
    </row>
    <row r="42" spans="1:55" ht="15.75" customHeight="1" x14ac:dyDescent="0.3">
      <c r="A42" s="1" t="s">
        <v>66</v>
      </c>
      <c r="D42" s="1">
        <v>21.45</v>
      </c>
      <c r="E42" s="1">
        <v>18.8</v>
      </c>
      <c r="F42" s="1">
        <v>1.2</v>
      </c>
      <c r="G42" s="1">
        <v>46</v>
      </c>
      <c r="H42" s="1">
        <v>48.5</v>
      </c>
      <c r="I42" s="1" t="e">
        <v>#N/A</v>
      </c>
      <c r="J42" s="1">
        <v>67.900000000000006</v>
      </c>
      <c r="K42" s="1" t="e">
        <v>#N/A</v>
      </c>
      <c r="L42" s="1" t="e">
        <v>#N/A</v>
      </c>
      <c r="M42" s="1">
        <v>11.71</v>
      </c>
      <c r="N42" s="1" t="e">
        <v>#N/A</v>
      </c>
      <c r="O42" s="1">
        <v>58</v>
      </c>
      <c r="P42" s="1">
        <v>34.100002000000003</v>
      </c>
      <c r="Q42" s="1">
        <v>157.4</v>
      </c>
      <c r="R42" s="1" t="e">
        <v>#N/A</v>
      </c>
      <c r="S42" s="1">
        <v>249.8</v>
      </c>
      <c r="T42" s="1" t="e">
        <v>#N/A</v>
      </c>
      <c r="U42" s="1">
        <v>7.6933335999999999</v>
      </c>
      <c r="V42" s="1">
        <v>6.7799997000000003</v>
      </c>
      <c r="W42" s="1">
        <v>90.499629999999996</v>
      </c>
      <c r="X42" s="1">
        <v>9.7160539999999997</v>
      </c>
      <c r="Y42" s="1">
        <v>24.587499999999999</v>
      </c>
      <c r="Z42" s="1">
        <v>62.9</v>
      </c>
      <c r="AA42" s="1">
        <v>64.599999999999994</v>
      </c>
      <c r="AB42" s="1" t="e">
        <v>#N/A</v>
      </c>
      <c r="AE42" s="1">
        <v>21.4</v>
      </c>
      <c r="AF42" s="1">
        <v>18.399999999999999</v>
      </c>
      <c r="AG42" s="1">
        <v>1.17</v>
      </c>
      <c r="AH42" s="1">
        <v>45.9</v>
      </c>
      <c r="AI42" s="1">
        <v>48</v>
      </c>
      <c r="AJ42" s="1" t="e">
        <v>#N/A</v>
      </c>
      <c r="AK42" s="1">
        <v>67.349999999999994</v>
      </c>
      <c r="AL42" s="1" t="e">
        <v>#N/A</v>
      </c>
      <c r="AM42" s="1" t="e">
        <v>#N/A</v>
      </c>
      <c r="AN42" s="1">
        <v>11.69</v>
      </c>
      <c r="AO42" s="1" t="e">
        <v>#N/A</v>
      </c>
      <c r="AP42" s="1">
        <v>56.600002000000003</v>
      </c>
      <c r="AQ42" s="1">
        <v>33.799999999999997</v>
      </c>
      <c r="AR42" s="1">
        <v>157.19999999999999</v>
      </c>
      <c r="AS42" s="1" t="e">
        <v>#N/A</v>
      </c>
      <c r="AT42" s="1">
        <v>249.7</v>
      </c>
      <c r="AU42" s="1" t="e">
        <v>#N/A</v>
      </c>
      <c r="AV42" s="1">
        <v>7.6166669999999996</v>
      </c>
      <c r="AW42" s="1">
        <v>6.22</v>
      </c>
      <c r="AX42" s="1">
        <v>90.416300000000007</v>
      </c>
      <c r="AY42" s="1">
        <v>9.5761000000000003</v>
      </c>
      <c r="AZ42" s="1">
        <v>24.537500000000001</v>
      </c>
      <c r="BA42" s="1">
        <v>62.4</v>
      </c>
      <c r="BB42" s="1">
        <v>64.45</v>
      </c>
      <c r="BC42" s="1" t="e">
        <v>#N/A</v>
      </c>
    </row>
    <row r="43" spans="1:55" ht="15.75" customHeight="1" x14ac:dyDescent="0.3">
      <c r="A43" s="1" t="s">
        <v>67</v>
      </c>
      <c r="D43" s="1">
        <v>28</v>
      </c>
      <c r="E43" s="1">
        <v>17.3</v>
      </c>
      <c r="F43" s="1">
        <v>1.1499999999999999</v>
      </c>
      <c r="G43" s="1">
        <v>60.5</v>
      </c>
      <c r="H43" s="1">
        <v>39.5</v>
      </c>
      <c r="I43" s="1" t="e">
        <v>#N/A</v>
      </c>
      <c r="J43" s="1">
        <v>77.8</v>
      </c>
      <c r="K43" s="1" t="e">
        <v>#N/A</v>
      </c>
      <c r="L43" s="1" t="e">
        <v>#N/A</v>
      </c>
      <c r="M43" s="1">
        <v>16.98</v>
      </c>
      <c r="N43" s="1" t="e">
        <v>#N/A</v>
      </c>
      <c r="O43" s="1">
        <v>48.4</v>
      </c>
      <c r="P43" s="1">
        <v>33</v>
      </c>
      <c r="Q43" s="1">
        <v>183.1</v>
      </c>
      <c r="R43" s="1" t="e">
        <v>#N/A</v>
      </c>
      <c r="S43" s="1">
        <v>228.8</v>
      </c>
      <c r="T43" s="1" t="e">
        <v>#N/A</v>
      </c>
      <c r="U43" s="1">
        <v>6.4233336000000003</v>
      </c>
      <c r="V43" s="1">
        <v>9.99</v>
      </c>
      <c r="W43" s="1">
        <v>82.049660000000003</v>
      </c>
      <c r="X43" s="1">
        <v>10.411571</v>
      </c>
      <c r="Y43" s="1">
        <v>22.95</v>
      </c>
      <c r="Z43" s="1">
        <v>62</v>
      </c>
      <c r="AA43" s="1">
        <v>56.15</v>
      </c>
      <c r="AB43" s="1" t="e">
        <v>#N/A</v>
      </c>
      <c r="AE43" s="1">
        <v>27.9</v>
      </c>
      <c r="AF43" s="1">
        <v>17</v>
      </c>
      <c r="AG43" s="1">
        <v>1.1399999999999999</v>
      </c>
      <c r="AH43" s="1">
        <v>60.25</v>
      </c>
      <c r="AI43" s="1">
        <v>38</v>
      </c>
      <c r="AJ43" s="1" t="e">
        <v>#N/A</v>
      </c>
      <c r="AK43" s="1">
        <v>77.599999999999994</v>
      </c>
      <c r="AL43" s="1" t="e">
        <v>#N/A</v>
      </c>
      <c r="AM43" s="1" t="e">
        <v>#N/A</v>
      </c>
      <c r="AN43" s="1">
        <v>16.96</v>
      </c>
      <c r="AO43" s="1" t="e">
        <v>#N/A</v>
      </c>
      <c r="AP43" s="1">
        <v>48.100002000000003</v>
      </c>
      <c r="AQ43" s="1">
        <v>32.9</v>
      </c>
      <c r="AR43" s="1">
        <v>183</v>
      </c>
      <c r="AS43" s="1" t="e">
        <v>#N/A</v>
      </c>
      <c r="AT43" s="1">
        <v>228.5</v>
      </c>
      <c r="AU43" s="1" t="e">
        <v>#N/A</v>
      </c>
      <c r="AV43" s="1">
        <v>6.3833330000000004</v>
      </c>
      <c r="AW43" s="1">
        <v>6.01</v>
      </c>
      <c r="AX43" s="1">
        <v>81.882996000000006</v>
      </c>
      <c r="AY43" s="1">
        <v>10.360678999999999</v>
      </c>
      <c r="AZ43" s="1">
        <v>22.912500000000001</v>
      </c>
      <c r="BA43" s="1">
        <v>61.2</v>
      </c>
      <c r="BB43" s="1">
        <v>56</v>
      </c>
      <c r="BC43" s="1" t="e">
        <v>#N/A</v>
      </c>
    </row>
    <row r="44" spans="1:55" ht="15.75" customHeight="1" x14ac:dyDescent="0.3">
      <c r="A44" s="1" t="s">
        <v>68</v>
      </c>
      <c r="D44" s="1">
        <v>27.15</v>
      </c>
      <c r="E44" s="1">
        <v>14.3</v>
      </c>
      <c r="F44" s="1">
        <v>1.1800001</v>
      </c>
      <c r="G44" s="1">
        <v>53.5</v>
      </c>
      <c r="H44" s="1">
        <v>43.2</v>
      </c>
      <c r="I44" s="1" t="e">
        <v>#N/A</v>
      </c>
      <c r="J44" s="1">
        <v>78.3</v>
      </c>
      <c r="K44" s="1" t="e">
        <v>#N/A</v>
      </c>
      <c r="L44" s="1" t="e">
        <v>#N/A</v>
      </c>
      <c r="M44" s="1">
        <v>17.02</v>
      </c>
      <c r="N44" s="1" t="e">
        <v>#N/A</v>
      </c>
      <c r="O44" s="1">
        <v>38.799999999999997</v>
      </c>
      <c r="P44" s="1">
        <v>32.4</v>
      </c>
      <c r="Q44" s="1">
        <v>178.8</v>
      </c>
      <c r="R44" s="1" t="e">
        <v>#N/A</v>
      </c>
      <c r="S44" s="1">
        <v>234.2</v>
      </c>
      <c r="T44" s="1" t="e">
        <v>#N/A</v>
      </c>
      <c r="U44" s="1">
        <v>7.033334</v>
      </c>
      <c r="V44" s="1">
        <v>8.5</v>
      </c>
      <c r="W44" s="1">
        <v>80.799670000000006</v>
      </c>
      <c r="X44" s="1">
        <v>11.79374</v>
      </c>
      <c r="Y44" s="1">
        <v>22.774999999999999</v>
      </c>
      <c r="Z44" s="1">
        <v>50.2</v>
      </c>
      <c r="AA44" s="1">
        <v>56.2</v>
      </c>
      <c r="AB44" s="1" t="e">
        <v>#N/A</v>
      </c>
      <c r="AE44" s="1">
        <v>27</v>
      </c>
      <c r="AF44" s="1">
        <v>14</v>
      </c>
      <c r="AG44" s="1">
        <v>1.1499999999999999</v>
      </c>
      <c r="AH44" s="1">
        <v>53.25</v>
      </c>
      <c r="AI44" s="1">
        <v>42.7</v>
      </c>
      <c r="AJ44" s="1" t="e">
        <v>#N/A</v>
      </c>
      <c r="AK44" s="1">
        <v>78.25</v>
      </c>
      <c r="AL44" s="1" t="e">
        <v>#N/A</v>
      </c>
      <c r="AM44" s="1" t="e">
        <v>#N/A</v>
      </c>
      <c r="AN44" s="1">
        <v>17</v>
      </c>
      <c r="AO44" s="1" t="e">
        <v>#N/A</v>
      </c>
      <c r="AP44" s="1">
        <v>38</v>
      </c>
      <c r="AQ44" s="1">
        <v>32.200000000000003</v>
      </c>
      <c r="AR44" s="1">
        <v>178.5</v>
      </c>
      <c r="AS44" s="1" t="e">
        <v>#N/A</v>
      </c>
      <c r="AT44" s="1">
        <v>233.2</v>
      </c>
      <c r="AU44" s="1" t="e">
        <v>#N/A</v>
      </c>
      <c r="AV44" s="1">
        <v>7</v>
      </c>
      <c r="AW44" s="1">
        <v>7.2</v>
      </c>
      <c r="AX44" s="1">
        <v>80.749669999999995</v>
      </c>
      <c r="AY44" s="1">
        <v>11.759041</v>
      </c>
      <c r="AZ44" s="1">
        <v>22.7</v>
      </c>
      <c r="BA44" s="1">
        <v>49.4</v>
      </c>
      <c r="BB44" s="1">
        <v>56.1</v>
      </c>
      <c r="BC44" s="1" t="e">
        <v>#N/A</v>
      </c>
    </row>
    <row r="45" spans="1:55" ht="15.75" customHeight="1" x14ac:dyDescent="0.3"/>
    <row r="46" spans="1:55" ht="15.75" customHeight="1" x14ac:dyDescent="0.3"/>
    <row r="47" spans="1:55" ht="15.75" customHeight="1" x14ac:dyDescent="0.3"/>
    <row r="48" spans="1:55"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F0E70-19D2-49CF-921A-8E5243B2B6A3}">
  <dimension ref="A2:AV2359"/>
  <sheetViews>
    <sheetView tabSelected="1" topLeftCell="C1390" zoomScale="50" workbookViewId="0">
      <selection activeCell="N1406" sqref="N1406"/>
    </sheetView>
  </sheetViews>
  <sheetFormatPr baseColWidth="10" defaultRowHeight="14.4" x14ac:dyDescent="0.3"/>
  <sheetData>
    <row r="2" spans="1:30" x14ac:dyDescent="0.3">
      <c r="B2" t="s">
        <v>254</v>
      </c>
      <c r="C2" t="s">
        <v>320</v>
      </c>
      <c r="D2" t="s">
        <v>321</v>
      </c>
      <c r="E2" t="s">
        <v>322</v>
      </c>
      <c r="F2" t="s">
        <v>323</v>
      </c>
    </row>
    <row r="3" spans="1:30" x14ac:dyDescent="0.3">
      <c r="A3" t="s">
        <v>324</v>
      </c>
      <c r="B3" t="s">
        <v>255</v>
      </c>
      <c r="C3">
        <v>3</v>
      </c>
    </row>
    <row r="4" spans="1:30" x14ac:dyDescent="0.3">
      <c r="A4" t="s">
        <v>325</v>
      </c>
      <c r="B4" t="s">
        <v>256</v>
      </c>
      <c r="C4">
        <v>45</v>
      </c>
    </row>
    <row r="5" spans="1:30" x14ac:dyDescent="0.3">
      <c r="A5" t="s">
        <v>326</v>
      </c>
      <c r="B5" t="s">
        <v>257</v>
      </c>
      <c r="C5">
        <v>70</v>
      </c>
      <c r="J5" t="s">
        <v>120</v>
      </c>
      <c r="K5" t="s">
        <v>29</v>
      </c>
      <c r="L5" t="s">
        <v>30</v>
      </c>
      <c r="M5" t="s">
        <v>31</v>
      </c>
      <c r="N5" t="s">
        <v>32</v>
      </c>
      <c r="O5" t="s">
        <v>33</v>
      </c>
      <c r="P5" t="s">
        <v>34</v>
      </c>
      <c r="Q5" t="s">
        <v>35</v>
      </c>
      <c r="R5" t="s">
        <v>36</v>
      </c>
      <c r="S5" t="s">
        <v>37</v>
      </c>
      <c r="T5" t="s">
        <v>38</v>
      </c>
      <c r="U5" t="s">
        <v>39</v>
      </c>
      <c r="V5" t="s">
        <v>40</v>
      </c>
      <c r="W5" t="s">
        <v>41</v>
      </c>
      <c r="X5" t="s">
        <v>42</v>
      </c>
      <c r="Y5" t="s">
        <v>43</v>
      </c>
      <c r="Z5" t="s">
        <v>44</v>
      </c>
      <c r="AA5" t="s">
        <v>45</v>
      </c>
      <c r="AB5" t="s">
        <v>46</v>
      </c>
      <c r="AC5" t="s">
        <v>47</v>
      </c>
      <c r="AD5" t="s">
        <v>48</v>
      </c>
    </row>
    <row r="6" spans="1:30" x14ac:dyDescent="0.3">
      <c r="A6" t="s">
        <v>327</v>
      </c>
      <c r="B6" t="s">
        <v>258</v>
      </c>
      <c r="C6">
        <v>70</v>
      </c>
      <c r="J6" t="s">
        <v>328</v>
      </c>
    </row>
    <row r="7" spans="1:30" x14ac:dyDescent="0.3">
      <c r="A7" t="s">
        <v>329</v>
      </c>
      <c r="B7" t="s">
        <v>259</v>
      </c>
      <c r="C7">
        <v>27</v>
      </c>
      <c r="J7" t="s">
        <v>70</v>
      </c>
      <c r="K7" t="s">
        <v>330</v>
      </c>
    </row>
    <row r="8" spans="1:30" x14ac:dyDescent="0.3">
      <c r="A8" t="s">
        <v>331</v>
      </c>
      <c r="B8" t="s">
        <v>260</v>
      </c>
      <c r="C8">
        <v>67</v>
      </c>
      <c r="J8" t="s">
        <v>332</v>
      </c>
      <c r="K8">
        <v>0</v>
      </c>
      <c r="L8">
        <v>0</v>
      </c>
      <c r="M8">
        <v>0</v>
      </c>
      <c r="N8">
        <v>0</v>
      </c>
      <c r="O8">
        <v>0</v>
      </c>
      <c r="P8">
        <v>0</v>
      </c>
      <c r="Q8">
        <v>0</v>
      </c>
      <c r="R8">
        <v>0</v>
      </c>
      <c r="S8">
        <v>0</v>
      </c>
      <c r="T8">
        <v>0</v>
      </c>
      <c r="U8">
        <v>1.4408000000000001</v>
      </c>
      <c r="V8">
        <v>1.5982000000000001</v>
      </c>
      <c r="W8">
        <v>1.4093</v>
      </c>
      <c r="X8">
        <v>1.3077000000000001</v>
      </c>
      <c r="Y8">
        <v>1.673</v>
      </c>
      <c r="Z8">
        <v>1.5430999999999999</v>
      </c>
      <c r="AA8">
        <v>1.7689999999999999</v>
      </c>
      <c r="AB8">
        <v>1.9424999999999999</v>
      </c>
      <c r="AC8">
        <v>2.4801000000000002</v>
      </c>
      <c r="AD8">
        <v>3.266</v>
      </c>
    </row>
    <row r="9" spans="1:30" x14ac:dyDescent="0.3">
      <c r="A9" t="s">
        <v>69</v>
      </c>
      <c r="B9" t="s">
        <v>261</v>
      </c>
      <c r="C9">
        <v>64</v>
      </c>
      <c r="J9" t="s">
        <v>333</v>
      </c>
      <c r="K9">
        <v>0</v>
      </c>
      <c r="L9">
        <v>0</v>
      </c>
      <c r="M9">
        <v>0</v>
      </c>
      <c r="N9">
        <v>0</v>
      </c>
      <c r="O9">
        <v>0</v>
      </c>
      <c r="P9">
        <v>0</v>
      </c>
      <c r="Q9">
        <v>0</v>
      </c>
      <c r="R9">
        <v>0</v>
      </c>
      <c r="S9">
        <v>0</v>
      </c>
      <c r="T9">
        <v>0</v>
      </c>
      <c r="U9">
        <v>1.4739</v>
      </c>
      <c r="V9">
        <v>1.6559999999999999</v>
      </c>
      <c r="W9">
        <v>1.6494</v>
      </c>
      <c r="X9">
        <v>1.802</v>
      </c>
      <c r="Y9">
        <v>2.234</v>
      </c>
      <c r="Z9">
        <v>2.1619000000000002</v>
      </c>
      <c r="AA9">
        <v>2.2621000000000002</v>
      </c>
      <c r="AB9">
        <v>2.3460000000000001</v>
      </c>
      <c r="AC9">
        <v>2.6198999999999999</v>
      </c>
      <c r="AD9">
        <v>2.7309000000000001</v>
      </c>
    </row>
    <row r="10" spans="1:30" x14ac:dyDescent="0.3">
      <c r="A10" t="s">
        <v>334</v>
      </c>
      <c r="B10" t="s">
        <v>262</v>
      </c>
      <c r="C10">
        <v>64</v>
      </c>
      <c r="J10" t="s">
        <v>335</v>
      </c>
      <c r="K10">
        <v>0</v>
      </c>
      <c r="L10">
        <v>0</v>
      </c>
      <c r="M10">
        <v>0</v>
      </c>
      <c r="N10">
        <v>0</v>
      </c>
      <c r="O10">
        <v>0</v>
      </c>
      <c r="P10">
        <v>0</v>
      </c>
      <c r="Q10">
        <v>0</v>
      </c>
      <c r="R10">
        <v>0</v>
      </c>
      <c r="S10">
        <v>0</v>
      </c>
      <c r="T10">
        <v>0</v>
      </c>
      <c r="U10">
        <v>1.6815</v>
      </c>
      <c r="V10">
        <v>1.6059000000000001</v>
      </c>
      <c r="W10">
        <v>1.6253</v>
      </c>
      <c r="X10">
        <v>1.5621</v>
      </c>
      <c r="Y10">
        <v>2.0777000000000001</v>
      </c>
      <c r="Z10">
        <v>2.1004</v>
      </c>
      <c r="AA10">
        <v>2.4523999999999999</v>
      </c>
      <c r="AB10">
        <v>2.484</v>
      </c>
      <c r="AC10">
        <v>2.7669999999999999</v>
      </c>
      <c r="AD10">
        <v>2.6305000000000001</v>
      </c>
    </row>
    <row r="11" spans="1:30" x14ac:dyDescent="0.3">
      <c r="A11" t="s">
        <v>336</v>
      </c>
      <c r="B11" t="s">
        <v>263</v>
      </c>
      <c r="C11">
        <v>64</v>
      </c>
      <c r="J11" t="s">
        <v>178</v>
      </c>
      <c r="K11">
        <v>0</v>
      </c>
      <c r="L11">
        <v>0</v>
      </c>
      <c r="M11">
        <v>0</v>
      </c>
      <c r="N11">
        <v>0</v>
      </c>
      <c r="O11">
        <v>0</v>
      </c>
      <c r="P11">
        <v>0</v>
      </c>
      <c r="Q11">
        <v>0</v>
      </c>
      <c r="R11">
        <v>0</v>
      </c>
      <c r="S11">
        <v>0</v>
      </c>
      <c r="T11">
        <v>0</v>
      </c>
      <c r="U11">
        <v>1.9287000000000001</v>
      </c>
      <c r="V11">
        <v>1.9662999999999999</v>
      </c>
      <c r="W11">
        <v>2.1092</v>
      </c>
      <c r="X11">
        <v>2.0807000000000002</v>
      </c>
      <c r="Y11">
        <v>1.9899</v>
      </c>
      <c r="Z11">
        <v>1.8064</v>
      </c>
      <c r="AA11">
        <v>2.1981999999999999</v>
      </c>
      <c r="AB11">
        <v>2.2549999999999999</v>
      </c>
      <c r="AC11">
        <v>2.3950999999999998</v>
      </c>
      <c r="AD11">
        <v>2.6242000000000001</v>
      </c>
    </row>
    <row r="12" spans="1:30" x14ac:dyDescent="0.3">
      <c r="A12" t="s">
        <v>337</v>
      </c>
      <c r="B12" t="s">
        <v>264</v>
      </c>
      <c r="C12">
        <v>73</v>
      </c>
      <c r="J12" t="s">
        <v>122</v>
      </c>
      <c r="K12">
        <v>0</v>
      </c>
      <c r="L12">
        <v>0</v>
      </c>
      <c r="M12">
        <v>0</v>
      </c>
      <c r="N12">
        <v>0</v>
      </c>
      <c r="O12">
        <v>0</v>
      </c>
      <c r="P12">
        <v>0</v>
      </c>
      <c r="Q12">
        <v>0</v>
      </c>
      <c r="R12">
        <v>0</v>
      </c>
      <c r="S12">
        <v>0</v>
      </c>
      <c r="T12">
        <v>0</v>
      </c>
      <c r="U12">
        <v>2.1244999999999998</v>
      </c>
      <c r="V12">
        <v>2.0669</v>
      </c>
      <c r="W12">
        <v>1.7679</v>
      </c>
      <c r="X12">
        <v>1.7045999999999999</v>
      </c>
      <c r="Y12">
        <v>1.6099000000000001</v>
      </c>
      <c r="Z12">
        <v>1.6246</v>
      </c>
      <c r="AA12">
        <v>1.7633000000000001</v>
      </c>
      <c r="AB12">
        <v>1.8407</v>
      </c>
      <c r="AC12">
        <v>1.988</v>
      </c>
      <c r="AD12">
        <v>2.5108999999999999</v>
      </c>
    </row>
    <row r="13" spans="1:30" x14ac:dyDescent="0.3">
      <c r="A13" t="s">
        <v>338</v>
      </c>
      <c r="B13" t="s">
        <v>265</v>
      </c>
      <c r="C13">
        <v>1</v>
      </c>
      <c r="J13" t="s">
        <v>339</v>
      </c>
      <c r="K13">
        <v>0</v>
      </c>
      <c r="L13">
        <v>0</v>
      </c>
      <c r="M13">
        <v>0</v>
      </c>
      <c r="N13">
        <v>0</v>
      </c>
      <c r="O13">
        <v>0</v>
      </c>
      <c r="P13">
        <v>0</v>
      </c>
      <c r="Q13">
        <v>0</v>
      </c>
      <c r="R13">
        <v>0</v>
      </c>
      <c r="S13">
        <v>0</v>
      </c>
      <c r="T13">
        <v>0</v>
      </c>
      <c r="U13">
        <v>1.8307</v>
      </c>
      <c r="V13">
        <v>1.9419</v>
      </c>
      <c r="W13">
        <v>2.4861</v>
      </c>
      <c r="X13">
        <v>2.5541</v>
      </c>
      <c r="Y13">
        <v>2.2725</v>
      </c>
      <c r="Z13">
        <v>2.1808000000000001</v>
      </c>
      <c r="AA13">
        <v>2.7098</v>
      </c>
      <c r="AB13">
        <v>2.6274999999999999</v>
      </c>
      <c r="AC13">
        <v>2.3973</v>
      </c>
      <c r="AD13">
        <v>2.4619</v>
      </c>
    </row>
    <row r="14" spans="1:30" x14ac:dyDescent="0.3">
      <c r="A14" t="s">
        <v>340</v>
      </c>
      <c r="B14" t="s">
        <v>266</v>
      </c>
      <c r="J14" t="s">
        <v>341</v>
      </c>
      <c r="K14">
        <v>0</v>
      </c>
      <c r="L14">
        <v>0</v>
      </c>
      <c r="M14">
        <v>0</v>
      </c>
      <c r="N14">
        <v>0</v>
      </c>
      <c r="O14">
        <v>0</v>
      </c>
      <c r="P14">
        <v>0</v>
      </c>
      <c r="Q14">
        <v>0</v>
      </c>
      <c r="R14">
        <v>0</v>
      </c>
      <c r="S14">
        <v>0</v>
      </c>
      <c r="T14">
        <v>0</v>
      </c>
      <c r="U14">
        <v>0</v>
      </c>
      <c r="V14">
        <v>0</v>
      </c>
      <c r="W14">
        <v>1.1240000000000001</v>
      </c>
      <c r="X14">
        <v>1.0311999999999999</v>
      </c>
      <c r="Y14">
        <v>1.0826</v>
      </c>
      <c r="Z14">
        <v>1.1872</v>
      </c>
      <c r="AA14">
        <v>1.3343</v>
      </c>
      <c r="AB14">
        <v>1.4477</v>
      </c>
      <c r="AC14">
        <v>2.3929</v>
      </c>
      <c r="AD14">
        <v>2.3755000000000002</v>
      </c>
    </row>
    <row r="15" spans="1:30" x14ac:dyDescent="0.3">
      <c r="A15" t="s">
        <v>342</v>
      </c>
      <c r="B15" t="s">
        <v>267</v>
      </c>
      <c r="C15">
        <v>1</v>
      </c>
      <c r="J15" t="s">
        <v>343</v>
      </c>
      <c r="K15">
        <v>0</v>
      </c>
      <c r="L15">
        <v>0</v>
      </c>
      <c r="M15">
        <v>0</v>
      </c>
      <c r="N15">
        <v>0</v>
      </c>
      <c r="O15">
        <v>0</v>
      </c>
      <c r="P15">
        <v>0</v>
      </c>
      <c r="Q15">
        <v>0</v>
      </c>
      <c r="R15">
        <v>0</v>
      </c>
      <c r="S15">
        <v>0</v>
      </c>
      <c r="T15">
        <v>0</v>
      </c>
      <c r="U15">
        <v>1.071</v>
      </c>
      <c r="V15">
        <v>1.3063</v>
      </c>
      <c r="W15">
        <v>1.2355</v>
      </c>
      <c r="X15">
        <v>1.5056</v>
      </c>
      <c r="Y15">
        <v>1.4510000000000001</v>
      </c>
      <c r="Z15">
        <v>1.7193000000000001</v>
      </c>
      <c r="AA15">
        <v>1.7011000000000001</v>
      </c>
      <c r="AB15">
        <v>1.9413</v>
      </c>
      <c r="AC15">
        <v>2.4161000000000001</v>
      </c>
      <c r="AD15">
        <v>2.3748</v>
      </c>
    </row>
    <row r="16" spans="1:30" x14ac:dyDescent="0.3">
      <c r="A16" t="s">
        <v>344</v>
      </c>
      <c r="B16" t="s">
        <v>268</v>
      </c>
      <c r="C16">
        <v>108</v>
      </c>
      <c r="J16" t="s">
        <v>188</v>
      </c>
      <c r="K16">
        <v>0</v>
      </c>
      <c r="L16">
        <v>0</v>
      </c>
      <c r="M16">
        <v>0</v>
      </c>
      <c r="N16">
        <v>0</v>
      </c>
      <c r="O16">
        <v>0</v>
      </c>
      <c r="P16">
        <v>0</v>
      </c>
      <c r="Q16">
        <v>0</v>
      </c>
      <c r="R16">
        <v>0</v>
      </c>
      <c r="S16">
        <v>0</v>
      </c>
      <c r="T16">
        <v>0</v>
      </c>
      <c r="U16">
        <v>0</v>
      </c>
      <c r="V16">
        <v>0</v>
      </c>
      <c r="W16">
        <v>0</v>
      </c>
      <c r="X16">
        <v>0</v>
      </c>
      <c r="Y16">
        <v>0.86470000000000002</v>
      </c>
      <c r="Z16">
        <v>1.0606</v>
      </c>
      <c r="AA16">
        <v>1.4516</v>
      </c>
      <c r="AB16">
        <v>1.5808</v>
      </c>
      <c r="AC16">
        <v>1.8777999999999999</v>
      </c>
      <c r="AD16">
        <v>2.3062999999999998</v>
      </c>
    </row>
    <row r="17" spans="1:30" x14ac:dyDescent="0.3">
      <c r="A17" t="s">
        <v>169</v>
      </c>
      <c r="B17" t="s">
        <v>269</v>
      </c>
      <c r="C17">
        <v>84</v>
      </c>
      <c r="J17" t="s">
        <v>345</v>
      </c>
      <c r="K17">
        <v>0</v>
      </c>
      <c r="L17">
        <v>0</v>
      </c>
      <c r="M17">
        <v>0</v>
      </c>
      <c r="N17">
        <v>0</v>
      </c>
      <c r="O17">
        <v>0</v>
      </c>
      <c r="P17">
        <v>0</v>
      </c>
      <c r="Q17">
        <v>0</v>
      </c>
      <c r="R17">
        <v>0</v>
      </c>
      <c r="S17">
        <v>0</v>
      </c>
      <c r="T17">
        <v>0</v>
      </c>
      <c r="U17">
        <v>1.3584000000000001</v>
      </c>
      <c r="V17">
        <v>1.2370000000000001</v>
      </c>
      <c r="W17">
        <v>1.2562</v>
      </c>
      <c r="X17">
        <v>1.1895</v>
      </c>
      <c r="Y17">
        <v>1.5868</v>
      </c>
      <c r="Z17">
        <v>1.6890000000000001</v>
      </c>
      <c r="AA17">
        <v>1.5278</v>
      </c>
      <c r="AB17">
        <v>1.4569000000000001</v>
      </c>
      <c r="AC17">
        <v>2.4289000000000001</v>
      </c>
      <c r="AD17">
        <v>2.2645</v>
      </c>
    </row>
    <row r="18" spans="1:30" x14ac:dyDescent="0.3">
      <c r="A18" t="s">
        <v>346</v>
      </c>
      <c r="B18" t="s">
        <v>270</v>
      </c>
      <c r="C18">
        <v>40</v>
      </c>
      <c r="J18" t="s">
        <v>347</v>
      </c>
      <c r="K18">
        <v>0</v>
      </c>
      <c r="L18">
        <v>0</v>
      </c>
      <c r="M18">
        <v>0</v>
      </c>
      <c r="N18">
        <v>0</v>
      </c>
      <c r="O18">
        <v>0</v>
      </c>
      <c r="P18">
        <v>0</v>
      </c>
      <c r="Q18">
        <v>0</v>
      </c>
      <c r="R18">
        <v>0</v>
      </c>
      <c r="S18">
        <v>0</v>
      </c>
      <c r="T18">
        <v>0</v>
      </c>
      <c r="U18">
        <v>0</v>
      </c>
      <c r="V18">
        <v>0</v>
      </c>
      <c r="W18">
        <v>0</v>
      </c>
      <c r="X18">
        <v>0</v>
      </c>
      <c r="Y18">
        <v>0</v>
      </c>
      <c r="Z18">
        <v>0</v>
      </c>
      <c r="AA18">
        <v>0</v>
      </c>
      <c r="AB18">
        <v>0</v>
      </c>
      <c r="AC18">
        <v>2.2625999999999999</v>
      </c>
      <c r="AD18">
        <v>2.2604000000000002</v>
      </c>
    </row>
    <row r="19" spans="1:30" x14ac:dyDescent="0.3">
      <c r="A19" t="s">
        <v>348</v>
      </c>
      <c r="B19" t="s">
        <v>271</v>
      </c>
      <c r="J19" t="s">
        <v>349</v>
      </c>
      <c r="K19">
        <v>0</v>
      </c>
      <c r="L19">
        <v>0</v>
      </c>
      <c r="M19">
        <v>0</v>
      </c>
      <c r="N19">
        <v>0</v>
      </c>
      <c r="O19">
        <v>0</v>
      </c>
      <c r="P19">
        <v>0</v>
      </c>
      <c r="Q19">
        <v>0</v>
      </c>
      <c r="R19">
        <v>0</v>
      </c>
      <c r="S19">
        <v>0</v>
      </c>
      <c r="T19">
        <v>0</v>
      </c>
      <c r="U19">
        <v>1.421</v>
      </c>
      <c r="V19">
        <v>1.3111999999999999</v>
      </c>
      <c r="W19">
        <v>1.2763</v>
      </c>
      <c r="X19">
        <v>1.149</v>
      </c>
      <c r="Y19">
        <v>1.2436</v>
      </c>
      <c r="Z19">
        <v>1.3546</v>
      </c>
      <c r="AA19">
        <v>1.8216000000000001</v>
      </c>
      <c r="AB19">
        <v>1.8523000000000001</v>
      </c>
      <c r="AC19">
        <v>1.8754999999999999</v>
      </c>
      <c r="AD19">
        <v>2.2507999999999999</v>
      </c>
    </row>
    <row r="20" spans="1:30" x14ac:dyDescent="0.3">
      <c r="A20" t="s">
        <v>350</v>
      </c>
      <c r="B20" t="s">
        <v>272</v>
      </c>
      <c r="J20" t="s">
        <v>351</v>
      </c>
      <c r="K20">
        <v>0</v>
      </c>
      <c r="L20">
        <v>0</v>
      </c>
      <c r="M20">
        <v>0</v>
      </c>
      <c r="N20">
        <v>0</v>
      </c>
      <c r="O20">
        <v>0</v>
      </c>
      <c r="P20">
        <v>0</v>
      </c>
      <c r="Q20">
        <v>0</v>
      </c>
      <c r="R20">
        <v>0</v>
      </c>
      <c r="S20">
        <v>0</v>
      </c>
      <c r="T20">
        <v>0</v>
      </c>
      <c r="U20">
        <v>0</v>
      </c>
      <c r="V20">
        <v>0</v>
      </c>
      <c r="W20">
        <v>0</v>
      </c>
      <c r="X20">
        <v>0</v>
      </c>
      <c r="Y20">
        <v>0</v>
      </c>
      <c r="Z20">
        <v>0</v>
      </c>
      <c r="AA20">
        <v>0</v>
      </c>
      <c r="AB20">
        <v>0</v>
      </c>
      <c r="AC20">
        <v>2.0589</v>
      </c>
      <c r="AD20">
        <v>2.1615000000000002</v>
      </c>
    </row>
    <row r="21" spans="1:30" x14ac:dyDescent="0.3">
      <c r="A21" t="s">
        <v>352</v>
      </c>
      <c r="B21" t="s">
        <v>273</v>
      </c>
      <c r="C21">
        <v>87</v>
      </c>
      <c r="J21" t="s">
        <v>140</v>
      </c>
      <c r="K21">
        <v>0</v>
      </c>
      <c r="L21">
        <v>0</v>
      </c>
      <c r="M21">
        <v>0</v>
      </c>
      <c r="N21">
        <v>0</v>
      </c>
      <c r="O21">
        <v>0</v>
      </c>
      <c r="P21">
        <v>0</v>
      </c>
      <c r="Q21">
        <v>0</v>
      </c>
      <c r="R21">
        <v>0</v>
      </c>
      <c r="S21">
        <v>0</v>
      </c>
      <c r="T21">
        <v>0</v>
      </c>
      <c r="U21">
        <v>1.9977</v>
      </c>
      <c r="V21">
        <v>2.1055000000000001</v>
      </c>
      <c r="W21">
        <v>1.8057000000000001</v>
      </c>
      <c r="X21">
        <v>2.2541000000000002</v>
      </c>
      <c r="Y21">
        <v>1.9128000000000001</v>
      </c>
      <c r="Z21">
        <v>1.8263</v>
      </c>
      <c r="AA21">
        <v>2.3182</v>
      </c>
      <c r="AB21">
        <v>2.5907</v>
      </c>
      <c r="AC21">
        <v>1.625</v>
      </c>
      <c r="AD21">
        <v>2.1366000000000001</v>
      </c>
    </row>
    <row r="22" spans="1:30" x14ac:dyDescent="0.3">
      <c r="A22" t="s">
        <v>353</v>
      </c>
      <c r="B22" t="s">
        <v>274</v>
      </c>
      <c r="C22">
        <v>97</v>
      </c>
      <c r="J22" t="s">
        <v>127</v>
      </c>
      <c r="K22">
        <v>0</v>
      </c>
      <c r="L22">
        <v>0</v>
      </c>
      <c r="M22">
        <v>0</v>
      </c>
      <c r="N22">
        <v>0</v>
      </c>
      <c r="O22">
        <v>0</v>
      </c>
      <c r="P22">
        <v>0</v>
      </c>
      <c r="Q22">
        <v>0</v>
      </c>
      <c r="R22">
        <v>0</v>
      </c>
      <c r="S22">
        <v>0</v>
      </c>
      <c r="T22">
        <v>0</v>
      </c>
      <c r="U22">
        <v>2.4255</v>
      </c>
      <c r="V22">
        <v>2.3010999999999999</v>
      </c>
      <c r="W22">
        <v>1.8711</v>
      </c>
      <c r="X22">
        <v>1.9346000000000001</v>
      </c>
      <c r="Y22">
        <v>1.8097000000000001</v>
      </c>
      <c r="Z22">
        <v>1.8965000000000001</v>
      </c>
      <c r="AA22">
        <v>2.1562999999999999</v>
      </c>
      <c r="AB22">
        <v>2.3302999999999998</v>
      </c>
      <c r="AC22">
        <v>2.0853000000000002</v>
      </c>
      <c r="AD22">
        <v>2.1286</v>
      </c>
    </row>
    <row r="23" spans="1:30" x14ac:dyDescent="0.3">
      <c r="A23" t="s">
        <v>354</v>
      </c>
      <c r="B23" t="s">
        <v>275</v>
      </c>
      <c r="C23">
        <v>57</v>
      </c>
      <c r="J23" t="s">
        <v>355</v>
      </c>
      <c r="K23">
        <v>0</v>
      </c>
      <c r="L23">
        <v>0</v>
      </c>
      <c r="M23">
        <v>0</v>
      </c>
      <c r="N23">
        <v>0</v>
      </c>
      <c r="O23">
        <v>0</v>
      </c>
      <c r="P23">
        <v>0</v>
      </c>
      <c r="Q23">
        <v>0</v>
      </c>
      <c r="R23">
        <v>0</v>
      </c>
      <c r="S23">
        <v>0</v>
      </c>
      <c r="T23">
        <v>0</v>
      </c>
      <c r="U23">
        <v>1.9039999999999999</v>
      </c>
      <c r="V23">
        <v>1.8110999999999999</v>
      </c>
      <c r="W23">
        <v>1.9177</v>
      </c>
      <c r="X23">
        <v>2.0587</v>
      </c>
      <c r="Y23">
        <v>1.3691</v>
      </c>
      <c r="Z23">
        <v>1.5730999999999999</v>
      </c>
      <c r="AA23">
        <v>1.9995000000000001</v>
      </c>
      <c r="AB23">
        <v>1.9012</v>
      </c>
      <c r="AC23">
        <v>2.0468000000000002</v>
      </c>
      <c r="AD23">
        <v>1.9978</v>
      </c>
    </row>
    <row r="24" spans="1:30" x14ac:dyDescent="0.3">
      <c r="A24" t="s">
        <v>356</v>
      </c>
      <c r="B24" t="s">
        <v>276</v>
      </c>
      <c r="C24">
        <v>39</v>
      </c>
      <c r="J24" t="s">
        <v>357</v>
      </c>
      <c r="K24">
        <v>0</v>
      </c>
      <c r="L24">
        <v>0</v>
      </c>
      <c r="M24">
        <v>0</v>
      </c>
      <c r="N24">
        <v>0</v>
      </c>
      <c r="O24">
        <v>0</v>
      </c>
      <c r="P24">
        <v>0</v>
      </c>
      <c r="Q24">
        <v>0</v>
      </c>
      <c r="R24">
        <v>0</v>
      </c>
      <c r="S24">
        <v>0</v>
      </c>
      <c r="T24">
        <v>0</v>
      </c>
      <c r="U24">
        <v>2.4121000000000001</v>
      </c>
      <c r="V24">
        <v>2.4722</v>
      </c>
      <c r="W24">
        <v>2.5830000000000002</v>
      </c>
      <c r="X24">
        <v>2.4706000000000001</v>
      </c>
      <c r="Y24">
        <v>2.2000999999999999</v>
      </c>
      <c r="Z24">
        <v>2.3643999999999998</v>
      </c>
      <c r="AA24">
        <v>1.7733000000000001</v>
      </c>
      <c r="AB24">
        <v>1.8872</v>
      </c>
      <c r="AC24">
        <v>1.9656</v>
      </c>
      <c r="AD24">
        <v>1.9614</v>
      </c>
    </row>
    <row r="25" spans="1:30" x14ac:dyDescent="0.3">
      <c r="A25" t="s">
        <v>358</v>
      </c>
      <c r="B25" t="s">
        <v>277</v>
      </c>
      <c r="C25">
        <v>31</v>
      </c>
      <c r="J25" t="s">
        <v>224</v>
      </c>
      <c r="K25">
        <v>0</v>
      </c>
      <c r="L25">
        <v>0</v>
      </c>
      <c r="M25">
        <v>0</v>
      </c>
      <c r="N25">
        <v>0</v>
      </c>
      <c r="O25">
        <v>0</v>
      </c>
      <c r="P25">
        <v>0</v>
      </c>
      <c r="Q25">
        <v>0</v>
      </c>
      <c r="R25">
        <v>0</v>
      </c>
      <c r="S25">
        <v>0</v>
      </c>
      <c r="T25">
        <v>0</v>
      </c>
      <c r="U25">
        <v>1.8148</v>
      </c>
      <c r="V25">
        <v>1.9884999999999999</v>
      </c>
      <c r="W25">
        <v>2.2273000000000001</v>
      </c>
      <c r="X25">
        <v>2.2376999999999998</v>
      </c>
      <c r="Y25">
        <v>1.6227</v>
      </c>
      <c r="Z25">
        <v>1.5985</v>
      </c>
      <c r="AA25">
        <v>1.4354</v>
      </c>
      <c r="AB25">
        <v>1.3661000000000001</v>
      </c>
      <c r="AC25">
        <v>1.7654000000000001</v>
      </c>
      <c r="AD25">
        <v>1.9467000000000001</v>
      </c>
    </row>
    <row r="26" spans="1:30" x14ac:dyDescent="0.3">
      <c r="A26" t="s">
        <v>359</v>
      </c>
      <c r="B26" t="s">
        <v>278</v>
      </c>
      <c r="J26" t="s">
        <v>360</v>
      </c>
      <c r="K26">
        <v>0</v>
      </c>
      <c r="L26">
        <v>0</v>
      </c>
      <c r="M26">
        <v>0</v>
      </c>
      <c r="N26">
        <v>0</v>
      </c>
      <c r="O26">
        <v>0</v>
      </c>
      <c r="P26">
        <v>0</v>
      </c>
      <c r="Q26">
        <v>0</v>
      </c>
      <c r="R26">
        <v>0</v>
      </c>
      <c r="S26">
        <v>0</v>
      </c>
      <c r="T26">
        <v>0</v>
      </c>
      <c r="U26">
        <v>1.0647</v>
      </c>
      <c r="V26">
        <v>1.2202999999999999</v>
      </c>
      <c r="W26">
        <v>1.1625000000000001</v>
      </c>
      <c r="X26">
        <v>1.0397000000000001</v>
      </c>
      <c r="Y26">
        <v>1.4688000000000001</v>
      </c>
      <c r="Z26">
        <v>1.3808</v>
      </c>
      <c r="AA26">
        <v>1.8621000000000001</v>
      </c>
      <c r="AB26">
        <v>1.9128000000000001</v>
      </c>
      <c r="AC26">
        <v>1.9537</v>
      </c>
      <c r="AD26">
        <v>1.8934</v>
      </c>
    </row>
    <row r="27" spans="1:30" x14ac:dyDescent="0.3">
      <c r="A27" t="s">
        <v>361</v>
      </c>
      <c r="B27" t="s">
        <v>279</v>
      </c>
      <c r="C27">
        <v>31</v>
      </c>
      <c r="J27" t="s">
        <v>362</v>
      </c>
      <c r="K27">
        <v>0</v>
      </c>
      <c r="L27">
        <v>0</v>
      </c>
      <c r="M27">
        <v>0</v>
      </c>
      <c r="N27">
        <v>0</v>
      </c>
      <c r="O27">
        <v>0</v>
      </c>
      <c r="P27">
        <v>0</v>
      </c>
      <c r="Q27">
        <v>0</v>
      </c>
      <c r="R27">
        <v>0</v>
      </c>
      <c r="S27">
        <v>0</v>
      </c>
      <c r="T27">
        <v>0</v>
      </c>
      <c r="U27">
        <v>2.0204</v>
      </c>
      <c r="V27">
        <v>1.9076</v>
      </c>
      <c r="W27">
        <v>1.5169999999999999</v>
      </c>
      <c r="X27">
        <v>1.6668000000000001</v>
      </c>
      <c r="Y27">
        <v>2.1612</v>
      </c>
      <c r="Z27">
        <v>1.8944000000000001</v>
      </c>
      <c r="AA27">
        <v>1.7107000000000001</v>
      </c>
      <c r="AB27">
        <v>1.9944</v>
      </c>
      <c r="AC27">
        <v>1.8004</v>
      </c>
      <c r="AD27">
        <v>1.8734999999999999</v>
      </c>
    </row>
    <row r="28" spans="1:30" x14ac:dyDescent="0.3">
      <c r="A28" t="s">
        <v>363</v>
      </c>
      <c r="B28" t="s">
        <v>280</v>
      </c>
      <c r="J28" t="s">
        <v>364</v>
      </c>
      <c r="K28">
        <v>0</v>
      </c>
      <c r="L28">
        <v>0</v>
      </c>
      <c r="M28">
        <v>0</v>
      </c>
      <c r="N28">
        <v>0</v>
      </c>
      <c r="O28">
        <v>0</v>
      </c>
      <c r="P28">
        <v>0</v>
      </c>
      <c r="Q28">
        <v>0</v>
      </c>
      <c r="R28">
        <v>0</v>
      </c>
      <c r="S28">
        <v>0</v>
      </c>
      <c r="T28">
        <v>0</v>
      </c>
      <c r="U28">
        <v>2.0666000000000002</v>
      </c>
      <c r="V28">
        <v>1.8163</v>
      </c>
      <c r="W28">
        <v>2.2936000000000001</v>
      </c>
      <c r="X28">
        <v>2.3986999999999998</v>
      </c>
      <c r="Y28">
        <v>2.141</v>
      </c>
      <c r="Z28">
        <v>1.8693</v>
      </c>
      <c r="AA28">
        <v>2.1229</v>
      </c>
      <c r="AB28">
        <v>2.1913999999999998</v>
      </c>
      <c r="AC28">
        <v>1.9993000000000001</v>
      </c>
      <c r="AD28">
        <v>1.8202</v>
      </c>
    </row>
    <row r="29" spans="1:30" x14ac:dyDescent="0.3">
      <c r="A29" t="s">
        <v>212</v>
      </c>
      <c r="B29" t="s">
        <v>281</v>
      </c>
      <c r="C29">
        <v>147</v>
      </c>
      <c r="J29" t="s">
        <v>365</v>
      </c>
      <c r="K29">
        <v>0</v>
      </c>
      <c r="L29">
        <v>0</v>
      </c>
      <c r="M29">
        <v>0</v>
      </c>
      <c r="N29">
        <v>0</v>
      </c>
      <c r="O29">
        <v>0</v>
      </c>
      <c r="P29">
        <v>0</v>
      </c>
      <c r="Q29">
        <v>0</v>
      </c>
      <c r="R29">
        <v>0</v>
      </c>
      <c r="S29">
        <v>0</v>
      </c>
      <c r="T29">
        <v>0</v>
      </c>
      <c r="U29">
        <v>1.5599000000000001</v>
      </c>
      <c r="V29">
        <v>1.4536</v>
      </c>
      <c r="W29">
        <v>1.6612</v>
      </c>
      <c r="X29">
        <v>1.5038</v>
      </c>
      <c r="Y29">
        <v>1.8521000000000001</v>
      </c>
      <c r="Z29">
        <v>1.9165000000000001</v>
      </c>
      <c r="AA29">
        <v>2.1360999999999999</v>
      </c>
      <c r="AB29">
        <v>1.8835</v>
      </c>
      <c r="AC29">
        <v>1.7696000000000001</v>
      </c>
      <c r="AD29">
        <v>1.8008</v>
      </c>
    </row>
    <row r="30" spans="1:30" x14ac:dyDescent="0.3">
      <c r="A30" t="s">
        <v>366</v>
      </c>
      <c r="B30" t="s">
        <v>282</v>
      </c>
      <c r="C30">
        <v>34</v>
      </c>
      <c r="J30" t="s">
        <v>367</v>
      </c>
      <c r="K30">
        <v>0</v>
      </c>
      <c r="L30">
        <v>0</v>
      </c>
      <c r="M30">
        <v>0</v>
      </c>
      <c r="N30">
        <v>0</v>
      </c>
      <c r="O30">
        <v>0</v>
      </c>
      <c r="P30">
        <v>0</v>
      </c>
      <c r="Q30">
        <v>0</v>
      </c>
      <c r="R30">
        <v>0</v>
      </c>
      <c r="S30">
        <v>0</v>
      </c>
      <c r="T30">
        <v>0</v>
      </c>
      <c r="U30">
        <v>0</v>
      </c>
      <c r="V30">
        <v>0</v>
      </c>
      <c r="W30">
        <v>0.70030000000000003</v>
      </c>
      <c r="X30">
        <v>0.54800000000000004</v>
      </c>
      <c r="Y30">
        <v>1.7659</v>
      </c>
      <c r="Z30">
        <v>1.7844</v>
      </c>
      <c r="AA30">
        <v>1.7551000000000001</v>
      </c>
      <c r="AB30">
        <v>1.8081</v>
      </c>
      <c r="AC30">
        <v>2.3108</v>
      </c>
      <c r="AD30">
        <v>1.7912999999999999</v>
      </c>
    </row>
    <row r="31" spans="1:30" x14ac:dyDescent="0.3">
      <c r="A31" t="s">
        <v>328</v>
      </c>
      <c r="B31" t="s">
        <v>283</v>
      </c>
      <c r="C31">
        <v>70</v>
      </c>
      <c r="J31" t="s">
        <v>225</v>
      </c>
      <c r="K31">
        <v>0</v>
      </c>
      <c r="L31">
        <v>0</v>
      </c>
      <c r="M31">
        <v>0</v>
      </c>
      <c r="N31">
        <v>0</v>
      </c>
      <c r="O31">
        <v>0</v>
      </c>
      <c r="P31">
        <v>0</v>
      </c>
      <c r="Q31">
        <v>0</v>
      </c>
      <c r="R31">
        <v>0</v>
      </c>
      <c r="S31">
        <v>0</v>
      </c>
      <c r="T31">
        <v>0</v>
      </c>
      <c r="U31">
        <v>2.0548999999999999</v>
      </c>
      <c r="V31">
        <v>2.0004</v>
      </c>
      <c r="W31">
        <v>1.9147000000000001</v>
      </c>
      <c r="X31">
        <v>2.0276999999999998</v>
      </c>
      <c r="Y31">
        <v>1.9745999999999999</v>
      </c>
      <c r="Z31">
        <v>2.1697000000000002</v>
      </c>
      <c r="AA31">
        <v>2.0135999999999998</v>
      </c>
      <c r="AB31">
        <v>2.0472000000000001</v>
      </c>
      <c r="AC31">
        <v>1.5832999999999999</v>
      </c>
      <c r="AD31">
        <v>1.7787999999999999</v>
      </c>
    </row>
    <row r="32" spans="1:30" x14ac:dyDescent="0.3">
      <c r="A32" t="s">
        <v>368</v>
      </c>
      <c r="B32" t="s">
        <v>284</v>
      </c>
      <c r="C32">
        <v>70</v>
      </c>
      <c r="J32" t="s">
        <v>233</v>
      </c>
      <c r="K32">
        <v>0</v>
      </c>
      <c r="L32">
        <v>0</v>
      </c>
      <c r="M32">
        <v>0</v>
      </c>
      <c r="N32">
        <v>0</v>
      </c>
      <c r="O32">
        <v>0</v>
      </c>
      <c r="P32">
        <v>0</v>
      </c>
      <c r="Q32">
        <v>0</v>
      </c>
      <c r="R32">
        <v>0</v>
      </c>
      <c r="S32">
        <v>0</v>
      </c>
      <c r="T32">
        <v>0</v>
      </c>
      <c r="U32">
        <v>0</v>
      </c>
      <c r="V32">
        <v>0</v>
      </c>
      <c r="W32">
        <v>0</v>
      </c>
      <c r="X32">
        <v>0</v>
      </c>
      <c r="Y32">
        <v>0</v>
      </c>
      <c r="Z32">
        <v>0</v>
      </c>
      <c r="AA32">
        <v>1.2000999999999999</v>
      </c>
      <c r="AB32">
        <v>1.0286</v>
      </c>
      <c r="AC32">
        <v>1.6660999999999999</v>
      </c>
      <c r="AD32">
        <v>1.7642</v>
      </c>
    </row>
    <row r="33" spans="1:30" x14ac:dyDescent="0.3">
      <c r="A33" t="s">
        <v>369</v>
      </c>
      <c r="B33" t="s">
        <v>285</v>
      </c>
      <c r="C33">
        <v>50</v>
      </c>
      <c r="J33" t="s">
        <v>370</v>
      </c>
      <c r="K33">
        <v>0</v>
      </c>
      <c r="L33">
        <v>0</v>
      </c>
      <c r="M33">
        <v>0</v>
      </c>
      <c r="N33">
        <v>0</v>
      </c>
      <c r="O33">
        <v>0</v>
      </c>
      <c r="P33">
        <v>0</v>
      </c>
      <c r="Q33">
        <v>0</v>
      </c>
      <c r="R33">
        <v>0</v>
      </c>
      <c r="S33">
        <v>0</v>
      </c>
      <c r="T33">
        <v>0</v>
      </c>
      <c r="U33">
        <v>1.3708</v>
      </c>
      <c r="V33">
        <v>1.4384999999999999</v>
      </c>
      <c r="W33">
        <v>1.0947</v>
      </c>
      <c r="X33">
        <v>0.9284</v>
      </c>
      <c r="Y33">
        <v>0.83750000000000002</v>
      </c>
      <c r="Z33">
        <v>0.91200000000000003</v>
      </c>
      <c r="AA33">
        <v>1.2706</v>
      </c>
      <c r="AB33">
        <v>1.0857000000000001</v>
      </c>
      <c r="AC33">
        <v>1.7791999999999999</v>
      </c>
      <c r="AD33">
        <v>1.7219</v>
      </c>
    </row>
    <row r="34" spans="1:30" x14ac:dyDescent="0.3">
      <c r="A34" t="s">
        <v>371</v>
      </c>
      <c r="B34" t="s">
        <v>286</v>
      </c>
      <c r="C34">
        <v>123</v>
      </c>
      <c r="J34" t="s">
        <v>230</v>
      </c>
      <c r="K34">
        <v>0</v>
      </c>
      <c r="L34">
        <v>0</v>
      </c>
      <c r="M34">
        <v>0</v>
      </c>
      <c r="N34">
        <v>0</v>
      </c>
      <c r="O34">
        <v>0</v>
      </c>
      <c r="P34">
        <v>0</v>
      </c>
      <c r="Q34">
        <v>0</v>
      </c>
      <c r="R34">
        <v>0</v>
      </c>
      <c r="S34">
        <v>0</v>
      </c>
      <c r="T34">
        <v>0</v>
      </c>
      <c r="U34">
        <v>2.5802</v>
      </c>
      <c r="V34">
        <v>2.4933000000000001</v>
      </c>
      <c r="W34">
        <v>2.8037000000000001</v>
      </c>
      <c r="X34">
        <v>2.7092000000000001</v>
      </c>
      <c r="Y34">
        <v>2.0474999999999999</v>
      </c>
      <c r="Z34">
        <v>1.9702999999999999</v>
      </c>
      <c r="AA34">
        <v>1.8585</v>
      </c>
      <c r="AB34">
        <v>1.9864999999999999</v>
      </c>
      <c r="AC34">
        <v>1.8077000000000001</v>
      </c>
      <c r="AD34">
        <v>1.7197</v>
      </c>
    </row>
    <row r="35" spans="1:30" x14ac:dyDescent="0.3">
      <c r="A35" t="s">
        <v>372</v>
      </c>
      <c r="B35" t="s">
        <v>287</v>
      </c>
      <c r="C35">
        <v>90</v>
      </c>
      <c r="J35" t="s">
        <v>134</v>
      </c>
      <c r="K35">
        <v>0</v>
      </c>
      <c r="L35">
        <v>0</v>
      </c>
      <c r="M35">
        <v>0</v>
      </c>
      <c r="N35">
        <v>0</v>
      </c>
      <c r="O35">
        <v>0</v>
      </c>
      <c r="P35">
        <v>0</v>
      </c>
      <c r="Q35">
        <v>0</v>
      </c>
      <c r="R35">
        <v>0</v>
      </c>
      <c r="S35">
        <v>0</v>
      </c>
      <c r="T35">
        <v>0</v>
      </c>
      <c r="U35">
        <v>0.70579999999999998</v>
      </c>
      <c r="V35">
        <v>0.4511</v>
      </c>
      <c r="W35">
        <v>0.56810000000000005</v>
      </c>
      <c r="X35">
        <v>0.7873</v>
      </c>
      <c r="Y35">
        <v>0.85350000000000004</v>
      </c>
      <c r="Z35">
        <v>1.0365</v>
      </c>
      <c r="AA35">
        <v>1.3759999999999999</v>
      </c>
      <c r="AB35">
        <v>1.5386</v>
      </c>
      <c r="AC35">
        <v>1.8293999999999999</v>
      </c>
      <c r="AD35">
        <v>1.712</v>
      </c>
    </row>
    <row r="36" spans="1:30" x14ac:dyDescent="0.3">
      <c r="A36" t="s">
        <v>373</v>
      </c>
      <c r="B36" t="s">
        <v>288</v>
      </c>
      <c r="C36">
        <v>88</v>
      </c>
      <c r="J36" t="s">
        <v>374</v>
      </c>
      <c r="K36">
        <v>0</v>
      </c>
      <c r="L36">
        <v>0</v>
      </c>
      <c r="M36">
        <v>0</v>
      </c>
      <c r="N36">
        <v>0</v>
      </c>
      <c r="O36">
        <v>0</v>
      </c>
      <c r="P36">
        <v>0</v>
      </c>
      <c r="Q36">
        <v>0</v>
      </c>
      <c r="R36">
        <v>0</v>
      </c>
      <c r="S36">
        <v>0</v>
      </c>
      <c r="T36">
        <v>0</v>
      </c>
      <c r="U36">
        <v>2.5689000000000002</v>
      </c>
      <c r="V36">
        <v>2.8437999999999999</v>
      </c>
      <c r="W36">
        <v>1.8693</v>
      </c>
      <c r="X36">
        <v>1.7011000000000001</v>
      </c>
      <c r="Y36">
        <v>1.9790000000000001</v>
      </c>
      <c r="Z36">
        <v>2.3578000000000001</v>
      </c>
      <c r="AA36">
        <v>2.4918999999999998</v>
      </c>
      <c r="AB36">
        <v>2.3287</v>
      </c>
      <c r="AC36">
        <v>1.8119000000000001</v>
      </c>
      <c r="AD36">
        <v>1.5915999999999999</v>
      </c>
    </row>
    <row r="37" spans="1:30" x14ac:dyDescent="0.3">
      <c r="A37" t="s">
        <v>121</v>
      </c>
      <c r="B37" t="s">
        <v>289</v>
      </c>
      <c r="C37">
        <v>179</v>
      </c>
      <c r="J37" t="s">
        <v>375</v>
      </c>
      <c r="K37">
        <v>0</v>
      </c>
      <c r="L37">
        <v>0</v>
      </c>
      <c r="M37">
        <v>0</v>
      </c>
      <c r="N37">
        <v>0</v>
      </c>
      <c r="O37">
        <v>0</v>
      </c>
      <c r="P37">
        <v>0</v>
      </c>
      <c r="Q37">
        <v>0</v>
      </c>
      <c r="R37">
        <v>0</v>
      </c>
      <c r="S37">
        <v>0</v>
      </c>
      <c r="T37">
        <v>0</v>
      </c>
      <c r="U37">
        <v>1.6614</v>
      </c>
      <c r="V37">
        <v>1.5208999999999999</v>
      </c>
      <c r="W37">
        <v>1.7196</v>
      </c>
      <c r="X37">
        <v>1.7192000000000001</v>
      </c>
      <c r="Y37">
        <v>1.8351</v>
      </c>
      <c r="Z37">
        <v>1.7294</v>
      </c>
      <c r="AA37">
        <v>1.7168000000000001</v>
      </c>
      <c r="AB37">
        <v>1.8365</v>
      </c>
      <c r="AC37">
        <v>1.5806</v>
      </c>
      <c r="AD37">
        <v>1.538</v>
      </c>
    </row>
    <row r="38" spans="1:30" x14ac:dyDescent="0.3">
      <c r="A38" t="s">
        <v>376</v>
      </c>
      <c r="B38" t="s">
        <v>290</v>
      </c>
      <c r="C38">
        <v>128</v>
      </c>
      <c r="J38" t="s">
        <v>377</v>
      </c>
      <c r="K38">
        <v>0</v>
      </c>
      <c r="L38">
        <v>0</v>
      </c>
      <c r="M38">
        <v>0</v>
      </c>
      <c r="N38">
        <v>0</v>
      </c>
      <c r="O38">
        <v>0</v>
      </c>
      <c r="P38">
        <v>0</v>
      </c>
      <c r="Q38">
        <v>0</v>
      </c>
      <c r="R38">
        <v>0</v>
      </c>
      <c r="S38">
        <v>0</v>
      </c>
      <c r="T38">
        <v>0</v>
      </c>
      <c r="U38">
        <v>2.0272000000000001</v>
      </c>
      <c r="V38">
        <v>1.8087</v>
      </c>
      <c r="W38">
        <v>2.1697000000000002</v>
      </c>
      <c r="X38">
        <v>2.1738</v>
      </c>
      <c r="Y38">
        <v>2.13</v>
      </c>
      <c r="Z38">
        <v>2.1032000000000002</v>
      </c>
      <c r="AA38">
        <v>2.1543000000000001</v>
      </c>
      <c r="AB38">
        <v>1.6934</v>
      </c>
      <c r="AC38">
        <v>1.7991999999999999</v>
      </c>
      <c r="AD38">
        <v>1.5343</v>
      </c>
    </row>
    <row r="39" spans="1:30" x14ac:dyDescent="0.3">
      <c r="A39" t="s">
        <v>378</v>
      </c>
      <c r="B39" t="s">
        <v>291</v>
      </c>
      <c r="C39">
        <v>57</v>
      </c>
      <c r="J39" t="s">
        <v>379</v>
      </c>
      <c r="K39">
        <v>0</v>
      </c>
      <c r="L39">
        <v>0</v>
      </c>
      <c r="M39">
        <v>0</v>
      </c>
      <c r="N39">
        <v>0</v>
      </c>
      <c r="O39">
        <v>0</v>
      </c>
      <c r="P39">
        <v>0</v>
      </c>
      <c r="Q39">
        <v>0</v>
      </c>
      <c r="R39">
        <v>0</v>
      </c>
      <c r="S39">
        <v>0</v>
      </c>
      <c r="T39">
        <v>0</v>
      </c>
      <c r="U39">
        <v>0</v>
      </c>
      <c r="V39">
        <v>0</v>
      </c>
      <c r="W39">
        <v>1.0894999999999999</v>
      </c>
      <c r="X39">
        <v>1.0901000000000001</v>
      </c>
      <c r="Y39">
        <v>1.1196999999999999</v>
      </c>
      <c r="Z39">
        <v>1.1173999999999999</v>
      </c>
      <c r="AA39">
        <v>1.3835999999999999</v>
      </c>
      <c r="AB39">
        <v>1.5154000000000001</v>
      </c>
      <c r="AC39">
        <v>1.6596</v>
      </c>
      <c r="AD39">
        <v>1.4786999999999999</v>
      </c>
    </row>
    <row r="40" spans="1:30" x14ac:dyDescent="0.3">
      <c r="A40" t="s">
        <v>380</v>
      </c>
      <c r="B40" t="s">
        <v>292</v>
      </c>
      <c r="C40">
        <v>42</v>
      </c>
      <c r="J40" t="s">
        <v>381</v>
      </c>
      <c r="K40">
        <v>0</v>
      </c>
      <c r="L40">
        <v>0</v>
      </c>
      <c r="M40">
        <v>0</v>
      </c>
      <c r="N40">
        <v>0</v>
      </c>
      <c r="O40">
        <v>0</v>
      </c>
      <c r="P40">
        <v>0</v>
      </c>
      <c r="Q40">
        <v>0</v>
      </c>
      <c r="R40">
        <v>0</v>
      </c>
      <c r="S40">
        <v>0</v>
      </c>
      <c r="T40">
        <v>0</v>
      </c>
      <c r="U40">
        <v>0</v>
      </c>
      <c r="V40">
        <v>0</v>
      </c>
      <c r="W40">
        <v>0</v>
      </c>
      <c r="X40">
        <v>0</v>
      </c>
      <c r="Y40">
        <v>0</v>
      </c>
      <c r="Z40">
        <v>0</v>
      </c>
      <c r="AA40">
        <v>0.69199999999999995</v>
      </c>
      <c r="AB40">
        <v>0.61380000000000001</v>
      </c>
      <c r="AC40">
        <v>1.4117</v>
      </c>
      <c r="AD40">
        <v>1.4709000000000001</v>
      </c>
    </row>
    <row r="41" spans="1:30" x14ac:dyDescent="0.3">
      <c r="A41" t="s">
        <v>382</v>
      </c>
      <c r="B41" t="s">
        <v>293</v>
      </c>
      <c r="C41">
        <v>45</v>
      </c>
      <c r="J41" t="s">
        <v>383</v>
      </c>
      <c r="K41">
        <v>0</v>
      </c>
      <c r="L41">
        <v>0</v>
      </c>
      <c r="M41">
        <v>0</v>
      </c>
      <c r="N41">
        <v>0</v>
      </c>
      <c r="O41">
        <v>0</v>
      </c>
      <c r="P41">
        <v>0</v>
      </c>
      <c r="Q41">
        <v>0</v>
      </c>
      <c r="R41">
        <v>0</v>
      </c>
      <c r="S41">
        <v>0</v>
      </c>
      <c r="T41">
        <v>0</v>
      </c>
      <c r="U41">
        <v>0</v>
      </c>
      <c r="V41">
        <v>0</v>
      </c>
      <c r="W41">
        <v>0</v>
      </c>
      <c r="X41">
        <v>0</v>
      </c>
      <c r="Y41">
        <v>0.42599999999999999</v>
      </c>
      <c r="Z41">
        <v>0.47739999999999999</v>
      </c>
      <c r="AA41">
        <v>1.1315999999999999</v>
      </c>
      <c r="AB41">
        <v>1.2333000000000001</v>
      </c>
      <c r="AC41">
        <v>1.6458999999999999</v>
      </c>
      <c r="AD41">
        <v>1.4587000000000001</v>
      </c>
    </row>
    <row r="42" spans="1:30" x14ac:dyDescent="0.3">
      <c r="A42" t="s">
        <v>384</v>
      </c>
      <c r="B42" t="s">
        <v>294</v>
      </c>
      <c r="C42">
        <v>29</v>
      </c>
      <c r="J42" t="s">
        <v>385</v>
      </c>
      <c r="K42">
        <v>0</v>
      </c>
      <c r="L42">
        <v>0</v>
      </c>
      <c r="M42">
        <v>0</v>
      </c>
      <c r="N42">
        <v>0</v>
      </c>
      <c r="O42">
        <v>0</v>
      </c>
      <c r="P42">
        <v>0</v>
      </c>
      <c r="Q42">
        <v>0</v>
      </c>
      <c r="R42">
        <v>0</v>
      </c>
      <c r="S42">
        <v>0</v>
      </c>
      <c r="T42">
        <v>0</v>
      </c>
      <c r="U42">
        <v>0</v>
      </c>
      <c r="V42">
        <v>0</v>
      </c>
      <c r="W42">
        <v>0</v>
      </c>
      <c r="X42">
        <v>0</v>
      </c>
      <c r="Y42">
        <v>0.3609</v>
      </c>
      <c r="Z42">
        <v>0.42280000000000001</v>
      </c>
      <c r="AA42">
        <v>1.3785000000000001</v>
      </c>
      <c r="AB42">
        <v>1.4681</v>
      </c>
      <c r="AC42">
        <v>1.6529</v>
      </c>
      <c r="AD42">
        <v>1.44</v>
      </c>
    </row>
    <row r="43" spans="1:30" x14ac:dyDescent="0.3">
      <c r="A43" t="s">
        <v>386</v>
      </c>
      <c r="B43" t="s">
        <v>295</v>
      </c>
      <c r="C43">
        <v>72</v>
      </c>
      <c r="J43" t="s">
        <v>387</v>
      </c>
      <c r="K43">
        <v>0</v>
      </c>
      <c r="L43">
        <v>0</v>
      </c>
      <c r="M43">
        <v>0</v>
      </c>
      <c r="N43">
        <v>0</v>
      </c>
      <c r="O43">
        <v>0</v>
      </c>
      <c r="P43">
        <v>0</v>
      </c>
      <c r="Q43">
        <v>0</v>
      </c>
      <c r="R43">
        <v>0</v>
      </c>
      <c r="S43">
        <v>0</v>
      </c>
      <c r="T43">
        <v>0</v>
      </c>
      <c r="U43">
        <v>0</v>
      </c>
      <c r="V43">
        <v>0</v>
      </c>
      <c r="W43">
        <v>0</v>
      </c>
      <c r="X43">
        <v>0</v>
      </c>
      <c r="Y43">
        <v>0</v>
      </c>
      <c r="Z43">
        <v>0</v>
      </c>
      <c r="AA43">
        <v>1.0926</v>
      </c>
      <c r="AB43">
        <v>1.3952</v>
      </c>
      <c r="AC43">
        <v>1.4395</v>
      </c>
      <c r="AD43">
        <v>1.4391</v>
      </c>
    </row>
    <row r="44" spans="1:30" x14ac:dyDescent="0.3">
      <c r="A44" t="s">
        <v>388</v>
      </c>
      <c r="B44" t="s">
        <v>296</v>
      </c>
      <c r="C44">
        <v>73</v>
      </c>
      <c r="J44" t="s">
        <v>389</v>
      </c>
      <c r="K44">
        <v>0</v>
      </c>
      <c r="L44">
        <v>0</v>
      </c>
      <c r="M44">
        <v>0</v>
      </c>
      <c r="N44">
        <v>0</v>
      </c>
      <c r="O44">
        <v>0</v>
      </c>
      <c r="P44">
        <v>0</v>
      </c>
      <c r="Q44">
        <v>0</v>
      </c>
      <c r="R44">
        <v>0</v>
      </c>
      <c r="S44">
        <v>0</v>
      </c>
      <c r="T44">
        <v>0</v>
      </c>
      <c r="U44">
        <v>1.2745</v>
      </c>
      <c r="V44">
        <v>1.5167999999999999</v>
      </c>
      <c r="W44">
        <v>1.7947</v>
      </c>
      <c r="X44">
        <v>1.6012999999999999</v>
      </c>
      <c r="Y44">
        <v>1.4842</v>
      </c>
      <c r="Z44">
        <v>1.2685999999999999</v>
      </c>
      <c r="AA44">
        <v>1.7112000000000001</v>
      </c>
      <c r="AB44">
        <v>1.6678999999999999</v>
      </c>
      <c r="AC44">
        <v>1.3894</v>
      </c>
      <c r="AD44">
        <v>1.3861000000000001</v>
      </c>
    </row>
    <row r="45" spans="1:30" x14ac:dyDescent="0.3">
      <c r="A45" t="s">
        <v>390</v>
      </c>
      <c r="B45" t="s">
        <v>297</v>
      </c>
      <c r="C45">
        <v>207</v>
      </c>
      <c r="J45" t="s">
        <v>391</v>
      </c>
      <c r="K45">
        <v>0</v>
      </c>
      <c r="L45">
        <v>0</v>
      </c>
      <c r="M45">
        <v>0</v>
      </c>
      <c r="N45">
        <v>0</v>
      </c>
      <c r="O45">
        <v>0</v>
      </c>
      <c r="P45">
        <v>0</v>
      </c>
      <c r="Q45">
        <v>0</v>
      </c>
      <c r="R45">
        <v>0</v>
      </c>
      <c r="S45">
        <v>0</v>
      </c>
      <c r="T45">
        <v>0</v>
      </c>
      <c r="U45">
        <v>1.3031999999999999</v>
      </c>
      <c r="V45">
        <v>1.3584000000000001</v>
      </c>
      <c r="W45">
        <v>1.3767</v>
      </c>
      <c r="X45">
        <v>1.2418</v>
      </c>
      <c r="Y45">
        <v>1.1575</v>
      </c>
      <c r="Z45">
        <v>1.1526000000000001</v>
      </c>
      <c r="AA45">
        <v>1.3916999999999999</v>
      </c>
      <c r="AB45">
        <v>1.4983</v>
      </c>
      <c r="AC45">
        <v>1.3693</v>
      </c>
      <c r="AD45">
        <v>1.3563000000000001</v>
      </c>
    </row>
    <row r="46" spans="1:30" x14ac:dyDescent="0.3">
      <c r="A46" t="s">
        <v>392</v>
      </c>
      <c r="B46" t="s">
        <v>298</v>
      </c>
      <c r="C46">
        <v>41</v>
      </c>
      <c r="J46" t="s">
        <v>393</v>
      </c>
      <c r="K46">
        <v>0</v>
      </c>
      <c r="L46">
        <v>0</v>
      </c>
      <c r="M46">
        <v>0</v>
      </c>
      <c r="N46">
        <v>0</v>
      </c>
      <c r="O46">
        <v>0</v>
      </c>
      <c r="P46">
        <v>0</v>
      </c>
      <c r="Q46">
        <v>0</v>
      </c>
      <c r="R46">
        <v>0</v>
      </c>
      <c r="S46">
        <v>0</v>
      </c>
      <c r="T46">
        <v>0</v>
      </c>
      <c r="U46">
        <v>1.2611000000000001</v>
      </c>
      <c r="V46">
        <v>0.96479999999999999</v>
      </c>
      <c r="W46">
        <v>1.1319999999999999</v>
      </c>
      <c r="X46">
        <v>1.1428</v>
      </c>
      <c r="Y46">
        <v>1.5124</v>
      </c>
      <c r="Z46">
        <v>1.4228000000000001</v>
      </c>
      <c r="AA46">
        <v>1.5278</v>
      </c>
      <c r="AB46">
        <v>1.3942000000000001</v>
      </c>
      <c r="AC46">
        <v>1.2129000000000001</v>
      </c>
      <c r="AD46">
        <v>1.3293999999999999</v>
      </c>
    </row>
    <row r="47" spans="1:30" x14ac:dyDescent="0.3">
      <c r="A47" t="s">
        <v>394</v>
      </c>
      <c r="B47" t="s">
        <v>299</v>
      </c>
      <c r="C47">
        <v>50</v>
      </c>
      <c r="J47" t="s">
        <v>219</v>
      </c>
      <c r="K47">
        <v>0</v>
      </c>
      <c r="L47">
        <v>0</v>
      </c>
      <c r="M47">
        <v>0</v>
      </c>
      <c r="N47">
        <v>0</v>
      </c>
      <c r="O47">
        <v>0</v>
      </c>
      <c r="P47">
        <v>0</v>
      </c>
      <c r="Q47">
        <v>0</v>
      </c>
      <c r="R47">
        <v>0</v>
      </c>
      <c r="S47">
        <v>0</v>
      </c>
      <c r="T47">
        <v>0</v>
      </c>
      <c r="U47">
        <v>0.36230000000000001</v>
      </c>
      <c r="V47">
        <v>0.37490000000000001</v>
      </c>
      <c r="W47">
        <v>0.76880000000000004</v>
      </c>
      <c r="X47">
        <v>0.86760000000000004</v>
      </c>
      <c r="Y47">
        <v>1.4056999999999999</v>
      </c>
      <c r="Z47">
        <v>1.7284999999999999</v>
      </c>
      <c r="AA47">
        <v>1.9876</v>
      </c>
      <c r="AB47">
        <v>2.1867999999999999</v>
      </c>
      <c r="AC47">
        <v>1.3572</v>
      </c>
      <c r="AD47">
        <v>1.3115000000000001</v>
      </c>
    </row>
    <row r="48" spans="1:30" x14ac:dyDescent="0.3">
      <c r="A48" t="s">
        <v>395</v>
      </c>
      <c r="B48" t="s">
        <v>300</v>
      </c>
      <c r="C48">
        <v>283</v>
      </c>
      <c r="J48" t="s">
        <v>396</v>
      </c>
      <c r="K48">
        <v>0</v>
      </c>
      <c r="L48">
        <v>0</v>
      </c>
      <c r="M48">
        <v>0</v>
      </c>
      <c r="N48">
        <v>0</v>
      </c>
      <c r="O48">
        <v>0</v>
      </c>
      <c r="P48">
        <v>0</v>
      </c>
      <c r="Q48">
        <v>0</v>
      </c>
      <c r="R48">
        <v>0</v>
      </c>
      <c r="S48">
        <v>0</v>
      </c>
      <c r="T48">
        <v>0</v>
      </c>
      <c r="U48">
        <v>2.3349000000000002</v>
      </c>
      <c r="V48">
        <v>2.3809999999999998</v>
      </c>
      <c r="W48">
        <v>1.6491</v>
      </c>
      <c r="X48">
        <v>1.4703999999999999</v>
      </c>
      <c r="Y48">
        <v>1.8909</v>
      </c>
      <c r="Z48">
        <v>1.9997</v>
      </c>
      <c r="AA48">
        <v>1.98</v>
      </c>
      <c r="AB48">
        <v>1.6686000000000001</v>
      </c>
      <c r="AC48">
        <v>1.5784</v>
      </c>
      <c r="AD48">
        <v>1.2438</v>
      </c>
    </row>
    <row r="49" spans="1:30" x14ac:dyDescent="0.3">
      <c r="A49" t="s">
        <v>397</v>
      </c>
      <c r="B49" t="s">
        <v>301</v>
      </c>
      <c r="C49">
        <v>63</v>
      </c>
      <c r="J49" t="s">
        <v>398</v>
      </c>
      <c r="K49">
        <v>0</v>
      </c>
      <c r="L49">
        <v>0</v>
      </c>
      <c r="M49">
        <v>0</v>
      </c>
      <c r="N49">
        <v>0</v>
      </c>
      <c r="O49">
        <v>0</v>
      </c>
      <c r="P49">
        <v>0</v>
      </c>
      <c r="Q49">
        <v>0</v>
      </c>
      <c r="R49">
        <v>0</v>
      </c>
      <c r="S49">
        <v>0</v>
      </c>
      <c r="T49">
        <v>0</v>
      </c>
      <c r="U49">
        <v>0</v>
      </c>
      <c r="V49">
        <v>0</v>
      </c>
      <c r="W49">
        <v>0</v>
      </c>
      <c r="X49">
        <v>0</v>
      </c>
      <c r="Y49">
        <v>0</v>
      </c>
      <c r="Z49">
        <v>0</v>
      </c>
      <c r="AA49">
        <v>0</v>
      </c>
      <c r="AB49">
        <v>0</v>
      </c>
      <c r="AC49">
        <v>1.1516999999999999</v>
      </c>
      <c r="AD49">
        <v>1.2372000000000001</v>
      </c>
    </row>
    <row r="50" spans="1:30" x14ac:dyDescent="0.3">
      <c r="A50" t="s">
        <v>399</v>
      </c>
      <c r="B50" t="s">
        <v>302</v>
      </c>
      <c r="C50">
        <v>62</v>
      </c>
      <c r="J50" t="s">
        <v>400</v>
      </c>
      <c r="K50">
        <v>0</v>
      </c>
      <c r="L50">
        <v>0</v>
      </c>
      <c r="M50">
        <v>0</v>
      </c>
      <c r="N50">
        <v>0</v>
      </c>
      <c r="O50">
        <v>0</v>
      </c>
      <c r="P50">
        <v>0</v>
      </c>
      <c r="Q50">
        <v>0</v>
      </c>
      <c r="R50">
        <v>0</v>
      </c>
      <c r="S50">
        <v>0</v>
      </c>
      <c r="T50">
        <v>0</v>
      </c>
      <c r="U50">
        <v>1.3566</v>
      </c>
      <c r="V50">
        <v>1.7018</v>
      </c>
      <c r="W50">
        <v>1.6903999999999999</v>
      </c>
      <c r="X50">
        <v>1.4463999999999999</v>
      </c>
      <c r="Y50">
        <v>1.5908</v>
      </c>
      <c r="Z50">
        <v>1.7699</v>
      </c>
      <c r="AA50">
        <v>1.1981999999999999</v>
      </c>
      <c r="AB50">
        <v>1.2103999999999999</v>
      </c>
      <c r="AC50">
        <v>1.387</v>
      </c>
      <c r="AD50">
        <v>1.1988000000000001</v>
      </c>
    </row>
    <row r="51" spans="1:30" x14ac:dyDescent="0.3">
      <c r="A51" t="s">
        <v>401</v>
      </c>
      <c r="B51" t="s">
        <v>303</v>
      </c>
      <c r="J51" t="s">
        <v>402</v>
      </c>
      <c r="K51">
        <v>0</v>
      </c>
      <c r="L51">
        <v>0</v>
      </c>
      <c r="M51">
        <v>0</v>
      </c>
      <c r="N51">
        <v>0</v>
      </c>
      <c r="O51">
        <v>0</v>
      </c>
      <c r="P51">
        <v>0</v>
      </c>
      <c r="Q51">
        <v>0</v>
      </c>
      <c r="R51">
        <v>0</v>
      </c>
      <c r="S51">
        <v>0</v>
      </c>
      <c r="T51">
        <v>0</v>
      </c>
      <c r="U51">
        <v>1.7499</v>
      </c>
      <c r="V51">
        <v>1.8050999999999999</v>
      </c>
      <c r="W51">
        <v>1.7818000000000001</v>
      </c>
      <c r="X51">
        <v>1.5409999999999999</v>
      </c>
      <c r="Y51">
        <v>1.9544999999999999</v>
      </c>
      <c r="Z51">
        <v>1.8562000000000001</v>
      </c>
      <c r="AA51">
        <v>2.0121000000000002</v>
      </c>
      <c r="AB51">
        <v>1.7766999999999999</v>
      </c>
      <c r="AC51">
        <v>1.0447</v>
      </c>
      <c r="AD51">
        <v>1.1693</v>
      </c>
    </row>
    <row r="52" spans="1:30" x14ac:dyDescent="0.3">
      <c r="A52" t="s">
        <v>403</v>
      </c>
      <c r="B52" t="s">
        <v>304</v>
      </c>
      <c r="C52">
        <v>27</v>
      </c>
      <c r="J52" t="s">
        <v>404</v>
      </c>
      <c r="K52">
        <v>0</v>
      </c>
      <c r="L52">
        <v>0</v>
      </c>
      <c r="M52">
        <v>0</v>
      </c>
      <c r="N52">
        <v>0</v>
      </c>
      <c r="O52">
        <v>0</v>
      </c>
      <c r="P52">
        <v>0</v>
      </c>
      <c r="Q52">
        <v>0</v>
      </c>
      <c r="R52">
        <v>0</v>
      </c>
      <c r="S52">
        <v>0</v>
      </c>
      <c r="T52">
        <v>0</v>
      </c>
      <c r="U52">
        <v>1.0595000000000001</v>
      </c>
      <c r="V52">
        <v>1.0848</v>
      </c>
      <c r="W52">
        <v>1.2017</v>
      </c>
      <c r="X52">
        <v>1.3015000000000001</v>
      </c>
      <c r="Y52">
        <v>0.96209999999999996</v>
      </c>
      <c r="Z52">
        <v>0.84130000000000005</v>
      </c>
      <c r="AA52">
        <v>1.2246999999999999</v>
      </c>
      <c r="AB52">
        <v>1.3107</v>
      </c>
      <c r="AC52">
        <v>1.2692000000000001</v>
      </c>
      <c r="AD52">
        <v>1.1517999999999999</v>
      </c>
    </row>
    <row r="53" spans="1:30" x14ac:dyDescent="0.3">
      <c r="A53" t="s">
        <v>405</v>
      </c>
      <c r="B53" t="s">
        <v>305</v>
      </c>
      <c r="C53">
        <v>49</v>
      </c>
      <c r="J53" t="s">
        <v>406</v>
      </c>
      <c r="K53">
        <v>0</v>
      </c>
      <c r="L53">
        <v>0</v>
      </c>
      <c r="M53">
        <v>0</v>
      </c>
      <c r="N53">
        <v>0</v>
      </c>
      <c r="O53">
        <v>0</v>
      </c>
      <c r="P53">
        <v>0</v>
      </c>
      <c r="Q53">
        <v>0</v>
      </c>
      <c r="R53">
        <v>0</v>
      </c>
      <c r="S53">
        <v>0</v>
      </c>
      <c r="T53">
        <v>0</v>
      </c>
      <c r="U53">
        <v>1.7284999999999999</v>
      </c>
      <c r="V53">
        <v>1.7158</v>
      </c>
      <c r="W53">
        <v>1.8349</v>
      </c>
      <c r="X53">
        <v>1.7075</v>
      </c>
      <c r="Y53">
        <v>1.0823</v>
      </c>
      <c r="Z53">
        <v>0.85470000000000002</v>
      </c>
      <c r="AA53">
        <v>1.3280000000000001</v>
      </c>
      <c r="AB53">
        <v>1.3987000000000001</v>
      </c>
      <c r="AC53">
        <v>1.2088000000000001</v>
      </c>
      <c r="AD53">
        <v>1.1143000000000001</v>
      </c>
    </row>
    <row r="54" spans="1:30" x14ac:dyDescent="0.3">
      <c r="A54" t="s">
        <v>407</v>
      </c>
      <c r="B54" t="s">
        <v>306</v>
      </c>
      <c r="C54">
        <v>23</v>
      </c>
      <c r="J54" t="s">
        <v>408</v>
      </c>
      <c r="K54">
        <v>0</v>
      </c>
      <c r="L54">
        <v>0</v>
      </c>
      <c r="M54">
        <v>0</v>
      </c>
      <c r="N54">
        <v>0</v>
      </c>
      <c r="O54">
        <v>0</v>
      </c>
      <c r="P54">
        <v>0</v>
      </c>
      <c r="Q54">
        <v>0</v>
      </c>
      <c r="R54">
        <v>0</v>
      </c>
      <c r="S54">
        <v>0</v>
      </c>
      <c r="T54">
        <v>0</v>
      </c>
      <c r="U54">
        <v>0</v>
      </c>
      <c r="V54">
        <v>0</v>
      </c>
      <c r="W54">
        <v>0</v>
      </c>
      <c r="X54">
        <v>0</v>
      </c>
      <c r="Y54">
        <v>0</v>
      </c>
      <c r="Z54">
        <v>0</v>
      </c>
      <c r="AA54">
        <v>0</v>
      </c>
      <c r="AB54">
        <v>0</v>
      </c>
      <c r="AC54">
        <v>1.0387999999999999</v>
      </c>
      <c r="AD54">
        <v>1.0727</v>
      </c>
    </row>
    <row r="55" spans="1:30" x14ac:dyDescent="0.3">
      <c r="A55" t="s">
        <v>409</v>
      </c>
      <c r="B55" t="s">
        <v>307</v>
      </c>
      <c r="C55">
        <v>68</v>
      </c>
      <c r="J55" t="s">
        <v>410</v>
      </c>
      <c r="K55">
        <v>0</v>
      </c>
      <c r="L55">
        <v>0</v>
      </c>
      <c r="M55">
        <v>0</v>
      </c>
      <c r="N55">
        <v>0</v>
      </c>
      <c r="O55">
        <v>0</v>
      </c>
      <c r="P55">
        <v>0</v>
      </c>
      <c r="Q55">
        <v>0</v>
      </c>
      <c r="R55">
        <v>0</v>
      </c>
      <c r="S55">
        <v>0</v>
      </c>
      <c r="T55">
        <v>0</v>
      </c>
      <c r="U55">
        <v>1.0286999999999999</v>
      </c>
      <c r="V55">
        <v>1.0623</v>
      </c>
      <c r="W55">
        <v>1.0479000000000001</v>
      </c>
      <c r="X55">
        <v>0.86299999999999999</v>
      </c>
      <c r="Y55">
        <v>1.032</v>
      </c>
      <c r="Z55">
        <v>0.99539999999999995</v>
      </c>
      <c r="AA55">
        <v>1.0585</v>
      </c>
      <c r="AB55">
        <v>1.1288</v>
      </c>
      <c r="AC55">
        <v>1.1426000000000001</v>
      </c>
      <c r="AD55">
        <v>1.0109999999999999</v>
      </c>
    </row>
    <row r="56" spans="1:30" x14ac:dyDescent="0.3">
      <c r="A56" t="s">
        <v>411</v>
      </c>
      <c r="B56" t="s">
        <v>308</v>
      </c>
      <c r="C56">
        <v>59</v>
      </c>
      <c r="J56" t="s">
        <v>412</v>
      </c>
      <c r="K56">
        <v>0</v>
      </c>
      <c r="L56">
        <v>0</v>
      </c>
      <c r="M56">
        <v>0</v>
      </c>
      <c r="N56">
        <v>0</v>
      </c>
      <c r="O56">
        <v>0</v>
      </c>
      <c r="P56">
        <v>0</v>
      </c>
      <c r="Q56">
        <v>0</v>
      </c>
      <c r="R56">
        <v>0</v>
      </c>
      <c r="S56">
        <v>0</v>
      </c>
      <c r="T56">
        <v>0</v>
      </c>
      <c r="U56">
        <v>0.59719999999999995</v>
      </c>
      <c r="V56">
        <v>0.7429</v>
      </c>
      <c r="W56">
        <v>0.72550000000000003</v>
      </c>
      <c r="X56">
        <v>0.80600000000000005</v>
      </c>
      <c r="Y56">
        <v>0.60770000000000002</v>
      </c>
      <c r="Z56">
        <v>0.6915</v>
      </c>
      <c r="AA56">
        <v>0.80910000000000004</v>
      </c>
      <c r="AB56">
        <v>0.8216</v>
      </c>
      <c r="AC56">
        <v>1.0547</v>
      </c>
      <c r="AD56">
        <v>1.0105</v>
      </c>
    </row>
    <row r="57" spans="1:30" x14ac:dyDescent="0.3">
      <c r="A57" t="s">
        <v>413</v>
      </c>
      <c r="B57" t="s">
        <v>309</v>
      </c>
      <c r="C57">
        <v>50</v>
      </c>
      <c r="J57" t="s">
        <v>414</v>
      </c>
      <c r="K57">
        <v>0</v>
      </c>
      <c r="L57">
        <v>0</v>
      </c>
      <c r="M57">
        <v>0</v>
      </c>
      <c r="N57">
        <v>0</v>
      </c>
      <c r="O57">
        <v>0</v>
      </c>
      <c r="P57">
        <v>0</v>
      </c>
      <c r="Q57">
        <v>0</v>
      </c>
      <c r="R57">
        <v>0</v>
      </c>
      <c r="S57">
        <v>0</v>
      </c>
      <c r="T57">
        <v>0</v>
      </c>
      <c r="U57">
        <v>0.9899</v>
      </c>
      <c r="V57">
        <v>0.98429999999999995</v>
      </c>
      <c r="W57">
        <v>0.90690000000000004</v>
      </c>
      <c r="X57">
        <v>1.111</v>
      </c>
      <c r="Y57">
        <v>1.0389999999999999</v>
      </c>
      <c r="Z57">
        <v>1.046</v>
      </c>
      <c r="AA57">
        <v>0.86129999999999995</v>
      </c>
      <c r="AB57">
        <v>0.92730000000000001</v>
      </c>
      <c r="AC57">
        <v>0.92520000000000002</v>
      </c>
      <c r="AD57">
        <v>0.97809999999999997</v>
      </c>
    </row>
    <row r="58" spans="1:30" x14ac:dyDescent="0.3">
      <c r="A58" t="s">
        <v>415</v>
      </c>
      <c r="B58" t="s">
        <v>310</v>
      </c>
      <c r="C58">
        <v>1</v>
      </c>
      <c r="J58" t="s">
        <v>416</v>
      </c>
      <c r="K58">
        <v>0</v>
      </c>
      <c r="L58">
        <v>0</v>
      </c>
      <c r="M58">
        <v>0</v>
      </c>
      <c r="N58">
        <v>0</v>
      </c>
      <c r="O58">
        <v>0</v>
      </c>
      <c r="P58">
        <v>0</v>
      </c>
      <c r="Q58">
        <v>0</v>
      </c>
      <c r="R58">
        <v>0</v>
      </c>
      <c r="S58">
        <v>0</v>
      </c>
      <c r="T58">
        <v>0</v>
      </c>
      <c r="U58">
        <v>0.79239999999999999</v>
      </c>
      <c r="V58">
        <v>0.96489999999999998</v>
      </c>
      <c r="W58">
        <v>1.0551999999999999</v>
      </c>
      <c r="X58">
        <v>1.0736000000000001</v>
      </c>
      <c r="Y58">
        <v>1.2547999999999999</v>
      </c>
      <c r="Z58">
        <v>1.2573000000000001</v>
      </c>
      <c r="AA58">
        <v>1.5637000000000001</v>
      </c>
      <c r="AB58">
        <v>1.3328</v>
      </c>
      <c r="AC58">
        <v>0.95030000000000003</v>
      </c>
      <c r="AD58">
        <v>0.93</v>
      </c>
    </row>
    <row r="59" spans="1:30" x14ac:dyDescent="0.3">
      <c r="A59" t="s">
        <v>417</v>
      </c>
      <c r="B59" t="s">
        <v>311</v>
      </c>
      <c r="C59">
        <v>140</v>
      </c>
      <c r="J59" t="s">
        <v>418</v>
      </c>
      <c r="K59">
        <v>0</v>
      </c>
      <c r="L59">
        <v>0</v>
      </c>
      <c r="M59">
        <v>0</v>
      </c>
      <c r="N59">
        <v>0</v>
      </c>
      <c r="O59">
        <v>0</v>
      </c>
      <c r="P59">
        <v>0</v>
      </c>
      <c r="Q59">
        <v>0</v>
      </c>
      <c r="R59">
        <v>0</v>
      </c>
      <c r="S59">
        <v>0</v>
      </c>
      <c r="T59">
        <v>0</v>
      </c>
      <c r="U59">
        <v>1.8142</v>
      </c>
      <c r="V59">
        <v>1.9434</v>
      </c>
      <c r="W59">
        <v>0.93610000000000004</v>
      </c>
      <c r="X59">
        <v>0.86399999999999999</v>
      </c>
      <c r="Y59">
        <v>1.2615000000000001</v>
      </c>
      <c r="Z59">
        <v>1.2757000000000001</v>
      </c>
      <c r="AA59">
        <v>2.0114000000000001</v>
      </c>
      <c r="AB59">
        <v>2.0093999999999999</v>
      </c>
      <c r="AC59">
        <v>0.97450000000000003</v>
      </c>
      <c r="AD59">
        <v>0.89049999999999996</v>
      </c>
    </row>
    <row r="60" spans="1:30" x14ac:dyDescent="0.3">
      <c r="A60" t="s">
        <v>419</v>
      </c>
      <c r="B60" t="s">
        <v>312</v>
      </c>
      <c r="C60">
        <v>199</v>
      </c>
      <c r="J60" t="s">
        <v>180</v>
      </c>
      <c r="K60">
        <v>0</v>
      </c>
      <c r="L60">
        <v>0</v>
      </c>
      <c r="M60">
        <v>0</v>
      </c>
      <c r="N60">
        <v>0</v>
      </c>
      <c r="O60">
        <v>0</v>
      </c>
      <c r="P60">
        <v>0</v>
      </c>
      <c r="Q60">
        <v>0</v>
      </c>
      <c r="R60">
        <v>0</v>
      </c>
      <c r="S60">
        <v>0</v>
      </c>
      <c r="T60">
        <v>0</v>
      </c>
      <c r="U60">
        <v>0</v>
      </c>
      <c r="V60">
        <v>0</v>
      </c>
      <c r="W60">
        <v>0</v>
      </c>
      <c r="X60">
        <v>0</v>
      </c>
      <c r="Y60">
        <v>0</v>
      </c>
      <c r="Z60">
        <v>0</v>
      </c>
      <c r="AA60">
        <v>0</v>
      </c>
      <c r="AB60">
        <v>0</v>
      </c>
      <c r="AC60">
        <v>0.7762</v>
      </c>
      <c r="AD60">
        <v>0.85709999999999997</v>
      </c>
    </row>
    <row r="61" spans="1:30" x14ac:dyDescent="0.3">
      <c r="A61" t="s">
        <v>420</v>
      </c>
      <c r="B61" t="s">
        <v>313</v>
      </c>
      <c r="C61">
        <v>50</v>
      </c>
      <c r="J61" t="s">
        <v>421</v>
      </c>
      <c r="K61">
        <v>0</v>
      </c>
      <c r="L61">
        <v>0</v>
      </c>
      <c r="M61">
        <v>0</v>
      </c>
      <c r="N61">
        <v>0</v>
      </c>
      <c r="O61">
        <v>0</v>
      </c>
      <c r="P61">
        <v>0</v>
      </c>
      <c r="Q61">
        <v>0</v>
      </c>
      <c r="R61">
        <v>0</v>
      </c>
      <c r="S61">
        <v>0</v>
      </c>
      <c r="T61">
        <v>0</v>
      </c>
      <c r="U61">
        <v>1.625</v>
      </c>
      <c r="V61">
        <v>1.9598</v>
      </c>
      <c r="W61">
        <v>1.7103999999999999</v>
      </c>
      <c r="X61">
        <v>1.4911000000000001</v>
      </c>
      <c r="Y61">
        <v>1.7686999999999999</v>
      </c>
      <c r="Z61">
        <v>1.8837999999999999</v>
      </c>
      <c r="AA61">
        <v>1.7985</v>
      </c>
      <c r="AB61">
        <v>1.3511</v>
      </c>
      <c r="AC61">
        <v>0.92869999999999997</v>
      </c>
      <c r="AD61">
        <v>0.8286</v>
      </c>
    </row>
    <row r="62" spans="1:30" x14ac:dyDescent="0.3">
      <c r="A62" t="s">
        <v>422</v>
      </c>
      <c r="B62" t="s">
        <v>314</v>
      </c>
      <c r="C62">
        <v>93</v>
      </c>
      <c r="J62" t="s">
        <v>423</v>
      </c>
      <c r="K62">
        <v>0</v>
      </c>
      <c r="L62">
        <v>0</v>
      </c>
      <c r="M62">
        <v>0</v>
      </c>
      <c r="N62">
        <v>0</v>
      </c>
      <c r="O62">
        <v>0</v>
      </c>
      <c r="P62">
        <v>0</v>
      </c>
      <c r="Q62">
        <v>0</v>
      </c>
      <c r="R62">
        <v>0</v>
      </c>
      <c r="S62">
        <v>0</v>
      </c>
      <c r="T62">
        <v>0</v>
      </c>
      <c r="U62">
        <v>1.4542999999999999</v>
      </c>
      <c r="V62">
        <v>1.5489999999999999</v>
      </c>
      <c r="W62">
        <v>1.2473000000000001</v>
      </c>
      <c r="X62">
        <v>1.1620999999999999</v>
      </c>
      <c r="Y62">
        <v>1.2383</v>
      </c>
      <c r="Z62">
        <v>1.2678</v>
      </c>
      <c r="AA62">
        <v>0.91290000000000004</v>
      </c>
      <c r="AB62">
        <v>0.7611</v>
      </c>
      <c r="AC62">
        <v>0.68879999999999997</v>
      </c>
      <c r="AD62">
        <v>0.79100000000000004</v>
      </c>
    </row>
    <row r="63" spans="1:30" x14ac:dyDescent="0.3">
      <c r="A63" t="s">
        <v>424</v>
      </c>
      <c r="B63" t="s">
        <v>315</v>
      </c>
      <c r="J63" t="s">
        <v>425</v>
      </c>
      <c r="K63">
        <v>0</v>
      </c>
      <c r="L63">
        <v>0</v>
      </c>
      <c r="M63">
        <v>0</v>
      </c>
      <c r="N63">
        <v>0</v>
      </c>
      <c r="O63">
        <v>0</v>
      </c>
      <c r="P63">
        <v>0</v>
      </c>
      <c r="Q63">
        <v>0</v>
      </c>
      <c r="R63">
        <v>0</v>
      </c>
      <c r="S63">
        <v>0</v>
      </c>
      <c r="T63">
        <v>0</v>
      </c>
      <c r="U63">
        <v>1.2745</v>
      </c>
      <c r="V63">
        <v>1.1589</v>
      </c>
      <c r="W63">
        <v>1.1329</v>
      </c>
      <c r="X63">
        <v>1.0038</v>
      </c>
      <c r="Y63">
        <v>1.4238999999999999</v>
      </c>
      <c r="Z63">
        <v>1.1343000000000001</v>
      </c>
      <c r="AA63">
        <v>0.94740000000000002</v>
      </c>
      <c r="AB63">
        <v>1.1457999999999999</v>
      </c>
      <c r="AC63">
        <v>0.54990000000000006</v>
      </c>
      <c r="AD63">
        <v>0.75770000000000004</v>
      </c>
    </row>
    <row r="64" spans="1:30" x14ac:dyDescent="0.3">
      <c r="A64" t="s">
        <v>426</v>
      </c>
      <c r="B64" t="s">
        <v>316</v>
      </c>
      <c r="C64">
        <v>41</v>
      </c>
      <c r="J64" t="s">
        <v>231</v>
      </c>
      <c r="K64">
        <v>0</v>
      </c>
      <c r="L64">
        <v>0</v>
      </c>
      <c r="M64">
        <v>0</v>
      </c>
      <c r="N64">
        <v>0</v>
      </c>
      <c r="O64">
        <v>0</v>
      </c>
      <c r="P64">
        <v>0</v>
      </c>
      <c r="Q64">
        <v>0</v>
      </c>
      <c r="R64">
        <v>0</v>
      </c>
      <c r="S64">
        <v>0</v>
      </c>
      <c r="T64">
        <v>0</v>
      </c>
      <c r="U64">
        <v>2.1438000000000001</v>
      </c>
      <c r="V64">
        <v>2.2181000000000002</v>
      </c>
      <c r="W64">
        <v>2.2113999999999998</v>
      </c>
      <c r="X64">
        <v>2.3233000000000001</v>
      </c>
      <c r="Y64">
        <v>1.5511999999999999</v>
      </c>
      <c r="Z64">
        <v>1.6489</v>
      </c>
      <c r="AA64">
        <v>1.4319999999999999</v>
      </c>
      <c r="AB64">
        <v>1.4331</v>
      </c>
      <c r="AC64">
        <v>0.73299999999999998</v>
      </c>
      <c r="AD64">
        <v>0.74970000000000003</v>
      </c>
    </row>
    <row r="65" spans="1:30" x14ac:dyDescent="0.3">
      <c r="A65" t="s">
        <v>427</v>
      </c>
      <c r="B65" t="s">
        <v>317</v>
      </c>
      <c r="J65" t="s">
        <v>428</v>
      </c>
      <c r="K65">
        <v>0</v>
      </c>
      <c r="L65">
        <v>0</v>
      </c>
      <c r="M65">
        <v>0</v>
      </c>
      <c r="N65">
        <v>0</v>
      </c>
      <c r="O65">
        <v>0</v>
      </c>
      <c r="P65">
        <v>0</v>
      </c>
      <c r="Q65">
        <v>0</v>
      </c>
      <c r="R65">
        <v>0</v>
      </c>
      <c r="S65">
        <v>0</v>
      </c>
      <c r="T65">
        <v>0</v>
      </c>
      <c r="U65">
        <v>1.1423000000000001</v>
      </c>
      <c r="V65">
        <v>1.0143</v>
      </c>
      <c r="W65">
        <v>1.0202</v>
      </c>
      <c r="X65">
        <v>1.0441</v>
      </c>
      <c r="Y65">
        <v>1.0288999999999999</v>
      </c>
      <c r="Z65">
        <v>1.0306999999999999</v>
      </c>
      <c r="AA65">
        <v>0.80959999999999999</v>
      </c>
      <c r="AB65">
        <v>0.755</v>
      </c>
      <c r="AC65">
        <v>0.6865</v>
      </c>
      <c r="AD65">
        <v>0.72809999999999997</v>
      </c>
    </row>
    <row r="66" spans="1:30" x14ac:dyDescent="0.3">
      <c r="A66" t="s">
        <v>429</v>
      </c>
      <c r="B66" t="s">
        <v>318</v>
      </c>
      <c r="C66">
        <v>83</v>
      </c>
      <c r="J66" t="s">
        <v>430</v>
      </c>
      <c r="K66">
        <v>0</v>
      </c>
      <c r="L66">
        <v>0</v>
      </c>
      <c r="M66">
        <v>0</v>
      </c>
      <c r="N66">
        <v>0</v>
      </c>
      <c r="O66">
        <v>0</v>
      </c>
      <c r="P66">
        <v>0</v>
      </c>
      <c r="Q66">
        <v>0</v>
      </c>
      <c r="R66">
        <v>0</v>
      </c>
      <c r="S66">
        <v>0</v>
      </c>
      <c r="T66">
        <v>0</v>
      </c>
      <c r="U66">
        <v>0.56420000000000003</v>
      </c>
      <c r="V66">
        <v>0.61660000000000004</v>
      </c>
      <c r="W66">
        <v>1.3185</v>
      </c>
      <c r="X66">
        <v>1.4542999999999999</v>
      </c>
      <c r="Y66">
        <v>1.6452</v>
      </c>
      <c r="Z66">
        <v>1.5659000000000001</v>
      </c>
      <c r="AA66">
        <v>1.8305</v>
      </c>
      <c r="AB66">
        <v>1.4927999999999999</v>
      </c>
      <c r="AC66">
        <v>0.64939999999999998</v>
      </c>
      <c r="AD66">
        <v>0.65959999999999996</v>
      </c>
    </row>
    <row r="67" spans="1:30" x14ac:dyDescent="0.3">
      <c r="A67" t="s">
        <v>431</v>
      </c>
      <c r="B67" t="s">
        <v>319</v>
      </c>
      <c r="J67" t="s">
        <v>432</v>
      </c>
      <c r="K67">
        <v>0</v>
      </c>
      <c r="L67">
        <v>0</v>
      </c>
      <c r="M67">
        <v>0</v>
      </c>
      <c r="N67">
        <v>0</v>
      </c>
      <c r="O67">
        <v>0</v>
      </c>
      <c r="P67">
        <v>0</v>
      </c>
      <c r="Q67">
        <v>0</v>
      </c>
      <c r="R67">
        <v>0</v>
      </c>
      <c r="S67">
        <v>0</v>
      </c>
      <c r="T67">
        <v>0</v>
      </c>
      <c r="U67">
        <v>1.1477999999999999</v>
      </c>
      <c r="V67">
        <v>1.2357</v>
      </c>
      <c r="W67">
        <v>1.2171000000000001</v>
      </c>
      <c r="X67">
        <v>0.93230000000000002</v>
      </c>
      <c r="Y67">
        <v>0.83150000000000002</v>
      </c>
      <c r="Z67">
        <v>0.9224</v>
      </c>
      <c r="AA67">
        <v>0.6845</v>
      </c>
      <c r="AB67">
        <v>0.60440000000000005</v>
      </c>
      <c r="AC67">
        <v>0.63390000000000002</v>
      </c>
      <c r="AD67">
        <v>0.60840000000000005</v>
      </c>
    </row>
    <row r="68" spans="1:30" x14ac:dyDescent="0.3">
      <c r="A68" t="s">
        <v>433</v>
      </c>
      <c r="C68">
        <v>71.589285714285708</v>
      </c>
      <c r="J68" t="s">
        <v>434</v>
      </c>
      <c r="K68">
        <v>0</v>
      </c>
      <c r="L68">
        <v>0</v>
      </c>
      <c r="M68">
        <v>0</v>
      </c>
      <c r="N68">
        <v>0</v>
      </c>
      <c r="O68">
        <v>0</v>
      </c>
      <c r="P68">
        <v>0</v>
      </c>
      <c r="Q68">
        <v>0</v>
      </c>
      <c r="R68">
        <v>0</v>
      </c>
      <c r="S68">
        <v>0</v>
      </c>
      <c r="T68">
        <v>0</v>
      </c>
      <c r="U68">
        <v>1.5538000000000001</v>
      </c>
      <c r="V68">
        <v>1.5909</v>
      </c>
      <c r="W68">
        <v>1.3744000000000001</v>
      </c>
      <c r="X68">
        <v>1.9456</v>
      </c>
      <c r="Y68">
        <v>1.7882</v>
      </c>
      <c r="Z68">
        <v>1.5386</v>
      </c>
      <c r="AA68">
        <v>1.2343999999999999</v>
      </c>
      <c r="AB68">
        <v>1.3145</v>
      </c>
      <c r="AC68">
        <v>1.3290999999999999</v>
      </c>
      <c r="AD68">
        <v>0.58760000000000001</v>
      </c>
    </row>
    <row r="69" spans="1:30" x14ac:dyDescent="0.3">
      <c r="J69" t="s">
        <v>435</v>
      </c>
      <c r="K69">
        <v>0</v>
      </c>
      <c r="L69">
        <v>0</v>
      </c>
      <c r="M69">
        <v>0</v>
      </c>
      <c r="N69">
        <v>0</v>
      </c>
      <c r="O69">
        <v>0</v>
      </c>
      <c r="P69">
        <v>0</v>
      </c>
      <c r="Q69">
        <v>0</v>
      </c>
      <c r="R69">
        <v>0</v>
      </c>
      <c r="S69">
        <v>0</v>
      </c>
      <c r="T69">
        <v>0</v>
      </c>
      <c r="U69">
        <v>1.0066999999999999</v>
      </c>
      <c r="V69">
        <v>0.83020000000000005</v>
      </c>
      <c r="W69">
        <v>0.65100000000000002</v>
      </c>
      <c r="X69">
        <v>0.59199999999999997</v>
      </c>
      <c r="Y69">
        <v>0.5978</v>
      </c>
      <c r="Z69">
        <v>0.61560000000000004</v>
      </c>
      <c r="AA69">
        <v>0.628</v>
      </c>
      <c r="AB69">
        <v>0.54749999999999999</v>
      </c>
      <c r="AC69">
        <v>0.48359999999999997</v>
      </c>
      <c r="AD69">
        <v>0.48199999999999998</v>
      </c>
    </row>
    <row r="70" spans="1:30" x14ac:dyDescent="0.3">
      <c r="J70" t="s">
        <v>436</v>
      </c>
      <c r="K70">
        <v>0</v>
      </c>
      <c r="L70">
        <v>0</v>
      </c>
      <c r="M70">
        <v>0</v>
      </c>
      <c r="N70">
        <v>0</v>
      </c>
      <c r="O70">
        <v>0</v>
      </c>
      <c r="P70">
        <v>0</v>
      </c>
      <c r="Q70">
        <v>0</v>
      </c>
      <c r="R70">
        <v>0</v>
      </c>
      <c r="S70">
        <v>0</v>
      </c>
      <c r="T70">
        <v>0</v>
      </c>
      <c r="U70">
        <v>0</v>
      </c>
      <c r="V70">
        <v>0</v>
      </c>
      <c r="W70">
        <v>0</v>
      </c>
      <c r="X70">
        <v>0</v>
      </c>
      <c r="Y70">
        <v>0</v>
      </c>
      <c r="Z70">
        <v>0</v>
      </c>
      <c r="AA70">
        <v>0</v>
      </c>
      <c r="AB70">
        <v>0</v>
      </c>
      <c r="AC70">
        <v>0.35270000000000001</v>
      </c>
      <c r="AD70">
        <v>0.47420000000000001</v>
      </c>
    </row>
    <row r="71" spans="1:30" x14ac:dyDescent="0.3">
      <c r="J71" t="s">
        <v>71</v>
      </c>
      <c r="K71">
        <v>0</v>
      </c>
      <c r="L71">
        <v>0</v>
      </c>
      <c r="M71">
        <v>0</v>
      </c>
      <c r="N71">
        <v>0</v>
      </c>
      <c r="O71">
        <v>0</v>
      </c>
      <c r="P71">
        <v>0</v>
      </c>
      <c r="Q71">
        <v>0</v>
      </c>
      <c r="R71">
        <v>0</v>
      </c>
      <c r="S71">
        <v>0</v>
      </c>
      <c r="T71">
        <v>0</v>
      </c>
      <c r="U71">
        <v>1.01</v>
      </c>
      <c r="V71">
        <v>0.81</v>
      </c>
      <c r="W71">
        <v>2.48</v>
      </c>
      <c r="X71">
        <v>2.52</v>
      </c>
      <c r="Y71">
        <v>1.53</v>
      </c>
      <c r="Z71">
        <v>1.34</v>
      </c>
      <c r="AA71">
        <v>0.51</v>
      </c>
      <c r="AB71">
        <v>0.53</v>
      </c>
      <c r="AC71">
        <v>0.36</v>
      </c>
      <c r="AD71">
        <v>0.42</v>
      </c>
    </row>
    <row r="72" spans="1:30" x14ac:dyDescent="0.3">
      <c r="J72" t="s">
        <v>437</v>
      </c>
      <c r="K72">
        <v>0</v>
      </c>
      <c r="L72">
        <v>0</v>
      </c>
      <c r="M72">
        <v>0</v>
      </c>
      <c r="N72">
        <v>0</v>
      </c>
      <c r="O72">
        <v>0</v>
      </c>
      <c r="P72">
        <v>0</v>
      </c>
      <c r="Q72">
        <v>0</v>
      </c>
      <c r="R72">
        <v>0</v>
      </c>
      <c r="S72">
        <v>0</v>
      </c>
      <c r="T72">
        <v>0</v>
      </c>
      <c r="U72">
        <v>0</v>
      </c>
      <c r="V72">
        <v>0</v>
      </c>
      <c r="W72">
        <v>0.5151</v>
      </c>
      <c r="X72">
        <v>0.38350000000000001</v>
      </c>
      <c r="Y72">
        <v>0.49780000000000002</v>
      </c>
      <c r="Z72">
        <v>0.54649999999999999</v>
      </c>
      <c r="AA72">
        <v>0.62709999999999999</v>
      </c>
      <c r="AB72">
        <v>0.53500000000000003</v>
      </c>
      <c r="AC72">
        <v>0.53390000000000004</v>
      </c>
      <c r="AD72">
        <v>0.37909999999999999</v>
      </c>
    </row>
    <row r="73" spans="1:30" x14ac:dyDescent="0.3">
      <c r="J73" t="s">
        <v>438</v>
      </c>
      <c r="K73">
        <v>0</v>
      </c>
      <c r="L73">
        <v>0</v>
      </c>
      <c r="M73">
        <v>0</v>
      </c>
      <c r="N73">
        <v>0</v>
      </c>
      <c r="O73">
        <v>0</v>
      </c>
      <c r="P73">
        <v>0</v>
      </c>
      <c r="Q73">
        <v>0</v>
      </c>
      <c r="R73">
        <v>0</v>
      </c>
      <c r="S73">
        <v>0</v>
      </c>
      <c r="T73">
        <v>0</v>
      </c>
      <c r="U73">
        <v>1.4023000000000001</v>
      </c>
      <c r="V73">
        <v>1.22</v>
      </c>
      <c r="W73">
        <v>1.1600999999999999</v>
      </c>
      <c r="X73">
        <v>1.0087999999999999</v>
      </c>
      <c r="Y73">
        <v>1.5035000000000001</v>
      </c>
      <c r="Z73">
        <v>1.0774999999999999</v>
      </c>
      <c r="AA73">
        <v>0.57809999999999995</v>
      </c>
      <c r="AB73">
        <v>0.49659999999999999</v>
      </c>
      <c r="AC73">
        <v>0.54290000000000005</v>
      </c>
      <c r="AD73">
        <v>0.37240000000000001</v>
      </c>
    </row>
    <row r="74" spans="1:30" x14ac:dyDescent="0.3">
      <c r="J74" t="s">
        <v>439</v>
      </c>
      <c r="K74">
        <v>0</v>
      </c>
      <c r="L74">
        <v>0</v>
      </c>
      <c r="M74">
        <v>0</v>
      </c>
      <c r="N74">
        <v>0</v>
      </c>
      <c r="O74">
        <v>0</v>
      </c>
      <c r="P74">
        <v>0</v>
      </c>
      <c r="Q74">
        <v>0</v>
      </c>
      <c r="R74">
        <v>0</v>
      </c>
      <c r="S74">
        <v>0</v>
      </c>
      <c r="T74">
        <v>0</v>
      </c>
      <c r="U74">
        <v>0.81630000000000003</v>
      </c>
      <c r="V74">
        <v>0.59970000000000001</v>
      </c>
      <c r="W74">
        <v>0.99770000000000003</v>
      </c>
      <c r="X74">
        <v>1.1079000000000001</v>
      </c>
      <c r="Y74">
        <v>0.80700000000000005</v>
      </c>
      <c r="Z74">
        <v>0.88070000000000004</v>
      </c>
      <c r="AA74">
        <v>0.94110000000000005</v>
      </c>
      <c r="AB74">
        <v>0.95650000000000002</v>
      </c>
      <c r="AC74">
        <v>0.43859999999999999</v>
      </c>
      <c r="AD74">
        <v>0.36749999999999999</v>
      </c>
    </row>
    <row r="75" spans="1:30" x14ac:dyDescent="0.3">
      <c r="J75" t="s">
        <v>440</v>
      </c>
      <c r="K75">
        <v>0</v>
      </c>
      <c r="L75">
        <v>0</v>
      </c>
      <c r="M75">
        <v>0</v>
      </c>
      <c r="N75">
        <v>0</v>
      </c>
      <c r="O75">
        <v>0</v>
      </c>
      <c r="P75">
        <v>0</v>
      </c>
      <c r="Q75">
        <v>0</v>
      </c>
      <c r="R75">
        <v>0</v>
      </c>
      <c r="S75">
        <v>0</v>
      </c>
      <c r="T75">
        <v>0</v>
      </c>
      <c r="U75">
        <v>1.085</v>
      </c>
      <c r="V75">
        <v>0.94269999999999998</v>
      </c>
      <c r="W75">
        <v>1.1249</v>
      </c>
      <c r="X75">
        <v>1.0924</v>
      </c>
      <c r="Y75">
        <v>1.6251</v>
      </c>
      <c r="Z75">
        <v>1.7379</v>
      </c>
      <c r="AA75">
        <v>1.3257000000000001</v>
      </c>
      <c r="AB75">
        <v>1.3782000000000001</v>
      </c>
      <c r="AC75">
        <v>0.1988</v>
      </c>
      <c r="AD75">
        <v>0.21909999999999999</v>
      </c>
    </row>
    <row r="76" spans="1:30" x14ac:dyDescent="0.3">
      <c r="J76" t="s">
        <v>441</v>
      </c>
      <c r="K76">
        <v>0</v>
      </c>
      <c r="L76">
        <v>0</v>
      </c>
      <c r="M76">
        <v>0</v>
      </c>
      <c r="N76">
        <v>0</v>
      </c>
      <c r="O76">
        <v>0</v>
      </c>
      <c r="P76">
        <v>0</v>
      </c>
      <c r="Q76">
        <v>0</v>
      </c>
      <c r="R76">
        <v>0</v>
      </c>
      <c r="S76">
        <v>0</v>
      </c>
      <c r="T76">
        <v>0</v>
      </c>
      <c r="U76">
        <v>0</v>
      </c>
      <c r="V76">
        <v>0</v>
      </c>
      <c r="W76">
        <v>0</v>
      </c>
      <c r="X76">
        <v>0</v>
      </c>
      <c r="Y76">
        <v>0</v>
      </c>
      <c r="Z76">
        <v>0</v>
      </c>
      <c r="AA76">
        <v>0</v>
      </c>
      <c r="AB76">
        <v>0</v>
      </c>
      <c r="AC76">
        <v>6.9199999999999998E-2</v>
      </c>
      <c r="AD76">
        <v>6.6100000000000006E-2</v>
      </c>
    </row>
    <row r="77" spans="1:30" x14ac:dyDescent="0.3">
      <c r="J77" t="s">
        <v>442</v>
      </c>
      <c r="K77">
        <v>0</v>
      </c>
      <c r="L77">
        <v>0</v>
      </c>
      <c r="M77">
        <v>0</v>
      </c>
      <c r="N77">
        <v>0</v>
      </c>
      <c r="O77">
        <v>0</v>
      </c>
      <c r="P77">
        <v>0</v>
      </c>
      <c r="Q77">
        <v>0</v>
      </c>
      <c r="R77">
        <v>0</v>
      </c>
      <c r="S77">
        <v>0</v>
      </c>
      <c r="T77">
        <v>0</v>
      </c>
      <c r="U77">
        <v>0</v>
      </c>
      <c r="V77">
        <v>0</v>
      </c>
      <c r="W77">
        <v>0</v>
      </c>
      <c r="X77">
        <v>0</v>
      </c>
      <c r="Y77">
        <v>0</v>
      </c>
      <c r="Z77">
        <v>0</v>
      </c>
      <c r="AA77">
        <v>0.2316</v>
      </c>
      <c r="AB77">
        <v>0.24229999999999999</v>
      </c>
      <c r="AC77">
        <v>3.8800000000000001E-2</v>
      </c>
      <c r="AD77">
        <v>4.2299999999999997E-2</v>
      </c>
    </row>
    <row r="78" spans="1:30" x14ac:dyDescent="0.3">
      <c r="J78" t="s">
        <v>443</v>
      </c>
      <c r="K78">
        <v>0</v>
      </c>
      <c r="L78">
        <v>0</v>
      </c>
      <c r="M78">
        <v>0</v>
      </c>
      <c r="N78">
        <v>0</v>
      </c>
      <c r="O78">
        <v>0</v>
      </c>
      <c r="P78">
        <v>0</v>
      </c>
      <c r="Q78">
        <v>0</v>
      </c>
      <c r="R78">
        <v>0</v>
      </c>
      <c r="S78">
        <v>0</v>
      </c>
      <c r="T78">
        <v>0</v>
      </c>
      <c r="U78">
        <v>1.0044</v>
      </c>
      <c r="V78">
        <v>0.85670000000000002</v>
      </c>
      <c r="W78">
        <v>0.59499999999999997</v>
      </c>
      <c r="X78">
        <v>0.4476</v>
      </c>
      <c r="Y78">
        <v>0.31080000000000002</v>
      </c>
      <c r="Z78">
        <v>0.26</v>
      </c>
      <c r="AA78">
        <v>0</v>
      </c>
      <c r="AB78">
        <v>0</v>
      </c>
      <c r="AC78">
        <v>0</v>
      </c>
      <c r="AD78">
        <v>0</v>
      </c>
    </row>
    <row r="79" spans="1:30" x14ac:dyDescent="0.3">
      <c r="J79" t="s">
        <v>444</v>
      </c>
      <c r="K79">
        <v>0</v>
      </c>
      <c r="L79">
        <v>0</v>
      </c>
      <c r="M79">
        <v>0</v>
      </c>
      <c r="N79">
        <v>0</v>
      </c>
      <c r="O79">
        <v>0</v>
      </c>
      <c r="P79">
        <v>0</v>
      </c>
      <c r="Q79">
        <v>0</v>
      </c>
      <c r="R79">
        <v>0</v>
      </c>
      <c r="S79">
        <v>0</v>
      </c>
      <c r="T79">
        <v>0</v>
      </c>
      <c r="U79">
        <v>1.2811999999999999</v>
      </c>
      <c r="V79">
        <v>1.0698000000000001</v>
      </c>
      <c r="W79">
        <v>0.99750000000000005</v>
      </c>
      <c r="X79">
        <v>0.80589999999999995</v>
      </c>
      <c r="Y79">
        <v>0.91320000000000001</v>
      </c>
      <c r="Z79">
        <v>0.98670000000000002</v>
      </c>
      <c r="AA79">
        <v>0.86429999999999996</v>
      </c>
      <c r="AB79">
        <v>0.89139999999999997</v>
      </c>
      <c r="AC79">
        <v>0</v>
      </c>
      <c r="AD79">
        <v>0</v>
      </c>
    </row>
    <row r="80" spans="1:30" x14ac:dyDescent="0.3">
      <c r="J80" t="s">
        <v>445</v>
      </c>
      <c r="K80">
        <v>0</v>
      </c>
      <c r="L80">
        <v>0</v>
      </c>
      <c r="M80">
        <v>0</v>
      </c>
      <c r="N80">
        <v>0</v>
      </c>
      <c r="O80">
        <v>0</v>
      </c>
      <c r="P80">
        <v>0</v>
      </c>
      <c r="Q80">
        <v>0</v>
      </c>
      <c r="R80">
        <v>0</v>
      </c>
      <c r="S80">
        <v>0</v>
      </c>
      <c r="T80">
        <v>0</v>
      </c>
      <c r="U80">
        <v>1.4698</v>
      </c>
      <c r="V80">
        <v>1.3453999999999999</v>
      </c>
      <c r="W80">
        <v>1.5257000000000001</v>
      </c>
      <c r="X80">
        <v>1.2951999999999999</v>
      </c>
      <c r="Y80">
        <v>0.97370000000000001</v>
      </c>
      <c r="Z80">
        <v>0.8014</v>
      </c>
      <c r="AA80">
        <v>0.69169999999999998</v>
      </c>
      <c r="AB80">
        <v>0.48659999999999998</v>
      </c>
      <c r="AC80">
        <v>0</v>
      </c>
      <c r="AD80">
        <v>0</v>
      </c>
    </row>
    <row r="81" spans="10:30" x14ac:dyDescent="0.3">
      <c r="J81" t="s">
        <v>446</v>
      </c>
      <c r="K81">
        <v>0</v>
      </c>
      <c r="L81">
        <v>0</v>
      </c>
      <c r="M81">
        <v>0</v>
      </c>
      <c r="N81">
        <v>0</v>
      </c>
      <c r="O81">
        <v>0</v>
      </c>
      <c r="P81">
        <v>0</v>
      </c>
      <c r="Q81">
        <v>0</v>
      </c>
      <c r="R81">
        <v>0</v>
      </c>
      <c r="S81">
        <v>0</v>
      </c>
      <c r="T81">
        <v>0</v>
      </c>
      <c r="U81">
        <v>1.657</v>
      </c>
      <c r="V81">
        <v>2.1158000000000001</v>
      </c>
      <c r="W81">
        <v>1.4281999999999999</v>
      </c>
      <c r="X81">
        <v>1.3067</v>
      </c>
      <c r="Y81">
        <v>1.1575</v>
      </c>
      <c r="Z81">
        <v>0.88019999999999998</v>
      </c>
      <c r="AA81">
        <v>0</v>
      </c>
      <c r="AB81">
        <v>0</v>
      </c>
      <c r="AC81">
        <v>0</v>
      </c>
      <c r="AD81">
        <v>0</v>
      </c>
    </row>
    <row r="82" spans="10:30" x14ac:dyDescent="0.3">
      <c r="J82" t="s">
        <v>447</v>
      </c>
      <c r="K82">
        <v>0</v>
      </c>
      <c r="L82">
        <v>0</v>
      </c>
      <c r="M82">
        <v>0</v>
      </c>
      <c r="N82">
        <v>0</v>
      </c>
      <c r="O82">
        <v>0</v>
      </c>
      <c r="P82">
        <v>0</v>
      </c>
      <c r="Q82">
        <v>0</v>
      </c>
      <c r="R82">
        <v>0</v>
      </c>
      <c r="S82">
        <v>0</v>
      </c>
      <c r="T82">
        <v>0</v>
      </c>
      <c r="U82">
        <v>0.33700000000000002</v>
      </c>
      <c r="V82">
        <v>0.188</v>
      </c>
      <c r="W82">
        <v>0</v>
      </c>
      <c r="X82">
        <v>0</v>
      </c>
      <c r="Y82">
        <v>0</v>
      </c>
      <c r="Z82">
        <v>0</v>
      </c>
      <c r="AA82">
        <v>0</v>
      </c>
      <c r="AB82">
        <v>0</v>
      </c>
      <c r="AC82">
        <v>0</v>
      </c>
      <c r="AD82">
        <v>0</v>
      </c>
    </row>
    <row r="83" spans="10:30" x14ac:dyDescent="0.3">
      <c r="J83" t="s">
        <v>448</v>
      </c>
      <c r="K83">
        <v>0</v>
      </c>
      <c r="L83">
        <v>0</v>
      </c>
      <c r="M83">
        <v>0</v>
      </c>
      <c r="N83">
        <v>0</v>
      </c>
      <c r="O83">
        <v>0</v>
      </c>
      <c r="P83">
        <v>0</v>
      </c>
      <c r="Q83">
        <v>0</v>
      </c>
      <c r="R83">
        <v>0</v>
      </c>
      <c r="S83">
        <v>0</v>
      </c>
      <c r="T83">
        <v>0</v>
      </c>
      <c r="U83">
        <v>0.97370000000000001</v>
      </c>
      <c r="V83">
        <v>0.87090000000000001</v>
      </c>
      <c r="W83">
        <v>0.62190000000000001</v>
      </c>
      <c r="X83">
        <v>1.0033000000000001</v>
      </c>
      <c r="Y83">
        <v>0</v>
      </c>
      <c r="Z83">
        <v>0</v>
      </c>
      <c r="AA83">
        <v>0</v>
      </c>
      <c r="AB83">
        <v>0</v>
      </c>
      <c r="AC83">
        <v>0</v>
      </c>
      <c r="AD83">
        <v>0</v>
      </c>
    </row>
    <row r="84" spans="10:30" x14ac:dyDescent="0.3">
      <c r="J84" t="s">
        <v>449</v>
      </c>
      <c r="K84">
        <v>0</v>
      </c>
      <c r="L84">
        <v>0</v>
      </c>
      <c r="M84">
        <v>0</v>
      </c>
      <c r="N84">
        <v>0</v>
      </c>
      <c r="O84">
        <v>0</v>
      </c>
      <c r="P84">
        <v>0</v>
      </c>
      <c r="Q84">
        <v>0</v>
      </c>
      <c r="R84">
        <v>0</v>
      </c>
      <c r="S84">
        <v>0</v>
      </c>
      <c r="T84">
        <v>0</v>
      </c>
      <c r="U84">
        <v>0.67879999999999996</v>
      </c>
      <c r="V84">
        <v>0.84560000000000002</v>
      </c>
      <c r="W84">
        <v>0</v>
      </c>
      <c r="X84">
        <v>0</v>
      </c>
      <c r="Y84">
        <v>0</v>
      </c>
      <c r="Z84">
        <v>0</v>
      </c>
      <c r="AA84">
        <v>0</v>
      </c>
      <c r="AB84">
        <v>0</v>
      </c>
      <c r="AC84">
        <v>0</v>
      </c>
      <c r="AD84">
        <v>0</v>
      </c>
    </row>
    <row r="85" spans="10:30" x14ac:dyDescent="0.3">
      <c r="J85" t="s">
        <v>450</v>
      </c>
      <c r="K85">
        <v>0</v>
      </c>
      <c r="L85">
        <v>0</v>
      </c>
      <c r="M85">
        <v>0</v>
      </c>
      <c r="N85">
        <v>0</v>
      </c>
      <c r="O85">
        <v>0</v>
      </c>
      <c r="P85">
        <v>0</v>
      </c>
      <c r="Q85">
        <v>0</v>
      </c>
      <c r="R85">
        <v>0</v>
      </c>
      <c r="S85">
        <v>0</v>
      </c>
      <c r="T85">
        <v>0</v>
      </c>
      <c r="U85">
        <v>0.68869999999999998</v>
      </c>
      <c r="V85">
        <v>0.79279999999999995</v>
      </c>
      <c r="W85">
        <v>0.58499999999999996</v>
      </c>
      <c r="X85">
        <v>0.63959999999999995</v>
      </c>
      <c r="Y85">
        <v>0</v>
      </c>
      <c r="Z85">
        <v>0</v>
      </c>
      <c r="AA85">
        <v>0</v>
      </c>
      <c r="AB85">
        <v>0</v>
      </c>
      <c r="AC85">
        <v>0</v>
      </c>
      <c r="AD85">
        <v>0</v>
      </c>
    </row>
    <row r="86" spans="10:30" x14ac:dyDescent="0.3">
      <c r="J86" t="s">
        <v>451</v>
      </c>
      <c r="K86">
        <v>0</v>
      </c>
      <c r="L86">
        <v>0</v>
      </c>
      <c r="M86">
        <v>0</v>
      </c>
      <c r="N86">
        <v>0</v>
      </c>
      <c r="O86">
        <v>0</v>
      </c>
      <c r="P86">
        <v>0</v>
      </c>
      <c r="Q86">
        <v>0</v>
      </c>
      <c r="R86">
        <v>0</v>
      </c>
      <c r="S86">
        <v>0</v>
      </c>
      <c r="T86">
        <v>0</v>
      </c>
      <c r="U86">
        <v>0.95650000000000002</v>
      </c>
      <c r="V86">
        <v>0.80389999999999995</v>
      </c>
      <c r="W86">
        <v>0.93440000000000001</v>
      </c>
      <c r="X86">
        <v>1.0710999999999999</v>
      </c>
      <c r="Y86">
        <v>1.0165999999999999</v>
      </c>
      <c r="Z86">
        <v>0.93510000000000004</v>
      </c>
      <c r="AA86">
        <v>0.4108</v>
      </c>
      <c r="AB86">
        <v>0.38969999999999999</v>
      </c>
      <c r="AC86">
        <v>0</v>
      </c>
      <c r="AD86">
        <v>0</v>
      </c>
    </row>
    <row r="87" spans="10:30" x14ac:dyDescent="0.3">
      <c r="J87" t="s">
        <v>452</v>
      </c>
      <c r="K87">
        <v>0</v>
      </c>
      <c r="L87">
        <v>0</v>
      </c>
      <c r="M87">
        <v>0</v>
      </c>
      <c r="N87">
        <v>0</v>
      </c>
      <c r="O87">
        <v>0</v>
      </c>
      <c r="P87">
        <v>0</v>
      </c>
      <c r="Q87">
        <v>0</v>
      </c>
      <c r="R87">
        <v>0</v>
      </c>
      <c r="S87">
        <v>0</v>
      </c>
      <c r="T87">
        <v>0</v>
      </c>
      <c r="U87">
        <v>1.8756999999999999</v>
      </c>
      <c r="V87">
        <v>1.609</v>
      </c>
      <c r="W87">
        <v>1.7630999999999999</v>
      </c>
      <c r="X87">
        <v>2.5611000000000002</v>
      </c>
      <c r="Y87">
        <v>2.0375000000000001</v>
      </c>
      <c r="Z87">
        <v>1.8988</v>
      </c>
      <c r="AA87">
        <v>0</v>
      </c>
      <c r="AB87">
        <v>0</v>
      </c>
      <c r="AC87">
        <v>0</v>
      </c>
      <c r="AD87">
        <v>0</v>
      </c>
    </row>
    <row r="88" spans="10:30" x14ac:dyDescent="0.3">
      <c r="J88" t="s">
        <v>453</v>
      </c>
      <c r="K88">
        <v>0</v>
      </c>
      <c r="L88">
        <v>0</v>
      </c>
      <c r="M88">
        <v>0</v>
      </c>
      <c r="N88">
        <v>0</v>
      </c>
      <c r="O88">
        <v>0</v>
      </c>
      <c r="P88">
        <v>0</v>
      </c>
      <c r="Q88">
        <v>0</v>
      </c>
      <c r="R88">
        <v>0</v>
      </c>
      <c r="S88">
        <v>0</v>
      </c>
      <c r="T88">
        <v>0</v>
      </c>
      <c r="U88">
        <v>1.0564</v>
      </c>
      <c r="V88">
        <v>1.1097999999999999</v>
      </c>
      <c r="W88">
        <v>0.3861</v>
      </c>
      <c r="X88">
        <v>0.3286</v>
      </c>
      <c r="Y88">
        <v>0.379</v>
      </c>
      <c r="Z88">
        <v>0.55469999999999997</v>
      </c>
      <c r="AA88">
        <v>0</v>
      </c>
      <c r="AB88">
        <v>0</v>
      </c>
      <c r="AC88">
        <v>0</v>
      </c>
      <c r="AD88">
        <v>0</v>
      </c>
    </row>
    <row r="89" spans="10:30" x14ac:dyDescent="0.3">
      <c r="J89" t="s">
        <v>454</v>
      </c>
      <c r="K89">
        <v>0</v>
      </c>
      <c r="L89">
        <v>0</v>
      </c>
      <c r="M89">
        <v>0</v>
      </c>
      <c r="N89">
        <v>0</v>
      </c>
      <c r="O89">
        <v>0</v>
      </c>
      <c r="P89">
        <v>0</v>
      </c>
      <c r="Q89">
        <v>0</v>
      </c>
      <c r="R89">
        <v>0</v>
      </c>
      <c r="S89">
        <v>0</v>
      </c>
      <c r="T89">
        <v>0</v>
      </c>
      <c r="U89">
        <v>2.5771999999999999</v>
      </c>
      <c r="V89">
        <v>2.5169999999999999</v>
      </c>
      <c r="W89">
        <v>2.2887</v>
      </c>
      <c r="X89">
        <v>2.2134999999999998</v>
      </c>
      <c r="Y89">
        <v>2.4011</v>
      </c>
      <c r="Z89">
        <v>2.7330000000000001</v>
      </c>
      <c r="AA89">
        <v>2.6838000000000002</v>
      </c>
      <c r="AB89">
        <v>2.8123</v>
      </c>
      <c r="AC89">
        <v>0</v>
      </c>
      <c r="AD89">
        <v>0</v>
      </c>
    </row>
    <row r="90" spans="10:30" x14ac:dyDescent="0.3">
      <c r="J90" t="s">
        <v>455</v>
      </c>
      <c r="K90">
        <v>0</v>
      </c>
      <c r="L90">
        <v>0</v>
      </c>
      <c r="M90">
        <v>0</v>
      </c>
      <c r="N90">
        <v>0</v>
      </c>
      <c r="O90">
        <v>0</v>
      </c>
      <c r="P90">
        <v>0</v>
      </c>
      <c r="Q90">
        <v>0</v>
      </c>
      <c r="R90">
        <v>0</v>
      </c>
      <c r="S90">
        <v>0</v>
      </c>
      <c r="T90">
        <v>0</v>
      </c>
      <c r="U90">
        <v>0.90800000000000003</v>
      </c>
      <c r="V90">
        <v>0.69840000000000002</v>
      </c>
      <c r="W90">
        <v>0.74670000000000003</v>
      </c>
      <c r="X90">
        <v>0.60980000000000001</v>
      </c>
      <c r="Y90">
        <v>0.37469999999999998</v>
      </c>
      <c r="Z90">
        <v>0.36209999999999998</v>
      </c>
      <c r="AA90">
        <v>0</v>
      </c>
      <c r="AB90">
        <v>0</v>
      </c>
      <c r="AC90">
        <v>0</v>
      </c>
      <c r="AD90">
        <v>0</v>
      </c>
    </row>
    <row r="91" spans="10:30" x14ac:dyDescent="0.3">
      <c r="J91" t="s">
        <v>456</v>
      </c>
      <c r="K91">
        <v>0</v>
      </c>
      <c r="L91">
        <v>0</v>
      </c>
      <c r="M91">
        <v>0</v>
      </c>
      <c r="N91">
        <v>0</v>
      </c>
      <c r="O91">
        <v>0</v>
      </c>
      <c r="P91">
        <v>0</v>
      </c>
      <c r="Q91">
        <v>0</v>
      </c>
      <c r="R91">
        <v>0</v>
      </c>
      <c r="S91">
        <v>0</v>
      </c>
      <c r="T91">
        <v>0</v>
      </c>
      <c r="U91">
        <v>1.1404000000000001</v>
      </c>
      <c r="V91">
        <v>1.4637</v>
      </c>
      <c r="W91">
        <v>1.1202000000000001</v>
      </c>
      <c r="X91">
        <v>1.3834</v>
      </c>
      <c r="Y91">
        <v>0.70430000000000004</v>
      </c>
      <c r="Z91">
        <v>0.51549999999999996</v>
      </c>
      <c r="AA91">
        <v>0.17680000000000001</v>
      </c>
      <c r="AB91">
        <v>0.13439999999999999</v>
      </c>
      <c r="AC91">
        <v>0</v>
      </c>
      <c r="AD91">
        <v>0</v>
      </c>
    </row>
    <row r="92" spans="10:30" x14ac:dyDescent="0.3">
      <c r="J92" t="s">
        <v>457</v>
      </c>
      <c r="K92">
        <v>0</v>
      </c>
      <c r="L92">
        <v>0</v>
      </c>
      <c r="M92">
        <v>0</v>
      </c>
      <c r="N92">
        <v>0</v>
      </c>
      <c r="O92">
        <v>0</v>
      </c>
      <c r="P92">
        <v>0</v>
      </c>
      <c r="Q92">
        <v>0</v>
      </c>
      <c r="R92">
        <v>0</v>
      </c>
      <c r="S92">
        <v>0</v>
      </c>
      <c r="T92">
        <v>0</v>
      </c>
      <c r="U92">
        <v>0.77949999999999997</v>
      </c>
      <c r="V92">
        <v>0.75719999999999998</v>
      </c>
      <c r="W92">
        <v>0.72309999999999997</v>
      </c>
      <c r="X92">
        <v>0.80220000000000002</v>
      </c>
      <c r="Y92">
        <v>0.77900000000000003</v>
      </c>
      <c r="Z92">
        <v>0.66479999999999995</v>
      </c>
      <c r="AA92">
        <v>0</v>
      </c>
      <c r="AB92">
        <v>0</v>
      </c>
      <c r="AC92">
        <v>0</v>
      </c>
      <c r="AD92">
        <v>0</v>
      </c>
    </row>
    <row r="93" spans="10:30" x14ac:dyDescent="0.3">
      <c r="J93" t="s">
        <v>458</v>
      </c>
      <c r="K93">
        <v>0</v>
      </c>
      <c r="L93">
        <v>0</v>
      </c>
      <c r="M93">
        <v>0</v>
      </c>
      <c r="N93">
        <v>0</v>
      </c>
      <c r="O93">
        <v>0</v>
      </c>
      <c r="P93">
        <v>0</v>
      </c>
      <c r="Q93">
        <v>0</v>
      </c>
      <c r="R93">
        <v>0</v>
      </c>
      <c r="S93">
        <v>0</v>
      </c>
      <c r="T93">
        <v>0</v>
      </c>
      <c r="U93">
        <v>0.46329999999999999</v>
      </c>
      <c r="V93">
        <v>0.44890000000000002</v>
      </c>
      <c r="W93">
        <v>0.4103</v>
      </c>
      <c r="X93">
        <v>0.40970000000000001</v>
      </c>
      <c r="Y93">
        <v>0.13719999999999999</v>
      </c>
      <c r="Z93">
        <v>0.12089999999999999</v>
      </c>
      <c r="AA93">
        <v>0</v>
      </c>
      <c r="AB93">
        <v>0</v>
      </c>
      <c r="AC93">
        <v>0</v>
      </c>
      <c r="AD93">
        <v>0</v>
      </c>
    </row>
    <row r="94" spans="10:30" x14ac:dyDescent="0.3">
      <c r="J94" t="s">
        <v>459</v>
      </c>
      <c r="K94">
        <v>0</v>
      </c>
      <c r="L94">
        <v>0</v>
      </c>
      <c r="M94">
        <v>0</v>
      </c>
      <c r="N94">
        <v>0</v>
      </c>
      <c r="O94">
        <v>0</v>
      </c>
      <c r="P94">
        <v>0</v>
      </c>
      <c r="Q94">
        <v>0</v>
      </c>
      <c r="R94">
        <v>0</v>
      </c>
      <c r="S94">
        <v>0</v>
      </c>
      <c r="T94">
        <v>0</v>
      </c>
      <c r="U94">
        <v>0.78839999999999999</v>
      </c>
      <c r="V94">
        <v>0.89180000000000004</v>
      </c>
      <c r="W94">
        <v>0.98040000000000005</v>
      </c>
      <c r="X94">
        <v>1.2121999999999999</v>
      </c>
      <c r="Y94">
        <v>1.2851999999999999</v>
      </c>
      <c r="Z94">
        <v>1.4625999999999999</v>
      </c>
      <c r="AA94">
        <v>0</v>
      </c>
      <c r="AB94">
        <v>0</v>
      </c>
      <c r="AC94">
        <v>0</v>
      </c>
      <c r="AD94">
        <v>0</v>
      </c>
    </row>
    <row r="95" spans="10:30" x14ac:dyDescent="0.3">
      <c r="J95" t="s">
        <v>460</v>
      </c>
      <c r="K95">
        <v>0</v>
      </c>
      <c r="L95">
        <v>0</v>
      </c>
      <c r="M95">
        <v>0</v>
      </c>
      <c r="N95">
        <v>0</v>
      </c>
      <c r="O95">
        <v>0</v>
      </c>
      <c r="P95">
        <v>0</v>
      </c>
      <c r="Q95">
        <v>0</v>
      </c>
      <c r="R95">
        <v>0</v>
      </c>
      <c r="S95">
        <v>0</v>
      </c>
      <c r="T95">
        <v>0</v>
      </c>
      <c r="U95">
        <v>1.0293000000000001</v>
      </c>
      <c r="V95">
        <v>1.0226</v>
      </c>
      <c r="W95">
        <v>1.0925</v>
      </c>
      <c r="X95">
        <v>0.8871</v>
      </c>
      <c r="Y95">
        <v>0.89970000000000006</v>
      </c>
      <c r="Z95">
        <v>0.93710000000000004</v>
      </c>
      <c r="AA95">
        <v>0</v>
      </c>
      <c r="AB95">
        <v>0</v>
      </c>
      <c r="AC95">
        <v>0</v>
      </c>
      <c r="AD95">
        <v>0</v>
      </c>
    </row>
    <row r="96" spans="10:30" x14ac:dyDescent="0.3">
      <c r="J96" t="s">
        <v>461</v>
      </c>
      <c r="K96">
        <v>0</v>
      </c>
      <c r="L96">
        <v>0</v>
      </c>
      <c r="M96">
        <v>0</v>
      </c>
      <c r="N96">
        <v>0</v>
      </c>
      <c r="O96">
        <v>0</v>
      </c>
      <c r="P96">
        <v>0</v>
      </c>
      <c r="Q96">
        <v>0</v>
      </c>
      <c r="R96">
        <v>0</v>
      </c>
      <c r="S96">
        <v>0</v>
      </c>
      <c r="T96">
        <v>0</v>
      </c>
      <c r="U96">
        <v>0.67530000000000001</v>
      </c>
      <c r="V96">
        <v>0.72140000000000004</v>
      </c>
      <c r="W96">
        <v>0</v>
      </c>
      <c r="X96">
        <v>0</v>
      </c>
      <c r="Y96">
        <v>0</v>
      </c>
      <c r="Z96">
        <v>0</v>
      </c>
      <c r="AA96">
        <v>0</v>
      </c>
      <c r="AB96">
        <v>0</v>
      </c>
      <c r="AC96">
        <v>0</v>
      </c>
      <c r="AD96">
        <v>0</v>
      </c>
    </row>
    <row r="97" spans="5:48" x14ac:dyDescent="0.3">
      <c r="J97" t="s">
        <v>462</v>
      </c>
      <c r="K97">
        <v>0</v>
      </c>
      <c r="L97">
        <v>0</v>
      </c>
      <c r="M97">
        <v>0</v>
      </c>
      <c r="N97">
        <v>0</v>
      </c>
      <c r="O97">
        <v>0</v>
      </c>
      <c r="P97">
        <v>0</v>
      </c>
      <c r="Q97">
        <v>0</v>
      </c>
      <c r="R97">
        <v>0</v>
      </c>
      <c r="S97">
        <v>0</v>
      </c>
      <c r="T97">
        <v>0</v>
      </c>
      <c r="U97">
        <v>1.2150000000000001</v>
      </c>
      <c r="V97">
        <v>1.2057</v>
      </c>
      <c r="W97">
        <v>0.83030000000000004</v>
      </c>
      <c r="X97">
        <v>0.78869999999999996</v>
      </c>
      <c r="Y97">
        <v>0.60219999999999996</v>
      </c>
      <c r="Z97">
        <v>0.70479999999999998</v>
      </c>
      <c r="AA97">
        <v>0</v>
      </c>
      <c r="AB97">
        <v>0</v>
      </c>
      <c r="AC97">
        <v>0</v>
      </c>
      <c r="AD97">
        <v>0</v>
      </c>
    </row>
    <row r="98" spans="5:48" x14ac:dyDescent="0.3">
      <c r="U98">
        <v>99.999899999999997</v>
      </c>
    </row>
    <row r="99" spans="5:48" x14ac:dyDescent="0.3">
      <c r="E99">
        <v>45627</v>
      </c>
    </row>
    <row r="100" spans="5:48" x14ac:dyDescent="0.3">
      <c r="E100">
        <v>42064</v>
      </c>
    </row>
    <row r="102" spans="5:48" x14ac:dyDescent="0.3">
      <c r="H102" t="s">
        <v>328</v>
      </c>
      <c r="I102" t="s">
        <v>120</v>
      </c>
      <c r="J102" t="s">
        <v>68</v>
      </c>
      <c r="K102" t="s">
        <v>67</v>
      </c>
      <c r="L102" t="s">
        <v>66</v>
      </c>
      <c r="M102" t="s">
        <v>65</v>
      </c>
      <c r="N102" t="s">
        <v>64</v>
      </c>
      <c r="O102" t="s">
        <v>63</v>
      </c>
      <c r="P102" t="s">
        <v>62</v>
      </c>
      <c r="Q102" t="s">
        <v>61</v>
      </c>
      <c r="R102" t="s">
        <v>60</v>
      </c>
      <c r="S102" t="s">
        <v>59</v>
      </c>
      <c r="T102" t="s">
        <v>58</v>
      </c>
      <c r="U102" t="s">
        <v>57</v>
      </c>
      <c r="V102" t="s">
        <v>56</v>
      </c>
      <c r="W102" t="s">
        <v>55</v>
      </c>
      <c r="X102" t="s">
        <v>54</v>
      </c>
      <c r="Y102" t="s">
        <v>53</v>
      </c>
      <c r="Z102" t="s">
        <v>52</v>
      </c>
      <c r="AA102" t="s">
        <v>51</v>
      </c>
      <c r="AB102" t="s">
        <v>50</v>
      </c>
      <c r="AC102" t="s">
        <v>49</v>
      </c>
      <c r="AD102" t="s">
        <v>48</v>
      </c>
      <c r="AE102" t="s">
        <v>47</v>
      </c>
      <c r="AF102" t="s">
        <v>46</v>
      </c>
      <c r="AG102" t="s">
        <v>45</v>
      </c>
      <c r="AH102" t="s">
        <v>44</v>
      </c>
      <c r="AI102" t="s">
        <v>43</v>
      </c>
      <c r="AJ102" t="s">
        <v>42</v>
      </c>
      <c r="AK102" t="s">
        <v>41</v>
      </c>
      <c r="AL102" t="s">
        <v>40</v>
      </c>
      <c r="AM102" t="s">
        <v>39</v>
      </c>
      <c r="AN102" t="s">
        <v>38</v>
      </c>
      <c r="AO102" t="s">
        <v>37</v>
      </c>
      <c r="AP102" t="s">
        <v>36</v>
      </c>
      <c r="AQ102" t="s">
        <v>35</v>
      </c>
      <c r="AR102" t="s">
        <v>34</v>
      </c>
      <c r="AS102" t="s">
        <v>33</v>
      </c>
      <c r="AT102" t="s">
        <v>32</v>
      </c>
      <c r="AU102" t="s">
        <v>31</v>
      </c>
      <c r="AV102" t="s">
        <v>30</v>
      </c>
    </row>
    <row r="103" spans="5:48" x14ac:dyDescent="0.3">
      <c r="H103" t="s">
        <v>328</v>
      </c>
      <c r="I103" t="s">
        <v>328</v>
      </c>
      <c r="J103" t="s">
        <v>328</v>
      </c>
    </row>
    <row r="104" spans="5:48" x14ac:dyDescent="0.3">
      <c r="H104" t="s">
        <v>70</v>
      </c>
      <c r="I104" t="s">
        <v>528</v>
      </c>
      <c r="J104" t="s">
        <v>330</v>
      </c>
    </row>
    <row r="105" spans="5:48" x14ac:dyDescent="0.3">
      <c r="H105" t="s">
        <v>335</v>
      </c>
      <c r="I105" t="s">
        <v>529</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1.6815</v>
      </c>
      <c r="AO105">
        <v>1.6059000000000001</v>
      </c>
      <c r="AP105">
        <v>1.6253</v>
      </c>
      <c r="AQ105">
        <v>1.5621</v>
      </c>
      <c r="AR105">
        <v>2.0777000000000001</v>
      </c>
      <c r="AS105">
        <v>2.1004</v>
      </c>
      <c r="AT105">
        <v>2.4523999999999999</v>
      </c>
      <c r="AU105">
        <v>2.484</v>
      </c>
      <c r="AV105">
        <v>2.7669999999999999</v>
      </c>
    </row>
    <row r="106" spans="5:48" x14ac:dyDescent="0.3">
      <c r="H106" t="s">
        <v>333</v>
      </c>
      <c r="I106" t="s">
        <v>530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1.4739</v>
      </c>
      <c r="AO106">
        <v>1.6559999999999999</v>
      </c>
      <c r="AP106">
        <v>1.6494</v>
      </c>
      <c r="AQ106">
        <v>1.802</v>
      </c>
      <c r="AR106">
        <v>2.234</v>
      </c>
      <c r="AS106">
        <v>2.1619000000000002</v>
      </c>
      <c r="AT106">
        <v>2.2621000000000002</v>
      </c>
      <c r="AU106">
        <v>2.3460000000000001</v>
      </c>
      <c r="AV106">
        <v>2.6198999999999999</v>
      </c>
    </row>
    <row r="107" spans="5:48" x14ac:dyDescent="0.3">
      <c r="H107" t="s">
        <v>332</v>
      </c>
      <c r="I107" t="s">
        <v>531</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1.4408000000000001</v>
      </c>
      <c r="AO107">
        <v>1.5982000000000001</v>
      </c>
      <c r="AP107">
        <v>1.4093</v>
      </c>
      <c r="AQ107">
        <v>1.3077000000000001</v>
      </c>
      <c r="AR107">
        <v>1.673</v>
      </c>
      <c r="AS107">
        <v>1.5430999999999999</v>
      </c>
      <c r="AT107">
        <v>1.7689999999999999</v>
      </c>
      <c r="AU107">
        <v>1.9424999999999999</v>
      </c>
      <c r="AV107">
        <v>2.4801000000000002</v>
      </c>
    </row>
    <row r="108" spans="5:48" x14ac:dyDescent="0.3">
      <c r="H108" t="s">
        <v>345</v>
      </c>
      <c r="I108" t="s">
        <v>532</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1.3584000000000001</v>
      </c>
      <c r="AO108">
        <v>1.2370000000000001</v>
      </c>
      <c r="AP108">
        <v>1.2562</v>
      </c>
      <c r="AQ108">
        <v>1.1895</v>
      </c>
      <c r="AR108">
        <v>1.5868</v>
      </c>
      <c r="AS108">
        <v>1.6890000000000001</v>
      </c>
      <c r="AT108">
        <v>1.5278</v>
      </c>
      <c r="AU108">
        <v>1.4569000000000001</v>
      </c>
      <c r="AV108">
        <v>2.4289000000000001</v>
      </c>
    </row>
    <row r="109" spans="5:48" x14ac:dyDescent="0.3">
      <c r="H109" t="s">
        <v>343</v>
      </c>
      <c r="I109" t="s">
        <v>533</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1.071</v>
      </c>
      <c r="AO109">
        <v>1.3063</v>
      </c>
      <c r="AP109">
        <v>1.2355</v>
      </c>
      <c r="AQ109">
        <v>1.5056</v>
      </c>
      <c r="AR109">
        <v>1.4510000000000001</v>
      </c>
      <c r="AS109">
        <v>1.7193000000000001</v>
      </c>
      <c r="AT109">
        <v>1.7011000000000001</v>
      </c>
      <c r="AU109">
        <v>1.9413</v>
      </c>
      <c r="AV109">
        <v>2.4161000000000001</v>
      </c>
    </row>
    <row r="110" spans="5:48" x14ac:dyDescent="0.3">
      <c r="H110" t="s">
        <v>339</v>
      </c>
      <c r="I110" t="s">
        <v>534</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1.8307</v>
      </c>
      <c r="AO110">
        <v>1.9419</v>
      </c>
      <c r="AP110">
        <v>2.4861</v>
      </c>
      <c r="AQ110">
        <v>2.5541</v>
      </c>
      <c r="AR110">
        <v>2.2725</v>
      </c>
      <c r="AS110">
        <v>2.1808000000000001</v>
      </c>
      <c r="AT110">
        <v>2.7098</v>
      </c>
      <c r="AU110">
        <v>2.6274999999999999</v>
      </c>
      <c r="AV110">
        <v>2.3973</v>
      </c>
    </row>
    <row r="111" spans="5:48" x14ac:dyDescent="0.3">
      <c r="H111" t="s">
        <v>178</v>
      </c>
      <c r="I111" t="s">
        <v>535</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1.9287000000000001</v>
      </c>
      <c r="AO111">
        <v>1.9662999999999999</v>
      </c>
      <c r="AP111">
        <v>2.1092</v>
      </c>
      <c r="AQ111">
        <v>2.0807000000000002</v>
      </c>
      <c r="AR111">
        <v>1.9899</v>
      </c>
      <c r="AS111">
        <v>1.8064</v>
      </c>
      <c r="AT111">
        <v>2.1981999999999999</v>
      </c>
      <c r="AU111">
        <v>2.2549999999999999</v>
      </c>
      <c r="AV111">
        <v>2.3950999999999998</v>
      </c>
    </row>
    <row r="112" spans="5:48" x14ac:dyDescent="0.3">
      <c r="H112" t="s">
        <v>341</v>
      </c>
      <c r="I112" t="s">
        <v>536</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1.1240000000000001</v>
      </c>
      <c r="AQ112">
        <v>1.0311999999999999</v>
      </c>
      <c r="AR112">
        <v>1.0826</v>
      </c>
      <c r="AS112">
        <v>1.1872</v>
      </c>
      <c r="AT112">
        <v>1.3343</v>
      </c>
      <c r="AU112">
        <v>1.4477</v>
      </c>
      <c r="AV112">
        <v>2.3929</v>
      </c>
    </row>
    <row r="113" spans="8:48" x14ac:dyDescent="0.3">
      <c r="H113" t="s">
        <v>367</v>
      </c>
      <c r="I113" t="s">
        <v>537</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0.70030000000000003</v>
      </c>
      <c r="AQ113">
        <v>0.54800000000000004</v>
      </c>
      <c r="AR113">
        <v>1.7659</v>
      </c>
      <c r="AS113">
        <v>1.7844</v>
      </c>
      <c r="AT113">
        <v>1.7551000000000001</v>
      </c>
      <c r="AU113">
        <v>1.8081</v>
      </c>
      <c r="AV113">
        <v>2.3108</v>
      </c>
    </row>
    <row r="114" spans="8:48" x14ac:dyDescent="0.3">
      <c r="H114" t="s">
        <v>347</v>
      </c>
      <c r="I114" t="s">
        <v>538</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2.2625999999999999</v>
      </c>
    </row>
    <row r="115" spans="8:48" x14ac:dyDescent="0.3">
      <c r="H115" t="s">
        <v>127</v>
      </c>
      <c r="I115" t="s">
        <v>539</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2.4255</v>
      </c>
      <c r="AO115">
        <v>2.3010999999999999</v>
      </c>
      <c r="AP115">
        <v>1.8711</v>
      </c>
      <c r="AQ115">
        <v>1.9346000000000001</v>
      </c>
      <c r="AR115">
        <v>1.8097000000000001</v>
      </c>
      <c r="AS115">
        <v>1.8965000000000001</v>
      </c>
      <c r="AT115">
        <v>2.1562999999999999</v>
      </c>
      <c r="AU115">
        <v>2.3302999999999998</v>
      </c>
      <c r="AV115">
        <v>2.0853000000000002</v>
      </c>
    </row>
    <row r="116" spans="8:48" x14ac:dyDescent="0.3">
      <c r="H116" t="s">
        <v>351</v>
      </c>
      <c r="I116" t="s">
        <v>540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2.0589</v>
      </c>
    </row>
    <row r="117" spans="8:48" x14ac:dyDescent="0.3">
      <c r="H117" t="s">
        <v>355</v>
      </c>
      <c r="I117" t="s">
        <v>541</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1.9039999999999999</v>
      </c>
      <c r="AO117">
        <v>1.8110999999999999</v>
      </c>
      <c r="AP117">
        <v>1.9177</v>
      </c>
      <c r="AQ117">
        <v>2.0587</v>
      </c>
      <c r="AR117">
        <v>1.3691</v>
      </c>
      <c r="AS117">
        <v>1.5730999999999999</v>
      </c>
      <c r="AT117">
        <v>1.9995000000000001</v>
      </c>
      <c r="AU117">
        <v>1.9012</v>
      </c>
      <c r="AV117">
        <v>2.0468000000000002</v>
      </c>
    </row>
    <row r="118" spans="8:48" x14ac:dyDescent="0.3">
      <c r="H118" t="s">
        <v>364</v>
      </c>
      <c r="I118" t="s">
        <v>542</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2.0666000000000002</v>
      </c>
      <c r="AO118">
        <v>1.8163</v>
      </c>
      <c r="AP118">
        <v>2.2936000000000001</v>
      </c>
      <c r="AQ118">
        <v>2.3986999999999998</v>
      </c>
      <c r="AR118">
        <v>2.141</v>
      </c>
      <c r="AS118">
        <v>1.8693</v>
      </c>
      <c r="AT118">
        <v>2.1229</v>
      </c>
      <c r="AU118">
        <v>2.1913999999999998</v>
      </c>
      <c r="AV118">
        <v>1.9993000000000001</v>
      </c>
    </row>
    <row r="119" spans="8:48" x14ac:dyDescent="0.3">
      <c r="H119" t="s">
        <v>122</v>
      </c>
      <c r="I119" t="s">
        <v>543</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2.1244999999999998</v>
      </c>
      <c r="AO119">
        <v>2.0669</v>
      </c>
      <c r="AP119">
        <v>1.7679</v>
      </c>
      <c r="AQ119">
        <v>1.7045999999999999</v>
      </c>
      <c r="AR119">
        <v>1.6099000000000001</v>
      </c>
      <c r="AS119">
        <v>1.6246</v>
      </c>
      <c r="AT119">
        <v>1.7633000000000001</v>
      </c>
      <c r="AU119">
        <v>1.8407</v>
      </c>
      <c r="AV119">
        <v>1.988</v>
      </c>
    </row>
    <row r="120" spans="8:48" x14ac:dyDescent="0.3">
      <c r="H120" t="s">
        <v>357</v>
      </c>
      <c r="I120" t="s">
        <v>544</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2.4121000000000001</v>
      </c>
      <c r="AO120">
        <v>2.4722</v>
      </c>
      <c r="AP120">
        <v>2.5830000000000002</v>
      </c>
      <c r="AQ120">
        <v>2.4706000000000001</v>
      </c>
      <c r="AR120">
        <v>2.2000999999999999</v>
      </c>
      <c r="AS120">
        <v>2.3643999999999998</v>
      </c>
      <c r="AT120">
        <v>1.7733000000000001</v>
      </c>
      <c r="AU120">
        <v>1.8872</v>
      </c>
      <c r="AV120">
        <v>1.9656</v>
      </c>
    </row>
    <row r="121" spans="8:48" x14ac:dyDescent="0.3">
      <c r="H121" t="s">
        <v>360</v>
      </c>
      <c r="I121" t="s">
        <v>545</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1.0647</v>
      </c>
      <c r="AO121">
        <v>1.2202999999999999</v>
      </c>
      <c r="AP121">
        <v>1.1625000000000001</v>
      </c>
      <c r="AQ121">
        <v>1.0397000000000001</v>
      </c>
      <c r="AR121">
        <v>1.4688000000000001</v>
      </c>
      <c r="AS121">
        <v>1.3808</v>
      </c>
      <c r="AT121">
        <v>1.8621000000000001</v>
      </c>
      <c r="AU121">
        <v>1.9128000000000001</v>
      </c>
      <c r="AV121">
        <v>1.9537</v>
      </c>
    </row>
    <row r="122" spans="8:48" x14ac:dyDescent="0.3">
      <c r="H122" t="s">
        <v>188</v>
      </c>
      <c r="I122" t="s">
        <v>546</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0.86470000000000002</v>
      </c>
      <c r="AS122">
        <v>1.0606</v>
      </c>
      <c r="AT122">
        <v>1.4516</v>
      </c>
      <c r="AU122">
        <v>1.5808</v>
      </c>
      <c r="AV122">
        <v>1.8777999999999999</v>
      </c>
    </row>
    <row r="123" spans="8:48" x14ac:dyDescent="0.3">
      <c r="H123" t="s">
        <v>349</v>
      </c>
      <c r="I123" t="s">
        <v>547</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1.421</v>
      </c>
      <c r="AO123">
        <v>1.3111999999999999</v>
      </c>
      <c r="AP123">
        <v>1.2763</v>
      </c>
      <c r="AQ123">
        <v>1.149</v>
      </c>
      <c r="AR123">
        <v>1.2436</v>
      </c>
      <c r="AS123">
        <v>1.3546</v>
      </c>
      <c r="AT123">
        <v>1.8216000000000001</v>
      </c>
      <c r="AU123">
        <v>1.8523000000000001</v>
      </c>
      <c r="AV123">
        <v>1.8754999999999999</v>
      </c>
    </row>
    <row r="124" spans="8:48" x14ac:dyDescent="0.3">
      <c r="H124" t="s">
        <v>134</v>
      </c>
      <c r="I124" t="s">
        <v>548</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0.70579999999999998</v>
      </c>
      <c r="AO124">
        <v>0.4511</v>
      </c>
      <c r="AP124">
        <v>0.56810000000000005</v>
      </c>
      <c r="AQ124">
        <v>0.7873</v>
      </c>
      <c r="AR124">
        <v>0.85350000000000004</v>
      </c>
      <c r="AS124">
        <v>1.0365</v>
      </c>
      <c r="AT124">
        <v>1.3759999999999999</v>
      </c>
      <c r="AU124">
        <v>1.5386</v>
      </c>
      <c r="AV124">
        <v>1.8293999999999999</v>
      </c>
    </row>
    <row r="125" spans="8:48" x14ac:dyDescent="0.3">
      <c r="H125" t="s">
        <v>374</v>
      </c>
      <c r="I125" t="s">
        <v>549</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2.5689000000000002</v>
      </c>
      <c r="AO125">
        <v>2.8437999999999999</v>
      </c>
      <c r="AP125">
        <v>1.8693</v>
      </c>
      <c r="AQ125">
        <v>1.7011000000000001</v>
      </c>
      <c r="AR125">
        <v>1.9790000000000001</v>
      </c>
      <c r="AS125">
        <v>2.3578000000000001</v>
      </c>
      <c r="AT125">
        <v>2.4918999999999998</v>
      </c>
      <c r="AU125">
        <v>2.3287</v>
      </c>
      <c r="AV125">
        <v>1.8119000000000001</v>
      </c>
    </row>
    <row r="126" spans="8:48" x14ac:dyDescent="0.3">
      <c r="H126" t="s">
        <v>230</v>
      </c>
      <c r="I126" t="s">
        <v>550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2.5802</v>
      </c>
      <c r="AO126">
        <v>2.4933000000000001</v>
      </c>
      <c r="AP126">
        <v>2.8037000000000001</v>
      </c>
      <c r="AQ126">
        <v>2.7092000000000001</v>
      </c>
      <c r="AR126">
        <v>2.0474999999999999</v>
      </c>
      <c r="AS126">
        <v>1.9702999999999999</v>
      </c>
      <c r="AT126">
        <v>1.8585</v>
      </c>
      <c r="AU126">
        <v>1.9864999999999999</v>
      </c>
      <c r="AV126">
        <v>1.8077000000000001</v>
      </c>
    </row>
    <row r="127" spans="8:48" x14ac:dyDescent="0.3">
      <c r="H127" t="s">
        <v>362</v>
      </c>
      <c r="I127" t="s">
        <v>551</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2.0204</v>
      </c>
      <c r="AO127">
        <v>1.9076</v>
      </c>
      <c r="AP127">
        <v>1.5169999999999999</v>
      </c>
      <c r="AQ127">
        <v>1.6668000000000001</v>
      </c>
      <c r="AR127">
        <v>2.1612</v>
      </c>
      <c r="AS127">
        <v>1.8944000000000001</v>
      </c>
      <c r="AT127">
        <v>1.7107000000000001</v>
      </c>
      <c r="AU127">
        <v>1.9944</v>
      </c>
      <c r="AV127">
        <v>1.8004</v>
      </c>
    </row>
    <row r="128" spans="8:48" x14ac:dyDescent="0.3">
      <c r="H128" t="s">
        <v>377</v>
      </c>
      <c r="I128" t="s">
        <v>552</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2.0272000000000001</v>
      </c>
      <c r="AO128">
        <v>1.8087</v>
      </c>
      <c r="AP128">
        <v>2.1697000000000002</v>
      </c>
      <c r="AQ128">
        <v>2.1738</v>
      </c>
      <c r="AR128">
        <v>2.13</v>
      </c>
      <c r="AS128">
        <v>2.1032000000000002</v>
      </c>
      <c r="AT128">
        <v>2.1543000000000001</v>
      </c>
      <c r="AU128">
        <v>1.6934</v>
      </c>
      <c r="AV128">
        <v>1.7991999999999999</v>
      </c>
    </row>
    <row r="129" spans="8:48" x14ac:dyDescent="0.3">
      <c r="H129" t="s">
        <v>370</v>
      </c>
      <c r="I129" t="s">
        <v>553</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1.3708</v>
      </c>
      <c r="AO129">
        <v>1.4384999999999999</v>
      </c>
      <c r="AP129">
        <v>1.0947</v>
      </c>
      <c r="AQ129">
        <v>0.9284</v>
      </c>
      <c r="AR129">
        <v>0.83750000000000002</v>
      </c>
      <c r="AS129">
        <v>0.91200000000000003</v>
      </c>
      <c r="AT129">
        <v>1.2706</v>
      </c>
      <c r="AU129">
        <v>1.0857000000000001</v>
      </c>
      <c r="AV129">
        <v>1.7791999999999999</v>
      </c>
    </row>
    <row r="130" spans="8:48" x14ac:dyDescent="0.3">
      <c r="H130" t="s">
        <v>365</v>
      </c>
      <c r="I130" t="s">
        <v>554</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1.5599000000000001</v>
      </c>
      <c r="AO130">
        <v>1.4536</v>
      </c>
      <c r="AP130">
        <v>1.6612</v>
      </c>
      <c r="AQ130">
        <v>1.5038</v>
      </c>
      <c r="AR130">
        <v>1.8521000000000001</v>
      </c>
      <c r="AS130">
        <v>1.9165000000000001</v>
      </c>
      <c r="AT130">
        <v>2.1360999999999999</v>
      </c>
      <c r="AU130">
        <v>1.8835</v>
      </c>
      <c r="AV130">
        <v>1.7696000000000001</v>
      </c>
    </row>
    <row r="131" spans="8:48" x14ac:dyDescent="0.3">
      <c r="H131" t="s">
        <v>224</v>
      </c>
      <c r="I131" t="s">
        <v>555</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1.8148</v>
      </c>
      <c r="AO131">
        <v>1.9884999999999999</v>
      </c>
      <c r="AP131">
        <v>2.2273000000000001</v>
      </c>
      <c r="AQ131">
        <v>2.2376999999999998</v>
      </c>
      <c r="AR131">
        <v>1.6227</v>
      </c>
      <c r="AS131">
        <v>1.5985</v>
      </c>
      <c r="AT131">
        <v>1.4354</v>
      </c>
      <c r="AU131">
        <v>1.3661000000000001</v>
      </c>
      <c r="AV131">
        <v>1.7654000000000001</v>
      </c>
    </row>
    <row r="132" spans="8:48" x14ac:dyDescent="0.3">
      <c r="H132" t="s">
        <v>233</v>
      </c>
      <c r="I132" t="s">
        <v>556</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1.2000999999999999</v>
      </c>
      <c r="AU132">
        <v>1.0286</v>
      </c>
      <c r="AV132">
        <v>1.6660999999999999</v>
      </c>
    </row>
    <row r="133" spans="8:48" x14ac:dyDescent="0.3">
      <c r="H133" t="s">
        <v>379</v>
      </c>
      <c r="I133" t="s">
        <v>557</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1.0894999999999999</v>
      </c>
      <c r="AQ133">
        <v>1.0901000000000001</v>
      </c>
      <c r="AR133">
        <v>1.1196999999999999</v>
      </c>
      <c r="AS133">
        <v>1.1173999999999999</v>
      </c>
      <c r="AT133">
        <v>1.3835999999999999</v>
      </c>
      <c r="AU133">
        <v>1.5154000000000001</v>
      </c>
      <c r="AV133">
        <v>1.6596</v>
      </c>
    </row>
    <row r="134" spans="8:48" x14ac:dyDescent="0.3">
      <c r="H134" t="s">
        <v>385</v>
      </c>
      <c r="I134" t="s">
        <v>558</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0.3609</v>
      </c>
      <c r="AS134">
        <v>0.42280000000000001</v>
      </c>
      <c r="AT134">
        <v>1.3785000000000001</v>
      </c>
      <c r="AU134">
        <v>1.4681</v>
      </c>
      <c r="AV134">
        <v>1.6529</v>
      </c>
    </row>
    <row r="135" spans="8:48" x14ac:dyDescent="0.3">
      <c r="H135" t="s">
        <v>383</v>
      </c>
      <c r="I135" t="s">
        <v>559</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0.42599999999999999</v>
      </c>
      <c r="AS135">
        <v>0.47739999999999999</v>
      </c>
      <c r="AT135">
        <v>1.1315999999999999</v>
      </c>
      <c r="AU135">
        <v>1.2333000000000001</v>
      </c>
      <c r="AV135">
        <v>1.6458999999999999</v>
      </c>
    </row>
    <row r="136" spans="8:48" x14ac:dyDescent="0.3">
      <c r="H136" t="s">
        <v>140</v>
      </c>
      <c r="I136" t="s">
        <v>560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1.9977</v>
      </c>
      <c r="AO136">
        <v>2.1055000000000001</v>
      </c>
      <c r="AP136">
        <v>1.8057000000000001</v>
      </c>
      <c r="AQ136">
        <v>2.2541000000000002</v>
      </c>
      <c r="AR136">
        <v>1.9128000000000001</v>
      </c>
      <c r="AS136">
        <v>1.8263</v>
      </c>
      <c r="AT136">
        <v>2.3182</v>
      </c>
      <c r="AU136">
        <v>2.5907</v>
      </c>
      <c r="AV136">
        <v>1.625</v>
      </c>
    </row>
    <row r="137" spans="8:48" x14ac:dyDescent="0.3">
      <c r="H137" t="s">
        <v>225</v>
      </c>
      <c r="I137" t="s">
        <v>561</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2.0548999999999999</v>
      </c>
      <c r="AO137">
        <v>2.0004</v>
      </c>
      <c r="AP137">
        <v>1.9147000000000001</v>
      </c>
      <c r="AQ137">
        <v>2.0276999999999998</v>
      </c>
      <c r="AR137">
        <v>1.9745999999999999</v>
      </c>
      <c r="AS137">
        <v>2.1697000000000002</v>
      </c>
      <c r="AT137">
        <v>2.0135999999999998</v>
      </c>
      <c r="AU137">
        <v>2.0472000000000001</v>
      </c>
      <c r="AV137">
        <v>1.5832999999999999</v>
      </c>
    </row>
    <row r="138" spans="8:48" x14ac:dyDescent="0.3">
      <c r="H138" t="s">
        <v>375</v>
      </c>
      <c r="I138" t="s">
        <v>562</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1.6614</v>
      </c>
      <c r="AO138">
        <v>1.5208999999999999</v>
      </c>
      <c r="AP138">
        <v>1.7196</v>
      </c>
      <c r="AQ138">
        <v>1.7192000000000001</v>
      </c>
      <c r="AR138">
        <v>1.8351</v>
      </c>
      <c r="AS138">
        <v>1.7294</v>
      </c>
      <c r="AT138">
        <v>1.7168000000000001</v>
      </c>
      <c r="AU138">
        <v>1.8365</v>
      </c>
      <c r="AV138">
        <v>1.5806</v>
      </c>
    </row>
    <row r="139" spans="8:48" x14ac:dyDescent="0.3">
      <c r="H139" t="s">
        <v>396</v>
      </c>
      <c r="I139" t="s">
        <v>563</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2.3349000000000002</v>
      </c>
      <c r="AO139">
        <v>2.3809999999999998</v>
      </c>
      <c r="AP139">
        <v>1.6491</v>
      </c>
      <c r="AQ139">
        <v>1.4703999999999999</v>
      </c>
      <c r="AR139">
        <v>1.8909</v>
      </c>
      <c r="AS139">
        <v>1.9997</v>
      </c>
      <c r="AT139">
        <v>1.98</v>
      </c>
      <c r="AU139">
        <v>1.6686000000000001</v>
      </c>
      <c r="AV139">
        <v>1.5784</v>
      </c>
    </row>
    <row r="140" spans="8:48" x14ac:dyDescent="0.3">
      <c r="H140" t="s">
        <v>387</v>
      </c>
      <c r="I140" t="s">
        <v>564</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1.0926</v>
      </c>
      <c r="AU140">
        <v>1.3952</v>
      </c>
      <c r="AV140">
        <v>1.4395</v>
      </c>
    </row>
    <row r="141" spans="8:48" x14ac:dyDescent="0.3">
      <c r="H141" t="s">
        <v>381</v>
      </c>
      <c r="I141" t="s">
        <v>565</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0.69199999999999995</v>
      </c>
      <c r="AU141">
        <v>0.61380000000000001</v>
      </c>
      <c r="AV141">
        <v>1.4117</v>
      </c>
    </row>
    <row r="142" spans="8:48" x14ac:dyDescent="0.3">
      <c r="H142" t="s">
        <v>389</v>
      </c>
      <c r="I142" t="s">
        <v>566</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1.2745</v>
      </c>
      <c r="AO142">
        <v>1.5167999999999999</v>
      </c>
      <c r="AP142">
        <v>1.7947</v>
      </c>
      <c r="AQ142">
        <v>1.6012999999999999</v>
      </c>
      <c r="AR142">
        <v>1.4842</v>
      </c>
      <c r="AS142">
        <v>1.2685999999999999</v>
      </c>
      <c r="AT142">
        <v>1.7112000000000001</v>
      </c>
      <c r="AU142">
        <v>1.6678999999999999</v>
      </c>
      <c r="AV142">
        <v>1.3894</v>
      </c>
    </row>
    <row r="143" spans="8:48" x14ac:dyDescent="0.3">
      <c r="H143" t="s">
        <v>400</v>
      </c>
      <c r="I143" t="s">
        <v>567</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1.3566</v>
      </c>
      <c r="AO143">
        <v>1.7018</v>
      </c>
      <c r="AP143">
        <v>1.6903999999999999</v>
      </c>
      <c r="AQ143">
        <v>1.4463999999999999</v>
      </c>
      <c r="AR143">
        <v>1.5908</v>
      </c>
      <c r="AS143">
        <v>1.7699</v>
      </c>
      <c r="AT143">
        <v>1.1981999999999999</v>
      </c>
      <c r="AU143">
        <v>1.2103999999999999</v>
      </c>
      <c r="AV143">
        <v>1.387</v>
      </c>
    </row>
    <row r="144" spans="8:48" x14ac:dyDescent="0.3">
      <c r="H144" t="s">
        <v>391</v>
      </c>
      <c r="I144" t="s">
        <v>568</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1.3031999999999999</v>
      </c>
      <c r="AO144">
        <v>1.3584000000000001</v>
      </c>
      <c r="AP144">
        <v>1.3767</v>
      </c>
      <c r="AQ144">
        <v>1.2418</v>
      </c>
      <c r="AR144">
        <v>1.1575</v>
      </c>
      <c r="AS144">
        <v>1.1526000000000001</v>
      </c>
      <c r="AT144">
        <v>1.3916999999999999</v>
      </c>
      <c r="AU144">
        <v>1.4983</v>
      </c>
      <c r="AV144">
        <v>1.3693</v>
      </c>
    </row>
    <row r="145" spans="8:48" x14ac:dyDescent="0.3">
      <c r="H145" t="s">
        <v>219</v>
      </c>
      <c r="I145" t="s">
        <v>569</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0.36230000000000001</v>
      </c>
      <c r="AO145">
        <v>0.37490000000000001</v>
      </c>
      <c r="AP145">
        <v>0.76880000000000004</v>
      </c>
      <c r="AQ145">
        <v>0.86760000000000004</v>
      </c>
      <c r="AR145">
        <v>1.4056999999999999</v>
      </c>
      <c r="AS145">
        <v>1.7284999999999999</v>
      </c>
      <c r="AT145">
        <v>1.9876</v>
      </c>
      <c r="AU145">
        <v>2.1867999999999999</v>
      </c>
      <c r="AV145">
        <v>1.3572</v>
      </c>
    </row>
    <row r="146" spans="8:48" x14ac:dyDescent="0.3">
      <c r="H146" t="s">
        <v>434</v>
      </c>
      <c r="I146" t="s">
        <v>570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1.5538000000000001</v>
      </c>
      <c r="AO146">
        <v>1.5909</v>
      </c>
      <c r="AP146">
        <v>1.3744000000000001</v>
      </c>
      <c r="AQ146">
        <v>1.9456</v>
      </c>
      <c r="AR146">
        <v>1.7882</v>
      </c>
      <c r="AS146">
        <v>1.5386</v>
      </c>
      <c r="AT146">
        <v>1.2343999999999999</v>
      </c>
      <c r="AU146">
        <v>1.3145</v>
      </c>
      <c r="AV146">
        <v>1.3290999999999999</v>
      </c>
    </row>
    <row r="147" spans="8:48" x14ac:dyDescent="0.3">
      <c r="H147" t="s">
        <v>404</v>
      </c>
      <c r="I147" t="s">
        <v>571</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1.0595000000000001</v>
      </c>
      <c r="AO147">
        <v>1.0848</v>
      </c>
      <c r="AP147">
        <v>1.2017</v>
      </c>
      <c r="AQ147">
        <v>1.3015000000000001</v>
      </c>
      <c r="AR147">
        <v>0.96209999999999996</v>
      </c>
      <c r="AS147">
        <v>0.84130000000000005</v>
      </c>
      <c r="AT147">
        <v>1.2246999999999999</v>
      </c>
      <c r="AU147">
        <v>1.3107</v>
      </c>
      <c r="AV147">
        <v>1.2692000000000001</v>
      </c>
    </row>
    <row r="148" spans="8:48" x14ac:dyDescent="0.3">
      <c r="H148" t="s">
        <v>393</v>
      </c>
      <c r="I148" t="s">
        <v>572</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1.2611000000000001</v>
      </c>
      <c r="AO148">
        <v>0.96479999999999999</v>
      </c>
      <c r="AP148">
        <v>1.1319999999999999</v>
      </c>
      <c r="AQ148">
        <v>1.1428</v>
      </c>
      <c r="AR148">
        <v>1.5124</v>
      </c>
      <c r="AS148">
        <v>1.4228000000000001</v>
      </c>
      <c r="AT148">
        <v>1.5278</v>
      </c>
      <c r="AU148">
        <v>1.3942000000000001</v>
      </c>
      <c r="AV148">
        <v>1.2129000000000001</v>
      </c>
    </row>
    <row r="149" spans="8:48" x14ac:dyDescent="0.3">
      <c r="H149" t="s">
        <v>406</v>
      </c>
      <c r="I149" t="s">
        <v>573</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1.7284999999999999</v>
      </c>
      <c r="AO149">
        <v>1.7158</v>
      </c>
      <c r="AP149">
        <v>1.8349</v>
      </c>
      <c r="AQ149">
        <v>1.7075</v>
      </c>
      <c r="AR149">
        <v>1.0823</v>
      </c>
      <c r="AS149">
        <v>0.85470000000000002</v>
      </c>
      <c r="AT149">
        <v>1.3280000000000001</v>
      </c>
      <c r="AU149">
        <v>1.3987000000000001</v>
      </c>
      <c r="AV149">
        <v>1.2088000000000001</v>
      </c>
    </row>
    <row r="150" spans="8:48" x14ac:dyDescent="0.3">
      <c r="H150" t="s">
        <v>398</v>
      </c>
      <c r="I150" t="s">
        <v>574</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1.1516999999999999</v>
      </c>
    </row>
    <row r="151" spans="8:48" x14ac:dyDescent="0.3">
      <c r="H151" t="s">
        <v>410</v>
      </c>
      <c r="I151" t="s">
        <v>575</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1.0286999999999999</v>
      </c>
      <c r="AO151">
        <v>1.0623</v>
      </c>
      <c r="AP151">
        <v>1.0479000000000001</v>
      </c>
      <c r="AQ151">
        <v>0.86299999999999999</v>
      </c>
      <c r="AR151">
        <v>1.032</v>
      </c>
      <c r="AS151">
        <v>0.99539999999999995</v>
      </c>
      <c r="AT151">
        <v>1.0585</v>
      </c>
      <c r="AU151">
        <v>1.1288</v>
      </c>
      <c r="AV151">
        <v>1.1426000000000001</v>
      </c>
    </row>
    <row r="152" spans="8:48" x14ac:dyDescent="0.3">
      <c r="H152" t="s">
        <v>412</v>
      </c>
      <c r="I152" t="s">
        <v>576</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0.59719999999999995</v>
      </c>
      <c r="AO152">
        <v>0.7429</v>
      </c>
      <c r="AP152">
        <v>0.72550000000000003</v>
      </c>
      <c r="AQ152">
        <v>0.80600000000000005</v>
      </c>
      <c r="AR152">
        <v>0.60770000000000002</v>
      </c>
      <c r="AS152">
        <v>0.6915</v>
      </c>
      <c r="AT152">
        <v>0.80910000000000004</v>
      </c>
      <c r="AU152">
        <v>0.8216</v>
      </c>
      <c r="AV152">
        <v>1.0547</v>
      </c>
    </row>
    <row r="153" spans="8:48" x14ac:dyDescent="0.3">
      <c r="H153" t="s">
        <v>402</v>
      </c>
      <c r="I153" t="s">
        <v>577</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1.7499</v>
      </c>
      <c r="AO153">
        <v>1.8050999999999999</v>
      </c>
      <c r="AP153">
        <v>1.7818000000000001</v>
      </c>
      <c r="AQ153">
        <v>1.5409999999999999</v>
      </c>
      <c r="AR153">
        <v>1.9544999999999999</v>
      </c>
      <c r="AS153">
        <v>1.8562000000000001</v>
      </c>
      <c r="AT153">
        <v>2.0121000000000002</v>
      </c>
      <c r="AU153">
        <v>1.7766999999999999</v>
      </c>
      <c r="AV153">
        <v>1.0447</v>
      </c>
    </row>
    <row r="154" spans="8:48" x14ac:dyDescent="0.3">
      <c r="H154" t="s">
        <v>408</v>
      </c>
      <c r="I154" t="s">
        <v>578</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1.0387999999999999</v>
      </c>
    </row>
    <row r="155" spans="8:48" x14ac:dyDescent="0.3">
      <c r="H155" t="s">
        <v>418</v>
      </c>
      <c r="I155" t="s">
        <v>579</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1.8142</v>
      </c>
      <c r="AO155">
        <v>1.9434</v>
      </c>
      <c r="AP155">
        <v>0.93610000000000004</v>
      </c>
      <c r="AQ155">
        <v>0.86399999999999999</v>
      </c>
      <c r="AR155">
        <v>1.2615000000000001</v>
      </c>
      <c r="AS155">
        <v>1.2757000000000001</v>
      </c>
      <c r="AT155">
        <v>2.0114000000000001</v>
      </c>
      <c r="AU155">
        <v>2.0093999999999999</v>
      </c>
      <c r="AV155">
        <v>0.97450000000000003</v>
      </c>
    </row>
    <row r="156" spans="8:48" x14ac:dyDescent="0.3">
      <c r="H156" t="s">
        <v>416</v>
      </c>
      <c r="I156" t="s">
        <v>580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0.79239999999999999</v>
      </c>
      <c r="AO156">
        <v>0.96489999999999998</v>
      </c>
      <c r="AP156">
        <v>1.0551999999999999</v>
      </c>
      <c r="AQ156">
        <v>1.0736000000000001</v>
      </c>
      <c r="AR156">
        <v>1.2547999999999999</v>
      </c>
      <c r="AS156">
        <v>1.2573000000000001</v>
      </c>
      <c r="AT156">
        <v>1.5637000000000001</v>
      </c>
      <c r="AU156">
        <v>1.3328</v>
      </c>
      <c r="AV156">
        <v>0.95030000000000003</v>
      </c>
    </row>
    <row r="157" spans="8:48" x14ac:dyDescent="0.3">
      <c r="H157" t="s">
        <v>421</v>
      </c>
      <c r="I157" t="s">
        <v>581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1.625</v>
      </c>
      <c r="AO157">
        <v>1.9598</v>
      </c>
      <c r="AP157">
        <v>1.7103999999999999</v>
      </c>
      <c r="AQ157">
        <v>1.4911000000000001</v>
      </c>
      <c r="AR157">
        <v>1.7686999999999999</v>
      </c>
      <c r="AS157">
        <v>1.8837999999999999</v>
      </c>
      <c r="AT157">
        <v>1.7985</v>
      </c>
      <c r="AU157">
        <v>1.3511</v>
      </c>
      <c r="AV157">
        <v>0.92869999999999997</v>
      </c>
    </row>
    <row r="158" spans="8:48" x14ac:dyDescent="0.3">
      <c r="H158" t="s">
        <v>414</v>
      </c>
      <c r="I158" t="s">
        <v>582</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0.9899</v>
      </c>
      <c r="AO158">
        <v>0.98429999999999995</v>
      </c>
      <c r="AP158">
        <v>0.90690000000000004</v>
      </c>
      <c r="AQ158">
        <v>1.111</v>
      </c>
      <c r="AR158">
        <v>1.0389999999999999</v>
      </c>
      <c r="AS158">
        <v>1.046</v>
      </c>
      <c r="AT158">
        <v>0.86129999999999995</v>
      </c>
      <c r="AU158">
        <v>0.92730000000000001</v>
      </c>
      <c r="AV158">
        <v>0.92520000000000002</v>
      </c>
    </row>
    <row r="159" spans="8:48" x14ac:dyDescent="0.3">
      <c r="H159" t="s">
        <v>180</v>
      </c>
      <c r="I159" t="s">
        <v>583</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0.7762</v>
      </c>
    </row>
    <row r="160" spans="8:48" x14ac:dyDescent="0.3">
      <c r="H160" t="s">
        <v>231</v>
      </c>
      <c r="I160" t="s">
        <v>584</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2.1438000000000001</v>
      </c>
      <c r="AO160">
        <v>2.2181000000000002</v>
      </c>
      <c r="AP160">
        <v>2.2113999999999998</v>
      </c>
      <c r="AQ160">
        <v>2.3233000000000001</v>
      </c>
      <c r="AR160">
        <v>1.5511999999999999</v>
      </c>
      <c r="AS160">
        <v>1.6489</v>
      </c>
      <c r="AT160">
        <v>1.4319999999999999</v>
      </c>
      <c r="AU160">
        <v>1.4331</v>
      </c>
      <c r="AV160">
        <v>0.73299999999999998</v>
      </c>
    </row>
    <row r="161" spans="8:48" x14ac:dyDescent="0.3">
      <c r="H161" t="s">
        <v>423</v>
      </c>
      <c r="I161" t="s">
        <v>585</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1.4542999999999999</v>
      </c>
      <c r="AO161">
        <v>1.5489999999999999</v>
      </c>
      <c r="AP161">
        <v>1.2473000000000001</v>
      </c>
      <c r="AQ161">
        <v>1.1620999999999999</v>
      </c>
      <c r="AR161">
        <v>1.2383</v>
      </c>
      <c r="AS161">
        <v>1.2678</v>
      </c>
      <c r="AT161">
        <v>0.91290000000000004</v>
      </c>
      <c r="AU161">
        <v>0.7611</v>
      </c>
      <c r="AV161">
        <v>0.68879999999999997</v>
      </c>
    </row>
    <row r="162" spans="8:48" x14ac:dyDescent="0.3">
      <c r="H162" t="s">
        <v>428</v>
      </c>
      <c r="I162" t="s">
        <v>586</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1.1423000000000001</v>
      </c>
      <c r="AO162">
        <v>1.0143</v>
      </c>
      <c r="AP162">
        <v>1.0202</v>
      </c>
      <c r="AQ162">
        <v>1.0441</v>
      </c>
      <c r="AR162">
        <v>1.0288999999999999</v>
      </c>
      <c r="AS162">
        <v>1.0306999999999999</v>
      </c>
      <c r="AT162">
        <v>0.80959999999999999</v>
      </c>
      <c r="AU162">
        <v>0.755</v>
      </c>
      <c r="AV162">
        <v>0.6865</v>
      </c>
    </row>
    <row r="163" spans="8:48" x14ac:dyDescent="0.3">
      <c r="H163" t="s">
        <v>430</v>
      </c>
      <c r="I163" t="s">
        <v>587</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0.56420000000000003</v>
      </c>
      <c r="AO163">
        <v>0.61660000000000004</v>
      </c>
      <c r="AP163">
        <v>1.3185</v>
      </c>
      <c r="AQ163">
        <v>1.4542999999999999</v>
      </c>
      <c r="AR163">
        <v>1.6452</v>
      </c>
      <c r="AS163">
        <v>1.5659000000000001</v>
      </c>
      <c r="AT163">
        <v>1.8305</v>
      </c>
      <c r="AU163">
        <v>1.4927999999999999</v>
      </c>
      <c r="AV163">
        <v>0.64939999999999998</v>
      </c>
    </row>
    <row r="164" spans="8:48" x14ac:dyDescent="0.3">
      <c r="H164" t="s">
        <v>432</v>
      </c>
      <c r="I164" t="s">
        <v>588</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1.1477999999999999</v>
      </c>
      <c r="AO164">
        <v>1.2357</v>
      </c>
      <c r="AP164">
        <v>1.2171000000000001</v>
      </c>
      <c r="AQ164">
        <v>0.93230000000000002</v>
      </c>
      <c r="AR164">
        <v>0.83150000000000002</v>
      </c>
      <c r="AS164">
        <v>0.9224</v>
      </c>
      <c r="AT164">
        <v>0.6845</v>
      </c>
      <c r="AU164">
        <v>0.60440000000000005</v>
      </c>
      <c r="AV164">
        <v>0.63390000000000002</v>
      </c>
    </row>
    <row r="165" spans="8:48" x14ac:dyDescent="0.3">
      <c r="H165" t="s">
        <v>425</v>
      </c>
      <c r="I165" t="s">
        <v>589</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1.2745</v>
      </c>
      <c r="AO165">
        <v>1.1589</v>
      </c>
      <c r="AP165">
        <v>1.1329</v>
      </c>
      <c r="AQ165">
        <v>1.0038</v>
      </c>
      <c r="AR165">
        <v>1.4238999999999999</v>
      </c>
      <c r="AS165">
        <v>1.1343000000000001</v>
      </c>
      <c r="AT165">
        <v>0.94740000000000002</v>
      </c>
      <c r="AU165">
        <v>1.1457999999999999</v>
      </c>
      <c r="AV165">
        <v>0.54990000000000006</v>
      </c>
    </row>
    <row r="166" spans="8:48" x14ac:dyDescent="0.3">
      <c r="H166" t="s">
        <v>438</v>
      </c>
      <c r="I166" t="s">
        <v>590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1.4023000000000001</v>
      </c>
      <c r="AO166">
        <v>1.22</v>
      </c>
      <c r="AP166">
        <v>1.1600999999999999</v>
      </c>
      <c r="AQ166">
        <v>1.0087999999999999</v>
      </c>
      <c r="AR166">
        <v>1.5035000000000001</v>
      </c>
      <c r="AS166">
        <v>1.0774999999999999</v>
      </c>
      <c r="AT166">
        <v>0.57809999999999995</v>
      </c>
      <c r="AU166">
        <v>0.49659999999999999</v>
      </c>
      <c r="AV166">
        <v>0.54290000000000005</v>
      </c>
    </row>
    <row r="167" spans="8:48" x14ac:dyDescent="0.3">
      <c r="H167" t="s">
        <v>437</v>
      </c>
      <c r="I167" t="s">
        <v>591</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0.5151</v>
      </c>
      <c r="AQ167">
        <v>0.38350000000000001</v>
      </c>
      <c r="AR167">
        <v>0.49780000000000002</v>
      </c>
      <c r="AS167">
        <v>0.54649999999999999</v>
      </c>
      <c r="AT167">
        <v>0.62709999999999999</v>
      </c>
      <c r="AU167">
        <v>0.53500000000000003</v>
      </c>
      <c r="AV167">
        <v>0.53390000000000004</v>
      </c>
    </row>
    <row r="168" spans="8:48" x14ac:dyDescent="0.3">
      <c r="H168" t="s">
        <v>435</v>
      </c>
      <c r="I168" t="s">
        <v>592</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1.0066999999999999</v>
      </c>
      <c r="AO168">
        <v>0.83020000000000005</v>
      </c>
      <c r="AP168">
        <v>0.65100000000000002</v>
      </c>
      <c r="AQ168">
        <v>0.59199999999999997</v>
      </c>
      <c r="AR168">
        <v>0.5978</v>
      </c>
      <c r="AS168">
        <v>0.61560000000000004</v>
      </c>
      <c r="AT168">
        <v>0.628</v>
      </c>
      <c r="AU168">
        <v>0.54749999999999999</v>
      </c>
      <c r="AV168">
        <v>0.48359999999999997</v>
      </c>
    </row>
    <row r="169" spans="8:48" x14ac:dyDescent="0.3">
      <c r="H169" t="s">
        <v>439</v>
      </c>
      <c r="I169" t="s">
        <v>593</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0.81630000000000003</v>
      </c>
      <c r="AO169">
        <v>0.59970000000000001</v>
      </c>
      <c r="AP169">
        <v>0.99770000000000003</v>
      </c>
      <c r="AQ169">
        <v>1.1079000000000001</v>
      </c>
      <c r="AR169">
        <v>0.80700000000000005</v>
      </c>
      <c r="AS169">
        <v>0.88070000000000004</v>
      </c>
      <c r="AT169">
        <v>0.94110000000000005</v>
      </c>
      <c r="AU169">
        <v>0.95650000000000002</v>
      </c>
      <c r="AV169">
        <v>0.43859999999999999</v>
      </c>
    </row>
    <row r="170" spans="8:48" x14ac:dyDescent="0.3">
      <c r="H170" t="s">
        <v>71</v>
      </c>
      <c r="I170" t="s">
        <v>594</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1.01</v>
      </c>
      <c r="AO170">
        <v>0.81</v>
      </c>
      <c r="AP170">
        <v>2.48</v>
      </c>
      <c r="AQ170">
        <v>2.52</v>
      </c>
      <c r="AR170">
        <v>1.53</v>
      </c>
      <c r="AS170">
        <v>1.34</v>
      </c>
      <c r="AT170">
        <v>0.51</v>
      </c>
      <c r="AU170">
        <v>0.53</v>
      </c>
      <c r="AV170">
        <v>0.36</v>
      </c>
    </row>
    <row r="171" spans="8:48" x14ac:dyDescent="0.3">
      <c r="H171" t="s">
        <v>436</v>
      </c>
      <c r="I171" t="s">
        <v>595</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0.35270000000000001</v>
      </c>
    </row>
    <row r="172" spans="8:48" x14ac:dyDescent="0.3">
      <c r="H172" t="s">
        <v>440</v>
      </c>
      <c r="I172" t="s">
        <v>596</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1.085</v>
      </c>
      <c r="AO172">
        <v>0.94269999999999998</v>
      </c>
      <c r="AP172">
        <v>1.1249</v>
      </c>
      <c r="AQ172">
        <v>1.0924</v>
      </c>
      <c r="AR172">
        <v>1.6251</v>
      </c>
      <c r="AS172">
        <v>1.7379</v>
      </c>
      <c r="AT172">
        <v>1.3257000000000001</v>
      </c>
      <c r="AU172">
        <v>1.3782000000000001</v>
      </c>
      <c r="AV172">
        <v>0.1988</v>
      </c>
    </row>
    <row r="173" spans="8:48" x14ac:dyDescent="0.3">
      <c r="H173" t="s">
        <v>441</v>
      </c>
      <c r="I173" t="s">
        <v>597</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6.9199999999999998E-2</v>
      </c>
    </row>
    <row r="174" spans="8:48" x14ac:dyDescent="0.3">
      <c r="H174" t="s">
        <v>442</v>
      </c>
      <c r="I174" t="s">
        <v>598</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0.2316</v>
      </c>
      <c r="AU174">
        <v>0.24229999999999999</v>
      </c>
      <c r="AV174">
        <v>3.8800000000000001E-2</v>
      </c>
    </row>
    <row r="175" spans="8:48" x14ac:dyDescent="0.3">
      <c r="H175" t="s">
        <v>443</v>
      </c>
      <c r="I175" t="s">
        <v>599</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1.0044</v>
      </c>
      <c r="AO175">
        <v>0.85670000000000002</v>
      </c>
      <c r="AP175">
        <v>0.59499999999999997</v>
      </c>
      <c r="AQ175">
        <v>0.4476</v>
      </c>
      <c r="AR175">
        <v>0.31080000000000002</v>
      </c>
      <c r="AS175">
        <v>0.26</v>
      </c>
      <c r="AT175">
        <v>0</v>
      </c>
      <c r="AU175">
        <v>0</v>
      </c>
      <c r="AV175">
        <v>0</v>
      </c>
    </row>
    <row r="176" spans="8:48" x14ac:dyDescent="0.3">
      <c r="H176" t="s">
        <v>444</v>
      </c>
      <c r="I176" t="s">
        <v>600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1.2811999999999999</v>
      </c>
      <c r="AO176">
        <v>1.0698000000000001</v>
      </c>
      <c r="AP176">
        <v>0.99750000000000005</v>
      </c>
      <c r="AQ176">
        <v>0.80589999999999995</v>
      </c>
      <c r="AR176">
        <v>0.91320000000000001</v>
      </c>
      <c r="AS176">
        <v>0.98670000000000002</v>
      </c>
      <c r="AT176">
        <v>0.86429999999999996</v>
      </c>
      <c r="AU176">
        <v>0.89139999999999997</v>
      </c>
      <c r="AV176">
        <v>0</v>
      </c>
    </row>
    <row r="177" spans="8:48" x14ac:dyDescent="0.3">
      <c r="H177" t="s">
        <v>445</v>
      </c>
      <c r="I177" t="s">
        <v>601</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1.4698</v>
      </c>
      <c r="AO177">
        <v>1.3453999999999999</v>
      </c>
      <c r="AP177">
        <v>1.5257000000000001</v>
      </c>
      <c r="AQ177">
        <v>1.2951999999999999</v>
      </c>
      <c r="AR177">
        <v>0.97370000000000001</v>
      </c>
      <c r="AS177">
        <v>0.8014</v>
      </c>
      <c r="AT177">
        <v>0.69169999999999998</v>
      </c>
      <c r="AU177">
        <v>0.48659999999999998</v>
      </c>
      <c r="AV177">
        <v>0</v>
      </c>
    </row>
    <row r="178" spans="8:48" x14ac:dyDescent="0.3">
      <c r="H178" t="s">
        <v>446</v>
      </c>
      <c r="I178" t="s">
        <v>602</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1.657</v>
      </c>
      <c r="AO178">
        <v>2.1158000000000001</v>
      </c>
      <c r="AP178">
        <v>1.4281999999999999</v>
      </c>
      <c r="AQ178">
        <v>1.3067</v>
      </c>
      <c r="AR178">
        <v>1.1575</v>
      </c>
      <c r="AS178">
        <v>0.88019999999999998</v>
      </c>
      <c r="AT178">
        <v>0</v>
      </c>
      <c r="AU178">
        <v>0</v>
      </c>
      <c r="AV178">
        <v>0</v>
      </c>
    </row>
    <row r="179" spans="8:48" x14ac:dyDescent="0.3">
      <c r="H179" t="s">
        <v>447</v>
      </c>
      <c r="I179" t="s">
        <v>603</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0.33700000000000002</v>
      </c>
      <c r="AO179">
        <v>0.188</v>
      </c>
      <c r="AP179">
        <v>0</v>
      </c>
      <c r="AQ179">
        <v>0</v>
      </c>
      <c r="AR179">
        <v>0</v>
      </c>
      <c r="AS179">
        <v>0</v>
      </c>
      <c r="AT179">
        <v>0</v>
      </c>
      <c r="AU179">
        <v>0</v>
      </c>
      <c r="AV179">
        <v>0</v>
      </c>
    </row>
    <row r="180" spans="8:48" x14ac:dyDescent="0.3">
      <c r="H180" t="s">
        <v>448</v>
      </c>
      <c r="I180" t="s">
        <v>604</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0.97370000000000001</v>
      </c>
      <c r="AO180">
        <v>0.87090000000000001</v>
      </c>
      <c r="AP180">
        <v>0.62190000000000001</v>
      </c>
      <c r="AQ180">
        <v>1.0033000000000001</v>
      </c>
      <c r="AR180">
        <v>0</v>
      </c>
      <c r="AS180">
        <v>0</v>
      </c>
      <c r="AT180">
        <v>0</v>
      </c>
      <c r="AU180">
        <v>0</v>
      </c>
      <c r="AV180">
        <v>0</v>
      </c>
    </row>
    <row r="181" spans="8:48" x14ac:dyDescent="0.3">
      <c r="H181" t="s">
        <v>449</v>
      </c>
      <c r="I181" t="s">
        <v>605</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0.67879999999999996</v>
      </c>
      <c r="AO181">
        <v>0.84560000000000002</v>
      </c>
      <c r="AP181">
        <v>0</v>
      </c>
      <c r="AQ181">
        <v>0</v>
      </c>
      <c r="AR181">
        <v>0</v>
      </c>
      <c r="AS181">
        <v>0</v>
      </c>
      <c r="AT181">
        <v>0</v>
      </c>
      <c r="AU181">
        <v>0</v>
      </c>
      <c r="AV181">
        <v>0</v>
      </c>
    </row>
    <row r="182" spans="8:48" x14ac:dyDescent="0.3">
      <c r="H182" t="s">
        <v>450</v>
      </c>
      <c r="I182" t="s">
        <v>606</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0.68869999999999998</v>
      </c>
      <c r="AO182">
        <v>0.79279999999999995</v>
      </c>
      <c r="AP182">
        <v>0.58499999999999996</v>
      </c>
      <c r="AQ182">
        <v>0.63959999999999995</v>
      </c>
      <c r="AR182">
        <v>0</v>
      </c>
      <c r="AS182">
        <v>0</v>
      </c>
      <c r="AT182">
        <v>0</v>
      </c>
      <c r="AU182">
        <v>0</v>
      </c>
      <c r="AV182">
        <v>0</v>
      </c>
    </row>
    <row r="183" spans="8:48" x14ac:dyDescent="0.3">
      <c r="H183" t="s">
        <v>451</v>
      </c>
      <c r="I183" t="s">
        <v>607</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0.95650000000000002</v>
      </c>
      <c r="AO183">
        <v>0.80389999999999995</v>
      </c>
      <c r="AP183">
        <v>0.93440000000000001</v>
      </c>
      <c r="AQ183">
        <v>1.0710999999999999</v>
      </c>
      <c r="AR183">
        <v>1.0165999999999999</v>
      </c>
      <c r="AS183">
        <v>0.93510000000000004</v>
      </c>
      <c r="AT183">
        <v>0.4108</v>
      </c>
      <c r="AU183">
        <v>0.38969999999999999</v>
      </c>
      <c r="AV183">
        <v>0</v>
      </c>
    </row>
    <row r="184" spans="8:48" x14ac:dyDescent="0.3">
      <c r="H184" t="s">
        <v>452</v>
      </c>
      <c r="I184" t="s">
        <v>608</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1.8756999999999999</v>
      </c>
      <c r="AO184">
        <v>1.609</v>
      </c>
      <c r="AP184">
        <v>1.7630999999999999</v>
      </c>
      <c r="AQ184">
        <v>2.5611000000000002</v>
      </c>
      <c r="AR184">
        <v>2.0375000000000001</v>
      </c>
      <c r="AS184">
        <v>1.8988</v>
      </c>
      <c r="AT184">
        <v>0</v>
      </c>
      <c r="AU184">
        <v>0</v>
      </c>
      <c r="AV184">
        <v>0</v>
      </c>
    </row>
    <row r="185" spans="8:48" x14ac:dyDescent="0.3">
      <c r="H185" t="s">
        <v>453</v>
      </c>
      <c r="I185" t="s">
        <v>609</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1.0564</v>
      </c>
      <c r="AO185">
        <v>1.1097999999999999</v>
      </c>
      <c r="AP185">
        <v>0.3861</v>
      </c>
      <c r="AQ185">
        <v>0.3286</v>
      </c>
      <c r="AR185">
        <v>0.379</v>
      </c>
      <c r="AS185">
        <v>0.55469999999999997</v>
      </c>
      <c r="AT185">
        <v>0</v>
      </c>
      <c r="AU185">
        <v>0</v>
      </c>
      <c r="AV185">
        <v>0</v>
      </c>
    </row>
    <row r="186" spans="8:48" x14ac:dyDescent="0.3">
      <c r="H186" t="s">
        <v>454</v>
      </c>
      <c r="I186" t="s">
        <v>610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2.5771999999999999</v>
      </c>
      <c r="AO186">
        <v>2.5169999999999999</v>
      </c>
      <c r="AP186">
        <v>2.2887</v>
      </c>
      <c r="AQ186">
        <v>2.2134999999999998</v>
      </c>
      <c r="AR186">
        <v>2.4011</v>
      </c>
      <c r="AS186">
        <v>2.7330000000000001</v>
      </c>
      <c r="AT186">
        <v>2.6838000000000002</v>
      </c>
      <c r="AU186">
        <v>2.8123</v>
      </c>
      <c r="AV186">
        <v>0</v>
      </c>
    </row>
    <row r="187" spans="8:48" x14ac:dyDescent="0.3">
      <c r="H187" t="s">
        <v>455</v>
      </c>
      <c r="I187" t="s">
        <v>611</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0.90800000000000003</v>
      </c>
      <c r="AO187">
        <v>0.69840000000000002</v>
      </c>
      <c r="AP187">
        <v>0.74670000000000003</v>
      </c>
      <c r="AQ187">
        <v>0.60980000000000001</v>
      </c>
      <c r="AR187">
        <v>0.37469999999999998</v>
      </c>
      <c r="AS187">
        <v>0.36209999999999998</v>
      </c>
      <c r="AT187">
        <v>0</v>
      </c>
      <c r="AU187">
        <v>0</v>
      </c>
      <c r="AV187">
        <v>0</v>
      </c>
    </row>
    <row r="188" spans="8:48" x14ac:dyDescent="0.3">
      <c r="H188" t="s">
        <v>456</v>
      </c>
      <c r="I188" t="s">
        <v>612</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1.1404000000000001</v>
      </c>
      <c r="AO188">
        <v>1.4637</v>
      </c>
      <c r="AP188">
        <v>1.1202000000000001</v>
      </c>
      <c r="AQ188">
        <v>1.3834</v>
      </c>
      <c r="AR188">
        <v>0.70430000000000004</v>
      </c>
      <c r="AS188">
        <v>0.51549999999999996</v>
      </c>
      <c r="AT188">
        <v>0.17680000000000001</v>
      </c>
      <c r="AU188">
        <v>0.13439999999999999</v>
      </c>
      <c r="AV188">
        <v>0</v>
      </c>
    </row>
    <row r="189" spans="8:48" x14ac:dyDescent="0.3">
      <c r="H189" t="s">
        <v>457</v>
      </c>
      <c r="I189" t="s">
        <v>613</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0.77949999999999997</v>
      </c>
      <c r="AO189">
        <v>0.75719999999999998</v>
      </c>
      <c r="AP189">
        <v>0.72309999999999997</v>
      </c>
      <c r="AQ189">
        <v>0.80220000000000002</v>
      </c>
      <c r="AR189">
        <v>0.77900000000000003</v>
      </c>
      <c r="AS189">
        <v>0.66479999999999995</v>
      </c>
      <c r="AT189">
        <v>0</v>
      </c>
      <c r="AU189">
        <v>0</v>
      </c>
      <c r="AV189">
        <v>0</v>
      </c>
    </row>
    <row r="190" spans="8:48" x14ac:dyDescent="0.3">
      <c r="H190" t="s">
        <v>458</v>
      </c>
      <c r="I190" t="s">
        <v>614</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0.46329999999999999</v>
      </c>
      <c r="AO190">
        <v>0.44890000000000002</v>
      </c>
      <c r="AP190">
        <v>0.4103</v>
      </c>
      <c r="AQ190">
        <v>0.40970000000000001</v>
      </c>
      <c r="AR190">
        <v>0.13719999999999999</v>
      </c>
      <c r="AS190">
        <v>0.12089999999999999</v>
      </c>
      <c r="AT190">
        <v>0</v>
      </c>
      <c r="AU190">
        <v>0</v>
      </c>
      <c r="AV190">
        <v>0</v>
      </c>
    </row>
    <row r="191" spans="8:48" x14ac:dyDescent="0.3">
      <c r="H191" t="s">
        <v>459</v>
      </c>
      <c r="I191" t="s">
        <v>615</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0.78839999999999999</v>
      </c>
      <c r="AO191">
        <v>0.89180000000000004</v>
      </c>
      <c r="AP191">
        <v>0.98040000000000005</v>
      </c>
      <c r="AQ191">
        <v>1.2121999999999999</v>
      </c>
      <c r="AR191">
        <v>1.2851999999999999</v>
      </c>
      <c r="AS191">
        <v>1.4625999999999999</v>
      </c>
      <c r="AT191">
        <v>0</v>
      </c>
      <c r="AU191">
        <v>0</v>
      </c>
      <c r="AV191">
        <v>0</v>
      </c>
    </row>
    <row r="192" spans="8:48" x14ac:dyDescent="0.3">
      <c r="H192" t="s">
        <v>460</v>
      </c>
      <c r="I192" t="s">
        <v>616</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1.0293000000000001</v>
      </c>
      <c r="AO192">
        <v>1.0226</v>
      </c>
      <c r="AP192">
        <v>1.0925</v>
      </c>
      <c r="AQ192">
        <v>0.8871</v>
      </c>
      <c r="AR192">
        <v>0.89970000000000006</v>
      </c>
      <c r="AS192">
        <v>0.93710000000000004</v>
      </c>
      <c r="AT192">
        <v>0</v>
      </c>
      <c r="AU192">
        <v>0</v>
      </c>
      <c r="AV192">
        <v>0</v>
      </c>
    </row>
    <row r="193" spans="8:48" x14ac:dyDescent="0.3">
      <c r="H193" t="s">
        <v>461</v>
      </c>
      <c r="I193" t="s">
        <v>617</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0.67530000000000001</v>
      </c>
      <c r="AO193">
        <v>0.72140000000000004</v>
      </c>
      <c r="AP193">
        <v>0</v>
      </c>
      <c r="AQ193">
        <v>0</v>
      </c>
      <c r="AR193">
        <v>0</v>
      </c>
      <c r="AS193">
        <v>0</v>
      </c>
      <c r="AT193">
        <v>0</v>
      </c>
      <c r="AU193">
        <v>0</v>
      </c>
      <c r="AV193">
        <v>0</v>
      </c>
    </row>
    <row r="194" spans="8:48" x14ac:dyDescent="0.3">
      <c r="H194" t="s">
        <v>462</v>
      </c>
      <c r="I194" t="s">
        <v>618</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1.2150000000000001</v>
      </c>
      <c r="AO194">
        <v>1.2057</v>
      </c>
      <c r="AP194">
        <v>0.83030000000000004</v>
      </c>
      <c r="AQ194">
        <v>0.78869999999999996</v>
      </c>
      <c r="AR194">
        <v>0.60219999999999996</v>
      </c>
      <c r="AS194">
        <v>0.70479999999999998</v>
      </c>
      <c r="AT194">
        <v>0</v>
      </c>
      <c r="AU194">
        <v>0</v>
      </c>
      <c r="AV194">
        <v>0</v>
      </c>
    </row>
    <row r="198" spans="8:48" x14ac:dyDescent="0.3">
      <c r="H198" t="s">
        <v>69</v>
      </c>
      <c r="I198" t="s">
        <v>120</v>
      </c>
      <c r="J198" t="s">
        <v>68</v>
      </c>
      <c r="K198" t="s">
        <v>67</v>
      </c>
      <c r="L198" t="s">
        <v>66</v>
      </c>
      <c r="M198" t="s">
        <v>65</v>
      </c>
      <c r="N198" t="s">
        <v>64</v>
      </c>
      <c r="O198" t="s">
        <v>63</v>
      </c>
      <c r="P198" t="s">
        <v>62</v>
      </c>
      <c r="Q198" t="s">
        <v>61</v>
      </c>
      <c r="R198" t="s">
        <v>60</v>
      </c>
      <c r="S198" t="s">
        <v>59</v>
      </c>
      <c r="T198" t="s">
        <v>58</v>
      </c>
      <c r="U198" t="s">
        <v>57</v>
      </c>
      <c r="V198" t="s">
        <v>56</v>
      </c>
      <c r="W198" t="s">
        <v>55</v>
      </c>
      <c r="X198" t="s">
        <v>54</v>
      </c>
      <c r="Y198" t="s">
        <v>53</v>
      </c>
      <c r="Z198" t="s">
        <v>52</v>
      </c>
      <c r="AA198" t="s">
        <v>51</v>
      </c>
      <c r="AB198" t="s">
        <v>50</v>
      </c>
      <c r="AC198" t="s">
        <v>49</v>
      </c>
      <c r="AD198" t="s">
        <v>48</v>
      </c>
      <c r="AE198" t="s">
        <v>47</v>
      </c>
      <c r="AF198" t="s">
        <v>46</v>
      </c>
      <c r="AG198" t="s">
        <v>45</v>
      </c>
      <c r="AH198" t="s">
        <v>44</v>
      </c>
      <c r="AI198" t="s">
        <v>43</v>
      </c>
      <c r="AJ198" t="s">
        <v>42</v>
      </c>
      <c r="AK198" t="s">
        <v>41</v>
      </c>
      <c r="AL198" t="s">
        <v>40</v>
      </c>
      <c r="AM198" t="s">
        <v>39</v>
      </c>
      <c r="AN198" t="s">
        <v>38</v>
      </c>
      <c r="AO198" t="s">
        <v>37</v>
      </c>
      <c r="AP198" t="s">
        <v>36</v>
      </c>
      <c r="AQ198" t="s">
        <v>35</v>
      </c>
      <c r="AR198" t="s">
        <v>34</v>
      </c>
      <c r="AS198" t="s">
        <v>33</v>
      </c>
      <c r="AT198" t="s">
        <v>32</v>
      </c>
      <c r="AU198" t="s">
        <v>31</v>
      </c>
      <c r="AV198" t="s">
        <v>30</v>
      </c>
    </row>
    <row r="199" spans="8:48" x14ac:dyDescent="0.3">
      <c r="H199" t="s">
        <v>69</v>
      </c>
      <c r="I199" t="s">
        <v>69</v>
      </c>
      <c r="J199" t="s">
        <v>69</v>
      </c>
    </row>
    <row r="200" spans="8:48" x14ac:dyDescent="0.3">
      <c r="H200" t="s">
        <v>70</v>
      </c>
      <c r="I200" t="s">
        <v>528</v>
      </c>
      <c r="J200" t="s">
        <v>330</v>
      </c>
    </row>
    <row r="201" spans="8:48" x14ac:dyDescent="0.3">
      <c r="H201" t="s">
        <v>71</v>
      </c>
      <c r="I201" t="s">
        <v>594</v>
      </c>
      <c r="J201">
        <v>-0.47</v>
      </c>
      <c r="K201">
        <v>-1.6</v>
      </c>
      <c r="L201">
        <v>1.93</v>
      </c>
      <c r="M201">
        <v>2.21</v>
      </c>
      <c r="N201">
        <v>0.93</v>
      </c>
      <c r="O201">
        <v>1</v>
      </c>
      <c r="P201">
        <v>0.31</v>
      </c>
      <c r="Q201">
        <v>0.89</v>
      </c>
      <c r="R201">
        <v>0.72</v>
      </c>
      <c r="S201">
        <v>2.02</v>
      </c>
      <c r="T201">
        <v>0.6</v>
      </c>
      <c r="U201">
        <v>7.0000000000000007E-2</v>
      </c>
      <c r="V201">
        <v>0.3</v>
      </c>
      <c r="W201">
        <v>3.08</v>
      </c>
      <c r="X201">
        <v>1.91</v>
      </c>
      <c r="Y201">
        <v>4.72</v>
      </c>
      <c r="Z201">
        <v>1.4</v>
      </c>
      <c r="AA201">
        <v>3.49</v>
      </c>
      <c r="AB201">
        <v>0.64</v>
      </c>
      <c r="AC201">
        <v>2.54</v>
      </c>
      <c r="AD201">
        <v>1.84</v>
      </c>
      <c r="AE201">
        <v>6.13</v>
      </c>
      <c r="AF201">
        <v>2.5099999999999998</v>
      </c>
      <c r="AG201">
        <v>4.3899999999999997</v>
      </c>
      <c r="AH201">
        <v>4.76</v>
      </c>
      <c r="AI201">
        <v>3.3</v>
      </c>
      <c r="AJ201">
        <v>6.46</v>
      </c>
      <c r="AK201">
        <v>2.39</v>
      </c>
      <c r="AL201">
        <v>2.65</v>
      </c>
      <c r="AM201">
        <v>4.59</v>
      </c>
      <c r="AN201">
        <v>2.1</v>
      </c>
      <c r="AO201">
        <v>2.02</v>
      </c>
      <c r="AP201">
        <v>2.65</v>
      </c>
      <c r="AQ201">
        <v>2.37</v>
      </c>
      <c r="AR201">
        <v>2.78</v>
      </c>
      <c r="AS201">
        <v>2.68</v>
      </c>
      <c r="AT201">
        <v>2.13</v>
      </c>
      <c r="AU201">
        <v>3.06</v>
      </c>
      <c r="AV201">
        <v>5.12</v>
      </c>
    </row>
    <row r="202" spans="8:48" x14ac:dyDescent="0.3">
      <c r="H202" t="s">
        <v>76</v>
      </c>
      <c r="I202" t="s">
        <v>619</v>
      </c>
      <c r="J202">
        <v>1.3940999999999999</v>
      </c>
      <c r="K202">
        <v>0.96240000000000003</v>
      </c>
      <c r="L202">
        <v>0.89170000000000005</v>
      </c>
      <c r="M202">
        <v>1.248</v>
      </c>
      <c r="N202">
        <v>1.4521999999999999</v>
      </c>
      <c r="O202">
        <v>1.8385</v>
      </c>
      <c r="P202">
        <v>1.6929000000000001</v>
      </c>
      <c r="Q202">
        <v>1.1911</v>
      </c>
      <c r="R202">
        <v>1.4545999999999999</v>
      </c>
      <c r="S202">
        <v>1.5406</v>
      </c>
      <c r="T202">
        <v>1.8069999999999999</v>
      </c>
      <c r="U202">
        <v>1.7117</v>
      </c>
      <c r="V202">
        <v>1.629</v>
      </c>
      <c r="W202">
        <v>1.5931</v>
      </c>
      <c r="X202">
        <v>1.5395000000000001</v>
      </c>
      <c r="Y202">
        <v>2.0621999999999998</v>
      </c>
      <c r="Z202">
        <v>2.6452</v>
      </c>
      <c r="AA202">
        <v>2.1573000000000002</v>
      </c>
      <c r="AB202">
        <v>2.0878000000000001</v>
      </c>
      <c r="AC202">
        <v>2.8151000000000002</v>
      </c>
      <c r="AD202">
        <v>2.2949000000000002</v>
      </c>
      <c r="AE202">
        <v>2.3908999999999998</v>
      </c>
      <c r="AF202">
        <v>3.5165999999999999</v>
      </c>
      <c r="AG202">
        <v>2.2534000000000001</v>
      </c>
      <c r="AH202">
        <v>2.5390000000000001</v>
      </c>
      <c r="AI202">
        <v>3.0440999999999998</v>
      </c>
      <c r="AJ202">
        <v>3.1962999999999999</v>
      </c>
      <c r="AK202">
        <v>2.8039000000000001</v>
      </c>
      <c r="AL202">
        <v>1.9417</v>
      </c>
      <c r="AM202">
        <v>1.6909000000000001</v>
      </c>
      <c r="AN202">
        <v>1.3548</v>
      </c>
      <c r="AO202">
        <v>1.5273000000000001</v>
      </c>
      <c r="AP202">
        <v>1.6658999999999999</v>
      </c>
      <c r="AQ202">
        <v>1.5278</v>
      </c>
      <c r="AR202">
        <v>2.1509999999999998</v>
      </c>
      <c r="AS202">
        <v>2.5347</v>
      </c>
      <c r="AT202">
        <v>2.5276000000000001</v>
      </c>
      <c r="AU202">
        <v>2.3119999999999998</v>
      </c>
      <c r="AV202">
        <v>3.1911</v>
      </c>
    </row>
    <row r="203" spans="8:48" x14ac:dyDescent="0.3">
      <c r="H203" t="s">
        <v>73</v>
      </c>
      <c r="I203" t="s">
        <v>620</v>
      </c>
      <c r="J203">
        <v>0</v>
      </c>
      <c r="K203">
        <v>0</v>
      </c>
      <c r="L203">
        <v>0</v>
      </c>
      <c r="M203">
        <v>0</v>
      </c>
      <c r="N203">
        <v>0</v>
      </c>
      <c r="O203">
        <v>0</v>
      </c>
      <c r="P203">
        <v>0</v>
      </c>
      <c r="Q203">
        <v>0</v>
      </c>
      <c r="R203">
        <v>0</v>
      </c>
      <c r="S203">
        <v>0</v>
      </c>
      <c r="T203">
        <v>0</v>
      </c>
      <c r="U203">
        <v>0</v>
      </c>
      <c r="V203">
        <v>0</v>
      </c>
      <c r="W203">
        <v>1.2811999999999999</v>
      </c>
      <c r="X203">
        <v>1.3402000000000001</v>
      </c>
      <c r="Y203">
        <v>1.6052999999999999</v>
      </c>
      <c r="Z203">
        <v>1.6910000000000001</v>
      </c>
      <c r="AA203">
        <v>2.0270999999999999</v>
      </c>
      <c r="AB203">
        <v>2.1133000000000002</v>
      </c>
      <c r="AC203">
        <v>2.2040999999999999</v>
      </c>
      <c r="AD203">
        <v>2.9748000000000001</v>
      </c>
      <c r="AE203">
        <v>2.5933999999999999</v>
      </c>
      <c r="AF203">
        <v>2.7766999999999999</v>
      </c>
      <c r="AG203">
        <v>2.5299999999999998</v>
      </c>
      <c r="AH203">
        <v>2.7682000000000002</v>
      </c>
      <c r="AI203">
        <v>2.7854999999999999</v>
      </c>
      <c r="AJ203">
        <v>2.7816999999999998</v>
      </c>
      <c r="AK203">
        <v>2.7959000000000001</v>
      </c>
      <c r="AL203">
        <v>1.6531</v>
      </c>
      <c r="AM203">
        <v>1.472</v>
      </c>
      <c r="AN203">
        <v>1.623</v>
      </c>
      <c r="AO203">
        <v>2.1541000000000001</v>
      </c>
      <c r="AP203">
        <v>1.7175</v>
      </c>
      <c r="AQ203">
        <v>1.7887</v>
      </c>
      <c r="AR203">
        <v>1.9057999999999999</v>
      </c>
      <c r="AS203">
        <v>2.0916999999999999</v>
      </c>
      <c r="AT203">
        <v>2.4462999999999999</v>
      </c>
      <c r="AU203">
        <v>2.0169000000000001</v>
      </c>
      <c r="AV203">
        <v>2.8517000000000001</v>
      </c>
    </row>
    <row r="204" spans="8:48" x14ac:dyDescent="0.3">
      <c r="H204" t="s">
        <v>78</v>
      </c>
      <c r="I204" t="s">
        <v>621</v>
      </c>
      <c r="J204">
        <v>0</v>
      </c>
      <c r="K204">
        <v>0.8155</v>
      </c>
      <c r="L204">
        <v>0.82569999999999999</v>
      </c>
      <c r="M204">
        <v>0.8639</v>
      </c>
      <c r="N204">
        <v>0.65669999999999995</v>
      </c>
      <c r="O204">
        <v>0.64529999999999998</v>
      </c>
      <c r="P204">
        <v>0</v>
      </c>
      <c r="Q204">
        <v>0</v>
      </c>
      <c r="R204">
        <v>0</v>
      </c>
      <c r="S204">
        <v>0</v>
      </c>
      <c r="T204">
        <v>0</v>
      </c>
      <c r="U204">
        <v>0</v>
      </c>
      <c r="V204">
        <v>0.93510000000000004</v>
      </c>
      <c r="W204">
        <v>1.1944999999999999</v>
      </c>
      <c r="X204">
        <v>1.2983</v>
      </c>
      <c r="Y204">
        <v>1.2264999999999999</v>
      </c>
      <c r="Z204">
        <v>1.5676000000000001</v>
      </c>
      <c r="AA204">
        <v>1.4078999999999999</v>
      </c>
      <c r="AB204">
        <v>1.5442</v>
      </c>
      <c r="AC204">
        <v>2.2507000000000001</v>
      </c>
      <c r="AD204">
        <v>2.8824999999999998</v>
      </c>
      <c r="AE204">
        <v>2.5272000000000001</v>
      </c>
      <c r="AF204">
        <v>2.4588000000000001</v>
      </c>
      <c r="AG204">
        <v>2.202</v>
      </c>
      <c r="AH204">
        <v>1.6156999999999999</v>
      </c>
      <c r="AI204">
        <v>1.8547</v>
      </c>
      <c r="AJ204">
        <v>1.6012</v>
      </c>
      <c r="AK204">
        <v>1.806</v>
      </c>
      <c r="AL204">
        <v>2.5011000000000001</v>
      </c>
      <c r="AM204">
        <v>2.665</v>
      </c>
      <c r="AN204">
        <v>2.3512</v>
      </c>
      <c r="AO204">
        <v>2.2174999999999998</v>
      </c>
      <c r="AP204">
        <v>2.2955999999999999</v>
      </c>
      <c r="AQ204">
        <v>2.738</v>
      </c>
      <c r="AR204">
        <v>2.8721999999999999</v>
      </c>
      <c r="AS204">
        <v>2.3986000000000001</v>
      </c>
      <c r="AT204">
        <v>2.8595000000000002</v>
      </c>
      <c r="AU204">
        <v>2.9872000000000001</v>
      </c>
      <c r="AV204">
        <v>2.5545</v>
      </c>
    </row>
    <row r="205" spans="8:48" x14ac:dyDescent="0.3">
      <c r="H205" t="s">
        <v>74</v>
      </c>
      <c r="I205" t="s">
        <v>622</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1.4662999999999999</v>
      </c>
      <c r="AF205">
        <v>1.3693</v>
      </c>
      <c r="AG205">
        <v>2.363</v>
      </c>
      <c r="AH205">
        <v>2.5383</v>
      </c>
      <c r="AI205">
        <v>2.6294</v>
      </c>
      <c r="AJ205">
        <v>2.1716000000000002</v>
      </c>
      <c r="AK205">
        <v>2.0996000000000001</v>
      </c>
      <c r="AL205">
        <v>2.2831000000000001</v>
      </c>
      <c r="AM205">
        <v>2.1737000000000002</v>
      </c>
      <c r="AN205">
        <v>2.3054999999999999</v>
      </c>
      <c r="AO205">
        <v>2.3818999999999999</v>
      </c>
      <c r="AP205">
        <v>2.6023999999999998</v>
      </c>
      <c r="AQ205">
        <v>2.5558999999999998</v>
      </c>
      <c r="AR205">
        <v>3.0916000000000001</v>
      </c>
      <c r="AS205">
        <v>2.7686999999999999</v>
      </c>
      <c r="AT205">
        <v>2.6698</v>
      </c>
      <c r="AU205">
        <v>2.9664000000000001</v>
      </c>
      <c r="AV205">
        <v>2.5024999999999999</v>
      </c>
    </row>
    <row r="206" spans="8:48" x14ac:dyDescent="0.3">
      <c r="H206" t="s">
        <v>84</v>
      </c>
      <c r="I206" t="s">
        <v>623</v>
      </c>
      <c r="J206">
        <v>0</v>
      </c>
      <c r="K206">
        <v>0</v>
      </c>
      <c r="L206">
        <v>0</v>
      </c>
      <c r="M206">
        <v>0</v>
      </c>
      <c r="N206">
        <v>0</v>
      </c>
      <c r="O206">
        <v>0</v>
      </c>
      <c r="P206">
        <v>0</v>
      </c>
      <c r="Q206">
        <v>0</v>
      </c>
      <c r="R206">
        <v>0</v>
      </c>
      <c r="S206">
        <v>0</v>
      </c>
      <c r="T206">
        <v>0</v>
      </c>
      <c r="U206">
        <v>0</v>
      </c>
      <c r="V206">
        <v>0</v>
      </c>
      <c r="W206">
        <v>0</v>
      </c>
      <c r="X206">
        <v>0</v>
      </c>
      <c r="Y206">
        <v>0</v>
      </c>
      <c r="Z206">
        <v>2.4026000000000001</v>
      </c>
      <c r="AA206">
        <v>2.2223999999999999</v>
      </c>
      <c r="AB206">
        <v>2.2869999999999999</v>
      </c>
      <c r="AC206">
        <v>1.9442999999999999</v>
      </c>
      <c r="AD206">
        <v>2.1631</v>
      </c>
      <c r="AE206">
        <v>1.9400999999999999</v>
      </c>
      <c r="AF206">
        <v>1.8359000000000001</v>
      </c>
      <c r="AG206">
        <v>1.6557999999999999</v>
      </c>
      <c r="AH206">
        <v>1.9220999999999999</v>
      </c>
      <c r="AI206">
        <v>2.2065000000000001</v>
      </c>
      <c r="AJ206">
        <v>2.0419999999999998</v>
      </c>
      <c r="AK206">
        <v>2.6863999999999999</v>
      </c>
      <c r="AL206">
        <v>2.3062</v>
      </c>
      <c r="AM206">
        <v>2.5004</v>
      </c>
      <c r="AN206">
        <v>2.7345999999999999</v>
      </c>
      <c r="AO206">
        <v>3.0573999999999999</v>
      </c>
      <c r="AP206">
        <v>3.3483000000000001</v>
      </c>
      <c r="AQ206">
        <v>3.4216000000000002</v>
      </c>
      <c r="AR206">
        <v>3.1212</v>
      </c>
      <c r="AS206">
        <v>2.5750000000000002</v>
      </c>
      <c r="AT206">
        <v>2.6722999999999999</v>
      </c>
      <c r="AU206">
        <v>2.2301000000000002</v>
      </c>
      <c r="AV206">
        <v>2.4857</v>
      </c>
    </row>
    <row r="207" spans="8:48" x14ac:dyDescent="0.3">
      <c r="H207" t="s">
        <v>72</v>
      </c>
      <c r="I207" t="s">
        <v>624</v>
      </c>
      <c r="J207">
        <v>0</v>
      </c>
      <c r="K207">
        <v>0</v>
      </c>
      <c r="L207">
        <v>0</v>
      </c>
      <c r="M207">
        <v>0</v>
      </c>
      <c r="N207">
        <v>0</v>
      </c>
      <c r="O207">
        <v>0</v>
      </c>
      <c r="P207">
        <v>0</v>
      </c>
      <c r="Q207">
        <v>0</v>
      </c>
      <c r="R207">
        <v>0</v>
      </c>
      <c r="S207">
        <v>0.85589999999999999</v>
      </c>
      <c r="T207">
        <v>0.84299999999999997</v>
      </c>
      <c r="U207">
        <v>0.80420000000000003</v>
      </c>
      <c r="V207">
        <v>0.63009999999999999</v>
      </c>
      <c r="W207">
        <v>0.55220000000000002</v>
      </c>
      <c r="X207">
        <v>0</v>
      </c>
      <c r="Y207">
        <v>0</v>
      </c>
      <c r="Z207">
        <v>0</v>
      </c>
      <c r="AA207">
        <v>0</v>
      </c>
      <c r="AB207">
        <v>0</v>
      </c>
      <c r="AC207">
        <v>1.7459</v>
      </c>
      <c r="AD207">
        <v>2.3397999999999999</v>
      </c>
      <c r="AE207">
        <v>2.3441000000000001</v>
      </c>
      <c r="AF207">
        <v>2.3940999999999999</v>
      </c>
      <c r="AG207">
        <v>2.6164999999999998</v>
      </c>
      <c r="AH207">
        <v>2.0743999999999998</v>
      </c>
      <c r="AI207">
        <v>1.851</v>
      </c>
      <c r="AJ207">
        <v>1.5922000000000001</v>
      </c>
      <c r="AK207">
        <v>1.4386000000000001</v>
      </c>
      <c r="AL207">
        <v>1.8777999999999999</v>
      </c>
      <c r="AM207">
        <v>1.8613</v>
      </c>
      <c r="AN207">
        <v>2.0266999999999999</v>
      </c>
      <c r="AO207">
        <v>2.2625000000000002</v>
      </c>
      <c r="AP207">
        <v>2.6753999999999998</v>
      </c>
      <c r="AQ207">
        <v>2.7166000000000001</v>
      </c>
      <c r="AR207">
        <v>2.8231999999999999</v>
      </c>
      <c r="AS207">
        <v>2.4838</v>
      </c>
      <c r="AT207">
        <v>2.9866999999999999</v>
      </c>
      <c r="AU207">
        <v>2.6406000000000001</v>
      </c>
      <c r="AV207">
        <v>2.4660000000000002</v>
      </c>
    </row>
    <row r="208" spans="8:48" x14ac:dyDescent="0.3">
      <c r="H208" t="s">
        <v>77</v>
      </c>
      <c r="I208" t="s">
        <v>625</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1.2462</v>
      </c>
      <c r="AI208">
        <v>2.1804999999999999</v>
      </c>
      <c r="AJ208">
        <v>1.3143</v>
      </c>
      <c r="AK208">
        <v>1.4118999999999999</v>
      </c>
      <c r="AL208">
        <v>1.6083000000000001</v>
      </c>
      <c r="AM208">
        <v>0.94699999999999995</v>
      </c>
      <c r="AN208">
        <v>1.1573</v>
      </c>
      <c r="AO208">
        <v>0</v>
      </c>
      <c r="AP208">
        <v>0</v>
      </c>
      <c r="AQ208">
        <v>0</v>
      </c>
      <c r="AR208">
        <v>0</v>
      </c>
      <c r="AS208">
        <v>0</v>
      </c>
      <c r="AT208">
        <v>1.4933000000000001</v>
      </c>
      <c r="AU208">
        <v>1.9732000000000001</v>
      </c>
      <c r="AV208">
        <v>2.3041999999999998</v>
      </c>
    </row>
    <row r="209" spans="8:48" x14ac:dyDescent="0.3">
      <c r="H209" t="s">
        <v>626</v>
      </c>
      <c r="I209" t="s">
        <v>627</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1.6558999999999999</v>
      </c>
      <c r="AF209">
        <v>2.8542000000000001</v>
      </c>
      <c r="AG209">
        <v>2.3761999999999999</v>
      </c>
      <c r="AH209">
        <v>2.6890000000000001</v>
      </c>
      <c r="AI209">
        <v>2.9043999999999999</v>
      </c>
      <c r="AJ209">
        <v>2.9699</v>
      </c>
      <c r="AK209">
        <v>2.9624999999999999</v>
      </c>
      <c r="AL209">
        <v>3.1067</v>
      </c>
      <c r="AM209">
        <v>2.3397000000000001</v>
      </c>
      <c r="AN209">
        <v>2.9255</v>
      </c>
      <c r="AO209">
        <v>1.9560999999999999</v>
      </c>
      <c r="AP209">
        <v>2.3873000000000002</v>
      </c>
      <c r="AQ209">
        <v>2.7473999999999998</v>
      </c>
      <c r="AR209">
        <v>2.4773000000000001</v>
      </c>
      <c r="AS209">
        <v>2.7852000000000001</v>
      </c>
      <c r="AT209">
        <v>2.9626000000000001</v>
      </c>
      <c r="AU209">
        <v>3.0333000000000001</v>
      </c>
      <c r="AV209">
        <v>2.2947000000000002</v>
      </c>
    </row>
    <row r="210" spans="8:48" x14ac:dyDescent="0.3">
      <c r="H210" t="s">
        <v>87</v>
      </c>
      <c r="I210" t="s">
        <v>628</v>
      </c>
      <c r="J210">
        <v>0</v>
      </c>
      <c r="K210">
        <v>0</v>
      </c>
      <c r="L210">
        <v>0</v>
      </c>
      <c r="M210">
        <v>0</v>
      </c>
      <c r="N210">
        <v>0</v>
      </c>
      <c r="O210">
        <v>1.732</v>
      </c>
      <c r="P210">
        <v>2.0880000000000001</v>
      </c>
      <c r="Q210">
        <v>1.671</v>
      </c>
      <c r="R210">
        <v>1.4924999999999999</v>
      </c>
      <c r="S210">
        <v>1.5489999999999999</v>
      </c>
      <c r="T210">
        <v>1.5459000000000001</v>
      </c>
      <c r="U210">
        <v>2.1482999999999999</v>
      </c>
      <c r="V210">
        <v>1.8319000000000001</v>
      </c>
      <c r="W210">
        <v>2.5935999999999999</v>
      </c>
      <c r="X210">
        <v>2.6187</v>
      </c>
      <c r="Y210">
        <v>3.1812999999999998</v>
      </c>
      <c r="Z210">
        <v>2.1389999999999998</v>
      </c>
      <c r="AA210">
        <v>1.8759999999999999</v>
      </c>
      <c r="AB210">
        <v>1.9174</v>
      </c>
      <c r="AC210">
        <v>2.9198</v>
      </c>
      <c r="AD210">
        <v>2.7265000000000001</v>
      </c>
      <c r="AE210">
        <v>2.7290999999999999</v>
      </c>
      <c r="AF210">
        <v>2.9847000000000001</v>
      </c>
      <c r="AG210">
        <v>2.1716000000000002</v>
      </c>
      <c r="AH210">
        <v>2.2816000000000001</v>
      </c>
      <c r="AI210">
        <v>2.9681000000000002</v>
      </c>
      <c r="AJ210">
        <v>3.2644000000000002</v>
      </c>
      <c r="AK210">
        <v>2.6856</v>
      </c>
      <c r="AL210">
        <v>2.8092000000000001</v>
      </c>
      <c r="AM210">
        <v>2.6640000000000001</v>
      </c>
      <c r="AN210">
        <v>2.7780999999999998</v>
      </c>
      <c r="AO210">
        <v>2.3391000000000002</v>
      </c>
      <c r="AP210">
        <v>1.5731999999999999</v>
      </c>
      <c r="AQ210">
        <v>1.7869999999999999</v>
      </c>
      <c r="AR210">
        <v>1.7282</v>
      </c>
      <c r="AS210">
        <v>1.9140999999999999</v>
      </c>
      <c r="AT210">
        <v>2.5154000000000001</v>
      </c>
      <c r="AU210">
        <v>2.1278999999999999</v>
      </c>
      <c r="AV210">
        <v>2.2944</v>
      </c>
    </row>
    <row r="211" spans="8:48" x14ac:dyDescent="0.3">
      <c r="H211" t="s">
        <v>89</v>
      </c>
      <c r="I211" t="s">
        <v>629</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2.6168999999999998</v>
      </c>
      <c r="AE211">
        <v>1.9854000000000001</v>
      </c>
      <c r="AF211">
        <v>1.8444</v>
      </c>
      <c r="AG211">
        <v>2.1762999999999999</v>
      </c>
      <c r="AH211">
        <v>1.8533999999999999</v>
      </c>
      <c r="AI211">
        <v>1.9644999999999999</v>
      </c>
      <c r="AJ211">
        <v>1.8392999999999999</v>
      </c>
      <c r="AK211">
        <v>1.7949999999999999</v>
      </c>
      <c r="AL211">
        <v>1.9015</v>
      </c>
      <c r="AM211">
        <v>1.7367999999999999</v>
      </c>
      <c r="AN211">
        <v>1.6198999999999999</v>
      </c>
      <c r="AO211">
        <v>1.5821000000000001</v>
      </c>
      <c r="AP211">
        <v>1.2546999999999999</v>
      </c>
      <c r="AQ211">
        <v>1.2898000000000001</v>
      </c>
      <c r="AR211">
        <v>1.8884000000000001</v>
      </c>
      <c r="AS211">
        <v>1.9738</v>
      </c>
      <c r="AT211">
        <v>1.9843</v>
      </c>
      <c r="AU211">
        <v>1.9713000000000001</v>
      </c>
      <c r="AV211">
        <v>2.2759999999999998</v>
      </c>
    </row>
    <row r="212" spans="8:48" x14ac:dyDescent="0.3">
      <c r="H212" t="s">
        <v>79</v>
      </c>
      <c r="I212" t="s">
        <v>630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0.61899999999999999</v>
      </c>
      <c r="AL212">
        <v>0.96350000000000002</v>
      </c>
      <c r="AM212">
        <v>0.997</v>
      </c>
      <c r="AN212">
        <v>1.5837000000000001</v>
      </c>
      <c r="AO212">
        <v>2.0224000000000002</v>
      </c>
      <c r="AP212">
        <v>1.7337</v>
      </c>
      <c r="AQ212">
        <v>1.4685999999999999</v>
      </c>
      <c r="AR212">
        <v>2.0344000000000002</v>
      </c>
      <c r="AS212">
        <v>2.0122</v>
      </c>
      <c r="AT212">
        <v>2.1172</v>
      </c>
      <c r="AU212">
        <v>2.0055000000000001</v>
      </c>
      <c r="AV212">
        <v>2.2254</v>
      </c>
    </row>
    <row r="213" spans="8:48" x14ac:dyDescent="0.3">
      <c r="H213" t="s">
        <v>81</v>
      </c>
      <c r="I213" t="s">
        <v>631</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2.5070000000000001</v>
      </c>
      <c r="AD213">
        <v>3.1379999999999999</v>
      </c>
      <c r="AE213">
        <v>2.7290000000000001</v>
      </c>
      <c r="AF213">
        <v>2.5375999999999999</v>
      </c>
      <c r="AG213">
        <v>1.6872</v>
      </c>
      <c r="AH213">
        <v>1.2911999999999999</v>
      </c>
      <c r="AI213">
        <v>1.3894</v>
      </c>
      <c r="AJ213">
        <v>1.0900000000000001</v>
      </c>
      <c r="AK213">
        <v>1.0851999999999999</v>
      </c>
      <c r="AL213">
        <v>1.1566000000000001</v>
      </c>
      <c r="AM213">
        <v>1.5339</v>
      </c>
      <c r="AN213">
        <v>2.4359999999999999</v>
      </c>
      <c r="AO213">
        <v>2.0847000000000002</v>
      </c>
      <c r="AP213">
        <v>2.3231000000000002</v>
      </c>
      <c r="AQ213">
        <v>2.4318</v>
      </c>
      <c r="AR213">
        <v>3.2427000000000001</v>
      </c>
      <c r="AS213">
        <v>2.5480999999999998</v>
      </c>
      <c r="AT213">
        <v>2.78</v>
      </c>
      <c r="AU213">
        <v>2.1366999999999998</v>
      </c>
      <c r="AV213">
        <v>2.1766000000000001</v>
      </c>
    </row>
    <row r="214" spans="8:48" x14ac:dyDescent="0.3">
      <c r="H214" t="s">
        <v>85</v>
      </c>
      <c r="I214" t="s">
        <v>632</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0.98850000000000005</v>
      </c>
      <c r="AK214">
        <v>1.1295999999999999</v>
      </c>
      <c r="AL214">
        <v>1.0373000000000001</v>
      </c>
      <c r="AM214">
        <v>1.2688999999999999</v>
      </c>
      <c r="AN214">
        <v>0.74570000000000003</v>
      </c>
      <c r="AO214">
        <v>0.78139999999999998</v>
      </c>
      <c r="AP214">
        <v>1.4128000000000001</v>
      </c>
      <c r="AQ214">
        <v>1.5834999999999999</v>
      </c>
      <c r="AR214">
        <v>1.9888999999999999</v>
      </c>
      <c r="AS214">
        <v>2.2309999999999999</v>
      </c>
      <c r="AT214">
        <v>2.5758999999999999</v>
      </c>
      <c r="AU214">
        <v>2.0074999999999998</v>
      </c>
      <c r="AV214">
        <v>2.1427</v>
      </c>
    </row>
    <row r="215" spans="8:48" x14ac:dyDescent="0.3">
      <c r="H215" t="s">
        <v>82</v>
      </c>
      <c r="I215" t="s">
        <v>633</v>
      </c>
      <c r="J215">
        <v>0</v>
      </c>
      <c r="K215">
        <v>0</v>
      </c>
      <c r="L215">
        <v>0</v>
      </c>
      <c r="M215">
        <v>1.2479</v>
      </c>
      <c r="N215">
        <v>1.5387</v>
      </c>
      <c r="O215">
        <v>1.5153000000000001</v>
      </c>
      <c r="P215">
        <v>2.0284</v>
      </c>
      <c r="Q215">
        <v>2.2892999999999999</v>
      </c>
      <c r="R215">
        <v>2.7805</v>
      </c>
      <c r="S215">
        <v>2.2097000000000002</v>
      </c>
      <c r="T215">
        <v>2.7238000000000002</v>
      </c>
      <c r="U215">
        <v>2.6109</v>
      </c>
      <c r="V215">
        <v>2.2195999999999998</v>
      </c>
      <c r="W215">
        <v>2.3892000000000002</v>
      </c>
      <c r="X215">
        <v>2.3153000000000001</v>
      </c>
      <c r="Y215">
        <v>2.7229000000000001</v>
      </c>
      <c r="Z215">
        <v>2.8308</v>
      </c>
      <c r="AA215">
        <v>2.5893999999999999</v>
      </c>
      <c r="AB215">
        <v>2.9506999999999999</v>
      </c>
      <c r="AC215">
        <v>2.7925</v>
      </c>
      <c r="AD215">
        <v>2.5072999999999999</v>
      </c>
      <c r="AE215">
        <v>2.8607</v>
      </c>
      <c r="AF215">
        <v>2.8380999999999998</v>
      </c>
      <c r="AG215">
        <v>2.4750000000000001</v>
      </c>
      <c r="AH215">
        <v>2.9674</v>
      </c>
      <c r="AI215">
        <v>2.7248999999999999</v>
      </c>
      <c r="AJ215">
        <v>3.0535999999999999</v>
      </c>
      <c r="AK215">
        <v>3.0426000000000002</v>
      </c>
      <c r="AL215">
        <v>2.0097999999999998</v>
      </c>
      <c r="AM215">
        <v>1.6684000000000001</v>
      </c>
      <c r="AN215">
        <v>1.7605999999999999</v>
      </c>
      <c r="AO215">
        <v>1.9637</v>
      </c>
      <c r="AP215">
        <v>2.1871</v>
      </c>
      <c r="AQ215">
        <v>2.0356999999999998</v>
      </c>
      <c r="AR215">
        <v>1.7918000000000001</v>
      </c>
      <c r="AS215">
        <v>2.5465</v>
      </c>
      <c r="AT215">
        <v>2.4459</v>
      </c>
      <c r="AU215">
        <v>2.4834999999999998</v>
      </c>
      <c r="AV215">
        <v>2.1023999999999998</v>
      </c>
    </row>
    <row r="216" spans="8:48" x14ac:dyDescent="0.3">
      <c r="H216" t="s">
        <v>80</v>
      </c>
      <c r="I216" t="s">
        <v>634</v>
      </c>
      <c r="J216">
        <v>1.7219</v>
      </c>
      <c r="K216">
        <v>1.6226</v>
      </c>
      <c r="L216">
        <v>1.2353000000000001</v>
      </c>
      <c r="M216">
        <v>1.2956000000000001</v>
      </c>
      <c r="N216">
        <v>0.93320000000000003</v>
      </c>
      <c r="O216">
        <v>1.2212000000000001</v>
      </c>
      <c r="P216">
        <v>0.89870000000000005</v>
      </c>
      <c r="Q216">
        <v>1.3169</v>
      </c>
      <c r="R216">
        <v>1.2519</v>
      </c>
      <c r="S216">
        <v>1.1657999999999999</v>
      </c>
      <c r="T216">
        <v>1.2557</v>
      </c>
      <c r="U216">
        <v>1.466</v>
      </c>
      <c r="V216">
        <v>1.5150999999999999</v>
      </c>
      <c r="W216">
        <v>1.5230999999999999</v>
      </c>
      <c r="X216">
        <v>1.4375</v>
      </c>
      <c r="Y216">
        <v>1.3123</v>
      </c>
      <c r="Z216">
        <v>1.4724999999999999</v>
      </c>
      <c r="AA216">
        <v>1.1398999999999999</v>
      </c>
      <c r="AB216">
        <v>1.3103</v>
      </c>
      <c r="AC216">
        <v>1.8285</v>
      </c>
      <c r="AD216">
        <v>1.1797</v>
      </c>
      <c r="AE216">
        <v>0.93859999999999999</v>
      </c>
      <c r="AF216">
        <v>0.70250000000000001</v>
      </c>
      <c r="AG216">
        <v>1.3287</v>
      </c>
      <c r="AH216">
        <v>1.4671000000000001</v>
      </c>
      <c r="AI216">
        <v>1.3037000000000001</v>
      </c>
      <c r="AJ216">
        <v>1.2968999999999999</v>
      </c>
      <c r="AK216">
        <v>1.1478999999999999</v>
      </c>
      <c r="AL216">
        <v>1.5328999999999999</v>
      </c>
      <c r="AM216">
        <v>1.6032999999999999</v>
      </c>
      <c r="AN216">
        <v>1.5649</v>
      </c>
      <c r="AO216">
        <v>1.7867999999999999</v>
      </c>
      <c r="AP216">
        <v>2.1890999999999998</v>
      </c>
      <c r="AQ216">
        <v>2.3874</v>
      </c>
      <c r="AR216">
        <v>2.4392999999999998</v>
      </c>
      <c r="AS216">
        <v>2.4169999999999998</v>
      </c>
      <c r="AT216">
        <v>2.3614999999999999</v>
      </c>
      <c r="AU216">
        <v>2.1629</v>
      </c>
      <c r="AV216">
        <v>2.0918999999999999</v>
      </c>
    </row>
    <row r="217" spans="8:48" x14ac:dyDescent="0.3">
      <c r="H217" t="s">
        <v>83</v>
      </c>
      <c r="I217" t="s">
        <v>635</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1.1367</v>
      </c>
      <c r="AL217">
        <v>0.99260000000000004</v>
      </c>
      <c r="AM217">
        <v>1.2161</v>
      </c>
      <c r="AN217">
        <v>1.171</v>
      </c>
      <c r="AO217">
        <v>1.232</v>
      </c>
      <c r="AP217">
        <v>1.3519000000000001</v>
      </c>
      <c r="AQ217">
        <v>1.3331999999999999</v>
      </c>
      <c r="AR217">
        <v>1.8386</v>
      </c>
      <c r="AS217">
        <v>2.2143999999999999</v>
      </c>
      <c r="AT217">
        <v>2.5594999999999999</v>
      </c>
      <c r="AU217">
        <v>1.9803999999999999</v>
      </c>
      <c r="AV217">
        <v>2.0878000000000001</v>
      </c>
    </row>
    <row r="218" spans="8:48" x14ac:dyDescent="0.3">
      <c r="H218" t="s">
        <v>75</v>
      </c>
      <c r="I218" t="s">
        <v>636</v>
      </c>
      <c r="J218">
        <v>0</v>
      </c>
      <c r="K218">
        <v>0</v>
      </c>
      <c r="L218">
        <v>0</v>
      </c>
      <c r="M218">
        <v>0</v>
      </c>
      <c r="N218">
        <v>0</v>
      </c>
      <c r="O218">
        <v>0</v>
      </c>
      <c r="P218">
        <v>0</v>
      </c>
      <c r="Q218">
        <v>0</v>
      </c>
      <c r="R218">
        <v>0</v>
      </c>
      <c r="S218">
        <v>0</v>
      </c>
      <c r="T218">
        <v>0</v>
      </c>
      <c r="U218">
        <v>0</v>
      </c>
      <c r="V218">
        <v>0</v>
      </c>
      <c r="W218">
        <v>1.1215999999999999</v>
      </c>
      <c r="X218">
        <v>1.0471999999999999</v>
      </c>
      <c r="Y218">
        <v>1.2695000000000001</v>
      </c>
      <c r="Z218">
        <v>1.1093</v>
      </c>
      <c r="AA218">
        <v>1.5029999999999999</v>
      </c>
      <c r="AB218">
        <v>1.5740000000000001</v>
      </c>
      <c r="AC218">
        <v>1.5582</v>
      </c>
      <c r="AD218">
        <v>1.6934</v>
      </c>
      <c r="AE218">
        <v>1.6364000000000001</v>
      </c>
      <c r="AF218">
        <v>1.6592</v>
      </c>
      <c r="AG218">
        <v>1.3516999999999999</v>
      </c>
      <c r="AH218">
        <v>1.4014</v>
      </c>
      <c r="AI218">
        <v>1.5720000000000001</v>
      </c>
      <c r="AJ218">
        <v>1.6654</v>
      </c>
      <c r="AK218">
        <v>1.6209</v>
      </c>
      <c r="AL218">
        <v>1.5447</v>
      </c>
      <c r="AM218">
        <v>1.6984999999999999</v>
      </c>
      <c r="AN218">
        <v>1.9510000000000001</v>
      </c>
      <c r="AO218">
        <v>2.2448999999999999</v>
      </c>
      <c r="AP218">
        <v>2.1078999999999999</v>
      </c>
      <c r="AQ218">
        <v>2.1425999999999998</v>
      </c>
      <c r="AR218">
        <v>2.3125</v>
      </c>
      <c r="AS218">
        <v>2.2414999999999998</v>
      </c>
      <c r="AT218">
        <v>2.1726000000000001</v>
      </c>
      <c r="AU218">
        <v>2.1844000000000001</v>
      </c>
      <c r="AV218">
        <v>2.0847000000000002</v>
      </c>
    </row>
    <row r="219" spans="8:48" x14ac:dyDescent="0.3">
      <c r="H219" t="s">
        <v>86</v>
      </c>
      <c r="I219" t="s">
        <v>637</v>
      </c>
      <c r="J219">
        <v>1.0306</v>
      </c>
      <c r="K219">
        <v>1.0183</v>
      </c>
      <c r="L219">
        <v>0.82889999999999997</v>
      </c>
      <c r="M219">
        <v>1.2964</v>
      </c>
      <c r="N219">
        <v>1.2324999999999999</v>
      </c>
      <c r="O219">
        <v>0.92159999999999997</v>
      </c>
      <c r="P219">
        <v>0.73429999999999995</v>
      </c>
      <c r="Q219">
        <v>1.5718000000000001</v>
      </c>
      <c r="R219">
        <v>1.7585</v>
      </c>
      <c r="S219">
        <v>1.7219</v>
      </c>
      <c r="T219">
        <v>1.7604</v>
      </c>
      <c r="U219">
        <v>1.8365</v>
      </c>
      <c r="V219">
        <v>2.2090000000000001</v>
      </c>
      <c r="W219">
        <v>1.1869000000000001</v>
      </c>
      <c r="X219">
        <v>1.359</v>
      </c>
      <c r="Y219">
        <v>1.3685</v>
      </c>
      <c r="Z219">
        <v>1.6513</v>
      </c>
      <c r="AA219">
        <v>1.3362000000000001</v>
      </c>
      <c r="AB219">
        <v>1.4601</v>
      </c>
      <c r="AC219">
        <v>1.4483999999999999</v>
      </c>
      <c r="AD219">
        <v>1.5139</v>
      </c>
      <c r="AE219">
        <v>1.5129999999999999</v>
      </c>
      <c r="AF219">
        <v>1.2757000000000001</v>
      </c>
      <c r="AG219">
        <v>2.0684</v>
      </c>
      <c r="AH219">
        <v>2.0783999999999998</v>
      </c>
      <c r="AI219">
        <v>2.1432000000000002</v>
      </c>
      <c r="AJ219">
        <v>2.1259000000000001</v>
      </c>
      <c r="AK219">
        <v>2.0354999999999999</v>
      </c>
      <c r="AL219">
        <v>2.2951999999999999</v>
      </c>
      <c r="AM219">
        <v>2.2599</v>
      </c>
      <c r="AN219">
        <v>3.0310000000000001</v>
      </c>
      <c r="AO219">
        <v>2.7513999999999998</v>
      </c>
      <c r="AP219">
        <v>2.2025999999999999</v>
      </c>
      <c r="AQ219">
        <v>1.8532999999999999</v>
      </c>
      <c r="AR219">
        <v>2.044</v>
      </c>
      <c r="AS219">
        <v>1.8559000000000001</v>
      </c>
      <c r="AT219">
        <v>1.8246</v>
      </c>
      <c r="AU219">
        <v>1.8964000000000001</v>
      </c>
      <c r="AV219">
        <v>1.9665999999999999</v>
      </c>
    </row>
    <row r="220" spans="8:48" x14ac:dyDescent="0.3">
      <c r="H220" t="s">
        <v>91</v>
      </c>
      <c r="I220" t="s">
        <v>638</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1.1333</v>
      </c>
      <c r="AF220">
        <v>1.3258000000000001</v>
      </c>
      <c r="AG220">
        <v>1.6040000000000001</v>
      </c>
      <c r="AH220">
        <v>1.5509999999999999</v>
      </c>
      <c r="AI220">
        <v>1.8281000000000001</v>
      </c>
      <c r="AJ220">
        <v>1.9459</v>
      </c>
      <c r="AK220">
        <v>2.1229</v>
      </c>
      <c r="AL220">
        <v>2.2883</v>
      </c>
      <c r="AM220">
        <v>2.1549</v>
      </c>
      <c r="AN220">
        <v>2.5101</v>
      </c>
      <c r="AO220">
        <v>2.3515000000000001</v>
      </c>
      <c r="AP220">
        <v>2.6480000000000001</v>
      </c>
      <c r="AQ220">
        <v>1.8900999999999999</v>
      </c>
      <c r="AR220">
        <v>1.8407</v>
      </c>
      <c r="AS220">
        <v>1.6647000000000001</v>
      </c>
      <c r="AT220">
        <v>1.8193999999999999</v>
      </c>
      <c r="AU220">
        <v>1.9734</v>
      </c>
      <c r="AV220">
        <v>1.8980999999999999</v>
      </c>
    </row>
    <row r="221" spans="8:48" x14ac:dyDescent="0.3">
      <c r="H221" t="s">
        <v>93</v>
      </c>
      <c r="I221" t="s">
        <v>639</v>
      </c>
      <c r="J221">
        <v>0</v>
      </c>
      <c r="K221">
        <v>0</v>
      </c>
      <c r="L221">
        <v>0</v>
      </c>
      <c r="M221">
        <v>0</v>
      </c>
      <c r="N221">
        <v>0</v>
      </c>
      <c r="O221">
        <v>0</v>
      </c>
      <c r="P221">
        <v>0</v>
      </c>
      <c r="Q221">
        <v>0</v>
      </c>
      <c r="R221">
        <v>0</v>
      </c>
      <c r="S221">
        <v>0</v>
      </c>
      <c r="T221">
        <v>0</v>
      </c>
      <c r="U221">
        <v>0</v>
      </c>
      <c r="V221">
        <v>0</v>
      </c>
      <c r="W221">
        <v>0</v>
      </c>
      <c r="X221">
        <v>0</v>
      </c>
      <c r="Y221">
        <v>0</v>
      </c>
      <c r="Z221">
        <v>1.5968</v>
      </c>
      <c r="AA221">
        <v>1.831</v>
      </c>
      <c r="AB221">
        <v>2.9815999999999998</v>
      </c>
      <c r="AC221">
        <v>2.7429000000000001</v>
      </c>
      <c r="AD221">
        <v>2.7435</v>
      </c>
      <c r="AE221">
        <v>2.8489</v>
      </c>
      <c r="AF221">
        <v>2.1839</v>
      </c>
      <c r="AG221">
        <v>3.0350999999999999</v>
      </c>
      <c r="AH221">
        <v>4.0572999999999997</v>
      </c>
      <c r="AI221">
        <v>2.7852999999999999</v>
      </c>
      <c r="AJ221">
        <v>3.1644999999999999</v>
      </c>
      <c r="AK221">
        <v>2.6549</v>
      </c>
      <c r="AL221">
        <v>2.8452999999999999</v>
      </c>
      <c r="AM221">
        <v>1.0389999999999999</v>
      </c>
      <c r="AN221">
        <v>1.1689000000000001</v>
      </c>
      <c r="AO221">
        <v>1.1113999999999999</v>
      </c>
      <c r="AP221">
        <v>1.5410999999999999</v>
      </c>
      <c r="AQ221">
        <v>1.5175000000000001</v>
      </c>
      <c r="AR221">
        <v>1.7589999999999999</v>
      </c>
      <c r="AS221">
        <v>1.5584</v>
      </c>
      <c r="AT221">
        <v>1.8051999999999999</v>
      </c>
      <c r="AU221">
        <v>2.3540000000000001</v>
      </c>
      <c r="AV221">
        <v>1.83</v>
      </c>
    </row>
    <row r="222" spans="8:48" x14ac:dyDescent="0.3">
      <c r="H222" t="s">
        <v>90</v>
      </c>
      <c r="I222" t="s">
        <v>640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1.0345</v>
      </c>
      <c r="AR222">
        <v>1.3929</v>
      </c>
      <c r="AS222">
        <v>1.4677</v>
      </c>
      <c r="AT222">
        <v>1.5092000000000001</v>
      </c>
      <c r="AU222">
        <v>1.5721000000000001</v>
      </c>
      <c r="AV222">
        <v>1.821</v>
      </c>
    </row>
    <row r="223" spans="8:48" x14ac:dyDescent="0.3">
      <c r="H223" t="s">
        <v>185</v>
      </c>
      <c r="I223" t="s">
        <v>641</v>
      </c>
      <c r="J223">
        <v>0</v>
      </c>
      <c r="K223">
        <v>0</v>
      </c>
      <c r="L223">
        <v>0</v>
      </c>
      <c r="M223">
        <v>0.9728</v>
      </c>
      <c r="N223">
        <v>0.78869999999999996</v>
      </c>
      <c r="O223">
        <v>0.87739999999999996</v>
      </c>
      <c r="P223">
        <v>0.90949999999999998</v>
      </c>
      <c r="Q223">
        <v>0.97099999999999997</v>
      </c>
      <c r="R223">
        <v>1.0095000000000001</v>
      </c>
      <c r="S223">
        <v>0.99270000000000003</v>
      </c>
      <c r="T223">
        <v>0.9002</v>
      </c>
      <c r="U223">
        <v>0.93930000000000002</v>
      </c>
      <c r="V223">
        <v>1.0563</v>
      </c>
      <c r="W223">
        <v>1.1254</v>
      </c>
      <c r="X223">
        <v>1.1020000000000001</v>
      </c>
      <c r="Y223">
        <v>1.1720999999999999</v>
      </c>
      <c r="Z223">
        <v>1.2948999999999999</v>
      </c>
      <c r="AA223">
        <v>1.6309</v>
      </c>
      <c r="AB223">
        <v>1.746</v>
      </c>
      <c r="AC223">
        <v>2.1292</v>
      </c>
      <c r="AD223">
        <v>2.4872000000000001</v>
      </c>
      <c r="AE223">
        <v>2.1221000000000001</v>
      </c>
      <c r="AF223">
        <v>2.5209000000000001</v>
      </c>
      <c r="AG223">
        <v>2.4411999999999998</v>
      </c>
      <c r="AH223">
        <v>2.3694999999999999</v>
      </c>
      <c r="AI223">
        <v>2.9291999999999998</v>
      </c>
      <c r="AJ223">
        <v>2.3395999999999999</v>
      </c>
      <c r="AK223">
        <v>2.3031000000000001</v>
      </c>
      <c r="AL223">
        <v>2.496</v>
      </c>
      <c r="AM223">
        <v>2.6454</v>
      </c>
      <c r="AN223">
        <v>2.7235</v>
      </c>
      <c r="AO223">
        <v>2.1551</v>
      </c>
      <c r="AP223">
        <v>2.0626000000000002</v>
      </c>
      <c r="AQ223">
        <v>1.6693</v>
      </c>
      <c r="AR223">
        <v>1.2725</v>
      </c>
      <c r="AS223">
        <v>1.4517</v>
      </c>
      <c r="AT223">
        <v>1.3656999999999999</v>
      </c>
      <c r="AU223">
        <v>1.5268999999999999</v>
      </c>
      <c r="AV223">
        <v>1.8203</v>
      </c>
    </row>
    <row r="224" spans="8:48" x14ac:dyDescent="0.3">
      <c r="H224" t="s">
        <v>88</v>
      </c>
      <c r="I224" t="s">
        <v>642</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0.54720000000000002</v>
      </c>
      <c r="AN224">
        <v>1.3433999999999999</v>
      </c>
      <c r="AO224">
        <v>1.6778</v>
      </c>
      <c r="AP224">
        <v>2.2717000000000001</v>
      </c>
      <c r="AQ224">
        <v>2.7764000000000002</v>
      </c>
      <c r="AR224">
        <v>2.9445999999999999</v>
      </c>
      <c r="AS224">
        <v>3.2376999999999998</v>
      </c>
      <c r="AT224">
        <v>2.2418</v>
      </c>
      <c r="AU224">
        <v>2.5573999999999999</v>
      </c>
      <c r="AV224">
        <v>1.746</v>
      </c>
    </row>
    <row r="225" spans="8:48" x14ac:dyDescent="0.3">
      <c r="H225" t="s">
        <v>94</v>
      </c>
      <c r="I225" t="s">
        <v>118</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1.744</v>
      </c>
      <c r="AV225">
        <v>1.6660999999999999</v>
      </c>
    </row>
    <row r="226" spans="8:48" x14ac:dyDescent="0.3">
      <c r="H226" t="s">
        <v>643</v>
      </c>
      <c r="I226" t="s">
        <v>644</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0.69730000000000003</v>
      </c>
      <c r="AK226">
        <v>0.82</v>
      </c>
      <c r="AL226">
        <v>0.85340000000000005</v>
      </c>
      <c r="AM226">
        <v>0.68610000000000004</v>
      </c>
      <c r="AN226">
        <v>0.78290000000000004</v>
      </c>
      <c r="AO226">
        <v>0.93469999999999998</v>
      </c>
      <c r="AP226">
        <v>1.0691999999999999</v>
      </c>
      <c r="AQ226">
        <v>1.3129999999999999</v>
      </c>
      <c r="AR226">
        <v>1.4628000000000001</v>
      </c>
      <c r="AS226">
        <v>1.3427</v>
      </c>
      <c r="AT226">
        <v>1.7638</v>
      </c>
      <c r="AU226">
        <v>1.4948999999999999</v>
      </c>
      <c r="AV226">
        <v>1.6266</v>
      </c>
    </row>
    <row r="227" spans="8:48" x14ac:dyDescent="0.3">
      <c r="H227" t="s">
        <v>645</v>
      </c>
      <c r="I227" t="s">
        <v>646</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0.74819999999999998</v>
      </c>
      <c r="AM227">
        <v>0.87639999999999996</v>
      </c>
      <c r="AN227">
        <v>2.2406999999999999</v>
      </c>
      <c r="AO227">
        <v>2.0316000000000001</v>
      </c>
      <c r="AP227">
        <v>1.8753</v>
      </c>
      <c r="AQ227">
        <v>1.7841</v>
      </c>
      <c r="AR227">
        <v>1.7815000000000001</v>
      </c>
      <c r="AS227">
        <v>1.9382999999999999</v>
      </c>
      <c r="AT227">
        <v>1.5666</v>
      </c>
      <c r="AU227">
        <v>1.6353</v>
      </c>
      <c r="AV227">
        <v>1.6126</v>
      </c>
    </row>
    <row r="228" spans="8:48" x14ac:dyDescent="0.3">
      <c r="H228" t="s">
        <v>187</v>
      </c>
      <c r="I228" t="s">
        <v>647</v>
      </c>
      <c r="J228">
        <v>0</v>
      </c>
      <c r="K228">
        <v>0</v>
      </c>
      <c r="L228">
        <v>0</v>
      </c>
      <c r="M228">
        <v>0</v>
      </c>
      <c r="N228">
        <v>0</v>
      </c>
      <c r="O228">
        <v>0</v>
      </c>
      <c r="P228">
        <v>0</v>
      </c>
      <c r="Q228">
        <v>0</v>
      </c>
      <c r="R228">
        <v>0</v>
      </c>
      <c r="S228">
        <v>0</v>
      </c>
      <c r="T228">
        <v>0</v>
      </c>
      <c r="U228">
        <v>0</v>
      </c>
      <c r="V228">
        <v>0.75019999999999998</v>
      </c>
      <c r="W228">
        <v>1.2585</v>
      </c>
      <c r="X228">
        <v>1.3222</v>
      </c>
      <c r="Y228">
        <v>1.399</v>
      </c>
      <c r="Z228">
        <v>1.4087000000000001</v>
      </c>
      <c r="AA228">
        <v>1.7045999999999999</v>
      </c>
      <c r="AB228">
        <v>2.0110999999999999</v>
      </c>
      <c r="AC228">
        <v>2.1536</v>
      </c>
      <c r="AD228">
        <v>0</v>
      </c>
      <c r="AE228">
        <v>0</v>
      </c>
      <c r="AF228">
        <v>0</v>
      </c>
      <c r="AG228">
        <v>0</v>
      </c>
      <c r="AH228">
        <v>0</v>
      </c>
      <c r="AI228">
        <v>0</v>
      </c>
      <c r="AJ228">
        <v>0</v>
      </c>
      <c r="AK228">
        <v>0</v>
      </c>
      <c r="AL228">
        <v>0</v>
      </c>
      <c r="AM228">
        <v>1.0583</v>
      </c>
      <c r="AN228">
        <v>1.0572999999999999</v>
      </c>
      <c r="AO228">
        <v>1.2284999999999999</v>
      </c>
      <c r="AP228">
        <v>1.1634</v>
      </c>
      <c r="AQ228">
        <v>1.1336999999999999</v>
      </c>
      <c r="AR228">
        <v>1.2777000000000001</v>
      </c>
      <c r="AS228">
        <v>1.129</v>
      </c>
      <c r="AT228">
        <v>1.1848000000000001</v>
      </c>
      <c r="AU228">
        <v>1.5257000000000001</v>
      </c>
      <c r="AV228">
        <v>1.5407999999999999</v>
      </c>
    </row>
    <row r="229" spans="8:48" x14ac:dyDescent="0.3">
      <c r="H229" t="s">
        <v>174</v>
      </c>
      <c r="I229" t="s">
        <v>648</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0.61619999999999997</v>
      </c>
      <c r="AI229">
        <v>0.77890000000000004</v>
      </c>
      <c r="AJ229">
        <v>0.92989999999999995</v>
      </c>
      <c r="AK229">
        <v>1.2746999999999999</v>
      </c>
      <c r="AL229">
        <v>1.1983999999999999</v>
      </c>
      <c r="AM229">
        <v>1.0794999999999999</v>
      </c>
      <c r="AN229">
        <v>1.1351</v>
      </c>
      <c r="AO229">
        <v>1.5488</v>
      </c>
      <c r="AP229">
        <v>1.3728</v>
      </c>
      <c r="AQ229">
        <v>1.7828999999999999</v>
      </c>
      <c r="AR229">
        <v>1.3803000000000001</v>
      </c>
      <c r="AS229">
        <v>1.6705000000000001</v>
      </c>
      <c r="AT229">
        <v>1.5452999999999999</v>
      </c>
      <c r="AU229">
        <v>1.9286000000000001</v>
      </c>
      <c r="AV229">
        <v>1.4762999999999999</v>
      </c>
    </row>
    <row r="230" spans="8:48" x14ac:dyDescent="0.3">
      <c r="H230" t="s">
        <v>95</v>
      </c>
      <c r="I230" t="s">
        <v>649</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1.5355000000000001</v>
      </c>
      <c r="AU230">
        <v>1.3953</v>
      </c>
      <c r="AV230">
        <v>1.4637</v>
      </c>
    </row>
    <row r="231" spans="8:48" x14ac:dyDescent="0.3">
      <c r="H231" t="s">
        <v>650</v>
      </c>
      <c r="I231" t="s">
        <v>651</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1.4513</v>
      </c>
    </row>
    <row r="232" spans="8:48" x14ac:dyDescent="0.3">
      <c r="H232" t="s">
        <v>652</v>
      </c>
      <c r="I232" t="s">
        <v>653</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1.2569999999999999</v>
      </c>
      <c r="AK232">
        <v>1.8515999999999999</v>
      </c>
      <c r="AL232">
        <v>1.4931000000000001</v>
      </c>
      <c r="AM232">
        <v>1.64</v>
      </c>
      <c r="AN232">
        <v>1.5641</v>
      </c>
      <c r="AO232">
        <v>1.663</v>
      </c>
      <c r="AP232">
        <v>1.9762999999999999</v>
      </c>
      <c r="AQ232">
        <v>1.9631000000000001</v>
      </c>
      <c r="AR232">
        <v>2.0337999999999998</v>
      </c>
      <c r="AS232">
        <v>1.742</v>
      </c>
      <c r="AT232">
        <v>1.5835999999999999</v>
      </c>
      <c r="AU232">
        <v>1.3702000000000001</v>
      </c>
      <c r="AV232">
        <v>1.4116</v>
      </c>
    </row>
    <row r="233" spans="8:48" x14ac:dyDescent="0.3">
      <c r="H233" t="s">
        <v>393</v>
      </c>
      <c r="I233" t="s">
        <v>572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1.1902999999999999</v>
      </c>
      <c r="AP233">
        <v>1.0742</v>
      </c>
      <c r="AQ233">
        <v>1.0483</v>
      </c>
      <c r="AR233">
        <v>1.5448999999999999</v>
      </c>
      <c r="AS233">
        <v>1.3689</v>
      </c>
      <c r="AT233">
        <v>1.5844</v>
      </c>
      <c r="AU233">
        <v>1.4457</v>
      </c>
      <c r="AV233">
        <v>1.4108000000000001</v>
      </c>
    </row>
    <row r="234" spans="8:48" x14ac:dyDescent="0.3">
      <c r="H234" t="s">
        <v>654</v>
      </c>
      <c r="I234" t="s">
        <v>655</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2.0106000000000002</v>
      </c>
      <c r="AD234">
        <v>2.8906999999999998</v>
      </c>
      <c r="AE234">
        <v>2.1686000000000001</v>
      </c>
      <c r="AF234">
        <v>1.8232999999999999</v>
      </c>
      <c r="AG234">
        <v>1.4340999999999999</v>
      </c>
      <c r="AH234">
        <v>1.2751999999999999</v>
      </c>
      <c r="AI234">
        <v>1.4421999999999999</v>
      </c>
      <c r="AJ234">
        <v>1.2473000000000001</v>
      </c>
      <c r="AK234">
        <v>1.7861</v>
      </c>
      <c r="AL234">
        <v>2.3056999999999999</v>
      </c>
      <c r="AM234">
        <v>2.077</v>
      </c>
      <c r="AN234">
        <v>1.9912000000000001</v>
      </c>
      <c r="AO234">
        <v>2.0623</v>
      </c>
      <c r="AP234">
        <v>1.5503</v>
      </c>
      <c r="AQ234">
        <v>1.1851</v>
      </c>
      <c r="AR234">
        <v>1.3621000000000001</v>
      </c>
      <c r="AS234">
        <v>1.6616</v>
      </c>
      <c r="AT234">
        <v>1.5362</v>
      </c>
      <c r="AU234">
        <v>1.3946000000000001</v>
      </c>
      <c r="AV234">
        <v>1.4013</v>
      </c>
    </row>
    <row r="235" spans="8:48" x14ac:dyDescent="0.3">
      <c r="H235" t="s">
        <v>656</v>
      </c>
      <c r="I235" t="s">
        <v>657</v>
      </c>
      <c r="J235">
        <v>2.6027</v>
      </c>
      <c r="K235">
        <v>2.6991000000000001</v>
      </c>
      <c r="L235">
        <v>2.5419999999999998</v>
      </c>
      <c r="M235">
        <v>2.0333999999999999</v>
      </c>
      <c r="N235">
        <v>1.0960000000000001</v>
      </c>
      <c r="O235">
        <v>1.236</v>
      </c>
      <c r="P235">
        <v>1.4400999999999999</v>
      </c>
      <c r="Q235">
        <v>1.1304000000000001</v>
      </c>
      <c r="R235">
        <v>1.2863</v>
      </c>
      <c r="S235">
        <v>1.7342</v>
      </c>
      <c r="T235">
        <v>1.8937999999999999</v>
      </c>
      <c r="U235">
        <v>1.9827999999999999</v>
      </c>
      <c r="V235">
        <v>2.5531999999999999</v>
      </c>
      <c r="W235">
        <v>3.3073999999999999</v>
      </c>
      <c r="X235">
        <v>1.9919</v>
      </c>
      <c r="Y235">
        <v>3.4464000000000001</v>
      </c>
      <c r="Z235">
        <v>3.1884999999999999</v>
      </c>
      <c r="AA235">
        <v>1.863</v>
      </c>
      <c r="AB235">
        <v>2.5228999999999999</v>
      </c>
      <c r="AC235">
        <v>2.2364999999999999</v>
      </c>
      <c r="AD235">
        <v>3.01</v>
      </c>
      <c r="AE235">
        <v>2.6215000000000002</v>
      </c>
      <c r="AF235">
        <v>2.5329999999999999</v>
      </c>
      <c r="AG235">
        <v>2.9775</v>
      </c>
      <c r="AH235">
        <v>2.8374000000000001</v>
      </c>
      <c r="AI235">
        <v>2.1406999999999998</v>
      </c>
      <c r="AJ235">
        <v>1.5686</v>
      </c>
      <c r="AK235">
        <v>1.4000999999999999</v>
      </c>
      <c r="AL235">
        <v>1.0185999999999999</v>
      </c>
      <c r="AM235">
        <v>0.83699999999999997</v>
      </c>
      <c r="AN235">
        <v>0.9264</v>
      </c>
      <c r="AO235">
        <v>1.2222</v>
      </c>
      <c r="AP235">
        <v>1.3467</v>
      </c>
      <c r="AQ235">
        <v>1.4434</v>
      </c>
      <c r="AR235">
        <v>1.1246</v>
      </c>
      <c r="AS235">
        <v>1.3796999999999999</v>
      </c>
      <c r="AT235">
        <v>1.4942</v>
      </c>
      <c r="AU235">
        <v>1.8249</v>
      </c>
      <c r="AV235">
        <v>1.3894</v>
      </c>
    </row>
    <row r="236" spans="8:48" x14ac:dyDescent="0.3">
      <c r="H236" t="s">
        <v>658</v>
      </c>
      <c r="I236" t="s">
        <v>659</v>
      </c>
      <c r="J236">
        <v>0</v>
      </c>
      <c r="K236">
        <v>0</v>
      </c>
      <c r="L236">
        <v>0</v>
      </c>
      <c r="M236">
        <v>0</v>
      </c>
      <c r="N236">
        <v>0</v>
      </c>
      <c r="O236">
        <v>0</v>
      </c>
      <c r="P236">
        <v>0</v>
      </c>
      <c r="Q236">
        <v>0</v>
      </c>
      <c r="R236">
        <v>0</v>
      </c>
      <c r="S236">
        <v>0</v>
      </c>
      <c r="T236">
        <v>0</v>
      </c>
      <c r="U236">
        <v>0</v>
      </c>
      <c r="V236">
        <v>0</v>
      </c>
      <c r="W236">
        <v>0</v>
      </c>
      <c r="X236">
        <v>1.2549999999999999</v>
      </c>
      <c r="Y236">
        <v>1.2937000000000001</v>
      </c>
      <c r="Z236">
        <v>1.4826999999999999</v>
      </c>
      <c r="AA236">
        <v>1.6291</v>
      </c>
      <c r="AB236">
        <v>1.879</v>
      </c>
      <c r="AC236">
        <v>1.8314999999999999</v>
      </c>
      <c r="AD236">
        <v>2.5819000000000001</v>
      </c>
      <c r="AE236">
        <v>2.5135000000000001</v>
      </c>
      <c r="AF236">
        <v>2.1852999999999998</v>
      </c>
      <c r="AG236">
        <v>1.5889</v>
      </c>
      <c r="AH236">
        <v>1.2327999999999999</v>
      </c>
      <c r="AI236">
        <v>1.4068000000000001</v>
      </c>
      <c r="AJ236">
        <v>1.4883999999999999</v>
      </c>
      <c r="AK236">
        <v>1.3352999999999999</v>
      </c>
      <c r="AL236">
        <v>1.4246000000000001</v>
      </c>
      <c r="AM236">
        <v>1.4983</v>
      </c>
      <c r="AN236">
        <v>1.6523000000000001</v>
      </c>
      <c r="AO236">
        <v>1.8479000000000001</v>
      </c>
      <c r="AP236">
        <v>1.3149</v>
      </c>
      <c r="AQ236">
        <v>1.2743</v>
      </c>
      <c r="AR236">
        <v>1.3613999999999999</v>
      </c>
      <c r="AS236">
        <v>1.2646999999999999</v>
      </c>
      <c r="AT236">
        <v>1.2162999999999999</v>
      </c>
      <c r="AU236">
        <v>1.3110999999999999</v>
      </c>
      <c r="AV236">
        <v>1.3875</v>
      </c>
    </row>
    <row r="237" spans="8:48" x14ac:dyDescent="0.3">
      <c r="H237" t="s">
        <v>660</v>
      </c>
      <c r="I237" t="s">
        <v>661</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1.5287999999999999</v>
      </c>
      <c r="AE237">
        <v>2.0373000000000001</v>
      </c>
      <c r="AF237">
        <v>2.2768000000000002</v>
      </c>
      <c r="AG237">
        <v>2.4295</v>
      </c>
      <c r="AH237">
        <v>2.6288</v>
      </c>
      <c r="AI237">
        <v>2.9194</v>
      </c>
      <c r="AJ237">
        <v>2.6888000000000001</v>
      </c>
      <c r="AK237">
        <v>2.4302000000000001</v>
      </c>
      <c r="AL237">
        <v>2.3677000000000001</v>
      </c>
      <c r="AM237">
        <v>2.0070999999999999</v>
      </c>
      <c r="AN237">
        <v>2.5245000000000002</v>
      </c>
      <c r="AO237">
        <v>1.9758</v>
      </c>
      <c r="AP237">
        <v>1.9496</v>
      </c>
      <c r="AQ237">
        <v>2.1345000000000001</v>
      </c>
      <c r="AR237">
        <v>2.5331999999999999</v>
      </c>
      <c r="AS237">
        <v>2.9563000000000001</v>
      </c>
      <c r="AT237">
        <v>1.3835</v>
      </c>
      <c r="AU237">
        <v>1.4985999999999999</v>
      </c>
      <c r="AV237">
        <v>1.3827</v>
      </c>
    </row>
    <row r="238" spans="8:48" x14ac:dyDescent="0.3">
      <c r="H238" t="s">
        <v>662</v>
      </c>
      <c r="I238" t="s">
        <v>663</v>
      </c>
      <c r="J238">
        <v>1.0430999999999999</v>
      </c>
      <c r="K238">
        <v>1.0818000000000001</v>
      </c>
      <c r="L238">
        <v>0.97799999999999998</v>
      </c>
      <c r="M238">
        <v>0.6885</v>
      </c>
      <c r="N238">
        <v>0.60289999999999999</v>
      </c>
      <c r="O238">
        <v>0</v>
      </c>
      <c r="P238">
        <v>0</v>
      </c>
      <c r="Q238">
        <v>0</v>
      </c>
      <c r="R238">
        <v>0</v>
      </c>
      <c r="S238">
        <v>0</v>
      </c>
      <c r="T238">
        <v>0</v>
      </c>
      <c r="U238">
        <v>0</v>
      </c>
      <c r="V238">
        <v>0</v>
      </c>
      <c r="W238">
        <v>0</v>
      </c>
      <c r="X238">
        <v>0</v>
      </c>
      <c r="Y238">
        <v>0</v>
      </c>
      <c r="Z238">
        <v>0</v>
      </c>
      <c r="AA238">
        <v>0</v>
      </c>
      <c r="AB238">
        <v>0</v>
      </c>
      <c r="AC238">
        <v>0</v>
      </c>
      <c r="AD238">
        <v>0</v>
      </c>
      <c r="AE238">
        <v>0</v>
      </c>
      <c r="AF238">
        <v>0</v>
      </c>
      <c r="AG238">
        <v>0.94350000000000001</v>
      </c>
      <c r="AH238">
        <v>0.97740000000000005</v>
      </c>
      <c r="AI238">
        <v>1.1818</v>
      </c>
      <c r="AJ238">
        <v>1.5999000000000001</v>
      </c>
      <c r="AK238">
        <v>1.5844</v>
      </c>
      <c r="AL238">
        <v>1.5847</v>
      </c>
      <c r="AM238">
        <v>1.5546</v>
      </c>
      <c r="AN238">
        <v>1.3197000000000001</v>
      </c>
      <c r="AO238">
        <v>1.7882</v>
      </c>
      <c r="AP238">
        <v>2.0497000000000001</v>
      </c>
      <c r="AQ238">
        <v>1.63</v>
      </c>
      <c r="AR238">
        <v>1.9225000000000001</v>
      </c>
      <c r="AS238">
        <v>1.8210999999999999</v>
      </c>
      <c r="AT238">
        <v>1.7831999999999999</v>
      </c>
      <c r="AU238">
        <v>1.6333</v>
      </c>
      <c r="AV238">
        <v>1.3357000000000001</v>
      </c>
    </row>
    <row r="239" spans="8:48" x14ac:dyDescent="0.3">
      <c r="H239" t="s">
        <v>664</v>
      </c>
      <c r="I239" t="s">
        <v>665</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1.0371999999999999</v>
      </c>
      <c r="AV239">
        <v>1.3351</v>
      </c>
    </row>
    <row r="240" spans="8:48" x14ac:dyDescent="0.3">
      <c r="H240" t="s">
        <v>343</v>
      </c>
      <c r="I240" t="s">
        <v>533</v>
      </c>
      <c r="J240">
        <v>1.1095999999999999</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0.95509999999999995</v>
      </c>
      <c r="AU240">
        <v>1.0896999999999999</v>
      </c>
      <c r="AV240">
        <v>1.3023</v>
      </c>
    </row>
    <row r="241" spans="8:48" x14ac:dyDescent="0.3">
      <c r="H241" t="s">
        <v>666</v>
      </c>
      <c r="I241" t="s">
        <v>667</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1.1016999999999999</v>
      </c>
      <c r="AH241">
        <v>1.1933</v>
      </c>
      <c r="AI241">
        <v>1.2466999999999999</v>
      </c>
      <c r="AJ241">
        <v>1.2067000000000001</v>
      </c>
      <c r="AK241">
        <v>1.1858</v>
      </c>
      <c r="AL241">
        <v>1.3015000000000001</v>
      </c>
      <c r="AM241">
        <v>1.4397</v>
      </c>
      <c r="AN241">
        <v>1.2037</v>
      </c>
      <c r="AO241">
        <v>1.2621</v>
      </c>
      <c r="AP241">
        <v>1.4271</v>
      </c>
      <c r="AQ241">
        <v>1.2344999999999999</v>
      </c>
      <c r="AR241">
        <v>1.3626</v>
      </c>
      <c r="AS241">
        <v>1.1207</v>
      </c>
      <c r="AT241">
        <v>1.3843000000000001</v>
      </c>
      <c r="AU241">
        <v>1.4296</v>
      </c>
      <c r="AV241">
        <v>1.2978000000000001</v>
      </c>
    </row>
    <row r="242" spans="8:48" x14ac:dyDescent="0.3">
      <c r="H242" t="s">
        <v>189</v>
      </c>
      <c r="I242" t="s">
        <v>668</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1.1378999999999999</v>
      </c>
      <c r="AL242">
        <v>1.1495</v>
      </c>
      <c r="AM242">
        <v>1.2138</v>
      </c>
      <c r="AN242">
        <v>0.93379999999999996</v>
      </c>
      <c r="AO242">
        <v>1.1229</v>
      </c>
      <c r="AP242">
        <v>1.0821000000000001</v>
      </c>
      <c r="AQ242">
        <v>1.0838000000000001</v>
      </c>
      <c r="AR242">
        <v>0.98519999999999996</v>
      </c>
      <c r="AS242">
        <v>0.85309999999999997</v>
      </c>
      <c r="AT242">
        <v>0.84840000000000004</v>
      </c>
      <c r="AU242">
        <v>1.0459000000000001</v>
      </c>
      <c r="AV242">
        <v>1.2811999999999999</v>
      </c>
    </row>
    <row r="243" spans="8:48" x14ac:dyDescent="0.3">
      <c r="H243" t="s">
        <v>218</v>
      </c>
      <c r="I243" t="s">
        <v>669</v>
      </c>
      <c r="J243">
        <v>0</v>
      </c>
      <c r="K243">
        <v>0</v>
      </c>
      <c r="L243">
        <v>0</v>
      </c>
      <c r="M243">
        <v>0</v>
      </c>
      <c r="N243">
        <v>0</v>
      </c>
      <c r="O243">
        <v>0</v>
      </c>
      <c r="P243">
        <v>0</v>
      </c>
      <c r="Q243">
        <v>0</v>
      </c>
      <c r="R243">
        <v>0</v>
      </c>
      <c r="S243">
        <v>0</v>
      </c>
      <c r="T243">
        <v>0</v>
      </c>
      <c r="U243">
        <v>0</v>
      </c>
      <c r="V243">
        <v>0</v>
      </c>
      <c r="W243">
        <v>0</v>
      </c>
      <c r="X243">
        <v>0</v>
      </c>
      <c r="Y243">
        <v>1.3552999999999999</v>
      </c>
      <c r="Z243">
        <v>1.3773</v>
      </c>
      <c r="AA243">
        <v>1.0130999999999999</v>
      </c>
      <c r="AB243">
        <v>1.0044999999999999</v>
      </c>
      <c r="AC243">
        <v>1.0954999999999999</v>
      </c>
      <c r="AD243">
        <v>0.76239999999999997</v>
      </c>
      <c r="AE243">
        <v>0.6643</v>
      </c>
      <c r="AF243">
        <v>0.55769999999999997</v>
      </c>
      <c r="AG243">
        <v>0.74009999999999998</v>
      </c>
      <c r="AH243">
        <v>1.0029999999999999</v>
      </c>
      <c r="AI243">
        <v>0.65649999999999997</v>
      </c>
      <c r="AJ243">
        <v>0.66110000000000002</v>
      </c>
      <c r="AK243">
        <v>0.94279999999999997</v>
      </c>
      <c r="AL243">
        <v>1.2365999999999999</v>
      </c>
      <c r="AM243">
        <v>1.1022000000000001</v>
      </c>
      <c r="AN243">
        <v>1.4141999999999999</v>
      </c>
      <c r="AO243">
        <v>1.6003000000000001</v>
      </c>
      <c r="AP243">
        <v>1.2219</v>
      </c>
      <c r="AQ243">
        <v>1.1681999999999999</v>
      </c>
      <c r="AR243">
        <v>1.43</v>
      </c>
      <c r="AS243">
        <v>1.1117999999999999</v>
      </c>
      <c r="AT243">
        <v>1.1435</v>
      </c>
      <c r="AU243">
        <v>1.3194999999999999</v>
      </c>
      <c r="AV243">
        <v>1.2786999999999999</v>
      </c>
    </row>
    <row r="244" spans="8:48" x14ac:dyDescent="0.3">
      <c r="H244" t="s">
        <v>670</v>
      </c>
      <c r="I244" t="s">
        <v>671</v>
      </c>
      <c r="J244">
        <v>0</v>
      </c>
      <c r="K244">
        <v>0</v>
      </c>
      <c r="L244">
        <v>0</v>
      </c>
      <c r="M244">
        <v>0</v>
      </c>
      <c r="N244">
        <v>0</v>
      </c>
      <c r="O244">
        <v>0</v>
      </c>
      <c r="P244">
        <v>0</v>
      </c>
      <c r="Q244">
        <v>0</v>
      </c>
      <c r="R244">
        <v>0</v>
      </c>
      <c r="S244">
        <v>0</v>
      </c>
      <c r="T244">
        <v>0</v>
      </c>
      <c r="U244">
        <v>0</v>
      </c>
      <c r="V244">
        <v>0</v>
      </c>
      <c r="W244">
        <v>1.3732</v>
      </c>
      <c r="X244">
        <v>1.3858999999999999</v>
      </c>
      <c r="Y244">
        <v>1.4242999999999999</v>
      </c>
      <c r="Z244">
        <v>1.6651</v>
      </c>
      <c r="AA244">
        <v>1.7524</v>
      </c>
      <c r="AB244">
        <v>1.3588</v>
      </c>
      <c r="AC244">
        <v>1.7107000000000001</v>
      </c>
      <c r="AD244">
        <v>1.5762</v>
      </c>
      <c r="AE244">
        <v>1.5954999999999999</v>
      </c>
      <c r="AF244">
        <v>1.6211</v>
      </c>
      <c r="AG244">
        <v>1.6273</v>
      </c>
      <c r="AH244">
        <v>1.6380999999999999</v>
      </c>
      <c r="AI244">
        <v>2.1244999999999998</v>
      </c>
      <c r="AJ244">
        <v>2.3025000000000002</v>
      </c>
      <c r="AK244">
        <v>2.7195999999999998</v>
      </c>
      <c r="AL244">
        <v>2.6810999999999998</v>
      </c>
      <c r="AM244">
        <v>2.2294999999999998</v>
      </c>
      <c r="AN244">
        <v>1.8252999999999999</v>
      </c>
      <c r="AO244">
        <v>1.0521</v>
      </c>
      <c r="AP244">
        <v>1.2378</v>
      </c>
      <c r="AQ244">
        <v>1.4550000000000001</v>
      </c>
      <c r="AR244">
        <v>1.3320000000000001</v>
      </c>
      <c r="AS244">
        <v>1.4735</v>
      </c>
      <c r="AT244">
        <v>1.3266</v>
      </c>
      <c r="AU244">
        <v>1.2688999999999999</v>
      </c>
      <c r="AV244">
        <v>1.1486000000000001</v>
      </c>
    </row>
    <row r="245" spans="8:48" x14ac:dyDescent="0.3">
      <c r="H245" t="s">
        <v>672</v>
      </c>
      <c r="I245" t="s">
        <v>673</v>
      </c>
      <c r="J245">
        <v>0</v>
      </c>
      <c r="K245">
        <v>0</v>
      </c>
      <c r="L245">
        <v>0</v>
      </c>
      <c r="M245">
        <v>0</v>
      </c>
      <c r="N245">
        <v>0</v>
      </c>
      <c r="O245">
        <v>0</v>
      </c>
      <c r="P245">
        <v>0</v>
      </c>
      <c r="Q245">
        <v>0</v>
      </c>
      <c r="R245">
        <v>0</v>
      </c>
      <c r="S245">
        <v>0</v>
      </c>
      <c r="T245">
        <v>0</v>
      </c>
      <c r="U245">
        <v>0</v>
      </c>
      <c r="V245">
        <v>0</v>
      </c>
      <c r="W245">
        <v>0</v>
      </c>
      <c r="X245">
        <v>1.4536</v>
      </c>
      <c r="Y245">
        <v>1.3647</v>
      </c>
      <c r="Z245">
        <v>1.7712000000000001</v>
      </c>
      <c r="AA245">
        <v>1.9278</v>
      </c>
      <c r="AB245">
        <v>1.7416</v>
      </c>
      <c r="AC245">
        <v>1.3495999999999999</v>
      </c>
      <c r="AD245">
        <v>1.3395999999999999</v>
      </c>
      <c r="AE245">
        <v>1.1007</v>
      </c>
      <c r="AF245">
        <v>1.2090000000000001</v>
      </c>
      <c r="AG245">
        <v>0.94789999999999996</v>
      </c>
      <c r="AH245">
        <v>0.94869999999999999</v>
      </c>
      <c r="AI245">
        <v>1.0671999999999999</v>
      </c>
      <c r="AJ245">
        <v>1.0547</v>
      </c>
      <c r="AK245">
        <v>0.84250000000000003</v>
      </c>
      <c r="AL245">
        <v>1.0092000000000001</v>
      </c>
      <c r="AM245">
        <v>1.2573000000000001</v>
      </c>
      <c r="AN245">
        <v>1.1220000000000001</v>
      </c>
      <c r="AO245">
        <v>0.97189999999999999</v>
      </c>
      <c r="AP245">
        <v>0.7409</v>
      </c>
      <c r="AQ245">
        <v>0.69310000000000005</v>
      </c>
      <c r="AR245">
        <v>0.70069999999999999</v>
      </c>
      <c r="AS245">
        <v>0.86029999999999995</v>
      </c>
      <c r="AT245">
        <v>0.93689999999999996</v>
      </c>
      <c r="AU245">
        <v>1.0358000000000001</v>
      </c>
      <c r="AV245">
        <v>1.1412</v>
      </c>
    </row>
    <row r="246" spans="8:48" x14ac:dyDescent="0.3">
      <c r="H246" t="s">
        <v>674</v>
      </c>
      <c r="I246" t="s">
        <v>675</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1.0465</v>
      </c>
      <c r="AK246">
        <v>1.1400999999999999</v>
      </c>
      <c r="AL246">
        <v>1.17</v>
      </c>
      <c r="AM246">
        <v>1.0757000000000001</v>
      </c>
      <c r="AN246">
        <v>1.3063</v>
      </c>
      <c r="AO246">
        <v>1.3139000000000001</v>
      </c>
      <c r="AP246">
        <v>0.96150000000000002</v>
      </c>
      <c r="AQ246">
        <v>1.2182999999999999</v>
      </c>
      <c r="AR246">
        <v>1.4472</v>
      </c>
      <c r="AS246">
        <v>1.145</v>
      </c>
      <c r="AT246">
        <v>1.0165999999999999</v>
      </c>
      <c r="AU246">
        <v>1.0014000000000001</v>
      </c>
      <c r="AV246">
        <v>1.1097999999999999</v>
      </c>
    </row>
    <row r="247" spans="8:48" x14ac:dyDescent="0.3">
      <c r="H247" t="s">
        <v>676</v>
      </c>
      <c r="I247" t="s">
        <v>677</v>
      </c>
      <c r="J247">
        <v>0</v>
      </c>
      <c r="K247">
        <v>0</v>
      </c>
      <c r="L247">
        <v>0</v>
      </c>
      <c r="M247">
        <v>0</v>
      </c>
      <c r="N247">
        <v>0</v>
      </c>
      <c r="O247">
        <v>0</v>
      </c>
      <c r="P247">
        <v>1.3718999999999999</v>
      </c>
      <c r="Q247">
        <v>1.3629</v>
      </c>
      <c r="R247">
        <v>1.4272</v>
      </c>
      <c r="S247">
        <v>1.2029000000000001</v>
      </c>
      <c r="T247">
        <v>1.4714</v>
      </c>
      <c r="U247">
        <v>1.3547</v>
      </c>
      <c r="V247">
        <v>1.5485</v>
      </c>
      <c r="W247">
        <v>1.5714999999999999</v>
      </c>
      <c r="X247">
        <v>1.5862000000000001</v>
      </c>
      <c r="Y247">
        <v>1.5139</v>
      </c>
      <c r="Z247">
        <v>1.597</v>
      </c>
      <c r="AA247">
        <v>1.679</v>
      </c>
      <c r="AB247">
        <v>1.4841</v>
      </c>
      <c r="AC247">
        <v>2.5044</v>
      </c>
      <c r="AD247">
        <v>1.9669000000000001</v>
      </c>
      <c r="AE247">
        <v>1.7310000000000001</v>
      </c>
      <c r="AF247">
        <v>0.68589999999999995</v>
      </c>
      <c r="AG247">
        <v>0.95669999999999999</v>
      </c>
      <c r="AH247">
        <v>0.72389999999999999</v>
      </c>
      <c r="AI247">
        <v>0.81169999999999998</v>
      </c>
      <c r="AJ247">
        <v>1.0597000000000001</v>
      </c>
      <c r="AK247">
        <v>0.85299999999999998</v>
      </c>
      <c r="AL247">
        <v>0.88639999999999997</v>
      </c>
      <c r="AM247">
        <v>0.97560000000000002</v>
      </c>
      <c r="AN247">
        <v>0.93930000000000002</v>
      </c>
      <c r="AO247">
        <v>0.96840000000000004</v>
      </c>
      <c r="AP247">
        <v>1.2048000000000001</v>
      </c>
      <c r="AQ247">
        <v>1.2446999999999999</v>
      </c>
      <c r="AR247">
        <v>1.1382000000000001</v>
      </c>
      <c r="AS247">
        <v>1.1859999999999999</v>
      </c>
      <c r="AT247">
        <v>1.1479999999999999</v>
      </c>
      <c r="AU247">
        <v>1.0156000000000001</v>
      </c>
      <c r="AV247">
        <v>1.1059000000000001</v>
      </c>
    </row>
    <row r="248" spans="8:48" x14ac:dyDescent="0.3">
      <c r="H248" t="s">
        <v>678</v>
      </c>
      <c r="I248" t="s">
        <v>679</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0.50849999999999995</v>
      </c>
      <c r="AS248">
        <v>0.97019999999999995</v>
      </c>
      <c r="AT248">
        <v>0.96389999999999998</v>
      </c>
      <c r="AU248">
        <v>1.0419</v>
      </c>
      <c r="AV248">
        <v>1.0693999999999999</v>
      </c>
    </row>
    <row r="249" spans="8:48" x14ac:dyDescent="0.3">
      <c r="H249" t="s">
        <v>680</v>
      </c>
      <c r="I249" t="s">
        <v>681</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0.49630000000000002</v>
      </c>
      <c r="AQ249">
        <v>0.56079999999999997</v>
      </c>
      <c r="AR249">
        <v>1.0066999999999999</v>
      </c>
      <c r="AS249">
        <v>1.0967</v>
      </c>
      <c r="AT249">
        <v>1.0499000000000001</v>
      </c>
      <c r="AU249">
        <v>0.99339999999999995</v>
      </c>
      <c r="AV249">
        <v>1.0610999999999999</v>
      </c>
    </row>
    <row r="250" spans="8:48" x14ac:dyDescent="0.3">
      <c r="H250" t="s">
        <v>682</v>
      </c>
      <c r="I250" t="s">
        <v>683</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0.77739999999999998</v>
      </c>
      <c r="AK250">
        <v>1.1236999999999999</v>
      </c>
      <c r="AL250">
        <v>1.1207</v>
      </c>
      <c r="AM250">
        <v>1.0579000000000001</v>
      </c>
      <c r="AN250">
        <v>1.1138999999999999</v>
      </c>
      <c r="AO250">
        <v>1.8196000000000001</v>
      </c>
      <c r="AP250">
        <v>1.6796</v>
      </c>
      <c r="AQ250">
        <v>1.7384999999999999</v>
      </c>
      <c r="AR250">
        <v>2.0876000000000001</v>
      </c>
      <c r="AS250">
        <v>1.8432999999999999</v>
      </c>
      <c r="AT250">
        <v>1.0947</v>
      </c>
      <c r="AU250">
        <v>1.2331000000000001</v>
      </c>
      <c r="AV250">
        <v>0.99550000000000005</v>
      </c>
    </row>
    <row r="251" spans="8:48" x14ac:dyDescent="0.3">
      <c r="H251" t="s">
        <v>92</v>
      </c>
      <c r="I251" t="s">
        <v>684</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0.98640000000000005</v>
      </c>
    </row>
    <row r="252" spans="8:48" x14ac:dyDescent="0.3">
      <c r="H252" t="s">
        <v>685</v>
      </c>
      <c r="I252" t="s">
        <v>686</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1.1203000000000001</v>
      </c>
      <c r="AJ252">
        <v>1.3122</v>
      </c>
      <c r="AK252">
        <v>1.4942</v>
      </c>
      <c r="AL252">
        <v>1.5501</v>
      </c>
      <c r="AM252">
        <v>1.6317999999999999</v>
      </c>
      <c r="AN252">
        <v>1.5127999999999999</v>
      </c>
      <c r="AO252">
        <v>1.3286</v>
      </c>
      <c r="AP252">
        <v>1.2698</v>
      </c>
      <c r="AQ252">
        <v>1.0113000000000001</v>
      </c>
      <c r="AR252">
        <v>0.88849999999999996</v>
      </c>
      <c r="AS252">
        <v>0.97619999999999996</v>
      </c>
      <c r="AT252">
        <v>0.95140000000000002</v>
      </c>
      <c r="AU252">
        <v>1.0569</v>
      </c>
      <c r="AV252">
        <v>0.94289999999999996</v>
      </c>
    </row>
    <row r="253" spans="8:48" x14ac:dyDescent="0.3">
      <c r="H253" t="s">
        <v>687</v>
      </c>
      <c r="I253" t="s">
        <v>688</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1.0356000000000001</v>
      </c>
      <c r="AU253">
        <v>0.99080000000000001</v>
      </c>
      <c r="AV253">
        <v>0.88729999999999998</v>
      </c>
    </row>
    <row r="254" spans="8:48" x14ac:dyDescent="0.3">
      <c r="H254" t="s">
        <v>689</v>
      </c>
      <c r="I254" t="s">
        <v>690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1.0905</v>
      </c>
      <c r="AN254">
        <v>0.87170000000000003</v>
      </c>
      <c r="AO254">
        <v>1.2405999999999999</v>
      </c>
      <c r="AP254">
        <v>1.2071000000000001</v>
      </c>
      <c r="AQ254">
        <v>1.0962000000000001</v>
      </c>
      <c r="AR254">
        <v>1.1439999999999999</v>
      </c>
      <c r="AS254">
        <v>0.85909999999999997</v>
      </c>
      <c r="AT254">
        <v>1.0424</v>
      </c>
      <c r="AU254">
        <v>0.85809999999999997</v>
      </c>
      <c r="AV254">
        <v>0.87660000000000005</v>
      </c>
    </row>
    <row r="255" spans="8:48" x14ac:dyDescent="0.3">
      <c r="H255" t="s">
        <v>691</v>
      </c>
      <c r="I255" t="s">
        <v>692</v>
      </c>
      <c r="J255">
        <v>0</v>
      </c>
      <c r="K255">
        <v>0</v>
      </c>
      <c r="L255">
        <v>0</v>
      </c>
      <c r="M255">
        <v>0</v>
      </c>
      <c r="N255">
        <v>1.5483</v>
      </c>
      <c r="O255">
        <v>1.9103000000000001</v>
      </c>
      <c r="P255">
        <v>1.8979999999999999</v>
      </c>
      <c r="Q255">
        <v>1.0217000000000001</v>
      </c>
      <c r="R255">
        <v>1.2875000000000001</v>
      </c>
      <c r="S255">
        <v>0.96889999999999998</v>
      </c>
      <c r="T255">
        <v>0.99529999999999996</v>
      </c>
      <c r="U255">
        <v>0.9254</v>
      </c>
      <c r="V255">
        <v>0.92600000000000005</v>
      </c>
      <c r="W255">
        <v>1.7310000000000001</v>
      </c>
      <c r="X255">
        <v>1.9411</v>
      </c>
      <c r="Y255">
        <v>2.1410999999999998</v>
      </c>
      <c r="Z255">
        <v>0.90839999999999999</v>
      </c>
      <c r="AA255">
        <v>1.0436000000000001</v>
      </c>
      <c r="AB255">
        <v>0.96960000000000002</v>
      </c>
      <c r="AC255">
        <v>1.0039</v>
      </c>
      <c r="AD255">
        <v>1.1236999999999999</v>
      </c>
      <c r="AE255">
        <v>1.0014000000000001</v>
      </c>
      <c r="AF255">
        <v>1.0479000000000001</v>
      </c>
      <c r="AG255">
        <v>0.96030000000000004</v>
      </c>
      <c r="AH255">
        <v>0.99790000000000001</v>
      </c>
      <c r="AI255">
        <v>0.83030000000000004</v>
      </c>
      <c r="AJ255">
        <v>0.95209999999999995</v>
      </c>
      <c r="AK255">
        <v>1.0939000000000001</v>
      </c>
      <c r="AL255">
        <v>1.0941000000000001</v>
      </c>
      <c r="AM255">
        <v>1.1000000000000001</v>
      </c>
      <c r="AN255">
        <v>1.1826000000000001</v>
      </c>
      <c r="AO255">
        <v>1.0693999999999999</v>
      </c>
      <c r="AP255">
        <v>1.0613999999999999</v>
      </c>
      <c r="AQ255">
        <v>0.87639999999999996</v>
      </c>
      <c r="AR255">
        <v>0.90429999999999999</v>
      </c>
      <c r="AS255">
        <v>0.88980000000000004</v>
      </c>
      <c r="AT255">
        <v>0.88739999999999997</v>
      </c>
      <c r="AU255">
        <v>0.72819999999999996</v>
      </c>
      <c r="AV255">
        <v>0.82430000000000003</v>
      </c>
    </row>
    <row r="256" spans="8:48" x14ac:dyDescent="0.3">
      <c r="H256" t="s">
        <v>693</v>
      </c>
      <c r="I256" t="s">
        <v>694</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1.0259</v>
      </c>
      <c r="AG256">
        <v>1.0488</v>
      </c>
      <c r="AH256">
        <v>1.2393000000000001</v>
      </c>
      <c r="AI256">
        <v>1.1714</v>
      </c>
      <c r="AJ256">
        <v>1.2091000000000001</v>
      </c>
      <c r="AK256">
        <v>1.1541999999999999</v>
      </c>
      <c r="AL256">
        <v>1.1902999999999999</v>
      </c>
      <c r="AM256">
        <v>0.79239999999999999</v>
      </c>
      <c r="AN256">
        <v>0.96030000000000004</v>
      </c>
      <c r="AO256">
        <v>1.0854999999999999</v>
      </c>
      <c r="AP256">
        <v>1.3913</v>
      </c>
      <c r="AQ256">
        <v>1.9342999999999999</v>
      </c>
      <c r="AR256">
        <v>2.3611</v>
      </c>
      <c r="AS256">
        <v>1.8340000000000001</v>
      </c>
      <c r="AT256">
        <v>1.7399</v>
      </c>
      <c r="AU256">
        <v>1.5829</v>
      </c>
      <c r="AV256">
        <v>0.81740000000000002</v>
      </c>
    </row>
    <row r="257" spans="8:48" x14ac:dyDescent="0.3">
      <c r="H257" t="s">
        <v>695</v>
      </c>
      <c r="I257" t="s">
        <v>696</v>
      </c>
      <c r="J257">
        <v>1.0269999999999999</v>
      </c>
      <c r="K257">
        <v>0.84430000000000005</v>
      </c>
      <c r="L257">
        <v>0.7399</v>
      </c>
      <c r="M257">
        <v>1.2193000000000001</v>
      </c>
      <c r="N257">
        <v>1.3642000000000001</v>
      </c>
      <c r="O257">
        <v>1.3996</v>
      </c>
      <c r="P257">
        <v>1.3254999999999999</v>
      </c>
      <c r="Q257">
        <v>1.2636000000000001</v>
      </c>
      <c r="R257">
        <v>1.3918999999999999</v>
      </c>
      <c r="S257">
        <v>1.2137</v>
      </c>
      <c r="T257">
        <v>1.361</v>
      </c>
      <c r="U257">
        <v>1.5232000000000001</v>
      </c>
      <c r="V257">
        <v>1.9295</v>
      </c>
      <c r="W257">
        <v>1.8023</v>
      </c>
      <c r="X257">
        <v>1.5419</v>
      </c>
      <c r="Y257">
        <v>1.4999</v>
      </c>
      <c r="Z257">
        <v>1.8995</v>
      </c>
      <c r="AA257">
        <v>2.1355</v>
      </c>
      <c r="AB257">
        <v>2.4973000000000001</v>
      </c>
      <c r="AC257">
        <v>2.3915999999999999</v>
      </c>
      <c r="AD257">
        <v>2.3923000000000001</v>
      </c>
      <c r="AE257">
        <v>1.9944999999999999</v>
      </c>
      <c r="AF257">
        <v>1.6060000000000001</v>
      </c>
      <c r="AG257">
        <v>1.6971000000000001</v>
      </c>
      <c r="AH257">
        <v>1.7985</v>
      </c>
      <c r="AI257">
        <v>1.4415</v>
      </c>
      <c r="AJ257">
        <v>1.3471</v>
      </c>
      <c r="AK257">
        <v>1.1664000000000001</v>
      </c>
      <c r="AL257">
        <v>1.4452</v>
      </c>
      <c r="AM257">
        <v>0.97870000000000001</v>
      </c>
      <c r="AN257">
        <v>0.85289999999999999</v>
      </c>
      <c r="AO257">
        <v>0.90349999999999997</v>
      </c>
      <c r="AP257">
        <v>0.99450000000000005</v>
      </c>
      <c r="AQ257">
        <v>0.86350000000000005</v>
      </c>
      <c r="AR257">
        <v>0.89039999999999997</v>
      </c>
      <c r="AS257">
        <v>0.78090000000000004</v>
      </c>
      <c r="AT257">
        <v>0.70240000000000002</v>
      </c>
      <c r="AU257">
        <v>0.84989999999999999</v>
      </c>
      <c r="AV257">
        <v>0.69599999999999995</v>
      </c>
    </row>
    <row r="258" spans="8:48" x14ac:dyDescent="0.3">
      <c r="H258" t="s">
        <v>697</v>
      </c>
      <c r="I258" t="s">
        <v>698</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1.0633999999999999</v>
      </c>
      <c r="AG258">
        <v>1.2181999999999999</v>
      </c>
      <c r="AH258">
        <v>1.1305000000000001</v>
      </c>
      <c r="AI258">
        <v>1.3867</v>
      </c>
      <c r="AJ258">
        <v>1.0085</v>
      </c>
      <c r="AK258">
        <v>0.87770000000000004</v>
      </c>
      <c r="AL258">
        <v>1.0819000000000001</v>
      </c>
      <c r="AM258">
        <v>0.89229999999999998</v>
      </c>
      <c r="AN258">
        <v>0.73199999999999998</v>
      </c>
      <c r="AO258">
        <v>0.58889999999999998</v>
      </c>
      <c r="AP258">
        <v>0.6774</v>
      </c>
      <c r="AQ258">
        <v>0.69610000000000005</v>
      </c>
      <c r="AR258">
        <v>1.0497000000000001</v>
      </c>
      <c r="AS258">
        <v>0.91290000000000004</v>
      </c>
      <c r="AT258">
        <v>0.94479999999999997</v>
      </c>
      <c r="AU258">
        <v>0.92120000000000002</v>
      </c>
      <c r="AV258">
        <v>0.63319999999999999</v>
      </c>
    </row>
    <row r="259" spans="8:48" x14ac:dyDescent="0.3">
      <c r="H259" t="s">
        <v>699</v>
      </c>
      <c r="I259" t="s">
        <v>700</v>
      </c>
      <c r="J259">
        <v>0</v>
      </c>
      <c r="K259">
        <v>0</v>
      </c>
      <c r="L259">
        <v>0</v>
      </c>
      <c r="M259">
        <v>0.80730000000000002</v>
      </c>
      <c r="N259">
        <v>0.78669999999999995</v>
      </c>
      <c r="O259">
        <v>1.0462</v>
      </c>
      <c r="P259">
        <v>1.0401</v>
      </c>
      <c r="Q259">
        <v>1.0335000000000001</v>
      </c>
      <c r="R259">
        <v>0</v>
      </c>
      <c r="S259">
        <v>0</v>
      </c>
      <c r="T259">
        <v>0</v>
      </c>
      <c r="U259">
        <v>0</v>
      </c>
      <c r="V259">
        <v>0.69489999999999996</v>
      </c>
      <c r="W259">
        <v>1.1125</v>
      </c>
      <c r="X259">
        <v>1.0112000000000001</v>
      </c>
      <c r="Y259">
        <v>0.9587</v>
      </c>
      <c r="Z259">
        <v>1.2622</v>
      </c>
      <c r="AA259">
        <v>1.0455000000000001</v>
      </c>
      <c r="AB259">
        <v>0.9224</v>
      </c>
      <c r="AC259">
        <v>1.9383999999999999</v>
      </c>
      <c r="AD259">
        <v>1.5277000000000001</v>
      </c>
      <c r="AE259">
        <v>1.4734</v>
      </c>
      <c r="AF259">
        <v>2.3243</v>
      </c>
      <c r="AG259">
        <v>2.3477999999999999</v>
      </c>
      <c r="AH259">
        <v>2.3511000000000002</v>
      </c>
      <c r="AI259">
        <v>2.0731000000000002</v>
      </c>
      <c r="AJ259">
        <v>2.4510999999999998</v>
      </c>
      <c r="AK259">
        <v>2.6985999999999999</v>
      </c>
      <c r="AL259">
        <v>2.5137</v>
      </c>
      <c r="AM259">
        <v>2.3201999999999998</v>
      </c>
      <c r="AN259">
        <v>2.6673</v>
      </c>
      <c r="AO259">
        <v>2.9009999999999998</v>
      </c>
      <c r="AP259">
        <v>3.1234000000000002</v>
      </c>
      <c r="AQ259">
        <v>3.0912000000000002</v>
      </c>
      <c r="AR259">
        <v>0</v>
      </c>
      <c r="AS259">
        <v>0.64839999999999998</v>
      </c>
      <c r="AT259">
        <v>0.65790000000000004</v>
      </c>
      <c r="AU259">
        <v>0.63990000000000002</v>
      </c>
      <c r="AV259">
        <v>0.61370000000000002</v>
      </c>
    </row>
    <row r="260" spans="8:48" x14ac:dyDescent="0.3">
      <c r="H260" t="s">
        <v>701</v>
      </c>
      <c r="I260" t="s">
        <v>702</v>
      </c>
      <c r="J260">
        <v>0</v>
      </c>
      <c r="K260">
        <v>0</v>
      </c>
      <c r="L260">
        <v>0</v>
      </c>
      <c r="M260">
        <v>0</v>
      </c>
      <c r="N260">
        <v>0</v>
      </c>
      <c r="O260">
        <v>0</v>
      </c>
      <c r="P260">
        <v>0</v>
      </c>
      <c r="Q260">
        <v>0</v>
      </c>
      <c r="R260">
        <v>0</v>
      </c>
      <c r="S260">
        <v>0</v>
      </c>
      <c r="T260">
        <v>0</v>
      </c>
      <c r="U260">
        <v>0</v>
      </c>
      <c r="V260">
        <v>0</v>
      </c>
      <c r="W260">
        <v>0</v>
      </c>
      <c r="X260">
        <v>1.2101</v>
      </c>
      <c r="Y260">
        <v>1.2607999999999999</v>
      </c>
      <c r="Z260">
        <v>1.1517999999999999</v>
      </c>
      <c r="AA260">
        <v>1.0571999999999999</v>
      </c>
      <c r="AB260">
        <v>1.1394</v>
      </c>
      <c r="AC260">
        <v>1.6894</v>
      </c>
      <c r="AD260">
        <v>1.2838000000000001</v>
      </c>
      <c r="AE260">
        <v>1.4666999999999999</v>
      </c>
      <c r="AF260">
        <v>1.42</v>
      </c>
      <c r="AG260">
        <v>1.4379</v>
      </c>
      <c r="AH260">
        <v>1.7505999999999999</v>
      </c>
      <c r="AI260">
        <v>1.7822</v>
      </c>
      <c r="AJ260">
        <v>1.7335</v>
      </c>
      <c r="AK260">
        <v>1.9838</v>
      </c>
      <c r="AL260">
        <v>2.2801</v>
      </c>
      <c r="AM260">
        <v>2.1131000000000002</v>
      </c>
      <c r="AN260">
        <v>2.1747999999999998</v>
      </c>
      <c r="AO260">
        <v>2.1812</v>
      </c>
      <c r="AP260">
        <v>2.2534000000000001</v>
      </c>
      <c r="AQ260">
        <v>2.0659999999999998</v>
      </c>
      <c r="AR260">
        <v>0</v>
      </c>
      <c r="AS260">
        <v>1.1160000000000001</v>
      </c>
      <c r="AT260">
        <v>1.0193000000000001</v>
      </c>
      <c r="AU260">
        <v>0.65210000000000001</v>
      </c>
      <c r="AV260">
        <v>0.51929999999999998</v>
      </c>
    </row>
    <row r="261" spans="8:48" x14ac:dyDescent="0.3">
      <c r="H261" t="s">
        <v>703</v>
      </c>
      <c r="I261" t="s">
        <v>704</v>
      </c>
      <c r="J261">
        <v>0</v>
      </c>
      <c r="K261">
        <v>1.4803999999999999</v>
      </c>
      <c r="L261">
        <v>2.3393000000000002</v>
      </c>
      <c r="M261">
        <v>0.66810000000000003</v>
      </c>
      <c r="N261">
        <v>0.38979999999999998</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0.4965</v>
      </c>
      <c r="AT261">
        <v>0.40239999999999998</v>
      </c>
      <c r="AU261">
        <v>0.39739999999999998</v>
      </c>
      <c r="AV261">
        <v>0.4985</v>
      </c>
    </row>
    <row r="262" spans="8:48" x14ac:dyDescent="0.3">
      <c r="H262" t="s">
        <v>705</v>
      </c>
      <c r="I262" t="s">
        <v>706</v>
      </c>
      <c r="J262">
        <v>0</v>
      </c>
      <c r="K262">
        <v>0</v>
      </c>
      <c r="L262">
        <v>0</v>
      </c>
      <c r="M262">
        <v>0</v>
      </c>
      <c r="N262">
        <v>0</v>
      </c>
      <c r="O262">
        <v>0</v>
      </c>
      <c r="P262">
        <v>0</v>
      </c>
      <c r="Q262">
        <v>0</v>
      </c>
      <c r="R262">
        <v>0</v>
      </c>
      <c r="S262">
        <v>0</v>
      </c>
      <c r="T262">
        <v>0</v>
      </c>
      <c r="U262">
        <v>0</v>
      </c>
      <c r="V262">
        <v>0</v>
      </c>
      <c r="W262">
        <v>0</v>
      </c>
      <c r="X262">
        <v>0</v>
      </c>
      <c r="Y262">
        <v>0</v>
      </c>
      <c r="Z262">
        <v>0</v>
      </c>
      <c r="AA262">
        <v>1.1567000000000001</v>
      </c>
      <c r="AB262">
        <v>0.98260000000000003</v>
      </c>
      <c r="AC262">
        <v>1.0408999999999999</v>
      </c>
      <c r="AD262">
        <v>1.0486</v>
      </c>
      <c r="AE262">
        <v>0.8619</v>
      </c>
      <c r="AF262">
        <v>0.89229999999999998</v>
      </c>
      <c r="AG262">
        <v>0.75390000000000001</v>
      </c>
      <c r="AH262">
        <v>0.65010000000000001</v>
      </c>
      <c r="AI262">
        <v>0.53</v>
      </c>
      <c r="AJ262">
        <v>0.53820000000000001</v>
      </c>
      <c r="AK262">
        <v>0.53600000000000003</v>
      </c>
      <c r="AL262">
        <v>0.50939999999999996</v>
      </c>
      <c r="AM262">
        <v>0.43509999999999999</v>
      </c>
      <c r="AN262">
        <v>0.4778</v>
      </c>
      <c r="AO262">
        <v>0.56979999999999997</v>
      </c>
      <c r="AP262">
        <v>0.69630000000000003</v>
      </c>
      <c r="AQ262">
        <v>0.56230000000000002</v>
      </c>
      <c r="AR262">
        <v>0.58250000000000002</v>
      </c>
      <c r="AS262">
        <v>0.48380000000000001</v>
      </c>
      <c r="AT262">
        <v>0.49980000000000002</v>
      </c>
      <c r="AU262">
        <v>0.46229999999999999</v>
      </c>
      <c r="AV262">
        <v>0.42970000000000003</v>
      </c>
    </row>
    <row r="263" spans="8:48" x14ac:dyDescent="0.3">
      <c r="H263" t="s">
        <v>707</v>
      </c>
      <c r="I263" t="s">
        <v>708</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0.40229999999999999</v>
      </c>
      <c r="AT263">
        <v>0.4168</v>
      </c>
      <c r="AU263">
        <v>0.39029999999999998</v>
      </c>
      <c r="AV263">
        <v>0.39200000000000002</v>
      </c>
    </row>
    <row r="264" spans="8:48" x14ac:dyDescent="0.3">
      <c r="H264" t="s">
        <v>709</v>
      </c>
      <c r="I264" t="s">
        <v>710</v>
      </c>
      <c r="J264">
        <v>0</v>
      </c>
      <c r="K264">
        <v>0</v>
      </c>
      <c r="L264">
        <v>0</v>
      </c>
      <c r="M264">
        <v>0</v>
      </c>
      <c r="N264">
        <v>0</v>
      </c>
      <c r="O264">
        <v>0</v>
      </c>
      <c r="P264">
        <v>0</v>
      </c>
      <c r="Q264">
        <v>0</v>
      </c>
      <c r="R264">
        <v>0</v>
      </c>
      <c r="S264">
        <v>0</v>
      </c>
      <c r="T264">
        <v>0</v>
      </c>
      <c r="U264">
        <v>0</v>
      </c>
      <c r="V264">
        <v>0</v>
      </c>
      <c r="W264">
        <v>0</v>
      </c>
      <c r="X264">
        <v>0</v>
      </c>
      <c r="Y264">
        <v>0</v>
      </c>
      <c r="Z264">
        <v>0</v>
      </c>
      <c r="AA264">
        <v>1.1605000000000001</v>
      </c>
      <c r="AB264">
        <v>1.847</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row>
    <row r="265" spans="8:48" x14ac:dyDescent="0.3">
      <c r="H265" t="s">
        <v>711</v>
      </c>
      <c r="I265" t="s">
        <v>712</v>
      </c>
      <c r="J265">
        <v>1.6882999999999999</v>
      </c>
      <c r="K265">
        <v>1.4168000000000001</v>
      </c>
      <c r="L265">
        <v>1.0931</v>
      </c>
      <c r="M265">
        <v>0.69679999999999997</v>
      </c>
      <c r="N265">
        <v>0.84789999999999999</v>
      </c>
      <c r="O265">
        <v>1.0546</v>
      </c>
      <c r="P265">
        <v>1.4176</v>
      </c>
      <c r="Q265">
        <v>0</v>
      </c>
      <c r="R265">
        <v>0</v>
      </c>
      <c r="S265">
        <v>0</v>
      </c>
      <c r="T265">
        <v>0</v>
      </c>
      <c r="U265">
        <v>0</v>
      </c>
      <c r="V265">
        <v>1.2311000000000001</v>
      </c>
      <c r="W265">
        <v>0.82509999999999994</v>
      </c>
      <c r="X265">
        <v>0.80379999999999996</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row>
    <row r="266" spans="8:48" x14ac:dyDescent="0.3">
      <c r="H266" t="s">
        <v>713</v>
      </c>
      <c r="I266" t="s">
        <v>714</v>
      </c>
      <c r="J266">
        <v>1.0818000000000001</v>
      </c>
      <c r="K266">
        <v>0.94269999999999998</v>
      </c>
      <c r="L266">
        <v>1.2476</v>
      </c>
      <c r="M266">
        <v>1.0680000000000001</v>
      </c>
      <c r="N266">
        <v>1.5404</v>
      </c>
      <c r="O266">
        <v>1.0719000000000001</v>
      </c>
      <c r="P266">
        <v>1.1232</v>
      </c>
      <c r="Q266">
        <v>0.68279999999999996</v>
      </c>
      <c r="R266">
        <v>0.68799999999999994</v>
      </c>
      <c r="S266">
        <v>0.7127</v>
      </c>
      <c r="T266">
        <v>0.67700000000000005</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row>
    <row r="267" spans="8:48" x14ac:dyDescent="0.3">
      <c r="H267" t="s">
        <v>715</v>
      </c>
      <c r="I267" t="s">
        <v>716</v>
      </c>
      <c r="J267">
        <v>1.3492999999999999</v>
      </c>
      <c r="K267">
        <v>1.2275</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row>
    <row r="268" spans="8:48" x14ac:dyDescent="0.3">
      <c r="H268" t="s">
        <v>717</v>
      </c>
      <c r="I268" t="s">
        <v>718</v>
      </c>
      <c r="J268">
        <v>0.53349999999999997</v>
      </c>
      <c r="K268">
        <v>0.73329999999999995</v>
      </c>
      <c r="L268">
        <v>0</v>
      </c>
      <c r="M268">
        <v>0</v>
      </c>
      <c r="N268">
        <v>0.86560000000000004</v>
      </c>
      <c r="O268">
        <v>1.3674999999999999</v>
      </c>
      <c r="P268">
        <v>1.3424</v>
      </c>
      <c r="Q268">
        <v>1.4120999999999999</v>
      </c>
      <c r="R268">
        <v>1.1375999999999999</v>
      </c>
      <c r="S268">
        <v>1.0673999999999999</v>
      </c>
      <c r="T268">
        <v>1.1874</v>
      </c>
      <c r="U268">
        <v>1.5263</v>
      </c>
      <c r="V268">
        <v>1.6861999999999999</v>
      </c>
      <c r="W268">
        <v>1.4433</v>
      </c>
      <c r="X268">
        <v>1.2689999999999999</v>
      </c>
      <c r="Y268">
        <v>1.0179</v>
      </c>
      <c r="Z268">
        <v>1.1865000000000001</v>
      </c>
      <c r="AA268">
        <v>1.1560999999999999</v>
      </c>
      <c r="AB268">
        <v>0.93220000000000003</v>
      </c>
      <c r="AC268">
        <v>0.77539999999999998</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row>
    <row r="269" spans="8:48" x14ac:dyDescent="0.3">
      <c r="H269" t="s">
        <v>355</v>
      </c>
      <c r="I269" t="s">
        <v>541</v>
      </c>
      <c r="J269">
        <v>0</v>
      </c>
      <c r="K269">
        <v>0</v>
      </c>
      <c r="L269">
        <v>0</v>
      </c>
      <c r="M269">
        <v>0</v>
      </c>
      <c r="N269">
        <v>0</v>
      </c>
      <c r="O269">
        <v>0</v>
      </c>
      <c r="P269">
        <v>0</v>
      </c>
      <c r="Q269">
        <v>0</v>
      </c>
      <c r="R269">
        <v>0</v>
      </c>
      <c r="S269">
        <v>0</v>
      </c>
      <c r="T269">
        <v>0</v>
      </c>
      <c r="U269">
        <v>0.86680000000000001</v>
      </c>
      <c r="V269">
        <v>0.91769999999999996</v>
      </c>
      <c r="W269">
        <v>0.86229999999999996</v>
      </c>
      <c r="X269">
        <v>0.83540000000000003</v>
      </c>
      <c r="Y269">
        <v>0.92230000000000001</v>
      </c>
      <c r="Z269">
        <v>0.87609999999999999</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row>
    <row r="270" spans="8:48" x14ac:dyDescent="0.3">
      <c r="H270" t="s">
        <v>445</v>
      </c>
      <c r="I270" t="s">
        <v>601</v>
      </c>
      <c r="J270">
        <v>0</v>
      </c>
      <c r="K270">
        <v>0</v>
      </c>
      <c r="L270">
        <v>0</v>
      </c>
      <c r="M270">
        <v>0</v>
      </c>
      <c r="N270">
        <v>0</v>
      </c>
      <c r="O270">
        <v>0</v>
      </c>
      <c r="P270">
        <v>0</v>
      </c>
      <c r="Q270">
        <v>0</v>
      </c>
      <c r="R270">
        <v>0.78710000000000002</v>
      </c>
      <c r="S270">
        <v>1.0585</v>
      </c>
      <c r="T270">
        <v>1.0125</v>
      </c>
      <c r="U270">
        <v>1.0137</v>
      </c>
      <c r="V270">
        <v>1.1936</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row>
    <row r="271" spans="8:48" x14ac:dyDescent="0.3">
      <c r="H271" t="s">
        <v>375</v>
      </c>
      <c r="I271" t="s">
        <v>562</v>
      </c>
      <c r="J271">
        <v>1.0605</v>
      </c>
      <c r="K271">
        <v>1.6031</v>
      </c>
      <c r="L271">
        <v>1.2565999999999999</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row>
    <row r="272" spans="8:48" x14ac:dyDescent="0.3">
      <c r="H272" t="s">
        <v>719</v>
      </c>
      <c r="I272" t="s">
        <v>720</v>
      </c>
      <c r="J272">
        <v>0</v>
      </c>
      <c r="K272">
        <v>0</v>
      </c>
      <c r="L272">
        <v>0</v>
      </c>
      <c r="M272">
        <v>0</v>
      </c>
      <c r="N272">
        <v>0</v>
      </c>
      <c r="O272">
        <v>0</v>
      </c>
      <c r="P272">
        <v>0</v>
      </c>
      <c r="Q272">
        <v>0.55820000000000003</v>
      </c>
      <c r="R272">
        <v>0.64910000000000001</v>
      </c>
      <c r="S272">
        <v>0.53220000000000001</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row>
    <row r="273" spans="8:48" x14ac:dyDescent="0.3">
      <c r="H273" t="s">
        <v>721</v>
      </c>
      <c r="I273" t="s">
        <v>722</v>
      </c>
      <c r="J273">
        <v>1.6584000000000001</v>
      </c>
      <c r="K273">
        <v>1.4883999999999999</v>
      </c>
      <c r="L273">
        <v>1.5677000000000001</v>
      </c>
      <c r="M273">
        <v>1.2750999999999999</v>
      </c>
      <c r="N273">
        <v>0.96230000000000004</v>
      </c>
      <c r="O273">
        <v>0.87429999999999997</v>
      </c>
      <c r="P273">
        <v>1.4924999999999999</v>
      </c>
      <c r="Q273">
        <v>1.508</v>
      </c>
      <c r="R273">
        <v>1.5981000000000001</v>
      </c>
      <c r="S273">
        <v>1.6586000000000001</v>
      </c>
      <c r="T273">
        <v>1.8023</v>
      </c>
      <c r="U273">
        <v>1.8281000000000001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row>
    <row r="274" spans="8:48" x14ac:dyDescent="0.3">
      <c r="H274" t="s">
        <v>723</v>
      </c>
      <c r="I274" t="s">
        <v>724</v>
      </c>
      <c r="J274">
        <v>1.1511</v>
      </c>
      <c r="K274">
        <v>1.1897</v>
      </c>
      <c r="L274">
        <v>2.1191</v>
      </c>
      <c r="M274">
        <v>1.4215</v>
      </c>
      <c r="N274">
        <v>1.3531</v>
      </c>
      <c r="O274">
        <v>1.3104</v>
      </c>
      <c r="P274">
        <v>1.5769</v>
      </c>
      <c r="Q274">
        <v>2.5232000000000001</v>
      </c>
      <c r="R274">
        <v>2.3963000000000001</v>
      </c>
      <c r="S274">
        <v>2.1816</v>
      </c>
      <c r="T274">
        <v>2.0145</v>
      </c>
      <c r="U274">
        <v>0.4874</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row>
    <row r="275" spans="8:48" x14ac:dyDescent="0.3">
      <c r="H275" t="s">
        <v>725</v>
      </c>
      <c r="I275" t="s">
        <v>726</v>
      </c>
      <c r="J275">
        <v>0</v>
      </c>
      <c r="K275">
        <v>0</v>
      </c>
      <c r="L275">
        <v>0</v>
      </c>
      <c r="M275">
        <v>1.1039000000000001</v>
      </c>
      <c r="N275">
        <v>1.5039</v>
      </c>
      <c r="O275">
        <v>1.5864</v>
      </c>
      <c r="P275">
        <v>1.6275999999999999</v>
      </c>
      <c r="Q275">
        <v>1.3149</v>
      </c>
      <c r="R275">
        <v>1.3347</v>
      </c>
      <c r="S275">
        <v>0.72860000000000003</v>
      </c>
      <c r="T275">
        <v>0.87050000000000005</v>
      </c>
      <c r="U275">
        <v>0.82869999999999999</v>
      </c>
      <c r="V275">
        <v>0.83620000000000005</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row>
    <row r="276" spans="8:48" x14ac:dyDescent="0.3">
      <c r="H276" t="s">
        <v>727</v>
      </c>
      <c r="I276" t="s">
        <v>728</v>
      </c>
      <c r="J276">
        <v>1.415</v>
      </c>
      <c r="K276">
        <v>0.87509999999999999</v>
      </c>
      <c r="L276">
        <v>0.8125</v>
      </c>
      <c r="M276">
        <v>1.0061</v>
      </c>
      <c r="N276">
        <v>1.1767000000000001</v>
      </c>
      <c r="O276">
        <v>1.1756</v>
      </c>
      <c r="P276">
        <v>0.70020000000000004</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row>
    <row r="277" spans="8:48" x14ac:dyDescent="0.3">
      <c r="H277" t="s">
        <v>729</v>
      </c>
      <c r="I277" t="s">
        <v>730</v>
      </c>
      <c r="J277">
        <v>1.4830000000000001</v>
      </c>
      <c r="K277">
        <v>1.27</v>
      </c>
      <c r="L277">
        <v>0.70389999999999997</v>
      </c>
      <c r="M277">
        <v>0</v>
      </c>
      <c r="N277">
        <v>0</v>
      </c>
      <c r="O277">
        <v>0</v>
      </c>
      <c r="P277">
        <v>0</v>
      </c>
      <c r="Q277">
        <v>0</v>
      </c>
      <c r="R277">
        <v>0</v>
      </c>
      <c r="S277">
        <v>0</v>
      </c>
      <c r="T277">
        <v>0</v>
      </c>
      <c r="U277">
        <v>0</v>
      </c>
      <c r="V277">
        <v>0.74990000000000001</v>
      </c>
      <c r="W277">
        <v>0.65110000000000001</v>
      </c>
      <c r="X277">
        <v>0.89810000000000001</v>
      </c>
      <c r="Y277">
        <v>0.88900000000000001</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row>
    <row r="278" spans="8:48" x14ac:dyDescent="0.3">
      <c r="H278" t="s">
        <v>731</v>
      </c>
      <c r="I278" t="s">
        <v>732</v>
      </c>
      <c r="J278">
        <v>0</v>
      </c>
      <c r="K278">
        <v>0</v>
      </c>
      <c r="L278">
        <v>0</v>
      </c>
      <c r="M278">
        <v>0</v>
      </c>
      <c r="N278">
        <v>0</v>
      </c>
      <c r="O278">
        <v>0</v>
      </c>
      <c r="P278">
        <v>0.60829999999999995</v>
      </c>
      <c r="Q278">
        <v>0</v>
      </c>
      <c r="R278">
        <v>0</v>
      </c>
      <c r="S278">
        <v>0</v>
      </c>
      <c r="T278">
        <v>0</v>
      </c>
      <c r="U278">
        <v>0</v>
      </c>
      <c r="V278">
        <v>0</v>
      </c>
      <c r="W278">
        <v>0</v>
      </c>
      <c r="X278">
        <v>0</v>
      </c>
      <c r="Y278">
        <v>1.4511000000000001</v>
      </c>
      <c r="Z278">
        <v>2.0373000000000001</v>
      </c>
      <c r="AA278">
        <v>1.9359</v>
      </c>
      <c r="AB278">
        <v>2.3618000000000001</v>
      </c>
      <c r="AC278">
        <v>2.2652000000000001</v>
      </c>
      <c r="AD278">
        <v>2.3767999999999998</v>
      </c>
      <c r="AE278">
        <v>1.6666000000000001</v>
      </c>
      <c r="AF278">
        <v>1.2847</v>
      </c>
      <c r="AG278">
        <v>1.23</v>
      </c>
      <c r="AH278">
        <v>1.1108</v>
      </c>
      <c r="AI278">
        <v>1.2302999999999999</v>
      </c>
      <c r="AJ278">
        <v>1.1536</v>
      </c>
      <c r="AK278">
        <v>1.0527</v>
      </c>
      <c r="AL278">
        <v>0</v>
      </c>
      <c r="AM278">
        <v>0</v>
      </c>
      <c r="AN278">
        <v>0</v>
      </c>
      <c r="AO278">
        <v>0</v>
      </c>
      <c r="AP278">
        <v>0</v>
      </c>
      <c r="AQ278">
        <v>0</v>
      </c>
      <c r="AR278">
        <v>0</v>
      </c>
      <c r="AS278">
        <v>0</v>
      </c>
      <c r="AT278">
        <v>0</v>
      </c>
      <c r="AU278">
        <v>0</v>
      </c>
      <c r="AV278">
        <v>0</v>
      </c>
    </row>
    <row r="279" spans="8:48" x14ac:dyDescent="0.3">
      <c r="H279" t="s">
        <v>733</v>
      </c>
      <c r="I279" t="s">
        <v>734</v>
      </c>
      <c r="J279">
        <v>0</v>
      </c>
      <c r="K279">
        <v>0</v>
      </c>
      <c r="L279">
        <v>0</v>
      </c>
      <c r="M279">
        <v>0</v>
      </c>
      <c r="N279">
        <v>0.84060000000000001</v>
      </c>
      <c r="O279">
        <v>0.86860000000000004</v>
      </c>
      <c r="P279">
        <v>0.93730000000000002</v>
      </c>
      <c r="Q279">
        <v>0.94830000000000003</v>
      </c>
      <c r="R279">
        <v>1.1095999999999999</v>
      </c>
      <c r="S279">
        <v>1.7765</v>
      </c>
      <c r="T279">
        <v>2.0583999999999998</v>
      </c>
      <c r="U279">
        <v>2.3045</v>
      </c>
      <c r="V279">
        <v>2.1480999999999999</v>
      </c>
      <c r="W279">
        <v>1.8362000000000001</v>
      </c>
      <c r="X279">
        <v>1.7486999999999999</v>
      </c>
      <c r="Y279">
        <v>1.7466999999999999</v>
      </c>
      <c r="Z279">
        <v>1.9087000000000001</v>
      </c>
      <c r="AA279">
        <v>1.1177999999999999</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row>
    <row r="280" spans="8:48" x14ac:dyDescent="0.3">
      <c r="H280" t="s">
        <v>735</v>
      </c>
      <c r="I280" t="s">
        <v>736</v>
      </c>
      <c r="J280">
        <v>0</v>
      </c>
      <c r="K280">
        <v>0</v>
      </c>
      <c r="L280">
        <v>0</v>
      </c>
      <c r="M280">
        <v>0</v>
      </c>
      <c r="N280">
        <v>0</v>
      </c>
      <c r="O280">
        <v>0</v>
      </c>
      <c r="P280">
        <v>0</v>
      </c>
      <c r="Q280">
        <v>0</v>
      </c>
      <c r="R280">
        <v>0</v>
      </c>
      <c r="S280">
        <v>0</v>
      </c>
      <c r="T280">
        <v>0</v>
      </c>
      <c r="U280">
        <v>0</v>
      </c>
      <c r="V280">
        <v>0</v>
      </c>
      <c r="W280">
        <v>0</v>
      </c>
      <c r="X280">
        <v>0</v>
      </c>
      <c r="Y280">
        <v>0</v>
      </c>
      <c r="Z280">
        <v>0</v>
      </c>
      <c r="AA280">
        <v>1.6114999999999999</v>
      </c>
      <c r="AB280">
        <v>1.6438999999999999</v>
      </c>
      <c r="AC280">
        <v>1.9870000000000001</v>
      </c>
      <c r="AD280">
        <v>2.5005999999999999</v>
      </c>
      <c r="AE280">
        <v>2.3157999999999999</v>
      </c>
      <c r="AF280">
        <v>2.198</v>
      </c>
      <c r="AG280">
        <v>1.6664000000000001</v>
      </c>
      <c r="AH280">
        <v>1.0584</v>
      </c>
      <c r="AI280">
        <v>0.76239999999999997</v>
      </c>
      <c r="AJ280">
        <v>0.80569999999999997</v>
      </c>
      <c r="AK280">
        <v>0.83120000000000005</v>
      </c>
      <c r="AL280">
        <v>0.85119999999999996</v>
      </c>
      <c r="AM280">
        <v>0.77300000000000002</v>
      </c>
      <c r="AN280">
        <v>0.84489999999999998</v>
      </c>
      <c r="AO280">
        <v>0</v>
      </c>
      <c r="AP280">
        <v>0</v>
      </c>
      <c r="AQ280">
        <v>0</v>
      </c>
      <c r="AR280">
        <v>0</v>
      </c>
      <c r="AS280">
        <v>0</v>
      </c>
      <c r="AT280">
        <v>0</v>
      </c>
      <c r="AU280">
        <v>0</v>
      </c>
      <c r="AV280">
        <v>0</v>
      </c>
    </row>
    <row r="281" spans="8:48" x14ac:dyDescent="0.3">
      <c r="H281" t="s">
        <v>737</v>
      </c>
      <c r="I281" t="s">
        <v>738</v>
      </c>
      <c r="J281">
        <v>0</v>
      </c>
      <c r="K281">
        <v>0</v>
      </c>
      <c r="L281">
        <v>0</v>
      </c>
      <c r="M281">
        <v>0</v>
      </c>
      <c r="N281">
        <v>0</v>
      </c>
      <c r="O281">
        <v>0</v>
      </c>
      <c r="P281">
        <v>0</v>
      </c>
      <c r="Q281">
        <v>0</v>
      </c>
      <c r="R281">
        <v>1.8617999999999999</v>
      </c>
      <c r="S281">
        <v>1.2503</v>
      </c>
      <c r="T281">
        <v>1.6896</v>
      </c>
      <c r="U281">
        <v>1.2949999999999999</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row>
    <row r="282" spans="8:48" x14ac:dyDescent="0.3">
      <c r="H282" t="s">
        <v>739</v>
      </c>
      <c r="I282" t="s">
        <v>740</v>
      </c>
      <c r="J282">
        <v>0.97750000000000004</v>
      </c>
      <c r="K282">
        <v>0.85489999999999999</v>
      </c>
      <c r="L282">
        <v>0.49249999999999999</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row>
    <row r="283" spans="8:48" x14ac:dyDescent="0.3">
      <c r="H283" t="s">
        <v>741</v>
      </c>
      <c r="I283" t="s">
        <v>742</v>
      </c>
      <c r="J283">
        <v>0</v>
      </c>
      <c r="K283">
        <v>0</v>
      </c>
      <c r="L283">
        <v>0</v>
      </c>
      <c r="M283">
        <v>1.2166999999999999</v>
      </c>
      <c r="N283">
        <v>1.3374999999999999</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row>
    <row r="284" spans="8:48" x14ac:dyDescent="0.3">
      <c r="H284" t="s">
        <v>743</v>
      </c>
      <c r="I284" t="s">
        <v>744</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2.1638000000000002</v>
      </c>
      <c r="AE284">
        <v>1.7674000000000001</v>
      </c>
      <c r="AF284">
        <v>1.4206000000000001</v>
      </c>
      <c r="AG284">
        <v>2.7048000000000001</v>
      </c>
      <c r="AH284">
        <v>2.7271000000000001</v>
      </c>
      <c r="AI284">
        <v>2.9026999999999998</v>
      </c>
      <c r="AJ284">
        <v>2.9115000000000002</v>
      </c>
      <c r="AK284">
        <v>2.6800999999999999</v>
      </c>
      <c r="AL284">
        <v>2.1674000000000002</v>
      </c>
      <c r="AM284">
        <v>2.1686000000000001</v>
      </c>
      <c r="AN284">
        <v>2.0360999999999998</v>
      </c>
      <c r="AO284">
        <v>1.8802000000000001</v>
      </c>
      <c r="AP284">
        <v>2.2894999999999999</v>
      </c>
      <c r="AQ284">
        <v>2.3936999999999999</v>
      </c>
      <c r="AR284">
        <v>2.4857999999999998</v>
      </c>
      <c r="AS284">
        <v>2.0975000000000001</v>
      </c>
      <c r="AT284">
        <v>1.3720000000000001</v>
      </c>
      <c r="AU284">
        <v>0.88219999999999998</v>
      </c>
      <c r="AV284">
        <v>0</v>
      </c>
    </row>
    <row r="285" spans="8:48" x14ac:dyDescent="0.3">
      <c r="H285" t="s">
        <v>745</v>
      </c>
      <c r="I285" t="s">
        <v>746</v>
      </c>
      <c r="J285">
        <v>0</v>
      </c>
      <c r="K285">
        <v>0</v>
      </c>
      <c r="L285">
        <v>0</v>
      </c>
      <c r="M285">
        <v>0</v>
      </c>
      <c r="N285">
        <v>0</v>
      </c>
      <c r="O285">
        <v>0</v>
      </c>
      <c r="P285">
        <v>0</v>
      </c>
      <c r="Q285">
        <v>0</v>
      </c>
      <c r="R285">
        <v>0</v>
      </c>
      <c r="S285">
        <v>0</v>
      </c>
      <c r="T285">
        <v>0</v>
      </c>
      <c r="U285">
        <v>0</v>
      </c>
      <c r="V285">
        <v>0</v>
      </c>
      <c r="W285">
        <v>0.43940000000000001</v>
      </c>
      <c r="X285">
        <v>0.87670000000000003</v>
      </c>
      <c r="Y285">
        <v>0.96919999999999995</v>
      </c>
      <c r="Z285">
        <v>0.81159999999999999</v>
      </c>
      <c r="AA285">
        <v>0.70369999999999999</v>
      </c>
      <c r="AB285">
        <v>0.91739999999999999</v>
      </c>
      <c r="AC285">
        <v>0.69120000000000004</v>
      </c>
      <c r="AD285">
        <v>0.7429</v>
      </c>
      <c r="AE285">
        <v>0.82130000000000003</v>
      </c>
      <c r="AF285">
        <v>0.86550000000000005</v>
      </c>
      <c r="AG285">
        <v>0.80689999999999995</v>
      </c>
      <c r="AH285">
        <v>0.80559999999999998</v>
      </c>
      <c r="AI285">
        <v>0.61550000000000005</v>
      </c>
      <c r="AJ285">
        <v>0.56130000000000002</v>
      </c>
      <c r="AK285">
        <v>0.40550000000000003</v>
      </c>
      <c r="AL285">
        <v>0.31830000000000003</v>
      </c>
      <c r="AM285">
        <v>0.1037</v>
      </c>
      <c r="AN285">
        <v>0.11</v>
      </c>
      <c r="AO285">
        <v>0</v>
      </c>
      <c r="AP285">
        <v>0</v>
      </c>
      <c r="AQ285">
        <v>0</v>
      </c>
      <c r="AR285">
        <v>0</v>
      </c>
      <c r="AS285">
        <v>0</v>
      </c>
      <c r="AT285">
        <v>0</v>
      </c>
      <c r="AU285">
        <v>0</v>
      </c>
      <c r="AV285">
        <v>0</v>
      </c>
    </row>
    <row r="286" spans="8:48" x14ac:dyDescent="0.3">
      <c r="H286" t="s">
        <v>747</v>
      </c>
      <c r="I286" t="s">
        <v>748</v>
      </c>
      <c r="J286">
        <v>0.63219999999999998</v>
      </c>
      <c r="K286">
        <v>0.98929999999999996</v>
      </c>
      <c r="L286">
        <v>0.88729999999999998</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row>
    <row r="287" spans="8:48" x14ac:dyDescent="0.3">
      <c r="H287" t="s">
        <v>749</v>
      </c>
      <c r="I287" t="s">
        <v>750</v>
      </c>
      <c r="J287">
        <v>0</v>
      </c>
      <c r="K287">
        <v>0</v>
      </c>
      <c r="L287">
        <v>0</v>
      </c>
      <c r="M287">
        <v>0</v>
      </c>
      <c r="N287">
        <v>0.87680000000000002</v>
      </c>
      <c r="O287">
        <v>0.78090000000000004</v>
      </c>
      <c r="P287">
        <v>0.82779999999999998</v>
      </c>
      <c r="Q287">
        <v>1.2186999999999999</v>
      </c>
      <c r="R287">
        <v>1.1371</v>
      </c>
      <c r="S287">
        <v>1.0739000000000001</v>
      </c>
      <c r="T287">
        <v>1.171</v>
      </c>
      <c r="U287">
        <v>1.3695999999999999</v>
      </c>
      <c r="V287">
        <v>1.5161</v>
      </c>
      <c r="W287">
        <v>1.2566999999999999</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row>
    <row r="288" spans="8:48" x14ac:dyDescent="0.3">
      <c r="H288" t="s">
        <v>751</v>
      </c>
      <c r="I288" t="s">
        <v>752</v>
      </c>
      <c r="J288">
        <v>0</v>
      </c>
      <c r="K288">
        <v>0</v>
      </c>
      <c r="L288">
        <v>0</v>
      </c>
      <c r="M288">
        <v>0</v>
      </c>
      <c r="N288">
        <v>0</v>
      </c>
      <c r="O288">
        <v>0</v>
      </c>
      <c r="P288">
        <v>0</v>
      </c>
      <c r="Q288">
        <v>0</v>
      </c>
      <c r="R288">
        <v>0</v>
      </c>
      <c r="S288">
        <v>0</v>
      </c>
      <c r="T288">
        <v>0</v>
      </c>
      <c r="U288">
        <v>1.1277999999999999</v>
      </c>
      <c r="V288">
        <v>1.1355999999999999</v>
      </c>
      <c r="W288">
        <v>0.95140000000000002</v>
      </c>
      <c r="X288">
        <v>0.98280000000000001</v>
      </c>
      <c r="Y288">
        <v>0.87960000000000005</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row>
    <row r="289" spans="8:48" x14ac:dyDescent="0.3">
      <c r="H289" t="s">
        <v>753</v>
      </c>
      <c r="I289" t="s">
        <v>754</v>
      </c>
      <c r="J289">
        <v>1.0398000000000001</v>
      </c>
      <c r="K289">
        <v>0.86699999999999999</v>
      </c>
      <c r="L289">
        <v>0.98150000000000004</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row>
    <row r="290" spans="8:48" x14ac:dyDescent="0.3">
      <c r="H290" t="s">
        <v>755</v>
      </c>
      <c r="I290" t="s">
        <v>756</v>
      </c>
      <c r="J290">
        <v>0</v>
      </c>
      <c r="K290">
        <v>0</v>
      </c>
      <c r="L290">
        <v>0</v>
      </c>
      <c r="M290">
        <v>1.2573000000000001</v>
      </c>
      <c r="N290">
        <v>1.3122</v>
      </c>
      <c r="O290">
        <v>0.59399999999999997</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row>
    <row r="291" spans="8:48" x14ac:dyDescent="0.3">
      <c r="H291" t="s">
        <v>440</v>
      </c>
      <c r="I291" t="s">
        <v>596</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0.65920000000000001</v>
      </c>
      <c r="AK291">
        <v>0.65890000000000004</v>
      </c>
      <c r="AL291">
        <v>1.5452999999999999</v>
      </c>
      <c r="AM291">
        <v>1.6932</v>
      </c>
      <c r="AN291">
        <v>2.1536</v>
      </c>
      <c r="AO291">
        <v>1.8956999999999999</v>
      </c>
      <c r="AP291">
        <v>1.5472999999999999</v>
      </c>
      <c r="AQ291">
        <v>1.4524999999999999</v>
      </c>
      <c r="AR291">
        <v>1.5194000000000001</v>
      </c>
      <c r="AS291">
        <v>1.5306</v>
      </c>
      <c r="AT291">
        <v>1.6581999999999999</v>
      </c>
      <c r="AU291">
        <v>0</v>
      </c>
      <c r="AV291">
        <v>0</v>
      </c>
    </row>
    <row r="292" spans="8:48" x14ac:dyDescent="0.3">
      <c r="H292" t="s">
        <v>757</v>
      </c>
      <c r="I292" t="s">
        <v>758</v>
      </c>
      <c r="J292">
        <v>0</v>
      </c>
      <c r="K292">
        <v>0</v>
      </c>
      <c r="L292">
        <v>0</v>
      </c>
      <c r="M292">
        <v>0</v>
      </c>
      <c r="N292">
        <v>0</v>
      </c>
      <c r="O292">
        <v>4.2700000000000002E-2</v>
      </c>
      <c r="P292">
        <v>1.1853</v>
      </c>
      <c r="Q292">
        <v>1.2785</v>
      </c>
      <c r="R292">
        <v>0.53790000000000004</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row>
    <row r="293" spans="8:48" x14ac:dyDescent="0.3">
      <c r="H293" t="s">
        <v>759</v>
      </c>
      <c r="I293" t="s">
        <v>760</v>
      </c>
      <c r="J293">
        <v>0</v>
      </c>
      <c r="K293">
        <v>0</v>
      </c>
      <c r="L293">
        <v>0</v>
      </c>
      <c r="M293">
        <v>0</v>
      </c>
      <c r="N293">
        <v>0.15490000000000001</v>
      </c>
      <c r="O293">
        <v>1.4650000000000001</v>
      </c>
      <c r="P293">
        <v>1.476</v>
      </c>
      <c r="Q293">
        <v>0.96299999999999997</v>
      </c>
      <c r="R293">
        <v>1.0338000000000001</v>
      </c>
      <c r="S293">
        <v>0.92049999999999998</v>
      </c>
      <c r="T293">
        <v>1.056</v>
      </c>
      <c r="U293">
        <v>0.97829999999999995</v>
      </c>
      <c r="V293">
        <v>0.93969999999999998</v>
      </c>
      <c r="W293">
        <v>0.74109999999999998</v>
      </c>
      <c r="X293">
        <v>0.73599999999999999</v>
      </c>
      <c r="Y293">
        <v>0.67710000000000004</v>
      </c>
      <c r="Z293">
        <v>0.77710000000000001</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row>
    <row r="294" spans="8:48" x14ac:dyDescent="0.3">
      <c r="H294" t="s">
        <v>761</v>
      </c>
      <c r="I294" t="s">
        <v>762</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0.60350000000000004</v>
      </c>
      <c r="AJ294">
        <v>0.72919999999999996</v>
      </c>
      <c r="AK294">
        <v>0.65749999999999997</v>
      </c>
      <c r="AL294">
        <v>0.6835</v>
      </c>
      <c r="AM294">
        <v>0.58840000000000003</v>
      </c>
      <c r="AN294">
        <v>0.40849999999999997</v>
      </c>
      <c r="AO294">
        <v>0.35489999999999999</v>
      </c>
      <c r="AP294">
        <v>0.2429</v>
      </c>
      <c r="AQ294">
        <v>0.20899999999999999</v>
      </c>
      <c r="AR294">
        <v>0.15790000000000001</v>
      </c>
      <c r="AS294">
        <v>0</v>
      </c>
      <c r="AT294">
        <v>0</v>
      </c>
      <c r="AU294">
        <v>0</v>
      </c>
      <c r="AV294">
        <v>0</v>
      </c>
    </row>
    <row r="295" spans="8:48" x14ac:dyDescent="0.3">
      <c r="H295" t="s">
        <v>763</v>
      </c>
      <c r="I295" t="s">
        <v>764</v>
      </c>
      <c r="J295">
        <v>0.82620000000000005</v>
      </c>
      <c r="K295">
        <v>0.58309999999999995</v>
      </c>
      <c r="L295">
        <v>0.84840000000000004</v>
      </c>
      <c r="M295">
        <v>0.37480000000000002</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row>
    <row r="296" spans="8:48" x14ac:dyDescent="0.3">
      <c r="H296" t="s">
        <v>765</v>
      </c>
      <c r="I296" t="s">
        <v>766</v>
      </c>
      <c r="J296">
        <v>0</v>
      </c>
      <c r="K296">
        <v>0</v>
      </c>
      <c r="L296">
        <v>0</v>
      </c>
      <c r="M296">
        <v>0</v>
      </c>
      <c r="N296">
        <v>0</v>
      </c>
      <c r="O296">
        <v>0</v>
      </c>
      <c r="P296">
        <v>0</v>
      </c>
      <c r="Q296">
        <v>0</v>
      </c>
      <c r="R296">
        <v>0</v>
      </c>
      <c r="S296">
        <v>0.73850000000000005</v>
      </c>
      <c r="T296">
        <v>0.83779999999999999</v>
      </c>
      <c r="U296">
        <v>0.69510000000000005</v>
      </c>
      <c r="V296">
        <v>0.75409999999999999</v>
      </c>
      <c r="W296">
        <v>0.68759999999999999</v>
      </c>
      <c r="X296">
        <v>0.2994</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row>
    <row r="297" spans="8:48" x14ac:dyDescent="0.3">
      <c r="H297" t="s">
        <v>767</v>
      </c>
      <c r="I297" t="s">
        <v>768</v>
      </c>
      <c r="J297">
        <v>1.5931</v>
      </c>
      <c r="K297">
        <v>1.4574</v>
      </c>
      <c r="L297">
        <v>1.5444</v>
      </c>
      <c r="M297">
        <v>1.4398</v>
      </c>
      <c r="N297">
        <v>1.3280000000000001</v>
      </c>
      <c r="O297">
        <v>1.5385</v>
      </c>
      <c r="P297">
        <v>1.5645</v>
      </c>
      <c r="Q297">
        <v>1.7428999999999999</v>
      </c>
      <c r="R297">
        <v>1.6635</v>
      </c>
      <c r="S297">
        <v>1.6712</v>
      </c>
      <c r="T297">
        <v>1.6595</v>
      </c>
      <c r="U297">
        <v>1.6597999999999999</v>
      </c>
      <c r="V297">
        <v>2.121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row>
    <row r="298" spans="8:48" x14ac:dyDescent="0.3">
      <c r="H298" t="s">
        <v>769</v>
      </c>
      <c r="I298" t="s">
        <v>770</v>
      </c>
      <c r="J298">
        <v>0</v>
      </c>
      <c r="K298">
        <v>0</v>
      </c>
      <c r="L298">
        <v>0</v>
      </c>
      <c r="M298">
        <v>0.72030000000000005</v>
      </c>
      <c r="N298">
        <v>1.026</v>
      </c>
      <c r="O298">
        <v>0.87780000000000002</v>
      </c>
      <c r="P298">
        <v>0.82050000000000001</v>
      </c>
      <c r="Q298">
        <v>1.5176000000000001</v>
      </c>
      <c r="R298">
        <v>1.7841</v>
      </c>
      <c r="S298">
        <v>1.7174</v>
      </c>
      <c r="T298">
        <v>1.4963</v>
      </c>
      <c r="U298">
        <v>1.8261000000000001</v>
      </c>
      <c r="V298">
        <v>2.1829999999999998</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row>
    <row r="299" spans="8:48" x14ac:dyDescent="0.3">
      <c r="H299" t="s">
        <v>771</v>
      </c>
      <c r="I299" t="s">
        <v>772</v>
      </c>
      <c r="J299">
        <v>0.84950000000000003</v>
      </c>
      <c r="K299">
        <v>0.78120000000000001</v>
      </c>
      <c r="L299">
        <v>0.7238</v>
      </c>
      <c r="M299">
        <v>0.52029999999999998</v>
      </c>
      <c r="N299">
        <v>0.77959999999999996</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row>
    <row r="300" spans="8:48" x14ac:dyDescent="0.3">
      <c r="H300" t="s">
        <v>773</v>
      </c>
      <c r="I300" t="s">
        <v>774</v>
      </c>
      <c r="J300">
        <v>0</v>
      </c>
      <c r="K300">
        <v>0</v>
      </c>
      <c r="L300">
        <v>0</v>
      </c>
      <c r="M300">
        <v>0</v>
      </c>
      <c r="N300">
        <v>0</v>
      </c>
      <c r="O300">
        <v>0</v>
      </c>
      <c r="P300">
        <v>0</v>
      </c>
      <c r="Q300">
        <v>0.92589999999999995</v>
      </c>
      <c r="R300">
        <v>0.66369999999999996</v>
      </c>
      <c r="S300">
        <v>0.63339999999999996</v>
      </c>
      <c r="T300">
        <v>0.64429999999999998</v>
      </c>
      <c r="U300">
        <v>0.73409999999999997</v>
      </c>
      <c r="V300">
        <v>0.6734</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row>
    <row r="301" spans="8:48" x14ac:dyDescent="0.3">
      <c r="H301" t="s">
        <v>775</v>
      </c>
      <c r="I301" t="s">
        <v>776</v>
      </c>
      <c r="J301">
        <v>0</v>
      </c>
      <c r="K301">
        <v>0</v>
      </c>
      <c r="L301">
        <v>0</v>
      </c>
      <c r="M301">
        <v>0</v>
      </c>
      <c r="N301">
        <v>1.1097999999999999</v>
      </c>
      <c r="O301">
        <v>1.0745</v>
      </c>
      <c r="P301">
        <v>0.94199999999999995</v>
      </c>
      <c r="Q301">
        <v>0</v>
      </c>
      <c r="R301">
        <v>0</v>
      </c>
      <c r="S301">
        <v>0</v>
      </c>
      <c r="T301">
        <v>0</v>
      </c>
      <c r="U301">
        <v>0</v>
      </c>
      <c r="V301">
        <v>0.82389999999999997</v>
      </c>
      <c r="W301">
        <v>0.67210000000000003</v>
      </c>
      <c r="X301">
        <v>0.95489999999999997</v>
      </c>
      <c r="Y301">
        <v>1.0806</v>
      </c>
      <c r="Z301">
        <v>1.208</v>
      </c>
      <c r="AA301">
        <v>1.4771000000000001</v>
      </c>
      <c r="AB301">
        <v>1.7241</v>
      </c>
      <c r="AC301">
        <v>1.1400999999999999</v>
      </c>
      <c r="AD301">
        <v>1.0117</v>
      </c>
      <c r="AE301">
        <v>0.88080000000000003</v>
      </c>
      <c r="AF301">
        <v>0.84150000000000003</v>
      </c>
      <c r="AG301">
        <v>0.75429999999999997</v>
      </c>
      <c r="AH301">
        <v>0.53879999999999995</v>
      </c>
      <c r="AI301">
        <v>0.40350000000000003</v>
      </c>
      <c r="AJ301">
        <v>0</v>
      </c>
      <c r="AK301">
        <v>0</v>
      </c>
      <c r="AL301">
        <v>0</v>
      </c>
      <c r="AM301">
        <v>0</v>
      </c>
      <c r="AN301">
        <v>0</v>
      </c>
      <c r="AO301">
        <v>0</v>
      </c>
      <c r="AP301">
        <v>0</v>
      </c>
      <c r="AQ301">
        <v>0</v>
      </c>
      <c r="AR301">
        <v>0</v>
      </c>
      <c r="AS301">
        <v>0</v>
      </c>
      <c r="AT301">
        <v>0</v>
      </c>
      <c r="AU301">
        <v>0</v>
      </c>
      <c r="AV301">
        <v>0</v>
      </c>
    </row>
    <row r="302" spans="8:48" x14ac:dyDescent="0.3">
      <c r="H302" t="s">
        <v>777</v>
      </c>
      <c r="I302" t="s">
        <v>778</v>
      </c>
      <c r="J302">
        <v>0</v>
      </c>
      <c r="K302">
        <v>0</v>
      </c>
      <c r="L302">
        <v>0</v>
      </c>
      <c r="M302">
        <v>0</v>
      </c>
      <c r="N302">
        <v>0</v>
      </c>
      <c r="O302">
        <v>0</v>
      </c>
      <c r="P302">
        <v>0</v>
      </c>
      <c r="Q302">
        <v>0</v>
      </c>
      <c r="R302">
        <v>0</v>
      </c>
      <c r="S302">
        <v>0</v>
      </c>
      <c r="T302">
        <v>0</v>
      </c>
      <c r="U302">
        <v>0</v>
      </c>
      <c r="V302">
        <v>0</v>
      </c>
      <c r="W302">
        <v>1.3236000000000001</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row>
    <row r="303" spans="8:48" x14ac:dyDescent="0.3">
      <c r="H303" t="s">
        <v>779</v>
      </c>
      <c r="I303" t="s">
        <v>780</v>
      </c>
      <c r="J303">
        <v>0</v>
      </c>
      <c r="K303">
        <v>0</v>
      </c>
      <c r="L303">
        <v>0</v>
      </c>
      <c r="M303">
        <v>0</v>
      </c>
      <c r="N303">
        <v>0</v>
      </c>
      <c r="O303">
        <v>0</v>
      </c>
      <c r="P303">
        <v>1.032</v>
      </c>
      <c r="Q303">
        <v>1.0049999999999999</v>
      </c>
      <c r="R303">
        <v>1.0327</v>
      </c>
      <c r="S303">
        <v>0.90569999999999995</v>
      </c>
      <c r="T303">
        <v>0.88990000000000002</v>
      </c>
      <c r="U303">
        <v>0.89439999999999997</v>
      </c>
      <c r="V303">
        <v>0.97109999999999996</v>
      </c>
      <c r="W303">
        <v>0.86709999999999998</v>
      </c>
      <c r="X303">
        <v>0.87960000000000005</v>
      </c>
      <c r="Y303">
        <v>1.0664</v>
      </c>
      <c r="Z303">
        <v>1.0995999999999999</v>
      </c>
      <c r="AA303">
        <v>1.1157999999999999</v>
      </c>
      <c r="AB303">
        <v>1.3527</v>
      </c>
      <c r="AC303">
        <v>1.3022</v>
      </c>
      <c r="AD303">
        <v>1.3428</v>
      </c>
      <c r="AE303">
        <v>1.1067</v>
      </c>
      <c r="AF303">
        <v>0.95199999999999996</v>
      </c>
      <c r="AG303">
        <v>0.75319999999999998</v>
      </c>
      <c r="AH303">
        <v>0.74199999999999999</v>
      </c>
      <c r="AI303">
        <v>0.88890000000000002</v>
      </c>
      <c r="AJ303">
        <v>0.85719999999999996</v>
      </c>
      <c r="AK303">
        <v>1.0206999999999999</v>
      </c>
      <c r="AL303">
        <v>1.032</v>
      </c>
      <c r="AM303">
        <v>0.80879999999999996</v>
      </c>
      <c r="AN303">
        <v>0.86529999999999996</v>
      </c>
      <c r="AO303">
        <v>0.81020000000000003</v>
      </c>
      <c r="AP303">
        <v>0.66390000000000005</v>
      </c>
      <c r="AQ303">
        <v>0.51990000000000003</v>
      </c>
      <c r="AR303">
        <v>0.58120000000000005</v>
      </c>
      <c r="AS303">
        <v>0.5171</v>
      </c>
      <c r="AT303">
        <v>0</v>
      </c>
      <c r="AU303">
        <v>0</v>
      </c>
      <c r="AV303">
        <v>0</v>
      </c>
    </row>
    <row r="304" spans="8:48" x14ac:dyDescent="0.3">
      <c r="H304" t="s">
        <v>781</v>
      </c>
      <c r="I304" t="s">
        <v>782</v>
      </c>
      <c r="J304">
        <v>0</v>
      </c>
      <c r="K304">
        <v>0</v>
      </c>
      <c r="L304">
        <v>0</v>
      </c>
      <c r="M304">
        <v>0</v>
      </c>
      <c r="N304">
        <v>0</v>
      </c>
      <c r="O304">
        <v>0</v>
      </c>
      <c r="P304">
        <v>0</v>
      </c>
      <c r="Q304">
        <v>0</v>
      </c>
      <c r="R304">
        <v>0</v>
      </c>
      <c r="S304">
        <v>0</v>
      </c>
      <c r="T304">
        <v>0</v>
      </c>
      <c r="U304">
        <v>0</v>
      </c>
      <c r="V304">
        <v>0.85750000000000004</v>
      </c>
      <c r="W304">
        <v>1.2296</v>
      </c>
      <c r="X304">
        <v>1.2761</v>
      </c>
      <c r="Y304">
        <v>1.4025000000000001</v>
      </c>
      <c r="Z304">
        <v>0.86629999999999996</v>
      </c>
      <c r="AA304">
        <v>1.9136</v>
      </c>
      <c r="AB304">
        <v>1.6376999999999999</v>
      </c>
      <c r="AC304">
        <v>1.5522</v>
      </c>
      <c r="AD304">
        <v>0.86050000000000004</v>
      </c>
      <c r="AE304">
        <v>0.88880000000000003</v>
      </c>
      <c r="AF304">
        <v>1.0247999999999999</v>
      </c>
      <c r="AG304">
        <v>0.72660000000000002</v>
      </c>
      <c r="AH304">
        <v>0.80820000000000003</v>
      </c>
      <c r="AI304">
        <v>0.68579999999999997</v>
      </c>
      <c r="AJ304">
        <v>0.81979999999999997</v>
      </c>
      <c r="AK304">
        <v>0.81879999999999997</v>
      </c>
      <c r="AL304">
        <v>0.76160000000000005</v>
      </c>
      <c r="AM304">
        <v>0.81530000000000002</v>
      </c>
      <c r="AN304">
        <v>0.88639999999999997</v>
      </c>
      <c r="AO304">
        <v>1.002</v>
      </c>
      <c r="AP304">
        <v>1.2573000000000001</v>
      </c>
      <c r="AQ304">
        <v>1.1480999999999999</v>
      </c>
      <c r="AR304">
        <v>0.96779999999999999</v>
      </c>
      <c r="AS304">
        <v>0.99509999999999998</v>
      </c>
      <c r="AT304">
        <v>0.99409999999999998</v>
      </c>
      <c r="AU304">
        <v>1.1022000000000001</v>
      </c>
      <c r="AV304">
        <v>0</v>
      </c>
    </row>
    <row r="305" spans="8:48" x14ac:dyDescent="0.3">
      <c r="H305" t="s">
        <v>783</v>
      </c>
      <c r="I305" t="s">
        <v>784</v>
      </c>
      <c r="J305">
        <v>0</v>
      </c>
      <c r="K305">
        <v>0</v>
      </c>
      <c r="L305">
        <v>0.99729999999999996</v>
      </c>
      <c r="M305">
        <v>1.2786999999999999</v>
      </c>
      <c r="N305">
        <v>1.7258</v>
      </c>
      <c r="O305">
        <v>1.7298</v>
      </c>
      <c r="P305">
        <v>1.6646000000000001</v>
      </c>
      <c r="Q305">
        <v>0.99080000000000001</v>
      </c>
      <c r="R305">
        <v>0.9486</v>
      </c>
      <c r="S305">
        <v>0.80269999999999997</v>
      </c>
      <c r="T305">
        <v>0.82169999999999999</v>
      </c>
      <c r="U305">
        <v>0.8548</v>
      </c>
      <c r="V305">
        <v>0.90469999999999995</v>
      </c>
      <c r="W305">
        <v>0.82740000000000002</v>
      </c>
      <c r="X305">
        <v>0.78310000000000002</v>
      </c>
      <c r="Y305">
        <v>1.1146</v>
      </c>
      <c r="Z305">
        <v>2.0030999999999999</v>
      </c>
      <c r="AA305">
        <v>1.8589</v>
      </c>
      <c r="AB305">
        <v>1.988</v>
      </c>
      <c r="AC305">
        <v>2.0430999999999999</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row>
    <row r="306" spans="8:48" x14ac:dyDescent="0.3">
      <c r="H306" t="s">
        <v>785</v>
      </c>
      <c r="I306" t="s">
        <v>786</v>
      </c>
      <c r="J306">
        <v>0</v>
      </c>
      <c r="K306">
        <v>0</v>
      </c>
      <c r="L306">
        <v>0</v>
      </c>
      <c r="M306">
        <v>0</v>
      </c>
      <c r="N306">
        <v>0</v>
      </c>
      <c r="O306">
        <v>0</v>
      </c>
      <c r="P306">
        <v>0</v>
      </c>
      <c r="Q306">
        <v>0</v>
      </c>
      <c r="R306">
        <v>0</v>
      </c>
      <c r="S306">
        <v>0</v>
      </c>
      <c r="T306">
        <v>0.71530000000000005</v>
      </c>
      <c r="U306">
        <v>0.5897</v>
      </c>
      <c r="V306">
        <v>0.59830000000000005</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row>
    <row r="307" spans="8:48" x14ac:dyDescent="0.3">
      <c r="H307" t="s">
        <v>787</v>
      </c>
      <c r="I307" t="s">
        <v>788</v>
      </c>
      <c r="J307">
        <v>0</v>
      </c>
      <c r="K307">
        <v>0.92789999999999995</v>
      </c>
      <c r="L307">
        <v>0.83230000000000004</v>
      </c>
      <c r="M307">
        <v>0.62039999999999995</v>
      </c>
      <c r="N307">
        <v>0.58509999999999995</v>
      </c>
      <c r="O307">
        <v>0.33960000000000001</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row>
    <row r="308" spans="8:48" x14ac:dyDescent="0.3">
      <c r="H308" t="s">
        <v>789</v>
      </c>
      <c r="I308" t="s">
        <v>790</v>
      </c>
      <c r="J308">
        <v>0.87219999999999998</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row>
    <row r="309" spans="8:48" x14ac:dyDescent="0.3">
      <c r="H309" t="s">
        <v>791</v>
      </c>
      <c r="I309" t="s">
        <v>792</v>
      </c>
      <c r="J309">
        <v>0</v>
      </c>
      <c r="K309">
        <v>0</v>
      </c>
      <c r="L309">
        <v>0</v>
      </c>
      <c r="M309">
        <v>1.135</v>
      </c>
      <c r="N309">
        <v>0.89790000000000003</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row>
    <row r="310" spans="8:48" x14ac:dyDescent="0.3">
      <c r="H310" t="s">
        <v>793</v>
      </c>
      <c r="I310" t="s">
        <v>794</v>
      </c>
      <c r="J310">
        <v>2.5047999999999999</v>
      </c>
      <c r="K310">
        <v>2.0931000000000002</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row>
    <row r="311" spans="8:48" x14ac:dyDescent="0.3">
      <c r="H311" t="s">
        <v>795</v>
      </c>
      <c r="I311" t="s">
        <v>796</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0.47610000000000002</v>
      </c>
      <c r="AH311">
        <v>0</v>
      </c>
      <c r="AI311">
        <v>0</v>
      </c>
      <c r="AJ311">
        <v>0</v>
      </c>
      <c r="AK311">
        <v>0</v>
      </c>
      <c r="AL311">
        <v>0</v>
      </c>
      <c r="AM311">
        <v>0</v>
      </c>
      <c r="AN311">
        <v>0</v>
      </c>
      <c r="AO311">
        <v>0</v>
      </c>
      <c r="AP311">
        <v>0</v>
      </c>
      <c r="AQ311">
        <v>0</v>
      </c>
      <c r="AR311">
        <v>0</v>
      </c>
      <c r="AS311">
        <v>0</v>
      </c>
      <c r="AT311">
        <v>0</v>
      </c>
      <c r="AU311">
        <v>0</v>
      </c>
      <c r="AV311">
        <v>0</v>
      </c>
    </row>
    <row r="312" spans="8:48" x14ac:dyDescent="0.3">
      <c r="H312" t="s">
        <v>232</v>
      </c>
      <c r="I312" t="s">
        <v>797</v>
      </c>
      <c r="J312">
        <v>0</v>
      </c>
      <c r="K312">
        <v>0</v>
      </c>
      <c r="L312">
        <v>0.05</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row>
    <row r="313" spans="8:48" x14ac:dyDescent="0.3">
      <c r="H313" t="s">
        <v>798</v>
      </c>
      <c r="I313" t="s">
        <v>799</v>
      </c>
      <c r="J313">
        <v>0</v>
      </c>
      <c r="K313">
        <v>0.61339999999999995</v>
      </c>
      <c r="L313">
        <v>0.54579999999999995</v>
      </c>
      <c r="M313">
        <v>0.50360000000000005</v>
      </c>
      <c r="N313">
        <v>0</v>
      </c>
      <c r="O313">
        <v>0</v>
      </c>
      <c r="P313">
        <v>0.74339999999999995</v>
      </c>
      <c r="Q313">
        <v>0.96140000000000003</v>
      </c>
      <c r="R313">
        <v>0.71299999999999997</v>
      </c>
      <c r="S313">
        <v>0.81040000000000001</v>
      </c>
      <c r="T313">
        <v>0.77129999999999999</v>
      </c>
      <c r="U313">
        <v>0.61990000000000001</v>
      </c>
      <c r="V313">
        <v>0.70860000000000001</v>
      </c>
      <c r="W313">
        <v>0.51439999999999997</v>
      </c>
      <c r="X313">
        <v>2.9399999999999999E-2</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row>
    <row r="314" spans="8:48" x14ac:dyDescent="0.3">
      <c r="H314" t="s">
        <v>435</v>
      </c>
      <c r="I314" t="s">
        <v>592</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0.68149999999999999</v>
      </c>
      <c r="AK314">
        <v>0.78810000000000002</v>
      </c>
      <c r="AL314">
        <v>0.83089999999999997</v>
      </c>
      <c r="AM314">
        <v>0.76910000000000001</v>
      </c>
      <c r="AN314">
        <v>0.87819999999999998</v>
      </c>
      <c r="AO314">
        <v>0.82099999999999995</v>
      </c>
      <c r="AP314">
        <v>0</v>
      </c>
      <c r="AQ314">
        <v>0</v>
      </c>
      <c r="AR314">
        <v>0</v>
      </c>
      <c r="AS314">
        <v>0</v>
      </c>
      <c r="AT314">
        <v>0</v>
      </c>
      <c r="AU314">
        <v>0</v>
      </c>
      <c r="AV314">
        <v>0</v>
      </c>
    </row>
    <row r="315" spans="8:48" x14ac:dyDescent="0.3">
      <c r="H315" t="s">
        <v>800</v>
      </c>
      <c r="I315" t="s">
        <v>801</v>
      </c>
      <c r="J315">
        <v>0</v>
      </c>
      <c r="K315">
        <v>0</v>
      </c>
      <c r="L315">
        <v>0</v>
      </c>
      <c r="M315">
        <v>0</v>
      </c>
      <c r="N315">
        <v>0</v>
      </c>
      <c r="O315">
        <v>0</v>
      </c>
      <c r="P315">
        <v>0</v>
      </c>
      <c r="Q315">
        <v>0</v>
      </c>
      <c r="R315">
        <v>0</v>
      </c>
      <c r="S315">
        <v>1.0769</v>
      </c>
      <c r="T315">
        <v>1.0477000000000001</v>
      </c>
      <c r="U315">
        <v>1.0521</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row>
    <row r="316" spans="8:48" x14ac:dyDescent="0.3">
      <c r="H316" t="s">
        <v>802</v>
      </c>
      <c r="I316" t="s">
        <v>803</v>
      </c>
      <c r="J316">
        <v>0</v>
      </c>
      <c r="K316">
        <v>0</v>
      </c>
      <c r="L316">
        <v>0</v>
      </c>
      <c r="M316">
        <v>0</v>
      </c>
      <c r="N316">
        <v>0</v>
      </c>
      <c r="O316">
        <v>0</v>
      </c>
      <c r="P316">
        <v>0</v>
      </c>
      <c r="Q316">
        <v>0</v>
      </c>
      <c r="R316">
        <v>0</v>
      </c>
      <c r="S316">
        <v>0</v>
      </c>
      <c r="T316">
        <v>0</v>
      </c>
      <c r="U316">
        <v>0</v>
      </c>
      <c r="V316">
        <v>0</v>
      </c>
      <c r="W316">
        <v>1.1234999999999999</v>
      </c>
      <c r="X316">
        <v>1.2234</v>
      </c>
      <c r="Y316">
        <v>1.6601999999999999</v>
      </c>
      <c r="Z316">
        <v>1.3078000000000001</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row>
    <row r="317" spans="8:48" x14ac:dyDescent="0.3">
      <c r="H317" t="s">
        <v>804</v>
      </c>
      <c r="I317" t="s">
        <v>805</v>
      </c>
      <c r="J317">
        <v>0</v>
      </c>
      <c r="K317">
        <v>0</v>
      </c>
      <c r="L317">
        <v>0</v>
      </c>
      <c r="M317">
        <v>0</v>
      </c>
      <c r="N317">
        <v>0.99180000000000001</v>
      </c>
      <c r="O317">
        <v>0.87629999999999997</v>
      </c>
      <c r="P317">
        <v>0.81100000000000005</v>
      </c>
      <c r="Q317">
        <v>0.90269999999999995</v>
      </c>
      <c r="R317">
        <v>0.80740000000000001</v>
      </c>
      <c r="S317">
        <v>0.68030000000000002</v>
      </c>
      <c r="T317">
        <v>0.53059999999999996</v>
      </c>
      <c r="U317">
        <v>0.51319999999999999</v>
      </c>
      <c r="V317">
        <v>0.46820000000000001</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row>
    <row r="318" spans="8:48" x14ac:dyDescent="0.3">
      <c r="H318" t="s">
        <v>806</v>
      </c>
      <c r="I318" t="s">
        <v>807</v>
      </c>
      <c r="J318">
        <v>0</v>
      </c>
      <c r="K318">
        <v>0</v>
      </c>
      <c r="L318">
        <v>0</v>
      </c>
      <c r="M318">
        <v>0.73629999999999995</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row>
    <row r="319" spans="8:48" x14ac:dyDescent="0.3">
      <c r="H319" t="s">
        <v>808</v>
      </c>
      <c r="I319" t="s">
        <v>809</v>
      </c>
      <c r="J319">
        <v>0</v>
      </c>
      <c r="K319">
        <v>0</v>
      </c>
      <c r="L319">
        <v>0</v>
      </c>
      <c r="M319">
        <v>0</v>
      </c>
      <c r="N319">
        <v>0.70040000000000002</v>
      </c>
      <c r="O319">
        <v>0.67020000000000002</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row>
    <row r="320" spans="8:48" x14ac:dyDescent="0.3">
      <c r="H320" t="s">
        <v>810</v>
      </c>
      <c r="I320" t="s">
        <v>811</v>
      </c>
      <c r="J320">
        <v>0</v>
      </c>
      <c r="K320">
        <v>0</v>
      </c>
      <c r="L320">
        <v>0</v>
      </c>
      <c r="M320">
        <v>0</v>
      </c>
      <c r="N320">
        <v>0</v>
      </c>
      <c r="O320">
        <v>1.0799000000000001</v>
      </c>
      <c r="P320">
        <v>1.0556000000000001</v>
      </c>
      <c r="Q320">
        <v>1.1727000000000001</v>
      </c>
      <c r="R320">
        <v>1.2781</v>
      </c>
      <c r="S320">
        <v>1.3305</v>
      </c>
      <c r="T320">
        <v>1.3064</v>
      </c>
      <c r="U320">
        <v>1.2994000000000001</v>
      </c>
      <c r="V320">
        <v>1.4721</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row>
    <row r="321" spans="8:48" x14ac:dyDescent="0.3">
      <c r="H321" t="s">
        <v>812</v>
      </c>
      <c r="I321" t="s">
        <v>813</v>
      </c>
      <c r="J321">
        <v>0</v>
      </c>
      <c r="K321">
        <v>0</v>
      </c>
      <c r="L321">
        <v>0</v>
      </c>
      <c r="M321">
        <v>0</v>
      </c>
      <c r="N321">
        <v>0</v>
      </c>
      <c r="O321">
        <v>0</v>
      </c>
      <c r="P321">
        <v>0</v>
      </c>
      <c r="Q321">
        <v>0</v>
      </c>
      <c r="R321">
        <v>0</v>
      </c>
      <c r="S321">
        <v>1.8414999999999999</v>
      </c>
      <c r="T321">
        <v>1.7546999999999999</v>
      </c>
      <c r="U321">
        <v>0.95450000000000002</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row>
    <row r="322" spans="8:48" x14ac:dyDescent="0.3">
      <c r="H322" t="s">
        <v>814</v>
      </c>
      <c r="I322" t="s">
        <v>815</v>
      </c>
      <c r="J322">
        <v>0</v>
      </c>
      <c r="K322">
        <v>0</v>
      </c>
      <c r="L322">
        <v>0</v>
      </c>
      <c r="M322">
        <v>1.5229999999999999</v>
      </c>
      <c r="N322">
        <v>1.4098999999999999</v>
      </c>
      <c r="O322">
        <v>1.5582</v>
      </c>
      <c r="P322">
        <v>1.5593999999999999</v>
      </c>
      <c r="Q322">
        <v>1.6638999999999999</v>
      </c>
      <c r="R322">
        <v>1.7271000000000001</v>
      </c>
      <c r="S322">
        <v>1.6973</v>
      </c>
      <c r="T322">
        <v>1.6714</v>
      </c>
      <c r="U322">
        <v>1.8272999999999999</v>
      </c>
      <c r="V322">
        <v>1.9036</v>
      </c>
      <c r="W322">
        <v>1.6999</v>
      </c>
      <c r="X322">
        <v>1.786</v>
      </c>
      <c r="Y322">
        <v>1.853</v>
      </c>
      <c r="Z322">
        <v>1.5734999999999999</v>
      </c>
      <c r="AA322">
        <v>1.6664000000000001</v>
      </c>
      <c r="AB322">
        <v>1.8357000000000001</v>
      </c>
      <c r="AC322">
        <v>2.222</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row>
    <row r="323" spans="8:48" x14ac:dyDescent="0.3">
      <c r="H323" t="s">
        <v>816</v>
      </c>
      <c r="I323" t="s">
        <v>817</v>
      </c>
      <c r="J323">
        <v>0</v>
      </c>
      <c r="K323">
        <v>0.53639999999999999</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row>
    <row r="324" spans="8:48" x14ac:dyDescent="0.3">
      <c r="H324" t="s">
        <v>818</v>
      </c>
      <c r="I324" t="s">
        <v>819</v>
      </c>
      <c r="J324">
        <v>1.5860000000000001</v>
      </c>
      <c r="K324">
        <v>1.8960999999999999</v>
      </c>
      <c r="L324">
        <v>1.8559000000000001</v>
      </c>
      <c r="M324">
        <v>1.6147</v>
      </c>
      <c r="N324">
        <v>1.6948000000000001</v>
      </c>
      <c r="O324">
        <v>1.7615000000000001</v>
      </c>
      <c r="P324">
        <v>1.7454000000000001</v>
      </c>
      <c r="Q324">
        <v>1.5416000000000001</v>
      </c>
      <c r="R324">
        <v>1.5257000000000001</v>
      </c>
      <c r="S324">
        <v>1.4166000000000001</v>
      </c>
      <c r="T324">
        <v>1.1506000000000001</v>
      </c>
      <c r="U324">
        <v>1.0872999999999999</v>
      </c>
      <c r="V324">
        <v>1.3920999999999999</v>
      </c>
      <c r="W324">
        <v>1.5146999999999999</v>
      </c>
      <c r="X324">
        <v>1.9287000000000001</v>
      </c>
      <c r="Y324">
        <v>1.8775999999999999</v>
      </c>
      <c r="Z324">
        <v>1.9129</v>
      </c>
      <c r="AA324">
        <v>1.8593</v>
      </c>
      <c r="AB324">
        <v>1.7143999999999999</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row>
    <row r="325" spans="8:48" x14ac:dyDescent="0.3">
      <c r="H325" t="s">
        <v>820</v>
      </c>
      <c r="I325" t="s">
        <v>821</v>
      </c>
      <c r="J325">
        <v>0</v>
      </c>
      <c r="K325">
        <v>0</v>
      </c>
      <c r="L325">
        <v>0</v>
      </c>
      <c r="M325">
        <v>0</v>
      </c>
      <c r="N325">
        <v>0</v>
      </c>
      <c r="O325">
        <v>0</v>
      </c>
      <c r="P325">
        <v>0.7409</v>
      </c>
      <c r="Q325">
        <v>0.60950000000000004</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row>
    <row r="326" spans="8:48" x14ac:dyDescent="0.3">
      <c r="H326" t="s">
        <v>822</v>
      </c>
      <c r="I326" t="s">
        <v>823</v>
      </c>
      <c r="J326">
        <v>1.5575000000000001</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row>
    <row r="327" spans="8:48" x14ac:dyDescent="0.3">
      <c r="H327" t="s">
        <v>824</v>
      </c>
      <c r="I327" t="s">
        <v>825</v>
      </c>
      <c r="J327">
        <v>1.8222</v>
      </c>
      <c r="K327">
        <v>1.8892</v>
      </c>
      <c r="L327">
        <v>1.7751999999999999</v>
      </c>
      <c r="M327">
        <v>1.4348000000000001</v>
      </c>
      <c r="N327">
        <v>1.3435999999999999</v>
      </c>
      <c r="O327">
        <v>1.5631999999999999</v>
      </c>
      <c r="P327">
        <v>1.5873999999999999</v>
      </c>
      <c r="Q327">
        <v>1.1796</v>
      </c>
      <c r="R327">
        <v>0.94530000000000003</v>
      </c>
      <c r="S327">
        <v>0.95279999999999998</v>
      </c>
      <c r="T327">
        <v>0.89100000000000001</v>
      </c>
      <c r="U327">
        <v>0.99319999999999997</v>
      </c>
      <c r="V327">
        <v>1.0528</v>
      </c>
      <c r="W327">
        <v>0.96440000000000003</v>
      </c>
      <c r="X327">
        <v>0.92920000000000003</v>
      </c>
      <c r="Y327">
        <v>1.0133000000000001</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row>
    <row r="328" spans="8:48" x14ac:dyDescent="0.3">
      <c r="H328" t="s">
        <v>826</v>
      </c>
      <c r="I328" t="s">
        <v>827</v>
      </c>
      <c r="J328">
        <v>0</v>
      </c>
      <c r="K328">
        <v>0</v>
      </c>
      <c r="L328">
        <v>0</v>
      </c>
      <c r="M328">
        <v>0</v>
      </c>
      <c r="N328">
        <v>0</v>
      </c>
      <c r="O328">
        <v>0</v>
      </c>
      <c r="P328">
        <v>0</v>
      </c>
      <c r="Q328">
        <v>0</v>
      </c>
      <c r="R328">
        <v>1.335</v>
      </c>
      <c r="S328">
        <v>1.0748</v>
      </c>
      <c r="T328">
        <v>1.4500999999999999</v>
      </c>
      <c r="U328">
        <v>1.6742999999999999</v>
      </c>
      <c r="V328">
        <v>1.7583</v>
      </c>
      <c r="W328">
        <v>1.4790000000000001</v>
      </c>
      <c r="X328">
        <v>1.4467000000000001</v>
      </c>
      <c r="Y328">
        <v>1.9283999999999999</v>
      </c>
      <c r="Z328">
        <v>1.9378</v>
      </c>
      <c r="AA328">
        <v>2.2248000000000001</v>
      </c>
      <c r="AB328">
        <v>2.2336999999999998</v>
      </c>
      <c r="AC328">
        <v>1.5879000000000001</v>
      </c>
      <c r="AD328">
        <v>1.2038</v>
      </c>
      <c r="AE328">
        <v>0.96109999999999995</v>
      </c>
      <c r="AF328">
        <v>0.78320000000000001</v>
      </c>
      <c r="AG328">
        <v>0.58460000000000001</v>
      </c>
      <c r="AH328">
        <v>0.44790000000000002</v>
      </c>
      <c r="AI328">
        <v>0.3473</v>
      </c>
      <c r="AJ328">
        <v>0</v>
      </c>
      <c r="AK328">
        <v>0</v>
      </c>
      <c r="AL328">
        <v>0</v>
      </c>
      <c r="AM328">
        <v>0</v>
      </c>
      <c r="AN328">
        <v>0</v>
      </c>
      <c r="AO328">
        <v>0</v>
      </c>
      <c r="AP328">
        <v>0</v>
      </c>
      <c r="AQ328">
        <v>0</v>
      </c>
      <c r="AR328">
        <v>0</v>
      </c>
      <c r="AS328">
        <v>0</v>
      </c>
      <c r="AT328">
        <v>0</v>
      </c>
      <c r="AU328">
        <v>0</v>
      </c>
      <c r="AV328">
        <v>0</v>
      </c>
    </row>
    <row r="329" spans="8:48" x14ac:dyDescent="0.3">
      <c r="H329" t="s">
        <v>828</v>
      </c>
      <c r="I329" t="s">
        <v>829</v>
      </c>
      <c r="J329">
        <v>0</v>
      </c>
      <c r="K329">
        <v>0</v>
      </c>
      <c r="L329">
        <v>0</v>
      </c>
      <c r="M329">
        <v>0</v>
      </c>
      <c r="N329">
        <v>0</v>
      </c>
      <c r="O329">
        <v>0</v>
      </c>
      <c r="P329">
        <v>0</v>
      </c>
      <c r="Q329">
        <v>0</v>
      </c>
      <c r="R329">
        <v>0</v>
      </c>
      <c r="S329">
        <v>0</v>
      </c>
      <c r="T329">
        <v>0</v>
      </c>
      <c r="U329">
        <v>0</v>
      </c>
      <c r="V329">
        <v>0</v>
      </c>
      <c r="W329">
        <v>0</v>
      </c>
      <c r="X329">
        <v>0.53280000000000005</v>
      </c>
      <c r="Y329">
        <v>1.2062999999999999</v>
      </c>
      <c r="Z329">
        <v>1.0042</v>
      </c>
      <c r="AA329">
        <v>0.94750000000000001</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row>
    <row r="330" spans="8:48" x14ac:dyDescent="0.3">
      <c r="H330" t="s">
        <v>830</v>
      </c>
      <c r="I330" t="s">
        <v>831</v>
      </c>
      <c r="J330">
        <v>0.80459999999999998</v>
      </c>
      <c r="K330">
        <v>1.2339</v>
      </c>
      <c r="L330">
        <v>1.3854</v>
      </c>
      <c r="M330">
        <v>1.4104000000000001</v>
      </c>
      <c r="N330">
        <v>1.2168000000000001</v>
      </c>
      <c r="O330">
        <v>1.6749000000000001</v>
      </c>
      <c r="P330">
        <v>1.7692000000000001</v>
      </c>
      <c r="Q330">
        <v>0.98129999999999995</v>
      </c>
      <c r="R330">
        <v>1.1267</v>
      </c>
      <c r="S330">
        <v>1.2001999999999999</v>
      </c>
      <c r="T330">
        <v>1.1649</v>
      </c>
      <c r="U330">
        <v>1.7764</v>
      </c>
      <c r="V330">
        <v>1.9592000000000001</v>
      </c>
      <c r="W330">
        <v>1.5206</v>
      </c>
      <c r="X330">
        <v>1.595</v>
      </c>
      <c r="Y330">
        <v>0.82609999999999995</v>
      </c>
      <c r="Z330">
        <v>1.0926</v>
      </c>
      <c r="AA330">
        <v>0.997</v>
      </c>
      <c r="AB330">
        <v>1.6867000000000001</v>
      </c>
      <c r="AC330">
        <v>1.9743999999999999</v>
      </c>
      <c r="AD330">
        <v>0.90100000000000002</v>
      </c>
      <c r="AE330">
        <v>1.7324999999999999</v>
      </c>
      <c r="AF330">
        <v>2.2513000000000001</v>
      </c>
      <c r="AG330">
        <v>1.1001000000000001</v>
      </c>
      <c r="AH330">
        <v>0.95279999999999998</v>
      </c>
      <c r="AI330">
        <v>0.62309999999999999</v>
      </c>
      <c r="AJ330">
        <v>0</v>
      </c>
      <c r="AK330">
        <v>0</v>
      </c>
      <c r="AL330">
        <v>0</v>
      </c>
      <c r="AM330">
        <v>0</v>
      </c>
      <c r="AN330">
        <v>0</v>
      </c>
      <c r="AO330">
        <v>0</v>
      </c>
      <c r="AP330">
        <v>0</v>
      </c>
      <c r="AQ330">
        <v>0</v>
      </c>
      <c r="AR330">
        <v>0</v>
      </c>
      <c r="AS330">
        <v>0</v>
      </c>
      <c r="AT330">
        <v>0</v>
      </c>
      <c r="AU330">
        <v>0</v>
      </c>
      <c r="AV330">
        <v>0</v>
      </c>
    </row>
    <row r="331" spans="8:48" x14ac:dyDescent="0.3">
      <c r="H331" t="s">
        <v>832</v>
      </c>
      <c r="I331" t="s">
        <v>833</v>
      </c>
      <c r="J331">
        <v>0.90939999999999999</v>
      </c>
      <c r="K331">
        <v>1.5518000000000001</v>
      </c>
      <c r="L331">
        <v>1.8885000000000001</v>
      </c>
      <c r="M331">
        <v>0.85229999999999995</v>
      </c>
      <c r="N331">
        <v>0.9889</v>
      </c>
      <c r="O331">
        <v>1.0470999999999999</v>
      </c>
      <c r="P331">
        <v>0.9748</v>
      </c>
      <c r="Q331">
        <v>0</v>
      </c>
      <c r="R331">
        <v>0</v>
      </c>
      <c r="S331">
        <v>0</v>
      </c>
      <c r="T331">
        <v>0</v>
      </c>
      <c r="U331">
        <v>0</v>
      </c>
      <c r="V331">
        <v>0.96760000000000002</v>
      </c>
      <c r="W331">
        <v>1.3874</v>
      </c>
      <c r="X331">
        <v>1.3891</v>
      </c>
      <c r="Y331">
        <v>1.8539000000000001</v>
      </c>
      <c r="Z331">
        <v>1.5007999999999999</v>
      </c>
      <c r="AA331">
        <v>1.4683999999999999</v>
      </c>
      <c r="AB331">
        <v>1.5261</v>
      </c>
      <c r="AC331">
        <v>1.5291999999999999</v>
      </c>
      <c r="AD331">
        <v>1.742</v>
      </c>
      <c r="AE331">
        <v>1.4018999999999999</v>
      </c>
      <c r="AF331">
        <v>1.2948999999999999</v>
      </c>
      <c r="AG331">
        <v>1.0153000000000001</v>
      </c>
      <c r="AH331">
        <v>0.70699999999999996</v>
      </c>
      <c r="AI331">
        <v>0.58940000000000003</v>
      </c>
      <c r="AJ331">
        <v>0</v>
      </c>
      <c r="AK331">
        <v>0</v>
      </c>
      <c r="AL331">
        <v>0</v>
      </c>
      <c r="AM331">
        <v>0</v>
      </c>
      <c r="AN331">
        <v>0</v>
      </c>
      <c r="AO331">
        <v>0</v>
      </c>
      <c r="AP331">
        <v>0</v>
      </c>
      <c r="AQ331">
        <v>0</v>
      </c>
      <c r="AR331">
        <v>0</v>
      </c>
      <c r="AS331">
        <v>0</v>
      </c>
      <c r="AT331">
        <v>0</v>
      </c>
      <c r="AU331">
        <v>0</v>
      </c>
      <c r="AV331">
        <v>0</v>
      </c>
    </row>
    <row r="332" spans="8:48" x14ac:dyDescent="0.3">
      <c r="H332" t="s">
        <v>834</v>
      </c>
      <c r="I332" t="s">
        <v>835</v>
      </c>
      <c r="J332">
        <v>2.0476999999999999</v>
      </c>
      <c r="K332">
        <v>2.0434000000000001</v>
      </c>
      <c r="L332">
        <v>2.0259</v>
      </c>
      <c r="M332">
        <v>1.5003</v>
      </c>
      <c r="N332">
        <v>1.425</v>
      </c>
      <c r="O332">
        <v>1.6666000000000001</v>
      </c>
      <c r="P332">
        <v>1.72</v>
      </c>
      <c r="Q332">
        <v>1.7684</v>
      </c>
      <c r="R332">
        <v>1.5250999999999999</v>
      </c>
      <c r="S332">
        <v>1.4291</v>
      </c>
      <c r="T332">
        <v>1.4359999999999999</v>
      </c>
      <c r="U332">
        <v>1.8978999999999999</v>
      </c>
      <c r="V332">
        <v>1.5199</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row>
    <row r="333" spans="8:48" x14ac:dyDescent="0.3">
      <c r="H333" t="s">
        <v>836</v>
      </c>
      <c r="I333" t="s">
        <v>837</v>
      </c>
      <c r="J333">
        <v>0</v>
      </c>
      <c r="K333">
        <v>0</v>
      </c>
      <c r="L333">
        <v>0</v>
      </c>
      <c r="M333">
        <v>0</v>
      </c>
      <c r="N333">
        <v>0</v>
      </c>
      <c r="O333">
        <v>0</v>
      </c>
      <c r="P333">
        <v>0</v>
      </c>
      <c r="Q333">
        <v>1.2977000000000001</v>
      </c>
      <c r="R333">
        <v>1.2175</v>
      </c>
      <c r="S333">
        <v>1.0805</v>
      </c>
      <c r="T333">
        <v>0.86080000000000001</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row>
    <row r="334" spans="8:48" x14ac:dyDescent="0.3">
      <c r="H334" t="s">
        <v>838</v>
      </c>
      <c r="I334" t="s">
        <v>839</v>
      </c>
      <c r="J334">
        <v>0</v>
      </c>
      <c r="K334">
        <v>0</v>
      </c>
      <c r="L334">
        <v>2.2151999999999998</v>
      </c>
      <c r="M334">
        <v>1.7191000000000001</v>
      </c>
      <c r="N334">
        <v>0.61419999999999997</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row>
    <row r="335" spans="8:48" x14ac:dyDescent="0.3">
      <c r="H335" t="s">
        <v>840</v>
      </c>
      <c r="I335" t="s">
        <v>841</v>
      </c>
      <c r="J335">
        <v>0</v>
      </c>
      <c r="K335">
        <v>0</v>
      </c>
      <c r="L335">
        <v>0</v>
      </c>
      <c r="M335">
        <v>0.82199999999999995</v>
      </c>
      <c r="N335">
        <v>0.64390000000000003</v>
      </c>
      <c r="O335">
        <v>0.72299999999999998</v>
      </c>
      <c r="P335">
        <v>0.92159999999999997</v>
      </c>
      <c r="Q335">
        <v>1.0536000000000001</v>
      </c>
      <c r="R335">
        <v>1.0006999999999999</v>
      </c>
      <c r="S335">
        <v>0.68</v>
      </c>
      <c r="T335">
        <v>0.36220000000000002</v>
      </c>
      <c r="U335">
        <v>0.2591</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row>
    <row r="336" spans="8:48" x14ac:dyDescent="0.3">
      <c r="H336" t="s">
        <v>842</v>
      </c>
      <c r="I336" t="s">
        <v>843</v>
      </c>
      <c r="J336">
        <v>0</v>
      </c>
      <c r="K336">
        <v>0</v>
      </c>
      <c r="L336">
        <v>0</v>
      </c>
      <c r="M336">
        <v>0</v>
      </c>
      <c r="N336">
        <v>0</v>
      </c>
      <c r="O336">
        <v>0.94650000000000001</v>
      </c>
      <c r="P336">
        <v>1.5508</v>
      </c>
      <c r="Q336">
        <v>1.6337999999999999</v>
      </c>
      <c r="R336">
        <v>1.6738999999999999</v>
      </c>
      <c r="S336">
        <v>1.8227</v>
      </c>
      <c r="T336">
        <v>2.5947</v>
      </c>
      <c r="U336">
        <v>2.7532000000000001</v>
      </c>
      <c r="V336">
        <v>3.4260999999999999</v>
      </c>
      <c r="W336">
        <v>3.7408000000000001</v>
      </c>
      <c r="X336">
        <v>4.1528999999999998</v>
      </c>
      <c r="Y336">
        <v>2.6934999999999998</v>
      </c>
      <c r="Z336">
        <v>1.0157</v>
      </c>
      <c r="AA336">
        <v>2.4823</v>
      </c>
      <c r="AB336">
        <v>3.4779</v>
      </c>
      <c r="AC336">
        <v>1.7244999999999999</v>
      </c>
      <c r="AD336">
        <v>0.87</v>
      </c>
      <c r="AE336">
        <v>0.89970000000000006</v>
      </c>
      <c r="AF336">
        <v>0.81110000000000004</v>
      </c>
      <c r="AG336">
        <v>0</v>
      </c>
      <c r="AH336">
        <v>0</v>
      </c>
      <c r="AI336">
        <v>0</v>
      </c>
      <c r="AJ336">
        <v>0</v>
      </c>
      <c r="AK336">
        <v>0</v>
      </c>
      <c r="AL336">
        <v>0</v>
      </c>
      <c r="AM336">
        <v>0</v>
      </c>
      <c r="AN336">
        <v>0</v>
      </c>
      <c r="AO336">
        <v>0</v>
      </c>
      <c r="AP336">
        <v>0</v>
      </c>
      <c r="AQ336">
        <v>0</v>
      </c>
      <c r="AR336">
        <v>0</v>
      </c>
      <c r="AS336">
        <v>0</v>
      </c>
      <c r="AT336">
        <v>0</v>
      </c>
      <c r="AU336">
        <v>0</v>
      </c>
      <c r="AV336">
        <v>0</v>
      </c>
    </row>
    <row r="337" spans="8:48" x14ac:dyDescent="0.3">
      <c r="H337" t="s">
        <v>844</v>
      </c>
      <c r="I337" t="s">
        <v>845</v>
      </c>
      <c r="J337">
        <v>0</v>
      </c>
      <c r="K337">
        <v>0</v>
      </c>
      <c r="L337">
        <v>0</v>
      </c>
      <c r="M337">
        <v>0</v>
      </c>
      <c r="N337">
        <v>0</v>
      </c>
      <c r="O337">
        <v>0</v>
      </c>
      <c r="P337">
        <v>0</v>
      </c>
      <c r="Q337">
        <v>0</v>
      </c>
      <c r="R337">
        <v>0</v>
      </c>
      <c r="S337">
        <v>0</v>
      </c>
      <c r="T337">
        <v>0</v>
      </c>
      <c r="U337">
        <v>0</v>
      </c>
      <c r="V337">
        <v>1.1557999999999999</v>
      </c>
      <c r="W337">
        <v>2.1389999999999998</v>
      </c>
      <c r="X337">
        <v>4.3583999999999996</v>
      </c>
      <c r="Y337">
        <v>2.4344999999999999</v>
      </c>
      <c r="Z337">
        <v>2.7988</v>
      </c>
      <c r="AA337">
        <v>2.1734</v>
      </c>
      <c r="AB337">
        <v>1.6678999999999999</v>
      </c>
      <c r="AC337">
        <v>1.7052</v>
      </c>
      <c r="AD337">
        <v>1.9397</v>
      </c>
      <c r="AE337">
        <v>1.3160000000000001</v>
      </c>
      <c r="AF337">
        <v>1.3314999999999999</v>
      </c>
      <c r="AG337">
        <v>1.2735000000000001</v>
      </c>
      <c r="AH337">
        <v>0.70389999999999997</v>
      </c>
      <c r="AI337">
        <v>0.3276</v>
      </c>
      <c r="AJ337">
        <v>0</v>
      </c>
      <c r="AK337">
        <v>0</v>
      </c>
      <c r="AL337">
        <v>0</v>
      </c>
      <c r="AM337">
        <v>0</v>
      </c>
      <c r="AN337">
        <v>0</v>
      </c>
      <c r="AO337">
        <v>0</v>
      </c>
      <c r="AP337">
        <v>0</v>
      </c>
      <c r="AQ337">
        <v>0</v>
      </c>
      <c r="AR337">
        <v>0</v>
      </c>
      <c r="AS337">
        <v>0</v>
      </c>
      <c r="AT337">
        <v>0</v>
      </c>
      <c r="AU337">
        <v>0</v>
      </c>
      <c r="AV337">
        <v>0</v>
      </c>
    </row>
    <row r="338" spans="8:48" x14ac:dyDescent="0.3">
      <c r="H338" t="s">
        <v>846</v>
      </c>
      <c r="I338" t="s">
        <v>847</v>
      </c>
      <c r="J338">
        <v>0</v>
      </c>
      <c r="K338">
        <v>0</v>
      </c>
      <c r="L338">
        <v>0</v>
      </c>
      <c r="M338">
        <v>1.4545999999999999</v>
      </c>
      <c r="N338">
        <v>1.0611999999999999</v>
      </c>
      <c r="O338">
        <v>1.5250999999999999</v>
      </c>
      <c r="P338">
        <v>1.2773000000000001</v>
      </c>
      <c r="Q338">
        <v>1.206</v>
      </c>
      <c r="R338">
        <v>0.97840000000000005</v>
      </c>
      <c r="S338">
        <v>1.1007</v>
      </c>
      <c r="T338">
        <v>0.69789999999999996</v>
      </c>
      <c r="U338">
        <v>1.0207999999999999</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row>
    <row r="339" spans="8:48" x14ac:dyDescent="0.3">
      <c r="H339" t="s">
        <v>848</v>
      </c>
      <c r="I339" t="s">
        <v>849</v>
      </c>
      <c r="J339">
        <v>0</v>
      </c>
      <c r="K339">
        <v>0</v>
      </c>
      <c r="L339">
        <v>0</v>
      </c>
      <c r="M339">
        <v>1.3478000000000001</v>
      </c>
      <c r="N339">
        <v>1.1796</v>
      </c>
      <c r="O339">
        <v>1.0601</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row>
    <row r="340" spans="8:48" x14ac:dyDescent="0.3">
      <c r="H340" t="s">
        <v>850</v>
      </c>
      <c r="I340" t="s">
        <v>851</v>
      </c>
      <c r="J340">
        <v>0</v>
      </c>
      <c r="K340">
        <v>0</v>
      </c>
      <c r="L340">
        <v>0</v>
      </c>
      <c r="M340">
        <v>0</v>
      </c>
      <c r="N340">
        <v>0</v>
      </c>
      <c r="O340">
        <v>0.90710000000000002</v>
      </c>
      <c r="P340">
        <v>0.88139999999999996</v>
      </c>
      <c r="Q340">
        <v>0.81930000000000003</v>
      </c>
      <c r="R340">
        <v>0.85560000000000003</v>
      </c>
      <c r="S340">
        <v>0.81669999999999998</v>
      </c>
      <c r="T340">
        <v>0.71499999999999997</v>
      </c>
      <c r="U340">
        <v>0.5595</v>
      </c>
      <c r="V340">
        <v>0.60450000000000004</v>
      </c>
      <c r="W340">
        <v>0.20119999999999999</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row>
    <row r="341" spans="8:48" x14ac:dyDescent="0.3">
      <c r="H341" t="s">
        <v>852</v>
      </c>
      <c r="I341" t="s">
        <v>853</v>
      </c>
      <c r="J341">
        <v>1.1543000000000001</v>
      </c>
      <c r="K341">
        <v>1.7413000000000001</v>
      </c>
      <c r="L341">
        <v>1.1113999999999999</v>
      </c>
      <c r="M341">
        <v>0.85770000000000002</v>
      </c>
      <c r="N341">
        <v>0.59289999999999998</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row>
    <row r="342" spans="8:48" x14ac:dyDescent="0.3">
      <c r="H342" t="s">
        <v>854</v>
      </c>
      <c r="I342" t="s">
        <v>855</v>
      </c>
      <c r="J342">
        <v>0</v>
      </c>
      <c r="K342">
        <v>0</v>
      </c>
      <c r="L342">
        <v>0</v>
      </c>
      <c r="M342">
        <v>0</v>
      </c>
      <c r="N342">
        <v>0</v>
      </c>
      <c r="O342">
        <v>0</v>
      </c>
      <c r="P342">
        <v>0</v>
      </c>
      <c r="Q342">
        <v>0</v>
      </c>
      <c r="R342">
        <v>0</v>
      </c>
      <c r="S342">
        <v>0</v>
      </c>
      <c r="T342">
        <v>0</v>
      </c>
      <c r="U342">
        <v>0</v>
      </c>
      <c r="V342">
        <v>0</v>
      </c>
      <c r="W342">
        <v>1.4651000000000001</v>
      </c>
      <c r="X342">
        <v>1.7472000000000001</v>
      </c>
      <c r="Y342">
        <v>1.7547999999999999</v>
      </c>
      <c r="Z342">
        <v>1.9805999999999999</v>
      </c>
      <c r="AA342">
        <v>1.9519</v>
      </c>
      <c r="AB342">
        <v>2.0392999999999999</v>
      </c>
      <c r="AC342">
        <v>2.5811000000000002</v>
      </c>
      <c r="AD342">
        <v>2.2585000000000002</v>
      </c>
      <c r="AE342">
        <v>1.7181999999999999</v>
      </c>
      <c r="AF342">
        <v>1.5078</v>
      </c>
      <c r="AG342">
        <v>1.6456999999999999</v>
      </c>
      <c r="AH342">
        <v>1.2804</v>
      </c>
      <c r="AI342">
        <v>0.86360000000000003</v>
      </c>
      <c r="AJ342">
        <v>0</v>
      </c>
      <c r="AK342">
        <v>0</v>
      </c>
      <c r="AL342">
        <v>0</v>
      </c>
      <c r="AM342">
        <v>0</v>
      </c>
      <c r="AN342">
        <v>0</v>
      </c>
      <c r="AO342">
        <v>0</v>
      </c>
      <c r="AP342">
        <v>0</v>
      </c>
      <c r="AQ342">
        <v>0</v>
      </c>
      <c r="AR342">
        <v>0</v>
      </c>
      <c r="AS342">
        <v>0</v>
      </c>
      <c r="AT342">
        <v>0</v>
      </c>
      <c r="AU342">
        <v>0</v>
      </c>
      <c r="AV342">
        <v>0</v>
      </c>
    </row>
    <row r="343" spans="8:48" x14ac:dyDescent="0.3">
      <c r="H343" t="s">
        <v>856</v>
      </c>
      <c r="I343" t="s">
        <v>857</v>
      </c>
      <c r="J343">
        <v>0</v>
      </c>
      <c r="K343">
        <v>0</v>
      </c>
      <c r="L343">
        <v>0</v>
      </c>
      <c r="M343">
        <v>0</v>
      </c>
      <c r="N343">
        <v>0</v>
      </c>
      <c r="O343">
        <v>0</v>
      </c>
      <c r="P343">
        <v>0</v>
      </c>
      <c r="Q343">
        <v>0</v>
      </c>
      <c r="R343">
        <v>0</v>
      </c>
      <c r="S343">
        <v>0</v>
      </c>
      <c r="T343">
        <v>0</v>
      </c>
      <c r="U343">
        <v>0</v>
      </c>
      <c r="V343">
        <v>0</v>
      </c>
      <c r="W343">
        <v>0</v>
      </c>
      <c r="X343">
        <v>0</v>
      </c>
      <c r="Y343">
        <v>0</v>
      </c>
      <c r="Z343">
        <v>1.7585999999999999</v>
      </c>
      <c r="AA343">
        <v>1.3137000000000001</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row>
    <row r="344" spans="8:48" x14ac:dyDescent="0.3">
      <c r="H344" t="s">
        <v>858</v>
      </c>
      <c r="I344" t="s">
        <v>859</v>
      </c>
      <c r="J344">
        <v>0</v>
      </c>
      <c r="K344">
        <v>0</v>
      </c>
      <c r="L344">
        <v>0</v>
      </c>
      <c r="M344">
        <v>0.8004</v>
      </c>
      <c r="N344">
        <v>0.72619999999999996</v>
      </c>
      <c r="O344">
        <v>1.2164999999999999</v>
      </c>
      <c r="P344">
        <v>1.3305</v>
      </c>
      <c r="Q344">
        <v>1.4964</v>
      </c>
      <c r="R344">
        <v>1.4357</v>
      </c>
      <c r="S344">
        <v>1.2587999999999999</v>
      </c>
      <c r="T344">
        <v>1.3177000000000001</v>
      </c>
      <c r="U344">
        <v>1.9853000000000001</v>
      </c>
      <c r="V344">
        <v>1.7082999999999999</v>
      </c>
      <c r="W344">
        <v>0.60929999999999995</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row>
    <row r="345" spans="8:48" x14ac:dyDescent="0.3">
      <c r="H345" t="s">
        <v>860</v>
      </c>
      <c r="I345" t="s">
        <v>861</v>
      </c>
      <c r="J345">
        <v>0.92020000000000002</v>
      </c>
      <c r="K345">
        <v>0.96779999999999999</v>
      </c>
      <c r="L345">
        <v>0.84209999999999996</v>
      </c>
      <c r="M345">
        <v>0.60629999999999995</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row>
    <row r="346" spans="8:48" x14ac:dyDescent="0.3">
      <c r="H346" t="s">
        <v>862</v>
      </c>
      <c r="I346" t="s">
        <v>863</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row>
    <row r="347" spans="8:48" x14ac:dyDescent="0.3">
      <c r="H347" t="s">
        <v>864</v>
      </c>
      <c r="I347" t="s">
        <v>865</v>
      </c>
      <c r="J347">
        <v>0</v>
      </c>
      <c r="K347">
        <v>0</v>
      </c>
      <c r="L347">
        <v>1.4311</v>
      </c>
      <c r="M347">
        <v>1.4426000000000001</v>
      </c>
      <c r="N347">
        <v>1.4862</v>
      </c>
      <c r="O347">
        <v>1.6789000000000001</v>
      </c>
      <c r="P347">
        <v>1.3277000000000001</v>
      </c>
      <c r="Q347">
        <v>1.2958000000000001</v>
      </c>
      <c r="R347">
        <v>0.58750000000000002</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row>
    <row r="348" spans="8:48" x14ac:dyDescent="0.3">
      <c r="H348" t="s">
        <v>866</v>
      </c>
      <c r="I348" t="s">
        <v>867</v>
      </c>
      <c r="J348">
        <v>1.504</v>
      </c>
      <c r="K348">
        <v>1.2472000000000001</v>
      </c>
      <c r="L348">
        <v>1.5246</v>
      </c>
      <c r="M348">
        <v>1.2498</v>
      </c>
      <c r="N348">
        <v>0.69740000000000002</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row>
    <row r="349" spans="8:48" x14ac:dyDescent="0.3">
      <c r="H349" t="s">
        <v>868</v>
      </c>
      <c r="I349" t="s">
        <v>869</v>
      </c>
      <c r="J349">
        <v>0</v>
      </c>
      <c r="K349">
        <v>0</v>
      </c>
      <c r="L349">
        <v>0</v>
      </c>
      <c r="M349">
        <v>0.96230000000000004</v>
      </c>
      <c r="N349">
        <v>0.86509999999999998</v>
      </c>
      <c r="O349">
        <v>1.0760000000000001</v>
      </c>
      <c r="P349">
        <v>1.2594000000000001</v>
      </c>
      <c r="Q349">
        <v>1.2825</v>
      </c>
      <c r="R349">
        <v>1.2082999999999999</v>
      </c>
      <c r="S349">
        <v>0.96009999999999995</v>
      </c>
      <c r="T349">
        <v>0.84750000000000003</v>
      </c>
      <c r="U349">
        <v>0.90090000000000003</v>
      </c>
      <c r="V349">
        <v>0.79469999999999996</v>
      </c>
      <c r="W349">
        <v>0.76829999999999998</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row>
    <row r="350" spans="8:48" x14ac:dyDescent="0.3">
      <c r="H350" t="s">
        <v>870</v>
      </c>
      <c r="I350" t="s">
        <v>871</v>
      </c>
      <c r="J350">
        <v>0</v>
      </c>
      <c r="K350">
        <v>0</v>
      </c>
      <c r="L350">
        <v>0</v>
      </c>
      <c r="M350">
        <v>0</v>
      </c>
      <c r="N350">
        <v>0</v>
      </c>
      <c r="O350">
        <v>0</v>
      </c>
      <c r="P350">
        <v>0</v>
      </c>
      <c r="Q350">
        <v>0</v>
      </c>
      <c r="R350">
        <v>0</v>
      </c>
      <c r="S350">
        <v>0</v>
      </c>
      <c r="T350">
        <v>0</v>
      </c>
      <c r="U350">
        <v>0</v>
      </c>
      <c r="V350">
        <v>0</v>
      </c>
      <c r="W350">
        <v>0</v>
      </c>
      <c r="X350">
        <v>1.034</v>
      </c>
      <c r="Y350">
        <v>1.0566</v>
      </c>
      <c r="Z350">
        <v>1.7677</v>
      </c>
      <c r="AA350">
        <v>1.8953</v>
      </c>
      <c r="AB350">
        <v>2.1560000000000001</v>
      </c>
      <c r="AC350">
        <v>2.2863000000000002</v>
      </c>
      <c r="AD350">
        <v>2.7069999999999999</v>
      </c>
      <c r="AE350">
        <v>2.7155</v>
      </c>
      <c r="AF350">
        <v>3.4481999999999999</v>
      </c>
      <c r="AG350">
        <v>2.4786999999999999</v>
      </c>
      <c r="AH350">
        <v>1.6386000000000001</v>
      </c>
      <c r="AI350">
        <v>1.0163</v>
      </c>
      <c r="AJ350">
        <v>0</v>
      </c>
      <c r="AK350">
        <v>0</v>
      </c>
      <c r="AL350">
        <v>0</v>
      </c>
      <c r="AM350">
        <v>0</v>
      </c>
      <c r="AN350">
        <v>0</v>
      </c>
      <c r="AO350">
        <v>0</v>
      </c>
      <c r="AP350">
        <v>0</v>
      </c>
      <c r="AQ350">
        <v>0</v>
      </c>
      <c r="AR350">
        <v>0</v>
      </c>
      <c r="AS350">
        <v>0</v>
      </c>
      <c r="AT350">
        <v>0</v>
      </c>
      <c r="AU350">
        <v>0</v>
      </c>
      <c r="AV350">
        <v>0</v>
      </c>
    </row>
    <row r="351" spans="8:48" x14ac:dyDescent="0.3">
      <c r="H351" t="s">
        <v>872</v>
      </c>
      <c r="I351" t="s">
        <v>873</v>
      </c>
      <c r="J351">
        <v>0</v>
      </c>
      <c r="K351">
        <v>0</v>
      </c>
      <c r="L351">
        <v>0</v>
      </c>
      <c r="M351">
        <v>0</v>
      </c>
      <c r="N351">
        <v>0</v>
      </c>
      <c r="O351">
        <v>0.84909999999999997</v>
      </c>
      <c r="P351">
        <v>1.3663000000000001</v>
      </c>
      <c r="Q351">
        <v>1.3466</v>
      </c>
      <c r="R351">
        <v>1.4045000000000001</v>
      </c>
      <c r="S351">
        <v>1.4021999999999999</v>
      </c>
      <c r="T351">
        <v>1.3972</v>
      </c>
      <c r="U351">
        <v>1.6797</v>
      </c>
      <c r="V351">
        <v>1.657</v>
      </c>
      <c r="W351">
        <v>2.1703000000000001</v>
      </c>
      <c r="X351">
        <v>1.7486999999999999</v>
      </c>
      <c r="Y351">
        <v>1.6637</v>
      </c>
      <c r="Z351">
        <v>1.8141</v>
      </c>
      <c r="AA351">
        <v>1.9096</v>
      </c>
      <c r="AB351">
        <v>2.0893000000000002</v>
      </c>
      <c r="AC351">
        <v>2.3050999999999999</v>
      </c>
      <c r="AD351">
        <v>1.9787999999999999</v>
      </c>
      <c r="AE351">
        <v>1.5338000000000001</v>
      </c>
      <c r="AF351">
        <v>1.3837999999999999</v>
      </c>
      <c r="AG351">
        <v>1.3694999999999999</v>
      </c>
      <c r="AH351">
        <v>0.92679999999999996</v>
      </c>
      <c r="AI351">
        <v>0.6583</v>
      </c>
      <c r="AJ351">
        <v>0</v>
      </c>
      <c r="AK351">
        <v>0</v>
      </c>
      <c r="AL351">
        <v>0</v>
      </c>
      <c r="AM351">
        <v>0</v>
      </c>
      <c r="AN351">
        <v>0</v>
      </c>
      <c r="AO351">
        <v>0</v>
      </c>
      <c r="AP351">
        <v>0</v>
      </c>
      <c r="AQ351">
        <v>0</v>
      </c>
      <c r="AR351">
        <v>0</v>
      </c>
      <c r="AS351">
        <v>0</v>
      </c>
      <c r="AT351">
        <v>0</v>
      </c>
      <c r="AU351">
        <v>0</v>
      </c>
      <c r="AV351">
        <v>0</v>
      </c>
    </row>
    <row r="352" spans="8:48" x14ac:dyDescent="0.3">
      <c r="H352" t="s">
        <v>874</v>
      </c>
      <c r="I352" t="s">
        <v>875</v>
      </c>
      <c r="J352">
        <v>0</v>
      </c>
      <c r="K352">
        <v>0</v>
      </c>
      <c r="L352">
        <v>0</v>
      </c>
      <c r="M352">
        <v>0</v>
      </c>
      <c r="N352">
        <v>0</v>
      </c>
      <c r="O352">
        <v>0</v>
      </c>
      <c r="P352">
        <v>0</v>
      </c>
      <c r="Q352">
        <v>0</v>
      </c>
      <c r="R352">
        <v>0</v>
      </c>
      <c r="S352">
        <v>0</v>
      </c>
      <c r="T352">
        <v>0</v>
      </c>
      <c r="U352">
        <v>0.62829999999999997</v>
      </c>
      <c r="V352">
        <v>0.56869999999999998</v>
      </c>
      <c r="W352">
        <v>0.54169999999999996</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row>
    <row r="353" spans="8:48" x14ac:dyDescent="0.3">
      <c r="H353" t="s">
        <v>876</v>
      </c>
      <c r="I353" t="s">
        <v>877</v>
      </c>
      <c r="J353">
        <v>0.71419999999999995</v>
      </c>
      <c r="K353">
        <v>0.72629999999999995</v>
      </c>
      <c r="L353">
        <v>0.82250000000000001</v>
      </c>
      <c r="M353">
        <v>0.62090000000000001</v>
      </c>
      <c r="N353">
        <v>0.56220000000000003</v>
      </c>
      <c r="O353">
        <v>0.55730000000000002</v>
      </c>
      <c r="P353">
        <v>0</v>
      </c>
      <c r="Q353">
        <v>0</v>
      </c>
      <c r="R353">
        <v>0</v>
      </c>
      <c r="S353">
        <v>0</v>
      </c>
      <c r="T353">
        <v>0</v>
      </c>
      <c r="U353">
        <v>0.87519999999999998</v>
      </c>
      <c r="V353">
        <v>0.85740000000000005</v>
      </c>
      <c r="W353">
        <v>1.6744000000000001</v>
      </c>
      <c r="X353">
        <v>1.4496</v>
      </c>
      <c r="Y353">
        <v>1.7058</v>
      </c>
      <c r="Z353">
        <v>1.6608000000000001</v>
      </c>
      <c r="AA353">
        <v>1.8442000000000001</v>
      </c>
      <c r="AB353">
        <v>2.1707000000000001</v>
      </c>
      <c r="AC353">
        <v>2.0465</v>
      </c>
      <c r="AD353">
        <v>2.1356000000000002</v>
      </c>
      <c r="AE353">
        <v>1.5532999999999999</v>
      </c>
      <c r="AF353">
        <v>1.4638</v>
      </c>
      <c r="AG353">
        <v>1.1803999999999999</v>
      </c>
      <c r="AH353">
        <v>1.0229999999999999</v>
      </c>
      <c r="AI353">
        <v>0.7621</v>
      </c>
      <c r="AJ353">
        <v>0</v>
      </c>
      <c r="AK353">
        <v>0</v>
      </c>
      <c r="AL353">
        <v>0</v>
      </c>
      <c r="AM353">
        <v>0</v>
      </c>
      <c r="AN353">
        <v>0</v>
      </c>
      <c r="AO353">
        <v>0</v>
      </c>
      <c r="AP353">
        <v>0</v>
      </c>
      <c r="AQ353">
        <v>0</v>
      </c>
      <c r="AR353">
        <v>0</v>
      </c>
      <c r="AS353">
        <v>0</v>
      </c>
      <c r="AT353">
        <v>0</v>
      </c>
      <c r="AU353">
        <v>0</v>
      </c>
      <c r="AV353">
        <v>0</v>
      </c>
    </row>
    <row r="354" spans="8:48" x14ac:dyDescent="0.3">
      <c r="H354" t="s">
        <v>878</v>
      </c>
      <c r="I354" t="s">
        <v>879</v>
      </c>
      <c r="J354">
        <v>0.68189999999999995</v>
      </c>
      <c r="K354">
        <v>0.72570000000000001</v>
      </c>
      <c r="L354">
        <v>0.60699999999999998</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row>
    <row r="355" spans="8:48" x14ac:dyDescent="0.3">
      <c r="H355" t="s">
        <v>880</v>
      </c>
      <c r="I355" t="s">
        <v>881</v>
      </c>
      <c r="J355">
        <v>0</v>
      </c>
      <c r="K355">
        <v>0</v>
      </c>
      <c r="L355">
        <v>0.51970000000000005</v>
      </c>
      <c r="M355">
        <v>0.48060000000000003</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row>
    <row r="356" spans="8:48" x14ac:dyDescent="0.3">
      <c r="H356" t="s">
        <v>882</v>
      </c>
      <c r="I356" t="s">
        <v>883</v>
      </c>
      <c r="J356">
        <v>0</v>
      </c>
      <c r="K356">
        <v>0</v>
      </c>
      <c r="L356">
        <v>0</v>
      </c>
      <c r="M356">
        <v>0.86470000000000002</v>
      </c>
      <c r="N356">
        <v>0.83189999999999997</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row>
    <row r="357" spans="8:48" x14ac:dyDescent="0.3">
      <c r="H357" t="s">
        <v>884</v>
      </c>
      <c r="I357" t="s">
        <v>885</v>
      </c>
      <c r="J357">
        <v>0</v>
      </c>
      <c r="K357">
        <v>0</v>
      </c>
      <c r="L357">
        <v>0</v>
      </c>
      <c r="M357">
        <v>0</v>
      </c>
      <c r="N357">
        <v>0</v>
      </c>
      <c r="O357">
        <v>0</v>
      </c>
      <c r="P357">
        <v>0</v>
      </c>
      <c r="Q357">
        <v>0</v>
      </c>
      <c r="R357">
        <v>0</v>
      </c>
      <c r="S357">
        <v>0</v>
      </c>
      <c r="T357">
        <v>0</v>
      </c>
      <c r="U357">
        <v>0</v>
      </c>
      <c r="V357">
        <v>0</v>
      </c>
      <c r="W357">
        <v>0</v>
      </c>
      <c r="X357">
        <v>0</v>
      </c>
      <c r="Y357">
        <v>0</v>
      </c>
      <c r="Z357">
        <v>0</v>
      </c>
      <c r="AA357">
        <v>0</v>
      </c>
      <c r="AB357">
        <v>2.6124000000000001</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row>
    <row r="358" spans="8:48" x14ac:dyDescent="0.3">
      <c r="H358" t="s">
        <v>886</v>
      </c>
      <c r="I358" t="s">
        <v>887</v>
      </c>
      <c r="J358">
        <v>0</v>
      </c>
      <c r="K358">
        <v>0</v>
      </c>
      <c r="L358">
        <v>0</v>
      </c>
      <c r="M358">
        <v>0.46289999999999998</v>
      </c>
      <c r="N358">
        <v>1.2813000000000001</v>
      </c>
      <c r="O358">
        <v>0.92169999999999996</v>
      </c>
      <c r="P358">
        <v>0.68820000000000003</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row>
    <row r="359" spans="8:48" x14ac:dyDescent="0.3">
      <c r="H359" t="s">
        <v>888</v>
      </c>
      <c r="I359" t="s">
        <v>889</v>
      </c>
      <c r="J359">
        <v>1.2483</v>
      </c>
      <c r="K359">
        <v>1.1232</v>
      </c>
      <c r="L359">
        <v>1.0966</v>
      </c>
      <c r="M359">
        <v>0.75860000000000005</v>
      </c>
      <c r="N359">
        <v>0.748</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row>
    <row r="360" spans="8:48" x14ac:dyDescent="0.3">
      <c r="H360" t="s">
        <v>890</v>
      </c>
      <c r="I360" t="s">
        <v>891</v>
      </c>
      <c r="J360">
        <v>0</v>
      </c>
      <c r="K360">
        <v>0</v>
      </c>
      <c r="L360">
        <v>0</v>
      </c>
      <c r="M360">
        <v>0</v>
      </c>
      <c r="N360">
        <v>0</v>
      </c>
      <c r="O360">
        <v>0</v>
      </c>
      <c r="P360">
        <v>0</v>
      </c>
      <c r="Q360">
        <v>0</v>
      </c>
      <c r="R360">
        <v>0</v>
      </c>
      <c r="S360">
        <v>0</v>
      </c>
      <c r="T360">
        <v>0</v>
      </c>
      <c r="U360">
        <v>0</v>
      </c>
      <c r="V360">
        <v>0</v>
      </c>
      <c r="W360">
        <v>0.93620000000000003</v>
      </c>
      <c r="X360">
        <v>0.63</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row>
    <row r="361" spans="8:48" x14ac:dyDescent="0.3">
      <c r="H361" t="s">
        <v>124</v>
      </c>
      <c r="I361" t="s">
        <v>892</v>
      </c>
      <c r="J361">
        <v>0</v>
      </c>
      <c r="K361">
        <v>0</v>
      </c>
      <c r="L361">
        <v>0</v>
      </c>
      <c r="M361">
        <v>1.0999000000000001</v>
      </c>
      <c r="N361">
        <v>1.004</v>
      </c>
      <c r="O361">
        <v>1.0569999999999999</v>
      </c>
      <c r="P361">
        <v>0.98199999999999998</v>
      </c>
      <c r="Q361">
        <v>0.94359999999999999</v>
      </c>
      <c r="R361">
        <v>1.1382000000000001</v>
      </c>
      <c r="S361">
        <v>1.1271</v>
      </c>
      <c r="T361">
        <v>1.2121</v>
      </c>
      <c r="U361">
        <v>1.3509</v>
      </c>
      <c r="V361">
        <v>1.2318</v>
      </c>
      <c r="W361">
        <v>1.2237</v>
      </c>
      <c r="X361">
        <v>1.1556999999999999</v>
      </c>
      <c r="Y361">
        <v>1.0931999999999999</v>
      </c>
      <c r="Z361">
        <v>1.3762000000000001</v>
      </c>
      <c r="AA361">
        <v>1.6625000000000001</v>
      </c>
      <c r="AB361">
        <v>1.9554</v>
      </c>
      <c r="AC361">
        <v>1.8824000000000001</v>
      </c>
      <c r="AD361">
        <v>1.3502000000000001</v>
      </c>
      <c r="AE361">
        <v>1.3031999999999999</v>
      </c>
      <c r="AF361">
        <v>1.0417000000000001</v>
      </c>
      <c r="AG361">
        <v>1.1162000000000001</v>
      </c>
      <c r="AH361">
        <v>0.89170000000000005</v>
      </c>
      <c r="AI361">
        <v>0.75029999999999997</v>
      </c>
      <c r="AJ361">
        <v>0</v>
      </c>
      <c r="AK361">
        <v>0</v>
      </c>
      <c r="AL361">
        <v>0</v>
      </c>
      <c r="AM361">
        <v>0</v>
      </c>
      <c r="AN361">
        <v>0</v>
      </c>
      <c r="AO361">
        <v>0</v>
      </c>
      <c r="AP361">
        <v>0</v>
      </c>
      <c r="AQ361">
        <v>0</v>
      </c>
      <c r="AR361">
        <v>0</v>
      </c>
      <c r="AS361">
        <v>0</v>
      </c>
      <c r="AT361">
        <v>0</v>
      </c>
      <c r="AU361">
        <v>0</v>
      </c>
      <c r="AV361">
        <v>0</v>
      </c>
    </row>
    <row r="362" spans="8:48" x14ac:dyDescent="0.3">
      <c r="H362" t="s">
        <v>893</v>
      </c>
      <c r="I362" t="s">
        <v>894</v>
      </c>
      <c r="J362">
        <v>0</v>
      </c>
      <c r="K362">
        <v>0</v>
      </c>
      <c r="L362">
        <v>0</v>
      </c>
      <c r="M362">
        <v>0.90329999999999999</v>
      </c>
      <c r="N362">
        <v>0.7218</v>
      </c>
      <c r="O362">
        <v>1.0293000000000001</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row>
    <row r="363" spans="8:48" x14ac:dyDescent="0.3">
      <c r="H363" t="s">
        <v>895</v>
      </c>
      <c r="I363" t="s">
        <v>896</v>
      </c>
      <c r="J363">
        <v>0</v>
      </c>
      <c r="K363">
        <v>0</v>
      </c>
      <c r="L363">
        <v>1.2210000000000001</v>
      </c>
      <c r="M363">
        <v>1.2794000000000001</v>
      </c>
      <c r="N363">
        <v>1.2054</v>
      </c>
      <c r="O363">
        <v>0.73009999999999997</v>
      </c>
      <c r="P363">
        <v>0.71779999999999999</v>
      </c>
      <c r="Q363">
        <v>0.67620000000000002</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row>
    <row r="364" spans="8:48" x14ac:dyDescent="0.3">
      <c r="H364" t="s">
        <v>138</v>
      </c>
      <c r="I364" t="s">
        <v>897</v>
      </c>
      <c r="J364">
        <v>1.3406</v>
      </c>
      <c r="K364">
        <v>1.2681</v>
      </c>
      <c r="L364">
        <v>1.6094999999999999</v>
      </c>
      <c r="M364">
        <v>0.9304</v>
      </c>
      <c r="N364">
        <v>0.63429999999999997</v>
      </c>
      <c r="O364">
        <v>0</v>
      </c>
      <c r="P364">
        <v>0</v>
      </c>
      <c r="Q364">
        <v>0.84299999999999997</v>
      </c>
      <c r="R364">
        <v>0.82650000000000001</v>
      </c>
      <c r="S364">
        <v>0.8125</v>
      </c>
      <c r="T364">
        <v>0.73880000000000001</v>
      </c>
      <c r="U364">
        <v>0</v>
      </c>
      <c r="V364">
        <v>0</v>
      </c>
      <c r="W364">
        <v>0</v>
      </c>
      <c r="X364">
        <v>0</v>
      </c>
      <c r="Y364">
        <v>0</v>
      </c>
      <c r="Z364">
        <v>0</v>
      </c>
      <c r="AA364">
        <v>1.7661</v>
      </c>
      <c r="AB364">
        <v>1.7585999999999999</v>
      </c>
      <c r="AC364">
        <v>1.8473999999999999</v>
      </c>
      <c r="AD364">
        <v>1.5522</v>
      </c>
      <c r="AE364">
        <v>1.3069999999999999</v>
      </c>
      <c r="AF364">
        <v>1.103</v>
      </c>
      <c r="AG364">
        <v>0.56769999999999998</v>
      </c>
      <c r="AH364">
        <v>0.47760000000000002</v>
      </c>
      <c r="AI364">
        <v>0.42349999999999999</v>
      </c>
      <c r="AJ364">
        <v>0</v>
      </c>
      <c r="AK364">
        <v>0</v>
      </c>
      <c r="AL364">
        <v>0</v>
      </c>
      <c r="AM364">
        <v>0</v>
      </c>
      <c r="AN364">
        <v>0</v>
      </c>
      <c r="AO364">
        <v>0</v>
      </c>
      <c r="AP364">
        <v>0</v>
      </c>
      <c r="AQ364">
        <v>0</v>
      </c>
      <c r="AR364">
        <v>0</v>
      </c>
      <c r="AS364">
        <v>0</v>
      </c>
      <c r="AT364">
        <v>0</v>
      </c>
      <c r="AU364">
        <v>0</v>
      </c>
      <c r="AV364">
        <v>0</v>
      </c>
    </row>
    <row r="365" spans="8:48" x14ac:dyDescent="0.3">
      <c r="H365" t="s">
        <v>898</v>
      </c>
      <c r="I365" t="s">
        <v>899</v>
      </c>
      <c r="J365">
        <v>0</v>
      </c>
      <c r="K365">
        <v>0.79810000000000003</v>
      </c>
      <c r="L365">
        <v>0.84909999999999997</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row>
    <row r="366" spans="8:48" x14ac:dyDescent="0.3">
      <c r="H366" t="s">
        <v>900</v>
      </c>
      <c r="I366" t="s">
        <v>901</v>
      </c>
      <c r="J366">
        <v>1.1373</v>
      </c>
      <c r="K366">
        <v>1.3539000000000001</v>
      </c>
      <c r="L366">
        <v>1.1957</v>
      </c>
      <c r="M366">
        <v>0.98519999999999996</v>
      </c>
      <c r="N366">
        <v>0.68689999999999996</v>
      </c>
      <c r="O366">
        <v>0.97219999999999995</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row>
    <row r="367" spans="8:48" x14ac:dyDescent="0.3">
      <c r="H367" t="s">
        <v>902</v>
      </c>
      <c r="I367" t="s">
        <v>903</v>
      </c>
      <c r="J367">
        <v>0</v>
      </c>
      <c r="K367">
        <v>0</v>
      </c>
      <c r="L367">
        <v>0</v>
      </c>
      <c r="M367">
        <v>1.0248999999999999</v>
      </c>
      <c r="N367">
        <v>1.1357999999999999</v>
      </c>
      <c r="O367">
        <v>1.3109</v>
      </c>
      <c r="P367">
        <v>1.7579</v>
      </c>
      <c r="Q367">
        <v>2.1941000000000002</v>
      </c>
      <c r="R367">
        <v>2.0512999999999999</v>
      </c>
      <c r="S367">
        <v>1.9917</v>
      </c>
      <c r="T367">
        <v>2.7256999999999998</v>
      </c>
      <c r="U367">
        <v>3.2006999999999999</v>
      </c>
      <c r="V367">
        <v>3.1760000000000002</v>
      </c>
      <c r="W367">
        <v>3.3618999999999999</v>
      </c>
      <c r="X367">
        <v>3.5087000000000002</v>
      </c>
      <c r="Y367">
        <v>2.5232000000000001</v>
      </c>
      <c r="Z367">
        <v>2.5655999999999999</v>
      </c>
      <c r="AA367">
        <v>2.7073999999999998</v>
      </c>
      <c r="AB367">
        <v>1.5253000000000001</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row>
    <row r="368" spans="8:48" x14ac:dyDescent="0.3">
      <c r="H368" t="s">
        <v>904</v>
      </c>
      <c r="I368" t="s">
        <v>905</v>
      </c>
      <c r="J368">
        <v>0.99829999999999997</v>
      </c>
      <c r="K368">
        <v>1.171</v>
      </c>
      <c r="L368">
        <v>1.0610999999999999</v>
      </c>
      <c r="M368">
        <v>0.58420000000000005</v>
      </c>
      <c r="N368">
        <v>0.55620000000000003</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row>
    <row r="369" spans="8:48" x14ac:dyDescent="0.3">
      <c r="H369" t="s">
        <v>906</v>
      </c>
      <c r="I369" t="s">
        <v>907</v>
      </c>
      <c r="J369">
        <v>1.1224000000000001</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row>
    <row r="370" spans="8:48" x14ac:dyDescent="0.3">
      <c r="H370" t="s">
        <v>908</v>
      </c>
      <c r="I370" t="s">
        <v>909</v>
      </c>
      <c r="J370">
        <v>0</v>
      </c>
      <c r="K370">
        <v>0.65569999999999995</v>
      </c>
      <c r="L370">
        <v>0.73399999999999999</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row>
    <row r="371" spans="8:48" x14ac:dyDescent="0.3">
      <c r="H371" t="s">
        <v>910</v>
      </c>
      <c r="I371" t="s">
        <v>911</v>
      </c>
      <c r="J371">
        <v>0</v>
      </c>
      <c r="K371">
        <v>0</v>
      </c>
      <c r="L371">
        <v>0</v>
      </c>
      <c r="M371">
        <v>0</v>
      </c>
      <c r="N371">
        <v>0</v>
      </c>
      <c r="O371">
        <v>0</v>
      </c>
      <c r="P371">
        <v>0</v>
      </c>
      <c r="Q371">
        <v>0</v>
      </c>
      <c r="R371">
        <v>0</v>
      </c>
      <c r="S371">
        <v>0</v>
      </c>
      <c r="T371">
        <v>0</v>
      </c>
      <c r="U371">
        <v>0</v>
      </c>
      <c r="V371">
        <v>0</v>
      </c>
      <c r="W371">
        <v>0</v>
      </c>
      <c r="X371">
        <v>1.1474</v>
      </c>
      <c r="Y371">
        <v>1.1392</v>
      </c>
      <c r="Z371">
        <v>0.94699999999999995</v>
      </c>
      <c r="AA371">
        <v>1.0889</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row>
    <row r="372" spans="8:48" x14ac:dyDescent="0.3">
      <c r="H372" t="s">
        <v>912</v>
      </c>
      <c r="I372" t="s">
        <v>913</v>
      </c>
      <c r="J372">
        <v>0</v>
      </c>
      <c r="K372">
        <v>0</v>
      </c>
      <c r="L372">
        <v>0</v>
      </c>
      <c r="M372">
        <v>0</v>
      </c>
      <c r="N372">
        <v>0</v>
      </c>
      <c r="O372">
        <v>0</v>
      </c>
      <c r="P372">
        <v>0</v>
      </c>
      <c r="Q372">
        <v>0</v>
      </c>
      <c r="R372">
        <v>0</v>
      </c>
      <c r="S372">
        <v>0</v>
      </c>
      <c r="T372">
        <v>0</v>
      </c>
      <c r="U372">
        <v>0</v>
      </c>
      <c r="V372">
        <v>0</v>
      </c>
      <c r="W372">
        <v>0</v>
      </c>
      <c r="X372">
        <v>0</v>
      </c>
      <c r="Y372">
        <v>1.1792</v>
      </c>
      <c r="Z372">
        <v>1.7844</v>
      </c>
      <c r="AA372">
        <v>1.8422000000000001</v>
      </c>
      <c r="AB372">
        <v>1.8874</v>
      </c>
      <c r="AC372">
        <v>1.4315</v>
      </c>
      <c r="AD372">
        <v>1.6949000000000001</v>
      </c>
      <c r="AE372">
        <v>1.2115</v>
      </c>
      <c r="AF372">
        <v>0.86399999999999999</v>
      </c>
      <c r="AG372">
        <v>0.62409999999999999</v>
      </c>
      <c r="AH372">
        <v>0.47799999999999998</v>
      </c>
      <c r="AI372">
        <v>0.3518</v>
      </c>
      <c r="AJ372">
        <v>0</v>
      </c>
      <c r="AK372">
        <v>0</v>
      </c>
      <c r="AL372">
        <v>0</v>
      </c>
      <c r="AM372">
        <v>0</v>
      </c>
      <c r="AN372">
        <v>0</v>
      </c>
      <c r="AO372">
        <v>0</v>
      </c>
      <c r="AP372">
        <v>0</v>
      </c>
      <c r="AQ372">
        <v>0</v>
      </c>
      <c r="AR372">
        <v>0</v>
      </c>
      <c r="AS372">
        <v>0</v>
      </c>
      <c r="AT372">
        <v>0</v>
      </c>
      <c r="AU372">
        <v>0</v>
      </c>
      <c r="AV372">
        <v>0</v>
      </c>
    </row>
    <row r="373" spans="8:48" x14ac:dyDescent="0.3">
      <c r="H373" t="s">
        <v>914</v>
      </c>
      <c r="I373" t="s">
        <v>915</v>
      </c>
      <c r="J373">
        <v>1.2551000000000001</v>
      </c>
      <c r="K373">
        <v>1.3479000000000001</v>
      </c>
      <c r="L373">
        <v>2.1362999999999999</v>
      </c>
      <c r="M373">
        <v>1.6973</v>
      </c>
      <c r="N373">
        <v>1.3086</v>
      </c>
      <c r="O373">
        <v>1.286</v>
      </c>
      <c r="P373">
        <v>1.4843</v>
      </c>
      <c r="Q373">
        <v>1.1952</v>
      </c>
      <c r="R373">
        <v>0.82010000000000005</v>
      </c>
      <c r="S373">
        <v>0.89190000000000003</v>
      </c>
      <c r="T373">
        <v>1.1032999999999999</v>
      </c>
      <c r="U373">
        <v>1.2121</v>
      </c>
      <c r="V373">
        <v>0.45219999999999999</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row>
    <row r="374" spans="8:48" x14ac:dyDescent="0.3">
      <c r="H374" t="s">
        <v>410</v>
      </c>
      <c r="I374" t="s">
        <v>575</v>
      </c>
      <c r="J374">
        <v>1.5628</v>
      </c>
      <c r="K374">
        <v>1.4564999999999999</v>
      </c>
      <c r="L374">
        <v>1.4869000000000001</v>
      </c>
      <c r="M374">
        <v>1.1979</v>
      </c>
      <c r="N374">
        <v>1.0629</v>
      </c>
      <c r="O374">
        <v>0</v>
      </c>
      <c r="P374">
        <v>0</v>
      </c>
      <c r="Q374">
        <v>0</v>
      </c>
      <c r="R374">
        <v>0</v>
      </c>
      <c r="S374">
        <v>0</v>
      </c>
      <c r="T374">
        <v>0</v>
      </c>
      <c r="U374">
        <v>0</v>
      </c>
      <c r="V374">
        <v>0</v>
      </c>
      <c r="W374">
        <v>0</v>
      </c>
      <c r="X374">
        <v>0</v>
      </c>
      <c r="Y374">
        <v>0</v>
      </c>
      <c r="Z374">
        <v>1.0452999999999999</v>
      </c>
      <c r="AA374">
        <v>0.98260000000000003</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row>
    <row r="375" spans="8:48" x14ac:dyDescent="0.3">
      <c r="H375" t="s">
        <v>916</v>
      </c>
      <c r="I375" t="s">
        <v>917</v>
      </c>
      <c r="J375">
        <v>1.5273000000000001</v>
      </c>
      <c r="K375">
        <v>1.736</v>
      </c>
      <c r="L375">
        <v>0</v>
      </c>
      <c r="M375">
        <v>0</v>
      </c>
      <c r="N375">
        <v>0</v>
      </c>
      <c r="O375">
        <v>0</v>
      </c>
      <c r="P375">
        <v>0</v>
      </c>
      <c r="Q375">
        <v>0</v>
      </c>
      <c r="R375">
        <v>0</v>
      </c>
      <c r="S375">
        <v>0</v>
      </c>
      <c r="T375">
        <v>0</v>
      </c>
      <c r="U375">
        <v>0</v>
      </c>
      <c r="V375">
        <v>0</v>
      </c>
      <c r="W375">
        <v>1.0587</v>
      </c>
      <c r="X375">
        <v>1.0018</v>
      </c>
      <c r="Y375">
        <v>1.2056</v>
      </c>
      <c r="Z375">
        <v>1.2181999999999999</v>
      </c>
      <c r="AA375">
        <v>1.498</v>
      </c>
      <c r="AB375">
        <v>1.6567000000000001</v>
      </c>
      <c r="AC375">
        <v>1.8822000000000001</v>
      </c>
      <c r="AD375">
        <v>1.851</v>
      </c>
      <c r="AE375">
        <v>1.3882000000000001</v>
      </c>
      <c r="AF375">
        <v>1.3348</v>
      </c>
      <c r="AG375">
        <v>1.2370000000000001</v>
      </c>
      <c r="AH375">
        <v>0.88600000000000001</v>
      </c>
      <c r="AI375">
        <v>0.78349999999999997</v>
      </c>
      <c r="AJ375">
        <v>0</v>
      </c>
      <c r="AK375">
        <v>0</v>
      </c>
      <c r="AL375">
        <v>0</v>
      </c>
      <c r="AM375">
        <v>0</v>
      </c>
      <c r="AN375">
        <v>0</v>
      </c>
      <c r="AO375">
        <v>0</v>
      </c>
      <c r="AP375">
        <v>0</v>
      </c>
      <c r="AQ375">
        <v>0</v>
      </c>
      <c r="AR375">
        <v>0</v>
      </c>
      <c r="AS375">
        <v>0</v>
      </c>
      <c r="AT375">
        <v>0</v>
      </c>
      <c r="AU375">
        <v>0</v>
      </c>
      <c r="AV375">
        <v>0</v>
      </c>
    </row>
    <row r="376" spans="8:48" x14ac:dyDescent="0.3">
      <c r="H376" t="s">
        <v>918</v>
      </c>
      <c r="I376" t="s">
        <v>919</v>
      </c>
      <c r="J376">
        <v>1.7022999999999999</v>
      </c>
      <c r="K376">
        <v>1.9725999999999999</v>
      </c>
      <c r="L376">
        <v>1.5938000000000001</v>
      </c>
      <c r="M376">
        <v>0.79790000000000005</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row>
    <row r="377" spans="8:48" x14ac:dyDescent="0.3">
      <c r="H377" t="s">
        <v>920</v>
      </c>
      <c r="I377" t="s">
        <v>921</v>
      </c>
      <c r="J377">
        <v>0.6522</v>
      </c>
      <c r="K377">
        <v>0.5907</v>
      </c>
      <c r="L377">
        <v>0.36430000000000001</v>
      </c>
      <c r="M377">
        <v>0.54169999999999996</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row>
    <row r="378" spans="8:48" x14ac:dyDescent="0.3">
      <c r="H378" t="s">
        <v>922</v>
      </c>
      <c r="I378" t="s">
        <v>923</v>
      </c>
      <c r="J378">
        <v>0</v>
      </c>
      <c r="K378">
        <v>0</v>
      </c>
      <c r="L378">
        <v>1.0158</v>
      </c>
      <c r="M378">
        <v>0.75770000000000004</v>
      </c>
      <c r="N378">
        <v>0.71750000000000003</v>
      </c>
      <c r="O378">
        <v>1.0346</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row>
    <row r="379" spans="8:48" x14ac:dyDescent="0.3">
      <c r="H379" t="s">
        <v>924</v>
      </c>
      <c r="I379" t="s">
        <v>925</v>
      </c>
      <c r="J379">
        <v>0</v>
      </c>
      <c r="K379">
        <v>0</v>
      </c>
      <c r="L379">
        <v>0</v>
      </c>
      <c r="M379">
        <v>1.071</v>
      </c>
      <c r="N379">
        <v>1.0114000000000001</v>
      </c>
      <c r="O379">
        <v>1.2155</v>
      </c>
      <c r="P379">
        <v>1.9367000000000001</v>
      </c>
      <c r="Q379">
        <v>2.1128999999999998</v>
      </c>
      <c r="R379">
        <v>1.8531</v>
      </c>
      <c r="S379">
        <v>1.9961</v>
      </c>
      <c r="T379">
        <v>2.3174999999999999</v>
      </c>
      <c r="U379">
        <v>2.6482000000000001</v>
      </c>
      <c r="V379">
        <v>2.6000999999999999</v>
      </c>
      <c r="W379">
        <v>1.7670999999999999</v>
      </c>
      <c r="X379">
        <v>1.6153999999999999</v>
      </c>
      <c r="Y379">
        <v>1.3903000000000001</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row>
    <row r="380" spans="8:48" x14ac:dyDescent="0.3">
      <c r="H380" t="s">
        <v>926</v>
      </c>
      <c r="I380" t="s">
        <v>927</v>
      </c>
      <c r="J380">
        <v>0.90490000000000004</v>
      </c>
      <c r="K380">
        <v>9.7999999999999997E-3</v>
      </c>
      <c r="L380">
        <v>0</v>
      </c>
      <c r="M380">
        <v>0</v>
      </c>
      <c r="N380">
        <v>0</v>
      </c>
      <c r="O380">
        <v>0</v>
      </c>
      <c r="P380">
        <v>0</v>
      </c>
      <c r="Q380">
        <v>0</v>
      </c>
      <c r="R380">
        <v>1.2000999999999999</v>
      </c>
      <c r="S380">
        <v>0.99050000000000005</v>
      </c>
      <c r="T380">
        <v>1.0249999999999999</v>
      </c>
      <c r="U380">
        <v>0.4945</v>
      </c>
      <c r="V380">
        <v>0.5605</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row>
    <row r="381" spans="8:48" x14ac:dyDescent="0.3">
      <c r="H381" t="s">
        <v>928</v>
      </c>
      <c r="I381" t="s">
        <v>929</v>
      </c>
      <c r="J381">
        <v>1.0106999999999999</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row>
    <row r="382" spans="8:48" x14ac:dyDescent="0.3">
      <c r="H382" t="s">
        <v>930</v>
      </c>
      <c r="I382" t="s">
        <v>931</v>
      </c>
      <c r="J382">
        <v>0</v>
      </c>
      <c r="K382">
        <v>0</v>
      </c>
      <c r="L382">
        <v>0</v>
      </c>
      <c r="M382">
        <v>0</v>
      </c>
      <c r="N382">
        <v>1.1506000000000001</v>
      </c>
      <c r="O382">
        <v>1.2958000000000001</v>
      </c>
      <c r="P382">
        <v>1.3292999999999999</v>
      </c>
      <c r="Q382">
        <v>0.8468</v>
      </c>
      <c r="R382">
        <v>1.2902</v>
      </c>
      <c r="S382">
        <v>1.2355</v>
      </c>
      <c r="T382">
        <v>1.1916</v>
      </c>
      <c r="U382">
        <v>1.1445000000000001</v>
      </c>
      <c r="V382">
        <v>1.7083999999999999</v>
      </c>
      <c r="W382">
        <v>1.5285</v>
      </c>
      <c r="X382">
        <v>1.4998</v>
      </c>
      <c r="Y382">
        <v>1.0430999999999999</v>
      </c>
      <c r="Z382">
        <v>0.83799999999999997</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row>
    <row r="383" spans="8:48" x14ac:dyDescent="0.3">
      <c r="H383" t="s">
        <v>932</v>
      </c>
      <c r="I383" t="s">
        <v>933</v>
      </c>
      <c r="J383">
        <v>1.3785000000000001</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row>
    <row r="384" spans="8:48" x14ac:dyDescent="0.3">
      <c r="H384" t="s">
        <v>934</v>
      </c>
      <c r="I384" t="s">
        <v>935</v>
      </c>
      <c r="J384">
        <v>1.4543999999999999</v>
      </c>
      <c r="K384">
        <v>1.6920999999999999</v>
      </c>
      <c r="L384">
        <v>1.8817999999999999</v>
      </c>
      <c r="M384">
        <v>1.2343</v>
      </c>
      <c r="N384">
        <v>1.3698999999999999</v>
      </c>
      <c r="O384">
        <v>0.90239999999999998</v>
      </c>
      <c r="P384">
        <v>1.5219</v>
      </c>
      <c r="Q384">
        <v>1.6382000000000001</v>
      </c>
      <c r="R384">
        <v>2.1655000000000002</v>
      </c>
      <c r="S384">
        <v>2.1936</v>
      </c>
      <c r="T384">
        <v>1.8115000000000001</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row>
    <row r="385" spans="8:48" x14ac:dyDescent="0.3">
      <c r="H385" t="s">
        <v>936</v>
      </c>
      <c r="I385" t="s">
        <v>937</v>
      </c>
      <c r="J385">
        <v>0</v>
      </c>
      <c r="K385">
        <v>0</v>
      </c>
      <c r="L385">
        <v>0</v>
      </c>
      <c r="M385">
        <v>0</v>
      </c>
      <c r="N385">
        <v>0</v>
      </c>
      <c r="O385">
        <v>0</v>
      </c>
      <c r="P385">
        <v>0</v>
      </c>
      <c r="Q385">
        <v>0</v>
      </c>
      <c r="R385">
        <v>0</v>
      </c>
      <c r="S385">
        <v>0</v>
      </c>
      <c r="T385">
        <v>0</v>
      </c>
      <c r="U385">
        <v>0.61529999999999996</v>
      </c>
      <c r="V385">
        <v>0.51700000000000002</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row>
    <row r="386" spans="8:48" x14ac:dyDescent="0.3">
      <c r="H386" t="s">
        <v>938</v>
      </c>
      <c r="I386" t="s">
        <v>939</v>
      </c>
      <c r="J386">
        <v>0</v>
      </c>
      <c r="K386">
        <v>0</v>
      </c>
      <c r="L386">
        <v>1.6073999999999999</v>
      </c>
      <c r="M386">
        <v>1.0313000000000001</v>
      </c>
      <c r="N386">
        <v>1.3796999999999999</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row>
    <row r="387" spans="8:48" x14ac:dyDescent="0.3">
      <c r="H387" t="s">
        <v>940</v>
      </c>
      <c r="I387" t="s">
        <v>941</v>
      </c>
      <c r="J387">
        <v>0</v>
      </c>
      <c r="K387">
        <v>0</v>
      </c>
      <c r="L387">
        <v>0</v>
      </c>
      <c r="M387">
        <v>0</v>
      </c>
      <c r="N387">
        <v>0</v>
      </c>
      <c r="O387">
        <v>0</v>
      </c>
      <c r="P387">
        <v>0.91700000000000004</v>
      </c>
      <c r="Q387">
        <v>1.1431</v>
      </c>
      <c r="R387">
        <v>1.3601000000000001</v>
      </c>
      <c r="S387">
        <v>1.2089000000000001</v>
      </c>
      <c r="T387">
        <v>0.63429999999999997</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row>
    <row r="388" spans="8:48" x14ac:dyDescent="0.3">
      <c r="H388" t="s">
        <v>942</v>
      </c>
      <c r="I388" t="s">
        <v>943</v>
      </c>
      <c r="J388">
        <v>0</v>
      </c>
      <c r="K388">
        <v>0</v>
      </c>
      <c r="L388">
        <v>0</v>
      </c>
      <c r="M388">
        <v>1.2096</v>
      </c>
      <c r="N388">
        <v>1.0725</v>
      </c>
      <c r="O388">
        <v>0.80940000000000001</v>
      </c>
      <c r="P388">
        <v>1.1322000000000001</v>
      </c>
      <c r="Q388">
        <v>1.4064000000000001</v>
      </c>
      <c r="R388">
        <v>0.95779999999999998</v>
      </c>
      <c r="S388">
        <v>0.74709999999999999</v>
      </c>
      <c r="T388">
        <v>0.86770000000000003</v>
      </c>
      <c r="U388">
        <v>1.0331999999999999</v>
      </c>
      <c r="V388">
        <v>1.1091</v>
      </c>
      <c r="W388">
        <v>1.1205000000000001</v>
      </c>
      <c r="X388">
        <v>1.3002</v>
      </c>
      <c r="Y388">
        <v>1.4139999999999999</v>
      </c>
      <c r="Z388">
        <v>1.4315</v>
      </c>
      <c r="AA388">
        <v>1.3912</v>
      </c>
      <c r="AB388">
        <v>1.3959999999999999</v>
      </c>
      <c r="AC388">
        <v>1.5465</v>
      </c>
      <c r="AD388">
        <v>1.6671</v>
      </c>
      <c r="AE388">
        <v>1.1950000000000001</v>
      </c>
      <c r="AF388">
        <v>0.93379999999999996</v>
      </c>
      <c r="AG388">
        <v>0</v>
      </c>
      <c r="AH388">
        <v>0</v>
      </c>
      <c r="AI388">
        <v>0</v>
      </c>
      <c r="AJ388">
        <v>0</v>
      </c>
      <c r="AK388">
        <v>0</v>
      </c>
      <c r="AL388">
        <v>0</v>
      </c>
      <c r="AM388">
        <v>0</v>
      </c>
      <c r="AN388">
        <v>0</v>
      </c>
      <c r="AO388">
        <v>0</v>
      </c>
      <c r="AP388">
        <v>0</v>
      </c>
      <c r="AQ388">
        <v>0</v>
      </c>
      <c r="AR388">
        <v>0</v>
      </c>
      <c r="AS388">
        <v>0</v>
      </c>
      <c r="AT388">
        <v>0</v>
      </c>
      <c r="AU388">
        <v>0</v>
      </c>
      <c r="AV388">
        <v>0</v>
      </c>
    </row>
    <row r="389" spans="8:48" x14ac:dyDescent="0.3">
      <c r="H389" t="s">
        <v>944</v>
      </c>
      <c r="I389" t="s">
        <v>945</v>
      </c>
      <c r="J389">
        <v>0</v>
      </c>
      <c r="K389">
        <v>0</v>
      </c>
      <c r="L389">
        <v>0</v>
      </c>
      <c r="M389">
        <v>0</v>
      </c>
      <c r="N389">
        <v>0</v>
      </c>
      <c r="O389">
        <v>0</v>
      </c>
      <c r="P389">
        <v>0</v>
      </c>
      <c r="Q389">
        <v>0</v>
      </c>
      <c r="R389">
        <v>0</v>
      </c>
      <c r="S389">
        <v>0</v>
      </c>
      <c r="T389">
        <v>0</v>
      </c>
      <c r="U389">
        <v>0.89229999999999998</v>
      </c>
      <c r="V389">
        <v>0.86699999999999999</v>
      </c>
      <c r="W389">
        <v>0.8004</v>
      </c>
      <c r="X389">
        <v>1.331</v>
      </c>
      <c r="Y389">
        <v>1.5457000000000001</v>
      </c>
      <c r="Z389">
        <v>1.0746</v>
      </c>
      <c r="AA389">
        <v>0.93230000000000002</v>
      </c>
      <c r="AB389">
        <v>0.91859999999999997</v>
      </c>
      <c r="AC389">
        <v>0.98119999999999996</v>
      </c>
      <c r="AD389">
        <v>1.0714999999999999</v>
      </c>
      <c r="AE389">
        <v>0.9194</v>
      </c>
      <c r="AF389">
        <v>0.96220000000000006</v>
      </c>
      <c r="AG389">
        <v>0.96750000000000003</v>
      </c>
      <c r="AH389">
        <v>0.83899999999999997</v>
      </c>
      <c r="AI389">
        <v>0.754</v>
      </c>
      <c r="AJ389">
        <v>0</v>
      </c>
      <c r="AK389">
        <v>0</v>
      </c>
      <c r="AL389">
        <v>0</v>
      </c>
      <c r="AM389">
        <v>0</v>
      </c>
      <c r="AN389">
        <v>0</v>
      </c>
      <c r="AO389">
        <v>0</v>
      </c>
      <c r="AP389">
        <v>0</v>
      </c>
      <c r="AQ389">
        <v>0</v>
      </c>
      <c r="AR389">
        <v>0</v>
      </c>
      <c r="AS389">
        <v>0</v>
      </c>
      <c r="AT389">
        <v>0</v>
      </c>
      <c r="AU389">
        <v>0</v>
      </c>
      <c r="AV389">
        <v>0</v>
      </c>
    </row>
    <row r="390" spans="8:48" x14ac:dyDescent="0.3">
      <c r="H390" t="s">
        <v>946</v>
      </c>
      <c r="I390" t="s">
        <v>947</v>
      </c>
      <c r="J390">
        <v>0</v>
      </c>
      <c r="K390">
        <v>0</v>
      </c>
      <c r="L390">
        <v>0</v>
      </c>
      <c r="M390">
        <v>0</v>
      </c>
      <c r="N390">
        <v>0</v>
      </c>
      <c r="O390">
        <v>0.57089999999999996</v>
      </c>
      <c r="P390">
        <v>0.88900000000000001</v>
      </c>
      <c r="Q390">
        <v>1.212</v>
      </c>
      <c r="R390">
        <v>1.0037</v>
      </c>
      <c r="S390">
        <v>0.93100000000000005</v>
      </c>
      <c r="T390">
        <v>0.80530000000000002</v>
      </c>
      <c r="U390">
        <v>0.99170000000000003</v>
      </c>
      <c r="V390">
        <v>1.0804</v>
      </c>
      <c r="W390">
        <v>0.91559999999999997</v>
      </c>
      <c r="X390">
        <v>0.81059999999999999</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row>
    <row r="391" spans="8:48" x14ac:dyDescent="0.3">
      <c r="H391" t="s">
        <v>948</v>
      </c>
      <c r="I391" t="s">
        <v>949</v>
      </c>
      <c r="J391">
        <v>0</v>
      </c>
      <c r="K391">
        <v>0</v>
      </c>
      <c r="L391">
        <v>0</v>
      </c>
      <c r="M391">
        <v>0</v>
      </c>
      <c r="N391">
        <v>0.98660000000000003</v>
      </c>
      <c r="O391">
        <v>1.9944</v>
      </c>
      <c r="P391">
        <v>1.4953000000000001</v>
      </c>
      <c r="Q391">
        <v>1.8157000000000001</v>
      </c>
      <c r="R391">
        <v>0.79720000000000002</v>
      </c>
      <c r="S391">
        <v>0.89890000000000003</v>
      </c>
      <c r="T391">
        <v>1.0385</v>
      </c>
      <c r="U391">
        <v>1.0489999999999999</v>
      </c>
      <c r="V391">
        <v>1.0589999999999999</v>
      </c>
      <c r="W391">
        <v>1.1718</v>
      </c>
      <c r="X391">
        <v>1.2024999999999999</v>
      </c>
      <c r="Y391">
        <v>1.0720000000000001</v>
      </c>
      <c r="Z391">
        <v>1.3552999999999999</v>
      </c>
      <c r="AA391">
        <v>1.0995999999999999</v>
      </c>
      <c r="AB391">
        <v>1.2533000000000001</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row>
    <row r="392" spans="8:48" x14ac:dyDescent="0.3">
      <c r="H392" t="s">
        <v>950</v>
      </c>
      <c r="I392" t="s">
        <v>951</v>
      </c>
      <c r="J392">
        <v>1.1563000000000001</v>
      </c>
      <c r="K392">
        <v>0.90029999999999999</v>
      </c>
      <c r="L392">
        <v>1.0261</v>
      </c>
      <c r="M392">
        <v>0.80479999999999996</v>
      </c>
      <c r="N392">
        <v>0.99909999999999999</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row>
    <row r="393" spans="8:48" x14ac:dyDescent="0.3">
      <c r="H393" t="s">
        <v>952</v>
      </c>
      <c r="I393" t="s">
        <v>953</v>
      </c>
      <c r="J393">
        <v>0</v>
      </c>
      <c r="K393">
        <v>0</v>
      </c>
      <c r="L393">
        <v>0</v>
      </c>
      <c r="M393">
        <v>0</v>
      </c>
      <c r="N393">
        <v>0.69889999999999997</v>
      </c>
      <c r="O393">
        <v>0.57050000000000001</v>
      </c>
      <c r="P393">
        <v>0</v>
      </c>
      <c r="Q393">
        <v>0</v>
      </c>
      <c r="R393">
        <v>1.2162999999999999</v>
      </c>
      <c r="S393">
        <v>1.3035000000000001</v>
      </c>
      <c r="T393">
        <v>1.1197999999999999</v>
      </c>
      <c r="U393">
        <v>0.73860000000000003</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row>
    <row r="394" spans="8:48" x14ac:dyDescent="0.3">
      <c r="H394" t="s">
        <v>954</v>
      </c>
      <c r="I394" t="s">
        <v>955</v>
      </c>
      <c r="J394">
        <v>1.6981999999999999</v>
      </c>
      <c r="K394">
        <v>1.5334000000000001</v>
      </c>
      <c r="L394">
        <v>0</v>
      </c>
      <c r="M394">
        <v>0</v>
      </c>
      <c r="N394">
        <v>0.91310000000000002</v>
      </c>
      <c r="O394">
        <v>1.3351999999999999</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row>
    <row r="395" spans="8:48" x14ac:dyDescent="0.3">
      <c r="H395" t="s">
        <v>175</v>
      </c>
      <c r="I395" t="s">
        <v>956</v>
      </c>
      <c r="J395">
        <v>1.0623</v>
      </c>
      <c r="K395">
        <v>1.0103</v>
      </c>
      <c r="L395">
        <v>0.76029999999999998</v>
      </c>
      <c r="M395">
        <v>0.80110000000000003</v>
      </c>
      <c r="N395">
        <v>1.37</v>
      </c>
      <c r="O395">
        <v>1.2083999999999999</v>
      </c>
      <c r="P395">
        <v>1.9590000000000001</v>
      </c>
      <c r="Q395">
        <v>1.5524</v>
      </c>
      <c r="R395">
        <v>1.6883999999999999</v>
      </c>
      <c r="S395">
        <v>1.4699</v>
      </c>
      <c r="T395">
        <v>1.5971</v>
      </c>
      <c r="U395">
        <v>1.7101999999999999</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row>
    <row r="396" spans="8:48" x14ac:dyDescent="0.3">
      <c r="H396" t="s">
        <v>957</v>
      </c>
      <c r="I396" t="s">
        <v>958</v>
      </c>
      <c r="J396">
        <v>1.7032</v>
      </c>
      <c r="K396">
        <v>1.2598</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row>
    <row r="397" spans="8:48" x14ac:dyDescent="0.3">
      <c r="H397" t="s">
        <v>959</v>
      </c>
      <c r="I397" t="s">
        <v>960</v>
      </c>
      <c r="J397">
        <v>1.5037</v>
      </c>
      <c r="K397">
        <v>1.3906000000000001</v>
      </c>
      <c r="L397">
        <v>0.4158</v>
      </c>
      <c r="M397">
        <v>0.2777</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row>
    <row r="398" spans="8:48" x14ac:dyDescent="0.3">
      <c r="H398" t="s">
        <v>961</v>
      </c>
      <c r="I398" t="s">
        <v>962</v>
      </c>
      <c r="J398">
        <v>2.0646</v>
      </c>
      <c r="K398">
        <v>2.1419000000000001</v>
      </c>
      <c r="L398">
        <v>1.1084000000000001</v>
      </c>
      <c r="M398">
        <v>0.50070000000000003</v>
      </c>
      <c r="N398">
        <v>0.52829999999999999</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row>
    <row r="399" spans="8:48" x14ac:dyDescent="0.3">
      <c r="H399" t="s">
        <v>963</v>
      </c>
      <c r="I399" t="s">
        <v>964</v>
      </c>
      <c r="J399">
        <v>1.0992999999999999</v>
      </c>
      <c r="K399">
        <v>0.96809999999999996</v>
      </c>
      <c r="L399">
        <v>0.71640000000000004</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row>
    <row r="400" spans="8:48" x14ac:dyDescent="0.3">
      <c r="H400" t="s">
        <v>965</v>
      </c>
      <c r="I400" t="s">
        <v>966</v>
      </c>
      <c r="J400">
        <v>1.5034000000000001</v>
      </c>
      <c r="K400">
        <v>1.9683999999999999</v>
      </c>
      <c r="L400">
        <v>1.8133999999999999</v>
      </c>
      <c r="M400">
        <v>0.70960000000000001</v>
      </c>
      <c r="N400">
        <v>4.4499999999999998E-2</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row>
    <row r="401" spans="8:48" x14ac:dyDescent="0.3">
      <c r="H401" t="s">
        <v>967</v>
      </c>
      <c r="I401" t="s">
        <v>968</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0.2145</v>
      </c>
      <c r="AJ401">
        <v>0.58599999999999997</v>
      </c>
      <c r="AK401">
        <v>0.81230000000000002</v>
      </c>
      <c r="AL401">
        <v>0.72419999999999995</v>
      </c>
      <c r="AM401">
        <v>0.7349</v>
      </c>
      <c r="AN401">
        <v>0.62729999999999997</v>
      </c>
      <c r="AO401">
        <v>0.58379999999999999</v>
      </c>
      <c r="AP401">
        <v>0</v>
      </c>
      <c r="AQ401">
        <v>0</v>
      </c>
      <c r="AR401">
        <v>0</v>
      </c>
      <c r="AS401">
        <v>0</v>
      </c>
      <c r="AT401">
        <v>0</v>
      </c>
      <c r="AU401">
        <v>0</v>
      </c>
      <c r="AV401">
        <v>0</v>
      </c>
    </row>
    <row r="402" spans="8:48" x14ac:dyDescent="0.3">
      <c r="H402" t="s">
        <v>969</v>
      </c>
      <c r="I402" t="s">
        <v>970</v>
      </c>
      <c r="J402">
        <v>0</v>
      </c>
      <c r="K402">
        <v>1.6379999999999999</v>
      </c>
      <c r="L402">
        <v>1.4758</v>
      </c>
      <c r="M402">
        <v>0.94479999999999997</v>
      </c>
      <c r="N402">
        <v>0.78259999999999996</v>
      </c>
      <c r="O402">
        <v>1.5429999999999999</v>
      </c>
      <c r="P402">
        <v>0.92610000000000003</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row>
    <row r="403" spans="8:48" x14ac:dyDescent="0.3">
      <c r="H403" t="s">
        <v>971</v>
      </c>
      <c r="I403" t="s">
        <v>972</v>
      </c>
      <c r="J403">
        <v>0</v>
      </c>
      <c r="K403">
        <v>0</v>
      </c>
      <c r="L403">
        <v>0</v>
      </c>
      <c r="M403">
        <v>0</v>
      </c>
      <c r="N403">
        <v>0</v>
      </c>
      <c r="O403">
        <v>0</v>
      </c>
      <c r="P403">
        <v>0.8841</v>
      </c>
      <c r="Q403">
        <v>0.91120000000000001</v>
      </c>
      <c r="R403">
        <v>0.88770000000000004</v>
      </c>
      <c r="S403">
        <v>0.82940000000000003</v>
      </c>
      <c r="T403">
        <v>0.84279999999999999</v>
      </c>
      <c r="U403">
        <v>0.81440000000000001</v>
      </c>
      <c r="V403">
        <v>0.94469999999999998</v>
      </c>
      <c r="W403">
        <v>0.70840000000000003</v>
      </c>
      <c r="X403">
        <v>0.98129999999999995</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row>
    <row r="404" spans="8:48" x14ac:dyDescent="0.3">
      <c r="H404" t="s">
        <v>973</v>
      </c>
      <c r="I404" t="s">
        <v>974</v>
      </c>
      <c r="J404">
        <v>0</v>
      </c>
      <c r="K404">
        <v>0</v>
      </c>
      <c r="L404">
        <v>0</v>
      </c>
      <c r="M404">
        <v>0</v>
      </c>
      <c r="N404">
        <v>0</v>
      </c>
      <c r="O404">
        <v>0</v>
      </c>
      <c r="P404">
        <v>0</v>
      </c>
      <c r="Q404">
        <v>0</v>
      </c>
      <c r="R404">
        <v>0</v>
      </c>
      <c r="S404">
        <v>0.80669999999999997</v>
      </c>
      <c r="T404">
        <v>0.87009999999999998</v>
      </c>
      <c r="U404">
        <v>0.86380000000000001</v>
      </c>
      <c r="V404">
        <v>0.81569999999999998</v>
      </c>
      <c r="W404">
        <v>0</v>
      </c>
      <c r="X404">
        <v>0</v>
      </c>
      <c r="Y404">
        <v>0</v>
      </c>
      <c r="Z404">
        <v>0</v>
      </c>
      <c r="AA404">
        <v>0</v>
      </c>
      <c r="AB404">
        <v>0</v>
      </c>
      <c r="AC404">
        <v>0</v>
      </c>
      <c r="AD404">
        <v>0</v>
      </c>
      <c r="AE404">
        <v>0</v>
      </c>
      <c r="AF404">
        <v>0</v>
      </c>
      <c r="AG404">
        <v>0</v>
      </c>
      <c r="AH404">
        <v>1.4363999999999999</v>
      </c>
      <c r="AI404">
        <v>1.3808</v>
      </c>
      <c r="AJ404">
        <v>1.1904999999999999</v>
      </c>
      <c r="AK404">
        <v>1.137</v>
      </c>
      <c r="AL404">
        <v>1.3791</v>
      </c>
      <c r="AM404">
        <v>1.7101</v>
      </c>
      <c r="AN404">
        <v>1.4923999999999999</v>
      </c>
      <c r="AO404">
        <v>1.9590000000000001</v>
      </c>
      <c r="AP404">
        <v>1.9494</v>
      </c>
      <c r="AQ404">
        <v>1.7478</v>
      </c>
      <c r="AR404">
        <v>1.8794</v>
      </c>
      <c r="AS404">
        <v>2.1196000000000002</v>
      </c>
      <c r="AT404">
        <v>0</v>
      </c>
      <c r="AU404">
        <v>0</v>
      </c>
      <c r="AV404">
        <v>0</v>
      </c>
    </row>
    <row r="405" spans="8:48" x14ac:dyDescent="0.3">
      <c r="H405" t="s">
        <v>219</v>
      </c>
      <c r="I405" t="s">
        <v>569</v>
      </c>
      <c r="J405">
        <v>0.99970000000000003</v>
      </c>
      <c r="K405">
        <v>0.85289999999999999</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row>
    <row r="406" spans="8:48" x14ac:dyDescent="0.3">
      <c r="H406" t="s">
        <v>975</v>
      </c>
      <c r="I406" t="s">
        <v>976</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1.026</v>
      </c>
      <c r="AL406">
        <v>0.81859999999999999</v>
      </c>
      <c r="AM406">
        <v>0.84750000000000003</v>
      </c>
      <c r="AN406">
        <v>0.64300000000000002</v>
      </c>
      <c r="AO406">
        <v>0.72689999999999999</v>
      </c>
      <c r="AP406">
        <v>0.54010000000000002</v>
      </c>
      <c r="AQ406">
        <v>0.57740000000000002</v>
      </c>
      <c r="AR406">
        <v>0.62119999999999997</v>
      </c>
      <c r="AS406">
        <v>0.39100000000000001</v>
      </c>
      <c r="AT406">
        <v>0</v>
      </c>
      <c r="AU406">
        <v>0</v>
      </c>
      <c r="AV406">
        <v>0</v>
      </c>
    </row>
    <row r="407" spans="8:48" x14ac:dyDescent="0.3">
      <c r="H407" t="s">
        <v>977</v>
      </c>
      <c r="I407" t="s">
        <v>978</v>
      </c>
      <c r="J407">
        <v>1.5202</v>
      </c>
      <c r="K407">
        <v>1.6508</v>
      </c>
      <c r="L407">
        <v>1.6285000000000001</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row>
    <row r="408" spans="8:48" x14ac:dyDescent="0.3">
      <c r="H408" t="s">
        <v>979</v>
      </c>
      <c r="I408" t="s">
        <v>980</v>
      </c>
      <c r="J408">
        <v>1.1806000000000001</v>
      </c>
      <c r="K408">
        <v>1.3204</v>
      </c>
      <c r="L408">
        <v>1.5157</v>
      </c>
      <c r="M408">
        <v>1.2022999999999999</v>
      </c>
      <c r="N408">
        <v>0.91569999999999996</v>
      </c>
      <c r="O408">
        <v>1.1003000000000001</v>
      </c>
      <c r="P408">
        <v>1.1680999999999999</v>
      </c>
      <c r="Q408">
        <v>1.0293000000000001</v>
      </c>
      <c r="R408">
        <v>0.70550000000000002</v>
      </c>
      <c r="S408">
        <v>0.57709999999999995</v>
      </c>
      <c r="T408">
        <v>0.5343</v>
      </c>
      <c r="U408">
        <v>0.45150000000000001</v>
      </c>
      <c r="V408">
        <v>0.56320000000000003</v>
      </c>
      <c r="W408">
        <v>1.3693</v>
      </c>
      <c r="X408">
        <v>1.4149</v>
      </c>
      <c r="Y408">
        <v>1.4959</v>
      </c>
      <c r="Z408">
        <v>1.9490000000000001</v>
      </c>
      <c r="AA408">
        <v>1.8636999999999999</v>
      </c>
      <c r="AB408">
        <v>1.9479</v>
      </c>
      <c r="AC408">
        <v>2.7570000000000001</v>
      </c>
      <c r="AD408">
        <v>2.4565000000000001</v>
      </c>
      <c r="AE408">
        <v>2.1236999999999999</v>
      </c>
      <c r="AF408">
        <v>2.1414</v>
      </c>
      <c r="AG408">
        <v>2.11</v>
      </c>
      <c r="AH408">
        <v>1.7721</v>
      </c>
      <c r="AI408">
        <v>1.7383999999999999</v>
      </c>
      <c r="AJ408">
        <v>1.5613999999999999</v>
      </c>
      <c r="AK408">
        <v>1.4276</v>
      </c>
      <c r="AL408">
        <v>1.2492000000000001</v>
      </c>
      <c r="AM408">
        <v>1.7527999999999999</v>
      </c>
      <c r="AN408">
        <v>1.7593000000000001</v>
      </c>
      <c r="AO408">
        <v>1.9267000000000001</v>
      </c>
      <c r="AP408">
        <v>1.9948999999999999</v>
      </c>
      <c r="AQ408">
        <v>2.6762999999999999</v>
      </c>
      <c r="AR408">
        <v>0</v>
      </c>
      <c r="AS408">
        <v>0</v>
      </c>
      <c r="AT408">
        <v>0</v>
      </c>
      <c r="AU408">
        <v>0</v>
      </c>
      <c r="AV408">
        <v>0</v>
      </c>
    </row>
    <row r="409" spans="8:48" x14ac:dyDescent="0.3">
      <c r="H409" t="s">
        <v>981</v>
      </c>
      <c r="I409" t="s">
        <v>982</v>
      </c>
      <c r="J409">
        <v>0</v>
      </c>
      <c r="K409">
        <v>0</v>
      </c>
      <c r="L409">
        <v>0</v>
      </c>
      <c r="M409">
        <v>0</v>
      </c>
      <c r="N409">
        <v>0</v>
      </c>
      <c r="O409">
        <v>0</v>
      </c>
      <c r="P409">
        <v>0</v>
      </c>
      <c r="Q409">
        <v>0</v>
      </c>
      <c r="R409">
        <v>0</v>
      </c>
      <c r="S409">
        <v>0</v>
      </c>
      <c r="T409">
        <v>0</v>
      </c>
      <c r="U409">
        <v>0</v>
      </c>
      <c r="V409">
        <v>0</v>
      </c>
      <c r="W409">
        <v>1.1073999999999999</v>
      </c>
      <c r="X409">
        <v>1.1136999999999999</v>
      </c>
      <c r="Y409">
        <v>1.0772999999999999</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row>
    <row r="410" spans="8:48" x14ac:dyDescent="0.3">
      <c r="H410" t="s">
        <v>370</v>
      </c>
      <c r="I410" t="s">
        <v>553</v>
      </c>
      <c r="J410">
        <v>0</v>
      </c>
      <c r="K410">
        <v>0</v>
      </c>
      <c r="L410">
        <v>0</v>
      </c>
      <c r="M410">
        <v>0</v>
      </c>
      <c r="N410">
        <v>0</v>
      </c>
      <c r="O410">
        <v>0</v>
      </c>
      <c r="P410">
        <v>0</v>
      </c>
      <c r="Q410">
        <v>0.4798</v>
      </c>
      <c r="R410">
        <v>1.5939000000000001</v>
      </c>
      <c r="S410">
        <v>1.2555000000000001</v>
      </c>
      <c r="T410">
        <v>1.5812999999999999</v>
      </c>
      <c r="U410">
        <v>1.4066000000000001</v>
      </c>
      <c r="V410">
        <v>1.3371999999999999</v>
      </c>
      <c r="W410">
        <v>1.1319999999999999</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row>
    <row r="411" spans="8:48" x14ac:dyDescent="0.3">
      <c r="H411" t="s">
        <v>983</v>
      </c>
      <c r="I411" t="s">
        <v>984</v>
      </c>
      <c r="J411">
        <v>0</v>
      </c>
      <c r="K411">
        <v>1.3648</v>
      </c>
      <c r="L411">
        <v>1.4762999999999999</v>
      </c>
      <c r="M411">
        <v>1.3537999999999999</v>
      </c>
      <c r="N411">
        <v>1.2753000000000001</v>
      </c>
      <c r="O411">
        <v>1.3544</v>
      </c>
      <c r="P411">
        <v>1.5523</v>
      </c>
      <c r="Q411">
        <v>1.6606000000000001</v>
      </c>
      <c r="R411">
        <v>1.8951</v>
      </c>
      <c r="S411">
        <v>2.4356</v>
      </c>
      <c r="T411">
        <v>2.8008000000000002</v>
      </c>
      <c r="U411">
        <v>2.5615999999999999</v>
      </c>
      <c r="V411">
        <v>3.2412000000000001</v>
      </c>
      <c r="W411">
        <v>3.1875</v>
      </c>
      <c r="X411">
        <v>3.7761</v>
      </c>
      <c r="Y411">
        <v>2.9994999999999998</v>
      </c>
      <c r="Z411">
        <v>1.9569000000000001</v>
      </c>
      <c r="AA411">
        <v>0.95589999999999997</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row>
    <row r="412" spans="8:48" x14ac:dyDescent="0.3">
      <c r="H412" t="s">
        <v>985</v>
      </c>
      <c r="I412" t="s">
        <v>986</v>
      </c>
      <c r="J412">
        <v>1.5993999999999999</v>
      </c>
      <c r="K412">
        <v>1.3707</v>
      </c>
      <c r="L412">
        <v>1.1274</v>
      </c>
      <c r="M412">
        <v>1.1464000000000001</v>
      </c>
      <c r="N412">
        <v>1.1617</v>
      </c>
      <c r="O412">
        <v>1.0209999999999999</v>
      </c>
      <c r="P412">
        <v>0.98329999999999995</v>
      </c>
      <c r="Q412">
        <v>0.91300000000000003</v>
      </c>
      <c r="R412">
        <v>0.99619999999999997</v>
      </c>
      <c r="S412">
        <v>1.0439000000000001</v>
      </c>
      <c r="T412">
        <v>0.85389999999999999</v>
      </c>
      <c r="U412">
        <v>0.85060000000000002</v>
      </c>
      <c r="V412">
        <v>0.78990000000000005</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row>
    <row r="413" spans="8:48" x14ac:dyDescent="0.3">
      <c r="H413" t="s">
        <v>225</v>
      </c>
      <c r="I413" t="s">
        <v>561</v>
      </c>
      <c r="J413">
        <v>0</v>
      </c>
      <c r="K413">
        <v>0</v>
      </c>
      <c r="L413">
        <v>0</v>
      </c>
      <c r="M413">
        <v>0</v>
      </c>
      <c r="N413">
        <v>0</v>
      </c>
      <c r="O413">
        <v>0</v>
      </c>
      <c r="P413">
        <v>0</v>
      </c>
      <c r="Q413">
        <v>0</v>
      </c>
      <c r="R413">
        <v>1.2255</v>
      </c>
      <c r="S413">
        <v>1.2276</v>
      </c>
      <c r="T413">
        <v>1.3240000000000001</v>
      </c>
      <c r="U413">
        <v>1.232</v>
      </c>
      <c r="V413">
        <v>1.3105</v>
      </c>
      <c r="W413">
        <v>1.179</v>
      </c>
      <c r="X413">
        <v>1.3309</v>
      </c>
      <c r="Y413">
        <v>1.4802999999999999</v>
      </c>
      <c r="Z413">
        <v>1.4350000000000001</v>
      </c>
      <c r="AA413">
        <v>1.3375999999999999</v>
      </c>
      <c r="AB413">
        <v>1.3983000000000001</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row>
    <row r="414" spans="8:48" x14ac:dyDescent="0.3">
      <c r="H414" t="s">
        <v>987</v>
      </c>
      <c r="I414" t="s">
        <v>988</v>
      </c>
      <c r="J414">
        <v>0</v>
      </c>
      <c r="K414">
        <v>0</v>
      </c>
      <c r="L414">
        <v>0</v>
      </c>
      <c r="M414">
        <v>0</v>
      </c>
      <c r="N414">
        <v>0</v>
      </c>
      <c r="O414">
        <v>0.82479999999999998</v>
      </c>
      <c r="P414">
        <v>1.1634</v>
      </c>
      <c r="Q414">
        <v>1.0744</v>
      </c>
      <c r="R414">
        <v>1.0256000000000001</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row>
    <row r="415" spans="8:48" x14ac:dyDescent="0.3">
      <c r="H415" t="s">
        <v>989</v>
      </c>
      <c r="I415" t="s">
        <v>990</v>
      </c>
      <c r="J415">
        <v>0.77439999999999998</v>
      </c>
      <c r="K415">
        <v>0.78800000000000003</v>
      </c>
      <c r="L415">
        <v>1.0822000000000001</v>
      </c>
      <c r="M415">
        <v>1.069</v>
      </c>
      <c r="N415">
        <v>1.5657000000000001</v>
      </c>
      <c r="O415">
        <v>1.4214</v>
      </c>
      <c r="P415">
        <v>1.2116</v>
      </c>
      <c r="Q415">
        <v>1.4829000000000001</v>
      </c>
      <c r="R415">
        <v>0.54390000000000005</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row>
    <row r="416" spans="8:48" x14ac:dyDescent="0.3">
      <c r="H416" t="s">
        <v>349</v>
      </c>
      <c r="I416" t="s">
        <v>547</v>
      </c>
      <c r="J416">
        <v>2.5649999999999999</v>
      </c>
      <c r="K416">
        <v>1.2737000000000001</v>
      </c>
      <c r="L416">
        <v>1.9077</v>
      </c>
      <c r="M416">
        <v>1.6163000000000001</v>
      </c>
      <c r="N416">
        <v>1.4139999999999999</v>
      </c>
      <c r="O416">
        <v>1.2157</v>
      </c>
      <c r="P416">
        <v>0.79730000000000001</v>
      </c>
      <c r="Q416">
        <v>0.81</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row>
    <row r="417" spans="8:48" x14ac:dyDescent="0.3">
      <c r="H417" t="s">
        <v>991</v>
      </c>
      <c r="I417" t="s">
        <v>992</v>
      </c>
      <c r="J417">
        <v>0</v>
      </c>
      <c r="K417">
        <v>0</v>
      </c>
      <c r="L417">
        <v>0</v>
      </c>
      <c r="M417">
        <v>0</v>
      </c>
      <c r="N417">
        <v>0</v>
      </c>
      <c r="O417">
        <v>0</v>
      </c>
      <c r="P417">
        <v>0</v>
      </c>
      <c r="Q417">
        <v>1.0322</v>
      </c>
      <c r="R417">
        <v>0.97209999999999996</v>
      </c>
      <c r="S417">
        <v>0.78459999999999996</v>
      </c>
      <c r="T417">
        <v>0.57389999999999997</v>
      </c>
      <c r="U417">
        <v>0.63800000000000001</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row>
    <row r="418" spans="8:48" x14ac:dyDescent="0.3">
      <c r="H418" t="s">
        <v>993</v>
      </c>
      <c r="I418" t="s">
        <v>994</v>
      </c>
      <c r="J418">
        <v>1.4549000000000001</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row>
    <row r="419" spans="8:48" x14ac:dyDescent="0.3">
      <c r="H419" t="s">
        <v>995</v>
      </c>
      <c r="I419" t="s">
        <v>996</v>
      </c>
      <c r="J419">
        <v>1.0114000000000001</v>
      </c>
      <c r="K419">
        <v>2.1013999999999999</v>
      </c>
      <c r="L419">
        <v>2.0062000000000002</v>
      </c>
      <c r="M419">
        <v>1.7478</v>
      </c>
      <c r="N419">
        <v>1.7141999999999999</v>
      </c>
      <c r="O419">
        <v>1.3051999999999999</v>
      </c>
      <c r="P419">
        <v>1.4554</v>
      </c>
      <c r="Q419">
        <v>1.4369000000000001</v>
      </c>
      <c r="R419">
        <v>1.2465999999999999</v>
      </c>
      <c r="S419">
        <v>0.99119999999999997</v>
      </c>
      <c r="T419">
        <v>1.0186999999999999</v>
      </c>
      <c r="U419">
        <v>0.83940000000000003</v>
      </c>
      <c r="V419">
        <v>0.79979999999999996</v>
      </c>
      <c r="W419">
        <v>1.1314</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row>
    <row r="420" spans="8:48" x14ac:dyDescent="0.3">
      <c r="H420" t="s">
        <v>997</v>
      </c>
      <c r="I420" t="s">
        <v>998</v>
      </c>
      <c r="J420">
        <v>0</v>
      </c>
      <c r="K420">
        <v>0</v>
      </c>
      <c r="L420">
        <v>0</v>
      </c>
      <c r="M420">
        <v>0</v>
      </c>
      <c r="N420">
        <v>0</v>
      </c>
      <c r="O420">
        <v>0.59930000000000005</v>
      </c>
      <c r="P420">
        <v>1.1391</v>
      </c>
      <c r="Q420">
        <v>1.6204000000000001</v>
      </c>
      <c r="R420">
        <v>1.4419</v>
      </c>
      <c r="S420">
        <v>1.6587000000000001</v>
      </c>
      <c r="T420">
        <v>1.9470000000000001</v>
      </c>
      <c r="U420">
        <v>2.1541999999999999</v>
      </c>
      <c r="V420">
        <v>2.1440999999999999</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row>
    <row r="421" spans="8:48" x14ac:dyDescent="0.3">
      <c r="H421" t="s">
        <v>999</v>
      </c>
      <c r="I421" t="s">
        <v>1000</v>
      </c>
      <c r="J421">
        <v>0</v>
      </c>
      <c r="K421">
        <v>0</v>
      </c>
      <c r="L421">
        <v>0</v>
      </c>
      <c r="M421">
        <v>0</v>
      </c>
      <c r="N421">
        <v>0</v>
      </c>
      <c r="O421">
        <v>0</v>
      </c>
      <c r="P421">
        <v>0</v>
      </c>
      <c r="Q421">
        <v>0</v>
      </c>
      <c r="R421">
        <v>0</v>
      </c>
      <c r="S421">
        <v>0</v>
      </c>
      <c r="T421">
        <v>0</v>
      </c>
      <c r="U421">
        <v>0</v>
      </c>
      <c r="V421">
        <v>0</v>
      </c>
      <c r="W421">
        <v>0.86280000000000001</v>
      </c>
      <c r="X421">
        <v>0.89329999999999998</v>
      </c>
      <c r="Y421">
        <v>0.61</v>
      </c>
      <c r="Z421">
        <v>1.306</v>
      </c>
      <c r="AA421">
        <v>0.98909999999999998</v>
      </c>
      <c r="AB421">
        <v>0.98629999999999995</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row>
    <row r="422" spans="8:48" x14ac:dyDescent="0.3">
      <c r="H422" t="s">
        <v>1001</v>
      </c>
      <c r="I422" t="s">
        <v>1002</v>
      </c>
      <c r="J422">
        <v>1.4117</v>
      </c>
      <c r="K422">
        <v>1.3903000000000001</v>
      </c>
      <c r="L422">
        <v>0.79139999999999999</v>
      </c>
      <c r="M422">
        <v>0.44440000000000002</v>
      </c>
      <c r="N422">
        <v>0.1971</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row>
    <row r="423" spans="8:48" x14ac:dyDescent="0.3">
      <c r="H423" t="s">
        <v>1003</v>
      </c>
      <c r="I423" t="s">
        <v>1004</v>
      </c>
      <c r="J423">
        <v>0</v>
      </c>
      <c r="K423">
        <v>0</v>
      </c>
      <c r="L423">
        <v>0</v>
      </c>
      <c r="M423">
        <v>0</v>
      </c>
      <c r="N423">
        <v>0</v>
      </c>
      <c r="O423">
        <v>0</v>
      </c>
      <c r="P423">
        <v>0</v>
      </c>
      <c r="Q423">
        <v>0</v>
      </c>
      <c r="R423">
        <v>0</v>
      </c>
      <c r="S423">
        <v>0</v>
      </c>
      <c r="T423">
        <v>0</v>
      </c>
      <c r="U423">
        <v>0</v>
      </c>
      <c r="V423">
        <v>0</v>
      </c>
      <c r="W423">
        <v>0</v>
      </c>
      <c r="X423">
        <v>0</v>
      </c>
      <c r="Y423">
        <v>0</v>
      </c>
      <c r="Z423">
        <v>1.5330999999999999</v>
      </c>
      <c r="AA423">
        <v>0.98619999999999997</v>
      </c>
      <c r="AB423">
        <v>0.99280000000000002</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row>
    <row r="424" spans="8:48" x14ac:dyDescent="0.3">
      <c r="H424" t="s">
        <v>1005</v>
      </c>
      <c r="I424" t="s">
        <v>1006</v>
      </c>
      <c r="J424">
        <v>0</v>
      </c>
      <c r="K424">
        <v>0</v>
      </c>
      <c r="L424">
        <v>0</v>
      </c>
      <c r="M424">
        <v>0.74150000000000005</v>
      </c>
      <c r="N424">
        <v>9.1999999999999998E-2</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row>
    <row r="425" spans="8:48" x14ac:dyDescent="0.3">
      <c r="H425" t="s">
        <v>1007</v>
      </c>
      <c r="I425" t="s">
        <v>1008</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1.5760000000000001</v>
      </c>
      <c r="AH425">
        <v>0</v>
      </c>
      <c r="AI425">
        <v>0</v>
      </c>
      <c r="AJ425">
        <v>0</v>
      </c>
      <c r="AK425">
        <v>0</v>
      </c>
      <c r="AL425">
        <v>0</v>
      </c>
      <c r="AM425">
        <v>0</v>
      </c>
      <c r="AN425">
        <v>0</v>
      </c>
      <c r="AO425">
        <v>0</v>
      </c>
      <c r="AP425">
        <v>0</v>
      </c>
      <c r="AQ425">
        <v>0</v>
      </c>
      <c r="AR425">
        <v>0</v>
      </c>
      <c r="AS425">
        <v>0</v>
      </c>
      <c r="AT425">
        <v>0</v>
      </c>
      <c r="AU425">
        <v>0</v>
      </c>
      <c r="AV425">
        <v>0</v>
      </c>
    </row>
    <row r="426" spans="8:48" x14ac:dyDescent="0.3">
      <c r="H426" t="s">
        <v>332</v>
      </c>
      <c r="I426" t="s">
        <v>531</v>
      </c>
      <c r="J426">
        <v>1.2956000000000001</v>
      </c>
      <c r="K426">
        <v>1.4136</v>
      </c>
      <c r="L426">
        <v>1.2757000000000001</v>
      </c>
      <c r="M426">
        <v>0.89990000000000003</v>
      </c>
      <c r="N426">
        <v>0.85150000000000003</v>
      </c>
      <c r="O426">
        <v>0.52749999999999997</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row>
    <row r="427" spans="8:48" x14ac:dyDescent="0.3">
      <c r="H427" t="s">
        <v>1009</v>
      </c>
      <c r="I427" t="s">
        <v>1010</v>
      </c>
      <c r="J427">
        <v>0</v>
      </c>
      <c r="K427">
        <v>0</v>
      </c>
      <c r="L427">
        <v>0</v>
      </c>
      <c r="M427">
        <v>0</v>
      </c>
      <c r="N427">
        <v>0</v>
      </c>
      <c r="O427">
        <v>0</v>
      </c>
      <c r="P427">
        <v>0.8508</v>
      </c>
      <c r="Q427">
        <v>0.85629999999999995</v>
      </c>
      <c r="R427">
        <v>0.64480000000000004</v>
      </c>
      <c r="S427">
        <v>0.6</v>
      </c>
      <c r="T427">
        <v>0.65410000000000001</v>
      </c>
      <c r="U427">
        <v>0.7036</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row>
    <row r="428" spans="8:48" x14ac:dyDescent="0.3">
      <c r="H428" t="s">
        <v>1011</v>
      </c>
      <c r="I428" t="s">
        <v>1012</v>
      </c>
      <c r="J428">
        <v>0.97</v>
      </c>
      <c r="K428">
        <v>1.0723</v>
      </c>
      <c r="L428">
        <v>0.94850000000000001</v>
      </c>
      <c r="M428">
        <v>0.61519999999999997</v>
      </c>
      <c r="N428">
        <v>0.31059999999999999</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row>
    <row r="429" spans="8:48" x14ac:dyDescent="0.3">
      <c r="H429" t="s">
        <v>1013</v>
      </c>
      <c r="I429" t="s">
        <v>1014</v>
      </c>
      <c r="J429">
        <v>0</v>
      </c>
      <c r="K429">
        <v>0</v>
      </c>
      <c r="L429">
        <v>0</v>
      </c>
      <c r="M429">
        <v>0</v>
      </c>
      <c r="N429">
        <v>0</v>
      </c>
      <c r="O429">
        <v>0</v>
      </c>
      <c r="P429">
        <v>0</v>
      </c>
      <c r="Q429">
        <v>0</v>
      </c>
      <c r="R429">
        <v>0</v>
      </c>
      <c r="S429">
        <v>0</v>
      </c>
      <c r="T429">
        <v>0</v>
      </c>
      <c r="U429">
        <v>0.82130000000000003</v>
      </c>
      <c r="V429">
        <v>0.82520000000000004</v>
      </c>
      <c r="W429">
        <v>0.74180000000000001</v>
      </c>
      <c r="X429">
        <v>0.79500000000000004</v>
      </c>
      <c r="Y429">
        <v>0.85760000000000003</v>
      </c>
      <c r="Z429">
        <v>0.84360000000000002</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row>
    <row r="430" spans="8:48" x14ac:dyDescent="0.3">
      <c r="H430" t="s">
        <v>1015</v>
      </c>
      <c r="I430" t="s">
        <v>1016</v>
      </c>
      <c r="J430">
        <v>0.54490000000000005</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row>
    <row r="431" spans="8:48" x14ac:dyDescent="0.3">
      <c r="H431" t="s">
        <v>1017</v>
      </c>
      <c r="I431" t="s">
        <v>1018</v>
      </c>
      <c r="J431">
        <v>1.2148000000000001</v>
      </c>
      <c r="K431">
        <v>1.3080000000000001</v>
      </c>
      <c r="L431">
        <v>1.1040000000000001</v>
      </c>
      <c r="M431">
        <v>0.96330000000000005</v>
      </c>
      <c r="N431">
        <v>0.74309999999999998</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row>
    <row r="432" spans="8:48" x14ac:dyDescent="0.3">
      <c r="H432" t="s">
        <v>1019</v>
      </c>
      <c r="I432" t="s">
        <v>1020</v>
      </c>
      <c r="J432">
        <v>0</v>
      </c>
      <c r="K432">
        <v>0</v>
      </c>
      <c r="L432">
        <v>0</v>
      </c>
      <c r="M432">
        <v>0</v>
      </c>
      <c r="N432">
        <v>0</v>
      </c>
      <c r="O432">
        <v>0</v>
      </c>
      <c r="P432">
        <v>0</v>
      </c>
      <c r="Q432">
        <v>0</v>
      </c>
      <c r="R432">
        <v>0</v>
      </c>
      <c r="S432">
        <v>0</v>
      </c>
      <c r="T432">
        <v>0</v>
      </c>
      <c r="U432">
        <v>0</v>
      </c>
      <c r="V432">
        <v>0.83350000000000002</v>
      </c>
      <c r="W432">
        <v>1.0451999999999999</v>
      </c>
      <c r="X432">
        <v>1.0179</v>
      </c>
      <c r="Y432">
        <v>1.0653999999999999</v>
      </c>
      <c r="Z432">
        <v>1.2065999999999999</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row>
    <row r="433" spans="8:48" x14ac:dyDescent="0.3">
      <c r="H433" t="s">
        <v>1021</v>
      </c>
      <c r="I433" t="s">
        <v>1022</v>
      </c>
      <c r="J433">
        <v>0</v>
      </c>
      <c r="K433">
        <v>0</v>
      </c>
      <c r="L433">
        <v>0</v>
      </c>
      <c r="M433">
        <v>0</v>
      </c>
      <c r="N433">
        <v>0</v>
      </c>
      <c r="O433">
        <v>0</v>
      </c>
      <c r="P433">
        <v>0</v>
      </c>
      <c r="Q433">
        <v>0.87890000000000001</v>
      </c>
      <c r="R433">
        <v>0.96709999999999996</v>
      </c>
      <c r="S433">
        <v>1.2762</v>
      </c>
      <c r="T433">
        <v>0.80320000000000003</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row>
    <row r="434" spans="8:48" x14ac:dyDescent="0.3">
      <c r="H434" t="s">
        <v>1023</v>
      </c>
      <c r="I434" t="s">
        <v>1024</v>
      </c>
      <c r="J434">
        <v>0</v>
      </c>
      <c r="K434">
        <v>1.1680999999999999</v>
      </c>
      <c r="L434">
        <v>1.2344999999999999</v>
      </c>
      <c r="M434">
        <v>0.9486</v>
      </c>
      <c r="N434">
        <v>0.96740000000000004</v>
      </c>
      <c r="O434">
        <v>0.35770000000000002</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row>
    <row r="435" spans="8:48" x14ac:dyDescent="0.3">
      <c r="H435" t="s">
        <v>1025</v>
      </c>
      <c r="I435" t="s">
        <v>1026</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0.6159</v>
      </c>
      <c r="AK435">
        <v>0.71319999999999995</v>
      </c>
      <c r="AL435">
        <v>0.66739999999999999</v>
      </c>
      <c r="AM435">
        <v>0.60519999999999996</v>
      </c>
      <c r="AN435">
        <v>0.58679999999999999</v>
      </c>
      <c r="AO435">
        <v>0</v>
      </c>
      <c r="AP435">
        <v>0</v>
      </c>
      <c r="AQ435">
        <v>0</v>
      </c>
      <c r="AR435">
        <v>0</v>
      </c>
      <c r="AS435">
        <v>0</v>
      </c>
      <c r="AT435">
        <v>0</v>
      </c>
      <c r="AU435">
        <v>0</v>
      </c>
      <c r="AV435">
        <v>0</v>
      </c>
    </row>
    <row r="436" spans="8:48" x14ac:dyDescent="0.3">
      <c r="H436" t="s">
        <v>1027</v>
      </c>
      <c r="I436" t="s">
        <v>1028</v>
      </c>
      <c r="J436">
        <v>0</v>
      </c>
      <c r="K436">
        <v>0</v>
      </c>
      <c r="L436">
        <v>0</v>
      </c>
      <c r="M436">
        <v>0</v>
      </c>
      <c r="N436">
        <v>0</v>
      </c>
      <c r="O436">
        <v>0</v>
      </c>
      <c r="P436">
        <v>0</v>
      </c>
      <c r="Q436">
        <v>0</v>
      </c>
      <c r="R436">
        <v>0</v>
      </c>
      <c r="S436">
        <v>0</v>
      </c>
      <c r="T436">
        <v>0</v>
      </c>
      <c r="U436">
        <v>0</v>
      </c>
      <c r="V436">
        <v>0</v>
      </c>
      <c r="W436">
        <v>1.7488999999999999</v>
      </c>
      <c r="X436">
        <v>1.4752000000000001</v>
      </c>
      <c r="Y436">
        <v>0</v>
      </c>
      <c r="Z436">
        <v>0</v>
      </c>
      <c r="AA436">
        <v>0</v>
      </c>
      <c r="AB436">
        <v>0</v>
      </c>
      <c r="AC436">
        <v>0</v>
      </c>
      <c r="AD436">
        <v>1.371</v>
      </c>
      <c r="AE436">
        <v>0.98209999999999997</v>
      </c>
      <c r="AF436">
        <v>0.6673</v>
      </c>
      <c r="AG436">
        <v>0.67869999999999997</v>
      </c>
      <c r="AH436">
        <v>0.64949999999999997</v>
      </c>
      <c r="AI436">
        <v>0</v>
      </c>
      <c r="AJ436">
        <v>0</v>
      </c>
      <c r="AK436">
        <v>0</v>
      </c>
      <c r="AL436">
        <v>0</v>
      </c>
      <c r="AM436">
        <v>0</v>
      </c>
      <c r="AN436">
        <v>0</v>
      </c>
      <c r="AO436">
        <v>0</v>
      </c>
      <c r="AP436">
        <v>0</v>
      </c>
      <c r="AQ436">
        <v>0</v>
      </c>
      <c r="AR436">
        <v>0</v>
      </c>
      <c r="AS436">
        <v>0</v>
      </c>
      <c r="AT436">
        <v>0</v>
      </c>
      <c r="AU436">
        <v>0</v>
      </c>
      <c r="AV436">
        <v>0</v>
      </c>
    </row>
    <row r="437" spans="8:48" x14ac:dyDescent="0.3">
      <c r="H437" t="s">
        <v>1029</v>
      </c>
      <c r="I437" t="s">
        <v>1030</v>
      </c>
      <c r="J437">
        <v>0</v>
      </c>
      <c r="K437">
        <v>0</v>
      </c>
      <c r="L437">
        <v>0</v>
      </c>
      <c r="M437">
        <v>0</v>
      </c>
      <c r="N437">
        <v>3.1399999999999997E-2</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row>
    <row r="438" spans="8:48" x14ac:dyDescent="0.3">
      <c r="H438" t="s">
        <v>1031</v>
      </c>
      <c r="I438" t="s">
        <v>1032</v>
      </c>
      <c r="J438">
        <v>1.8785000000000001</v>
      </c>
      <c r="K438">
        <v>1.5327999999999999</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row>
    <row r="439" spans="8:48" x14ac:dyDescent="0.3">
      <c r="H439" t="s">
        <v>1033</v>
      </c>
      <c r="I439" t="s">
        <v>1034</v>
      </c>
      <c r="J439">
        <v>0</v>
      </c>
      <c r="K439">
        <v>0</v>
      </c>
      <c r="L439">
        <v>0</v>
      </c>
      <c r="M439">
        <v>1.0031000000000001</v>
      </c>
      <c r="N439">
        <v>1.5419</v>
      </c>
      <c r="O439">
        <v>1.5872999999999999</v>
      </c>
      <c r="P439">
        <v>1.5024999999999999</v>
      </c>
      <c r="Q439">
        <v>1.1999</v>
      </c>
      <c r="R439">
        <v>0.91400000000000003</v>
      </c>
      <c r="S439">
        <v>0.85640000000000005</v>
      </c>
      <c r="T439">
        <v>0.83230000000000004</v>
      </c>
      <c r="U439">
        <v>0.77580000000000005</v>
      </c>
      <c r="V439">
        <v>0.74350000000000005</v>
      </c>
      <c r="W439">
        <v>0.73029999999999995</v>
      </c>
      <c r="X439">
        <v>0.749</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row>
    <row r="440" spans="8:48" x14ac:dyDescent="0.3">
      <c r="H440" t="s">
        <v>1035</v>
      </c>
      <c r="I440" t="s">
        <v>1036</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1.2344999999999999</v>
      </c>
      <c r="AE440">
        <v>1.2759</v>
      </c>
      <c r="AF440">
        <v>1.87</v>
      </c>
      <c r="AG440">
        <v>1.8283</v>
      </c>
      <c r="AH440">
        <v>2.5768</v>
      </c>
      <c r="AI440">
        <v>2.0708000000000002</v>
      </c>
      <c r="AJ440">
        <v>1.6355</v>
      </c>
      <c r="AK440">
        <v>0.70889999999999997</v>
      </c>
      <c r="AL440">
        <v>0</v>
      </c>
      <c r="AM440">
        <v>0</v>
      </c>
      <c r="AN440">
        <v>0</v>
      </c>
      <c r="AO440">
        <v>0</v>
      </c>
      <c r="AP440">
        <v>0</v>
      </c>
      <c r="AQ440">
        <v>0</v>
      </c>
      <c r="AR440">
        <v>0</v>
      </c>
      <c r="AS440">
        <v>0</v>
      </c>
      <c r="AT440">
        <v>0</v>
      </c>
      <c r="AU440">
        <v>0</v>
      </c>
      <c r="AV440">
        <v>0</v>
      </c>
    </row>
    <row r="441" spans="8:48" x14ac:dyDescent="0.3">
      <c r="H441" t="s">
        <v>1037</v>
      </c>
      <c r="I441" t="s">
        <v>1038</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0.71889999999999998</v>
      </c>
      <c r="AK441">
        <v>2.0152999999999999</v>
      </c>
      <c r="AL441">
        <v>1.601</v>
      </c>
      <c r="AM441">
        <v>1.1415999999999999</v>
      </c>
      <c r="AN441">
        <v>1.0855999999999999</v>
      </c>
      <c r="AO441">
        <v>0.71340000000000003</v>
      </c>
      <c r="AP441">
        <v>0</v>
      </c>
      <c r="AQ441">
        <v>0</v>
      </c>
      <c r="AR441">
        <v>0</v>
      </c>
      <c r="AS441">
        <v>0</v>
      </c>
      <c r="AT441">
        <v>0</v>
      </c>
      <c r="AU441">
        <v>0</v>
      </c>
      <c r="AV441">
        <v>0</v>
      </c>
    </row>
    <row r="442" spans="8:48" x14ac:dyDescent="0.3">
      <c r="H442" t="s">
        <v>1039</v>
      </c>
      <c r="I442" t="s">
        <v>1040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0.57769999999999999</v>
      </c>
      <c r="AJ442">
        <v>0.28570000000000001</v>
      </c>
      <c r="AK442">
        <v>0</v>
      </c>
      <c r="AL442">
        <v>0</v>
      </c>
      <c r="AM442">
        <v>0</v>
      </c>
      <c r="AN442">
        <v>0</v>
      </c>
      <c r="AO442">
        <v>0</v>
      </c>
      <c r="AP442">
        <v>0</v>
      </c>
      <c r="AQ442">
        <v>0</v>
      </c>
      <c r="AR442">
        <v>0</v>
      </c>
      <c r="AS442">
        <v>0</v>
      </c>
      <c r="AT442">
        <v>0</v>
      </c>
      <c r="AU442">
        <v>0</v>
      </c>
      <c r="AV442">
        <v>0</v>
      </c>
    </row>
    <row r="443" spans="8:48" x14ac:dyDescent="0.3">
      <c r="H443" t="s">
        <v>1041</v>
      </c>
      <c r="I443" t="s">
        <v>1042</v>
      </c>
      <c r="J443">
        <v>0.69169999999999998</v>
      </c>
      <c r="K443">
        <v>0.76449999999999996</v>
      </c>
      <c r="L443">
        <v>1.2430000000000001</v>
      </c>
      <c r="M443">
        <v>0.99719999999999998</v>
      </c>
      <c r="N443">
        <v>1.1292</v>
      </c>
      <c r="O443">
        <v>1.3459000000000001</v>
      </c>
      <c r="P443">
        <v>0.9768</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row>
    <row r="444" spans="8:48" x14ac:dyDescent="0.3">
      <c r="H444" t="s">
        <v>1043</v>
      </c>
      <c r="I444" t="s">
        <v>1044</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0.95779999999999998</v>
      </c>
      <c r="AF444">
        <v>1.2121999999999999</v>
      </c>
      <c r="AG444">
        <v>1.7884</v>
      </c>
      <c r="AH444">
        <v>1.5780000000000001</v>
      </c>
      <c r="AI444">
        <v>1.5709</v>
      </c>
      <c r="AJ444">
        <v>2.3195999999999999</v>
      </c>
      <c r="AK444">
        <v>2.3879999999999999</v>
      </c>
      <c r="AL444">
        <v>2.1244000000000001</v>
      </c>
      <c r="AM444">
        <v>2.0668000000000002</v>
      </c>
      <c r="AN444">
        <v>1.8466</v>
      </c>
      <c r="AO444">
        <v>1.9669000000000001</v>
      </c>
      <c r="AP444">
        <v>1.3084</v>
      </c>
      <c r="AQ444">
        <v>1.0125</v>
      </c>
      <c r="AR444">
        <v>0.74170000000000003</v>
      </c>
      <c r="AS444">
        <v>0.75380000000000003</v>
      </c>
      <c r="AT444">
        <v>0.53810000000000002</v>
      </c>
      <c r="AU444">
        <v>0.35859999999999997</v>
      </c>
      <c r="AV444">
        <v>0</v>
      </c>
    </row>
    <row r="445" spans="8:48" x14ac:dyDescent="0.3">
      <c r="H445" t="s">
        <v>1045</v>
      </c>
      <c r="I445" t="s">
        <v>1046</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1.0125999999999999</v>
      </c>
      <c r="AQ445">
        <v>0.65010000000000001</v>
      </c>
      <c r="AR445">
        <v>0.43490000000000001</v>
      </c>
      <c r="AS445">
        <v>0</v>
      </c>
      <c r="AT445">
        <v>0</v>
      </c>
      <c r="AU445">
        <v>0</v>
      </c>
      <c r="AV445">
        <v>0</v>
      </c>
    </row>
    <row r="446" spans="8:48" x14ac:dyDescent="0.3">
      <c r="H446" t="s">
        <v>1047</v>
      </c>
      <c r="I446" t="s">
        <v>1048</v>
      </c>
      <c r="J446">
        <v>0.96550000000000002</v>
      </c>
      <c r="K446">
        <v>1.1017999999999999</v>
      </c>
      <c r="L446">
        <v>0.98550000000000004</v>
      </c>
      <c r="M446">
        <v>0.76580000000000004</v>
      </c>
      <c r="N446">
        <v>0.62409999999999999</v>
      </c>
      <c r="O446">
        <v>0.9728</v>
      </c>
      <c r="P446">
        <v>0.95569999999999999</v>
      </c>
      <c r="Q446">
        <v>1.0612999999999999</v>
      </c>
      <c r="R446">
        <v>1.0711999999999999</v>
      </c>
      <c r="S446">
        <v>0.9698</v>
      </c>
      <c r="T446">
        <v>0.78300000000000003</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row>
    <row r="447" spans="8:48" x14ac:dyDescent="0.3">
      <c r="H447" t="s">
        <v>1049</v>
      </c>
      <c r="I447" t="s">
        <v>1050</v>
      </c>
      <c r="J447">
        <v>1.5611999999999999</v>
      </c>
      <c r="K447">
        <v>1.6173</v>
      </c>
      <c r="L447">
        <v>1.6201000000000001</v>
      </c>
      <c r="M447">
        <v>1.4285000000000001</v>
      </c>
      <c r="N447">
        <v>2.2755999999999998</v>
      </c>
      <c r="O447">
        <v>2.1657999999999999</v>
      </c>
      <c r="P447">
        <v>1.8251999999999999</v>
      </c>
      <c r="Q447">
        <v>1.2972999999999999</v>
      </c>
      <c r="R447">
        <v>1.2071000000000001</v>
      </c>
      <c r="S447">
        <v>1.0976999999999999</v>
      </c>
      <c r="T447">
        <v>0.89949999999999997</v>
      </c>
      <c r="U447">
        <v>0.90680000000000005</v>
      </c>
      <c r="V447">
        <v>0.93779999999999997</v>
      </c>
      <c r="W447">
        <v>0.96519999999999995</v>
      </c>
      <c r="X447">
        <v>0.84630000000000005</v>
      </c>
      <c r="Y447">
        <v>1.1000000000000001</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row>
    <row r="448" spans="8:48" x14ac:dyDescent="0.3">
      <c r="H448" t="s">
        <v>1051</v>
      </c>
      <c r="I448" t="s">
        <v>1052</v>
      </c>
      <c r="J448">
        <v>0</v>
      </c>
      <c r="K448">
        <v>1.2244999999999999</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row>
    <row r="449" spans="8:48" x14ac:dyDescent="0.3">
      <c r="H449" t="s">
        <v>1053</v>
      </c>
      <c r="I449" t="s">
        <v>1052</v>
      </c>
      <c r="J449">
        <v>1.1798999999999999</v>
      </c>
      <c r="K449">
        <v>0</v>
      </c>
      <c r="L449">
        <v>1.5916999999999999</v>
      </c>
      <c r="M449">
        <v>1.1883999999999999</v>
      </c>
      <c r="N449">
        <v>1.0849</v>
      </c>
      <c r="O449">
        <v>1.7924</v>
      </c>
      <c r="P449">
        <v>1.4984</v>
      </c>
      <c r="Q449">
        <v>0.57969999999999999</v>
      </c>
      <c r="R449">
        <v>0.55759999999999998</v>
      </c>
      <c r="S449">
        <v>0.48949999999999999</v>
      </c>
      <c r="T449">
        <v>0.39360000000000001</v>
      </c>
      <c r="U449">
        <v>0.35370000000000001</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row>
    <row r="450" spans="8:48" x14ac:dyDescent="0.3">
      <c r="H450" t="s">
        <v>1054</v>
      </c>
      <c r="I450" t="s">
        <v>1055</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row>
    <row r="451" spans="8:48" x14ac:dyDescent="0.3">
      <c r="H451" t="s">
        <v>1056</v>
      </c>
      <c r="I451" t="s">
        <v>1057</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0.39939999999999998</v>
      </c>
      <c r="AG451">
        <v>0.42709999999999998</v>
      </c>
      <c r="AH451">
        <v>0.33310000000000001</v>
      </c>
      <c r="AI451">
        <v>0.1797</v>
      </c>
      <c r="AJ451">
        <v>0</v>
      </c>
      <c r="AK451">
        <v>0</v>
      </c>
      <c r="AL451">
        <v>0</v>
      </c>
      <c r="AM451">
        <v>0</v>
      </c>
      <c r="AN451">
        <v>0</v>
      </c>
      <c r="AO451">
        <v>0</v>
      </c>
      <c r="AP451">
        <v>0</v>
      </c>
      <c r="AQ451">
        <v>0</v>
      </c>
      <c r="AR451">
        <v>0</v>
      </c>
      <c r="AS451">
        <v>0</v>
      </c>
      <c r="AT451">
        <v>0</v>
      </c>
      <c r="AU451">
        <v>0</v>
      </c>
      <c r="AV451">
        <v>0</v>
      </c>
    </row>
    <row r="452" spans="8:48" x14ac:dyDescent="0.3">
      <c r="H452" t="s">
        <v>1058</v>
      </c>
      <c r="I452" t="s">
        <v>1059</v>
      </c>
      <c r="J452">
        <v>0</v>
      </c>
      <c r="K452">
        <v>0</v>
      </c>
      <c r="L452">
        <v>0</v>
      </c>
      <c r="M452">
        <v>0.83320000000000005</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row>
    <row r="453" spans="8:48" x14ac:dyDescent="0.3">
      <c r="H453" t="s">
        <v>1060</v>
      </c>
      <c r="I453" t="s">
        <v>1061</v>
      </c>
      <c r="J453">
        <v>1.2685999999999999</v>
      </c>
      <c r="K453">
        <v>1.0911999999999999</v>
      </c>
      <c r="L453">
        <v>1.0447</v>
      </c>
      <c r="M453">
        <v>0.91400000000000003</v>
      </c>
      <c r="N453">
        <v>0.87450000000000006</v>
      </c>
      <c r="O453">
        <v>1.0583</v>
      </c>
      <c r="P453">
        <v>1.0568</v>
      </c>
      <c r="Q453">
        <v>1.1154999999999999</v>
      </c>
      <c r="R453">
        <v>0.91820000000000002</v>
      </c>
      <c r="S453">
        <v>0.78939999999999999</v>
      </c>
      <c r="T453">
        <v>0.60840000000000005</v>
      </c>
      <c r="U453">
        <v>0.51019999999999999</v>
      </c>
      <c r="V453">
        <v>0.56510000000000005</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row>
    <row r="454" spans="8:48" x14ac:dyDescent="0.3">
      <c r="H454" t="s">
        <v>1062</v>
      </c>
      <c r="I454" t="s">
        <v>1063</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0.69389999999999996</v>
      </c>
      <c r="AJ454">
        <v>0.60019999999999996</v>
      </c>
      <c r="AK454">
        <v>0</v>
      </c>
      <c r="AL454">
        <v>0</v>
      </c>
      <c r="AM454">
        <v>0</v>
      </c>
      <c r="AN454">
        <v>0</v>
      </c>
      <c r="AO454">
        <v>0</v>
      </c>
      <c r="AP454">
        <v>0</v>
      </c>
      <c r="AQ454">
        <v>0</v>
      </c>
      <c r="AR454">
        <v>0</v>
      </c>
      <c r="AS454">
        <v>0</v>
      </c>
      <c r="AT454">
        <v>0</v>
      </c>
      <c r="AU454">
        <v>0</v>
      </c>
      <c r="AV454">
        <v>0</v>
      </c>
    </row>
    <row r="455" spans="8:48" x14ac:dyDescent="0.3">
      <c r="H455" t="s">
        <v>1064</v>
      </c>
      <c r="I455" t="s">
        <v>1065</v>
      </c>
      <c r="J455">
        <v>0</v>
      </c>
      <c r="K455">
        <v>0</v>
      </c>
      <c r="L455">
        <v>0</v>
      </c>
      <c r="M455">
        <v>0</v>
      </c>
      <c r="N455">
        <v>0</v>
      </c>
      <c r="O455">
        <v>0</v>
      </c>
      <c r="P455">
        <v>0</v>
      </c>
      <c r="Q455">
        <v>1.0148999999999999</v>
      </c>
      <c r="R455">
        <v>0.89470000000000005</v>
      </c>
      <c r="S455">
        <v>0.73309999999999997</v>
      </c>
      <c r="T455">
        <v>0.43559999999999999</v>
      </c>
      <c r="U455">
        <v>0.443</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row>
    <row r="456" spans="8:48" x14ac:dyDescent="0.3">
      <c r="H456" t="s">
        <v>1066</v>
      </c>
      <c r="I456" t="s">
        <v>1067</v>
      </c>
      <c r="J456">
        <v>1.0299</v>
      </c>
      <c r="K456">
        <v>0.8155</v>
      </c>
      <c r="L456">
        <v>1.0556000000000001</v>
      </c>
      <c r="M456">
        <v>0.72909999999999997</v>
      </c>
      <c r="N456">
        <v>0.747</v>
      </c>
      <c r="O456">
        <v>1.1848000000000001</v>
      </c>
      <c r="P456">
        <v>1.1060000000000001</v>
      </c>
      <c r="Q456">
        <v>0.58340000000000003</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row>
    <row r="457" spans="8:48" x14ac:dyDescent="0.3">
      <c r="H457" t="s">
        <v>1068</v>
      </c>
      <c r="I457" t="s">
        <v>1069</v>
      </c>
      <c r="J457">
        <v>0</v>
      </c>
      <c r="K457">
        <v>0.83440000000000003</v>
      </c>
      <c r="L457">
        <v>1.4581999999999999</v>
      </c>
      <c r="M457">
        <v>1.4819</v>
      </c>
      <c r="N457">
        <v>1.399</v>
      </c>
      <c r="O457">
        <v>1.6086</v>
      </c>
      <c r="P457">
        <v>1.5940000000000001</v>
      </c>
      <c r="Q457">
        <v>1.804</v>
      </c>
      <c r="R457">
        <v>0.99</v>
      </c>
      <c r="S457">
        <v>0.75309999999999999</v>
      </c>
      <c r="T457">
        <v>1.1569</v>
      </c>
      <c r="U457">
        <v>0.84</v>
      </c>
      <c r="V457">
        <v>0.76649999999999996</v>
      </c>
      <c r="W457">
        <v>0.84050000000000002</v>
      </c>
      <c r="X457">
        <v>0.90580000000000005</v>
      </c>
      <c r="Y457">
        <v>0.73329999999999995</v>
      </c>
      <c r="Z457">
        <v>0.78400000000000003</v>
      </c>
      <c r="AA457">
        <v>0.95009999999999994</v>
      </c>
      <c r="AB457">
        <v>1.6480999999999999</v>
      </c>
      <c r="AC457">
        <v>1.5719000000000001</v>
      </c>
      <c r="AD457">
        <v>1.3976</v>
      </c>
      <c r="AE457">
        <v>1.3915999999999999</v>
      </c>
      <c r="AF457">
        <v>2.8479999999999999</v>
      </c>
      <c r="AG457">
        <v>2.3740000000000001</v>
      </c>
      <c r="AH457">
        <v>2.4866000000000001</v>
      </c>
      <c r="AI457">
        <v>2.6126</v>
      </c>
      <c r="AJ457">
        <v>2.1859000000000002</v>
      </c>
      <c r="AK457">
        <v>1.1848000000000001</v>
      </c>
      <c r="AL457">
        <v>1.2602</v>
      </c>
      <c r="AM457">
        <v>0.81879999999999997</v>
      </c>
      <c r="AN457">
        <v>1.0873999999999999</v>
      </c>
      <c r="AO457">
        <v>0.69779999999999998</v>
      </c>
      <c r="AP457">
        <v>0.77529999999999999</v>
      </c>
      <c r="AQ457">
        <v>0.56969999999999998</v>
      </c>
      <c r="AR457">
        <v>0.55979999999999996</v>
      </c>
      <c r="AS457">
        <v>0</v>
      </c>
      <c r="AT457">
        <v>0</v>
      </c>
      <c r="AU457">
        <v>0</v>
      </c>
      <c r="AV457">
        <v>0</v>
      </c>
    </row>
    <row r="458" spans="8:48" x14ac:dyDescent="0.3">
      <c r="H458" t="s">
        <v>1070</v>
      </c>
      <c r="I458" t="s">
        <v>1071</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1.1121000000000001</v>
      </c>
      <c r="AI458">
        <v>1.1807000000000001</v>
      </c>
      <c r="AJ458">
        <v>1.1478999999999999</v>
      </c>
      <c r="AK458">
        <v>1.4017999999999999</v>
      </c>
      <c r="AL458">
        <v>1.2514000000000001</v>
      </c>
      <c r="AM458">
        <v>2.7606999999999999</v>
      </c>
      <c r="AN458">
        <v>0</v>
      </c>
      <c r="AO458">
        <v>0</v>
      </c>
      <c r="AP458">
        <v>0</v>
      </c>
      <c r="AQ458">
        <v>0</v>
      </c>
      <c r="AR458">
        <v>0</v>
      </c>
      <c r="AS458">
        <v>0</v>
      </c>
      <c r="AT458">
        <v>0</v>
      </c>
      <c r="AU458">
        <v>0</v>
      </c>
      <c r="AV458">
        <v>0</v>
      </c>
    </row>
    <row r="459" spans="8:48" x14ac:dyDescent="0.3">
      <c r="H459" t="s">
        <v>1072</v>
      </c>
      <c r="I459" t="s">
        <v>1073</v>
      </c>
      <c r="J459">
        <v>0.82889999999999997</v>
      </c>
      <c r="K459">
        <v>0.73409999999999997</v>
      </c>
      <c r="L459">
        <v>0.72009999999999996</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row>
    <row r="460" spans="8:48" x14ac:dyDescent="0.3">
      <c r="H460" t="s">
        <v>1074</v>
      </c>
      <c r="I460" t="s">
        <v>1075</v>
      </c>
      <c r="J460">
        <v>1.0926</v>
      </c>
      <c r="K460">
        <v>0.99950000000000006</v>
      </c>
      <c r="L460">
        <v>0.89670000000000005</v>
      </c>
      <c r="M460">
        <v>0.89990000000000003</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row>
    <row r="461" spans="8:48" x14ac:dyDescent="0.3">
      <c r="H461" t="s">
        <v>1076</v>
      </c>
      <c r="I461" t="s">
        <v>1077</v>
      </c>
      <c r="J461">
        <v>0</v>
      </c>
      <c r="K461">
        <v>0</v>
      </c>
      <c r="L461">
        <v>0</v>
      </c>
      <c r="M461">
        <v>0</v>
      </c>
      <c r="N461">
        <v>0</v>
      </c>
      <c r="O461">
        <v>0</v>
      </c>
      <c r="P461">
        <v>0</v>
      </c>
      <c r="Q461">
        <v>1.1809000000000001</v>
      </c>
      <c r="R461">
        <v>1.466</v>
      </c>
      <c r="S461">
        <v>1.4076</v>
      </c>
      <c r="T461">
        <v>1.4701</v>
      </c>
      <c r="U461">
        <v>1.5964</v>
      </c>
      <c r="V461">
        <v>1.7156</v>
      </c>
      <c r="W461">
        <v>1.4391</v>
      </c>
      <c r="X461">
        <v>1.1429</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row>
    <row r="462" spans="8:48" x14ac:dyDescent="0.3">
      <c r="H462" t="s">
        <v>1078</v>
      </c>
      <c r="I462" t="s">
        <v>1079</v>
      </c>
      <c r="J462">
        <v>0</v>
      </c>
      <c r="K462">
        <v>0</v>
      </c>
      <c r="L462">
        <v>0</v>
      </c>
      <c r="M462">
        <v>0.45019999999999999</v>
      </c>
      <c r="N462">
        <v>0.85470000000000002</v>
      </c>
      <c r="O462">
        <v>1.1523000000000001</v>
      </c>
      <c r="P462">
        <v>1.0555000000000001</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row>
    <row r="463" spans="8:48" x14ac:dyDescent="0.3">
      <c r="H463" t="s">
        <v>1080</v>
      </c>
      <c r="I463" t="s">
        <v>1081</v>
      </c>
      <c r="J463">
        <v>0</v>
      </c>
      <c r="K463">
        <v>0.82820000000000005</v>
      </c>
      <c r="L463">
        <v>1.0958000000000001</v>
      </c>
      <c r="M463">
        <v>1.2411000000000001</v>
      </c>
      <c r="N463">
        <v>0.99009999999999998</v>
      </c>
      <c r="O463">
        <v>0.91969999999999996</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row>
    <row r="464" spans="8:48" x14ac:dyDescent="0.3">
      <c r="H464" t="s">
        <v>1082</v>
      </c>
      <c r="I464" t="s">
        <v>1083</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0.81950000000000001</v>
      </c>
      <c r="AM464">
        <v>0.54490000000000005</v>
      </c>
      <c r="AN464">
        <v>0.36530000000000001</v>
      </c>
      <c r="AO464">
        <v>0.4078</v>
      </c>
      <c r="AP464">
        <v>0</v>
      </c>
      <c r="AQ464">
        <v>0</v>
      </c>
      <c r="AR464">
        <v>0</v>
      </c>
      <c r="AS464">
        <v>0</v>
      </c>
      <c r="AT464">
        <v>0</v>
      </c>
      <c r="AU464">
        <v>0</v>
      </c>
      <c r="AV464">
        <v>0</v>
      </c>
    </row>
    <row r="465" spans="8:48" x14ac:dyDescent="0.3">
      <c r="H465" t="s">
        <v>1084</v>
      </c>
      <c r="I465" t="s">
        <v>1085</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0.71160000000000001</v>
      </c>
      <c r="AI465">
        <v>0.67320000000000002</v>
      </c>
      <c r="AJ465">
        <v>0.70350000000000001</v>
      </c>
      <c r="AK465">
        <v>0.79969999999999997</v>
      </c>
      <c r="AL465">
        <v>0.80379999999999996</v>
      </c>
      <c r="AM465">
        <v>0.79769999999999996</v>
      </c>
      <c r="AN465">
        <v>0.68140000000000001</v>
      </c>
      <c r="AO465">
        <v>0.82689999999999997</v>
      </c>
      <c r="AP465">
        <v>0.62260000000000004</v>
      </c>
      <c r="AQ465">
        <v>0.58599999999999997</v>
      </c>
      <c r="AR465">
        <v>0.62719999999999998</v>
      </c>
      <c r="AS465">
        <v>0.44190000000000002</v>
      </c>
      <c r="AT465">
        <v>0.37959999999999999</v>
      </c>
      <c r="AU465">
        <v>0.41299999999999998</v>
      </c>
      <c r="AV465">
        <v>0</v>
      </c>
    </row>
    <row r="466" spans="8:48" x14ac:dyDescent="0.3">
      <c r="H466" t="s">
        <v>1086</v>
      </c>
      <c r="I466" t="s">
        <v>1087</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0.40289999999999998</v>
      </c>
      <c r="AJ466">
        <v>0.36699999999999999</v>
      </c>
      <c r="AK466">
        <v>0.27410000000000001</v>
      </c>
      <c r="AL466">
        <v>0.28889999999999999</v>
      </c>
      <c r="AM466">
        <v>0.33979999999999999</v>
      </c>
      <c r="AN466">
        <v>0.35399999999999998</v>
      </c>
      <c r="AO466">
        <v>0.3453</v>
      </c>
      <c r="AP466">
        <v>0.28199999999999997</v>
      </c>
      <c r="AQ466">
        <v>0.2394</v>
      </c>
      <c r="AR466">
        <v>0.2036</v>
      </c>
      <c r="AS466">
        <v>0.17319999999999999</v>
      </c>
      <c r="AT466">
        <v>0</v>
      </c>
      <c r="AU466">
        <v>0</v>
      </c>
      <c r="AV466">
        <v>0</v>
      </c>
    </row>
    <row r="467" spans="8:48" x14ac:dyDescent="0.3">
      <c r="H467" t="s">
        <v>1088</v>
      </c>
      <c r="I467" t="s">
        <v>1089</v>
      </c>
      <c r="J467">
        <v>0</v>
      </c>
      <c r="K467">
        <v>0</v>
      </c>
      <c r="L467">
        <v>0</v>
      </c>
      <c r="M467">
        <v>1.2241</v>
      </c>
      <c r="N467">
        <v>1.2932999999999999</v>
      </c>
      <c r="O467">
        <v>1.1594</v>
      </c>
      <c r="P467">
        <v>0.78480000000000005</v>
      </c>
      <c r="Q467">
        <v>0.9194</v>
      </c>
      <c r="R467">
        <v>0.77139999999999997</v>
      </c>
      <c r="S467">
        <v>1.2056</v>
      </c>
      <c r="T467">
        <v>0.88009999999999999</v>
      </c>
      <c r="U467">
        <v>0.78100000000000003</v>
      </c>
      <c r="V467">
        <v>0.35799999999999998</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row>
    <row r="468" spans="8:48" x14ac:dyDescent="0.3">
      <c r="H468" t="s">
        <v>1090</v>
      </c>
      <c r="I468" t="s">
        <v>1091</v>
      </c>
      <c r="J468">
        <v>0</v>
      </c>
      <c r="K468">
        <v>0</v>
      </c>
      <c r="L468">
        <v>0</v>
      </c>
      <c r="M468">
        <v>0</v>
      </c>
      <c r="N468">
        <v>0</v>
      </c>
      <c r="O468">
        <v>0</v>
      </c>
      <c r="P468">
        <v>0</v>
      </c>
      <c r="Q468">
        <v>0.95760000000000001</v>
      </c>
      <c r="R468">
        <v>1.1214</v>
      </c>
      <c r="S468">
        <v>1.1749000000000001</v>
      </c>
      <c r="T468">
        <v>0.81520000000000004</v>
      </c>
      <c r="U468">
        <v>0.76839999999999997</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row>
    <row r="469" spans="8:48" x14ac:dyDescent="0.3">
      <c r="H469" t="s">
        <v>1092</v>
      </c>
      <c r="I469" t="s">
        <v>1093</v>
      </c>
      <c r="J469">
        <v>0</v>
      </c>
      <c r="K469">
        <v>0</v>
      </c>
      <c r="L469">
        <v>0</v>
      </c>
      <c r="M469">
        <v>0</v>
      </c>
      <c r="N469">
        <v>0</v>
      </c>
      <c r="O469">
        <v>0</v>
      </c>
      <c r="P469">
        <v>0</v>
      </c>
      <c r="Q469">
        <v>0</v>
      </c>
      <c r="R469">
        <v>0</v>
      </c>
      <c r="S469">
        <v>0</v>
      </c>
      <c r="T469">
        <v>0</v>
      </c>
      <c r="U469">
        <v>0</v>
      </c>
      <c r="V469">
        <v>0</v>
      </c>
      <c r="W469">
        <v>0</v>
      </c>
      <c r="X469">
        <v>0</v>
      </c>
      <c r="Y469">
        <v>-7.0000000000000007E-2</v>
      </c>
      <c r="Z469">
        <v>-7.0000000000000007E-2</v>
      </c>
      <c r="AA469">
        <v>-0.06</v>
      </c>
      <c r="AB469">
        <v>-7.0000000000000007E-2</v>
      </c>
      <c r="AC469">
        <v>-0.01</v>
      </c>
      <c r="AD469">
        <v>-0.52</v>
      </c>
      <c r="AE469">
        <v>-0.11</v>
      </c>
      <c r="AF469">
        <v>-0.1</v>
      </c>
      <c r="AG469">
        <v>0</v>
      </c>
      <c r="AH469">
        <v>-0.16</v>
      </c>
      <c r="AI469">
        <v>-0.12</v>
      </c>
      <c r="AJ469">
        <v>-0.14000000000000001</v>
      </c>
      <c r="AK469">
        <v>-0.01</v>
      </c>
      <c r="AL469">
        <v>-0.2</v>
      </c>
      <c r="AM469">
        <v>-0.13</v>
      </c>
      <c r="AN469">
        <v>-0.17</v>
      </c>
      <c r="AO469">
        <v>-0.05</v>
      </c>
      <c r="AP469">
        <v>-0.16</v>
      </c>
      <c r="AQ469">
        <v>-0.13</v>
      </c>
      <c r="AR469">
        <v>-0.13</v>
      </c>
      <c r="AS469">
        <v>0</v>
      </c>
      <c r="AT469">
        <v>-0.12</v>
      </c>
      <c r="AU469">
        <v>-0.16</v>
      </c>
      <c r="AV469">
        <v>-0.13</v>
      </c>
    </row>
    <row r="474" spans="8:48" x14ac:dyDescent="0.3">
      <c r="H474" t="s">
        <v>121</v>
      </c>
      <c r="I474" t="s">
        <v>120</v>
      </c>
      <c r="J474" t="s">
        <v>68</v>
      </c>
      <c r="K474" t="s">
        <v>67</v>
      </c>
      <c r="L474" t="s">
        <v>66</v>
      </c>
      <c r="M474" t="s">
        <v>65</v>
      </c>
      <c r="N474" t="s">
        <v>64</v>
      </c>
      <c r="O474" t="s">
        <v>63</v>
      </c>
      <c r="P474" t="s">
        <v>62</v>
      </c>
      <c r="Q474" t="s">
        <v>61</v>
      </c>
      <c r="R474" t="s">
        <v>60</v>
      </c>
      <c r="S474" t="s">
        <v>59</v>
      </c>
      <c r="T474" t="s">
        <v>58</v>
      </c>
      <c r="U474" t="s">
        <v>57</v>
      </c>
      <c r="V474" t="s">
        <v>56</v>
      </c>
      <c r="W474" t="s">
        <v>55</v>
      </c>
      <c r="X474" t="s">
        <v>54</v>
      </c>
      <c r="Y474" t="s">
        <v>53</v>
      </c>
      <c r="Z474" t="s">
        <v>52</v>
      </c>
      <c r="AA474" t="s">
        <v>51</v>
      </c>
      <c r="AB474" t="s">
        <v>50</v>
      </c>
      <c r="AC474" t="s">
        <v>49</v>
      </c>
      <c r="AD474" t="s">
        <v>48</v>
      </c>
      <c r="AE474" t="s">
        <v>47</v>
      </c>
      <c r="AF474" t="s">
        <v>46</v>
      </c>
      <c r="AG474" t="s">
        <v>45</v>
      </c>
      <c r="AH474" t="s">
        <v>44</v>
      </c>
      <c r="AI474" t="s">
        <v>43</v>
      </c>
      <c r="AJ474" t="s">
        <v>42</v>
      </c>
      <c r="AK474" t="s">
        <v>41</v>
      </c>
      <c r="AL474" t="s">
        <v>40</v>
      </c>
      <c r="AM474" t="s">
        <v>39</v>
      </c>
      <c r="AN474" t="s">
        <v>38</v>
      </c>
      <c r="AO474" t="s">
        <v>37</v>
      </c>
      <c r="AP474" t="s">
        <v>36</v>
      </c>
      <c r="AQ474" t="s">
        <v>35</v>
      </c>
      <c r="AR474" t="s">
        <v>34</v>
      </c>
      <c r="AS474" t="s">
        <v>33</v>
      </c>
      <c r="AT474" t="s">
        <v>32</v>
      </c>
      <c r="AU474" t="s">
        <v>31</v>
      </c>
      <c r="AV474" t="s">
        <v>30</v>
      </c>
    </row>
    <row r="475" spans="8:48" x14ac:dyDescent="0.3">
      <c r="H475" t="s">
        <v>121</v>
      </c>
      <c r="I475" t="s">
        <v>121</v>
      </c>
      <c r="J475" t="s">
        <v>121</v>
      </c>
    </row>
    <row r="476" spans="8:48" x14ac:dyDescent="0.3">
      <c r="H476" t="s">
        <v>70</v>
      </c>
      <c r="I476" t="s">
        <v>528</v>
      </c>
      <c r="J476" t="s">
        <v>330</v>
      </c>
    </row>
    <row r="477" spans="8:48" x14ac:dyDescent="0.3">
      <c r="H477" t="s">
        <v>136</v>
      </c>
      <c r="I477" t="s">
        <v>1094</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0.57789999999999997</v>
      </c>
      <c r="AK477">
        <v>1.0412999999999999</v>
      </c>
      <c r="AL477">
        <v>0.63370000000000004</v>
      </c>
      <c r="AM477">
        <v>0.6613</v>
      </c>
      <c r="AN477">
        <v>0.48820000000000002</v>
      </c>
      <c r="AO477">
        <v>0</v>
      </c>
      <c r="AP477">
        <v>0.62719999999999998</v>
      </c>
      <c r="AQ477">
        <v>1.1034999999999999</v>
      </c>
      <c r="AR477">
        <v>1.6563000000000001</v>
      </c>
      <c r="AS477">
        <v>1.8137000000000001</v>
      </c>
      <c r="AT477">
        <v>1.3608</v>
      </c>
      <c r="AU477">
        <v>1.4827999999999999</v>
      </c>
      <c r="AV477">
        <v>1.9302999999999999</v>
      </c>
    </row>
    <row r="478" spans="8:48" x14ac:dyDescent="0.3">
      <c r="H478" t="s">
        <v>122</v>
      </c>
      <c r="I478" t="s">
        <v>543</v>
      </c>
      <c r="J478">
        <v>0</v>
      </c>
      <c r="K478">
        <v>0</v>
      </c>
      <c r="L478">
        <v>0</v>
      </c>
      <c r="M478">
        <v>0</v>
      </c>
      <c r="N478">
        <v>0</v>
      </c>
      <c r="O478">
        <v>0</v>
      </c>
      <c r="P478">
        <v>0</v>
      </c>
      <c r="Q478">
        <v>0</v>
      </c>
      <c r="R478">
        <v>0</v>
      </c>
      <c r="S478">
        <v>0</v>
      </c>
      <c r="T478">
        <v>0</v>
      </c>
      <c r="U478">
        <v>0</v>
      </c>
      <c r="V478">
        <v>0</v>
      </c>
      <c r="W478">
        <v>0</v>
      </c>
      <c r="X478">
        <v>0</v>
      </c>
      <c r="Y478">
        <v>0</v>
      </c>
      <c r="Z478">
        <v>0</v>
      </c>
      <c r="AA478">
        <v>0.56930000000000003</v>
      </c>
      <c r="AB478">
        <v>0.60140000000000005</v>
      </c>
      <c r="AC478">
        <v>0.60680000000000001</v>
      </c>
      <c r="AD478">
        <v>0.56310000000000004</v>
      </c>
      <c r="AE478">
        <v>0.54930000000000001</v>
      </c>
      <c r="AF478">
        <v>0</v>
      </c>
      <c r="AG478">
        <v>0</v>
      </c>
      <c r="AH478">
        <v>0</v>
      </c>
      <c r="AI478">
        <v>0</v>
      </c>
      <c r="AJ478">
        <v>0.44979999999999998</v>
      </c>
      <c r="AK478">
        <v>0.61860000000000004</v>
      </c>
      <c r="AL478">
        <v>0</v>
      </c>
      <c r="AM478">
        <v>0</v>
      </c>
      <c r="AN478">
        <v>0.67010000000000003</v>
      </c>
      <c r="AO478">
        <v>0.68130000000000002</v>
      </c>
      <c r="AP478">
        <v>0.45150000000000001</v>
      </c>
      <c r="AQ478">
        <v>0.3352</v>
      </c>
      <c r="AR478">
        <v>0</v>
      </c>
      <c r="AS478">
        <v>0</v>
      </c>
      <c r="AT478">
        <v>0.66200000000000003</v>
      </c>
      <c r="AU478">
        <v>1.3920999999999999</v>
      </c>
      <c r="AV478">
        <v>1.6092</v>
      </c>
    </row>
    <row r="479" spans="8:48" x14ac:dyDescent="0.3">
      <c r="H479" t="s">
        <v>125</v>
      </c>
      <c r="I479" t="s">
        <v>1095</v>
      </c>
      <c r="J479">
        <v>0</v>
      </c>
      <c r="K479">
        <v>0</v>
      </c>
      <c r="L479">
        <v>0</v>
      </c>
      <c r="M479">
        <v>0.20349999999999999</v>
      </c>
      <c r="N479">
        <v>0</v>
      </c>
      <c r="O479">
        <v>0</v>
      </c>
      <c r="P479">
        <v>0</v>
      </c>
      <c r="Q479">
        <v>0</v>
      </c>
      <c r="R479">
        <v>0</v>
      </c>
      <c r="S479">
        <v>0</v>
      </c>
      <c r="T479">
        <v>0</v>
      </c>
      <c r="U479">
        <v>0</v>
      </c>
      <c r="V479">
        <v>0</v>
      </c>
      <c r="W479">
        <v>0</v>
      </c>
      <c r="X479">
        <v>0</v>
      </c>
      <c r="Y479">
        <v>0</v>
      </c>
      <c r="Z479">
        <v>0</v>
      </c>
      <c r="AA479">
        <v>0</v>
      </c>
      <c r="AB479">
        <v>0</v>
      </c>
      <c r="AC479">
        <v>0</v>
      </c>
      <c r="AD479">
        <v>0</v>
      </c>
      <c r="AE479">
        <v>0.2772</v>
      </c>
      <c r="AF479">
        <v>0.85940000000000005</v>
      </c>
      <c r="AG479">
        <v>0.91069999999999995</v>
      </c>
      <c r="AH479">
        <v>0.67120000000000002</v>
      </c>
      <c r="AI479">
        <v>0.50090000000000001</v>
      </c>
      <c r="AJ479">
        <v>0.50960000000000005</v>
      </c>
      <c r="AK479">
        <v>0.48599999999999999</v>
      </c>
      <c r="AL479">
        <v>0.69679999999999997</v>
      </c>
      <c r="AM479">
        <v>1.1045</v>
      </c>
      <c r="AN479">
        <v>1.0319</v>
      </c>
      <c r="AO479">
        <v>1.0559000000000001</v>
      </c>
      <c r="AP479">
        <v>1.1627000000000001</v>
      </c>
      <c r="AQ479">
        <v>1.2771999999999999</v>
      </c>
      <c r="AR479">
        <v>1.0823</v>
      </c>
      <c r="AS479">
        <v>1.1633</v>
      </c>
      <c r="AT479">
        <v>1.2453000000000001</v>
      </c>
      <c r="AU479">
        <v>1.3345</v>
      </c>
      <c r="AV479">
        <v>1.5427999999999999</v>
      </c>
    </row>
    <row r="480" spans="8:48" x14ac:dyDescent="0.3">
      <c r="H480" t="s">
        <v>124</v>
      </c>
      <c r="I480" t="s">
        <v>892</v>
      </c>
      <c r="J480">
        <v>0.65839999999999999</v>
      </c>
      <c r="K480">
        <v>0.88039999999999996</v>
      </c>
      <c r="L480">
        <v>0.47899999999999998</v>
      </c>
      <c r="M480">
        <v>0.56120000000000003</v>
      </c>
      <c r="N480">
        <v>0.59460000000000002</v>
      </c>
      <c r="O480">
        <v>0.55100000000000005</v>
      </c>
      <c r="P480">
        <v>0.57769999999999999</v>
      </c>
      <c r="Q480">
        <v>0.66900000000000004</v>
      </c>
      <c r="R480">
        <v>0.64159999999999995</v>
      </c>
      <c r="S480">
        <v>0.66969999999999996</v>
      </c>
      <c r="T480">
        <v>0.58799999999999997</v>
      </c>
      <c r="U480">
        <v>0.70320000000000005</v>
      </c>
      <c r="V480">
        <v>0.71940000000000004</v>
      </c>
      <c r="W480">
        <v>0.75839999999999996</v>
      </c>
      <c r="X480">
        <v>0.69730000000000003</v>
      </c>
      <c r="Y480">
        <v>0.76780000000000004</v>
      </c>
      <c r="Z480">
        <v>0.95350000000000001</v>
      </c>
      <c r="AA480">
        <v>0.99519999999999997</v>
      </c>
      <c r="AB480">
        <v>0.63500000000000001</v>
      </c>
      <c r="AC480">
        <v>0.65980000000000005</v>
      </c>
      <c r="AD480">
        <v>0.65049999999999997</v>
      </c>
      <c r="AE480">
        <v>0.73919999999999997</v>
      </c>
      <c r="AF480">
        <v>0</v>
      </c>
      <c r="AG480">
        <v>0</v>
      </c>
      <c r="AH480">
        <v>0</v>
      </c>
      <c r="AI480">
        <v>0.79569999999999996</v>
      </c>
      <c r="AJ480">
        <v>0.95820000000000005</v>
      </c>
      <c r="AK480">
        <v>1.0224</v>
      </c>
      <c r="AL480">
        <v>0.79469999999999996</v>
      </c>
      <c r="AM480">
        <v>0.7339</v>
      </c>
      <c r="AN480">
        <v>0</v>
      </c>
      <c r="AO480">
        <v>0</v>
      </c>
      <c r="AP480">
        <v>0.63139999999999996</v>
      </c>
      <c r="AQ480">
        <v>0.64510000000000001</v>
      </c>
      <c r="AR480">
        <v>0.67349999999999999</v>
      </c>
      <c r="AS480">
        <v>0.9627</v>
      </c>
      <c r="AT480">
        <v>1.5456000000000001</v>
      </c>
      <c r="AU480">
        <v>1.6555</v>
      </c>
      <c r="AV480">
        <v>1.5305</v>
      </c>
    </row>
    <row r="481" spans="8:48" x14ac:dyDescent="0.3">
      <c r="H481" t="s">
        <v>1096</v>
      </c>
      <c r="I481" t="s">
        <v>1097</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0.40860000000000002</v>
      </c>
      <c r="AE481">
        <v>0.63009999999999999</v>
      </c>
      <c r="AF481">
        <v>0.50409999999999999</v>
      </c>
      <c r="AG481">
        <v>0.91920000000000002</v>
      </c>
      <c r="AH481">
        <v>1.0703</v>
      </c>
      <c r="AI481">
        <v>1.0347</v>
      </c>
      <c r="AJ481">
        <v>1.0306999999999999</v>
      </c>
      <c r="AK481">
        <v>0.99319999999999997</v>
      </c>
      <c r="AL481">
        <v>1.0061</v>
      </c>
      <c r="AM481">
        <v>0.78720000000000001</v>
      </c>
      <c r="AN481">
        <v>0.378</v>
      </c>
      <c r="AO481">
        <v>0.3604</v>
      </c>
      <c r="AP481">
        <v>1.0430999999999999</v>
      </c>
      <c r="AQ481">
        <v>0.92800000000000005</v>
      </c>
      <c r="AR481">
        <v>1.3324</v>
      </c>
      <c r="AS481">
        <v>1.1583000000000001</v>
      </c>
      <c r="AT481">
        <v>1.3845000000000001</v>
      </c>
      <c r="AU481">
        <v>1.3426</v>
      </c>
      <c r="AV481">
        <v>1.4837</v>
      </c>
    </row>
    <row r="482" spans="8:48" x14ac:dyDescent="0.3">
      <c r="H482" t="s">
        <v>131</v>
      </c>
      <c r="I482" t="s">
        <v>1098</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0.5494</v>
      </c>
      <c r="AE482">
        <v>0.68240000000000001</v>
      </c>
      <c r="AF482">
        <v>0.75</v>
      </c>
      <c r="AG482">
        <v>0.91</v>
      </c>
      <c r="AH482">
        <v>0.95540000000000003</v>
      </c>
      <c r="AI482">
        <v>1.1062000000000001</v>
      </c>
      <c r="AJ482">
        <v>1.1133</v>
      </c>
      <c r="AK482">
        <v>1.0943000000000001</v>
      </c>
      <c r="AL482">
        <v>1.1761999999999999</v>
      </c>
      <c r="AM482">
        <v>0.88229999999999997</v>
      </c>
      <c r="AN482">
        <v>0.85260000000000002</v>
      </c>
      <c r="AO482">
        <v>0.5111</v>
      </c>
      <c r="AP482">
        <v>0.53759999999999997</v>
      </c>
      <c r="AQ482">
        <v>0.67610000000000003</v>
      </c>
      <c r="AR482">
        <v>0.79200000000000004</v>
      </c>
      <c r="AS482">
        <v>0.77400000000000002</v>
      </c>
      <c r="AT482">
        <v>0.75570000000000004</v>
      </c>
      <c r="AU482">
        <v>0.8024</v>
      </c>
      <c r="AV482">
        <v>1.4513</v>
      </c>
    </row>
    <row r="483" spans="8:48" x14ac:dyDescent="0.3">
      <c r="H483" t="s">
        <v>134</v>
      </c>
      <c r="I483" t="s">
        <v>548</v>
      </c>
      <c r="J483">
        <v>0</v>
      </c>
      <c r="K483">
        <v>0</v>
      </c>
      <c r="L483">
        <v>0</v>
      </c>
      <c r="M483">
        <v>0</v>
      </c>
      <c r="N483">
        <v>0</v>
      </c>
      <c r="O483">
        <v>0</v>
      </c>
      <c r="P483">
        <v>0</v>
      </c>
      <c r="Q483">
        <v>0</v>
      </c>
      <c r="R483">
        <v>0</v>
      </c>
      <c r="S483">
        <v>0</v>
      </c>
      <c r="T483">
        <v>0</v>
      </c>
      <c r="U483">
        <v>0</v>
      </c>
      <c r="V483">
        <v>0</v>
      </c>
      <c r="W483">
        <v>0</v>
      </c>
      <c r="X483">
        <v>0</v>
      </c>
      <c r="Y483">
        <v>0</v>
      </c>
      <c r="Z483">
        <v>0.25890000000000002</v>
      </c>
      <c r="AA483">
        <v>0.23180000000000001</v>
      </c>
      <c r="AB483">
        <v>0</v>
      </c>
      <c r="AC483">
        <v>0</v>
      </c>
      <c r="AD483">
        <v>0</v>
      </c>
      <c r="AE483">
        <v>0</v>
      </c>
      <c r="AF483">
        <v>0</v>
      </c>
      <c r="AG483">
        <v>0</v>
      </c>
      <c r="AH483">
        <v>0</v>
      </c>
      <c r="AI483">
        <v>0</v>
      </c>
      <c r="AJ483">
        <v>0</v>
      </c>
      <c r="AK483">
        <v>0</v>
      </c>
      <c r="AL483">
        <v>0</v>
      </c>
      <c r="AM483">
        <v>0</v>
      </c>
      <c r="AN483">
        <v>0</v>
      </c>
      <c r="AO483">
        <v>0</v>
      </c>
      <c r="AP483">
        <v>0.56169999999999998</v>
      </c>
      <c r="AQ483">
        <v>0.78410000000000002</v>
      </c>
      <c r="AR483">
        <v>0.64549999999999996</v>
      </c>
      <c r="AS483">
        <v>0.81479999999999997</v>
      </c>
      <c r="AT483">
        <v>0.84230000000000005</v>
      </c>
      <c r="AU483">
        <v>1.1932</v>
      </c>
      <c r="AV483">
        <v>1.4242999999999999</v>
      </c>
    </row>
    <row r="484" spans="8:48" x14ac:dyDescent="0.3">
      <c r="H484" t="s">
        <v>128</v>
      </c>
      <c r="I484" t="s">
        <v>1099</v>
      </c>
      <c r="J484">
        <v>0</v>
      </c>
      <c r="K484">
        <v>0</v>
      </c>
      <c r="L484">
        <v>0</v>
      </c>
      <c r="M484">
        <v>0</v>
      </c>
      <c r="N484">
        <v>0</v>
      </c>
      <c r="O484">
        <v>0.72389999999999999</v>
      </c>
      <c r="P484">
        <v>0.80410000000000004</v>
      </c>
      <c r="Q484">
        <v>0.95369999999999999</v>
      </c>
      <c r="R484">
        <v>0.92820000000000003</v>
      </c>
      <c r="S484">
        <v>0.98250000000000004</v>
      </c>
      <c r="T484">
        <v>0.80649999999999999</v>
      </c>
      <c r="U484">
        <v>0.74</v>
      </c>
      <c r="V484">
        <v>0.76249999999999996</v>
      </c>
      <c r="W484">
        <v>1.0085</v>
      </c>
      <c r="X484">
        <v>0</v>
      </c>
      <c r="Y484">
        <v>0</v>
      </c>
      <c r="Z484">
        <v>3.8600000000000002E-2</v>
      </c>
      <c r="AA484">
        <v>0.57540000000000002</v>
      </c>
      <c r="AB484">
        <v>0.60509999999999997</v>
      </c>
      <c r="AC484">
        <v>0.53800000000000003</v>
      </c>
      <c r="AD484">
        <v>0</v>
      </c>
      <c r="AE484">
        <v>0.56040000000000001</v>
      </c>
      <c r="AF484">
        <v>0.59179999999999999</v>
      </c>
      <c r="AG484">
        <v>0.61680000000000001</v>
      </c>
      <c r="AH484">
        <v>0.76690000000000003</v>
      </c>
      <c r="AI484">
        <v>0.63180000000000003</v>
      </c>
      <c r="AJ484">
        <v>0</v>
      </c>
      <c r="AK484">
        <v>0</v>
      </c>
      <c r="AL484">
        <v>0</v>
      </c>
      <c r="AM484">
        <v>1.2433000000000001</v>
      </c>
      <c r="AN484">
        <v>1.4040999999999999</v>
      </c>
      <c r="AO484">
        <v>1.2381</v>
      </c>
      <c r="AP484">
        <v>1.2194</v>
      </c>
      <c r="AQ484">
        <v>1.3868</v>
      </c>
      <c r="AR484">
        <v>1.2007000000000001</v>
      </c>
      <c r="AS484">
        <v>1.1732</v>
      </c>
      <c r="AT484">
        <v>1.1493</v>
      </c>
      <c r="AU484">
        <v>1.4028</v>
      </c>
      <c r="AV484">
        <v>1.3992</v>
      </c>
    </row>
    <row r="485" spans="8:48" x14ac:dyDescent="0.3">
      <c r="H485" t="s">
        <v>127</v>
      </c>
      <c r="I485" t="s">
        <v>539</v>
      </c>
      <c r="J485">
        <v>0.93910000000000005</v>
      </c>
      <c r="K485">
        <v>0</v>
      </c>
      <c r="L485">
        <v>0</v>
      </c>
      <c r="M485">
        <v>0</v>
      </c>
      <c r="N485">
        <v>0</v>
      </c>
      <c r="O485">
        <v>0</v>
      </c>
      <c r="P485">
        <v>0</v>
      </c>
      <c r="Q485">
        <v>0</v>
      </c>
      <c r="R485">
        <v>0</v>
      </c>
      <c r="S485">
        <v>0</v>
      </c>
      <c r="T485">
        <v>0</v>
      </c>
      <c r="U485">
        <v>0</v>
      </c>
      <c r="V485">
        <v>0.51990000000000003</v>
      </c>
      <c r="W485">
        <v>0.76800000000000002</v>
      </c>
      <c r="X485">
        <v>0.70950000000000002</v>
      </c>
      <c r="Y485">
        <v>0</v>
      </c>
      <c r="Z485">
        <v>0</v>
      </c>
      <c r="AA485">
        <v>0.29160000000000003</v>
      </c>
      <c r="AB485">
        <v>0.48520000000000002</v>
      </c>
      <c r="AC485">
        <v>0.52900000000000003</v>
      </c>
      <c r="AD485">
        <v>0.62890000000000001</v>
      </c>
      <c r="AE485">
        <v>0.56679999999999997</v>
      </c>
      <c r="AF485">
        <v>0.59789999999999999</v>
      </c>
      <c r="AG485">
        <v>0.88260000000000005</v>
      </c>
      <c r="AH485">
        <v>0.92269999999999996</v>
      </c>
      <c r="AI485">
        <v>0.7984</v>
      </c>
      <c r="AJ485">
        <v>1.1687000000000001</v>
      </c>
      <c r="AK485">
        <v>1.1657</v>
      </c>
      <c r="AL485">
        <v>1.0770999999999999</v>
      </c>
      <c r="AM485">
        <v>0.73380000000000001</v>
      </c>
      <c r="AN485">
        <v>0.63759999999999994</v>
      </c>
      <c r="AO485">
        <v>0.73099999999999998</v>
      </c>
      <c r="AP485">
        <v>0.73009999999999997</v>
      </c>
      <c r="AQ485">
        <v>0.86309999999999998</v>
      </c>
      <c r="AR485">
        <v>0</v>
      </c>
      <c r="AS485">
        <v>0</v>
      </c>
      <c r="AT485">
        <v>0.71509999999999996</v>
      </c>
      <c r="AU485">
        <v>0.74519999999999997</v>
      </c>
      <c r="AV485">
        <v>1.3331999999999999</v>
      </c>
    </row>
    <row r="486" spans="8:48" x14ac:dyDescent="0.3">
      <c r="H486" t="s">
        <v>130</v>
      </c>
      <c r="I486" t="s">
        <v>1100</v>
      </c>
      <c r="J486">
        <v>0.28129999999999999</v>
      </c>
      <c r="K486">
        <v>0.33139999999999997</v>
      </c>
      <c r="L486">
        <v>0.1348</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0.1827</v>
      </c>
      <c r="AG486">
        <v>0</v>
      </c>
      <c r="AH486">
        <v>0</v>
      </c>
      <c r="AI486">
        <v>0</v>
      </c>
      <c r="AJ486">
        <v>0</v>
      </c>
      <c r="AK486">
        <v>0</v>
      </c>
      <c r="AL486">
        <v>0</v>
      </c>
      <c r="AM486">
        <v>0</v>
      </c>
      <c r="AN486">
        <v>0</v>
      </c>
      <c r="AO486">
        <v>0</v>
      </c>
      <c r="AP486">
        <v>0</v>
      </c>
      <c r="AQ486">
        <v>0</v>
      </c>
      <c r="AR486">
        <v>0</v>
      </c>
      <c r="AS486">
        <v>0</v>
      </c>
      <c r="AT486">
        <v>0.64949999999999997</v>
      </c>
      <c r="AU486">
        <v>0.9728</v>
      </c>
      <c r="AV486">
        <v>1.2815000000000001</v>
      </c>
    </row>
    <row r="487" spans="8:48" x14ac:dyDescent="0.3">
      <c r="H487" t="s">
        <v>123</v>
      </c>
      <c r="I487" t="s">
        <v>1101</v>
      </c>
      <c r="J487">
        <v>0.55389999999999995</v>
      </c>
      <c r="K487">
        <v>0.47989999999999999</v>
      </c>
      <c r="L487">
        <v>0.38100000000000001</v>
      </c>
      <c r="M487">
        <v>0.22750000000000001</v>
      </c>
      <c r="N487">
        <v>0.32850000000000001</v>
      </c>
      <c r="O487">
        <v>0.70669999999999999</v>
      </c>
      <c r="P487">
        <v>0.7671</v>
      </c>
      <c r="Q487">
        <v>0.83879999999999999</v>
      </c>
      <c r="R487">
        <v>0.81489999999999996</v>
      </c>
      <c r="S487">
        <v>0.66300000000000003</v>
      </c>
      <c r="T487">
        <v>0.44409999999999999</v>
      </c>
      <c r="U487">
        <v>0.4733</v>
      </c>
      <c r="V487">
        <v>0.45300000000000001</v>
      </c>
      <c r="W487">
        <v>0.30459999999999998</v>
      </c>
      <c r="X487">
        <v>0.3427</v>
      </c>
      <c r="Y487">
        <v>0.35399999999999998</v>
      </c>
      <c r="Z487">
        <v>0.46160000000000001</v>
      </c>
      <c r="AA487">
        <v>0.36980000000000002</v>
      </c>
      <c r="AB487">
        <v>0.34139999999999998</v>
      </c>
      <c r="AC487">
        <v>0.39</v>
      </c>
      <c r="AD487">
        <v>0.44190000000000002</v>
      </c>
      <c r="AE487">
        <v>0.40839999999999999</v>
      </c>
      <c r="AF487">
        <v>0.33479999999999999</v>
      </c>
      <c r="AG487">
        <v>0.44740000000000002</v>
      </c>
      <c r="AH487">
        <v>0</v>
      </c>
      <c r="AI487">
        <v>0</v>
      </c>
      <c r="AJ487">
        <v>0</v>
      </c>
      <c r="AK487">
        <v>0</v>
      </c>
      <c r="AL487">
        <v>0</v>
      </c>
      <c r="AM487">
        <v>0.39600000000000002</v>
      </c>
      <c r="AN487">
        <v>1.0685</v>
      </c>
      <c r="AO487">
        <v>1.2571000000000001</v>
      </c>
      <c r="AP487">
        <v>1.1904999999999999</v>
      </c>
      <c r="AQ487">
        <v>1.236</v>
      </c>
      <c r="AR487">
        <v>1.4725999999999999</v>
      </c>
      <c r="AS487">
        <v>1.5087999999999999</v>
      </c>
      <c r="AT487">
        <v>1.5875999999999999</v>
      </c>
      <c r="AU487">
        <v>1.2789999999999999</v>
      </c>
      <c r="AV487">
        <v>1.1659999999999999</v>
      </c>
    </row>
    <row r="488" spans="8:48" x14ac:dyDescent="0.3">
      <c r="H488" t="s">
        <v>133</v>
      </c>
      <c r="I488" t="s">
        <v>1102</v>
      </c>
      <c r="J488">
        <v>0</v>
      </c>
      <c r="K488">
        <v>0</v>
      </c>
      <c r="L488">
        <v>0</v>
      </c>
      <c r="M488">
        <v>0</v>
      </c>
      <c r="N488">
        <v>0</v>
      </c>
      <c r="O488">
        <v>0</v>
      </c>
      <c r="P488">
        <v>0</v>
      </c>
      <c r="Q488">
        <v>0</v>
      </c>
      <c r="R488">
        <v>0</v>
      </c>
      <c r="S488">
        <v>0</v>
      </c>
      <c r="T488">
        <v>0</v>
      </c>
      <c r="U488">
        <v>0</v>
      </c>
      <c r="V488">
        <v>0</v>
      </c>
      <c r="W488">
        <v>0</v>
      </c>
      <c r="X488">
        <v>0</v>
      </c>
      <c r="Y488">
        <v>0</v>
      </c>
      <c r="Z488">
        <v>0.85019999999999996</v>
      </c>
      <c r="AA488">
        <v>0.53180000000000005</v>
      </c>
      <c r="AB488">
        <v>0.56589999999999996</v>
      </c>
      <c r="AC488">
        <v>0.64680000000000004</v>
      </c>
      <c r="AD488">
        <v>0.77959999999999996</v>
      </c>
      <c r="AE488">
        <v>0.68520000000000003</v>
      </c>
      <c r="AF488">
        <v>0.70479999999999998</v>
      </c>
      <c r="AG488">
        <v>0.5474</v>
      </c>
      <c r="AH488">
        <v>0.61750000000000005</v>
      </c>
      <c r="AI488">
        <v>0.65469999999999995</v>
      </c>
      <c r="AJ488">
        <v>0.65780000000000005</v>
      </c>
      <c r="AK488">
        <v>0.77669999999999995</v>
      </c>
      <c r="AL488">
        <v>0.75609999999999999</v>
      </c>
      <c r="AM488">
        <v>0.76190000000000002</v>
      </c>
      <c r="AN488">
        <v>0.87890000000000001</v>
      </c>
      <c r="AO488">
        <v>0.91410000000000002</v>
      </c>
      <c r="AP488">
        <v>0.80569999999999997</v>
      </c>
      <c r="AQ488">
        <v>0.84279999999999999</v>
      </c>
      <c r="AR488">
        <v>0.88229999999999997</v>
      </c>
      <c r="AS488">
        <v>1.0005999999999999</v>
      </c>
      <c r="AT488">
        <v>1.0001</v>
      </c>
      <c r="AU488">
        <v>1.1237999999999999</v>
      </c>
      <c r="AV488">
        <v>1.1509</v>
      </c>
    </row>
    <row r="489" spans="8:48" x14ac:dyDescent="0.3">
      <c r="H489" t="s">
        <v>126</v>
      </c>
      <c r="I489" t="s">
        <v>1103</v>
      </c>
      <c r="J489">
        <v>0</v>
      </c>
      <c r="K489">
        <v>0</v>
      </c>
      <c r="L489">
        <v>0</v>
      </c>
      <c r="M489">
        <v>0</v>
      </c>
      <c r="N489">
        <v>0.28389999999999999</v>
      </c>
      <c r="O489">
        <v>0.26989999999999997</v>
      </c>
      <c r="P489">
        <v>0</v>
      </c>
      <c r="Q489">
        <v>0</v>
      </c>
      <c r="R489">
        <v>0</v>
      </c>
      <c r="S489">
        <v>0</v>
      </c>
      <c r="T489">
        <v>0</v>
      </c>
      <c r="U489">
        <v>0</v>
      </c>
      <c r="V489">
        <v>0</v>
      </c>
      <c r="W489">
        <v>0</v>
      </c>
      <c r="X489">
        <v>0.40760000000000002</v>
      </c>
      <c r="Y489">
        <v>0.49609999999999999</v>
      </c>
      <c r="Z489">
        <v>0.50839999999999996</v>
      </c>
      <c r="AA489">
        <v>0.48859999999999998</v>
      </c>
      <c r="AB489">
        <v>0.55430000000000001</v>
      </c>
      <c r="AC489">
        <v>0.96360000000000001</v>
      </c>
      <c r="AD489">
        <v>0.54039999999999999</v>
      </c>
      <c r="AE489">
        <v>0.61160000000000003</v>
      </c>
      <c r="AF489">
        <v>0.48049999999999998</v>
      </c>
      <c r="AG489">
        <v>1.0009999999999999</v>
      </c>
      <c r="AH489">
        <v>0.72440000000000004</v>
      </c>
      <c r="AI489">
        <v>0.63990000000000002</v>
      </c>
      <c r="AJ489">
        <v>0.56140000000000001</v>
      </c>
      <c r="AK489">
        <v>0.48630000000000001</v>
      </c>
      <c r="AL489">
        <v>0.77180000000000004</v>
      </c>
      <c r="AM489">
        <v>0.80879999999999996</v>
      </c>
      <c r="AN489">
        <v>0.48720000000000002</v>
      </c>
      <c r="AO489">
        <v>0.5484</v>
      </c>
      <c r="AP489">
        <v>1.6904999999999999</v>
      </c>
      <c r="AQ489">
        <v>1.8456999999999999</v>
      </c>
      <c r="AR489">
        <v>1.2811999999999999</v>
      </c>
      <c r="AS489">
        <v>1.5156000000000001</v>
      </c>
      <c r="AT489">
        <v>1.7939000000000001</v>
      </c>
      <c r="AU489">
        <v>1.6418999999999999</v>
      </c>
      <c r="AV489">
        <v>1.1087</v>
      </c>
    </row>
    <row r="490" spans="8:48" x14ac:dyDescent="0.3">
      <c r="H490" t="s">
        <v>1104</v>
      </c>
      <c r="I490" t="s">
        <v>1105</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0.28870000000000001</v>
      </c>
      <c r="AK490">
        <v>0.90080000000000005</v>
      </c>
      <c r="AL490">
        <v>0.82330000000000003</v>
      </c>
      <c r="AM490">
        <v>0.79349999999999998</v>
      </c>
      <c r="AN490">
        <v>0.46550000000000002</v>
      </c>
      <c r="AO490">
        <v>0.45829999999999999</v>
      </c>
      <c r="AP490">
        <v>0</v>
      </c>
      <c r="AQ490">
        <v>0</v>
      </c>
      <c r="AR490">
        <v>0</v>
      </c>
      <c r="AS490">
        <v>0</v>
      </c>
      <c r="AT490">
        <v>0.51949999999999996</v>
      </c>
      <c r="AU490">
        <v>0.55449999999999999</v>
      </c>
      <c r="AV490">
        <v>1.0624</v>
      </c>
    </row>
    <row r="491" spans="8:48" x14ac:dyDescent="0.3">
      <c r="H491" t="s">
        <v>991</v>
      </c>
      <c r="I491" t="s">
        <v>992</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0.96589999999999998</v>
      </c>
      <c r="AT491">
        <v>0.80720000000000003</v>
      </c>
      <c r="AU491">
        <v>1.1923999999999999</v>
      </c>
      <c r="AV491">
        <v>1.0612999999999999</v>
      </c>
    </row>
    <row r="492" spans="8:48" x14ac:dyDescent="0.3">
      <c r="H492" t="s">
        <v>132</v>
      </c>
      <c r="I492" t="s">
        <v>1106</v>
      </c>
      <c r="J492">
        <v>1.2321</v>
      </c>
      <c r="K492">
        <v>0.76880000000000004</v>
      </c>
      <c r="L492">
        <v>0.48830000000000001</v>
      </c>
      <c r="M492">
        <v>0.66579999999999995</v>
      </c>
      <c r="N492">
        <v>1.1311</v>
      </c>
      <c r="O492">
        <v>1.2188000000000001</v>
      </c>
      <c r="P492">
        <v>1.2473000000000001</v>
      </c>
      <c r="Q492">
        <v>0.77029999999999998</v>
      </c>
      <c r="R492">
        <v>0.65210000000000001</v>
      </c>
      <c r="S492">
        <v>0.63549999999999995</v>
      </c>
      <c r="T492">
        <v>0.98360000000000003</v>
      </c>
      <c r="U492">
        <v>0.97319999999999995</v>
      </c>
      <c r="V492">
        <v>1.3507</v>
      </c>
      <c r="W492">
        <v>1.7976000000000001</v>
      </c>
      <c r="X492">
        <v>1.5570999999999999</v>
      </c>
      <c r="Y492">
        <v>2.1149</v>
      </c>
      <c r="Z492">
        <v>0</v>
      </c>
      <c r="AA492">
        <v>0</v>
      </c>
      <c r="AB492">
        <v>0</v>
      </c>
      <c r="AC492">
        <v>0</v>
      </c>
      <c r="AD492">
        <v>0</v>
      </c>
      <c r="AE492">
        <v>0</v>
      </c>
      <c r="AF492">
        <v>0.67979999999999996</v>
      </c>
      <c r="AG492">
        <v>0.5222</v>
      </c>
      <c r="AH492">
        <v>0</v>
      </c>
      <c r="AI492">
        <v>0</v>
      </c>
      <c r="AJ492">
        <v>0</v>
      </c>
      <c r="AK492">
        <v>0</v>
      </c>
      <c r="AL492">
        <v>0</v>
      </c>
      <c r="AM492">
        <v>0.73070000000000002</v>
      </c>
      <c r="AN492">
        <v>0.7954</v>
      </c>
      <c r="AO492">
        <v>0.96730000000000005</v>
      </c>
      <c r="AP492">
        <v>0.60840000000000005</v>
      </c>
      <c r="AQ492">
        <v>0</v>
      </c>
      <c r="AR492">
        <v>0</v>
      </c>
      <c r="AS492">
        <v>0</v>
      </c>
      <c r="AT492">
        <v>0</v>
      </c>
      <c r="AU492">
        <v>0.79749999999999999</v>
      </c>
      <c r="AV492">
        <v>1.0454000000000001</v>
      </c>
    </row>
    <row r="493" spans="8:48" x14ac:dyDescent="0.3">
      <c r="H493" t="s">
        <v>1107</v>
      </c>
      <c r="I493" t="s">
        <v>1108</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0.43830000000000002</v>
      </c>
      <c r="AI493">
        <v>0.4118</v>
      </c>
      <c r="AJ493">
        <v>0</v>
      </c>
      <c r="AK493">
        <v>0</v>
      </c>
      <c r="AL493">
        <v>0</v>
      </c>
      <c r="AM493">
        <v>0</v>
      </c>
      <c r="AN493">
        <v>0</v>
      </c>
      <c r="AO493">
        <v>0</v>
      </c>
      <c r="AP493">
        <v>0</v>
      </c>
      <c r="AQ493">
        <v>0.47549999999999998</v>
      </c>
      <c r="AR493">
        <v>1.0145999999999999</v>
      </c>
      <c r="AS493">
        <v>1.1008</v>
      </c>
      <c r="AT493">
        <v>0.92749999999999999</v>
      </c>
      <c r="AU493">
        <v>1.0003</v>
      </c>
      <c r="AV493">
        <v>1.0363</v>
      </c>
    </row>
    <row r="494" spans="8:48" x14ac:dyDescent="0.3">
      <c r="H494" t="s">
        <v>137</v>
      </c>
      <c r="I494" t="s">
        <v>1109</v>
      </c>
      <c r="J494">
        <v>0</v>
      </c>
      <c r="K494">
        <v>0</v>
      </c>
      <c r="L494">
        <v>0</v>
      </c>
      <c r="M494">
        <v>0</v>
      </c>
      <c r="N494">
        <v>0</v>
      </c>
      <c r="O494">
        <v>0</v>
      </c>
      <c r="P494">
        <v>0</v>
      </c>
      <c r="Q494">
        <v>0</v>
      </c>
      <c r="R494">
        <v>0</v>
      </c>
      <c r="S494">
        <v>0</v>
      </c>
      <c r="T494">
        <v>0</v>
      </c>
      <c r="U494">
        <v>0</v>
      </c>
      <c r="V494">
        <v>0</v>
      </c>
      <c r="W494">
        <v>0</v>
      </c>
      <c r="X494">
        <v>0</v>
      </c>
      <c r="Y494">
        <v>0</v>
      </c>
      <c r="Z494">
        <v>0</v>
      </c>
      <c r="AA494">
        <v>0.24990000000000001</v>
      </c>
      <c r="AB494">
        <v>0.28220000000000001</v>
      </c>
      <c r="AC494">
        <v>0.2515</v>
      </c>
      <c r="AD494">
        <v>0</v>
      </c>
      <c r="AE494">
        <v>0</v>
      </c>
      <c r="AF494">
        <v>0</v>
      </c>
      <c r="AG494">
        <v>0</v>
      </c>
      <c r="AH494">
        <v>0</v>
      </c>
      <c r="AI494">
        <v>0</v>
      </c>
      <c r="AJ494">
        <v>0</v>
      </c>
      <c r="AK494">
        <v>0</v>
      </c>
      <c r="AL494">
        <v>0</v>
      </c>
      <c r="AM494">
        <v>0</v>
      </c>
      <c r="AN494">
        <v>0</v>
      </c>
      <c r="AO494">
        <v>0</v>
      </c>
      <c r="AP494">
        <v>0</v>
      </c>
      <c r="AQ494">
        <v>0</v>
      </c>
      <c r="AR494">
        <v>0</v>
      </c>
      <c r="AS494">
        <v>0</v>
      </c>
      <c r="AT494">
        <v>0.44209999999999999</v>
      </c>
      <c r="AU494">
        <v>0.49120000000000003</v>
      </c>
      <c r="AV494">
        <v>1.0290999999999999</v>
      </c>
    </row>
    <row r="495" spans="8:48" x14ac:dyDescent="0.3">
      <c r="H495" t="s">
        <v>1110</v>
      </c>
      <c r="I495" t="s">
        <v>1111</v>
      </c>
      <c r="J495">
        <v>0.32429999999999998</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0.70750000000000002</v>
      </c>
      <c r="AU495">
        <v>0.95199999999999996</v>
      </c>
      <c r="AV495">
        <v>1.008</v>
      </c>
    </row>
    <row r="496" spans="8:48" x14ac:dyDescent="0.3">
      <c r="H496" t="s">
        <v>89</v>
      </c>
      <c r="I496" t="s">
        <v>629</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0.25519999999999998</v>
      </c>
      <c r="AT496">
        <v>0</v>
      </c>
      <c r="AU496">
        <v>0</v>
      </c>
      <c r="AV496">
        <v>0.99429999999999996</v>
      </c>
    </row>
    <row r="497" spans="8:48" x14ac:dyDescent="0.3">
      <c r="H497" t="s">
        <v>1112</v>
      </c>
      <c r="I497" t="s">
        <v>1113</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0.50290000000000001</v>
      </c>
      <c r="AT497">
        <v>0.40620000000000001</v>
      </c>
      <c r="AU497">
        <v>0.48849999999999999</v>
      </c>
      <c r="AV497">
        <v>0.9879</v>
      </c>
    </row>
    <row r="498" spans="8:48" x14ac:dyDescent="0.3">
      <c r="H498" t="s">
        <v>1114</v>
      </c>
      <c r="I498" t="s">
        <v>1115</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0.21060000000000001</v>
      </c>
      <c r="AO498">
        <v>0.4153</v>
      </c>
      <c r="AP498">
        <v>0.54190000000000005</v>
      </c>
      <c r="AQ498">
        <v>0.87380000000000002</v>
      </c>
      <c r="AR498">
        <v>0.96889999999999998</v>
      </c>
      <c r="AS498">
        <v>0.89019999999999999</v>
      </c>
      <c r="AT498">
        <v>0.90549999999999997</v>
      </c>
      <c r="AU498">
        <v>1.0103</v>
      </c>
      <c r="AV498">
        <v>0.97670000000000001</v>
      </c>
    </row>
    <row r="499" spans="8:48" x14ac:dyDescent="0.3">
      <c r="H499" t="s">
        <v>1116</v>
      </c>
      <c r="I499" t="s">
        <v>1117</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0.41060000000000002</v>
      </c>
      <c r="AM499">
        <v>0.45629999999999998</v>
      </c>
      <c r="AN499">
        <v>0.58399999999999996</v>
      </c>
      <c r="AO499">
        <v>0.65049999999999997</v>
      </c>
      <c r="AP499">
        <v>0.73470000000000002</v>
      </c>
      <c r="AQ499">
        <v>0</v>
      </c>
      <c r="AR499">
        <v>0</v>
      </c>
      <c r="AS499">
        <v>0</v>
      </c>
      <c r="AT499">
        <v>0.89880000000000004</v>
      </c>
      <c r="AU499">
        <v>0.89949999999999997</v>
      </c>
      <c r="AV499">
        <v>0.97219999999999995</v>
      </c>
    </row>
    <row r="500" spans="8:48" x14ac:dyDescent="0.3">
      <c r="H500" t="s">
        <v>678</v>
      </c>
      <c r="I500" t="s">
        <v>679</v>
      </c>
      <c r="J500">
        <v>0</v>
      </c>
      <c r="K500">
        <v>0</v>
      </c>
      <c r="L500">
        <v>0.62150000000000005</v>
      </c>
      <c r="M500">
        <v>0.62860000000000005</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1.1616</v>
      </c>
      <c r="AN500">
        <v>0.78949999999999998</v>
      </c>
      <c r="AO500">
        <v>0.69620000000000004</v>
      </c>
      <c r="AP500">
        <v>0.62080000000000002</v>
      </c>
      <c r="AQ500">
        <v>0.8236</v>
      </c>
      <c r="AR500">
        <v>0.6784</v>
      </c>
      <c r="AS500">
        <v>1.1141000000000001</v>
      </c>
      <c r="AT500">
        <v>0.91579999999999995</v>
      </c>
      <c r="AU500">
        <v>0.95469999999999999</v>
      </c>
      <c r="AV500">
        <v>0.96809999999999996</v>
      </c>
    </row>
    <row r="501" spans="8:48" x14ac:dyDescent="0.3">
      <c r="H501" t="s">
        <v>187</v>
      </c>
      <c r="I501" t="s">
        <v>647</v>
      </c>
      <c r="J501">
        <v>0</v>
      </c>
      <c r="K501">
        <v>0</v>
      </c>
      <c r="L501">
        <v>0</v>
      </c>
      <c r="M501">
        <v>0</v>
      </c>
      <c r="N501">
        <v>0</v>
      </c>
      <c r="O501">
        <v>0</v>
      </c>
      <c r="P501">
        <v>0</v>
      </c>
      <c r="Q501">
        <v>0</v>
      </c>
      <c r="R501">
        <v>0</v>
      </c>
      <c r="S501">
        <v>0</v>
      </c>
      <c r="T501">
        <v>0</v>
      </c>
      <c r="U501">
        <v>0</v>
      </c>
      <c r="V501">
        <v>0.51959999999999995</v>
      </c>
      <c r="W501">
        <v>0.81969999999999998</v>
      </c>
      <c r="X501">
        <v>0.83830000000000005</v>
      </c>
      <c r="Y501">
        <v>0.86880000000000002</v>
      </c>
      <c r="Z501">
        <v>0.56130000000000002</v>
      </c>
      <c r="AA501">
        <v>0.68049999999999999</v>
      </c>
      <c r="AB501">
        <v>0.60429999999999995</v>
      </c>
      <c r="AC501">
        <v>0.51939999999999997</v>
      </c>
      <c r="AD501">
        <v>0</v>
      </c>
      <c r="AE501">
        <v>0</v>
      </c>
      <c r="AF501">
        <v>0</v>
      </c>
      <c r="AG501">
        <v>0</v>
      </c>
      <c r="AH501">
        <v>0.99419999999999997</v>
      </c>
      <c r="AI501">
        <v>0.85219999999999996</v>
      </c>
      <c r="AJ501">
        <v>9.8400000000000001E-2</v>
      </c>
      <c r="AK501">
        <v>0</v>
      </c>
      <c r="AL501">
        <v>0</v>
      </c>
      <c r="AM501">
        <v>0</v>
      </c>
      <c r="AN501">
        <v>0.90210000000000001</v>
      </c>
      <c r="AO501">
        <v>0.96630000000000005</v>
      </c>
      <c r="AP501">
        <v>0.5101</v>
      </c>
      <c r="AQ501">
        <v>0</v>
      </c>
      <c r="AR501">
        <v>0</v>
      </c>
      <c r="AS501">
        <v>0</v>
      </c>
      <c r="AT501">
        <v>0.67420000000000002</v>
      </c>
      <c r="AU501">
        <v>0.8982</v>
      </c>
      <c r="AV501">
        <v>0.94899999999999995</v>
      </c>
    </row>
    <row r="502" spans="8:48" x14ac:dyDescent="0.3">
      <c r="H502" t="s">
        <v>1023</v>
      </c>
      <c r="I502" t="s">
        <v>1024</v>
      </c>
      <c r="J502">
        <v>1.0147999999999999</v>
      </c>
      <c r="K502">
        <v>3.15E-2</v>
      </c>
      <c r="L502">
        <v>0</v>
      </c>
      <c r="M502">
        <v>0</v>
      </c>
      <c r="N502">
        <v>0</v>
      </c>
      <c r="O502">
        <v>0</v>
      </c>
      <c r="P502">
        <v>0</v>
      </c>
      <c r="Q502">
        <v>0</v>
      </c>
      <c r="R502">
        <v>0</v>
      </c>
      <c r="S502">
        <v>0</v>
      </c>
      <c r="T502">
        <v>0</v>
      </c>
      <c r="U502">
        <v>0</v>
      </c>
      <c r="V502">
        <v>0</v>
      </c>
      <c r="W502">
        <v>0</v>
      </c>
      <c r="X502">
        <v>0</v>
      </c>
      <c r="Y502">
        <v>0</v>
      </c>
      <c r="Z502">
        <v>0.37959999999999999</v>
      </c>
      <c r="AA502">
        <v>0.29199999999999998</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0.58909999999999996</v>
      </c>
      <c r="AV502">
        <v>0.94450000000000001</v>
      </c>
    </row>
    <row r="503" spans="8:48" x14ac:dyDescent="0.3">
      <c r="H503" t="s">
        <v>139</v>
      </c>
      <c r="I503" t="s">
        <v>1118</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0.49220000000000003</v>
      </c>
      <c r="AS503">
        <v>0</v>
      </c>
      <c r="AT503">
        <v>0</v>
      </c>
      <c r="AU503">
        <v>0.76870000000000005</v>
      </c>
      <c r="AV503">
        <v>0.90949999999999998</v>
      </c>
    </row>
    <row r="504" spans="8:48" x14ac:dyDescent="0.3">
      <c r="H504" t="s">
        <v>868</v>
      </c>
      <c r="I504" t="s">
        <v>869</v>
      </c>
      <c r="J504">
        <v>0</v>
      </c>
      <c r="K504">
        <v>0.28000000000000003</v>
      </c>
      <c r="L504">
        <v>0.2954</v>
      </c>
      <c r="M504">
        <v>0.2147</v>
      </c>
      <c r="N504">
        <v>0.35830000000000001</v>
      </c>
      <c r="O504">
        <v>0.40989999999999999</v>
      </c>
      <c r="P504">
        <v>0.67330000000000001</v>
      </c>
      <c r="Q504">
        <v>0.7258</v>
      </c>
      <c r="R504">
        <v>0.59899999999999998</v>
      </c>
      <c r="S504">
        <v>0.42120000000000002</v>
      </c>
      <c r="T504">
        <v>0.3367</v>
      </c>
      <c r="U504">
        <v>0.34129999999999999</v>
      </c>
      <c r="V504">
        <v>0.23080000000000001</v>
      </c>
      <c r="W504">
        <v>0.23669999999999999</v>
      </c>
      <c r="X504">
        <v>0</v>
      </c>
      <c r="Y504">
        <v>0</v>
      </c>
      <c r="Z504">
        <v>0</v>
      </c>
      <c r="AA504">
        <v>0</v>
      </c>
      <c r="AB504">
        <v>8.3299999999999999E-2</v>
      </c>
      <c r="AC504">
        <v>9.0800000000000006E-2</v>
      </c>
      <c r="AD504">
        <v>0.15920000000000001</v>
      </c>
      <c r="AE504">
        <v>0.16070000000000001</v>
      </c>
      <c r="AF504">
        <v>0</v>
      </c>
      <c r="AG504">
        <v>0</v>
      </c>
      <c r="AH504">
        <v>0</v>
      </c>
      <c r="AI504">
        <v>0</v>
      </c>
      <c r="AJ504">
        <v>0</v>
      </c>
      <c r="AK504">
        <v>0</v>
      </c>
      <c r="AL504">
        <v>0</v>
      </c>
      <c r="AM504">
        <v>0</v>
      </c>
      <c r="AN504">
        <v>0.37480000000000002</v>
      </c>
      <c r="AO504">
        <v>0.63100000000000001</v>
      </c>
      <c r="AP504">
        <v>0.69810000000000005</v>
      </c>
      <c r="AQ504">
        <v>0.87450000000000006</v>
      </c>
      <c r="AR504">
        <v>1.1186</v>
      </c>
      <c r="AS504">
        <v>0.92610000000000003</v>
      </c>
      <c r="AT504">
        <v>1.2359</v>
      </c>
      <c r="AU504">
        <v>1.1516999999999999</v>
      </c>
      <c r="AV504">
        <v>0.88739999999999997</v>
      </c>
    </row>
    <row r="505" spans="8:48" x14ac:dyDescent="0.3">
      <c r="H505" t="s">
        <v>129</v>
      </c>
      <c r="I505" t="s">
        <v>1119</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0.36070000000000002</v>
      </c>
      <c r="AJ505">
        <v>0.38119999999999998</v>
      </c>
      <c r="AK505">
        <v>0.40050000000000002</v>
      </c>
      <c r="AL505">
        <v>0.64710000000000001</v>
      </c>
      <c r="AM505">
        <v>0.58169999999999999</v>
      </c>
      <c r="AN505">
        <v>0.46729999999999999</v>
      </c>
      <c r="AO505">
        <v>0</v>
      </c>
      <c r="AP505">
        <v>0</v>
      </c>
      <c r="AQ505">
        <v>0</v>
      </c>
      <c r="AR505">
        <v>0</v>
      </c>
      <c r="AS505">
        <v>0</v>
      </c>
      <c r="AT505">
        <v>0</v>
      </c>
      <c r="AU505">
        <v>0.4914</v>
      </c>
      <c r="AV505">
        <v>0.88290000000000002</v>
      </c>
    </row>
    <row r="506" spans="8:48" x14ac:dyDescent="0.3">
      <c r="H506" t="s">
        <v>135</v>
      </c>
      <c r="I506" t="s">
        <v>1120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0.47339999999999999</v>
      </c>
      <c r="AR506">
        <v>0.45319999999999999</v>
      </c>
      <c r="AS506">
        <v>0.46210000000000001</v>
      </c>
      <c r="AT506">
        <v>0.5454</v>
      </c>
      <c r="AU506">
        <v>0.6996</v>
      </c>
      <c r="AV506">
        <v>0.88009999999999999</v>
      </c>
    </row>
    <row r="507" spans="8:48" x14ac:dyDescent="0.3">
      <c r="H507" t="s">
        <v>141</v>
      </c>
      <c r="I507" t="s">
        <v>1121</v>
      </c>
      <c r="J507">
        <v>0</v>
      </c>
      <c r="K507">
        <v>0</v>
      </c>
      <c r="L507">
        <v>0</v>
      </c>
      <c r="M507">
        <v>0</v>
      </c>
      <c r="N507">
        <v>0</v>
      </c>
      <c r="O507">
        <v>0</v>
      </c>
      <c r="P507">
        <v>0</v>
      </c>
      <c r="Q507">
        <v>0</v>
      </c>
      <c r="R507">
        <v>0</v>
      </c>
      <c r="S507">
        <v>0.38229999999999997</v>
      </c>
      <c r="T507">
        <v>0.3392</v>
      </c>
      <c r="U507">
        <v>0.3493</v>
      </c>
      <c r="V507">
        <v>0.35160000000000002</v>
      </c>
      <c r="W507">
        <v>0.3866</v>
      </c>
      <c r="X507">
        <v>0.30159999999999998</v>
      </c>
      <c r="Y507">
        <v>0.34989999999999999</v>
      </c>
      <c r="Z507">
        <v>0</v>
      </c>
      <c r="AA507">
        <v>0.23949999999999999</v>
      </c>
      <c r="AB507">
        <v>0.49180000000000001</v>
      </c>
      <c r="AC507">
        <v>0.48570000000000002</v>
      </c>
      <c r="AD507">
        <v>0.42820000000000003</v>
      </c>
      <c r="AE507">
        <v>0.4173</v>
      </c>
      <c r="AF507">
        <v>0</v>
      </c>
      <c r="AG507">
        <v>0</v>
      </c>
      <c r="AH507">
        <v>0</v>
      </c>
      <c r="AI507">
        <v>0</v>
      </c>
      <c r="AJ507">
        <v>0</v>
      </c>
      <c r="AK507">
        <v>0</v>
      </c>
      <c r="AL507">
        <v>0</v>
      </c>
      <c r="AM507">
        <v>0</v>
      </c>
      <c r="AN507">
        <v>0.35859999999999997</v>
      </c>
      <c r="AO507">
        <v>0.64649999999999996</v>
      </c>
      <c r="AP507">
        <v>0.62529999999999997</v>
      </c>
      <c r="AQ507">
        <v>0.72529999999999994</v>
      </c>
      <c r="AR507">
        <v>0.91149999999999998</v>
      </c>
      <c r="AS507">
        <v>0.82189999999999996</v>
      </c>
      <c r="AT507">
        <v>0.90720000000000001</v>
      </c>
      <c r="AU507">
        <v>0.83140000000000003</v>
      </c>
      <c r="AV507">
        <v>0.85809999999999997</v>
      </c>
    </row>
    <row r="508" spans="8:48" x14ac:dyDescent="0.3">
      <c r="H508" t="s">
        <v>143</v>
      </c>
      <c r="I508" t="s">
        <v>1122</v>
      </c>
      <c r="J508">
        <v>0.44230000000000003</v>
      </c>
      <c r="K508">
        <v>0.35849999999999999</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0.46189999999999998</v>
      </c>
      <c r="AG508">
        <v>0.73770000000000002</v>
      </c>
      <c r="AH508">
        <v>0.87670000000000003</v>
      </c>
      <c r="AI508">
        <v>0.7349</v>
      </c>
      <c r="AJ508">
        <v>0.72060000000000002</v>
      </c>
      <c r="AK508">
        <v>0.61419999999999997</v>
      </c>
      <c r="AL508">
        <v>0</v>
      </c>
      <c r="AM508">
        <v>0</v>
      </c>
      <c r="AN508">
        <v>0</v>
      </c>
      <c r="AO508">
        <v>0</v>
      </c>
      <c r="AP508">
        <v>0</v>
      </c>
      <c r="AQ508">
        <v>0</v>
      </c>
      <c r="AR508">
        <v>0</v>
      </c>
      <c r="AS508">
        <v>0</v>
      </c>
      <c r="AT508">
        <v>0</v>
      </c>
      <c r="AU508">
        <v>0.63790000000000002</v>
      </c>
      <c r="AV508">
        <v>0.84970000000000001</v>
      </c>
    </row>
    <row r="509" spans="8:48" x14ac:dyDescent="0.3">
      <c r="H509" t="s">
        <v>1123</v>
      </c>
      <c r="I509" t="s">
        <v>1124</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0.2031</v>
      </c>
      <c r="AI509">
        <v>0.2712</v>
      </c>
      <c r="AJ509">
        <v>0</v>
      </c>
      <c r="AK509">
        <v>0</v>
      </c>
      <c r="AL509">
        <v>0</v>
      </c>
      <c r="AM509">
        <v>0.57250000000000001</v>
      </c>
      <c r="AN509">
        <v>0.77769999999999995</v>
      </c>
      <c r="AO509">
        <v>0.7712</v>
      </c>
      <c r="AP509">
        <v>0.80379999999999996</v>
      </c>
      <c r="AQ509">
        <v>0.86070000000000002</v>
      </c>
      <c r="AR509">
        <v>1.0327</v>
      </c>
      <c r="AS509">
        <v>0.8518</v>
      </c>
      <c r="AT509">
        <v>0.79700000000000004</v>
      </c>
      <c r="AU509">
        <v>0.75570000000000004</v>
      </c>
      <c r="AV509">
        <v>0.83279999999999998</v>
      </c>
    </row>
    <row r="510" spans="8:48" x14ac:dyDescent="0.3">
      <c r="H510" t="s">
        <v>144</v>
      </c>
      <c r="I510" t="s">
        <v>1125</v>
      </c>
      <c r="J510">
        <v>0</v>
      </c>
      <c r="K510">
        <v>0</v>
      </c>
      <c r="L510">
        <v>0</v>
      </c>
      <c r="M510">
        <v>0</v>
      </c>
      <c r="N510">
        <v>0</v>
      </c>
      <c r="O510">
        <v>0</v>
      </c>
      <c r="P510">
        <v>0</v>
      </c>
      <c r="Q510">
        <v>0</v>
      </c>
      <c r="R510">
        <v>0</v>
      </c>
      <c r="S510">
        <v>0</v>
      </c>
      <c r="T510">
        <v>0</v>
      </c>
      <c r="U510">
        <v>0</v>
      </c>
      <c r="V510">
        <v>0</v>
      </c>
      <c r="W510">
        <v>0</v>
      </c>
      <c r="X510">
        <v>0</v>
      </c>
      <c r="Y510">
        <v>0</v>
      </c>
      <c r="Z510">
        <v>0</v>
      </c>
      <c r="AA510">
        <v>0</v>
      </c>
      <c r="AB510">
        <v>0.18590000000000001</v>
      </c>
      <c r="AC510">
        <v>0.19539999999999999</v>
      </c>
      <c r="AD510">
        <v>0.92369999999999997</v>
      </c>
      <c r="AE510">
        <v>1.0795999999999999</v>
      </c>
      <c r="AF510">
        <v>0.76049999999999995</v>
      </c>
      <c r="AG510">
        <v>0.78610000000000002</v>
      </c>
      <c r="AH510">
        <v>0.39779999999999999</v>
      </c>
      <c r="AI510">
        <v>0.39889999999999998</v>
      </c>
      <c r="AJ510">
        <v>0</v>
      </c>
      <c r="AK510">
        <v>0</v>
      </c>
      <c r="AL510">
        <v>0</v>
      </c>
      <c r="AM510">
        <v>0</v>
      </c>
      <c r="AN510">
        <v>0</v>
      </c>
      <c r="AO510">
        <v>0</v>
      </c>
      <c r="AP510">
        <v>0</v>
      </c>
      <c r="AQ510">
        <v>0</v>
      </c>
      <c r="AR510">
        <v>0</v>
      </c>
      <c r="AS510">
        <v>0</v>
      </c>
      <c r="AT510">
        <v>0</v>
      </c>
      <c r="AU510">
        <v>0.51470000000000005</v>
      </c>
      <c r="AV510">
        <v>0.80910000000000004</v>
      </c>
    </row>
    <row r="511" spans="8:48" x14ac:dyDescent="0.3">
      <c r="H511" t="s">
        <v>1126</v>
      </c>
      <c r="I511" t="s">
        <v>1127</v>
      </c>
      <c r="J511">
        <v>0</v>
      </c>
      <c r="K511">
        <v>1.2091000000000001</v>
      </c>
      <c r="L511">
        <v>4.0255999999999998</v>
      </c>
      <c r="M511">
        <v>2.3761000000000001</v>
      </c>
      <c r="N511">
        <v>2.0844999999999998</v>
      </c>
      <c r="O511">
        <v>4.0942999999999996</v>
      </c>
      <c r="P511">
        <v>0.79300000000000004</v>
      </c>
      <c r="Q511">
        <v>0.79420000000000002</v>
      </c>
      <c r="R511">
        <v>0.33129999999999998</v>
      </c>
      <c r="S511">
        <v>1.2701</v>
      </c>
      <c r="T511">
        <v>1.7403999999999999</v>
      </c>
      <c r="U511">
        <v>1.7126999999999999</v>
      </c>
      <c r="V511">
        <v>0</v>
      </c>
      <c r="W511">
        <v>1.5061</v>
      </c>
      <c r="X511">
        <v>2.2374000000000001</v>
      </c>
      <c r="Y511">
        <v>0.30509999999999998</v>
      </c>
      <c r="Z511">
        <v>1.9688000000000001</v>
      </c>
      <c r="AA511">
        <v>4.6600000000000003E-2</v>
      </c>
      <c r="AB511">
        <v>1.5286999999999999</v>
      </c>
      <c r="AC511">
        <v>1.3732</v>
      </c>
      <c r="AD511">
        <v>2.0150000000000001</v>
      </c>
      <c r="AE511">
        <v>0.45200000000000001</v>
      </c>
      <c r="AF511">
        <v>0.31830000000000003</v>
      </c>
      <c r="AG511">
        <v>0.95920000000000005</v>
      </c>
      <c r="AH511">
        <v>4.7373000000000003</v>
      </c>
      <c r="AI511">
        <v>1.5105</v>
      </c>
      <c r="AJ511">
        <v>1.3152999999999999</v>
      </c>
      <c r="AK511">
        <v>0.66039999999999999</v>
      </c>
      <c r="AL511">
        <v>1.0318000000000001</v>
      </c>
      <c r="AM511">
        <v>1.9517</v>
      </c>
      <c r="AN511">
        <v>0.89929999999999999</v>
      </c>
      <c r="AO511">
        <v>1.1464000000000001</v>
      </c>
      <c r="AP511">
        <v>1.4657</v>
      </c>
      <c r="AQ511">
        <v>0.95809999999999995</v>
      </c>
      <c r="AR511">
        <v>0</v>
      </c>
      <c r="AS511">
        <v>0.53879999999999995</v>
      </c>
      <c r="AT511">
        <v>0.33450000000000002</v>
      </c>
      <c r="AU511">
        <v>0.79879999999999995</v>
      </c>
      <c r="AV511">
        <v>0.80400000000000005</v>
      </c>
    </row>
    <row r="512" spans="8:48" x14ac:dyDescent="0.3">
      <c r="H512" t="s">
        <v>1128</v>
      </c>
      <c r="I512" t="s">
        <v>1129</v>
      </c>
      <c r="J512">
        <v>0</v>
      </c>
      <c r="K512">
        <v>0</v>
      </c>
      <c r="L512">
        <v>0</v>
      </c>
      <c r="M512">
        <v>0</v>
      </c>
      <c r="N512">
        <v>0</v>
      </c>
      <c r="O512">
        <v>0.46029999999999999</v>
      </c>
      <c r="P512">
        <v>0.70609999999999995</v>
      </c>
      <c r="Q512">
        <v>0.7944</v>
      </c>
      <c r="R512">
        <v>0.87970000000000004</v>
      </c>
      <c r="S512">
        <v>0.83260000000000001</v>
      </c>
      <c r="T512">
        <v>0.3478</v>
      </c>
      <c r="U512">
        <v>0.3599</v>
      </c>
      <c r="V512">
        <v>0</v>
      </c>
      <c r="W512">
        <v>0</v>
      </c>
      <c r="X512">
        <v>0</v>
      </c>
      <c r="Y512">
        <v>0</v>
      </c>
      <c r="Z512">
        <v>0</v>
      </c>
      <c r="AA512">
        <v>0.42959999999999998</v>
      </c>
      <c r="AB512">
        <v>0.54810000000000003</v>
      </c>
      <c r="AC512">
        <v>0.60650000000000004</v>
      </c>
      <c r="AD512">
        <v>0.52590000000000003</v>
      </c>
      <c r="AE512">
        <v>0.4859</v>
      </c>
      <c r="AF512">
        <v>0</v>
      </c>
      <c r="AG512">
        <v>0</v>
      </c>
      <c r="AH512">
        <v>0</v>
      </c>
      <c r="AI512">
        <v>0</v>
      </c>
      <c r="AJ512">
        <v>0</v>
      </c>
      <c r="AK512">
        <v>0</v>
      </c>
      <c r="AL512">
        <v>0</v>
      </c>
      <c r="AM512">
        <v>0</v>
      </c>
      <c r="AN512">
        <v>0</v>
      </c>
      <c r="AO512">
        <v>0</v>
      </c>
      <c r="AP512">
        <v>0</v>
      </c>
      <c r="AQ512">
        <v>0</v>
      </c>
      <c r="AR512">
        <v>0.64019999999999999</v>
      </c>
      <c r="AS512">
        <v>0.72450000000000003</v>
      </c>
      <c r="AT512">
        <v>0.8347</v>
      </c>
      <c r="AU512">
        <v>0.84589999999999999</v>
      </c>
      <c r="AV512">
        <v>0.80400000000000005</v>
      </c>
    </row>
    <row r="513" spans="8:48" x14ac:dyDescent="0.3">
      <c r="H513" t="s">
        <v>1130</v>
      </c>
      <c r="I513" t="s">
        <v>1131</v>
      </c>
      <c r="J513">
        <v>0.61470000000000002</v>
      </c>
      <c r="K513">
        <v>0.5716</v>
      </c>
      <c r="L513">
        <v>0.68779999999999997</v>
      </c>
      <c r="M513">
        <v>0.65359999999999996</v>
      </c>
      <c r="N513">
        <v>0.59309999999999996</v>
      </c>
      <c r="O513">
        <v>0</v>
      </c>
      <c r="P513">
        <v>0</v>
      </c>
      <c r="Q513">
        <v>0</v>
      </c>
      <c r="R513">
        <v>0</v>
      </c>
      <c r="S513">
        <v>0.18160000000000001</v>
      </c>
      <c r="T513">
        <v>0.1535</v>
      </c>
      <c r="U513">
        <v>0.1588</v>
      </c>
      <c r="V513">
        <v>0</v>
      </c>
      <c r="W513">
        <v>0</v>
      </c>
      <c r="X513">
        <v>0</v>
      </c>
      <c r="Y513">
        <v>0</v>
      </c>
      <c r="Z513">
        <v>0.29649999999999999</v>
      </c>
      <c r="AA513">
        <v>0.41930000000000001</v>
      </c>
      <c r="AB513">
        <v>0.61770000000000003</v>
      </c>
      <c r="AC513">
        <v>0.60109999999999997</v>
      </c>
      <c r="AD513">
        <v>0.68789999999999996</v>
      </c>
      <c r="AE513">
        <v>0.50170000000000003</v>
      </c>
      <c r="AF513">
        <v>0</v>
      </c>
      <c r="AG513">
        <v>0</v>
      </c>
      <c r="AH513">
        <v>0.55600000000000005</v>
      </c>
      <c r="AI513">
        <v>0.51839999999999997</v>
      </c>
      <c r="AJ513">
        <v>0</v>
      </c>
      <c r="AK513">
        <v>0.47339999999999999</v>
      </c>
      <c r="AL513">
        <v>0.53080000000000005</v>
      </c>
      <c r="AM513">
        <v>0.99409999999999998</v>
      </c>
      <c r="AN513">
        <v>0.95299999999999996</v>
      </c>
      <c r="AO513">
        <v>0.97589999999999999</v>
      </c>
      <c r="AP513">
        <v>0.63790000000000002</v>
      </c>
      <c r="AQ513">
        <v>0</v>
      </c>
      <c r="AR513">
        <v>0</v>
      </c>
      <c r="AS513">
        <v>0</v>
      </c>
      <c r="AT513">
        <v>0.71730000000000005</v>
      </c>
      <c r="AU513">
        <v>0.67759999999999998</v>
      </c>
      <c r="AV513">
        <v>0.79759999999999998</v>
      </c>
    </row>
    <row r="514" spans="8:48" x14ac:dyDescent="0.3">
      <c r="H514" t="s">
        <v>138</v>
      </c>
      <c r="I514" t="s">
        <v>897</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0.79410000000000003</v>
      </c>
    </row>
    <row r="515" spans="8:48" x14ac:dyDescent="0.3">
      <c r="H515" t="s">
        <v>1132</v>
      </c>
      <c r="I515" t="s">
        <v>1133</v>
      </c>
      <c r="J515">
        <v>0.32390000000000002</v>
      </c>
      <c r="K515">
        <v>0.307</v>
      </c>
      <c r="L515">
        <v>0.48749999999999999</v>
      </c>
      <c r="M515">
        <v>0.41930000000000001</v>
      </c>
      <c r="N515">
        <v>0.56659999999999999</v>
      </c>
      <c r="O515">
        <v>0.58169999999999999</v>
      </c>
      <c r="P515">
        <v>0.60640000000000005</v>
      </c>
      <c r="Q515">
        <v>0.64590000000000003</v>
      </c>
      <c r="R515">
        <v>0.5202</v>
      </c>
      <c r="S515">
        <v>0.4451</v>
      </c>
      <c r="T515">
        <v>0.37019999999999997</v>
      </c>
      <c r="U515">
        <v>0.40310000000000001</v>
      </c>
      <c r="V515">
        <v>0.46429999999999999</v>
      </c>
      <c r="W515">
        <v>0.4461</v>
      </c>
      <c r="X515">
        <v>0.40400000000000003</v>
      </c>
      <c r="Y515">
        <v>0.45729999999999998</v>
      </c>
      <c r="Z515">
        <v>0.54139999999999999</v>
      </c>
      <c r="AA515">
        <v>0.42180000000000001</v>
      </c>
      <c r="AB515">
        <v>0</v>
      </c>
      <c r="AC515">
        <v>0</v>
      </c>
      <c r="AD515">
        <v>0</v>
      </c>
      <c r="AE515">
        <v>0</v>
      </c>
      <c r="AF515">
        <v>0</v>
      </c>
      <c r="AG515">
        <v>0</v>
      </c>
      <c r="AH515">
        <v>0</v>
      </c>
      <c r="AI515">
        <v>0</v>
      </c>
      <c r="AJ515">
        <v>0</v>
      </c>
      <c r="AK515">
        <v>0</v>
      </c>
      <c r="AL515">
        <v>0</v>
      </c>
      <c r="AM515">
        <v>1.0549999999999999</v>
      </c>
      <c r="AN515">
        <v>1.2589999999999999</v>
      </c>
      <c r="AO515">
        <v>1.1099000000000001</v>
      </c>
      <c r="AP515">
        <v>0.20760000000000001</v>
      </c>
      <c r="AQ515">
        <v>0</v>
      </c>
      <c r="AR515">
        <v>0</v>
      </c>
      <c r="AS515">
        <v>0</v>
      </c>
      <c r="AT515">
        <v>0</v>
      </c>
      <c r="AU515">
        <v>0</v>
      </c>
      <c r="AV515">
        <v>0.78969999999999996</v>
      </c>
    </row>
    <row r="516" spans="8:48" x14ac:dyDescent="0.3">
      <c r="H516" t="s">
        <v>1039</v>
      </c>
      <c r="I516" t="s">
        <v>1040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0.44640000000000002</v>
      </c>
      <c r="AT516">
        <v>0.58830000000000005</v>
      </c>
      <c r="AU516">
        <v>0.69030000000000002</v>
      </c>
      <c r="AV516">
        <v>0.78949999999999998</v>
      </c>
    </row>
    <row r="517" spans="8:48" x14ac:dyDescent="0.3">
      <c r="H517" t="s">
        <v>142</v>
      </c>
      <c r="I517" t="s">
        <v>1134</v>
      </c>
      <c r="J517">
        <v>0</v>
      </c>
      <c r="K517">
        <v>0</v>
      </c>
      <c r="L517">
        <v>0</v>
      </c>
      <c r="M517">
        <v>0</v>
      </c>
      <c r="N517">
        <v>0</v>
      </c>
      <c r="O517">
        <v>0</v>
      </c>
      <c r="P517">
        <v>0</v>
      </c>
      <c r="Q517">
        <v>0</v>
      </c>
      <c r="R517">
        <v>0</v>
      </c>
      <c r="S517">
        <v>0</v>
      </c>
      <c r="T517">
        <v>0</v>
      </c>
      <c r="U517">
        <v>0</v>
      </c>
      <c r="V517">
        <v>0.46989999999999998</v>
      </c>
      <c r="W517">
        <v>0.57450000000000001</v>
      </c>
      <c r="X517">
        <v>0.90529999999999999</v>
      </c>
      <c r="Y517">
        <v>0.98550000000000004</v>
      </c>
      <c r="Z517">
        <v>0.98160000000000003</v>
      </c>
      <c r="AA517">
        <v>0.52990000000000004</v>
      </c>
      <c r="AB517">
        <v>0.52139999999999997</v>
      </c>
      <c r="AC517">
        <v>0.63329999999999997</v>
      </c>
      <c r="AD517">
        <v>0.70099999999999996</v>
      </c>
      <c r="AE517">
        <v>1.0254000000000001</v>
      </c>
      <c r="AF517">
        <v>1.1097999999999999</v>
      </c>
      <c r="AG517">
        <v>1.1932</v>
      </c>
      <c r="AH517">
        <v>0.83009999999999995</v>
      </c>
      <c r="AI517">
        <v>0.82430000000000003</v>
      </c>
      <c r="AJ517">
        <v>0.70899999999999996</v>
      </c>
      <c r="AK517">
        <v>0.58289999999999997</v>
      </c>
      <c r="AL517">
        <v>0.55479999999999996</v>
      </c>
      <c r="AM517">
        <v>0</v>
      </c>
      <c r="AN517">
        <v>0</v>
      </c>
      <c r="AO517">
        <v>0</v>
      </c>
      <c r="AP517">
        <v>0</v>
      </c>
      <c r="AQ517">
        <v>1.1096999999999999</v>
      </c>
      <c r="AR517">
        <v>1.1903999999999999</v>
      </c>
      <c r="AS517">
        <v>1.0571999999999999</v>
      </c>
      <c r="AT517">
        <v>1.0345</v>
      </c>
      <c r="AU517">
        <v>0.77210000000000001</v>
      </c>
      <c r="AV517">
        <v>0.77859999999999996</v>
      </c>
    </row>
    <row r="518" spans="8:48" x14ac:dyDescent="0.3">
      <c r="H518" t="s">
        <v>145</v>
      </c>
      <c r="I518" t="s">
        <v>1135</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0.69650000000000001</v>
      </c>
      <c r="AV518">
        <v>0.77149999999999996</v>
      </c>
    </row>
    <row r="519" spans="8:48" x14ac:dyDescent="0.3">
      <c r="H519" t="s">
        <v>146</v>
      </c>
      <c r="I519" t="s">
        <v>1136</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0.30299999999999999</v>
      </c>
      <c r="AT519">
        <v>0.62370000000000003</v>
      </c>
      <c r="AU519">
        <v>0.62129999999999996</v>
      </c>
      <c r="AV519">
        <v>0.75460000000000005</v>
      </c>
    </row>
    <row r="520" spans="8:48" x14ac:dyDescent="0.3">
      <c r="H520" t="s">
        <v>90</v>
      </c>
      <c r="I520" t="s">
        <v>640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0.2888</v>
      </c>
      <c r="AQ520">
        <v>0.75860000000000005</v>
      </c>
      <c r="AR520">
        <v>0.70989999999999998</v>
      </c>
      <c r="AS520">
        <v>0.82530000000000003</v>
      </c>
      <c r="AT520">
        <v>0.61429999999999996</v>
      </c>
      <c r="AU520">
        <v>0.61719999999999997</v>
      </c>
      <c r="AV520">
        <v>0.748</v>
      </c>
    </row>
    <row r="521" spans="8:48" x14ac:dyDescent="0.3">
      <c r="H521" t="s">
        <v>860</v>
      </c>
      <c r="I521" t="s">
        <v>861</v>
      </c>
      <c r="J521">
        <v>0</v>
      </c>
      <c r="K521">
        <v>0</v>
      </c>
      <c r="L521">
        <v>0</v>
      </c>
      <c r="M521">
        <v>0</v>
      </c>
      <c r="N521">
        <v>0</v>
      </c>
      <c r="O521">
        <v>0</v>
      </c>
      <c r="P521">
        <v>0</v>
      </c>
      <c r="Q521">
        <v>0</v>
      </c>
      <c r="R521">
        <v>0</v>
      </c>
      <c r="S521">
        <v>0</v>
      </c>
      <c r="T521">
        <v>0</v>
      </c>
      <c r="U521">
        <v>0</v>
      </c>
      <c r="V521">
        <v>0</v>
      </c>
      <c r="W521">
        <v>0</v>
      </c>
      <c r="X521">
        <v>0</v>
      </c>
      <c r="Y521">
        <v>0</v>
      </c>
      <c r="Z521">
        <v>0</v>
      </c>
      <c r="AA521">
        <v>0.37990000000000002</v>
      </c>
      <c r="AB521">
        <v>0.5141</v>
      </c>
      <c r="AC521">
        <v>0.66600000000000004</v>
      </c>
      <c r="AD521">
        <v>0.64739999999999998</v>
      </c>
      <c r="AE521">
        <v>0.86170000000000002</v>
      </c>
      <c r="AF521">
        <v>0.99360000000000004</v>
      </c>
      <c r="AG521">
        <v>1.0367</v>
      </c>
      <c r="AH521">
        <v>1.0772999999999999</v>
      </c>
      <c r="AI521">
        <v>1.0216000000000001</v>
      </c>
      <c r="AJ521">
        <v>1.0409999999999999</v>
      </c>
      <c r="AK521">
        <v>1.0761000000000001</v>
      </c>
      <c r="AL521">
        <v>1.2211000000000001</v>
      </c>
      <c r="AM521">
        <v>0.42680000000000001</v>
      </c>
      <c r="AN521">
        <v>0.37030000000000002</v>
      </c>
      <c r="AO521">
        <v>0.59019999999999995</v>
      </c>
      <c r="AP521">
        <v>0.93169999999999997</v>
      </c>
      <c r="AQ521">
        <v>0.99419999999999997</v>
      </c>
      <c r="AR521">
        <v>0.85770000000000002</v>
      </c>
      <c r="AS521">
        <v>0.81540000000000001</v>
      </c>
      <c r="AT521">
        <v>0.71450000000000002</v>
      </c>
      <c r="AU521">
        <v>0.67710000000000004</v>
      </c>
      <c r="AV521">
        <v>0.73509999999999998</v>
      </c>
    </row>
    <row r="522" spans="8:48" x14ac:dyDescent="0.3">
      <c r="H522" t="s">
        <v>1137</v>
      </c>
      <c r="I522" t="s">
        <v>1138</v>
      </c>
      <c r="J522">
        <v>0.72570000000000001</v>
      </c>
      <c r="K522">
        <v>0</v>
      </c>
      <c r="L522">
        <v>0</v>
      </c>
      <c r="M522">
        <v>0</v>
      </c>
      <c r="N522">
        <v>0.4138</v>
      </c>
      <c r="O522">
        <v>0</v>
      </c>
      <c r="P522">
        <v>0</v>
      </c>
      <c r="Q522">
        <v>0</v>
      </c>
      <c r="R522">
        <v>0</v>
      </c>
      <c r="S522">
        <v>0</v>
      </c>
      <c r="T522">
        <v>0</v>
      </c>
      <c r="U522">
        <v>0</v>
      </c>
      <c r="V522">
        <v>0</v>
      </c>
      <c r="W522">
        <v>0</v>
      </c>
      <c r="X522">
        <v>0</v>
      </c>
      <c r="Y522">
        <v>0</v>
      </c>
      <c r="Z522">
        <v>0</v>
      </c>
      <c r="AA522">
        <v>0</v>
      </c>
      <c r="AB522">
        <v>0</v>
      </c>
      <c r="AC522">
        <v>0</v>
      </c>
      <c r="AD522">
        <v>0.12</v>
      </c>
      <c r="AE522">
        <v>0.32369999999999999</v>
      </c>
      <c r="AF522">
        <v>0.42209999999999998</v>
      </c>
      <c r="AG522">
        <v>0.36680000000000001</v>
      </c>
      <c r="AH522">
        <v>0.34250000000000003</v>
      </c>
      <c r="AI522">
        <v>0.30230000000000001</v>
      </c>
      <c r="AJ522">
        <v>0</v>
      </c>
      <c r="AK522">
        <v>0</v>
      </c>
      <c r="AL522">
        <v>0</v>
      </c>
      <c r="AM522">
        <v>0</v>
      </c>
      <c r="AN522">
        <v>0.2823</v>
      </c>
      <c r="AO522">
        <v>0.34949999999999998</v>
      </c>
      <c r="AP522">
        <v>0.5171</v>
      </c>
      <c r="AQ522">
        <v>0.45</v>
      </c>
      <c r="AR522">
        <v>0.45379999999999998</v>
      </c>
      <c r="AS522">
        <v>0.32729999999999998</v>
      </c>
      <c r="AT522">
        <v>0.3377</v>
      </c>
      <c r="AU522">
        <v>0.74509999999999998</v>
      </c>
      <c r="AV522">
        <v>0.70679999999999998</v>
      </c>
    </row>
    <row r="523" spans="8:48" x14ac:dyDescent="0.3">
      <c r="H523" t="s">
        <v>755</v>
      </c>
      <c r="I523" t="s">
        <v>756</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0.82199999999999995</v>
      </c>
      <c r="AP523">
        <v>0.91490000000000005</v>
      </c>
      <c r="AQ523">
        <v>0.90690000000000004</v>
      </c>
      <c r="AR523">
        <v>0.96899999999999997</v>
      </c>
      <c r="AS523">
        <v>0.70679999999999998</v>
      </c>
      <c r="AT523">
        <v>0.51559999999999995</v>
      </c>
      <c r="AU523">
        <v>0.68379999999999996</v>
      </c>
      <c r="AV523">
        <v>0.68589999999999995</v>
      </c>
    </row>
    <row r="524" spans="8:48" x14ac:dyDescent="0.3">
      <c r="H524" t="s">
        <v>1139</v>
      </c>
      <c r="I524" t="s">
        <v>1140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0.22320000000000001</v>
      </c>
      <c r="AH524">
        <v>0.76959999999999995</v>
      </c>
      <c r="AI524">
        <v>0.77439999999999998</v>
      </c>
      <c r="AJ524">
        <v>0.46729999999999999</v>
      </c>
      <c r="AK524">
        <v>0.55130000000000001</v>
      </c>
      <c r="AL524">
        <v>0.60580000000000001</v>
      </c>
      <c r="AM524">
        <v>0.60660000000000003</v>
      </c>
      <c r="AN524">
        <v>0.67300000000000004</v>
      </c>
      <c r="AO524">
        <v>0.5383</v>
      </c>
      <c r="AP524">
        <v>0</v>
      </c>
      <c r="AQ524">
        <v>0</v>
      </c>
      <c r="AR524">
        <v>0.56979999999999997</v>
      </c>
      <c r="AS524">
        <v>0.7712</v>
      </c>
      <c r="AT524">
        <v>0.86619999999999997</v>
      </c>
      <c r="AU524">
        <v>1.0536000000000001</v>
      </c>
      <c r="AV524">
        <v>0.68159999999999998</v>
      </c>
    </row>
    <row r="525" spans="8:48" x14ac:dyDescent="0.3">
      <c r="H525" t="s">
        <v>1141</v>
      </c>
      <c r="I525" t="s">
        <v>1142</v>
      </c>
      <c r="J525">
        <v>0</v>
      </c>
      <c r="K525">
        <v>0</v>
      </c>
      <c r="L525">
        <v>0.21379999999999999</v>
      </c>
      <c r="M525">
        <v>0.154</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0.64829999999999999</v>
      </c>
      <c r="AU525">
        <v>0.63049999999999995</v>
      </c>
      <c r="AV525">
        <v>0.66739999999999999</v>
      </c>
    </row>
    <row r="526" spans="8:48" x14ac:dyDescent="0.3">
      <c r="H526" t="s">
        <v>341</v>
      </c>
      <c r="I526" t="s">
        <v>536</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0.66490000000000005</v>
      </c>
    </row>
    <row r="527" spans="8:48" x14ac:dyDescent="0.3">
      <c r="H527" t="s">
        <v>1143</v>
      </c>
      <c r="I527" t="s">
        <v>1144</v>
      </c>
      <c r="J527">
        <v>0</v>
      </c>
      <c r="K527">
        <v>0</v>
      </c>
      <c r="L527">
        <v>0</v>
      </c>
      <c r="M527">
        <v>0</v>
      </c>
      <c r="N527">
        <v>0</v>
      </c>
      <c r="O527">
        <v>0</v>
      </c>
      <c r="P527">
        <v>0</v>
      </c>
      <c r="Q527">
        <v>0</v>
      </c>
      <c r="R527">
        <v>0</v>
      </c>
      <c r="S527">
        <v>0</v>
      </c>
      <c r="T527">
        <v>0</v>
      </c>
      <c r="U527">
        <v>0</v>
      </c>
      <c r="V527">
        <v>0.2387</v>
      </c>
      <c r="W527">
        <v>0</v>
      </c>
      <c r="X527">
        <v>0</v>
      </c>
      <c r="Y527">
        <v>0</v>
      </c>
      <c r="Z527">
        <v>0</v>
      </c>
      <c r="AA527">
        <v>0.44240000000000002</v>
      </c>
      <c r="AB527">
        <v>0.44219999999999998</v>
      </c>
      <c r="AC527">
        <v>0.443</v>
      </c>
      <c r="AD527">
        <v>0.4415</v>
      </c>
      <c r="AE527">
        <v>0.38340000000000002</v>
      </c>
      <c r="AF527">
        <v>0.3332</v>
      </c>
      <c r="AG527">
        <v>0.17710000000000001</v>
      </c>
      <c r="AH527">
        <v>0</v>
      </c>
      <c r="AI527">
        <v>0</v>
      </c>
      <c r="AJ527">
        <v>0.46650000000000003</v>
      </c>
      <c r="AK527">
        <v>0.47220000000000001</v>
      </c>
      <c r="AL527">
        <v>0.50509999999999999</v>
      </c>
      <c r="AM527">
        <v>0.58389999999999997</v>
      </c>
      <c r="AN527">
        <v>0.69979999999999998</v>
      </c>
      <c r="AO527">
        <v>0.69020000000000004</v>
      </c>
      <c r="AP527">
        <v>0.82730000000000004</v>
      </c>
      <c r="AQ527">
        <v>0.93169999999999997</v>
      </c>
      <c r="AR527">
        <v>0.92410000000000003</v>
      </c>
      <c r="AS527">
        <v>1.0811999999999999</v>
      </c>
      <c r="AT527">
        <v>1.0518000000000001</v>
      </c>
      <c r="AU527">
        <v>0.6048</v>
      </c>
      <c r="AV527">
        <v>0.65939999999999999</v>
      </c>
    </row>
    <row r="528" spans="8:48" x14ac:dyDescent="0.3">
      <c r="H528" t="s">
        <v>1145</v>
      </c>
      <c r="I528" t="s">
        <v>1146</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0.6573</v>
      </c>
    </row>
    <row r="529" spans="8:48" x14ac:dyDescent="0.3">
      <c r="H529" t="s">
        <v>374</v>
      </c>
      <c r="I529" t="s">
        <v>549</v>
      </c>
      <c r="J529">
        <v>0.75270000000000004</v>
      </c>
      <c r="K529">
        <v>0.71750000000000003</v>
      </c>
      <c r="L529">
        <v>0</v>
      </c>
      <c r="M529">
        <v>0</v>
      </c>
      <c r="N529">
        <v>0</v>
      </c>
      <c r="O529">
        <v>0.94779999999999998</v>
      </c>
      <c r="P529">
        <v>1.0143</v>
      </c>
      <c r="Q529">
        <v>1.0299</v>
      </c>
      <c r="R529">
        <v>0.83799999999999997</v>
      </c>
      <c r="S529">
        <v>0.86099999999999999</v>
      </c>
      <c r="T529">
        <v>0.71189999999999998</v>
      </c>
      <c r="U529">
        <v>0.73440000000000005</v>
      </c>
      <c r="V529">
        <v>0.78459999999999996</v>
      </c>
      <c r="W529">
        <v>0.71250000000000002</v>
      </c>
      <c r="X529">
        <v>0</v>
      </c>
      <c r="Y529">
        <v>0</v>
      </c>
      <c r="Z529">
        <v>0.26079999999999998</v>
      </c>
      <c r="AA529">
        <v>0.48909999999999998</v>
      </c>
      <c r="AB529">
        <v>0.54100000000000004</v>
      </c>
      <c r="AC529">
        <v>0.53869999999999996</v>
      </c>
      <c r="AD529">
        <v>0.54769999999999996</v>
      </c>
      <c r="AE529">
        <v>0.52180000000000004</v>
      </c>
      <c r="AF529">
        <v>0.4572</v>
      </c>
      <c r="AG529">
        <v>0.53080000000000005</v>
      </c>
      <c r="AH529">
        <v>0.50370000000000004</v>
      </c>
      <c r="AI529">
        <v>0.48220000000000002</v>
      </c>
      <c r="AJ529">
        <v>0.91010000000000002</v>
      </c>
      <c r="AK529">
        <v>0.72360000000000002</v>
      </c>
      <c r="AL529">
        <v>1.1339999999999999</v>
      </c>
      <c r="AM529">
        <v>1.2674000000000001</v>
      </c>
      <c r="AN529">
        <v>1.2804</v>
      </c>
      <c r="AO529">
        <v>1.2443</v>
      </c>
      <c r="AP529">
        <v>1.0810999999999999</v>
      </c>
      <c r="AQ529">
        <v>0.99099999999999999</v>
      </c>
      <c r="AR529">
        <v>0.89019999999999999</v>
      </c>
      <c r="AS529">
        <v>0.69740000000000002</v>
      </c>
      <c r="AT529">
        <v>0.76990000000000003</v>
      </c>
      <c r="AU529">
        <v>0.69379999999999997</v>
      </c>
      <c r="AV529">
        <v>0.6532</v>
      </c>
    </row>
    <row r="530" spans="8:48" x14ac:dyDescent="0.3">
      <c r="H530" t="s">
        <v>182</v>
      </c>
      <c r="I530" t="s">
        <v>1147</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0.26569999999999999</v>
      </c>
      <c r="AI530">
        <v>0.27439999999999998</v>
      </c>
      <c r="AJ530">
        <v>0.43630000000000002</v>
      </c>
      <c r="AK530">
        <v>0.5786</v>
      </c>
      <c r="AL530">
        <v>0.9173</v>
      </c>
      <c r="AM530">
        <v>0.8236</v>
      </c>
      <c r="AN530">
        <v>0.99250000000000005</v>
      </c>
      <c r="AO530">
        <v>0.9698</v>
      </c>
      <c r="AP530">
        <v>0.99170000000000003</v>
      </c>
      <c r="AQ530">
        <v>1.1486000000000001</v>
      </c>
      <c r="AR530">
        <v>0.80779999999999996</v>
      </c>
      <c r="AS530">
        <v>0.71899999999999997</v>
      </c>
      <c r="AT530">
        <v>0.55500000000000005</v>
      </c>
      <c r="AU530">
        <v>0.66559999999999997</v>
      </c>
      <c r="AV530">
        <v>0.65149999999999997</v>
      </c>
    </row>
    <row r="531" spans="8:48" x14ac:dyDescent="0.3">
      <c r="H531" t="s">
        <v>1148</v>
      </c>
      <c r="I531" t="s">
        <v>1149</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0.28889999999999999</v>
      </c>
      <c r="AK531">
        <v>0</v>
      </c>
      <c r="AL531">
        <v>0</v>
      </c>
      <c r="AM531">
        <v>0</v>
      </c>
      <c r="AN531">
        <v>0</v>
      </c>
      <c r="AO531">
        <v>0</v>
      </c>
      <c r="AP531">
        <v>0</v>
      </c>
      <c r="AQ531">
        <v>0</v>
      </c>
      <c r="AR531">
        <v>0.30509999999999998</v>
      </c>
      <c r="AS531">
        <v>0.8579</v>
      </c>
      <c r="AT531">
        <v>0.66110000000000002</v>
      </c>
      <c r="AU531">
        <v>0.63700000000000001</v>
      </c>
      <c r="AV531">
        <v>0.64470000000000005</v>
      </c>
    </row>
    <row r="532" spans="8:48" x14ac:dyDescent="0.3">
      <c r="H532" t="s">
        <v>1150</v>
      </c>
      <c r="I532" t="s">
        <v>1151</v>
      </c>
      <c r="J532">
        <v>0</v>
      </c>
      <c r="K532">
        <v>0</v>
      </c>
      <c r="L532">
        <v>0</v>
      </c>
      <c r="M532">
        <v>0</v>
      </c>
      <c r="N532">
        <v>0</v>
      </c>
      <c r="O532">
        <v>0</v>
      </c>
      <c r="P532">
        <v>0</v>
      </c>
      <c r="Q532">
        <v>0.67849999999999999</v>
      </c>
      <c r="R532">
        <v>0</v>
      </c>
      <c r="S532">
        <v>0</v>
      </c>
      <c r="T532">
        <v>0.47770000000000001</v>
      </c>
      <c r="U532">
        <v>0.4647</v>
      </c>
      <c r="V532">
        <v>0.46539999999999998</v>
      </c>
      <c r="W532">
        <v>0.46750000000000003</v>
      </c>
      <c r="X532">
        <v>0.77470000000000006</v>
      </c>
      <c r="Y532">
        <v>0.93669999999999998</v>
      </c>
      <c r="Z532">
        <v>0.84719999999999995</v>
      </c>
      <c r="AA532">
        <v>0.79790000000000005</v>
      </c>
      <c r="AB532">
        <v>0.5393</v>
      </c>
      <c r="AC532">
        <v>0.58169999999999999</v>
      </c>
      <c r="AD532">
        <v>0.754</v>
      </c>
      <c r="AE532">
        <v>0.79559999999999997</v>
      </c>
      <c r="AF532">
        <v>0.66220000000000001</v>
      </c>
      <c r="AG532">
        <v>0.65759999999999996</v>
      </c>
      <c r="AH532">
        <v>0.71</v>
      </c>
      <c r="AI532">
        <v>0.73019999999999996</v>
      </c>
      <c r="AJ532">
        <v>0.69399999999999995</v>
      </c>
      <c r="AK532">
        <v>0.76119999999999999</v>
      </c>
      <c r="AL532">
        <v>0.7762</v>
      </c>
      <c r="AM532">
        <v>0.67169999999999996</v>
      </c>
      <c r="AN532">
        <v>0</v>
      </c>
      <c r="AO532">
        <v>0.68</v>
      </c>
      <c r="AP532">
        <v>0.78290000000000004</v>
      </c>
      <c r="AQ532">
        <v>0.9466</v>
      </c>
      <c r="AR532">
        <v>0.93910000000000005</v>
      </c>
      <c r="AS532">
        <v>0.62139999999999995</v>
      </c>
      <c r="AT532">
        <v>0.55640000000000001</v>
      </c>
      <c r="AU532">
        <v>0.60880000000000001</v>
      </c>
      <c r="AV532">
        <v>0.64439999999999997</v>
      </c>
    </row>
    <row r="533" spans="8:48" x14ac:dyDescent="0.3">
      <c r="H533" t="s">
        <v>140</v>
      </c>
      <c r="I533" t="s">
        <v>560</v>
      </c>
      <c r="J533">
        <v>1.0435000000000001</v>
      </c>
      <c r="K533">
        <v>0.4894</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0.40789999999999998</v>
      </c>
      <c r="AS533">
        <v>0.40479999999999999</v>
      </c>
      <c r="AT533">
        <v>0.56169999999999998</v>
      </c>
      <c r="AU533">
        <v>0.60529999999999995</v>
      </c>
      <c r="AV533">
        <v>0.6361</v>
      </c>
    </row>
    <row r="534" spans="8:48" x14ac:dyDescent="0.3">
      <c r="H534" t="s">
        <v>1152</v>
      </c>
      <c r="I534" t="s">
        <v>1153</v>
      </c>
      <c r="J534">
        <v>0</v>
      </c>
      <c r="K534">
        <v>0</v>
      </c>
      <c r="L534">
        <v>0</v>
      </c>
      <c r="M534">
        <v>0</v>
      </c>
      <c r="N534">
        <v>0</v>
      </c>
      <c r="O534">
        <v>0</v>
      </c>
      <c r="P534">
        <v>0</v>
      </c>
      <c r="Q534">
        <v>0</v>
      </c>
      <c r="R534">
        <v>0</v>
      </c>
      <c r="S534">
        <v>0</v>
      </c>
      <c r="T534">
        <v>0</v>
      </c>
      <c r="U534">
        <v>0</v>
      </c>
      <c r="V534">
        <v>0</v>
      </c>
      <c r="W534">
        <v>0</v>
      </c>
      <c r="X534">
        <v>0</v>
      </c>
      <c r="Y534">
        <v>0</v>
      </c>
      <c r="Z534">
        <v>0</v>
      </c>
      <c r="AA534">
        <v>0.23730000000000001</v>
      </c>
      <c r="AB534">
        <v>0.2331</v>
      </c>
      <c r="AC534">
        <v>0.2485</v>
      </c>
      <c r="AD534">
        <v>0.2114</v>
      </c>
      <c r="AE534">
        <v>0.33229999999999998</v>
      </c>
      <c r="AF534">
        <v>0.40920000000000001</v>
      </c>
      <c r="AG534">
        <v>0.46779999999999999</v>
      </c>
      <c r="AH534">
        <v>0.33160000000000001</v>
      </c>
      <c r="AI534">
        <v>0.30919999999999997</v>
      </c>
      <c r="AJ534">
        <v>0</v>
      </c>
      <c r="AK534">
        <v>0</v>
      </c>
      <c r="AL534">
        <v>0</v>
      </c>
      <c r="AM534">
        <v>0</v>
      </c>
      <c r="AN534">
        <v>0</v>
      </c>
      <c r="AO534">
        <v>0</v>
      </c>
      <c r="AP534">
        <v>0.26960000000000001</v>
      </c>
      <c r="AQ534">
        <v>0.49220000000000003</v>
      </c>
      <c r="AR534">
        <v>0.6089</v>
      </c>
      <c r="AS534">
        <v>0.6956</v>
      </c>
      <c r="AT534">
        <v>0.51219999999999999</v>
      </c>
      <c r="AU534">
        <v>0.54200000000000004</v>
      </c>
      <c r="AV534">
        <v>0.61970000000000003</v>
      </c>
    </row>
    <row r="535" spans="8:48" x14ac:dyDescent="0.3">
      <c r="H535" t="s">
        <v>1154</v>
      </c>
      <c r="I535" t="s">
        <v>1155</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0.61950000000000005</v>
      </c>
    </row>
    <row r="536" spans="8:48" x14ac:dyDescent="0.3">
      <c r="H536" t="s">
        <v>1156</v>
      </c>
      <c r="I536" t="s">
        <v>1157</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0.37340000000000001</v>
      </c>
      <c r="AR536">
        <v>0.35299999999999998</v>
      </c>
      <c r="AS536">
        <v>0.42420000000000002</v>
      </c>
      <c r="AT536">
        <v>0.3332</v>
      </c>
      <c r="AU536">
        <v>0.5605</v>
      </c>
      <c r="AV536">
        <v>0.61509999999999998</v>
      </c>
    </row>
    <row r="537" spans="8:48" x14ac:dyDescent="0.3">
      <c r="H537" t="s">
        <v>963</v>
      </c>
      <c r="I537" t="s">
        <v>964</v>
      </c>
      <c r="J537">
        <v>0</v>
      </c>
      <c r="K537">
        <v>0</v>
      </c>
      <c r="L537">
        <v>0</v>
      </c>
      <c r="M537">
        <v>0</v>
      </c>
      <c r="N537">
        <v>0</v>
      </c>
      <c r="O537">
        <v>0</v>
      </c>
      <c r="P537">
        <v>0</v>
      </c>
      <c r="Q537">
        <v>0</v>
      </c>
      <c r="R537">
        <v>0</v>
      </c>
      <c r="S537">
        <v>0</v>
      </c>
      <c r="T537">
        <v>0.15690000000000001</v>
      </c>
      <c r="U537">
        <v>0.1459</v>
      </c>
      <c r="V537">
        <v>0.28439999999999999</v>
      </c>
      <c r="W537">
        <v>0</v>
      </c>
      <c r="X537">
        <v>0</v>
      </c>
      <c r="Y537">
        <v>0</v>
      </c>
      <c r="Z537">
        <v>0</v>
      </c>
      <c r="AA537">
        <v>0</v>
      </c>
      <c r="AB537">
        <v>0.4723</v>
      </c>
      <c r="AC537">
        <v>0.50419999999999998</v>
      </c>
      <c r="AD537">
        <v>0.73350000000000004</v>
      </c>
      <c r="AE537">
        <v>0.69299999999999995</v>
      </c>
      <c r="AF537">
        <v>0.64949999999999997</v>
      </c>
      <c r="AG537">
        <v>0.27860000000000001</v>
      </c>
      <c r="AH537">
        <v>0.2366</v>
      </c>
      <c r="AI537">
        <v>0</v>
      </c>
      <c r="AJ537">
        <v>0</v>
      </c>
      <c r="AK537">
        <v>0</v>
      </c>
      <c r="AL537">
        <v>0</v>
      </c>
      <c r="AM537">
        <v>0</v>
      </c>
      <c r="AN537">
        <v>0</v>
      </c>
      <c r="AO537">
        <v>0</v>
      </c>
      <c r="AP537">
        <v>0</v>
      </c>
      <c r="AQ537">
        <v>0</v>
      </c>
      <c r="AR537">
        <v>0</v>
      </c>
      <c r="AS537">
        <v>0</v>
      </c>
      <c r="AT537">
        <v>0.44350000000000001</v>
      </c>
      <c r="AU537">
        <v>0.66769999999999996</v>
      </c>
      <c r="AV537">
        <v>0.59930000000000005</v>
      </c>
    </row>
    <row r="538" spans="8:48" x14ac:dyDescent="0.3">
      <c r="H538" t="s">
        <v>1158</v>
      </c>
      <c r="I538" t="s">
        <v>1159</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0.54510000000000003</v>
      </c>
      <c r="AT538">
        <v>0.5968</v>
      </c>
      <c r="AU538">
        <v>0.63580000000000003</v>
      </c>
      <c r="AV538">
        <v>0.59870000000000001</v>
      </c>
    </row>
    <row r="539" spans="8:48" x14ac:dyDescent="0.3">
      <c r="H539" t="s">
        <v>1160</v>
      </c>
      <c r="I539" t="s">
        <v>1161</v>
      </c>
      <c r="J539">
        <v>0</v>
      </c>
      <c r="K539">
        <v>0</v>
      </c>
      <c r="L539">
        <v>0</v>
      </c>
      <c r="M539">
        <v>0</v>
      </c>
      <c r="N539">
        <v>0</v>
      </c>
      <c r="O539">
        <v>0</v>
      </c>
      <c r="P539">
        <v>0</v>
      </c>
      <c r="Q539">
        <v>0</v>
      </c>
      <c r="R539">
        <v>0.60250000000000004</v>
      </c>
      <c r="S539">
        <v>0.45469999999999999</v>
      </c>
      <c r="T539">
        <v>0.5282</v>
      </c>
      <c r="U539">
        <v>0.52390000000000003</v>
      </c>
      <c r="V539">
        <v>0.2903</v>
      </c>
      <c r="W539">
        <v>0</v>
      </c>
      <c r="X539">
        <v>0</v>
      </c>
      <c r="Y539">
        <v>0</v>
      </c>
      <c r="Z539">
        <v>0</v>
      </c>
      <c r="AA539">
        <v>0</v>
      </c>
      <c r="AB539">
        <v>0</v>
      </c>
      <c r="AC539">
        <v>0</v>
      </c>
      <c r="AD539">
        <v>0</v>
      </c>
      <c r="AE539">
        <v>0.59419999999999995</v>
      </c>
      <c r="AF539">
        <v>0</v>
      </c>
      <c r="AG539">
        <v>0</v>
      </c>
      <c r="AH539">
        <v>0</v>
      </c>
      <c r="AI539">
        <v>0</v>
      </c>
      <c r="AJ539">
        <v>0</v>
      </c>
      <c r="AK539">
        <v>0</v>
      </c>
      <c r="AL539">
        <v>0</v>
      </c>
      <c r="AM539">
        <v>0</v>
      </c>
      <c r="AN539">
        <v>0</v>
      </c>
      <c r="AO539">
        <v>0</v>
      </c>
      <c r="AP539">
        <v>0</v>
      </c>
      <c r="AQ539">
        <v>0</v>
      </c>
      <c r="AR539">
        <v>0</v>
      </c>
      <c r="AS539">
        <v>0</v>
      </c>
      <c r="AT539">
        <v>0.4844</v>
      </c>
      <c r="AU539">
        <v>0.52</v>
      </c>
      <c r="AV539">
        <v>0.58460000000000001</v>
      </c>
    </row>
    <row r="540" spans="8:48" x14ac:dyDescent="0.3">
      <c r="H540" t="s">
        <v>1162</v>
      </c>
      <c r="I540" t="s">
        <v>1163</v>
      </c>
      <c r="J540">
        <v>0</v>
      </c>
      <c r="K540">
        <v>0</v>
      </c>
      <c r="L540">
        <v>0</v>
      </c>
      <c r="M540">
        <v>0</v>
      </c>
      <c r="N540">
        <v>0</v>
      </c>
      <c r="O540">
        <v>0</v>
      </c>
      <c r="P540">
        <v>0</v>
      </c>
      <c r="Q540">
        <v>0</v>
      </c>
      <c r="R540">
        <v>0</v>
      </c>
      <c r="S540">
        <v>0</v>
      </c>
      <c r="T540">
        <v>0</v>
      </c>
      <c r="U540">
        <v>0</v>
      </c>
      <c r="V540">
        <v>0</v>
      </c>
      <c r="W540">
        <v>0</v>
      </c>
      <c r="X540">
        <v>0</v>
      </c>
      <c r="Y540">
        <v>0</v>
      </c>
      <c r="Z540">
        <v>0.66579999999999995</v>
      </c>
      <c r="AA540">
        <v>0.50329999999999997</v>
      </c>
      <c r="AB540">
        <v>0</v>
      </c>
      <c r="AC540">
        <v>0</v>
      </c>
      <c r="AD540">
        <v>0</v>
      </c>
      <c r="AE540">
        <v>0</v>
      </c>
      <c r="AF540">
        <v>0</v>
      </c>
      <c r="AG540">
        <v>0</v>
      </c>
      <c r="AH540">
        <v>0</v>
      </c>
      <c r="AI540">
        <v>0.44450000000000001</v>
      </c>
      <c r="AJ540">
        <v>0.84319999999999995</v>
      </c>
      <c r="AK540">
        <v>0.56379999999999997</v>
      </c>
      <c r="AL540">
        <v>0.35909999999999997</v>
      </c>
      <c r="AM540">
        <v>0.35909999999999997</v>
      </c>
      <c r="AN540">
        <v>0.45440000000000003</v>
      </c>
      <c r="AO540">
        <v>0</v>
      </c>
      <c r="AP540">
        <v>0</v>
      </c>
      <c r="AQ540">
        <v>0</v>
      </c>
      <c r="AR540">
        <v>0</v>
      </c>
      <c r="AS540">
        <v>0.28760000000000002</v>
      </c>
      <c r="AT540">
        <v>0.28620000000000001</v>
      </c>
      <c r="AU540">
        <v>0.54069999999999996</v>
      </c>
      <c r="AV540">
        <v>0.56930000000000003</v>
      </c>
    </row>
    <row r="541" spans="8:48" x14ac:dyDescent="0.3">
      <c r="H541" t="s">
        <v>1164</v>
      </c>
      <c r="I541" t="s">
        <v>1165</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0.93100000000000005</v>
      </c>
      <c r="AM541">
        <v>1.1341000000000001</v>
      </c>
      <c r="AN541">
        <v>1.0237000000000001</v>
      </c>
      <c r="AO541">
        <v>1.2946</v>
      </c>
      <c r="AP541">
        <v>0.73860000000000003</v>
      </c>
      <c r="AQ541">
        <v>0.63739999999999997</v>
      </c>
      <c r="AR541">
        <v>0.72430000000000005</v>
      </c>
      <c r="AS541">
        <v>0.76049999999999995</v>
      </c>
      <c r="AT541">
        <v>0.73870000000000002</v>
      </c>
      <c r="AU541">
        <v>0.2298</v>
      </c>
      <c r="AV541">
        <v>0.56540000000000001</v>
      </c>
    </row>
    <row r="542" spans="8:48" x14ac:dyDescent="0.3">
      <c r="H542" t="s">
        <v>1166</v>
      </c>
      <c r="I542" t="s">
        <v>1167</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0.53159999999999996</v>
      </c>
      <c r="AU542">
        <v>0.5393</v>
      </c>
      <c r="AV542">
        <v>0.56179999999999997</v>
      </c>
    </row>
    <row r="543" spans="8:48" x14ac:dyDescent="0.3">
      <c r="H543" t="s">
        <v>1168</v>
      </c>
      <c r="I543" t="s">
        <v>1169</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0.89690000000000003</v>
      </c>
      <c r="AT543">
        <v>1.0057</v>
      </c>
      <c r="AU543">
        <v>0.85619999999999996</v>
      </c>
      <c r="AV543">
        <v>0.54700000000000004</v>
      </c>
    </row>
    <row r="544" spans="8:48" x14ac:dyDescent="0.3">
      <c r="H544" t="s">
        <v>218</v>
      </c>
      <c r="I544" t="s">
        <v>669</v>
      </c>
      <c r="J544">
        <v>0</v>
      </c>
      <c r="K544">
        <v>0</v>
      </c>
      <c r="L544">
        <v>0.81569999999999998</v>
      </c>
      <c r="M544">
        <v>0.79400000000000004</v>
      </c>
      <c r="N544">
        <v>1.5846</v>
      </c>
      <c r="O544">
        <v>0</v>
      </c>
      <c r="P544">
        <v>0</v>
      </c>
      <c r="Q544">
        <v>0</v>
      </c>
      <c r="R544">
        <v>0</v>
      </c>
      <c r="S544">
        <v>0</v>
      </c>
      <c r="T544">
        <v>0</v>
      </c>
      <c r="U544">
        <v>0</v>
      </c>
      <c r="V544">
        <v>0.4899</v>
      </c>
      <c r="W544">
        <v>0.50539999999999996</v>
      </c>
      <c r="X544">
        <v>1.0246</v>
      </c>
      <c r="Y544">
        <v>1.0646</v>
      </c>
      <c r="Z544">
        <v>0.82240000000000002</v>
      </c>
      <c r="AA544">
        <v>0.1406</v>
      </c>
      <c r="AB544">
        <v>0.1293</v>
      </c>
      <c r="AC544">
        <v>0.1404</v>
      </c>
      <c r="AD544">
        <v>0.11260000000000001</v>
      </c>
      <c r="AE544">
        <v>0.11550000000000001</v>
      </c>
      <c r="AF544">
        <v>0.10290000000000001</v>
      </c>
      <c r="AG544">
        <v>0.12740000000000001</v>
      </c>
      <c r="AH544">
        <v>0.33689999999999998</v>
      </c>
      <c r="AI544">
        <v>0</v>
      </c>
      <c r="AJ544">
        <v>0</v>
      </c>
      <c r="AK544">
        <v>0</v>
      </c>
      <c r="AL544">
        <v>0.46500000000000002</v>
      </c>
      <c r="AM544">
        <v>0.32300000000000001</v>
      </c>
      <c r="AN544">
        <v>0.57769999999999999</v>
      </c>
      <c r="AO544">
        <v>0.74880000000000002</v>
      </c>
      <c r="AP544">
        <v>0.12330000000000001</v>
      </c>
      <c r="AQ544">
        <v>0</v>
      </c>
      <c r="AR544">
        <v>0</v>
      </c>
      <c r="AS544">
        <v>0</v>
      </c>
      <c r="AT544">
        <v>0.47949999999999998</v>
      </c>
      <c r="AU544">
        <v>0.53359999999999996</v>
      </c>
      <c r="AV544">
        <v>0.54110000000000003</v>
      </c>
    </row>
    <row r="545" spans="8:48" x14ac:dyDescent="0.3">
      <c r="H545" t="s">
        <v>1170</v>
      </c>
      <c r="I545" t="s">
        <v>1171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0.54039999999999999</v>
      </c>
    </row>
    <row r="546" spans="8:48" x14ac:dyDescent="0.3">
      <c r="H546" t="s">
        <v>1172</v>
      </c>
      <c r="I546" t="s">
        <v>1173</v>
      </c>
      <c r="J546">
        <v>0</v>
      </c>
      <c r="K546">
        <v>0.69120000000000004</v>
      </c>
      <c r="L546">
        <v>1.1572</v>
      </c>
      <c r="M546">
        <v>1.0558000000000001</v>
      </c>
      <c r="N546">
        <v>0.55589999999999995</v>
      </c>
      <c r="O546">
        <v>0.30940000000000001</v>
      </c>
      <c r="P546">
        <v>0.3634</v>
      </c>
      <c r="Q546">
        <v>0.65080000000000005</v>
      </c>
      <c r="R546">
        <v>0.84419999999999995</v>
      </c>
      <c r="S546">
        <v>0.95330000000000004</v>
      </c>
      <c r="T546">
        <v>0.86760000000000004</v>
      </c>
      <c r="U546">
        <v>0.86750000000000005</v>
      </c>
      <c r="V546">
        <v>0.75080000000000002</v>
      </c>
      <c r="W546">
        <v>0.77639999999999998</v>
      </c>
      <c r="X546">
        <v>0.71399999999999997</v>
      </c>
      <c r="Y546">
        <v>0.78969999999999996</v>
      </c>
      <c r="Z546">
        <v>0.89159999999999995</v>
      </c>
      <c r="AA546">
        <v>0.74560000000000004</v>
      </c>
      <c r="AB546">
        <v>0.50609999999999999</v>
      </c>
      <c r="AC546">
        <v>0.55759999999999998</v>
      </c>
      <c r="AD546">
        <v>0.55900000000000005</v>
      </c>
      <c r="AE546">
        <v>0.46739999999999998</v>
      </c>
      <c r="AF546">
        <v>0.48270000000000002</v>
      </c>
      <c r="AG546">
        <v>0.97009999999999996</v>
      </c>
      <c r="AH546">
        <v>0.6794</v>
      </c>
      <c r="AI546">
        <v>0.70550000000000002</v>
      </c>
      <c r="AJ546">
        <v>1.0684</v>
      </c>
      <c r="AK546">
        <v>1.1772</v>
      </c>
      <c r="AL546">
        <v>1.6244000000000001</v>
      </c>
      <c r="AM546">
        <v>1.5787</v>
      </c>
      <c r="AN546">
        <v>1.4369000000000001</v>
      </c>
      <c r="AO546">
        <v>1.2322</v>
      </c>
      <c r="AP546">
        <v>1.2122999999999999</v>
      </c>
      <c r="AQ546">
        <v>1.2709999999999999</v>
      </c>
      <c r="AR546">
        <v>0.48730000000000001</v>
      </c>
      <c r="AS546">
        <v>0.65769999999999995</v>
      </c>
      <c r="AT546">
        <v>0.51910000000000001</v>
      </c>
      <c r="AU546">
        <v>0.59440000000000004</v>
      </c>
      <c r="AV546">
        <v>0.54</v>
      </c>
    </row>
    <row r="547" spans="8:48" x14ac:dyDescent="0.3">
      <c r="H547" t="s">
        <v>393</v>
      </c>
      <c r="I547" t="s">
        <v>572</v>
      </c>
      <c r="J547">
        <v>0</v>
      </c>
      <c r="K547">
        <v>0</v>
      </c>
      <c r="L547">
        <v>0</v>
      </c>
      <c r="M547">
        <v>0</v>
      </c>
      <c r="N547">
        <v>0</v>
      </c>
      <c r="O547">
        <v>0</v>
      </c>
      <c r="P547">
        <v>0</v>
      </c>
      <c r="Q547">
        <v>0</v>
      </c>
      <c r="R547">
        <v>0</v>
      </c>
      <c r="S547">
        <v>0</v>
      </c>
      <c r="T547">
        <v>0</v>
      </c>
      <c r="U547">
        <v>0</v>
      </c>
      <c r="V547">
        <v>0</v>
      </c>
      <c r="W547">
        <v>0</v>
      </c>
      <c r="X547">
        <v>0</v>
      </c>
      <c r="Y547">
        <v>0</v>
      </c>
      <c r="Z547">
        <v>0.1862</v>
      </c>
      <c r="AA547">
        <v>0.1961</v>
      </c>
      <c r="AB547">
        <v>0.60189999999999999</v>
      </c>
      <c r="AC547">
        <v>0.50890000000000002</v>
      </c>
      <c r="AD547">
        <v>0.4743</v>
      </c>
      <c r="AE547">
        <v>0.39019999999999999</v>
      </c>
      <c r="AF547">
        <v>0.43</v>
      </c>
      <c r="AG547">
        <v>0.38429999999999997</v>
      </c>
      <c r="AH547">
        <v>0</v>
      </c>
      <c r="AI547">
        <v>0</v>
      </c>
      <c r="AJ547">
        <v>0</v>
      </c>
      <c r="AK547">
        <v>0.439</v>
      </c>
      <c r="AL547">
        <v>0.68689999999999996</v>
      </c>
      <c r="AM547">
        <v>0.6825</v>
      </c>
      <c r="AN547">
        <v>0.57389999999999997</v>
      </c>
      <c r="AO547">
        <v>0.32600000000000001</v>
      </c>
      <c r="AP547">
        <v>0</v>
      </c>
      <c r="AQ547">
        <v>0</v>
      </c>
      <c r="AR547">
        <v>0.875</v>
      </c>
      <c r="AS547">
        <v>0.53520000000000001</v>
      </c>
      <c r="AT547">
        <v>0.58679999999999999</v>
      </c>
      <c r="AU547">
        <v>0.51639999999999997</v>
      </c>
      <c r="AV547">
        <v>0.5272</v>
      </c>
    </row>
    <row r="548" spans="8:48" x14ac:dyDescent="0.3">
      <c r="H548" t="s">
        <v>1174</v>
      </c>
      <c r="I548" t="s">
        <v>1175</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0.96709999999999996</v>
      </c>
      <c r="AQ548">
        <v>1.0948</v>
      </c>
      <c r="AR548">
        <v>0.6724</v>
      </c>
      <c r="AS548">
        <v>0.64290000000000003</v>
      </c>
      <c r="AT548">
        <v>0.79869999999999997</v>
      </c>
      <c r="AU548">
        <v>0.56369999999999998</v>
      </c>
      <c r="AV548">
        <v>0.52600000000000002</v>
      </c>
    </row>
    <row r="549" spans="8:48" x14ac:dyDescent="0.3">
      <c r="H549" t="s">
        <v>1176</v>
      </c>
      <c r="I549" t="s">
        <v>1177</v>
      </c>
      <c r="J549">
        <v>0</v>
      </c>
      <c r="K549">
        <v>0</v>
      </c>
      <c r="L549">
        <v>0</v>
      </c>
      <c r="M549">
        <v>0</v>
      </c>
      <c r="N549">
        <v>0</v>
      </c>
      <c r="O549">
        <v>0</v>
      </c>
      <c r="P549">
        <v>0</v>
      </c>
      <c r="Q549">
        <v>0</v>
      </c>
      <c r="R549">
        <v>0.48330000000000001</v>
      </c>
      <c r="S549">
        <v>0</v>
      </c>
      <c r="T549">
        <v>0</v>
      </c>
      <c r="U549">
        <v>0</v>
      </c>
      <c r="V549">
        <v>0</v>
      </c>
      <c r="W549">
        <v>0</v>
      </c>
      <c r="X549">
        <v>0</v>
      </c>
      <c r="Y549">
        <v>0.4224</v>
      </c>
      <c r="Z549">
        <v>0.5998</v>
      </c>
      <c r="AA549">
        <v>0</v>
      </c>
      <c r="AB549">
        <v>0</v>
      </c>
      <c r="AC549">
        <v>0</v>
      </c>
      <c r="AD549">
        <v>0</v>
      </c>
      <c r="AE549">
        <v>0</v>
      </c>
      <c r="AF549">
        <v>0</v>
      </c>
      <c r="AG549">
        <v>0</v>
      </c>
      <c r="AH549">
        <v>0</v>
      </c>
      <c r="AI549">
        <v>0</v>
      </c>
      <c r="AJ549">
        <v>0</v>
      </c>
      <c r="AK549">
        <v>0</v>
      </c>
      <c r="AL549">
        <v>0</v>
      </c>
      <c r="AM549">
        <v>0</v>
      </c>
      <c r="AN549">
        <v>0</v>
      </c>
      <c r="AO549">
        <v>0</v>
      </c>
      <c r="AP549">
        <v>0</v>
      </c>
      <c r="AQ549">
        <v>0</v>
      </c>
      <c r="AR549">
        <v>0.26429999999999998</v>
      </c>
      <c r="AS549">
        <v>0.24529999999999999</v>
      </c>
      <c r="AT549">
        <v>0.2092</v>
      </c>
      <c r="AU549">
        <v>0.59870000000000001</v>
      </c>
      <c r="AV549">
        <v>0.5242</v>
      </c>
    </row>
    <row r="550" spans="8:48" x14ac:dyDescent="0.3">
      <c r="H550" t="s">
        <v>71</v>
      </c>
      <c r="I550" t="s">
        <v>594</v>
      </c>
      <c r="J550">
        <v>0.46</v>
      </c>
      <c r="K550">
        <v>-2.17</v>
      </c>
      <c r="L550">
        <v>-0.28000000000000003</v>
      </c>
      <c r="M550">
        <v>0.88</v>
      </c>
      <c r="N550">
        <v>0.26</v>
      </c>
      <c r="O550">
        <v>-2.0299999999999998</v>
      </c>
      <c r="P550">
        <v>0.26</v>
      </c>
      <c r="Q550">
        <v>0.31</v>
      </c>
      <c r="R550">
        <v>1.51</v>
      </c>
      <c r="S550">
        <v>0.26</v>
      </c>
      <c r="T550">
        <v>0.59</v>
      </c>
      <c r="U550">
        <v>0.56999999999999995</v>
      </c>
      <c r="V550">
        <v>1.79</v>
      </c>
      <c r="W550">
        <v>0.8</v>
      </c>
      <c r="X550">
        <v>-0.9</v>
      </c>
      <c r="Y550">
        <v>-0.24</v>
      </c>
      <c r="Z550">
        <v>0.11</v>
      </c>
      <c r="AA550">
        <v>1.07</v>
      </c>
      <c r="AB550">
        <v>0.36</v>
      </c>
      <c r="AC550">
        <v>0.32</v>
      </c>
      <c r="AD550">
        <v>0.56000000000000005</v>
      </c>
      <c r="AE550">
        <v>0.76</v>
      </c>
      <c r="AF550">
        <v>0.09</v>
      </c>
      <c r="AG550">
        <v>0.06</v>
      </c>
      <c r="AH550">
        <v>-2.73</v>
      </c>
      <c r="AI550">
        <v>0.14000000000000001</v>
      </c>
      <c r="AJ550">
        <v>1.8</v>
      </c>
      <c r="AK550">
        <v>0.72</v>
      </c>
      <c r="AL550">
        <v>0.39</v>
      </c>
      <c r="AM550">
        <v>0.88</v>
      </c>
      <c r="AN550">
        <v>1.83</v>
      </c>
      <c r="AO550">
        <v>0.95</v>
      </c>
      <c r="AP550">
        <v>0.82</v>
      </c>
      <c r="AQ550">
        <v>0.38</v>
      </c>
      <c r="AR550">
        <v>1.52</v>
      </c>
      <c r="AS550">
        <v>0.96</v>
      </c>
      <c r="AT550">
        <v>0.71</v>
      </c>
      <c r="AU550">
        <v>-0.05</v>
      </c>
      <c r="AV550">
        <v>0.52</v>
      </c>
    </row>
    <row r="551" spans="8:48" x14ac:dyDescent="0.3">
      <c r="H551" t="s">
        <v>1178</v>
      </c>
      <c r="I551" t="s">
        <v>1179</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0.48599999999999999</v>
      </c>
      <c r="AU551">
        <v>0.43209999999999998</v>
      </c>
      <c r="AV551">
        <v>0.51180000000000003</v>
      </c>
    </row>
    <row r="552" spans="8:48" x14ac:dyDescent="0.3">
      <c r="H552" t="s">
        <v>1180</v>
      </c>
      <c r="I552" t="s">
        <v>1181</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0.25180000000000002</v>
      </c>
      <c r="AT552">
        <v>0</v>
      </c>
      <c r="AU552">
        <v>0</v>
      </c>
      <c r="AV552">
        <v>0.51029999999999998</v>
      </c>
    </row>
    <row r="553" spans="8:48" x14ac:dyDescent="0.3">
      <c r="H553" t="s">
        <v>1182</v>
      </c>
      <c r="I553" t="s">
        <v>1183</v>
      </c>
      <c r="J553">
        <v>0.71740000000000004</v>
      </c>
      <c r="K553">
        <v>1.3714</v>
      </c>
      <c r="L553">
        <v>1.4438</v>
      </c>
      <c r="M553">
        <v>0.64610000000000001</v>
      </c>
      <c r="N553">
        <v>0.64880000000000004</v>
      </c>
      <c r="O553">
        <v>0</v>
      </c>
      <c r="P553">
        <v>0.63959999999999995</v>
      </c>
      <c r="Q553">
        <v>0</v>
      </c>
      <c r="R553">
        <v>0</v>
      </c>
      <c r="S553">
        <v>0</v>
      </c>
      <c r="T553">
        <v>0</v>
      </c>
      <c r="U553">
        <v>0</v>
      </c>
      <c r="V553">
        <v>0</v>
      </c>
      <c r="W553">
        <v>0</v>
      </c>
      <c r="X553">
        <v>0</v>
      </c>
      <c r="Y553">
        <v>0</v>
      </c>
      <c r="Z553">
        <v>0</v>
      </c>
      <c r="AA553">
        <v>0</v>
      </c>
      <c r="AB553">
        <v>0</v>
      </c>
      <c r="AC553">
        <v>0</v>
      </c>
      <c r="AD553">
        <v>0.71189999999999998</v>
      </c>
      <c r="AE553">
        <v>0.5151</v>
      </c>
      <c r="AF553">
        <v>0</v>
      </c>
      <c r="AG553">
        <v>0</v>
      </c>
      <c r="AH553">
        <v>0</v>
      </c>
      <c r="AI553">
        <v>0</v>
      </c>
      <c r="AJ553">
        <v>0</v>
      </c>
      <c r="AK553">
        <v>0</v>
      </c>
      <c r="AL553">
        <v>0</v>
      </c>
      <c r="AM553">
        <v>0</v>
      </c>
      <c r="AN553">
        <v>0</v>
      </c>
      <c r="AO553">
        <v>0</v>
      </c>
      <c r="AP553">
        <v>0</v>
      </c>
      <c r="AQ553">
        <v>0</v>
      </c>
      <c r="AR553">
        <v>0.48909999999999998</v>
      </c>
      <c r="AS553">
        <v>0.71450000000000002</v>
      </c>
      <c r="AT553">
        <v>0.505</v>
      </c>
      <c r="AU553">
        <v>0.48020000000000002</v>
      </c>
      <c r="AV553">
        <v>0.50819999999999999</v>
      </c>
    </row>
    <row r="554" spans="8:48" x14ac:dyDescent="0.3">
      <c r="H554" t="s">
        <v>993</v>
      </c>
      <c r="I554" t="s">
        <v>994</v>
      </c>
      <c r="J554">
        <v>0</v>
      </c>
      <c r="K554">
        <v>0</v>
      </c>
      <c r="L554">
        <v>0</v>
      </c>
      <c r="M554">
        <v>0</v>
      </c>
      <c r="N554">
        <v>0</v>
      </c>
      <c r="O554">
        <v>0</v>
      </c>
      <c r="P554">
        <v>0</v>
      </c>
      <c r="Q554">
        <v>0</v>
      </c>
      <c r="R554">
        <v>0</v>
      </c>
      <c r="S554">
        <v>0</v>
      </c>
      <c r="T554">
        <v>0</v>
      </c>
      <c r="U554">
        <v>0</v>
      </c>
      <c r="V554">
        <v>0.53639999999999999</v>
      </c>
      <c r="W554">
        <v>0.9919</v>
      </c>
      <c r="X554">
        <v>0.996</v>
      </c>
      <c r="Y554">
        <v>1.2045999999999999</v>
      </c>
      <c r="Z554">
        <v>0.87919999999999998</v>
      </c>
      <c r="AA554">
        <v>0</v>
      </c>
      <c r="AB554">
        <v>0</v>
      </c>
      <c r="AC554">
        <v>0</v>
      </c>
      <c r="AD554">
        <v>0</v>
      </c>
      <c r="AE554">
        <v>0</v>
      </c>
      <c r="AF554">
        <v>0</v>
      </c>
      <c r="AG554">
        <v>0</v>
      </c>
      <c r="AH554">
        <v>0</v>
      </c>
      <c r="AI554">
        <v>0</v>
      </c>
      <c r="AJ554">
        <v>0</v>
      </c>
      <c r="AK554">
        <v>0</v>
      </c>
      <c r="AL554">
        <v>0</v>
      </c>
      <c r="AM554">
        <v>0.3654</v>
      </c>
      <c r="AN554">
        <v>0.31990000000000002</v>
      </c>
      <c r="AO554">
        <v>0</v>
      </c>
      <c r="AP554">
        <v>0.44350000000000001</v>
      </c>
      <c r="AQ554">
        <v>0.45850000000000002</v>
      </c>
      <c r="AR554">
        <v>0.47789999999999999</v>
      </c>
      <c r="AS554">
        <v>0.57479999999999998</v>
      </c>
      <c r="AT554">
        <v>0.44159999999999999</v>
      </c>
      <c r="AU554">
        <v>0.47899999999999998</v>
      </c>
      <c r="AV554">
        <v>0.50590000000000002</v>
      </c>
    </row>
    <row r="555" spans="8:48" x14ac:dyDescent="0.3">
      <c r="H555" t="s">
        <v>1184</v>
      </c>
      <c r="I555" t="s">
        <v>1185</v>
      </c>
      <c r="J555">
        <v>0.74129999999999996</v>
      </c>
      <c r="K555">
        <v>0.76319999999999999</v>
      </c>
      <c r="L555">
        <v>0.2152</v>
      </c>
      <c r="M555">
        <v>0</v>
      </c>
      <c r="N555">
        <v>0</v>
      </c>
      <c r="O555">
        <v>0</v>
      </c>
      <c r="P555">
        <v>0</v>
      </c>
      <c r="Q555">
        <v>0</v>
      </c>
      <c r="R555">
        <v>0</v>
      </c>
      <c r="S555">
        <v>0</v>
      </c>
      <c r="T555">
        <v>0</v>
      </c>
      <c r="U555">
        <v>0</v>
      </c>
      <c r="V555">
        <v>0</v>
      </c>
      <c r="W555">
        <v>0</v>
      </c>
      <c r="X555">
        <v>0</v>
      </c>
      <c r="Y555">
        <v>0</v>
      </c>
      <c r="Z555">
        <v>0</v>
      </c>
      <c r="AA555">
        <v>0</v>
      </c>
      <c r="AB555">
        <v>0</v>
      </c>
      <c r="AC555">
        <v>0</v>
      </c>
      <c r="AD555">
        <v>0.28339999999999999</v>
      </c>
      <c r="AE555">
        <v>0</v>
      </c>
      <c r="AF555">
        <v>0</v>
      </c>
      <c r="AG555">
        <v>0</v>
      </c>
      <c r="AH555">
        <v>0</v>
      </c>
      <c r="AI555">
        <v>0</v>
      </c>
      <c r="AJ555">
        <v>0</v>
      </c>
      <c r="AK555">
        <v>0</v>
      </c>
      <c r="AL555">
        <v>0</v>
      </c>
      <c r="AM555">
        <v>0</v>
      </c>
      <c r="AN555">
        <v>0</v>
      </c>
      <c r="AO555">
        <v>0</v>
      </c>
      <c r="AP555">
        <v>0</v>
      </c>
      <c r="AQ555">
        <v>0</v>
      </c>
      <c r="AR555">
        <v>0</v>
      </c>
      <c r="AS555">
        <v>0</v>
      </c>
      <c r="AT555">
        <v>0</v>
      </c>
      <c r="AU555">
        <v>0.45179999999999998</v>
      </c>
      <c r="AV555">
        <v>0.50009999999999999</v>
      </c>
    </row>
    <row r="556" spans="8:48" x14ac:dyDescent="0.3">
      <c r="H556" t="s">
        <v>1186</v>
      </c>
      <c r="I556" t="s">
        <v>1187</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0.30349999999999999</v>
      </c>
      <c r="AQ556">
        <v>0.32240000000000002</v>
      </c>
      <c r="AR556">
        <v>0.35470000000000002</v>
      </c>
      <c r="AS556">
        <v>0.43569999999999998</v>
      </c>
      <c r="AT556">
        <v>0.43709999999999999</v>
      </c>
      <c r="AU556">
        <v>0.43430000000000002</v>
      </c>
      <c r="AV556">
        <v>0.49969999999999998</v>
      </c>
    </row>
    <row r="557" spans="8:48" x14ac:dyDescent="0.3">
      <c r="H557" t="s">
        <v>1188</v>
      </c>
      <c r="I557" t="s">
        <v>1189</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0.51590000000000003</v>
      </c>
      <c r="AS557">
        <v>0.45090000000000002</v>
      </c>
      <c r="AT557">
        <v>0.42880000000000001</v>
      </c>
      <c r="AU557">
        <v>0.49409999999999998</v>
      </c>
      <c r="AV557">
        <v>0.4995</v>
      </c>
    </row>
    <row r="558" spans="8:48" x14ac:dyDescent="0.3">
      <c r="H558" t="s">
        <v>177</v>
      </c>
      <c r="I558" t="s">
        <v>1190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0.29370000000000002</v>
      </c>
      <c r="AS558">
        <v>0.47860000000000003</v>
      </c>
      <c r="AT558">
        <v>0.5585</v>
      </c>
      <c r="AU558">
        <v>0.39279999999999998</v>
      </c>
      <c r="AV558">
        <v>0.49159999999999998</v>
      </c>
    </row>
    <row r="559" spans="8:48" x14ac:dyDescent="0.3">
      <c r="H559" t="s">
        <v>1191</v>
      </c>
      <c r="I559" t="s">
        <v>1192</v>
      </c>
      <c r="J559">
        <v>0</v>
      </c>
      <c r="K559">
        <v>0</v>
      </c>
      <c r="L559">
        <v>0</v>
      </c>
      <c r="M559">
        <v>0</v>
      </c>
      <c r="N559">
        <v>0</v>
      </c>
      <c r="O559">
        <v>0</v>
      </c>
      <c r="P559">
        <v>0</v>
      </c>
      <c r="Q559">
        <v>0</v>
      </c>
      <c r="R559">
        <v>0</v>
      </c>
      <c r="S559">
        <v>0</v>
      </c>
      <c r="T559">
        <v>0</v>
      </c>
      <c r="U559">
        <v>0</v>
      </c>
      <c r="V559">
        <v>0</v>
      </c>
      <c r="W559">
        <v>0</v>
      </c>
      <c r="X559">
        <v>0</v>
      </c>
      <c r="Y559">
        <v>0</v>
      </c>
      <c r="Z559">
        <v>0</v>
      </c>
      <c r="AA559">
        <v>0</v>
      </c>
      <c r="AB559">
        <v>0.26600000000000001</v>
      </c>
      <c r="AC559">
        <v>0.30230000000000001</v>
      </c>
      <c r="AD559">
        <v>0</v>
      </c>
      <c r="AE559">
        <v>0</v>
      </c>
      <c r="AF559">
        <v>0</v>
      </c>
      <c r="AG559">
        <v>0</v>
      </c>
      <c r="AH559">
        <v>0</v>
      </c>
      <c r="AI559">
        <v>0</v>
      </c>
      <c r="AJ559">
        <v>0</v>
      </c>
      <c r="AK559">
        <v>0</v>
      </c>
      <c r="AL559">
        <v>0</v>
      </c>
      <c r="AM559">
        <v>0</v>
      </c>
      <c r="AN559">
        <v>0</v>
      </c>
      <c r="AO559">
        <v>0</v>
      </c>
      <c r="AP559">
        <v>0</v>
      </c>
      <c r="AQ559">
        <v>0</v>
      </c>
      <c r="AR559">
        <v>0</v>
      </c>
      <c r="AS559">
        <v>0.69530000000000003</v>
      </c>
      <c r="AT559">
        <v>1.0132000000000001</v>
      </c>
      <c r="AU559">
        <v>0.86709999999999998</v>
      </c>
      <c r="AV559">
        <v>0.4899</v>
      </c>
    </row>
    <row r="560" spans="8:48" x14ac:dyDescent="0.3">
      <c r="H560" t="s">
        <v>1193</v>
      </c>
      <c r="I560" t="s">
        <v>1194</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0.46160000000000001</v>
      </c>
      <c r="AQ560">
        <v>0.43630000000000002</v>
      </c>
      <c r="AR560">
        <v>0.53939999999999999</v>
      </c>
      <c r="AS560">
        <v>0.56220000000000003</v>
      </c>
      <c r="AT560">
        <v>0.55889999999999995</v>
      </c>
      <c r="AU560">
        <v>0.60909999999999997</v>
      </c>
      <c r="AV560">
        <v>0.48380000000000001</v>
      </c>
    </row>
    <row r="561" spans="8:48" x14ac:dyDescent="0.3">
      <c r="H561" t="s">
        <v>1195</v>
      </c>
      <c r="I561" t="s">
        <v>1196</v>
      </c>
      <c r="J561">
        <v>0.37669999999999998</v>
      </c>
      <c r="K561">
        <v>0.54830000000000001</v>
      </c>
      <c r="L561">
        <v>0.60680000000000001</v>
      </c>
      <c r="M561">
        <v>0.45700000000000002</v>
      </c>
      <c r="N561">
        <v>0.6774</v>
      </c>
      <c r="O561">
        <v>0.6704</v>
      </c>
      <c r="P561">
        <v>0.24349999999999999</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0.47689999999999999</v>
      </c>
      <c r="AS561">
        <v>0.48409999999999997</v>
      </c>
      <c r="AT561">
        <v>0.41930000000000001</v>
      </c>
      <c r="AU561">
        <v>0.42549999999999999</v>
      </c>
      <c r="AV561">
        <v>0.48359999999999997</v>
      </c>
    </row>
    <row r="562" spans="8:48" x14ac:dyDescent="0.3">
      <c r="H562" t="s">
        <v>343</v>
      </c>
      <c r="I562" t="s">
        <v>533</v>
      </c>
      <c r="J562">
        <v>0</v>
      </c>
      <c r="K562">
        <v>0</v>
      </c>
      <c r="L562">
        <v>0</v>
      </c>
      <c r="M562">
        <v>0</v>
      </c>
      <c r="N562">
        <v>0</v>
      </c>
      <c r="O562">
        <v>0</v>
      </c>
      <c r="P562">
        <v>0</v>
      </c>
      <c r="Q562">
        <v>0</v>
      </c>
      <c r="R562">
        <v>0</v>
      </c>
      <c r="S562">
        <v>0</v>
      </c>
      <c r="T562">
        <v>0.23830000000000001</v>
      </c>
      <c r="U562">
        <v>0.2384</v>
      </c>
      <c r="V562">
        <v>0</v>
      </c>
      <c r="W562">
        <v>0</v>
      </c>
      <c r="X562">
        <v>0</v>
      </c>
      <c r="Y562">
        <v>0</v>
      </c>
      <c r="Z562">
        <v>0</v>
      </c>
      <c r="AA562">
        <v>0</v>
      </c>
      <c r="AB562">
        <v>0</v>
      </c>
      <c r="AC562">
        <v>0</v>
      </c>
      <c r="AD562">
        <v>0</v>
      </c>
      <c r="AE562">
        <v>0</v>
      </c>
      <c r="AF562">
        <v>0</v>
      </c>
      <c r="AG562">
        <v>0</v>
      </c>
      <c r="AH562">
        <v>0</v>
      </c>
      <c r="AI562">
        <v>0</v>
      </c>
      <c r="AJ562">
        <v>0</v>
      </c>
      <c r="AK562">
        <v>0.53239999999999998</v>
      </c>
      <c r="AL562">
        <v>0.33389999999999997</v>
      </c>
      <c r="AM562">
        <v>0</v>
      </c>
      <c r="AN562">
        <v>0</v>
      </c>
      <c r="AO562">
        <v>0.53069999999999995</v>
      </c>
      <c r="AP562">
        <v>0.45429999999999998</v>
      </c>
      <c r="AQ562">
        <v>0</v>
      </c>
      <c r="AR562">
        <v>0</v>
      </c>
      <c r="AS562">
        <v>0</v>
      </c>
      <c r="AT562">
        <v>0</v>
      </c>
      <c r="AU562">
        <v>0.38640000000000002</v>
      </c>
      <c r="AV562">
        <v>0.48309999999999997</v>
      </c>
    </row>
    <row r="563" spans="8:48" x14ac:dyDescent="0.3">
      <c r="H563" t="s">
        <v>227</v>
      </c>
      <c r="I563" t="s">
        <v>1197</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0.53459999999999996</v>
      </c>
      <c r="AK563">
        <v>0.3569</v>
      </c>
      <c r="AL563">
        <v>0.41770000000000002</v>
      </c>
      <c r="AM563">
        <v>0.41010000000000002</v>
      </c>
      <c r="AN563">
        <v>0.48199999999999998</v>
      </c>
      <c r="AO563">
        <v>0</v>
      </c>
      <c r="AP563">
        <v>0</v>
      </c>
      <c r="AQ563">
        <v>0</v>
      </c>
      <c r="AR563">
        <v>0.51290000000000002</v>
      </c>
      <c r="AS563">
        <v>0.52200000000000002</v>
      </c>
      <c r="AT563">
        <v>0.38479999999999998</v>
      </c>
      <c r="AU563">
        <v>0.40699999999999997</v>
      </c>
      <c r="AV563">
        <v>0.48070000000000002</v>
      </c>
    </row>
    <row r="564" spans="8:48" x14ac:dyDescent="0.3">
      <c r="H564" t="s">
        <v>1198</v>
      </c>
      <c r="I564" t="s">
        <v>1199</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0.70399999999999996</v>
      </c>
      <c r="AR564">
        <v>0.51570000000000005</v>
      </c>
      <c r="AS564">
        <v>0.5181</v>
      </c>
      <c r="AT564">
        <v>0.65490000000000004</v>
      </c>
      <c r="AU564">
        <v>0.65029999999999999</v>
      </c>
      <c r="AV564">
        <v>0.47239999999999999</v>
      </c>
    </row>
    <row r="565" spans="8:48" x14ac:dyDescent="0.3">
      <c r="H565" t="s">
        <v>1200</v>
      </c>
      <c r="I565" t="s">
        <v>1201</v>
      </c>
      <c r="J565">
        <v>0</v>
      </c>
      <c r="K565">
        <v>0.92669999999999997</v>
      </c>
      <c r="L565">
        <v>0.94899999999999995</v>
      </c>
      <c r="M565">
        <v>0.81459999999999999</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0.3105</v>
      </c>
      <c r="AK565">
        <v>0.45700000000000002</v>
      </c>
      <c r="AL565">
        <v>0.53420000000000001</v>
      </c>
      <c r="AM565">
        <v>0.52669999999999995</v>
      </c>
      <c r="AN565">
        <v>0.32750000000000001</v>
      </c>
      <c r="AO565">
        <v>0.4173</v>
      </c>
      <c r="AP565">
        <v>0.5544</v>
      </c>
      <c r="AQ565">
        <v>0.64810000000000001</v>
      </c>
      <c r="AR565">
        <v>0.7591</v>
      </c>
      <c r="AS565">
        <v>0.71809999999999996</v>
      </c>
      <c r="AT565">
        <v>0.50209999999999999</v>
      </c>
      <c r="AU565">
        <v>0.44729999999999998</v>
      </c>
      <c r="AV565">
        <v>0.46550000000000002</v>
      </c>
    </row>
    <row r="566" spans="8:48" x14ac:dyDescent="0.3">
      <c r="H566" t="s">
        <v>1202</v>
      </c>
      <c r="I566" t="s">
        <v>1203</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0.4677</v>
      </c>
      <c r="AU566">
        <v>0.47520000000000001</v>
      </c>
      <c r="AV566">
        <v>0.4652</v>
      </c>
    </row>
    <row r="567" spans="8:48" x14ac:dyDescent="0.3">
      <c r="H567" t="s">
        <v>1049</v>
      </c>
      <c r="I567" t="s">
        <v>1050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0.32179999999999997</v>
      </c>
      <c r="AK567">
        <v>0.33800000000000002</v>
      </c>
      <c r="AL567">
        <v>0</v>
      </c>
      <c r="AM567">
        <v>0</v>
      </c>
      <c r="AN567">
        <v>0</v>
      </c>
      <c r="AO567">
        <v>0</v>
      </c>
      <c r="AP567">
        <v>0</v>
      </c>
      <c r="AQ567">
        <v>0</v>
      </c>
      <c r="AR567">
        <v>0</v>
      </c>
      <c r="AS567">
        <v>0.54090000000000005</v>
      </c>
      <c r="AT567">
        <v>0.39660000000000001</v>
      </c>
      <c r="AU567">
        <v>0.42409999999999998</v>
      </c>
      <c r="AV567">
        <v>0.46460000000000001</v>
      </c>
    </row>
    <row r="568" spans="8:48" x14ac:dyDescent="0.3">
      <c r="H568" t="s">
        <v>364</v>
      </c>
      <c r="I568" t="s">
        <v>542</v>
      </c>
      <c r="J568">
        <v>0</v>
      </c>
      <c r="K568">
        <v>0</v>
      </c>
      <c r="L568">
        <v>0</v>
      </c>
      <c r="M568">
        <v>0</v>
      </c>
      <c r="N568">
        <v>0</v>
      </c>
      <c r="O568">
        <v>0</v>
      </c>
      <c r="P568">
        <v>0</v>
      </c>
      <c r="Q568">
        <v>0</v>
      </c>
      <c r="R568">
        <v>0</v>
      </c>
      <c r="S568">
        <v>0</v>
      </c>
      <c r="T568">
        <v>0</v>
      </c>
      <c r="U568">
        <v>0</v>
      </c>
      <c r="V568">
        <v>0</v>
      </c>
      <c r="W568">
        <v>0</v>
      </c>
      <c r="X568">
        <v>0</v>
      </c>
      <c r="Y568">
        <v>0</v>
      </c>
      <c r="Z568">
        <v>0.80689999999999995</v>
      </c>
      <c r="AA568">
        <v>0</v>
      </c>
      <c r="AB568">
        <v>0</v>
      </c>
      <c r="AC568">
        <v>0</v>
      </c>
      <c r="AD568">
        <v>0</v>
      </c>
      <c r="AE568">
        <v>0</v>
      </c>
      <c r="AF568">
        <v>0</v>
      </c>
      <c r="AG568">
        <v>0</v>
      </c>
      <c r="AH568">
        <v>0</v>
      </c>
      <c r="AI568">
        <v>0</v>
      </c>
      <c r="AJ568">
        <v>0</v>
      </c>
      <c r="AK568">
        <v>0</v>
      </c>
      <c r="AL568">
        <v>0</v>
      </c>
      <c r="AM568">
        <v>0</v>
      </c>
      <c r="AN568">
        <v>0</v>
      </c>
      <c r="AO568">
        <v>0</v>
      </c>
      <c r="AP568">
        <v>0</v>
      </c>
      <c r="AQ568">
        <v>0</v>
      </c>
      <c r="AR568">
        <v>0.40279999999999999</v>
      </c>
      <c r="AS568">
        <v>0.46899999999999997</v>
      </c>
      <c r="AT568">
        <v>0.54569999999999996</v>
      </c>
      <c r="AU568">
        <v>0.54330000000000001</v>
      </c>
      <c r="AV568">
        <v>0.46360000000000001</v>
      </c>
    </row>
    <row r="569" spans="8:48" x14ac:dyDescent="0.3">
      <c r="H569" t="s">
        <v>414</v>
      </c>
      <c r="I569" t="s">
        <v>582</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0.50970000000000004</v>
      </c>
      <c r="AS569">
        <v>0.53339999999999999</v>
      </c>
      <c r="AT569">
        <v>0.44579999999999997</v>
      </c>
      <c r="AU569">
        <v>0.46289999999999998</v>
      </c>
      <c r="AV569">
        <v>0.46250000000000002</v>
      </c>
    </row>
    <row r="570" spans="8:48" x14ac:dyDescent="0.3">
      <c r="H570" t="s">
        <v>1204</v>
      </c>
      <c r="I570" t="s">
        <v>1205</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0.60299999999999998</v>
      </c>
      <c r="AI570">
        <v>0.59689999999999999</v>
      </c>
      <c r="AJ570">
        <v>0</v>
      </c>
      <c r="AK570">
        <v>0</v>
      </c>
      <c r="AL570">
        <v>0.71889999999999998</v>
      </c>
      <c r="AM570">
        <v>1.143</v>
      </c>
      <c r="AN570">
        <v>1.0542</v>
      </c>
      <c r="AO570">
        <v>1.2728999999999999</v>
      </c>
      <c r="AP570">
        <v>1.0731999999999999</v>
      </c>
      <c r="AQ570">
        <v>1.1125</v>
      </c>
      <c r="AR570">
        <v>0.95299999999999996</v>
      </c>
      <c r="AS570">
        <v>0.58850000000000002</v>
      </c>
      <c r="AT570">
        <v>0.52700000000000002</v>
      </c>
      <c r="AU570">
        <v>0.50590000000000002</v>
      </c>
      <c r="AV570">
        <v>0.46060000000000001</v>
      </c>
    </row>
    <row r="571" spans="8:48" x14ac:dyDescent="0.3">
      <c r="H571" t="s">
        <v>1206</v>
      </c>
      <c r="I571" t="s">
        <v>1207</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0.99590000000000001</v>
      </c>
      <c r="AQ571">
        <v>0.92400000000000004</v>
      </c>
      <c r="AR571">
        <v>0.54990000000000006</v>
      </c>
      <c r="AS571">
        <v>0.66600000000000004</v>
      </c>
      <c r="AT571">
        <v>0.5353</v>
      </c>
      <c r="AU571">
        <v>0.43140000000000001</v>
      </c>
      <c r="AV571">
        <v>0.45440000000000003</v>
      </c>
    </row>
    <row r="572" spans="8:48" x14ac:dyDescent="0.3">
      <c r="H572" t="s">
        <v>643</v>
      </c>
      <c r="I572" t="s">
        <v>644</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7.7600000000000002E-2</v>
      </c>
      <c r="AE572">
        <v>9.9000000000000005E-2</v>
      </c>
      <c r="AF572">
        <v>0.19969999999999999</v>
      </c>
      <c r="AG572">
        <v>0.21859999999999999</v>
      </c>
      <c r="AH572">
        <v>0.1845</v>
      </c>
      <c r="AI572">
        <v>0.32829999999999998</v>
      </c>
      <c r="AJ572">
        <v>0</v>
      </c>
      <c r="AK572">
        <v>0</v>
      </c>
      <c r="AL572">
        <v>0</v>
      </c>
      <c r="AM572">
        <v>0</v>
      </c>
      <c r="AN572">
        <v>0</v>
      </c>
      <c r="AO572">
        <v>0.43240000000000001</v>
      </c>
      <c r="AP572">
        <v>0.50239999999999996</v>
      </c>
      <c r="AQ572">
        <v>0.53410000000000002</v>
      </c>
      <c r="AR572">
        <v>0.25159999999999999</v>
      </c>
      <c r="AS572">
        <v>0.39429999999999998</v>
      </c>
      <c r="AT572">
        <v>0.38369999999999999</v>
      </c>
      <c r="AU572">
        <v>0.31359999999999999</v>
      </c>
      <c r="AV572">
        <v>0.43569999999999998</v>
      </c>
    </row>
    <row r="573" spans="8:48" x14ac:dyDescent="0.3">
      <c r="H573" t="s">
        <v>172</v>
      </c>
      <c r="I573" t="s">
        <v>1208</v>
      </c>
      <c r="J573">
        <v>0</v>
      </c>
      <c r="K573">
        <v>0</v>
      </c>
      <c r="L573">
        <v>0</v>
      </c>
      <c r="M573">
        <v>0</v>
      </c>
      <c r="N573">
        <v>0</v>
      </c>
      <c r="O573">
        <v>0</v>
      </c>
      <c r="P573">
        <v>0</v>
      </c>
      <c r="Q573">
        <v>0</v>
      </c>
      <c r="R573">
        <v>0</v>
      </c>
      <c r="S573">
        <v>0</v>
      </c>
      <c r="T573">
        <v>0</v>
      </c>
      <c r="U573">
        <v>0</v>
      </c>
      <c r="V573">
        <v>0</v>
      </c>
      <c r="W573">
        <v>0</v>
      </c>
      <c r="X573">
        <v>0</v>
      </c>
      <c r="Y573">
        <v>0</v>
      </c>
      <c r="Z573">
        <v>0</v>
      </c>
      <c r="AA573">
        <v>0.1565</v>
      </c>
      <c r="AB573">
        <v>0.1706</v>
      </c>
      <c r="AC573">
        <v>0.2387</v>
      </c>
      <c r="AD573">
        <v>0.47939999999999999</v>
      </c>
      <c r="AE573">
        <v>0.58660000000000001</v>
      </c>
      <c r="AF573">
        <v>0.64570000000000005</v>
      </c>
      <c r="AG573">
        <v>0.72270000000000001</v>
      </c>
      <c r="AH573">
        <v>0</v>
      </c>
      <c r="AI573">
        <v>0</v>
      </c>
      <c r="AJ573">
        <v>0</v>
      </c>
      <c r="AK573">
        <v>0</v>
      </c>
      <c r="AL573">
        <v>0</v>
      </c>
      <c r="AM573">
        <v>0</v>
      </c>
      <c r="AN573">
        <v>0</v>
      </c>
      <c r="AO573">
        <v>0</v>
      </c>
      <c r="AP573">
        <v>0</v>
      </c>
      <c r="AQ573">
        <v>0</v>
      </c>
      <c r="AR573">
        <v>0</v>
      </c>
      <c r="AS573">
        <v>0</v>
      </c>
      <c r="AT573">
        <v>0</v>
      </c>
      <c r="AU573">
        <v>0.45629999999999998</v>
      </c>
      <c r="AV573">
        <v>0.43480000000000002</v>
      </c>
    </row>
    <row r="574" spans="8:48" x14ac:dyDescent="0.3">
      <c r="H574" t="s">
        <v>1209</v>
      </c>
      <c r="I574" t="s">
        <v>1210</v>
      </c>
      <c r="J574">
        <v>0</v>
      </c>
      <c r="K574">
        <v>0</v>
      </c>
      <c r="L574">
        <v>0</v>
      </c>
      <c r="M574">
        <v>0</v>
      </c>
      <c r="N574">
        <v>0</v>
      </c>
      <c r="O574">
        <v>0</v>
      </c>
      <c r="P574">
        <v>0</v>
      </c>
      <c r="Q574">
        <v>0.83479999999999999</v>
      </c>
      <c r="R574">
        <v>0.76600000000000001</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0.47239999999999999</v>
      </c>
      <c r="AT574">
        <v>0.54390000000000005</v>
      </c>
      <c r="AU574">
        <v>0.46229999999999999</v>
      </c>
      <c r="AV574">
        <v>0.43259999999999998</v>
      </c>
    </row>
    <row r="575" spans="8:48" x14ac:dyDescent="0.3">
      <c r="H575" t="s">
        <v>1211</v>
      </c>
      <c r="I575" t="s">
        <v>1212</v>
      </c>
      <c r="J575">
        <v>0</v>
      </c>
      <c r="K575">
        <v>0</v>
      </c>
      <c r="L575">
        <v>0</v>
      </c>
      <c r="M575">
        <v>0</v>
      </c>
      <c r="N575">
        <v>0</v>
      </c>
      <c r="O575">
        <v>0</v>
      </c>
      <c r="P575">
        <v>0</v>
      </c>
      <c r="Q575">
        <v>0</v>
      </c>
      <c r="R575">
        <v>0</v>
      </c>
      <c r="S575">
        <v>0</v>
      </c>
      <c r="T575">
        <v>0</v>
      </c>
      <c r="U575">
        <v>0</v>
      </c>
      <c r="V575">
        <v>0</v>
      </c>
      <c r="W575">
        <v>0</v>
      </c>
      <c r="X575">
        <v>0.50590000000000002</v>
      </c>
      <c r="Y575">
        <v>0.54249999999999998</v>
      </c>
      <c r="Z575">
        <v>0.78590000000000004</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0.38350000000000001</v>
      </c>
      <c r="AV575">
        <v>0.43180000000000002</v>
      </c>
    </row>
    <row r="576" spans="8:48" x14ac:dyDescent="0.3">
      <c r="H576" t="s">
        <v>1213</v>
      </c>
      <c r="I576" t="s">
        <v>1214</v>
      </c>
      <c r="J576">
        <v>0</v>
      </c>
      <c r="K576">
        <v>0</v>
      </c>
      <c r="L576">
        <v>0</v>
      </c>
      <c r="M576">
        <v>0</v>
      </c>
      <c r="N576">
        <v>0</v>
      </c>
      <c r="O576">
        <v>0</v>
      </c>
      <c r="P576">
        <v>0</v>
      </c>
      <c r="Q576">
        <v>0</v>
      </c>
      <c r="R576">
        <v>0</v>
      </c>
      <c r="S576">
        <v>0</v>
      </c>
      <c r="T576">
        <v>0</v>
      </c>
      <c r="U576">
        <v>0</v>
      </c>
      <c r="V576">
        <v>0.23530000000000001</v>
      </c>
      <c r="W576">
        <v>0.45040000000000002</v>
      </c>
      <c r="X576">
        <v>0.51780000000000004</v>
      </c>
      <c r="Y576">
        <v>0.4456</v>
      </c>
      <c r="Z576">
        <v>0</v>
      </c>
      <c r="AA576">
        <v>0</v>
      </c>
      <c r="AB576">
        <v>0</v>
      </c>
      <c r="AC576">
        <v>0</v>
      </c>
      <c r="AD576">
        <v>0</v>
      </c>
      <c r="AE576">
        <v>0</v>
      </c>
      <c r="AF576">
        <v>0</v>
      </c>
      <c r="AG576">
        <v>0</v>
      </c>
      <c r="AH576">
        <v>0</v>
      </c>
      <c r="AI576">
        <v>0</v>
      </c>
      <c r="AJ576">
        <v>0</v>
      </c>
      <c r="AK576">
        <v>0</v>
      </c>
      <c r="AL576">
        <v>0.3221</v>
      </c>
      <c r="AM576">
        <v>0.66510000000000002</v>
      </c>
      <c r="AN576">
        <v>0</v>
      </c>
      <c r="AO576">
        <v>0</v>
      </c>
      <c r="AP576">
        <v>0</v>
      </c>
      <c r="AQ576">
        <v>0</v>
      </c>
      <c r="AR576">
        <v>0</v>
      </c>
      <c r="AS576">
        <v>0</v>
      </c>
      <c r="AT576">
        <v>0</v>
      </c>
      <c r="AU576">
        <v>0.37119999999999997</v>
      </c>
      <c r="AV576">
        <v>0.4244</v>
      </c>
    </row>
    <row r="577" spans="8:48" x14ac:dyDescent="0.3">
      <c r="H577" t="s">
        <v>416</v>
      </c>
      <c r="I577" t="s">
        <v>580</v>
      </c>
      <c r="J577">
        <v>0</v>
      </c>
      <c r="K577">
        <v>0</v>
      </c>
      <c r="L577">
        <v>0</v>
      </c>
      <c r="M577">
        <v>0</v>
      </c>
      <c r="N577">
        <v>0</v>
      </c>
      <c r="O577">
        <v>0.81330000000000002</v>
      </c>
      <c r="P577">
        <v>0.86050000000000004</v>
      </c>
      <c r="Q577">
        <v>0.85470000000000002</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0.52349999999999997</v>
      </c>
      <c r="AP577">
        <v>0.5827</v>
      </c>
      <c r="AQ577">
        <v>0.49680000000000002</v>
      </c>
      <c r="AR577">
        <v>0.53410000000000002</v>
      </c>
      <c r="AS577">
        <v>0.55620000000000003</v>
      </c>
      <c r="AT577">
        <v>0.54490000000000005</v>
      </c>
      <c r="AU577">
        <v>0.44779999999999998</v>
      </c>
      <c r="AV577">
        <v>0.41560000000000002</v>
      </c>
    </row>
    <row r="578" spans="8:48" x14ac:dyDescent="0.3">
      <c r="H578" t="s">
        <v>1215</v>
      </c>
      <c r="I578" t="s">
        <v>1216</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0.3125</v>
      </c>
      <c r="AK578">
        <v>0.37009999999999998</v>
      </c>
      <c r="AL578">
        <v>7.3499999999999996E-2</v>
      </c>
      <c r="AM578">
        <v>0</v>
      </c>
      <c r="AN578">
        <v>0</v>
      </c>
      <c r="AO578">
        <v>0</v>
      </c>
      <c r="AP578">
        <v>0</v>
      </c>
      <c r="AQ578">
        <v>0</v>
      </c>
      <c r="AR578">
        <v>0</v>
      </c>
      <c r="AS578">
        <v>0</v>
      </c>
      <c r="AT578">
        <v>0.42809999999999998</v>
      </c>
      <c r="AU578">
        <v>0.43559999999999999</v>
      </c>
      <c r="AV578">
        <v>0.40989999999999999</v>
      </c>
    </row>
    <row r="579" spans="8:48" x14ac:dyDescent="0.3">
      <c r="H579" t="s">
        <v>1217</v>
      </c>
      <c r="I579" t="s">
        <v>1218</v>
      </c>
      <c r="J579">
        <v>0</v>
      </c>
      <c r="K579">
        <v>0.56120000000000003</v>
      </c>
      <c r="L579">
        <v>0</v>
      </c>
      <c r="M579">
        <v>0</v>
      </c>
      <c r="N579">
        <v>0</v>
      </c>
      <c r="O579">
        <v>0</v>
      </c>
      <c r="P579">
        <v>0</v>
      </c>
      <c r="Q579">
        <v>0</v>
      </c>
      <c r="R579">
        <v>0</v>
      </c>
      <c r="S579">
        <v>0</v>
      </c>
      <c r="T579">
        <v>0</v>
      </c>
      <c r="U579">
        <v>0</v>
      </c>
      <c r="V579">
        <v>0</v>
      </c>
      <c r="W579">
        <v>0</v>
      </c>
      <c r="X579">
        <v>0</v>
      </c>
      <c r="Y579">
        <v>0</v>
      </c>
      <c r="Z579">
        <v>0</v>
      </c>
      <c r="AA579">
        <v>0.58809999999999996</v>
      </c>
      <c r="AB579">
        <v>0.56730000000000003</v>
      </c>
      <c r="AC579">
        <v>0.62929999999999997</v>
      </c>
      <c r="AD579">
        <v>0.50080000000000002</v>
      </c>
      <c r="AE579">
        <v>0.46910000000000002</v>
      </c>
      <c r="AF579">
        <v>0.43519999999999998</v>
      </c>
      <c r="AG579">
        <v>0.45290000000000002</v>
      </c>
      <c r="AH579">
        <v>0.4007</v>
      </c>
      <c r="AI579">
        <v>0</v>
      </c>
      <c r="AJ579">
        <v>0</v>
      </c>
      <c r="AK579">
        <v>0</v>
      </c>
      <c r="AL579">
        <v>0</v>
      </c>
      <c r="AM579">
        <v>0</v>
      </c>
      <c r="AN579">
        <v>0</v>
      </c>
      <c r="AO579">
        <v>0</v>
      </c>
      <c r="AP579">
        <v>0</v>
      </c>
      <c r="AQ579">
        <v>0</v>
      </c>
      <c r="AR579">
        <v>0</v>
      </c>
      <c r="AS579">
        <v>0</v>
      </c>
      <c r="AT579">
        <v>0.44450000000000001</v>
      </c>
      <c r="AU579">
        <v>0.39429999999999998</v>
      </c>
      <c r="AV579">
        <v>0.40770000000000001</v>
      </c>
    </row>
    <row r="580" spans="8:48" x14ac:dyDescent="0.3">
      <c r="H580" t="s">
        <v>1219</v>
      </c>
      <c r="I580" t="s">
        <v>1220</v>
      </c>
      <c r="J580">
        <v>0</v>
      </c>
      <c r="K580">
        <v>0</v>
      </c>
      <c r="L580">
        <v>0</v>
      </c>
      <c r="M580">
        <v>0</v>
      </c>
      <c r="N580">
        <v>0</v>
      </c>
      <c r="O580">
        <v>0</v>
      </c>
      <c r="P580">
        <v>0</v>
      </c>
      <c r="Q580">
        <v>0</v>
      </c>
      <c r="R580">
        <v>0</v>
      </c>
      <c r="S580">
        <v>0</v>
      </c>
      <c r="T580">
        <v>0</v>
      </c>
      <c r="U580">
        <v>0</v>
      </c>
      <c r="V580">
        <v>0</v>
      </c>
      <c r="W580">
        <v>0</v>
      </c>
      <c r="X580">
        <v>0</v>
      </c>
      <c r="Y580">
        <v>0</v>
      </c>
      <c r="Z580">
        <v>0.11600000000000001</v>
      </c>
      <c r="AA580">
        <v>0.215</v>
      </c>
      <c r="AB580">
        <v>0.2296</v>
      </c>
      <c r="AC580">
        <v>0.2364</v>
      </c>
      <c r="AD580">
        <v>0.35199999999999998</v>
      </c>
      <c r="AE580">
        <v>0.4335</v>
      </c>
      <c r="AF580">
        <v>0.83220000000000005</v>
      </c>
      <c r="AG580">
        <v>0.78580000000000005</v>
      </c>
      <c r="AH580">
        <v>0.49249999999999999</v>
      </c>
      <c r="AI580">
        <v>0.52339999999999998</v>
      </c>
      <c r="AJ580">
        <v>0.60940000000000005</v>
      </c>
      <c r="AK580">
        <v>0.63270000000000004</v>
      </c>
      <c r="AL580">
        <v>0.60550000000000004</v>
      </c>
      <c r="AM580">
        <v>0</v>
      </c>
      <c r="AN580">
        <v>0</v>
      </c>
      <c r="AO580">
        <v>0.43440000000000001</v>
      </c>
      <c r="AP580">
        <v>0.4602</v>
      </c>
      <c r="AQ580">
        <v>0.60599999999999998</v>
      </c>
      <c r="AR580">
        <v>0.76739999999999997</v>
      </c>
      <c r="AS580">
        <v>0.40429999999999999</v>
      </c>
      <c r="AT580">
        <v>0.34189999999999998</v>
      </c>
      <c r="AU580">
        <v>0.40870000000000001</v>
      </c>
      <c r="AV580">
        <v>0.40179999999999999</v>
      </c>
    </row>
    <row r="581" spans="8:48" x14ac:dyDescent="0.3">
      <c r="H581" t="s">
        <v>1221</v>
      </c>
      <c r="I581" t="s">
        <v>1222</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0.41810000000000003</v>
      </c>
      <c r="AV581">
        <v>0.40129999999999999</v>
      </c>
    </row>
    <row r="582" spans="8:48" x14ac:dyDescent="0.3">
      <c r="H582" t="s">
        <v>220</v>
      </c>
      <c r="I582" t="s">
        <v>1223</v>
      </c>
      <c r="J582">
        <v>0.64510000000000001</v>
      </c>
      <c r="K582">
        <v>0.5585</v>
      </c>
      <c r="L582">
        <v>0</v>
      </c>
      <c r="M582">
        <v>0</v>
      </c>
      <c r="N582">
        <v>0</v>
      </c>
      <c r="O582">
        <v>0</v>
      </c>
      <c r="P582">
        <v>0</v>
      </c>
      <c r="Q582">
        <v>0.85870000000000002</v>
      </c>
      <c r="R582">
        <v>0.86770000000000003</v>
      </c>
      <c r="S582">
        <v>0.84009999999999996</v>
      </c>
      <c r="T582">
        <v>0.87749999999999995</v>
      </c>
      <c r="U582">
        <v>0.81610000000000005</v>
      </c>
      <c r="V582">
        <v>0.79210000000000003</v>
      </c>
      <c r="W582">
        <v>0.1709</v>
      </c>
      <c r="X582">
        <v>0.17530000000000001</v>
      </c>
      <c r="Y582">
        <v>0.18459999999999999</v>
      </c>
      <c r="Z582">
        <v>0</v>
      </c>
      <c r="AA582">
        <v>0.60260000000000002</v>
      </c>
      <c r="AB582">
        <v>0.58630000000000004</v>
      </c>
      <c r="AC582">
        <v>0.53859999999999997</v>
      </c>
      <c r="AD582">
        <v>0.54959999999999998</v>
      </c>
      <c r="AE582">
        <v>0.62209999999999999</v>
      </c>
      <c r="AF582">
        <v>0</v>
      </c>
      <c r="AG582">
        <v>0</v>
      </c>
      <c r="AH582">
        <v>0</v>
      </c>
      <c r="AI582">
        <v>0</v>
      </c>
      <c r="AJ582">
        <v>0</v>
      </c>
      <c r="AK582">
        <v>0</v>
      </c>
      <c r="AL582">
        <v>0</v>
      </c>
      <c r="AM582">
        <v>0</v>
      </c>
      <c r="AN582">
        <v>0</v>
      </c>
      <c r="AO582">
        <v>0</v>
      </c>
      <c r="AP582">
        <v>0</v>
      </c>
      <c r="AQ582">
        <v>0</v>
      </c>
      <c r="AR582">
        <v>0</v>
      </c>
      <c r="AS582">
        <v>0</v>
      </c>
      <c r="AT582">
        <v>0</v>
      </c>
      <c r="AU582">
        <v>0</v>
      </c>
      <c r="AV582">
        <v>0.39910000000000001</v>
      </c>
    </row>
    <row r="583" spans="8:48" x14ac:dyDescent="0.3">
      <c r="H583" t="s">
        <v>759</v>
      </c>
      <c r="I583" t="s">
        <v>760</v>
      </c>
      <c r="J583">
        <v>0.64849999999999997</v>
      </c>
      <c r="K583">
        <v>0.7026</v>
      </c>
      <c r="L583">
        <v>1.1532</v>
      </c>
      <c r="M583">
        <v>1.6966000000000001</v>
      </c>
      <c r="N583">
        <v>0.67610000000000003</v>
      </c>
      <c r="O583">
        <v>0.7298</v>
      </c>
      <c r="P583">
        <v>0.76290000000000002</v>
      </c>
      <c r="Q583">
        <v>0.72529999999999994</v>
      </c>
      <c r="R583">
        <v>0.76139999999999997</v>
      </c>
      <c r="S583">
        <v>0.66210000000000002</v>
      </c>
      <c r="T583">
        <v>0.71379999999999999</v>
      </c>
      <c r="U583">
        <v>0.71</v>
      </c>
      <c r="V583">
        <v>0.64129999999999998</v>
      </c>
      <c r="W583">
        <v>0.6401</v>
      </c>
      <c r="X583">
        <v>0</v>
      </c>
      <c r="Y583">
        <v>0</v>
      </c>
      <c r="Z583">
        <v>0</v>
      </c>
      <c r="AA583">
        <v>0</v>
      </c>
      <c r="AB583">
        <v>0</v>
      </c>
      <c r="AC583">
        <v>0</v>
      </c>
      <c r="AD583">
        <v>0</v>
      </c>
      <c r="AE583">
        <v>0</v>
      </c>
      <c r="AF583">
        <v>0.52610000000000001</v>
      </c>
      <c r="AG583">
        <v>0.59909999999999997</v>
      </c>
      <c r="AH583">
        <v>0.54300000000000004</v>
      </c>
      <c r="AI583">
        <v>0</v>
      </c>
      <c r="AJ583">
        <v>0</v>
      </c>
      <c r="AK583">
        <v>0</v>
      </c>
      <c r="AL583">
        <v>0</v>
      </c>
      <c r="AM583">
        <v>0</v>
      </c>
      <c r="AN583">
        <v>0.60570000000000002</v>
      </c>
      <c r="AO583">
        <v>0.69920000000000004</v>
      </c>
      <c r="AP583">
        <v>0.57820000000000005</v>
      </c>
      <c r="AQ583">
        <v>0.50980000000000003</v>
      </c>
      <c r="AR583">
        <v>0.45340000000000003</v>
      </c>
      <c r="AS583">
        <v>0.50429999999999997</v>
      </c>
      <c r="AT583">
        <v>0.49880000000000002</v>
      </c>
      <c r="AU583">
        <v>0.44750000000000001</v>
      </c>
      <c r="AV583">
        <v>0.38669999999999999</v>
      </c>
    </row>
    <row r="584" spans="8:48" x14ac:dyDescent="0.3">
      <c r="H584" t="s">
        <v>412</v>
      </c>
      <c r="I584" t="s">
        <v>576</v>
      </c>
      <c r="J584">
        <v>1.8386</v>
      </c>
      <c r="K584">
        <v>1.0895999999999999</v>
      </c>
      <c r="L584">
        <v>0.4778</v>
      </c>
      <c r="M584">
        <v>0</v>
      </c>
      <c r="N584">
        <v>0</v>
      </c>
      <c r="O584">
        <v>0</v>
      </c>
      <c r="P584">
        <v>0</v>
      </c>
      <c r="Q584">
        <v>0.10100000000000001</v>
      </c>
      <c r="R584">
        <v>1.5104</v>
      </c>
      <c r="S584">
        <v>1.3647</v>
      </c>
      <c r="T584">
        <v>1.4274</v>
      </c>
      <c r="U584">
        <v>1.4646999999999999</v>
      </c>
      <c r="V584">
        <v>1.3110999999999999</v>
      </c>
      <c r="W584">
        <v>0.64829999999999999</v>
      </c>
      <c r="X584">
        <v>0.42870000000000003</v>
      </c>
      <c r="Y584">
        <v>0</v>
      </c>
      <c r="Z584">
        <v>0</v>
      </c>
      <c r="AA584">
        <v>0</v>
      </c>
      <c r="AB584">
        <v>0</v>
      </c>
      <c r="AC584">
        <v>0</v>
      </c>
      <c r="AD584">
        <v>0</v>
      </c>
      <c r="AE584">
        <v>0</v>
      </c>
      <c r="AF584">
        <v>0</v>
      </c>
      <c r="AG584">
        <v>0</v>
      </c>
      <c r="AH584">
        <v>9.1800000000000007E-2</v>
      </c>
      <c r="AI584">
        <v>0</v>
      </c>
      <c r="AJ584">
        <v>0</v>
      </c>
      <c r="AK584">
        <v>0</v>
      </c>
      <c r="AL584">
        <v>0</v>
      </c>
      <c r="AM584">
        <v>0</v>
      </c>
      <c r="AN584">
        <v>0</v>
      </c>
      <c r="AO584">
        <v>0.30659999999999998</v>
      </c>
      <c r="AP584">
        <v>0.31269999999999998</v>
      </c>
      <c r="AQ584">
        <v>0.24379999999999999</v>
      </c>
      <c r="AR584">
        <v>0.24440000000000001</v>
      </c>
      <c r="AS584">
        <v>0.28910000000000002</v>
      </c>
      <c r="AT584">
        <v>0.44500000000000001</v>
      </c>
      <c r="AU584">
        <v>0.43580000000000002</v>
      </c>
      <c r="AV584">
        <v>0.38640000000000002</v>
      </c>
    </row>
    <row r="585" spans="8:48" x14ac:dyDescent="0.3">
      <c r="H585" t="s">
        <v>1224</v>
      </c>
      <c r="I585" t="s">
        <v>1225</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0.32869999999999999</v>
      </c>
      <c r="AU585">
        <v>0.32450000000000001</v>
      </c>
      <c r="AV585">
        <v>0.38569999999999999</v>
      </c>
    </row>
    <row r="586" spans="8:48" x14ac:dyDescent="0.3">
      <c r="H586" t="s">
        <v>1226</v>
      </c>
      <c r="I586" t="s">
        <v>1227</v>
      </c>
      <c r="J586">
        <v>0</v>
      </c>
      <c r="K586">
        <v>0</v>
      </c>
      <c r="L586">
        <v>0</v>
      </c>
      <c r="M586">
        <v>0</v>
      </c>
      <c r="N586">
        <v>0</v>
      </c>
      <c r="O586">
        <v>0</v>
      </c>
      <c r="P586">
        <v>0</v>
      </c>
      <c r="Q586">
        <v>0</v>
      </c>
      <c r="R586">
        <v>0</v>
      </c>
      <c r="S586">
        <v>0</v>
      </c>
      <c r="T586">
        <v>0.2306</v>
      </c>
      <c r="U586">
        <v>0.19359999999999999</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0.45600000000000002</v>
      </c>
      <c r="AU586">
        <v>0.45829999999999999</v>
      </c>
      <c r="AV586">
        <v>0.38450000000000001</v>
      </c>
    </row>
    <row r="587" spans="8:48" x14ac:dyDescent="0.3">
      <c r="H587" t="s">
        <v>1228</v>
      </c>
      <c r="I587" t="s">
        <v>1229</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0.38129999999999997</v>
      </c>
    </row>
    <row r="588" spans="8:48" x14ac:dyDescent="0.3">
      <c r="H588" t="s">
        <v>1230</v>
      </c>
      <c r="I588" t="s">
        <v>1231</v>
      </c>
      <c r="J588">
        <v>0.3674</v>
      </c>
      <c r="K588">
        <v>0</v>
      </c>
      <c r="L588">
        <v>0</v>
      </c>
      <c r="M588">
        <v>0.88519999999999999</v>
      </c>
      <c r="N588">
        <v>1.1072</v>
      </c>
      <c r="O588">
        <v>0.83279999999999998</v>
      </c>
      <c r="P588">
        <v>0.84719999999999995</v>
      </c>
      <c r="Q588">
        <v>0.91839999999999999</v>
      </c>
      <c r="R588">
        <v>1.4523999999999999</v>
      </c>
      <c r="S588">
        <v>1.87</v>
      </c>
      <c r="T588">
        <v>1.909</v>
      </c>
      <c r="U588">
        <v>1.8642000000000001</v>
      </c>
      <c r="V588">
        <v>1.841</v>
      </c>
      <c r="W588">
        <v>1.8808</v>
      </c>
      <c r="X588">
        <v>1.2473000000000001</v>
      </c>
      <c r="Y588">
        <v>0.5887</v>
      </c>
      <c r="Z588">
        <v>0.83430000000000004</v>
      </c>
      <c r="AA588">
        <v>0.5252</v>
      </c>
      <c r="AB588">
        <v>0.52929999999999999</v>
      </c>
      <c r="AC588">
        <v>0.59760000000000002</v>
      </c>
      <c r="AD588">
        <v>1.1541999999999999</v>
      </c>
      <c r="AE588">
        <v>1.0119</v>
      </c>
      <c r="AF588">
        <v>1.0078</v>
      </c>
      <c r="AG588">
        <v>0.49180000000000001</v>
      </c>
      <c r="AH588">
        <v>0.43109999999999998</v>
      </c>
      <c r="AI588">
        <v>0.42559999999999998</v>
      </c>
      <c r="AJ588">
        <v>0</v>
      </c>
      <c r="AK588">
        <v>0</v>
      </c>
      <c r="AL588">
        <v>0</v>
      </c>
      <c r="AM588">
        <v>0</v>
      </c>
      <c r="AN588">
        <v>0</v>
      </c>
      <c r="AO588">
        <v>0</v>
      </c>
      <c r="AP588">
        <v>0</v>
      </c>
      <c r="AQ588">
        <v>0</v>
      </c>
      <c r="AR588">
        <v>0</v>
      </c>
      <c r="AS588">
        <v>0</v>
      </c>
      <c r="AT588">
        <v>0.45519999999999999</v>
      </c>
      <c r="AU588">
        <v>0.36730000000000002</v>
      </c>
      <c r="AV588">
        <v>0.37540000000000001</v>
      </c>
    </row>
    <row r="589" spans="8:48" x14ac:dyDescent="0.3">
      <c r="H589" t="s">
        <v>820</v>
      </c>
      <c r="I589" t="s">
        <v>821</v>
      </c>
      <c r="J589">
        <v>1.3129</v>
      </c>
      <c r="K589">
        <v>1.1451</v>
      </c>
      <c r="L589">
        <v>1.3242</v>
      </c>
      <c r="M589">
        <v>0.63249999999999995</v>
      </c>
      <c r="N589">
        <v>0.61619999999999997</v>
      </c>
      <c r="O589">
        <v>0</v>
      </c>
      <c r="P589">
        <v>0</v>
      </c>
      <c r="Q589">
        <v>0.92759999999999998</v>
      </c>
      <c r="R589">
        <v>1.3141</v>
      </c>
      <c r="S589">
        <v>1.2301</v>
      </c>
      <c r="T589">
        <v>1.4075</v>
      </c>
      <c r="U589">
        <v>1.5573999999999999</v>
      </c>
      <c r="V589">
        <v>0.58279999999999998</v>
      </c>
      <c r="W589">
        <v>0.57299999999999995</v>
      </c>
      <c r="X589">
        <v>0</v>
      </c>
      <c r="Y589">
        <v>0</v>
      </c>
      <c r="Z589">
        <v>0.44259999999999999</v>
      </c>
      <c r="AA589">
        <v>0</v>
      </c>
      <c r="AB589">
        <v>0</v>
      </c>
      <c r="AC589">
        <v>0</v>
      </c>
      <c r="AD589">
        <v>4.19E-2</v>
      </c>
      <c r="AE589">
        <v>0.1431</v>
      </c>
      <c r="AF589">
        <v>0.71740000000000004</v>
      </c>
      <c r="AG589">
        <v>0.70789999999999997</v>
      </c>
      <c r="AH589">
        <v>0.39439999999999997</v>
      </c>
      <c r="AI589">
        <v>0.85550000000000004</v>
      </c>
      <c r="AJ589">
        <v>0.69379999999999997</v>
      </c>
      <c r="AK589">
        <v>0.81630000000000003</v>
      </c>
      <c r="AL589">
        <v>0.34939999999999999</v>
      </c>
      <c r="AM589">
        <v>0</v>
      </c>
      <c r="AN589">
        <v>0</v>
      </c>
      <c r="AO589">
        <v>0.89319999999999999</v>
      </c>
      <c r="AP589">
        <v>0.8155</v>
      </c>
      <c r="AQ589">
        <v>0.91659999999999997</v>
      </c>
      <c r="AR589">
        <v>0.78710000000000002</v>
      </c>
      <c r="AS589">
        <v>0.65569999999999995</v>
      </c>
      <c r="AT589">
        <v>0.52459999999999996</v>
      </c>
      <c r="AU589">
        <v>0.35199999999999998</v>
      </c>
      <c r="AV589">
        <v>0.36480000000000001</v>
      </c>
    </row>
    <row r="590" spans="8:48" x14ac:dyDescent="0.3">
      <c r="H590" t="s">
        <v>1232</v>
      </c>
      <c r="I590" t="s">
        <v>1233</v>
      </c>
      <c r="J590">
        <v>0</v>
      </c>
      <c r="K590">
        <v>0</v>
      </c>
      <c r="L590">
        <v>0</v>
      </c>
      <c r="M590">
        <v>0</v>
      </c>
      <c r="N590">
        <v>0.59570000000000001</v>
      </c>
      <c r="O590">
        <v>0</v>
      </c>
      <c r="P590">
        <v>0</v>
      </c>
      <c r="Q590">
        <v>0.46779999999999999</v>
      </c>
      <c r="R590">
        <v>0</v>
      </c>
      <c r="S590">
        <v>0</v>
      </c>
      <c r="T590">
        <v>0</v>
      </c>
      <c r="U590">
        <v>0</v>
      </c>
      <c r="V590">
        <v>0</v>
      </c>
      <c r="W590">
        <v>0</v>
      </c>
      <c r="X590">
        <v>0</v>
      </c>
      <c r="Y590">
        <v>0</v>
      </c>
      <c r="Z590">
        <v>0</v>
      </c>
      <c r="AA590">
        <v>0</v>
      </c>
      <c r="AB590">
        <v>0</v>
      </c>
      <c r="AC590">
        <v>0</v>
      </c>
      <c r="AD590">
        <v>0</v>
      </c>
      <c r="AE590">
        <v>0</v>
      </c>
      <c r="AF590">
        <v>0</v>
      </c>
      <c r="AG590">
        <v>0</v>
      </c>
      <c r="AH590">
        <v>0</v>
      </c>
      <c r="AI590">
        <v>0</v>
      </c>
      <c r="AJ590">
        <v>0.26960000000000001</v>
      </c>
      <c r="AK590">
        <v>0.52539999999999998</v>
      </c>
      <c r="AL590">
        <v>0.56789999999999996</v>
      </c>
      <c r="AM590">
        <v>0.60709999999999997</v>
      </c>
      <c r="AN590">
        <v>0.43419999999999997</v>
      </c>
      <c r="AO590">
        <v>0.4667</v>
      </c>
      <c r="AP590">
        <v>0</v>
      </c>
      <c r="AQ590">
        <v>0</v>
      </c>
      <c r="AR590">
        <v>0</v>
      </c>
      <c r="AS590">
        <v>0</v>
      </c>
      <c r="AT590">
        <v>0</v>
      </c>
      <c r="AU590">
        <v>0</v>
      </c>
      <c r="AV590">
        <v>0.35799999999999998</v>
      </c>
    </row>
    <row r="591" spans="8:48" x14ac:dyDescent="0.3">
      <c r="H591" t="s">
        <v>1234</v>
      </c>
      <c r="I591" t="s">
        <v>1235</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0.49919999999999998</v>
      </c>
      <c r="AN591">
        <v>0.57289999999999996</v>
      </c>
      <c r="AO591">
        <v>0.60329999999999995</v>
      </c>
      <c r="AP591">
        <v>0</v>
      </c>
      <c r="AQ591">
        <v>0</v>
      </c>
      <c r="AR591">
        <v>0</v>
      </c>
      <c r="AS591">
        <v>0</v>
      </c>
      <c r="AT591">
        <v>0.10100000000000001</v>
      </c>
      <c r="AU591">
        <v>0.4042</v>
      </c>
      <c r="AV591">
        <v>0.3574</v>
      </c>
    </row>
    <row r="592" spans="8:48" x14ac:dyDescent="0.3">
      <c r="H592" t="s">
        <v>1236</v>
      </c>
      <c r="I592" t="s">
        <v>1237</v>
      </c>
      <c r="J592">
        <v>0</v>
      </c>
      <c r="K592">
        <v>0</v>
      </c>
      <c r="L592">
        <v>0</v>
      </c>
      <c r="M592">
        <v>0</v>
      </c>
      <c r="N592">
        <v>0.45240000000000002</v>
      </c>
      <c r="O592">
        <v>0.38850000000000001</v>
      </c>
      <c r="P592">
        <v>0.71020000000000005</v>
      </c>
      <c r="Q592">
        <v>0.7319</v>
      </c>
      <c r="R592">
        <v>0.80200000000000005</v>
      </c>
      <c r="S592">
        <v>0.86550000000000005</v>
      </c>
      <c r="T592">
        <v>0.63980000000000004</v>
      </c>
      <c r="U592">
        <v>0.48530000000000001</v>
      </c>
      <c r="V592">
        <v>0.50639999999999996</v>
      </c>
      <c r="W592">
        <v>0.44529999999999997</v>
      </c>
      <c r="X592">
        <v>0.53210000000000002</v>
      </c>
      <c r="Y592">
        <v>0.61619999999999997</v>
      </c>
      <c r="Z592">
        <v>0.74460000000000004</v>
      </c>
      <c r="AA592">
        <v>0.54110000000000003</v>
      </c>
      <c r="AB592">
        <v>0.58260000000000001</v>
      </c>
      <c r="AC592">
        <v>0.5756</v>
      </c>
      <c r="AD592">
        <v>0</v>
      </c>
      <c r="AE592">
        <v>0</v>
      </c>
      <c r="AF592">
        <v>0</v>
      </c>
      <c r="AG592">
        <v>0</v>
      </c>
      <c r="AH592">
        <v>0</v>
      </c>
      <c r="AI592">
        <v>0</v>
      </c>
      <c r="AJ592">
        <v>0</v>
      </c>
      <c r="AK592">
        <v>0.33960000000000001</v>
      </c>
      <c r="AL592">
        <v>0.38129999999999997</v>
      </c>
      <c r="AM592">
        <v>0</v>
      </c>
      <c r="AN592">
        <v>0</v>
      </c>
      <c r="AO592">
        <v>0</v>
      </c>
      <c r="AP592">
        <v>0</v>
      </c>
      <c r="AQ592">
        <v>0</v>
      </c>
      <c r="AR592">
        <v>0</v>
      </c>
      <c r="AS592">
        <v>0</v>
      </c>
      <c r="AT592">
        <v>0</v>
      </c>
      <c r="AU592">
        <v>0</v>
      </c>
      <c r="AV592">
        <v>0.35239999999999999</v>
      </c>
    </row>
    <row r="593" spans="8:48" x14ac:dyDescent="0.3">
      <c r="H593" t="s">
        <v>1238</v>
      </c>
      <c r="I593" t="s">
        <v>1239</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0.28620000000000001</v>
      </c>
      <c r="AS593">
        <v>0.56820000000000004</v>
      </c>
      <c r="AT593">
        <v>0.35360000000000003</v>
      </c>
      <c r="AU593">
        <v>0.43380000000000002</v>
      </c>
      <c r="AV593">
        <v>0.3463</v>
      </c>
    </row>
    <row r="594" spans="8:48" x14ac:dyDescent="0.3">
      <c r="H594" t="s">
        <v>73</v>
      </c>
      <c r="I594" t="s">
        <v>620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0.27079999999999999</v>
      </c>
      <c r="AI594">
        <v>0.41860000000000003</v>
      </c>
      <c r="AJ594">
        <v>0.1799</v>
      </c>
      <c r="AK594">
        <v>0.30159999999999998</v>
      </c>
      <c r="AL594">
        <v>0.1187</v>
      </c>
      <c r="AM594">
        <v>0</v>
      </c>
      <c r="AN594">
        <v>0</v>
      </c>
      <c r="AO594">
        <v>0</v>
      </c>
      <c r="AP594">
        <v>0</v>
      </c>
      <c r="AQ594">
        <v>0</v>
      </c>
      <c r="AR594">
        <v>0</v>
      </c>
      <c r="AS594">
        <v>0.31380000000000002</v>
      </c>
      <c r="AT594">
        <v>0.2482</v>
      </c>
      <c r="AU594">
        <v>0.23400000000000001</v>
      </c>
      <c r="AV594">
        <v>0.34620000000000001</v>
      </c>
    </row>
    <row r="595" spans="8:48" x14ac:dyDescent="0.3">
      <c r="H595" t="s">
        <v>74</v>
      </c>
      <c r="I595" t="s">
        <v>622</v>
      </c>
      <c r="J595">
        <v>0.53979999999999995</v>
      </c>
      <c r="K595">
        <v>0</v>
      </c>
      <c r="L595">
        <v>0</v>
      </c>
      <c r="M595">
        <v>0</v>
      </c>
      <c r="N595">
        <v>0</v>
      </c>
      <c r="O595">
        <v>0</v>
      </c>
      <c r="P595">
        <v>0.38700000000000001</v>
      </c>
      <c r="Q595">
        <v>0.4768</v>
      </c>
      <c r="R595">
        <v>0.35749999999999998</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0.38929999999999998</v>
      </c>
      <c r="AV595">
        <v>0.34360000000000002</v>
      </c>
    </row>
    <row r="596" spans="8:48" x14ac:dyDescent="0.3">
      <c r="H596" t="s">
        <v>223</v>
      </c>
      <c r="I596" t="s">
        <v>1240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0.2389</v>
      </c>
      <c r="AL596">
        <v>0.27450000000000002</v>
      </c>
      <c r="AM596">
        <v>0.87380000000000002</v>
      </c>
      <c r="AN596">
        <v>0.84250000000000003</v>
      </c>
      <c r="AO596">
        <v>0.61650000000000005</v>
      </c>
      <c r="AP596">
        <v>0.36399999999999999</v>
      </c>
      <c r="AQ596">
        <v>0.43509999999999999</v>
      </c>
      <c r="AR596">
        <v>0.37919999999999998</v>
      </c>
      <c r="AS596">
        <v>0.36509999999999998</v>
      </c>
      <c r="AT596">
        <v>0.35680000000000001</v>
      </c>
      <c r="AU596">
        <v>0.4279</v>
      </c>
      <c r="AV596">
        <v>0.34329999999999999</v>
      </c>
    </row>
    <row r="597" spans="8:48" x14ac:dyDescent="0.3">
      <c r="H597" t="s">
        <v>1241</v>
      </c>
      <c r="I597" t="s">
        <v>1242</v>
      </c>
      <c r="J597">
        <v>0</v>
      </c>
      <c r="K597">
        <v>0</v>
      </c>
      <c r="L597">
        <v>0</v>
      </c>
      <c r="M597">
        <v>0</v>
      </c>
      <c r="N597">
        <v>0</v>
      </c>
      <c r="O597">
        <v>0</v>
      </c>
      <c r="P597">
        <v>0</v>
      </c>
      <c r="Q597">
        <v>0.80330000000000001</v>
      </c>
      <c r="R597">
        <v>0.73919999999999997</v>
      </c>
      <c r="S597">
        <v>0</v>
      </c>
      <c r="T597">
        <v>0</v>
      </c>
      <c r="U597">
        <v>0</v>
      </c>
      <c r="V597">
        <v>0</v>
      </c>
      <c r="W597">
        <v>0</v>
      </c>
      <c r="X597">
        <v>0</v>
      </c>
      <c r="Y597">
        <v>0.41949999999999998</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0.33169999999999999</v>
      </c>
    </row>
    <row r="598" spans="8:48" x14ac:dyDescent="0.3">
      <c r="H598" t="s">
        <v>664</v>
      </c>
      <c r="I598" t="s">
        <v>665</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0.27879999999999999</v>
      </c>
      <c r="AV598">
        <v>0.33139999999999997</v>
      </c>
    </row>
    <row r="599" spans="8:48" x14ac:dyDescent="0.3">
      <c r="H599" t="s">
        <v>1243</v>
      </c>
      <c r="I599" t="s">
        <v>1244</v>
      </c>
      <c r="J599">
        <v>0</v>
      </c>
      <c r="K599">
        <v>0</v>
      </c>
      <c r="L599">
        <v>0</v>
      </c>
      <c r="M599">
        <v>0.74470000000000003</v>
      </c>
      <c r="N599">
        <v>0.502</v>
      </c>
      <c r="O599">
        <v>0</v>
      </c>
      <c r="P599">
        <v>0</v>
      </c>
      <c r="Q599">
        <v>0</v>
      </c>
      <c r="R599">
        <v>0.3034</v>
      </c>
      <c r="S599">
        <v>0.52849999999999997</v>
      </c>
      <c r="T599">
        <v>0.495</v>
      </c>
      <c r="U599">
        <v>0.49120000000000003</v>
      </c>
      <c r="V599">
        <v>0</v>
      </c>
      <c r="W599">
        <v>0</v>
      </c>
      <c r="X599">
        <v>0</v>
      </c>
      <c r="Y599">
        <v>0</v>
      </c>
      <c r="Z599">
        <v>0</v>
      </c>
      <c r="AA599">
        <v>0.57289999999999996</v>
      </c>
      <c r="AB599">
        <v>0.59840000000000004</v>
      </c>
      <c r="AC599">
        <v>0.56210000000000004</v>
      </c>
      <c r="AD599">
        <v>0.59509999999999996</v>
      </c>
      <c r="AE599">
        <v>0.53359999999999996</v>
      </c>
      <c r="AF599">
        <v>0.52610000000000001</v>
      </c>
      <c r="AG599">
        <v>0.498</v>
      </c>
      <c r="AH599">
        <v>0.97419999999999995</v>
      </c>
      <c r="AI599">
        <v>0.60880000000000001</v>
      </c>
      <c r="AJ599">
        <v>0.96699999999999997</v>
      </c>
      <c r="AK599">
        <v>0.78620000000000001</v>
      </c>
      <c r="AL599">
        <v>0.96260000000000001</v>
      </c>
      <c r="AM599">
        <v>0.74760000000000004</v>
      </c>
      <c r="AN599">
        <v>0</v>
      </c>
      <c r="AO599">
        <v>0</v>
      </c>
      <c r="AP599">
        <v>0</v>
      </c>
      <c r="AQ599">
        <v>0</v>
      </c>
      <c r="AR599">
        <v>1.0650999999999999</v>
      </c>
      <c r="AS599">
        <v>0.41699999999999998</v>
      </c>
      <c r="AT599">
        <v>0.24340000000000001</v>
      </c>
      <c r="AU599">
        <v>0.2908</v>
      </c>
      <c r="AV599">
        <v>0.32850000000000001</v>
      </c>
    </row>
    <row r="600" spans="8:48" x14ac:dyDescent="0.3">
      <c r="H600" t="s">
        <v>1245</v>
      </c>
      <c r="I600" t="s">
        <v>1246</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0.32740000000000002</v>
      </c>
    </row>
    <row r="601" spans="8:48" x14ac:dyDescent="0.3">
      <c r="H601" t="s">
        <v>1247</v>
      </c>
      <c r="I601" t="s">
        <v>1248</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0.38179999999999997</v>
      </c>
      <c r="AT601">
        <v>0.32890000000000003</v>
      </c>
      <c r="AU601">
        <v>0.31909999999999999</v>
      </c>
      <c r="AV601">
        <v>0.32640000000000002</v>
      </c>
    </row>
    <row r="602" spans="8:48" x14ac:dyDescent="0.3">
      <c r="H602" t="s">
        <v>658</v>
      </c>
      <c r="I602" t="s">
        <v>659</v>
      </c>
      <c r="J602">
        <v>0</v>
      </c>
      <c r="K602">
        <v>0</v>
      </c>
      <c r="L602">
        <v>0.53410000000000002</v>
      </c>
      <c r="M602">
        <v>0.60640000000000005</v>
      </c>
      <c r="N602">
        <v>0.6724</v>
      </c>
      <c r="O602">
        <v>0.76929999999999998</v>
      </c>
      <c r="P602">
        <v>0.71730000000000005</v>
      </c>
      <c r="Q602">
        <v>0.74060000000000004</v>
      </c>
      <c r="R602">
        <v>0.76590000000000003</v>
      </c>
      <c r="S602">
        <v>0.66810000000000003</v>
      </c>
      <c r="T602">
        <v>0</v>
      </c>
      <c r="U602">
        <v>0</v>
      </c>
      <c r="V602">
        <v>0.50760000000000005</v>
      </c>
      <c r="W602">
        <v>0.91769999999999996</v>
      </c>
      <c r="X602">
        <v>1.0416000000000001</v>
      </c>
      <c r="Y602">
        <v>0.51659999999999995</v>
      </c>
      <c r="Z602">
        <v>0</v>
      </c>
      <c r="AA602">
        <v>0.2576</v>
      </c>
      <c r="AB602">
        <v>0.4753</v>
      </c>
      <c r="AC602">
        <v>0.46139999999999998</v>
      </c>
      <c r="AD602">
        <v>0.83850000000000002</v>
      </c>
      <c r="AE602">
        <v>0.82509999999999994</v>
      </c>
      <c r="AF602">
        <v>0.4269</v>
      </c>
      <c r="AG602">
        <v>0</v>
      </c>
      <c r="AH602">
        <v>0</v>
      </c>
      <c r="AI602">
        <v>0</v>
      </c>
      <c r="AJ602">
        <v>0</v>
      </c>
      <c r="AK602">
        <v>0</v>
      </c>
      <c r="AL602">
        <v>0</v>
      </c>
      <c r="AM602">
        <v>0</v>
      </c>
      <c r="AN602">
        <v>0.58599999999999997</v>
      </c>
      <c r="AO602">
        <v>0.60419999999999996</v>
      </c>
      <c r="AP602">
        <v>0</v>
      </c>
      <c r="AQ602">
        <v>0</v>
      </c>
      <c r="AR602">
        <v>0</v>
      </c>
      <c r="AS602">
        <v>0</v>
      </c>
      <c r="AT602">
        <v>0</v>
      </c>
      <c r="AU602">
        <v>0</v>
      </c>
      <c r="AV602">
        <v>0.3155</v>
      </c>
    </row>
    <row r="603" spans="8:48" x14ac:dyDescent="0.3">
      <c r="H603" t="s">
        <v>1249</v>
      </c>
      <c r="I603" t="s">
        <v>1250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0.28639999999999999</v>
      </c>
      <c r="AT603">
        <v>0.29909999999999998</v>
      </c>
      <c r="AU603">
        <v>0.30630000000000002</v>
      </c>
      <c r="AV603">
        <v>0.315</v>
      </c>
    </row>
    <row r="604" spans="8:48" x14ac:dyDescent="0.3">
      <c r="H604" t="s">
        <v>1251</v>
      </c>
      <c r="I604" t="s">
        <v>1252</v>
      </c>
      <c r="J604">
        <v>0</v>
      </c>
      <c r="K604">
        <v>0</v>
      </c>
      <c r="L604">
        <v>0</v>
      </c>
      <c r="M604">
        <v>0</v>
      </c>
      <c r="N604">
        <v>0</v>
      </c>
      <c r="O604">
        <v>0</v>
      </c>
      <c r="P604">
        <v>0</v>
      </c>
      <c r="Q604">
        <v>0.34939999999999999</v>
      </c>
      <c r="R604">
        <v>0.63</v>
      </c>
      <c r="S604">
        <v>0.54200000000000004</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0.2447</v>
      </c>
      <c r="AU604">
        <v>0.27979999999999999</v>
      </c>
      <c r="AV604">
        <v>0.31330000000000002</v>
      </c>
    </row>
    <row r="605" spans="8:48" x14ac:dyDescent="0.3">
      <c r="H605" t="s">
        <v>1253</v>
      </c>
      <c r="I605" t="s">
        <v>1254</v>
      </c>
      <c r="J605">
        <v>0.98180000000000001</v>
      </c>
      <c r="K605">
        <v>1.5823</v>
      </c>
      <c r="L605">
        <v>1.6244000000000001</v>
      </c>
      <c r="M605">
        <v>0.6361</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0.31190000000000001</v>
      </c>
    </row>
    <row r="606" spans="8:48" x14ac:dyDescent="0.3">
      <c r="H606" t="s">
        <v>1255</v>
      </c>
      <c r="I606" t="s">
        <v>1256</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0.40699999999999997</v>
      </c>
      <c r="AP606">
        <v>0.3231</v>
      </c>
      <c r="AQ606">
        <v>0.31390000000000001</v>
      </c>
      <c r="AR606">
        <v>0.35439999999999999</v>
      </c>
      <c r="AS606">
        <v>0</v>
      </c>
      <c r="AT606">
        <v>0.40679999999999999</v>
      </c>
      <c r="AU606">
        <v>0.30859999999999999</v>
      </c>
      <c r="AV606">
        <v>0.30509999999999998</v>
      </c>
    </row>
    <row r="607" spans="8:48" x14ac:dyDescent="0.3">
      <c r="H607" t="s">
        <v>822</v>
      </c>
      <c r="I607" t="s">
        <v>823</v>
      </c>
      <c r="J607">
        <v>0</v>
      </c>
      <c r="K607">
        <v>0</v>
      </c>
      <c r="L607">
        <v>0</v>
      </c>
      <c r="M607">
        <v>0</v>
      </c>
      <c r="N607">
        <v>0</v>
      </c>
      <c r="O607">
        <v>0</v>
      </c>
      <c r="P607">
        <v>0</v>
      </c>
      <c r="Q607">
        <v>0</v>
      </c>
      <c r="R607">
        <v>0</v>
      </c>
      <c r="S607">
        <v>0</v>
      </c>
      <c r="T607">
        <v>0</v>
      </c>
      <c r="U607">
        <v>0</v>
      </c>
      <c r="V607">
        <v>0</v>
      </c>
      <c r="W607">
        <v>0</v>
      </c>
      <c r="X607">
        <v>0</v>
      </c>
      <c r="Y607">
        <v>0</v>
      </c>
      <c r="Z607">
        <v>1.15E-2</v>
      </c>
      <c r="AA607">
        <v>0.28260000000000002</v>
      </c>
      <c r="AB607">
        <v>0.52659999999999996</v>
      </c>
      <c r="AC607">
        <v>0.53339999999999999</v>
      </c>
      <c r="AD607">
        <v>0.54979999999999996</v>
      </c>
      <c r="AE607">
        <v>0.53720000000000001</v>
      </c>
      <c r="AF607">
        <v>0.4995</v>
      </c>
      <c r="AG607">
        <v>0.55359999999999998</v>
      </c>
      <c r="AH607">
        <v>0.16969999999999999</v>
      </c>
      <c r="AI607">
        <v>0.14879999999999999</v>
      </c>
      <c r="AJ607">
        <v>0.18260000000000001</v>
      </c>
      <c r="AK607">
        <v>0</v>
      </c>
      <c r="AL607">
        <v>0.3211</v>
      </c>
      <c r="AM607">
        <v>1.0399</v>
      </c>
      <c r="AN607">
        <v>0.52439999999999998</v>
      </c>
      <c r="AO607">
        <v>0</v>
      </c>
      <c r="AP607">
        <v>0</v>
      </c>
      <c r="AQ607">
        <v>0.43259999999999998</v>
      </c>
      <c r="AR607">
        <v>0</v>
      </c>
      <c r="AS607">
        <v>0.41220000000000001</v>
      </c>
      <c r="AT607">
        <v>0.2802</v>
      </c>
      <c r="AU607">
        <v>0.26440000000000002</v>
      </c>
      <c r="AV607">
        <v>0.30459999999999998</v>
      </c>
    </row>
    <row r="608" spans="8:48" x14ac:dyDescent="0.3">
      <c r="H608" t="s">
        <v>1257</v>
      </c>
      <c r="I608" t="s">
        <v>1258</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0.30099999999999999</v>
      </c>
    </row>
    <row r="609" spans="8:48" x14ac:dyDescent="0.3">
      <c r="H609" t="s">
        <v>78</v>
      </c>
      <c r="I609" t="s">
        <v>621</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0.3095</v>
      </c>
      <c r="AN609">
        <v>0.25590000000000002</v>
      </c>
      <c r="AO609">
        <v>0.2465</v>
      </c>
      <c r="AP609">
        <v>0</v>
      </c>
      <c r="AQ609">
        <v>0</v>
      </c>
      <c r="AR609">
        <v>0</v>
      </c>
      <c r="AS609">
        <v>0</v>
      </c>
      <c r="AT609">
        <v>0</v>
      </c>
      <c r="AU609">
        <v>0.33</v>
      </c>
      <c r="AV609">
        <v>0.29530000000000001</v>
      </c>
    </row>
    <row r="610" spans="8:48" x14ac:dyDescent="0.3">
      <c r="H610" t="s">
        <v>87</v>
      </c>
      <c r="I610" t="s">
        <v>628</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0.45229999999999998</v>
      </c>
      <c r="AL610">
        <v>0</v>
      </c>
      <c r="AM610">
        <v>0</v>
      </c>
      <c r="AN610">
        <v>0</v>
      </c>
      <c r="AO610">
        <v>0</v>
      </c>
      <c r="AP610">
        <v>0</v>
      </c>
      <c r="AQ610">
        <v>0</v>
      </c>
      <c r="AR610">
        <v>0</v>
      </c>
      <c r="AS610">
        <v>0</v>
      </c>
      <c r="AT610">
        <v>0.28589999999999999</v>
      </c>
      <c r="AU610">
        <v>0.26079999999999998</v>
      </c>
      <c r="AV610">
        <v>0.29420000000000002</v>
      </c>
    </row>
    <row r="611" spans="8:48" x14ac:dyDescent="0.3">
      <c r="H611" t="s">
        <v>1259</v>
      </c>
      <c r="I611" t="s">
        <v>1260</v>
      </c>
      <c r="J611">
        <v>0.7238</v>
      </c>
      <c r="K611">
        <v>0.55600000000000005</v>
      </c>
      <c r="L611">
        <v>0.64829999999999999</v>
      </c>
      <c r="M611">
        <v>1.3015000000000001</v>
      </c>
      <c r="N611">
        <v>1.7306999999999999</v>
      </c>
      <c r="O611">
        <v>0</v>
      </c>
      <c r="P611">
        <v>0</v>
      </c>
      <c r="Q611">
        <v>0</v>
      </c>
      <c r="R611">
        <v>0.81930000000000003</v>
      </c>
      <c r="S611">
        <v>0.82940000000000003</v>
      </c>
      <c r="T611">
        <v>0.7984</v>
      </c>
      <c r="U611">
        <v>0.85929999999999995</v>
      </c>
      <c r="V611">
        <v>0.84440000000000004</v>
      </c>
      <c r="W611">
        <v>0.72989999999999999</v>
      </c>
      <c r="X611">
        <v>0.97970000000000002</v>
      </c>
      <c r="Y611">
        <v>0.6169</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0.39950000000000002</v>
      </c>
      <c r="AU611">
        <v>0.32040000000000002</v>
      </c>
      <c r="AV611">
        <v>0.29389999999999999</v>
      </c>
    </row>
    <row r="612" spans="8:48" x14ac:dyDescent="0.3">
      <c r="H612" t="s">
        <v>1261</v>
      </c>
      <c r="I612" t="s">
        <v>1262</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0.32569999999999999</v>
      </c>
      <c r="AU612">
        <v>0.27060000000000001</v>
      </c>
      <c r="AV612">
        <v>0.29189999999999999</v>
      </c>
    </row>
    <row r="613" spans="8:48" x14ac:dyDescent="0.3">
      <c r="H613" t="s">
        <v>1263</v>
      </c>
      <c r="I613" t="s">
        <v>1264</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0.35199999999999998</v>
      </c>
      <c r="AV613">
        <v>0.28639999999999999</v>
      </c>
    </row>
    <row r="614" spans="8:48" x14ac:dyDescent="0.3">
      <c r="H614" t="s">
        <v>1265</v>
      </c>
      <c r="I614" t="s">
        <v>1266</v>
      </c>
      <c r="J614">
        <v>0</v>
      </c>
      <c r="K614">
        <v>0</v>
      </c>
      <c r="L614">
        <v>0</v>
      </c>
      <c r="M614">
        <v>0</v>
      </c>
      <c r="N614">
        <v>0.59960000000000002</v>
      </c>
      <c r="O614">
        <v>0.78790000000000004</v>
      </c>
      <c r="P614">
        <v>0.66349999999999998</v>
      </c>
      <c r="Q614">
        <v>0.6462</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0.31419999999999998</v>
      </c>
      <c r="AU614">
        <v>0.29720000000000002</v>
      </c>
      <c r="AV614">
        <v>0.28539999999999999</v>
      </c>
    </row>
    <row r="615" spans="8:48" x14ac:dyDescent="0.3">
      <c r="H615" t="s">
        <v>375</v>
      </c>
      <c r="I615" t="s">
        <v>562</v>
      </c>
      <c r="J615">
        <v>0</v>
      </c>
      <c r="K615">
        <v>0</v>
      </c>
      <c r="L615">
        <v>0</v>
      </c>
      <c r="M615">
        <v>0</v>
      </c>
      <c r="N615">
        <v>0</v>
      </c>
      <c r="O615">
        <v>0</v>
      </c>
      <c r="P615">
        <v>0</v>
      </c>
      <c r="Q615">
        <v>0</v>
      </c>
      <c r="R615">
        <v>0</v>
      </c>
      <c r="S615">
        <v>0</v>
      </c>
      <c r="T615">
        <v>0</v>
      </c>
      <c r="U615">
        <v>0</v>
      </c>
      <c r="V615">
        <v>0.78029999999999999</v>
      </c>
      <c r="W615">
        <v>0.89319999999999999</v>
      </c>
      <c r="X615">
        <v>1.0331999999999999</v>
      </c>
      <c r="Y615">
        <v>1.0538000000000001</v>
      </c>
      <c r="Z615">
        <v>0.94720000000000004</v>
      </c>
      <c r="AA615">
        <v>0.50109999999999999</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0.27450000000000002</v>
      </c>
      <c r="AU615">
        <v>0.28320000000000001</v>
      </c>
      <c r="AV615">
        <v>0.28399999999999997</v>
      </c>
    </row>
    <row r="616" spans="8:48" x14ac:dyDescent="0.3">
      <c r="H616" t="s">
        <v>1267</v>
      </c>
      <c r="I616" t="s">
        <v>1268</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0.24340000000000001</v>
      </c>
      <c r="AQ616">
        <v>0.2893</v>
      </c>
      <c r="AR616">
        <v>0.33229999999999998</v>
      </c>
      <c r="AS616">
        <v>0.32790000000000002</v>
      </c>
      <c r="AT616">
        <v>0.27229999999999999</v>
      </c>
      <c r="AU616">
        <v>0.31409999999999999</v>
      </c>
      <c r="AV616">
        <v>0.28260000000000002</v>
      </c>
    </row>
    <row r="617" spans="8:48" x14ac:dyDescent="0.3">
      <c r="H617" t="s">
        <v>1269</v>
      </c>
      <c r="I617" t="s">
        <v>1270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0.27550000000000002</v>
      </c>
      <c r="AU617">
        <v>0.28299999999999997</v>
      </c>
      <c r="AV617">
        <v>0.27900000000000003</v>
      </c>
    </row>
    <row r="618" spans="8:48" x14ac:dyDescent="0.3">
      <c r="H618" t="s">
        <v>216</v>
      </c>
      <c r="I618" t="s">
        <v>1271</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0.27200000000000002</v>
      </c>
    </row>
    <row r="619" spans="8:48" x14ac:dyDescent="0.3">
      <c r="H619" t="s">
        <v>1272</v>
      </c>
      <c r="I619" t="s">
        <v>1273</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0.25280000000000002</v>
      </c>
      <c r="AU619">
        <v>0.251</v>
      </c>
      <c r="AV619">
        <v>0.2702</v>
      </c>
    </row>
    <row r="620" spans="8:48" x14ac:dyDescent="0.3">
      <c r="H620" t="s">
        <v>1274</v>
      </c>
      <c r="I620" t="s">
        <v>1275</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0.45950000000000002</v>
      </c>
      <c r="AK620">
        <v>0</v>
      </c>
      <c r="AL620">
        <v>0</v>
      </c>
      <c r="AM620">
        <v>0</v>
      </c>
      <c r="AN620">
        <v>0</v>
      </c>
      <c r="AO620">
        <v>0</v>
      </c>
      <c r="AP620">
        <v>0</v>
      </c>
      <c r="AQ620">
        <v>0</v>
      </c>
      <c r="AR620">
        <v>0</v>
      </c>
      <c r="AS620">
        <v>0</v>
      </c>
      <c r="AT620">
        <v>0</v>
      </c>
      <c r="AU620">
        <v>0</v>
      </c>
      <c r="AV620">
        <v>0.26950000000000002</v>
      </c>
    </row>
    <row r="621" spans="8:48" x14ac:dyDescent="0.3">
      <c r="H621" t="s">
        <v>1276</v>
      </c>
      <c r="I621" t="s">
        <v>1277</v>
      </c>
      <c r="J621">
        <v>0</v>
      </c>
      <c r="K621">
        <v>0</v>
      </c>
      <c r="L621">
        <v>0</v>
      </c>
      <c r="M621">
        <v>0</v>
      </c>
      <c r="N621">
        <v>0</v>
      </c>
      <c r="O621">
        <v>0</v>
      </c>
      <c r="P621">
        <v>0</v>
      </c>
      <c r="Q621">
        <v>0</v>
      </c>
      <c r="R621">
        <v>0.27329999999999999</v>
      </c>
      <c r="S621">
        <v>0</v>
      </c>
      <c r="T621">
        <v>0</v>
      </c>
      <c r="U621">
        <v>0</v>
      </c>
      <c r="V621">
        <v>0</v>
      </c>
      <c r="W621">
        <v>0</v>
      </c>
      <c r="X621">
        <v>0</v>
      </c>
      <c r="Y621">
        <v>0</v>
      </c>
      <c r="Z621">
        <v>0</v>
      </c>
      <c r="AA621">
        <v>0</v>
      </c>
      <c r="AB621">
        <v>0</v>
      </c>
      <c r="AC621">
        <v>0</v>
      </c>
      <c r="AD621">
        <v>0</v>
      </c>
      <c r="AE621">
        <v>0</v>
      </c>
      <c r="AF621">
        <v>0</v>
      </c>
      <c r="AG621">
        <v>0</v>
      </c>
      <c r="AH621">
        <v>0</v>
      </c>
      <c r="AI621">
        <v>0</v>
      </c>
      <c r="AJ621">
        <v>0</v>
      </c>
      <c r="AK621">
        <v>0.4269</v>
      </c>
      <c r="AL621">
        <v>0.30719999999999997</v>
      </c>
      <c r="AM621">
        <v>0</v>
      </c>
      <c r="AN621">
        <v>0.1207</v>
      </c>
      <c r="AO621">
        <v>0.11650000000000001</v>
      </c>
      <c r="AP621">
        <v>0</v>
      </c>
      <c r="AQ621">
        <v>0</v>
      </c>
      <c r="AR621">
        <v>0</v>
      </c>
      <c r="AS621">
        <v>0</v>
      </c>
      <c r="AT621">
        <v>0</v>
      </c>
      <c r="AU621">
        <v>0</v>
      </c>
      <c r="AV621">
        <v>0.26579999999999998</v>
      </c>
    </row>
    <row r="622" spans="8:48" x14ac:dyDescent="0.3">
      <c r="H622" t="s">
        <v>81</v>
      </c>
      <c r="I622" t="s">
        <v>631</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0.46899999999999997</v>
      </c>
      <c r="AR622">
        <v>0.55730000000000002</v>
      </c>
      <c r="AS622">
        <v>0.51739999999999997</v>
      </c>
      <c r="AT622">
        <v>0.2432</v>
      </c>
      <c r="AU622">
        <v>0.24779999999999999</v>
      </c>
      <c r="AV622">
        <v>0.2641</v>
      </c>
    </row>
    <row r="623" spans="8:48" x14ac:dyDescent="0.3">
      <c r="H623" t="s">
        <v>1278</v>
      </c>
      <c r="I623" t="s">
        <v>1279</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0.20469999999999999</v>
      </c>
      <c r="AU623">
        <v>0.26379999999999998</v>
      </c>
      <c r="AV623">
        <v>0.2626</v>
      </c>
    </row>
    <row r="624" spans="8:48" x14ac:dyDescent="0.3">
      <c r="H624" t="s">
        <v>176</v>
      </c>
      <c r="I624" t="s">
        <v>1280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0.2893</v>
      </c>
      <c r="AK624">
        <v>0.30570000000000003</v>
      </c>
      <c r="AL624">
        <v>0</v>
      </c>
      <c r="AM624">
        <v>0</v>
      </c>
      <c r="AN624">
        <v>0</v>
      </c>
      <c r="AO624">
        <v>0</v>
      </c>
      <c r="AP624">
        <v>0</v>
      </c>
      <c r="AQ624">
        <v>0</v>
      </c>
      <c r="AR624">
        <v>0</v>
      </c>
      <c r="AS624">
        <v>0</v>
      </c>
      <c r="AT624">
        <v>0</v>
      </c>
      <c r="AU624">
        <v>0.2089</v>
      </c>
      <c r="AV624">
        <v>0.26240000000000002</v>
      </c>
    </row>
    <row r="625" spans="8:48" x14ac:dyDescent="0.3">
      <c r="H625" t="s">
        <v>1281</v>
      </c>
      <c r="I625" t="s">
        <v>1282</v>
      </c>
      <c r="J625">
        <v>0</v>
      </c>
      <c r="K625">
        <v>0</v>
      </c>
      <c r="L625">
        <v>0</v>
      </c>
      <c r="M625">
        <v>0</v>
      </c>
      <c r="N625">
        <v>0</v>
      </c>
      <c r="O625">
        <v>0</v>
      </c>
      <c r="P625">
        <v>0</v>
      </c>
      <c r="Q625">
        <v>0</v>
      </c>
      <c r="R625">
        <v>0</v>
      </c>
      <c r="S625">
        <v>0</v>
      </c>
      <c r="T625">
        <v>0</v>
      </c>
      <c r="U625">
        <v>0</v>
      </c>
      <c r="V625">
        <v>0.52129999999999999</v>
      </c>
      <c r="W625">
        <v>0.44350000000000001</v>
      </c>
      <c r="X625">
        <v>0.50480000000000003</v>
      </c>
      <c r="Y625">
        <v>0.79159999999999997</v>
      </c>
      <c r="Z625">
        <v>0.91300000000000003</v>
      </c>
      <c r="AA625">
        <v>0.54769999999999996</v>
      </c>
      <c r="AB625">
        <v>0.59409999999999996</v>
      </c>
      <c r="AC625">
        <v>0.56679999999999997</v>
      </c>
      <c r="AD625">
        <v>0.56730000000000003</v>
      </c>
      <c r="AE625">
        <v>0.53469999999999995</v>
      </c>
      <c r="AF625">
        <v>0</v>
      </c>
      <c r="AG625">
        <v>0</v>
      </c>
      <c r="AH625">
        <v>0</v>
      </c>
      <c r="AI625">
        <v>0</v>
      </c>
      <c r="AJ625">
        <v>0</v>
      </c>
      <c r="AK625">
        <v>0</v>
      </c>
      <c r="AL625">
        <v>0</v>
      </c>
      <c r="AM625">
        <v>0</v>
      </c>
      <c r="AN625">
        <v>0</v>
      </c>
      <c r="AO625">
        <v>0</v>
      </c>
      <c r="AP625">
        <v>0</v>
      </c>
      <c r="AQ625">
        <v>0</v>
      </c>
      <c r="AR625">
        <v>0</v>
      </c>
      <c r="AS625">
        <v>0</v>
      </c>
      <c r="AT625">
        <v>0</v>
      </c>
      <c r="AU625">
        <v>0.17849999999999999</v>
      </c>
      <c r="AV625">
        <v>0.26029999999999998</v>
      </c>
    </row>
    <row r="626" spans="8:48" x14ac:dyDescent="0.3">
      <c r="H626" t="s">
        <v>1283</v>
      </c>
      <c r="I626" t="s">
        <v>1284</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0.2586</v>
      </c>
    </row>
    <row r="627" spans="8:48" x14ac:dyDescent="0.3">
      <c r="H627" t="s">
        <v>381</v>
      </c>
      <c r="I627" t="s">
        <v>565</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0.30430000000000001</v>
      </c>
      <c r="AK627">
        <v>0.36730000000000002</v>
      </c>
      <c r="AL627">
        <v>0.29659999999999997</v>
      </c>
      <c r="AM627">
        <v>0</v>
      </c>
      <c r="AN627">
        <v>0</v>
      </c>
      <c r="AO627">
        <v>0.2621</v>
      </c>
      <c r="AP627">
        <v>0.22420000000000001</v>
      </c>
      <c r="AQ627">
        <v>0</v>
      </c>
      <c r="AR627">
        <v>0</v>
      </c>
      <c r="AS627">
        <v>0</v>
      </c>
      <c r="AT627">
        <v>0</v>
      </c>
      <c r="AU627">
        <v>0</v>
      </c>
      <c r="AV627">
        <v>0.25569999999999998</v>
      </c>
    </row>
    <row r="628" spans="8:48" x14ac:dyDescent="0.3">
      <c r="H628" t="s">
        <v>1285</v>
      </c>
      <c r="I628" t="s">
        <v>1286</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0.32219999999999999</v>
      </c>
      <c r="AO628">
        <v>0.75180000000000002</v>
      </c>
      <c r="AP628">
        <v>0.61280000000000001</v>
      </c>
      <c r="AQ628">
        <v>0.6653</v>
      </c>
      <c r="AR628">
        <v>0.27779999999999999</v>
      </c>
      <c r="AS628">
        <v>0.59889999999999999</v>
      </c>
      <c r="AT628">
        <v>0.53110000000000002</v>
      </c>
      <c r="AU628">
        <v>0.51139999999999997</v>
      </c>
      <c r="AV628">
        <v>0.25330000000000003</v>
      </c>
    </row>
    <row r="629" spans="8:48" x14ac:dyDescent="0.3">
      <c r="H629" t="s">
        <v>188</v>
      </c>
      <c r="I629" t="s">
        <v>546</v>
      </c>
      <c r="J629">
        <v>0.84389999999999998</v>
      </c>
      <c r="K629">
        <v>0.90780000000000005</v>
      </c>
      <c r="L629">
        <v>0.56079999999999997</v>
      </c>
      <c r="M629">
        <v>0.59930000000000005</v>
      </c>
      <c r="N629">
        <v>0.69140000000000001</v>
      </c>
      <c r="O629">
        <v>0.67720000000000002</v>
      </c>
      <c r="P629">
        <v>0</v>
      </c>
      <c r="Q629">
        <v>0</v>
      </c>
      <c r="R629">
        <v>0</v>
      </c>
      <c r="S629">
        <v>0</v>
      </c>
      <c r="T629">
        <v>0.2586</v>
      </c>
      <c r="U629">
        <v>0.2311</v>
      </c>
      <c r="V629">
        <v>0.50290000000000001</v>
      </c>
      <c r="W629">
        <v>0.93159999999999998</v>
      </c>
      <c r="X629">
        <v>0.73829999999999996</v>
      </c>
      <c r="Y629">
        <v>0.7107</v>
      </c>
      <c r="Z629">
        <v>0.29399999999999998</v>
      </c>
      <c r="AA629">
        <v>0.44109999999999999</v>
      </c>
      <c r="AB629">
        <v>0.40550000000000003</v>
      </c>
      <c r="AC629">
        <v>0.46949999999999997</v>
      </c>
      <c r="AD629">
        <v>0.29459999999999997</v>
      </c>
      <c r="AE629">
        <v>0.57609999999999995</v>
      </c>
      <c r="AF629">
        <v>0.72430000000000005</v>
      </c>
      <c r="AG629">
        <v>0.64849999999999997</v>
      </c>
      <c r="AH629">
        <v>0.60629999999999995</v>
      </c>
      <c r="AI629">
        <v>0.68130000000000002</v>
      </c>
      <c r="AJ629">
        <v>0.65510000000000002</v>
      </c>
      <c r="AK629">
        <v>0.66049999999999998</v>
      </c>
      <c r="AL629">
        <v>1.0396000000000001</v>
      </c>
      <c r="AM629">
        <v>0.35880000000000001</v>
      </c>
      <c r="AN629">
        <v>0.88029999999999997</v>
      </c>
      <c r="AO629">
        <v>0.79459999999999997</v>
      </c>
      <c r="AP629">
        <v>0</v>
      </c>
      <c r="AQ629">
        <v>0</v>
      </c>
      <c r="AR629">
        <v>0</v>
      </c>
      <c r="AS629">
        <v>0</v>
      </c>
      <c r="AT629">
        <v>0</v>
      </c>
      <c r="AU629">
        <v>0.26129999999999998</v>
      </c>
      <c r="AV629">
        <v>0.25180000000000002</v>
      </c>
    </row>
    <row r="630" spans="8:48" x14ac:dyDescent="0.3">
      <c r="H630" t="s">
        <v>1287</v>
      </c>
      <c r="I630" t="s">
        <v>1288</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0.2157</v>
      </c>
      <c r="AU630">
        <v>0.28910000000000002</v>
      </c>
      <c r="AV630">
        <v>0.24959999999999999</v>
      </c>
    </row>
    <row r="631" spans="8:48" x14ac:dyDescent="0.3">
      <c r="H631" t="s">
        <v>1289</v>
      </c>
      <c r="I631" t="s">
        <v>1290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0.24540000000000001</v>
      </c>
    </row>
    <row r="632" spans="8:48" x14ac:dyDescent="0.3">
      <c r="H632" t="s">
        <v>727</v>
      </c>
      <c r="I632" t="s">
        <v>728</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0.24410000000000001</v>
      </c>
    </row>
    <row r="633" spans="8:48" x14ac:dyDescent="0.3">
      <c r="H633" t="s">
        <v>1291</v>
      </c>
      <c r="I633" t="s">
        <v>1292</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0.24060000000000001</v>
      </c>
    </row>
    <row r="634" spans="8:48" x14ac:dyDescent="0.3">
      <c r="H634" t="s">
        <v>1293</v>
      </c>
      <c r="I634" t="s">
        <v>1294</v>
      </c>
      <c r="J634">
        <v>0</v>
      </c>
      <c r="K634">
        <v>0</v>
      </c>
      <c r="L634">
        <v>0</v>
      </c>
      <c r="M634">
        <v>0</v>
      </c>
      <c r="N634">
        <v>0</v>
      </c>
      <c r="O634">
        <v>0</v>
      </c>
      <c r="P634">
        <v>0.40479999999999999</v>
      </c>
      <c r="Q634">
        <v>0</v>
      </c>
      <c r="R634">
        <v>0</v>
      </c>
      <c r="S634">
        <v>0.18779999999999999</v>
      </c>
      <c r="T634">
        <v>0.15920000000000001</v>
      </c>
      <c r="U634">
        <v>0.13919999999999999</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0.38100000000000001</v>
      </c>
      <c r="AP634">
        <v>0.40079999999999999</v>
      </c>
      <c r="AQ634">
        <v>0.61029999999999995</v>
      </c>
      <c r="AR634">
        <v>0.90559999999999996</v>
      </c>
      <c r="AS634">
        <v>0.4486</v>
      </c>
      <c r="AT634">
        <v>0.30109999999999998</v>
      </c>
      <c r="AU634">
        <v>0.34960000000000002</v>
      </c>
      <c r="AV634">
        <v>0.24049999999999999</v>
      </c>
    </row>
    <row r="635" spans="8:48" x14ac:dyDescent="0.3">
      <c r="H635" t="s">
        <v>1295</v>
      </c>
      <c r="I635" t="s">
        <v>1296</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0.17699999999999999</v>
      </c>
      <c r="AU635">
        <v>0.23530000000000001</v>
      </c>
      <c r="AV635">
        <v>0.23469999999999999</v>
      </c>
    </row>
    <row r="636" spans="8:48" x14ac:dyDescent="0.3">
      <c r="H636" t="s">
        <v>687</v>
      </c>
      <c r="I636" t="s">
        <v>688</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0.24890000000000001</v>
      </c>
      <c r="AV636">
        <v>0.23319999999999999</v>
      </c>
    </row>
    <row r="637" spans="8:48" x14ac:dyDescent="0.3">
      <c r="H637" t="s">
        <v>1297</v>
      </c>
      <c r="I637" t="s">
        <v>1298</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0.29759999999999998</v>
      </c>
      <c r="AE637">
        <v>0.32579999999999998</v>
      </c>
      <c r="AF637">
        <v>0.2021</v>
      </c>
      <c r="AG637">
        <v>0.21909999999999999</v>
      </c>
      <c r="AH637">
        <v>0.2006</v>
      </c>
      <c r="AI637">
        <v>0.1004</v>
      </c>
      <c r="AJ637">
        <v>0.10290000000000001</v>
      </c>
      <c r="AK637">
        <v>0.1066</v>
      </c>
      <c r="AL637">
        <v>0</v>
      </c>
      <c r="AM637">
        <v>0</v>
      </c>
      <c r="AN637">
        <v>0</v>
      </c>
      <c r="AO637">
        <v>0</v>
      </c>
      <c r="AP637">
        <v>0</v>
      </c>
      <c r="AQ637">
        <v>0</v>
      </c>
      <c r="AR637">
        <v>0</v>
      </c>
      <c r="AS637">
        <v>0</v>
      </c>
      <c r="AT637">
        <v>0</v>
      </c>
      <c r="AU637">
        <v>0</v>
      </c>
      <c r="AV637">
        <v>0.2321</v>
      </c>
    </row>
    <row r="638" spans="8:48" x14ac:dyDescent="0.3">
      <c r="H638" t="s">
        <v>1299</v>
      </c>
      <c r="I638" t="s">
        <v>1300</v>
      </c>
      <c r="J638">
        <v>0</v>
      </c>
      <c r="K638">
        <v>0</v>
      </c>
      <c r="L638">
        <v>0</v>
      </c>
      <c r="M638">
        <v>0.60360000000000003</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0.252</v>
      </c>
      <c r="AV638">
        <v>0.23080000000000001</v>
      </c>
    </row>
    <row r="639" spans="8:48" x14ac:dyDescent="0.3">
      <c r="H639" t="s">
        <v>190</v>
      </c>
      <c r="I639" t="s">
        <v>1301</v>
      </c>
      <c r="J639">
        <v>0</v>
      </c>
      <c r="K639">
        <v>0</v>
      </c>
      <c r="L639">
        <v>0</v>
      </c>
      <c r="M639">
        <v>0.60870000000000002</v>
      </c>
      <c r="N639">
        <v>0.70489999999999997</v>
      </c>
      <c r="O639">
        <v>0.81140000000000001</v>
      </c>
      <c r="P639">
        <v>0.73089999999999999</v>
      </c>
      <c r="Q639">
        <v>0.79690000000000005</v>
      </c>
      <c r="R639">
        <v>0.22289999999999999</v>
      </c>
      <c r="S639">
        <v>4.65E-2</v>
      </c>
      <c r="T639">
        <v>0</v>
      </c>
      <c r="U639">
        <v>0</v>
      </c>
      <c r="V639">
        <v>0</v>
      </c>
      <c r="W639">
        <v>0</v>
      </c>
      <c r="X639">
        <v>0</v>
      </c>
      <c r="Y639">
        <v>0</v>
      </c>
      <c r="Z639">
        <v>0.6129</v>
      </c>
      <c r="AA639">
        <v>0.51319999999999999</v>
      </c>
      <c r="AB639">
        <v>0</v>
      </c>
      <c r="AC639">
        <v>0</v>
      </c>
      <c r="AD639">
        <v>0</v>
      </c>
      <c r="AE639">
        <v>0</v>
      </c>
      <c r="AF639">
        <v>0.2475</v>
      </c>
      <c r="AG639">
        <v>0.2571</v>
      </c>
      <c r="AH639">
        <v>0.47160000000000002</v>
      </c>
      <c r="AI639">
        <v>0.46210000000000001</v>
      </c>
      <c r="AJ639">
        <v>0.33179999999999998</v>
      </c>
      <c r="AK639">
        <v>0.38040000000000002</v>
      </c>
      <c r="AL639">
        <v>0.25559999999999999</v>
      </c>
      <c r="AM639">
        <v>0</v>
      </c>
      <c r="AN639">
        <v>0</v>
      </c>
      <c r="AO639">
        <v>0</v>
      </c>
      <c r="AP639">
        <v>0</v>
      </c>
      <c r="AQ639">
        <v>0</v>
      </c>
      <c r="AR639">
        <v>0</v>
      </c>
      <c r="AS639">
        <v>0</v>
      </c>
      <c r="AT639">
        <v>0</v>
      </c>
      <c r="AU639">
        <v>0</v>
      </c>
      <c r="AV639">
        <v>0.2303</v>
      </c>
    </row>
    <row r="640" spans="8:48" x14ac:dyDescent="0.3">
      <c r="H640" t="s">
        <v>662</v>
      </c>
      <c r="I640" t="s">
        <v>663</v>
      </c>
      <c r="J640">
        <v>0</v>
      </c>
      <c r="K640">
        <v>0</v>
      </c>
      <c r="L640">
        <v>6.8000000000000005E-2</v>
      </c>
      <c r="M640">
        <v>0</v>
      </c>
      <c r="N640">
        <v>0</v>
      </c>
      <c r="O640">
        <v>0</v>
      </c>
      <c r="P640">
        <v>0</v>
      </c>
      <c r="Q640">
        <v>0</v>
      </c>
      <c r="R640">
        <v>0</v>
      </c>
      <c r="S640">
        <v>0</v>
      </c>
      <c r="T640">
        <v>0</v>
      </c>
      <c r="U640">
        <v>0</v>
      </c>
      <c r="V640">
        <v>0</v>
      </c>
      <c r="W640">
        <v>0</v>
      </c>
      <c r="X640">
        <v>0</v>
      </c>
      <c r="Y640">
        <v>0</v>
      </c>
      <c r="Z640">
        <v>0</v>
      </c>
      <c r="AA640">
        <v>0.14249999999999999</v>
      </c>
      <c r="AB640">
        <v>0.2077</v>
      </c>
      <c r="AC640">
        <v>0.2717</v>
      </c>
      <c r="AD640">
        <v>0.19650000000000001</v>
      </c>
      <c r="AE640">
        <v>0.22670000000000001</v>
      </c>
      <c r="AF640">
        <v>0</v>
      </c>
      <c r="AG640">
        <v>0</v>
      </c>
      <c r="AH640">
        <v>0</v>
      </c>
      <c r="AI640">
        <v>0.25629999999999997</v>
      </c>
      <c r="AJ640">
        <v>0.37340000000000001</v>
      </c>
      <c r="AK640">
        <v>0.38600000000000001</v>
      </c>
      <c r="AL640">
        <v>0.41970000000000002</v>
      </c>
      <c r="AM640">
        <v>0.41909999999999997</v>
      </c>
      <c r="AN640">
        <v>0.33350000000000002</v>
      </c>
      <c r="AO640">
        <v>0.41670000000000001</v>
      </c>
      <c r="AP640">
        <v>0.48499999999999999</v>
      </c>
      <c r="AQ640">
        <v>0</v>
      </c>
      <c r="AR640">
        <v>0</v>
      </c>
      <c r="AS640">
        <v>0</v>
      </c>
      <c r="AT640">
        <v>0.30430000000000001</v>
      </c>
      <c r="AU640">
        <v>0.26879999999999998</v>
      </c>
      <c r="AV640">
        <v>0.23</v>
      </c>
    </row>
    <row r="641" spans="8:48" x14ac:dyDescent="0.3">
      <c r="H641" t="s">
        <v>1302</v>
      </c>
      <c r="I641" t="s">
        <v>1303</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0.35649999999999998</v>
      </c>
      <c r="AS641">
        <v>0.34300000000000003</v>
      </c>
      <c r="AT641">
        <v>0.25319999999999998</v>
      </c>
      <c r="AU641">
        <v>0.3175</v>
      </c>
      <c r="AV641">
        <v>0.2298</v>
      </c>
    </row>
    <row r="642" spans="8:48" x14ac:dyDescent="0.3">
      <c r="H642" t="s">
        <v>1304</v>
      </c>
      <c r="I642" t="s">
        <v>1305</v>
      </c>
      <c r="J642">
        <v>0.72670000000000001</v>
      </c>
      <c r="K642">
        <v>0.55640000000000001</v>
      </c>
      <c r="L642">
        <v>0.68189999999999995</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0.67700000000000005</v>
      </c>
      <c r="AP642">
        <v>0.6341</v>
      </c>
      <c r="AQ642">
        <v>0</v>
      </c>
      <c r="AR642">
        <v>0</v>
      </c>
      <c r="AS642">
        <v>0</v>
      </c>
      <c r="AT642">
        <v>0</v>
      </c>
      <c r="AU642">
        <v>0.25990000000000002</v>
      </c>
      <c r="AV642">
        <v>0.22789999999999999</v>
      </c>
    </row>
    <row r="643" spans="8:48" x14ac:dyDescent="0.3">
      <c r="H643" t="s">
        <v>1306</v>
      </c>
      <c r="I643" t="s">
        <v>1307</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0.24660000000000001</v>
      </c>
      <c r="AU643">
        <v>0.22559999999999999</v>
      </c>
      <c r="AV643">
        <v>0.21990000000000001</v>
      </c>
    </row>
    <row r="644" spans="8:48" x14ac:dyDescent="0.3">
      <c r="H644" t="s">
        <v>1308</v>
      </c>
      <c r="I644" t="s">
        <v>1309</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0.2167</v>
      </c>
    </row>
    <row r="645" spans="8:48" x14ac:dyDescent="0.3">
      <c r="H645" t="s">
        <v>1310</v>
      </c>
      <c r="I645" t="s">
        <v>1311</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0.24859999999999999</v>
      </c>
      <c r="AV645">
        <v>0.21540000000000001</v>
      </c>
    </row>
    <row r="646" spans="8:48" x14ac:dyDescent="0.3">
      <c r="H646" t="s">
        <v>1312</v>
      </c>
      <c r="I646" t="s">
        <v>1313</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0.2109</v>
      </c>
    </row>
    <row r="647" spans="8:48" x14ac:dyDescent="0.3">
      <c r="H647" t="s">
        <v>1314</v>
      </c>
      <c r="I647" t="s">
        <v>1315</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0.20949999999999999</v>
      </c>
    </row>
    <row r="648" spans="8:48" x14ac:dyDescent="0.3">
      <c r="H648" t="s">
        <v>1316</v>
      </c>
      <c r="I648" t="s">
        <v>1317</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0.20230000000000001</v>
      </c>
      <c r="AV648">
        <v>0.1976</v>
      </c>
    </row>
    <row r="649" spans="8:48" x14ac:dyDescent="0.3">
      <c r="H649" t="s">
        <v>1318</v>
      </c>
      <c r="I649" t="s">
        <v>1319</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0.26150000000000001</v>
      </c>
      <c r="AR649">
        <v>0.67510000000000003</v>
      </c>
      <c r="AS649">
        <v>0.51229999999999998</v>
      </c>
      <c r="AT649">
        <v>0.23910000000000001</v>
      </c>
      <c r="AU649">
        <v>0.22700000000000001</v>
      </c>
      <c r="AV649">
        <v>0.1958</v>
      </c>
    </row>
    <row r="650" spans="8:48" x14ac:dyDescent="0.3">
      <c r="H650" t="s">
        <v>1320</v>
      </c>
      <c r="I650" t="s">
        <v>1321</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0.17269999999999999</v>
      </c>
      <c r="AV650">
        <v>0.18429999999999999</v>
      </c>
    </row>
    <row r="651" spans="8:48" x14ac:dyDescent="0.3">
      <c r="H651" t="s">
        <v>1322</v>
      </c>
      <c r="I651" t="s">
        <v>1323</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5.8700000000000002E-2</v>
      </c>
      <c r="AV651">
        <v>0.18360000000000001</v>
      </c>
    </row>
    <row r="652" spans="8:48" x14ac:dyDescent="0.3">
      <c r="H652" t="s">
        <v>1324</v>
      </c>
      <c r="I652" t="s">
        <v>1325</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0.35499999999999998</v>
      </c>
      <c r="AU652">
        <v>0.34789999999999999</v>
      </c>
      <c r="AV652">
        <v>0.183</v>
      </c>
    </row>
    <row r="653" spans="8:48" x14ac:dyDescent="0.3">
      <c r="H653" t="s">
        <v>1326</v>
      </c>
      <c r="I653" t="s">
        <v>1327</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0.1938</v>
      </c>
      <c r="AV653">
        <v>0.17610000000000001</v>
      </c>
    </row>
    <row r="654" spans="8:48" x14ac:dyDescent="0.3">
      <c r="H654" t="s">
        <v>1328</v>
      </c>
      <c r="I654" t="s">
        <v>1329</v>
      </c>
      <c r="J654">
        <v>0</v>
      </c>
      <c r="K654">
        <v>0</v>
      </c>
      <c r="L654">
        <v>0</v>
      </c>
      <c r="M654">
        <v>0</v>
      </c>
      <c r="N654">
        <v>0</v>
      </c>
      <c r="O654">
        <v>0</v>
      </c>
      <c r="P654">
        <v>0</v>
      </c>
      <c r="Q654">
        <v>0</v>
      </c>
      <c r="R654">
        <v>0.73019999999999996</v>
      </c>
      <c r="S654">
        <v>0.62019999999999997</v>
      </c>
      <c r="T654">
        <v>0.62649999999999995</v>
      </c>
      <c r="U654">
        <v>0.57550000000000001</v>
      </c>
      <c r="V654">
        <v>0.56850000000000001</v>
      </c>
      <c r="W654">
        <v>0.62380000000000002</v>
      </c>
      <c r="X654">
        <v>1.5</v>
      </c>
      <c r="Y654">
        <v>1.5242</v>
      </c>
      <c r="Z654">
        <v>0.77400000000000002</v>
      </c>
      <c r="AA654">
        <v>0</v>
      </c>
      <c r="AB654">
        <v>0</v>
      </c>
      <c r="AC654">
        <v>0</v>
      </c>
      <c r="AD654">
        <v>0</v>
      </c>
      <c r="AE654">
        <v>0</v>
      </c>
      <c r="AF654">
        <v>0.20549999999999999</v>
      </c>
      <c r="AG654">
        <v>0.41139999999999999</v>
      </c>
      <c r="AH654">
        <v>0.68789999999999996</v>
      </c>
      <c r="AI654">
        <v>0.58889999999999998</v>
      </c>
      <c r="AJ654">
        <v>0</v>
      </c>
      <c r="AK654">
        <v>0</v>
      </c>
      <c r="AL654">
        <v>0.23380000000000001</v>
      </c>
      <c r="AM654">
        <v>0.45529999999999998</v>
      </c>
      <c r="AN654">
        <v>0.71350000000000002</v>
      </c>
      <c r="AO654">
        <v>0.77129999999999999</v>
      </c>
      <c r="AP654">
        <v>0.46010000000000001</v>
      </c>
      <c r="AQ654">
        <v>0.30459999999999998</v>
      </c>
      <c r="AR654">
        <v>0</v>
      </c>
      <c r="AS654">
        <v>0</v>
      </c>
      <c r="AT654">
        <v>0</v>
      </c>
      <c r="AU654">
        <v>0.1701</v>
      </c>
      <c r="AV654">
        <v>0.16320000000000001</v>
      </c>
    </row>
    <row r="655" spans="8:48" x14ac:dyDescent="0.3">
      <c r="H655" t="s">
        <v>1330</v>
      </c>
      <c r="I655" t="s">
        <v>1331</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0.40050000000000002</v>
      </c>
      <c r="AQ655">
        <v>0.5696</v>
      </c>
      <c r="AR655">
        <v>0.76680000000000004</v>
      </c>
      <c r="AS655">
        <v>0.29580000000000001</v>
      </c>
      <c r="AT655">
        <v>0.15640000000000001</v>
      </c>
      <c r="AU655">
        <v>0.20150000000000001</v>
      </c>
      <c r="AV655">
        <v>0.1484</v>
      </c>
    </row>
    <row r="656" spans="8:48" x14ac:dyDescent="0.3">
      <c r="H656" t="s">
        <v>1332</v>
      </c>
      <c r="I656" t="s">
        <v>1333</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0.13350000000000001</v>
      </c>
    </row>
    <row r="657" spans="8:48" x14ac:dyDescent="0.3">
      <c r="H657" t="s">
        <v>1334</v>
      </c>
      <c r="I657" t="s">
        <v>1335</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0.13289999999999999</v>
      </c>
      <c r="AV657">
        <v>0.105</v>
      </c>
    </row>
    <row r="658" spans="8:48" x14ac:dyDescent="0.3">
      <c r="H658" t="s">
        <v>1336</v>
      </c>
      <c r="I658" t="s">
        <v>1337</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0.1074</v>
      </c>
      <c r="AV658">
        <v>0.10290000000000001</v>
      </c>
    </row>
    <row r="659" spans="8:48" x14ac:dyDescent="0.3">
      <c r="H659" t="s">
        <v>1338</v>
      </c>
      <c r="I659" t="s">
        <v>1339</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8.1699999999999995E-2</v>
      </c>
      <c r="AV659">
        <v>8.8300000000000003E-2</v>
      </c>
    </row>
    <row r="660" spans="8:48" x14ac:dyDescent="0.3">
      <c r="H660" t="s">
        <v>1340</v>
      </c>
      <c r="I660" t="s">
        <v>1341</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8.2799999999999999E-2</v>
      </c>
    </row>
    <row r="661" spans="8:48" x14ac:dyDescent="0.3">
      <c r="H661" t="s">
        <v>1342</v>
      </c>
      <c r="I661" t="s">
        <v>1343</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2.7699999999999999E-2</v>
      </c>
    </row>
    <row r="662" spans="8:48" x14ac:dyDescent="0.3">
      <c r="H662" t="s">
        <v>711</v>
      </c>
      <c r="I662" t="s">
        <v>712</v>
      </c>
      <c r="J662">
        <v>0</v>
      </c>
      <c r="K662">
        <v>0</v>
      </c>
      <c r="L662">
        <v>0</v>
      </c>
      <c r="M662">
        <v>0</v>
      </c>
      <c r="N662">
        <v>0</v>
      </c>
      <c r="O662">
        <v>0</v>
      </c>
      <c r="P662">
        <v>0</v>
      </c>
      <c r="Q662">
        <v>0</v>
      </c>
      <c r="R662">
        <v>0</v>
      </c>
      <c r="S662">
        <v>0.73609999999999998</v>
      </c>
      <c r="T662">
        <v>0.7026</v>
      </c>
      <c r="U662">
        <v>0.85160000000000002</v>
      </c>
      <c r="V662">
        <v>0.50039999999999996</v>
      </c>
      <c r="W662">
        <v>0</v>
      </c>
      <c r="X662">
        <v>0</v>
      </c>
      <c r="Y662">
        <v>0</v>
      </c>
      <c r="Z662">
        <v>0</v>
      </c>
      <c r="AA662">
        <v>0</v>
      </c>
      <c r="AB662">
        <v>0</v>
      </c>
      <c r="AC662">
        <v>0</v>
      </c>
      <c r="AD662">
        <v>0</v>
      </c>
      <c r="AE662">
        <v>0</v>
      </c>
      <c r="AF662">
        <v>0.76870000000000005</v>
      </c>
      <c r="AG662">
        <v>0.63690000000000002</v>
      </c>
      <c r="AH662">
        <v>0</v>
      </c>
      <c r="AI662">
        <v>0</v>
      </c>
      <c r="AJ662">
        <v>0</v>
      </c>
      <c r="AK662">
        <v>0</v>
      </c>
      <c r="AL662">
        <v>0</v>
      </c>
      <c r="AM662">
        <v>0</v>
      </c>
      <c r="AN662">
        <v>0</v>
      </c>
      <c r="AO662">
        <v>0</v>
      </c>
      <c r="AP662">
        <v>0</v>
      </c>
      <c r="AQ662">
        <v>0</v>
      </c>
      <c r="AR662">
        <v>0</v>
      </c>
      <c r="AS662">
        <v>0</v>
      </c>
      <c r="AT662">
        <v>0</v>
      </c>
      <c r="AU662">
        <v>0</v>
      </c>
      <c r="AV662">
        <v>0</v>
      </c>
    </row>
    <row r="663" spans="8:48" x14ac:dyDescent="0.3">
      <c r="H663" t="s">
        <v>1344</v>
      </c>
      <c r="I663" t="s">
        <v>1345</v>
      </c>
      <c r="J663">
        <v>0</v>
      </c>
      <c r="K663">
        <v>0</v>
      </c>
      <c r="L663">
        <v>0</v>
      </c>
      <c r="M663">
        <v>0.63149999999999995</v>
      </c>
      <c r="N663">
        <v>0.77180000000000004</v>
      </c>
      <c r="O663">
        <v>0.69769999999999999</v>
      </c>
      <c r="P663">
        <v>0.7994</v>
      </c>
      <c r="Q663">
        <v>0.86380000000000001</v>
      </c>
      <c r="R663">
        <v>0.97009999999999996</v>
      </c>
      <c r="S663">
        <v>0.91579999999999995</v>
      </c>
      <c r="T663">
        <v>0.96619999999999995</v>
      </c>
      <c r="U663">
        <v>1.0097</v>
      </c>
      <c r="V663">
        <v>0.18010000000000001</v>
      </c>
      <c r="W663">
        <v>0</v>
      </c>
      <c r="X663">
        <v>0</v>
      </c>
      <c r="Y663">
        <v>0</v>
      </c>
      <c r="Z663">
        <v>0.59150000000000003</v>
      </c>
      <c r="AA663">
        <v>0.57509999999999994</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row>
    <row r="664" spans="8:48" x14ac:dyDescent="0.3">
      <c r="H664" t="s">
        <v>1346</v>
      </c>
      <c r="I664" t="s">
        <v>1347</v>
      </c>
      <c r="J664">
        <v>0</v>
      </c>
      <c r="K664">
        <v>0</v>
      </c>
      <c r="L664">
        <v>0</v>
      </c>
      <c r="M664">
        <v>0</v>
      </c>
      <c r="N664">
        <v>0</v>
      </c>
      <c r="O664">
        <v>0</v>
      </c>
      <c r="P664">
        <v>0</v>
      </c>
      <c r="Q664">
        <v>0</v>
      </c>
      <c r="R664">
        <v>0</v>
      </c>
      <c r="S664">
        <v>0</v>
      </c>
      <c r="T664">
        <v>0</v>
      </c>
      <c r="U664">
        <v>0</v>
      </c>
      <c r="V664">
        <v>0</v>
      </c>
      <c r="W664">
        <v>0</v>
      </c>
      <c r="X664">
        <v>0</v>
      </c>
      <c r="Y664">
        <v>0</v>
      </c>
      <c r="Z664">
        <v>0.26</v>
      </c>
      <c r="AA664">
        <v>0.2404</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row>
    <row r="665" spans="8:48" x14ac:dyDescent="0.3">
      <c r="H665" t="s">
        <v>1348</v>
      </c>
      <c r="I665" t="s">
        <v>1349</v>
      </c>
      <c r="J665">
        <v>0</v>
      </c>
      <c r="K665">
        <v>0</v>
      </c>
      <c r="L665">
        <v>0</v>
      </c>
      <c r="M665">
        <v>0</v>
      </c>
      <c r="N665">
        <v>0</v>
      </c>
      <c r="O665">
        <v>0</v>
      </c>
      <c r="P665">
        <v>0</v>
      </c>
      <c r="Q665">
        <v>0</v>
      </c>
      <c r="R665">
        <v>0</v>
      </c>
      <c r="S665">
        <v>0.61829999999999996</v>
      </c>
      <c r="T665">
        <v>0.56910000000000005</v>
      </c>
      <c r="U665">
        <v>0.57110000000000005</v>
      </c>
      <c r="V665">
        <v>0.58160000000000001</v>
      </c>
      <c r="W665">
        <v>0.46579999999999999</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row>
    <row r="666" spans="8:48" x14ac:dyDescent="0.3">
      <c r="H666" t="s">
        <v>1350</v>
      </c>
      <c r="I666" t="s">
        <v>1351</v>
      </c>
      <c r="J666">
        <v>0</v>
      </c>
      <c r="K666">
        <v>0</v>
      </c>
      <c r="L666">
        <v>0</v>
      </c>
      <c r="M666">
        <v>0</v>
      </c>
      <c r="N666">
        <v>0</v>
      </c>
      <c r="O666">
        <v>0</v>
      </c>
      <c r="P666">
        <v>0</v>
      </c>
      <c r="Q666">
        <v>0</v>
      </c>
      <c r="R666">
        <v>0</v>
      </c>
      <c r="S666">
        <v>0</v>
      </c>
      <c r="T666">
        <v>0</v>
      </c>
      <c r="U666">
        <v>0</v>
      </c>
      <c r="V666">
        <v>0</v>
      </c>
      <c r="W666">
        <v>0</v>
      </c>
      <c r="X666">
        <v>0</v>
      </c>
      <c r="Y666">
        <v>0</v>
      </c>
      <c r="Z666">
        <v>0.60729999999999995</v>
      </c>
      <c r="AA666">
        <v>0.60940000000000005</v>
      </c>
      <c r="AB666">
        <v>0.69520000000000004</v>
      </c>
      <c r="AC666">
        <v>0.58379999999999999</v>
      </c>
      <c r="AD666">
        <v>0.46820000000000001</v>
      </c>
      <c r="AE666">
        <v>0.3553</v>
      </c>
      <c r="AF666">
        <v>0</v>
      </c>
      <c r="AG666">
        <v>0</v>
      </c>
      <c r="AH666">
        <v>0</v>
      </c>
      <c r="AI666">
        <v>0</v>
      </c>
      <c r="AJ666">
        <v>0</v>
      </c>
      <c r="AK666">
        <v>0</v>
      </c>
      <c r="AL666">
        <v>0</v>
      </c>
      <c r="AM666">
        <v>0</v>
      </c>
      <c r="AN666">
        <v>0</v>
      </c>
      <c r="AO666">
        <v>0</v>
      </c>
      <c r="AP666">
        <v>0</v>
      </c>
      <c r="AQ666">
        <v>0</v>
      </c>
      <c r="AR666">
        <v>0</v>
      </c>
      <c r="AS666">
        <v>0</v>
      </c>
      <c r="AT666">
        <v>0</v>
      </c>
      <c r="AU666">
        <v>0</v>
      </c>
      <c r="AV666">
        <v>0</v>
      </c>
    </row>
    <row r="667" spans="8:48" x14ac:dyDescent="0.3">
      <c r="H667" t="s">
        <v>443</v>
      </c>
      <c r="I667" t="s">
        <v>599</v>
      </c>
      <c r="J667">
        <v>0</v>
      </c>
      <c r="K667">
        <v>0</v>
      </c>
      <c r="L667">
        <v>0</v>
      </c>
      <c r="M667">
        <v>0</v>
      </c>
      <c r="N667">
        <v>0</v>
      </c>
      <c r="O667">
        <v>0.78129999999999999</v>
      </c>
      <c r="P667">
        <v>0.72829999999999995</v>
      </c>
      <c r="Q667">
        <v>0.76449999999999996</v>
      </c>
      <c r="R667">
        <v>0.73460000000000003</v>
      </c>
      <c r="S667">
        <v>0.65169999999999995</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row>
    <row r="668" spans="8:48" x14ac:dyDescent="0.3">
      <c r="H668" t="s">
        <v>1352</v>
      </c>
      <c r="I668" t="s">
        <v>1353</v>
      </c>
      <c r="J668">
        <v>0</v>
      </c>
      <c r="K668">
        <v>0</v>
      </c>
      <c r="L668">
        <v>0</v>
      </c>
      <c r="M668">
        <v>0</v>
      </c>
      <c r="N668">
        <v>0</v>
      </c>
      <c r="O668">
        <v>0</v>
      </c>
      <c r="P668">
        <v>0</v>
      </c>
      <c r="Q668">
        <v>0</v>
      </c>
      <c r="R668">
        <v>0</v>
      </c>
      <c r="S668">
        <v>0.26479999999999998</v>
      </c>
      <c r="T668">
        <v>0.23139999999999999</v>
      </c>
      <c r="U668">
        <v>0.20169999999999999</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row>
    <row r="669" spans="8:48" x14ac:dyDescent="0.3">
      <c r="H669" t="s">
        <v>1354</v>
      </c>
      <c r="I669" t="s">
        <v>1355</v>
      </c>
      <c r="J669">
        <v>0</v>
      </c>
      <c r="K669">
        <v>0.55289999999999995</v>
      </c>
      <c r="L669">
        <v>0.73180000000000001</v>
      </c>
      <c r="M669">
        <v>0.69889999999999997</v>
      </c>
      <c r="N669">
        <v>0.74350000000000005</v>
      </c>
      <c r="O669">
        <v>0</v>
      </c>
      <c r="P669">
        <v>0</v>
      </c>
      <c r="Q669">
        <v>0.50209999999999999</v>
      </c>
      <c r="R669">
        <v>0.25</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row>
    <row r="670" spans="8:48" x14ac:dyDescent="0.3">
      <c r="H670" t="s">
        <v>1356</v>
      </c>
      <c r="I670" t="s">
        <v>1357</v>
      </c>
      <c r="J670">
        <v>0.76639999999999997</v>
      </c>
      <c r="K670">
        <v>0</v>
      </c>
      <c r="L670">
        <v>0</v>
      </c>
      <c r="M670">
        <v>0</v>
      </c>
      <c r="N670">
        <v>0</v>
      </c>
      <c r="O670">
        <v>0</v>
      </c>
      <c r="P670">
        <v>0.86970000000000003</v>
      </c>
      <c r="Q670">
        <v>0.93589999999999995</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row>
    <row r="671" spans="8:48" x14ac:dyDescent="0.3">
      <c r="H671" t="s">
        <v>717</v>
      </c>
      <c r="I671" t="s">
        <v>718</v>
      </c>
      <c r="J671">
        <v>0</v>
      </c>
      <c r="K671">
        <v>0</v>
      </c>
      <c r="L671">
        <v>0</v>
      </c>
      <c r="M671">
        <v>0</v>
      </c>
      <c r="N671">
        <v>0</v>
      </c>
      <c r="O671">
        <v>0</v>
      </c>
      <c r="P671">
        <v>0</v>
      </c>
      <c r="Q671">
        <v>0</v>
      </c>
      <c r="R671">
        <v>0</v>
      </c>
      <c r="S671">
        <v>0</v>
      </c>
      <c r="T671">
        <v>0</v>
      </c>
      <c r="U671">
        <v>0</v>
      </c>
      <c r="V671">
        <v>0</v>
      </c>
      <c r="W671">
        <v>0.74529999999999996</v>
      </c>
      <c r="X671">
        <v>0.69520000000000004</v>
      </c>
      <c r="Y671">
        <v>0.54420000000000002</v>
      </c>
      <c r="Z671">
        <v>0</v>
      </c>
      <c r="AA671">
        <v>0</v>
      </c>
      <c r="AB671">
        <v>0</v>
      </c>
      <c r="AC671">
        <v>0</v>
      </c>
      <c r="AD671">
        <v>0</v>
      </c>
      <c r="AE671">
        <v>0</v>
      </c>
      <c r="AF671">
        <v>0</v>
      </c>
      <c r="AG671">
        <v>0</v>
      </c>
      <c r="AH671">
        <v>0</v>
      </c>
      <c r="AI671">
        <v>0</v>
      </c>
      <c r="AJ671">
        <v>0</v>
      </c>
      <c r="AK671">
        <v>0</v>
      </c>
      <c r="AL671">
        <v>0.24690000000000001</v>
      </c>
      <c r="AM671">
        <v>0</v>
      </c>
      <c r="AN671">
        <v>0</v>
      </c>
      <c r="AO671">
        <v>0</v>
      </c>
      <c r="AP671">
        <v>0</v>
      </c>
      <c r="AQ671">
        <v>0</v>
      </c>
      <c r="AR671">
        <v>0</v>
      </c>
      <c r="AS671">
        <v>0</v>
      </c>
      <c r="AT671">
        <v>0</v>
      </c>
      <c r="AU671">
        <v>0</v>
      </c>
      <c r="AV671">
        <v>0</v>
      </c>
    </row>
    <row r="672" spans="8:48" x14ac:dyDescent="0.3">
      <c r="H672" t="s">
        <v>1358</v>
      </c>
      <c r="I672" t="s">
        <v>1359</v>
      </c>
      <c r="J672">
        <v>0</v>
      </c>
      <c r="K672">
        <v>0</v>
      </c>
      <c r="L672">
        <v>0</v>
      </c>
      <c r="M672">
        <v>0</v>
      </c>
      <c r="N672">
        <v>0</v>
      </c>
      <c r="O672">
        <v>0</v>
      </c>
      <c r="P672">
        <v>0</v>
      </c>
      <c r="Q672">
        <v>0</v>
      </c>
      <c r="R672">
        <v>0</v>
      </c>
      <c r="S672">
        <v>0</v>
      </c>
      <c r="T672">
        <v>0</v>
      </c>
      <c r="U672">
        <v>0</v>
      </c>
      <c r="V672">
        <v>0</v>
      </c>
      <c r="W672">
        <v>0</v>
      </c>
      <c r="X672">
        <v>0</v>
      </c>
      <c r="Y672">
        <v>0</v>
      </c>
      <c r="Z672">
        <v>0.1157</v>
      </c>
      <c r="AA672">
        <v>0.1172</v>
      </c>
      <c r="AB672">
        <v>0.13289999999999999</v>
      </c>
      <c r="AC672">
        <v>0.12609999999999999</v>
      </c>
      <c r="AD672">
        <v>0.155</v>
      </c>
      <c r="AE672">
        <v>0.11409999999999999</v>
      </c>
      <c r="AF672">
        <v>0</v>
      </c>
      <c r="AG672">
        <v>0</v>
      </c>
      <c r="AH672">
        <v>0</v>
      </c>
      <c r="AI672">
        <v>0</v>
      </c>
      <c r="AJ672">
        <v>0</v>
      </c>
      <c r="AK672">
        <v>0</v>
      </c>
      <c r="AL672">
        <v>0</v>
      </c>
      <c r="AM672">
        <v>0</v>
      </c>
      <c r="AN672">
        <v>0</v>
      </c>
      <c r="AO672">
        <v>0</v>
      </c>
      <c r="AP672">
        <v>0</v>
      </c>
      <c r="AQ672">
        <v>0</v>
      </c>
      <c r="AR672">
        <v>0</v>
      </c>
      <c r="AS672">
        <v>0</v>
      </c>
      <c r="AT672">
        <v>0</v>
      </c>
      <c r="AU672">
        <v>0</v>
      </c>
      <c r="AV672">
        <v>0</v>
      </c>
    </row>
    <row r="673" spans="8:48" x14ac:dyDescent="0.3">
      <c r="H673" t="s">
        <v>1360</v>
      </c>
      <c r="I673" t="s">
        <v>1361</v>
      </c>
      <c r="J673">
        <v>0</v>
      </c>
      <c r="K673">
        <v>0</v>
      </c>
      <c r="L673">
        <v>0</v>
      </c>
      <c r="M673">
        <v>0</v>
      </c>
      <c r="N673">
        <v>0</v>
      </c>
      <c r="O673">
        <v>0.19789999999999999</v>
      </c>
      <c r="P673">
        <v>0.67549999999999999</v>
      </c>
      <c r="Q673">
        <v>0.60940000000000005</v>
      </c>
      <c r="R673">
        <v>0</v>
      </c>
      <c r="S673">
        <v>0</v>
      </c>
      <c r="T673">
        <v>0.50480000000000003</v>
      </c>
      <c r="U673">
        <v>0.4798</v>
      </c>
      <c r="V673">
        <v>0.47970000000000002</v>
      </c>
      <c r="W673">
        <v>0.5585</v>
      </c>
      <c r="X673">
        <v>0.59719999999999995</v>
      </c>
      <c r="Y673">
        <v>0.48449999999999999</v>
      </c>
      <c r="Z673">
        <v>0</v>
      </c>
      <c r="AA673">
        <v>0</v>
      </c>
      <c r="AB673">
        <v>0</v>
      </c>
      <c r="AC673">
        <v>0</v>
      </c>
      <c r="AD673">
        <v>0</v>
      </c>
      <c r="AE673">
        <v>0</v>
      </c>
      <c r="AF673">
        <v>0</v>
      </c>
      <c r="AG673">
        <v>0</v>
      </c>
      <c r="AH673">
        <v>0.2167</v>
      </c>
      <c r="AI673">
        <v>0.2145</v>
      </c>
      <c r="AJ673">
        <v>0</v>
      </c>
      <c r="AK673">
        <v>0</v>
      </c>
      <c r="AL673">
        <v>0</v>
      </c>
      <c r="AM673">
        <v>0</v>
      </c>
      <c r="AN673">
        <v>0</v>
      </c>
      <c r="AO673">
        <v>0</v>
      </c>
      <c r="AP673">
        <v>0</v>
      </c>
      <c r="AQ673">
        <v>0</v>
      </c>
      <c r="AR673">
        <v>0</v>
      </c>
      <c r="AS673">
        <v>0</v>
      </c>
      <c r="AT673">
        <v>0</v>
      </c>
      <c r="AU673">
        <v>0</v>
      </c>
      <c r="AV673">
        <v>0</v>
      </c>
    </row>
    <row r="674" spans="8:48" x14ac:dyDescent="0.3">
      <c r="H674" t="s">
        <v>1362</v>
      </c>
      <c r="I674" t="s">
        <v>1363</v>
      </c>
      <c r="J674">
        <v>0</v>
      </c>
      <c r="K674">
        <v>0</v>
      </c>
      <c r="L674">
        <v>0</v>
      </c>
      <c r="M674">
        <v>0</v>
      </c>
      <c r="N674">
        <v>0</v>
      </c>
      <c r="O674">
        <v>0</v>
      </c>
      <c r="P674">
        <v>0</v>
      </c>
      <c r="Q674">
        <v>0</v>
      </c>
      <c r="R674">
        <v>0</v>
      </c>
      <c r="S674">
        <v>0</v>
      </c>
      <c r="T674">
        <v>0.38290000000000002</v>
      </c>
      <c r="U674">
        <v>0.375</v>
      </c>
      <c r="V674">
        <v>0.53790000000000004</v>
      </c>
      <c r="W674">
        <v>0.61140000000000005</v>
      </c>
      <c r="X674">
        <v>0.75829999999999997</v>
      </c>
      <c r="Y674">
        <v>0.89629999999999999</v>
      </c>
      <c r="Z674">
        <v>0.85809999999999997</v>
      </c>
      <c r="AA674">
        <v>0.5474</v>
      </c>
      <c r="AB674">
        <v>0.56630000000000003</v>
      </c>
      <c r="AC674">
        <v>0.55810000000000004</v>
      </c>
      <c r="AD674">
        <v>0.64180000000000004</v>
      </c>
      <c r="AE674">
        <v>0.442</v>
      </c>
      <c r="AF674">
        <v>0</v>
      </c>
      <c r="AG674">
        <v>0</v>
      </c>
      <c r="AH674">
        <v>0</v>
      </c>
      <c r="AI674">
        <v>0</v>
      </c>
      <c r="AJ674">
        <v>0</v>
      </c>
      <c r="AK674">
        <v>0</v>
      </c>
      <c r="AL674">
        <v>0</v>
      </c>
      <c r="AM674">
        <v>0</v>
      </c>
      <c r="AN674">
        <v>0</v>
      </c>
      <c r="AO674">
        <v>0</v>
      </c>
      <c r="AP674">
        <v>0</v>
      </c>
      <c r="AQ674">
        <v>0</v>
      </c>
      <c r="AR674">
        <v>0</v>
      </c>
      <c r="AS674">
        <v>0</v>
      </c>
      <c r="AT674">
        <v>0</v>
      </c>
      <c r="AU674">
        <v>0</v>
      </c>
      <c r="AV674">
        <v>0</v>
      </c>
    </row>
    <row r="675" spans="8:48" x14ac:dyDescent="0.3">
      <c r="H675" t="s">
        <v>355</v>
      </c>
      <c r="I675" t="s">
        <v>541</v>
      </c>
      <c r="J675">
        <v>0</v>
      </c>
      <c r="K675">
        <v>0</v>
      </c>
      <c r="L675">
        <v>0.67259999999999998</v>
      </c>
      <c r="M675">
        <v>0</v>
      </c>
      <c r="N675">
        <v>0</v>
      </c>
      <c r="O675">
        <v>0</v>
      </c>
      <c r="P675">
        <v>0</v>
      </c>
      <c r="Q675">
        <v>0</v>
      </c>
      <c r="R675">
        <v>0</v>
      </c>
      <c r="S675">
        <v>0</v>
      </c>
      <c r="T675">
        <v>0</v>
      </c>
      <c r="U675">
        <v>0</v>
      </c>
      <c r="V675">
        <v>0</v>
      </c>
      <c r="W675">
        <v>0.35360000000000003</v>
      </c>
      <c r="X675">
        <v>0.53739999999999999</v>
      </c>
      <c r="Y675">
        <v>0.58109999999999995</v>
      </c>
      <c r="Z675">
        <v>0.67469999999999997</v>
      </c>
      <c r="AA675">
        <v>0.52839999999999998</v>
      </c>
      <c r="AB675">
        <v>0.58299999999999996</v>
      </c>
      <c r="AC675">
        <v>0.61899999999999999</v>
      </c>
      <c r="AD675">
        <v>1.0266999999999999</v>
      </c>
      <c r="AE675">
        <v>1.123</v>
      </c>
      <c r="AF675">
        <v>0.64839999999999998</v>
      </c>
      <c r="AG675">
        <v>0.6774</v>
      </c>
      <c r="AH675">
        <v>0.65559999999999996</v>
      </c>
      <c r="AI675">
        <v>0.59230000000000005</v>
      </c>
      <c r="AJ675">
        <v>0.50849999999999995</v>
      </c>
      <c r="AK675">
        <v>0.44940000000000002</v>
      </c>
      <c r="AL675">
        <v>0</v>
      </c>
      <c r="AM675">
        <v>0</v>
      </c>
      <c r="AN675">
        <v>0</v>
      </c>
      <c r="AO675">
        <v>0.39389999999999997</v>
      </c>
      <c r="AP675">
        <v>0.4516</v>
      </c>
      <c r="AQ675">
        <v>0.48830000000000001</v>
      </c>
      <c r="AR675">
        <v>0</v>
      </c>
      <c r="AS675">
        <v>0.50060000000000004</v>
      </c>
      <c r="AT675">
        <v>0.53080000000000005</v>
      </c>
      <c r="AU675">
        <v>0.48670000000000002</v>
      </c>
      <c r="AV675">
        <v>0</v>
      </c>
    </row>
    <row r="676" spans="8:48" x14ac:dyDescent="0.3">
      <c r="H676" t="s">
        <v>1364</v>
      </c>
      <c r="I676" t="s">
        <v>1365</v>
      </c>
      <c r="J676">
        <v>0.90369999999999995</v>
      </c>
      <c r="K676">
        <v>1.1301000000000001</v>
      </c>
      <c r="L676">
        <v>1.0739000000000001</v>
      </c>
      <c r="M676">
        <v>0.86770000000000003</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row>
    <row r="677" spans="8:48" x14ac:dyDescent="0.3">
      <c r="H677" t="s">
        <v>1366</v>
      </c>
      <c r="I677" t="s">
        <v>1367</v>
      </c>
      <c r="J677">
        <v>0</v>
      </c>
      <c r="K677">
        <v>0</v>
      </c>
      <c r="L677">
        <v>0</v>
      </c>
      <c r="M677">
        <v>1.0159</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row>
    <row r="678" spans="8:48" x14ac:dyDescent="0.3">
      <c r="H678" t="s">
        <v>445</v>
      </c>
      <c r="I678" t="s">
        <v>601</v>
      </c>
      <c r="J678">
        <v>0</v>
      </c>
      <c r="K678">
        <v>0</v>
      </c>
      <c r="L678">
        <v>0</v>
      </c>
      <c r="M678">
        <v>0</v>
      </c>
      <c r="N678">
        <v>0.60160000000000002</v>
      </c>
      <c r="O678">
        <v>0.58099999999999996</v>
      </c>
      <c r="P678">
        <v>0</v>
      </c>
      <c r="Q678">
        <v>0</v>
      </c>
      <c r="R678">
        <v>0</v>
      </c>
      <c r="S678">
        <v>0</v>
      </c>
      <c r="T678">
        <v>0</v>
      </c>
      <c r="U678">
        <v>0</v>
      </c>
      <c r="V678">
        <v>0</v>
      </c>
      <c r="W678">
        <v>0.71809999999999996</v>
      </c>
      <c r="X678">
        <v>0.74170000000000003</v>
      </c>
      <c r="Y678">
        <v>0.82230000000000003</v>
      </c>
      <c r="Z678">
        <v>0.88780000000000003</v>
      </c>
      <c r="AA678">
        <v>0.87380000000000002</v>
      </c>
      <c r="AB678">
        <v>0.52900000000000003</v>
      </c>
      <c r="AC678">
        <v>0.57499999999999996</v>
      </c>
      <c r="AD678">
        <v>0.55800000000000005</v>
      </c>
      <c r="AE678">
        <v>0.50509999999999999</v>
      </c>
      <c r="AF678">
        <v>0.36990000000000001</v>
      </c>
      <c r="AG678">
        <v>0</v>
      </c>
      <c r="AH678">
        <v>0</v>
      </c>
      <c r="AI678">
        <v>0</v>
      </c>
      <c r="AJ678">
        <v>0</v>
      </c>
      <c r="AK678">
        <v>0</v>
      </c>
      <c r="AL678">
        <v>0</v>
      </c>
      <c r="AM678">
        <v>0</v>
      </c>
      <c r="AN678">
        <v>0</v>
      </c>
      <c r="AO678">
        <v>0</v>
      </c>
      <c r="AP678">
        <v>0</v>
      </c>
      <c r="AQ678">
        <v>0</v>
      </c>
      <c r="AR678">
        <v>0</v>
      </c>
      <c r="AS678">
        <v>0</v>
      </c>
      <c r="AT678">
        <v>0</v>
      </c>
      <c r="AU678">
        <v>0</v>
      </c>
      <c r="AV678">
        <v>0</v>
      </c>
    </row>
    <row r="679" spans="8:48" x14ac:dyDescent="0.3">
      <c r="H679" t="s">
        <v>1368</v>
      </c>
      <c r="I679" t="s">
        <v>1369</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0.84560000000000002</v>
      </c>
      <c r="AS679">
        <v>0</v>
      </c>
      <c r="AT679">
        <v>0</v>
      </c>
      <c r="AU679">
        <v>0</v>
      </c>
      <c r="AV679">
        <v>0</v>
      </c>
    </row>
    <row r="680" spans="8:48" x14ac:dyDescent="0.3">
      <c r="H680" t="s">
        <v>1370</v>
      </c>
      <c r="I680" t="s">
        <v>1371</v>
      </c>
      <c r="J680">
        <v>0</v>
      </c>
      <c r="K680">
        <v>0.58809999999999996</v>
      </c>
      <c r="L680">
        <v>1.0699000000000001</v>
      </c>
      <c r="M680">
        <v>1.0074000000000001</v>
      </c>
      <c r="N680">
        <v>0</v>
      </c>
      <c r="O680">
        <v>0</v>
      </c>
      <c r="P680">
        <v>0</v>
      </c>
      <c r="Q680">
        <v>0</v>
      </c>
      <c r="R680">
        <v>0</v>
      </c>
      <c r="S680">
        <v>0.1658</v>
      </c>
      <c r="T680">
        <v>0.14929999999999999</v>
      </c>
      <c r="U680">
        <v>0.14180000000000001</v>
      </c>
      <c r="V680">
        <v>0</v>
      </c>
      <c r="W680">
        <v>0</v>
      </c>
      <c r="X680">
        <v>0</v>
      </c>
      <c r="Y680">
        <v>0</v>
      </c>
      <c r="Z680">
        <v>0</v>
      </c>
      <c r="AA680">
        <v>0</v>
      </c>
      <c r="AB680">
        <v>0</v>
      </c>
      <c r="AC680">
        <v>0</v>
      </c>
      <c r="AD680">
        <v>0</v>
      </c>
      <c r="AE680">
        <v>0</v>
      </c>
      <c r="AF680">
        <v>0</v>
      </c>
      <c r="AG680">
        <v>0</v>
      </c>
      <c r="AH680">
        <v>0</v>
      </c>
      <c r="AI680">
        <v>0</v>
      </c>
      <c r="AJ680">
        <v>0</v>
      </c>
      <c r="AK680">
        <v>0.3679</v>
      </c>
      <c r="AL680">
        <v>0</v>
      </c>
      <c r="AM680">
        <v>0</v>
      </c>
      <c r="AN680">
        <v>0</v>
      </c>
      <c r="AO680">
        <v>0</v>
      </c>
      <c r="AP680">
        <v>0</v>
      </c>
      <c r="AQ680">
        <v>0</v>
      </c>
      <c r="AR680">
        <v>0</v>
      </c>
      <c r="AS680">
        <v>0</v>
      </c>
      <c r="AT680">
        <v>0</v>
      </c>
      <c r="AU680">
        <v>0</v>
      </c>
      <c r="AV680">
        <v>0</v>
      </c>
    </row>
    <row r="681" spans="8:48" x14ac:dyDescent="0.3">
      <c r="H681" t="s">
        <v>1372</v>
      </c>
      <c r="I681" t="s">
        <v>1373</v>
      </c>
      <c r="J681">
        <v>0</v>
      </c>
      <c r="K681">
        <v>0</v>
      </c>
      <c r="L681">
        <v>0</v>
      </c>
      <c r="M681">
        <v>0</v>
      </c>
      <c r="N681">
        <v>0</v>
      </c>
      <c r="O681">
        <v>0.75229999999999997</v>
      </c>
      <c r="P681">
        <v>0.75660000000000005</v>
      </c>
      <c r="Q681">
        <v>0.80130000000000001</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row>
    <row r="682" spans="8:48" x14ac:dyDescent="0.3">
      <c r="H682" t="s">
        <v>1374</v>
      </c>
      <c r="I682" t="s">
        <v>1375</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0.2797</v>
      </c>
      <c r="AS682">
        <v>0</v>
      </c>
      <c r="AT682">
        <v>0</v>
      </c>
      <c r="AU682">
        <v>0</v>
      </c>
      <c r="AV682">
        <v>0</v>
      </c>
    </row>
    <row r="683" spans="8:48" x14ac:dyDescent="0.3">
      <c r="H683" t="s">
        <v>418</v>
      </c>
      <c r="I683" t="s">
        <v>579</v>
      </c>
      <c r="J683">
        <v>0</v>
      </c>
      <c r="K683">
        <v>0</v>
      </c>
      <c r="L683">
        <v>1.0730999999999999</v>
      </c>
      <c r="M683">
        <v>0</v>
      </c>
      <c r="N683">
        <v>0.4955</v>
      </c>
      <c r="O683">
        <v>0.91700000000000004</v>
      </c>
      <c r="P683">
        <v>0.91669999999999996</v>
      </c>
      <c r="Q683">
        <v>0.97519999999999996</v>
      </c>
      <c r="R683">
        <v>0</v>
      </c>
      <c r="S683">
        <v>0</v>
      </c>
      <c r="T683">
        <v>0</v>
      </c>
      <c r="U683">
        <v>0</v>
      </c>
      <c r="V683">
        <v>0</v>
      </c>
      <c r="W683">
        <v>0</v>
      </c>
      <c r="X683">
        <v>0.77400000000000002</v>
      </c>
      <c r="Y683">
        <v>0.86919999999999997</v>
      </c>
      <c r="Z683">
        <v>0.31440000000000001</v>
      </c>
      <c r="AA683">
        <v>0.3488</v>
      </c>
      <c r="AB683">
        <v>0.43959999999999999</v>
      </c>
      <c r="AC683">
        <v>0.4975</v>
      </c>
      <c r="AD683">
        <v>0.76739999999999997</v>
      </c>
      <c r="AE683">
        <v>0.68020000000000003</v>
      </c>
      <c r="AF683">
        <v>0.5988</v>
      </c>
      <c r="AG683">
        <v>0.68669999999999998</v>
      </c>
      <c r="AH683">
        <v>0.47570000000000001</v>
      </c>
      <c r="AI683">
        <v>0.7278</v>
      </c>
      <c r="AJ683">
        <v>0.86629999999999996</v>
      </c>
      <c r="AK683">
        <v>0.84699999999999998</v>
      </c>
      <c r="AL683">
        <v>1.1951000000000001</v>
      </c>
      <c r="AM683">
        <v>1.0105</v>
      </c>
      <c r="AN683">
        <v>1.0763</v>
      </c>
      <c r="AO683">
        <v>0.501</v>
      </c>
      <c r="AP683">
        <v>0</v>
      </c>
      <c r="AQ683">
        <v>0</v>
      </c>
      <c r="AR683">
        <v>0</v>
      </c>
      <c r="AS683">
        <v>0</v>
      </c>
      <c r="AT683">
        <v>0</v>
      </c>
      <c r="AU683">
        <v>0</v>
      </c>
      <c r="AV683">
        <v>0</v>
      </c>
    </row>
    <row r="684" spans="8:48" x14ac:dyDescent="0.3">
      <c r="H684" t="s">
        <v>719</v>
      </c>
      <c r="I684" t="s">
        <v>720</v>
      </c>
      <c r="J684">
        <v>0</v>
      </c>
      <c r="K684">
        <v>0</v>
      </c>
      <c r="L684">
        <v>0</v>
      </c>
      <c r="M684">
        <v>0</v>
      </c>
      <c r="N684">
        <v>0</v>
      </c>
      <c r="O684">
        <v>0</v>
      </c>
      <c r="P684">
        <v>0</v>
      </c>
      <c r="Q684">
        <v>0</v>
      </c>
      <c r="R684">
        <v>0</v>
      </c>
      <c r="S684">
        <v>0.1638</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row>
    <row r="685" spans="8:48" x14ac:dyDescent="0.3">
      <c r="H685" t="s">
        <v>721</v>
      </c>
      <c r="I685" t="s">
        <v>722</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0.51239999999999997</v>
      </c>
      <c r="AI685">
        <v>0.53359999999999996</v>
      </c>
      <c r="AJ685">
        <v>0.44169999999999998</v>
      </c>
      <c r="AK685">
        <v>0.69389999999999996</v>
      </c>
      <c r="AL685">
        <v>0.94950000000000001</v>
      </c>
      <c r="AM685">
        <v>1.0127999999999999</v>
      </c>
      <c r="AN685">
        <v>0.95140000000000002</v>
      </c>
      <c r="AO685">
        <v>0.7833</v>
      </c>
      <c r="AP685">
        <v>0.68210000000000004</v>
      </c>
      <c r="AQ685">
        <v>0.61060000000000003</v>
      </c>
      <c r="AR685">
        <v>0</v>
      </c>
      <c r="AS685">
        <v>0</v>
      </c>
      <c r="AT685">
        <v>0</v>
      </c>
      <c r="AU685">
        <v>0</v>
      </c>
      <c r="AV685">
        <v>0</v>
      </c>
    </row>
    <row r="686" spans="8:48" x14ac:dyDescent="0.3">
      <c r="H686" t="s">
        <v>221</v>
      </c>
      <c r="I686" t="s">
        <v>1376</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0.23949999999999999</v>
      </c>
      <c r="AJ686">
        <v>0.39369999999999999</v>
      </c>
      <c r="AK686">
        <v>0.36299999999999999</v>
      </c>
      <c r="AL686">
        <v>0.35560000000000003</v>
      </c>
      <c r="AM686">
        <v>0</v>
      </c>
      <c r="AN686">
        <v>0</v>
      </c>
      <c r="AO686">
        <v>0</v>
      </c>
      <c r="AP686">
        <v>0.75090000000000001</v>
      </c>
      <c r="AQ686">
        <v>0.75980000000000003</v>
      </c>
      <c r="AR686">
        <v>0.73799999999999999</v>
      </c>
      <c r="AS686">
        <v>0.42759999999999998</v>
      </c>
      <c r="AT686">
        <v>0.4456</v>
      </c>
      <c r="AU686">
        <v>0.4294</v>
      </c>
      <c r="AV686">
        <v>0</v>
      </c>
    </row>
    <row r="687" spans="8:48" x14ac:dyDescent="0.3">
      <c r="H687" t="s">
        <v>723</v>
      </c>
      <c r="I687" t="s">
        <v>724</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6.9800000000000001E-2</v>
      </c>
      <c r="AK687">
        <v>0.38500000000000001</v>
      </c>
      <c r="AL687">
        <v>0</v>
      </c>
      <c r="AM687">
        <v>0</v>
      </c>
      <c r="AN687">
        <v>0</v>
      </c>
      <c r="AO687">
        <v>0</v>
      </c>
      <c r="AP687">
        <v>0</v>
      </c>
      <c r="AQ687">
        <v>0</v>
      </c>
      <c r="AR687">
        <v>0</v>
      </c>
      <c r="AS687">
        <v>0</v>
      </c>
      <c r="AT687">
        <v>0</v>
      </c>
      <c r="AU687">
        <v>0</v>
      </c>
      <c r="AV687">
        <v>0</v>
      </c>
    </row>
    <row r="688" spans="8:48" x14ac:dyDescent="0.3">
      <c r="H688" t="s">
        <v>725</v>
      </c>
      <c r="I688" t="s">
        <v>726</v>
      </c>
      <c r="J688">
        <v>0.77869999999999995</v>
      </c>
      <c r="K688">
        <v>0.5474</v>
      </c>
      <c r="L688">
        <v>0</v>
      </c>
      <c r="M688">
        <v>0</v>
      </c>
      <c r="N688">
        <v>0</v>
      </c>
      <c r="O688">
        <v>0</v>
      </c>
      <c r="P688">
        <v>0</v>
      </c>
      <c r="Q688">
        <v>0</v>
      </c>
      <c r="R688">
        <v>0.49869999999999998</v>
      </c>
      <c r="S688">
        <v>0.6542</v>
      </c>
      <c r="T688">
        <v>0.65969999999999995</v>
      </c>
      <c r="U688">
        <v>0.66959999999999997</v>
      </c>
      <c r="V688">
        <v>0.72260000000000002</v>
      </c>
      <c r="W688">
        <v>0.74009999999999998</v>
      </c>
      <c r="X688">
        <v>0.3236</v>
      </c>
      <c r="Y688">
        <v>0</v>
      </c>
      <c r="Z688">
        <v>0</v>
      </c>
      <c r="AA688">
        <v>0</v>
      </c>
      <c r="AB688">
        <v>0</v>
      </c>
      <c r="AC688">
        <v>0</v>
      </c>
      <c r="AD688">
        <v>0</v>
      </c>
      <c r="AE688">
        <v>0</v>
      </c>
      <c r="AF688">
        <v>0</v>
      </c>
      <c r="AG688">
        <v>0</v>
      </c>
      <c r="AH688">
        <v>0.64610000000000001</v>
      </c>
      <c r="AI688">
        <v>0.74480000000000002</v>
      </c>
      <c r="AJ688">
        <v>0.3392</v>
      </c>
      <c r="AK688">
        <v>0</v>
      </c>
      <c r="AL688">
        <v>0</v>
      </c>
      <c r="AM688">
        <v>0</v>
      </c>
      <c r="AN688">
        <v>0.4798</v>
      </c>
      <c r="AO688">
        <v>0.85880000000000001</v>
      </c>
      <c r="AP688">
        <v>0.78249999999999997</v>
      </c>
      <c r="AQ688">
        <v>0.4758</v>
      </c>
      <c r="AR688">
        <v>0.45450000000000002</v>
      </c>
      <c r="AS688">
        <v>0.65559999999999996</v>
      </c>
      <c r="AT688">
        <v>0</v>
      </c>
      <c r="AU688">
        <v>0</v>
      </c>
      <c r="AV688">
        <v>0</v>
      </c>
    </row>
    <row r="689" spans="8:48" x14ac:dyDescent="0.3">
      <c r="H689" t="s">
        <v>1377</v>
      </c>
      <c r="I689" t="s">
        <v>1378</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0.26450000000000001</v>
      </c>
      <c r="AJ689">
        <v>0.39660000000000001</v>
      </c>
      <c r="AK689">
        <v>0.39489999999999997</v>
      </c>
      <c r="AL689">
        <v>0.54369999999999996</v>
      </c>
      <c r="AM689">
        <v>0.25309999999999999</v>
      </c>
      <c r="AN689">
        <v>0</v>
      </c>
      <c r="AO689">
        <v>0</v>
      </c>
      <c r="AP689">
        <v>0</v>
      </c>
      <c r="AQ689">
        <v>0.7157</v>
      </c>
      <c r="AR689">
        <v>0.57310000000000005</v>
      </c>
      <c r="AS689">
        <v>0.65569999999999995</v>
      </c>
      <c r="AT689">
        <v>0.33510000000000001</v>
      </c>
      <c r="AU689">
        <v>0.31740000000000002</v>
      </c>
      <c r="AV689">
        <v>0</v>
      </c>
    </row>
    <row r="690" spans="8:48" x14ac:dyDescent="0.3">
      <c r="H690" t="s">
        <v>1379</v>
      </c>
      <c r="I690" t="s">
        <v>1380</v>
      </c>
      <c r="J690">
        <v>0</v>
      </c>
      <c r="K690">
        <v>0</v>
      </c>
      <c r="L690">
        <v>0</v>
      </c>
      <c r="M690">
        <v>0</v>
      </c>
      <c r="N690">
        <v>0</v>
      </c>
      <c r="O690">
        <v>0</v>
      </c>
      <c r="P690">
        <v>0</v>
      </c>
      <c r="Q690">
        <v>0</v>
      </c>
      <c r="R690">
        <v>0</v>
      </c>
      <c r="S690">
        <v>0</v>
      </c>
      <c r="T690">
        <v>0</v>
      </c>
      <c r="U690">
        <v>0</v>
      </c>
      <c r="V690">
        <v>0</v>
      </c>
      <c r="W690">
        <v>0</v>
      </c>
      <c r="X690">
        <v>0</v>
      </c>
      <c r="Y690">
        <v>0</v>
      </c>
      <c r="Z690">
        <v>0</v>
      </c>
      <c r="AA690">
        <v>0</v>
      </c>
      <c r="AB690">
        <v>0.13239999999999999</v>
      </c>
      <c r="AC690">
        <v>0.13009999999999999</v>
      </c>
      <c r="AD690">
        <v>0.18410000000000001</v>
      </c>
      <c r="AE690">
        <v>0.28560000000000002</v>
      </c>
      <c r="AF690">
        <v>0</v>
      </c>
      <c r="AG690">
        <v>0</v>
      </c>
      <c r="AH690">
        <v>0</v>
      </c>
      <c r="AI690">
        <v>0</v>
      </c>
      <c r="AJ690">
        <v>0</v>
      </c>
      <c r="AK690">
        <v>0</v>
      </c>
      <c r="AL690">
        <v>0</v>
      </c>
      <c r="AM690">
        <v>0</v>
      </c>
      <c r="AN690">
        <v>0</v>
      </c>
      <c r="AO690">
        <v>0</v>
      </c>
      <c r="AP690">
        <v>0</v>
      </c>
      <c r="AQ690">
        <v>0</v>
      </c>
      <c r="AR690">
        <v>0</v>
      </c>
      <c r="AS690">
        <v>0</v>
      </c>
      <c r="AT690">
        <v>0</v>
      </c>
      <c r="AU690">
        <v>0</v>
      </c>
      <c r="AV690">
        <v>0</v>
      </c>
    </row>
    <row r="691" spans="8:48" x14ac:dyDescent="0.3">
      <c r="H691" t="s">
        <v>1381</v>
      </c>
      <c r="I691" t="s">
        <v>1382</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9.2399999999999996E-2</v>
      </c>
      <c r="AI691">
        <v>9.9199999999999997E-2</v>
      </c>
      <c r="AJ691">
        <v>0</v>
      </c>
      <c r="AK691">
        <v>0</v>
      </c>
      <c r="AL691">
        <v>0</v>
      </c>
      <c r="AM691">
        <v>0</v>
      </c>
      <c r="AN691">
        <v>0</v>
      </c>
      <c r="AO691">
        <v>0</v>
      </c>
      <c r="AP691">
        <v>0</v>
      </c>
      <c r="AQ691">
        <v>0</v>
      </c>
      <c r="AR691">
        <v>0</v>
      </c>
      <c r="AS691">
        <v>0</v>
      </c>
      <c r="AT691">
        <v>0</v>
      </c>
      <c r="AU691">
        <v>0</v>
      </c>
      <c r="AV691">
        <v>0</v>
      </c>
    </row>
    <row r="692" spans="8:48" x14ac:dyDescent="0.3">
      <c r="H692" t="s">
        <v>439</v>
      </c>
      <c r="I692" t="s">
        <v>593</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0.53200000000000003</v>
      </c>
      <c r="AK692">
        <v>0.68289999999999995</v>
      </c>
      <c r="AL692">
        <v>0.93569999999999998</v>
      </c>
      <c r="AM692">
        <v>0.55000000000000004</v>
      </c>
      <c r="AN692">
        <v>0.1867</v>
      </c>
      <c r="AO692">
        <v>0</v>
      </c>
      <c r="AP692">
        <v>0</v>
      </c>
      <c r="AQ692">
        <v>0</v>
      </c>
      <c r="AR692">
        <v>0</v>
      </c>
      <c r="AS692">
        <v>0.70330000000000004</v>
      </c>
      <c r="AT692">
        <v>0.44369999999999998</v>
      </c>
      <c r="AU692">
        <v>0</v>
      </c>
      <c r="AV692">
        <v>0</v>
      </c>
    </row>
    <row r="693" spans="8:48" x14ac:dyDescent="0.3">
      <c r="H693" t="s">
        <v>1383</v>
      </c>
      <c r="I693" t="s">
        <v>1384</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0.52880000000000005</v>
      </c>
      <c r="AR693">
        <v>0.87029999999999996</v>
      </c>
      <c r="AS693">
        <v>0.90620000000000001</v>
      </c>
      <c r="AT693">
        <v>0.52259999999999995</v>
      </c>
      <c r="AU693">
        <v>0</v>
      </c>
      <c r="AV693">
        <v>0</v>
      </c>
    </row>
    <row r="694" spans="8:48" x14ac:dyDescent="0.3">
      <c r="H694" t="s">
        <v>1385</v>
      </c>
      <c r="I694" t="s">
        <v>1386</v>
      </c>
      <c r="J694">
        <v>0</v>
      </c>
      <c r="K694">
        <v>0</v>
      </c>
      <c r="L694">
        <v>0</v>
      </c>
      <c r="M694">
        <v>0</v>
      </c>
      <c r="N694">
        <v>0</v>
      </c>
      <c r="O694">
        <v>0</v>
      </c>
      <c r="P694">
        <v>0</v>
      </c>
      <c r="Q694">
        <v>0</v>
      </c>
      <c r="R694">
        <v>0</v>
      </c>
      <c r="S694">
        <v>0</v>
      </c>
      <c r="T694">
        <v>0</v>
      </c>
      <c r="U694">
        <v>0</v>
      </c>
      <c r="V694">
        <v>0</v>
      </c>
      <c r="W694">
        <v>0</v>
      </c>
      <c r="X694">
        <v>0</v>
      </c>
      <c r="Y694">
        <v>0</v>
      </c>
      <c r="Z694">
        <v>0.61299999999999999</v>
      </c>
      <c r="AA694">
        <v>0.6149</v>
      </c>
      <c r="AB694">
        <v>0.58479999999999999</v>
      </c>
      <c r="AC694">
        <v>0.50660000000000005</v>
      </c>
      <c r="AD694">
        <v>0</v>
      </c>
      <c r="AE694">
        <v>0</v>
      </c>
      <c r="AF694">
        <v>0.20419999999999999</v>
      </c>
      <c r="AG694">
        <v>0.17100000000000001</v>
      </c>
      <c r="AH694">
        <v>0.57069999999999999</v>
      </c>
      <c r="AI694">
        <v>0.66959999999999997</v>
      </c>
      <c r="AJ694">
        <v>0.61129999999999995</v>
      </c>
      <c r="AK694">
        <v>0.61</v>
      </c>
      <c r="AL694">
        <v>0</v>
      </c>
      <c r="AM694">
        <v>0</v>
      </c>
      <c r="AN694">
        <v>0</v>
      </c>
      <c r="AO694">
        <v>0</v>
      </c>
      <c r="AP694">
        <v>0</v>
      </c>
      <c r="AQ694">
        <v>0</v>
      </c>
      <c r="AR694">
        <v>0</v>
      </c>
      <c r="AS694">
        <v>0</v>
      </c>
      <c r="AT694">
        <v>0</v>
      </c>
      <c r="AU694">
        <v>0</v>
      </c>
      <c r="AV694">
        <v>0</v>
      </c>
    </row>
    <row r="695" spans="8:48" x14ac:dyDescent="0.3">
      <c r="H695" t="s">
        <v>729</v>
      </c>
      <c r="I695" t="s">
        <v>730</v>
      </c>
      <c r="J695">
        <v>0</v>
      </c>
      <c r="K695">
        <v>0</v>
      </c>
      <c r="L695">
        <v>0</v>
      </c>
      <c r="M695">
        <v>0</v>
      </c>
      <c r="N695">
        <v>0</v>
      </c>
      <c r="O695">
        <v>0</v>
      </c>
      <c r="P695">
        <v>0</v>
      </c>
      <c r="Q695">
        <v>0</v>
      </c>
      <c r="R695">
        <v>0.68930000000000002</v>
      </c>
      <c r="S695">
        <v>0</v>
      </c>
      <c r="T695">
        <v>0</v>
      </c>
      <c r="U695">
        <v>0</v>
      </c>
      <c r="V695">
        <v>0</v>
      </c>
      <c r="W695">
        <v>0</v>
      </c>
      <c r="X695">
        <v>0</v>
      </c>
      <c r="Y695">
        <v>0.1176</v>
      </c>
      <c r="Z695">
        <v>0</v>
      </c>
      <c r="AA695">
        <v>0.48909999999999998</v>
      </c>
      <c r="AB695">
        <v>0.60260000000000002</v>
      </c>
      <c r="AC695">
        <v>0.5867</v>
      </c>
      <c r="AD695">
        <v>0</v>
      </c>
      <c r="AE695">
        <v>0</v>
      </c>
      <c r="AF695">
        <v>0</v>
      </c>
      <c r="AG695">
        <v>0</v>
      </c>
      <c r="AH695">
        <v>0</v>
      </c>
      <c r="AI695">
        <v>0</v>
      </c>
      <c r="AJ695">
        <v>0</v>
      </c>
      <c r="AK695">
        <v>0</v>
      </c>
      <c r="AL695">
        <v>0.36399999999999999</v>
      </c>
      <c r="AM695">
        <v>0</v>
      </c>
      <c r="AN695">
        <v>0</v>
      </c>
      <c r="AO695">
        <v>0</v>
      </c>
      <c r="AP695">
        <v>0</v>
      </c>
      <c r="AQ695">
        <v>0</v>
      </c>
      <c r="AR695">
        <v>0</v>
      </c>
      <c r="AS695">
        <v>0</v>
      </c>
      <c r="AT695">
        <v>0</v>
      </c>
      <c r="AU695">
        <v>0</v>
      </c>
      <c r="AV695">
        <v>0</v>
      </c>
    </row>
    <row r="696" spans="8:48" x14ac:dyDescent="0.3">
      <c r="H696" t="s">
        <v>1387</v>
      </c>
      <c r="I696" t="s">
        <v>1388</v>
      </c>
      <c r="J696">
        <v>0</v>
      </c>
      <c r="K696">
        <v>0</v>
      </c>
      <c r="L696">
        <v>0</v>
      </c>
      <c r="M696">
        <v>0</v>
      </c>
      <c r="N696">
        <v>0</v>
      </c>
      <c r="O696">
        <v>0</v>
      </c>
      <c r="P696">
        <v>0</v>
      </c>
      <c r="Q696">
        <v>0</v>
      </c>
      <c r="R696">
        <v>0</v>
      </c>
      <c r="S696">
        <v>0</v>
      </c>
      <c r="T696">
        <v>0</v>
      </c>
      <c r="U696">
        <v>0</v>
      </c>
      <c r="V696">
        <v>0</v>
      </c>
      <c r="W696">
        <v>0</v>
      </c>
      <c r="X696">
        <v>0</v>
      </c>
      <c r="Y696">
        <v>0</v>
      </c>
      <c r="Z696">
        <v>0</v>
      </c>
      <c r="AA696">
        <v>0</v>
      </c>
      <c r="AB696">
        <v>0.31019999999999998</v>
      </c>
      <c r="AC696">
        <v>0.32769999999999999</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row>
    <row r="697" spans="8:48" x14ac:dyDescent="0.3">
      <c r="H697" t="s">
        <v>408</v>
      </c>
      <c r="I697" t="s">
        <v>578</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0.6663</v>
      </c>
      <c r="AN697">
        <v>0.64790000000000003</v>
      </c>
      <c r="AO697">
        <v>0.63629999999999998</v>
      </c>
      <c r="AP697">
        <v>0.71519999999999995</v>
      </c>
      <c r="AQ697">
        <v>0.73150000000000004</v>
      </c>
      <c r="AR697">
        <v>0.86109999999999998</v>
      </c>
      <c r="AS697">
        <v>0.90839999999999999</v>
      </c>
      <c r="AT697">
        <v>0</v>
      </c>
      <c r="AU697">
        <v>0</v>
      </c>
      <c r="AV697">
        <v>0</v>
      </c>
    </row>
    <row r="698" spans="8:48" x14ac:dyDescent="0.3">
      <c r="H698" t="s">
        <v>1389</v>
      </c>
      <c r="I698" t="s">
        <v>1390</v>
      </c>
      <c r="J698">
        <v>0</v>
      </c>
      <c r="K698">
        <v>0</v>
      </c>
      <c r="L698">
        <v>0</v>
      </c>
      <c r="M698">
        <v>0</v>
      </c>
      <c r="N698">
        <v>0</v>
      </c>
      <c r="O698">
        <v>0</v>
      </c>
      <c r="P698">
        <v>0</v>
      </c>
      <c r="Q698">
        <v>0</v>
      </c>
      <c r="R698">
        <v>0</v>
      </c>
      <c r="S698">
        <v>0.25069999999999998</v>
      </c>
      <c r="T698">
        <v>0.30209999999999998</v>
      </c>
      <c r="U698">
        <v>0.3256</v>
      </c>
      <c r="V698">
        <v>0.21340000000000001</v>
      </c>
      <c r="W698">
        <v>0.2089</v>
      </c>
      <c r="X698">
        <v>0</v>
      </c>
      <c r="Y698">
        <v>0</v>
      </c>
      <c r="Z698">
        <v>0</v>
      </c>
      <c r="AA698">
        <v>9.9299999999999999E-2</v>
      </c>
      <c r="AB698">
        <v>6.0400000000000002E-2</v>
      </c>
      <c r="AC698">
        <v>5.6800000000000003E-2</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row>
    <row r="699" spans="8:48" x14ac:dyDescent="0.3">
      <c r="H699" t="s">
        <v>735</v>
      </c>
      <c r="I699" t="s">
        <v>736</v>
      </c>
      <c r="J699">
        <v>0</v>
      </c>
      <c r="K699">
        <v>0</v>
      </c>
      <c r="L699">
        <v>0.6351</v>
      </c>
      <c r="M699">
        <v>0.60629999999999995</v>
      </c>
      <c r="N699">
        <v>0.72189999999999999</v>
      </c>
      <c r="O699">
        <v>0.71150000000000002</v>
      </c>
      <c r="P699">
        <v>0.75649999999999995</v>
      </c>
      <c r="Q699">
        <v>0.76200000000000001</v>
      </c>
      <c r="R699">
        <v>0</v>
      </c>
      <c r="S699">
        <v>0</v>
      </c>
      <c r="T699">
        <v>0</v>
      </c>
      <c r="U699">
        <v>0</v>
      </c>
      <c r="V699">
        <v>0</v>
      </c>
      <c r="W699">
        <v>0.18329999999999999</v>
      </c>
      <c r="X699">
        <v>0.55900000000000005</v>
      </c>
      <c r="Y699">
        <v>0.56120000000000003</v>
      </c>
      <c r="Z699">
        <v>0</v>
      </c>
      <c r="AA699">
        <v>0</v>
      </c>
      <c r="AB699">
        <v>0</v>
      </c>
      <c r="AC699">
        <v>0</v>
      </c>
      <c r="AD699">
        <v>0.80130000000000001</v>
      </c>
      <c r="AE699">
        <v>0.87360000000000004</v>
      </c>
      <c r="AF699">
        <v>0.88280000000000003</v>
      </c>
      <c r="AG699">
        <v>0.84250000000000003</v>
      </c>
      <c r="AH699">
        <v>0.38219999999999998</v>
      </c>
      <c r="AI699">
        <v>0.3276</v>
      </c>
      <c r="AJ699">
        <v>0</v>
      </c>
      <c r="AK699">
        <v>0</v>
      </c>
      <c r="AL699">
        <v>0.34570000000000001</v>
      </c>
      <c r="AM699">
        <v>0</v>
      </c>
      <c r="AN699">
        <v>0.30199999999999999</v>
      </c>
      <c r="AO699">
        <v>0.62939999999999996</v>
      </c>
      <c r="AP699">
        <v>0.53249999999999997</v>
      </c>
      <c r="AQ699">
        <v>0</v>
      </c>
      <c r="AR699">
        <v>0</v>
      </c>
      <c r="AS699">
        <v>0</v>
      </c>
      <c r="AT699">
        <v>0</v>
      </c>
      <c r="AU699">
        <v>0</v>
      </c>
      <c r="AV699">
        <v>0</v>
      </c>
    </row>
    <row r="700" spans="8:48" x14ac:dyDescent="0.3">
      <c r="H700" t="s">
        <v>737</v>
      </c>
      <c r="I700" t="s">
        <v>738</v>
      </c>
      <c r="J700">
        <v>0</v>
      </c>
      <c r="K700">
        <v>0</v>
      </c>
      <c r="L700">
        <v>0</v>
      </c>
      <c r="M700">
        <v>0</v>
      </c>
      <c r="N700">
        <v>0</v>
      </c>
      <c r="O700">
        <v>0</v>
      </c>
      <c r="P700">
        <v>0</v>
      </c>
      <c r="Q700">
        <v>0</v>
      </c>
      <c r="R700">
        <v>0.48480000000000001</v>
      </c>
      <c r="S700">
        <v>0.45040000000000002</v>
      </c>
      <c r="T700">
        <v>0.57299999999999995</v>
      </c>
      <c r="U700">
        <v>0.42199999999999999</v>
      </c>
      <c r="V700">
        <v>0.35780000000000001</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row>
    <row r="701" spans="8:48" x14ac:dyDescent="0.3">
      <c r="H701" t="s">
        <v>1391</v>
      </c>
      <c r="I701" t="s">
        <v>1392</v>
      </c>
      <c r="J701">
        <v>0</v>
      </c>
      <c r="K701">
        <v>0</v>
      </c>
      <c r="L701">
        <v>0.37290000000000001</v>
      </c>
      <c r="M701">
        <v>0</v>
      </c>
      <c r="N701">
        <v>0</v>
      </c>
      <c r="O701">
        <v>0</v>
      </c>
      <c r="P701">
        <v>0</v>
      </c>
      <c r="Q701">
        <v>0</v>
      </c>
      <c r="R701">
        <v>0.31309999999999999</v>
      </c>
      <c r="S701">
        <v>0.55169999999999997</v>
      </c>
      <c r="T701">
        <v>0.48749999999999999</v>
      </c>
      <c r="U701">
        <v>0.54310000000000003</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row>
    <row r="702" spans="8:48" x14ac:dyDescent="0.3">
      <c r="H702" t="s">
        <v>1393</v>
      </c>
      <c r="I702" t="s">
        <v>1394</v>
      </c>
      <c r="J702">
        <v>0</v>
      </c>
      <c r="K702">
        <v>0</v>
      </c>
      <c r="L702">
        <v>0</v>
      </c>
      <c r="M702">
        <v>0</v>
      </c>
      <c r="N702">
        <v>0</v>
      </c>
      <c r="O702">
        <v>0.68700000000000006</v>
      </c>
      <c r="P702">
        <v>0.5464</v>
      </c>
      <c r="Q702">
        <v>0.67049999999999998</v>
      </c>
      <c r="R702">
        <v>0.75139999999999996</v>
      </c>
      <c r="S702">
        <v>0.77039999999999997</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row>
    <row r="703" spans="8:48" x14ac:dyDescent="0.3">
      <c r="H703" t="s">
        <v>1395</v>
      </c>
      <c r="I703" t="s">
        <v>1396</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0.36099999999999999</v>
      </c>
      <c r="AN703">
        <v>0.33810000000000001</v>
      </c>
      <c r="AO703">
        <v>0.28139999999999998</v>
      </c>
      <c r="AP703">
        <v>0.23549999999999999</v>
      </c>
      <c r="AQ703">
        <v>0.44719999999999999</v>
      </c>
      <c r="AR703">
        <v>0.51639999999999997</v>
      </c>
      <c r="AS703">
        <v>0.52690000000000003</v>
      </c>
      <c r="AT703">
        <v>0</v>
      </c>
      <c r="AU703">
        <v>0</v>
      </c>
      <c r="AV703">
        <v>0</v>
      </c>
    </row>
    <row r="704" spans="8:48" x14ac:dyDescent="0.3">
      <c r="H704" t="s">
        <v>1397</v>
      </c>
      <c r="I704" t="s">
        <v>1398</v>
      </c>
      <c r="J704">
        <v>0</v>
      </c>
      <c r="K704">
        <v>0</v>
      </c>
      <c r="L704">
        <v>0</v>
      </c>
      <c r="M704">
        <v>0</v>
      </c>
      <c r="N704">
        <v>0</v>
      </c>
      <c r="O704">
        <v>0</v>
      </c>
      <c r="P704">
        <v>0</v>
      </c>
      <c r="Q704">
        <v>0</v>
      </c>
      <c r="R704">
        <v>0</v>
      </c>
      <c r="S704">
        <v>0</v>
      </c>
      <c r="T704">
        <v>0</v>
      </c>
      <c r="U704">
        <v>0</v>
      </c>
      <c r="V704">
        <v>0</v>
      </c>
      <c r="W704">
        <v>0</v>
      </c>
      <c r="X704">
        <v>0</v>
      </c>
      <c r="Y704">
        <v>0.1203</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row>
    <row r="705" spans="8:48" x14ac:dyDescent="0.3">
      <c r="H705" t="s">
        <v>1399</v>
      </c>
      <c r="I705" t="s">
        <v>1400</v>
      </c>
      <c r="J705">
        <v>0</v>
      </c>
      <c r="K705">
        <v>0</v>
      </c>
      <c r="L705">
        <v>0</v>
      </c>
      <c r="M705">
        <v>0</v>
      </c>
      <c r="N705">
        <v>0</v>
      </c>
      <c r="O705">
        <v>0</v>
      </c>
      <c r="P705">
        <v>0</v>
      </c>
      <c r="Q705">
        <v>0</v>
      </c>
      <c r="R705">
        <v>0</v>
      </c>
      <c r="S705">
        <v>0</v>
      </c>
      <c r="T705">
        <v>0</v>
      </c>
      <c r="U705">
        <v>0</v>
      </c>
      <c r="V705">
        <v>0</v>
      </c>
      <c r="W705">
        <v>0</v>
      </c>
      <c r="X705">
        <v>0</v>
      </c>
      <c r="Y705">
        <v>0</v>
      </c>
      <c r="Z705">
        <v>0</v>
      </c>
      <c r="AA705">
        <v>0</v>
      </c>
      <c r="AB705">
        <v>0.56040000000000001</v>
      </c>
      <c r="AC705">
        <v>0.54749999999999999</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row>
    <row r="706" spans="8:48" x14ac:dyDescent="0.3">
      <c r="H706" t="s">
        <v>743</v>
      </c>
      <c r="I706" t="s">
        <v>744</v>
      </c>
      <c r="J706">
        <v>0</v>
      </c>
      <c r="K706">
        <v>0</v>
      </c>
      <c r="L706">
        <v>0</v>
      </c>
      <c r="M706">
        <v>0</v>
      </c>
      <c r="N706">
        <v>0</v>
      </c>
      <c r="O706">
        <v>0</v>
      </c>
      <c r="P706">
        <v>0</v>
      </c>
      <c r="Q706">
        <v>0</v>
      </c>
      <c r="R706">
        <v>0</v>
      </c>
      <c r="S706">
        <v>0</v>
      </c>
      <c r="T706">
        <v>0</v>
      </c>
      <c r="U706">
        <v>0</v>
      </c>
      <c r="V706">
        <v>0</v>
      </c>
      <c r="W706">
        <v>0</v>
      </c>
      <c r="X706">
        <v>0</v>
      </c>
      <c r="Y706">
        <v>0</v>
      </c>
      <c r="Z706">
        <v>0.2006</v>
      </c>
      <c r="AA706">
        <v>0.20180000000000001</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0.68259999999999998</v>
      </c>
      <c r="AU706">
        <v>0</v>
      </c>
      <c r="AV706">
        <v>0</v>
      </c>
    </row>
    <row r="707" spans="8:48" x14ac:dyDescent="0.3">
      <c r="H707" t="s">
        <v>1401</v>
      </c>
      <c r="I707" t="s">
        <v>1402</v>
      </c>
      <c r="J707">
        <v>0</v>
      </c>
      <c r="K707">
        <v>0</v>
      </c>
      <c r="L707">
        <v>0</v>
      </c>
      <c r="M707">
        <v>0</v>
      </c>
      <c r="N707">
        <v>0</v>
      </c>
      <c r="O707">
        <v>0</v>
      </c>
      <c r="P707">
        <v>0</v>
      </c>
      <c r="Q707">
        <v>0</v>
      </c>
      <c r="R707">
        <v>0</v>
      </c>
      <c r="S707">
        <v>0</v>
      </c>
      <c r="T707">
        <v>0</v>
      </c>
      <c r="U707">
        <v>0</v>
      </c>
      <c r="V707">
        <v>0</v>
      </c>
      <c r="W707">
        <v>0</v>
      </c>
      <c r="X707">
        <v>0</v>
      </c>
      <c r="Y707">
        <v>0</v>
      </c>
      <c r="Z707">
        <v>0</v>
      </c>
      <c r="AA707">
        <v>0.55369999999999997</v>
      </c>
      <c r="AB707">
        <v>0</v>
      </c>
      <c r="AC707">
        <v>0</v>
      </c>
      <c r="AD707">
        <v>0</v>
      </c>
      <c r="AE707">
        <v>5.8999999999999997E-2</v>
      </c>
      <c r="AF707">
        <v>0.44900000000000001</v>
      </c>
      <c r="AG707">
        <v>0.4113</v>
      </c>
      <c r="AH707">
        <v>0.31290000000000001</v>
      </c>
      <c r="AI707">
        <v>0.32350000000000001</v>
      </c>
      <c r="AJ707">
        <v>0</v>
      </c>
      <c r="AK707">
        <v>0</v>
      </c>
      <c r="AL707">
        <v>0</v>
      </c>
      <c r="AM707">
        <v>0</v>
      </c>
      <c r="AN707">
        <v>9.9099999999999994E-2</v>
      </c>
      <c r="AO707">
        <v>0</v>
      </c>
      <c r="AP707">
        <v>0</v>
      </c>
      <c r="AQ707">
        <v>0</v>
      </c>
      <c r="AR707">
        <v>0</v>
      </c>
      <c r="AS707">
        <v>0</v>
      </c>
      <c r="AT707">
        <v>0</v>
      </c>
      <c r="AU707">
        <v>0</v>
      </c>
      <c r="AV707">
        <v>0</v>
      </c>
    </row>
    <row r="708" spans="8:48" x14ac:dyDescent="0.3">
      <c r="H708" t="s">
        <v>751</v>
      </c>
      <c r="I708" t="s">
        <v>752</v>
      </c>
      <c r="J708">
        <v>0</v>
      </c>
      <c r="K708">
        <v>0</v>
      </c>
      <c r="L708">
        <v>0</v>
      </c>
      <c r="M708">
        <v>0</v>
      </c>
      <c r="N708">
        <v>0</v>
      </c>
      <c r="O708">
        <v>0</v>
      </c>
      <c r="P708">
        <v>0</v>
      </c>
      <c r="Q708">
        <v>0</v>
      </c>
      <c r="R708">
        <v>0</v>
      </c>
      <c r="S708">
        <v>0</v>
      </c>
      <c r="T708">
        <v>0.50949999999999995</v>
      </c>
      <c r="U708">
        <v>0.52910000000000001</v>
      </c>
      <c r="V708">
        <v>0.52090000000000003</v>
      </c>
      <c r="W708">
        <v>0.4839</v>
      </c>
      <c r="X708">
        <v>0.64790000000000003</v>
      </c>
      <c r="Y708">
        <v>0.65869999999999995</v>
      </c>
      <c r="Z708">
        <v>0</v>
      </c>
      <c r="AA708">
        <v>0.5081</v>
      </c>
      <c r="AB708">
        <v>0.52990000000000004</v>
      </c>
      <c r="AC708">
        <v>0.61899999999999999</v>
      </c>
      <c r="AD708">
        <v>0.4103</v>
      </c>
      <c r="AE708">
        <v>0.2651</v>
      </c>
      <c r="AF708">
        <v>0</v>
      </c>
      <c r="AG708">
        <v>0</v>
      </c>
      <c r="AH708">
        <v>0.34620000000000001</v>
      </c>
      <c r="AI708">
        <v>0</v>
      </c>
      <c r="AJ708">
        <v>0</v>
      </c>
      <c r="AK708">
        <v>0</v>
      </c>
      <c r="AL708">
        <v>0.2109</v>
      </c>
      <c r="AM708">
        <v>0.19869999999999999</v>
      </c>
      <c r="AN708">
        <v>0</v>
      </c>
      <c r="AO708">
        <v>0</v>
      </c>
      <c r="AP708">
        <v>0</v>
      </c>
      <c r="AQ708">
        <v>0</v>
      </c>
      <c r="AR708">
        <v>0</v>
      </c>
      <c r="AS708">
        <v>0</v>
      </c>
      <c r="AT708">
        <v>0</v>
      </c>
      <c r="AU708">
        <v>0</v>
      </c>
      <c r="AV708">
        <v>0</v>
      </c>
    </row>
    <row r="709" spans="8:48" x14ac:dyDescent="0.3">
      <c r="H709" t="s">
        <v>1403</v>
      </c>
      <c r="I709" t="s">
        <v>1404</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0.43369999999999997</v>
      </c>
      <c r="AK709">
        <v>0</v>
      </c>
      <c r="AL709">
        <v>0</v>
      </c>
      <c r="AM709">
        <v>0</v>
      </c>
      <c r="AN709">
        <v>0</v>
      </c>
      <c r="AO709">
        <v>0</v>
      </c>
      <c r="AP709">
        <v>0</v>
      </c>
      <c r="AQ709">
        <v>0</v>
      </c>
      <c r="AR709">
        <v>0</v>
      </c>
      <c r="AS709">
        <v>0</v>
      </c>
      <c r="AT709">
        <v>0</v>
      </c>
      <c r="AU709">
        <v>0</v>
      </c>
      <c r="AV709">
        <v>0</v>
      </c>
    </row>
    <row r="710" spans="8:48" x14ac:dyDescent="0.3">
      <c r="H710" t="s">
        <v>1405</v>
      </c>
      <c r="I710" t="s">
        <v>1406</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0.46939999999999998</v>
      </c>
      <c r="AJ710">
        <v>0.4284</v>
      </c>
      <c r="AK710">
        <v>0.32269999999999999</v>
      </c>
      <c r="AL710">
        <v>0.18010000000000001</v>
      </c>
      <c r="AM710">
        <v>0</v>
      </c>
      <c r="AN710">
        <v>0</v>
      </c>
      <c r="AO710">
        <v>0</v>
      </c>
      <c r="AP710">
        <v>0</v>
      </c>
      <c r="AQ710">
        <v>0</v>
      </c>
      <c r="AR710">
        <v>0</v>
      </c>
      <c r="AS710">
        <v>0</v>
      </c>
      <c r="AT710">
        <v>0</v>
      </c>
      <c r="AU710">
        <v>0</v>
      </c>
      <c r="AV710">
        <v>0</v>
      </c>
    </row>
    <row r="711" spans="8:48" x14ac:dyDescent="0.3">
      <c r="H711" t="s">
        <v>446</v>
      </c>
      <c r="I711" t="s">
        <v>602</v>
      </c>
      <c r="J711">
        <v>0.748</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0.2039</v>
      </c>
      <c r="AG711">
        <v>0.46739999999999998</v>
      </c>
      <c r="AH711">
        <v>0.48730000000000001</v>
      </c>
      <c r="AI711">
        <v>0.38190000000000002</v>
      </c>
      <c r="AJ711">
        <v>0.2006</v>
      </c>
      <c r="AK711">
        <v>0.53520000000000001</v>
      </c>
      <c r="AL711">
        <v>0.30859999999999999</v>
      </c>
      <c r="AM711">
        <v>0.20799999999999999</v>
      </c>
      <c r="AN711">
        <v>0.22889999999999999</v>
      </c>
      <c r="AO711">
        <v>0.69020000000000004</v>
      </c>
      <c r="AP711">
        <v>0.70240000000000002</v>
      </c>
      <c r="AQ711">
        <v>0.36680000000000001</v>
      </c>
      <c r="AR711">
        <v>0.33429999999999999</v>
      </c>
      <c r="AS711">
        <v>0</v>
      </c>
      <c r="AT711">
        <v>0.35610000000000003</v>
      </c>
      <c r="AU711">
        <v>0.3291</v>
      </c>
      <c r="AV711">
        <v>0</v>
      </c>
    </row>
    <row r="712" spans="8:48" x14ac:dyDescent="0.3">
      <c r="H712" t="s">
        <v>1407</v>
      </c>
      <c r="I712" t="s">
        <v>1408</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0.30399999999999999</v>
      </c>
      <c r="AE712">
        <v>0.35370000000000001</v>
      </c>
      <c r="AF712">
        <v>0.29449999999999998</v>
      </c>
      <c r="AG712">
        <v>0.31480000000000002</v>
      </c>
      <c r="AH712">
        <v>0.26989999999999997</v>
      </c>
      <c r="AI712">
        <v>0</v>
      </c>
      <c r="AJ712">
        <v>0</v>
      </c>
      <c r="AK712">
        <v>0</v>
      </c>
      <c r="AL712">
        <v>0</v>
      </c>
      <c r="AM712">
        <v>0</v>
      </c>
      <c r="AN712">
        <v>0</v>
      </c>
      <c r="AO712">
        <v>0</v>
      </c>
      <c r="AP712">
        <v>0</v>
      </c>
      <c r="AQ712">
        <v>0</v>
      </c>
      <c r="AR712">
        <v>0</v>
      </c>
      <c r="AS712">
        <v>0</v>
      </c>
      <c r="AT712">
        <v>0</v>
      </c>
      <c r="AU712">
        <v>0</v>
      </c>
      <c r="AV712">
        <v>0</v>
      </c>
    </row>
    <row r="713" spans="8:48" x14ac:dyDescent="0.3">
      <c r="H713" t="s">
        <v>398</v>
      </c>
      <c r="I713" t="s">
        <v>574</v>
      </c>
      <c r="J713">
        <v>0</v>
      </c>
      <c r="K713">
        <v>0</v>
      </c>
      <c r="L713">
        <v>0</v>
      </c>
      <c r="M713">
        <v>0</v>
      </c>
      <c r="N713">
        <v>0</v>
      </c>
      <c r="O713">
        <v>0</v>
      </c>
      <c r="P713">
        <v>0</v>
      </c>
      <c r="Q713">
        <v>0</v>
      </c>
      <c r="R713">
        <v>0</v>
      </c>
      <c r="S713">
        <v>0</v>
      </c>
      <c r="T713">
        <v>0</v>
      </c>
      <c r="U713">
        <v>0</v>
      </c>
      <c r="V713">
        <v>0</v>
      </c>
      <c r="W713">
        <v>0</v>
      </c>
      <c r="X713">
        <v>0</v>
      </c>
      <c r="Y713">
        <v>0</v>
      </c>
      <c r="Z713">
        <v>0</v>
      </c>
      <c r="AA713">
        <v>0.25369999999999998</v>
      </c>
      <c r="AB713">
        <v>0.48</v>
      </c>
      <c r="AC713">
        <v>0.5272</v>
      </c>
      <c r="AD713">
        <v>0.6452</v>
      </c>
      <c r="AE713">
        <v>0.54500000000000004</v>
      </c>
      <c r="AF713">
        <v>0.58740000000000003</v>
      </c>
      <c r="AG713">
        <v>0.4945</v>
      </c>
      <c r="AH713">
        <v>0.95940000000000003</v>
      </c>
      <c r="AI713">
        <v>1.1882999999999999</v>
      </c>
      <c r="AJ713">
        <v>0.84889999999999999</v>
      </c>
      <c r="AK713">
        <v>0.84489999999999998</v>
      </c>
      <c r="AL713">
        <v>0.66490000000000005</v>
      </c>
      <c r="AM713">
        <v>0</v>
      </c>
      <c r="AN713">
        <v>0</v>
      </c>
      <c r="AO713">
        <v>0</v>
      </c>
      <c r="AP713">
        <v>0</v>
      </c>
      <c r="AQ713">
        <v>0</v>
      </c>
      <c r="AR713">
        <v>0</v>
      </c>
      <c r="AS713">
        <v>0</v>
      </c>
      <c r="AT713">
        <v>0</v>
      </c>
      <c r="AU713">
        <v>0</v>
      </c>
      <c r="AV713">
        <v>0</v>
      </c>
    </row>
    <row r="714" spans="8:48" x14ac:dyDescent="0.3">
      <c r="H714" t="s">
        <v>1409</v>
      </c>
      <c r="I714" t="s">
        <v>1410</v>
      </c>
      <c r="J714">
        <v>0</v>
      </c>
      <c r="K714">
        <v>0</v>
      </c>
      <c r="L714">
        <v>0</v>
      </c>
      <c r="M714">
        <v>0</v>
      </c>
      <c r="N714">
        <v>0</v>
      </c>
      <c r="O714">
        <v>0</v>
      </c>
      <c r="P714">
        <v>0</v>
      </c>
      <c r="Q714">
        <v>0</v>
      </c>
      <c r="R714">
        <v>0</v>
      </c>
      <c r="S714">
        <v>0</v>
      </c>
      <c r="T714">
        <v>0</v>
      </c>
      <c r="U714">
        <v>0</v>
      </c>
      <c r="V714">
        <v>3.9300000000000002E-2</v>
      </c>
      <c r="W714">
        <v>0.254</v>
      </c>
      <c r="X714">
        <v>0.17730000000000001</v>
      </c>
      <c r="Y714">
        <v>0.25030000000000002</v>
      </c>
      <c r="Z714">
        <v>0.66420000000000001</v>
      </c>
      <c r="AA714">
        <v>0.72709999999999997</v>
      </c>
      <c r="AB714">
        <v>0.57620000000000005</v>
      </c>
      <c r="AC714">
        <v>0.60540000000000005</v>
      </c>
      <c r="AD714">
        <v>0.57569999999999999</v>
      </c>
      <c r="AE714">
        <v>0.53300000000000003</v>
      </c>
      <c r="AF714">
        <v>0.47070000000000001</v>
      </c>
      <c r="AG714">
        <v>0.44819999999999999</v>
      </c>
      <c r="AH714">
        <v>0.2681</v>
      </c>
      <c r="AI714">
        <v>0.23910000000000001</v>
      </c>
      <c r="AJ714">
        <v>0</v>
      </c>
      <c r="AK714">
        <v>0</v>
      </c>
      <c r="AL714">
        <v>0</v>
      </c>
      <c r="AM714">
        <v>0</v>
      </c>
      <c r="AN714">
        <v>0</v>
      </c>
      <c r="AO714">
        <v>0.3629</v>
      </c>
      <c r="AP714">
        <v>0.5292</v>
      </c>
      <c r="AQ714">
        <v>0</v>
      </c>
      <c r="AR714">
        <v>0</v>
      </c>
      <c r="AS714">
        <v>0</v>
      </c>
      <c r="AT714">
        <v>0</v>
      </c>
      <c r="AU714">
        <v>0</v>
      </c>
      <c r="AV714">
        <v>0</v>
      </c>
    </row>
    <row r="715" spans="8:48" x14ac:dyDescent="0.3">
      <c r="H715" t="s">
        <v>1411</v>
      </c>
      <c r="I715" t="s">
        <v>1412</v>
      </c>
      <c r="J715">
        <v>0</v>
      </c>
      <c r="K715">
        <v>0</v>
      </c>
      <c r="L715">
        <v>0</v>
      </c>
      <c r="M715">
        <v>0</v>
      </c>
      <c r="N715">
        <v>0</v>
      </c>
      <c r="O715">
        <v>0</v>
      </c>
      <c r="P715">
        <v>0</v>
      </c>
      <c r="Q715">
        <v>0</v>
      </c>
      <c r="R715">
        <v>0</v>
      </c>
      <c r="S715">
        <v>0</v>
      </c>
      <c r="T715">
        <v>0</v>
      </c>
      <c r="U715">
        <v>0</v>
      </c>
      <c r="V715">
        <v>0</v>
      </c>
      <c r="W715">
        <v>0</v>
      </c>
      <c r="X715">
        <v>0</v>
      </c>
      <c r="Y715">
        <v>0</v>
      </c>
      <c r="Z715">
        <v>0.28510000000000002</v>
      </c>
      <c r="AA715">
        <v>0.28670000000000001</v>
      </c>
      <c r="AB715">
        <v>0.31069999999999998</v>
      </c>
      <c r="AC715">
        <v>0.29730000000000001</v>
      </c>
      <c r="AD715">
        <v>0.58879999999999999</v>
      </c>
      <c r="AE715">
        <v>0.53869999999999996</v>
      </c>
      <c r="AF715">
        <v>0</v>
      </c>
      <c r="AG715">
        <v>0</v>
      </c>
      <c r="AH715">
        <v>0</v>
      </c>
      <c r="AI715">
        <v>0</v>
      </c>
      <c r="AJ715">
        <v>0</v>
      </c>
      <c r="AK715">
        <v>0</v>
      </c>
      <c r="AL715">
        <v>0</v>
      </c>
      <c r="AM715">
        <v>0</v>
      </c>
      <c r="AN715">
        <v>0</v>
      </c>
      <c r="AO715">
        <v>0</v>
      </c>
      <c r="AP715">
        <v>0</v>
      </c>
      <c r="AQ715">
        <v>0</v>
      </c>
      <c r="AR715">
        <v>0</v>
      </c>
      <c r="AS715">
        <v>0</v>
      </c>
      <c r="AT715">
        <v>0</v>
      </c>
      <c r="AU715">
        <v>0</v>
      </c>
      <c r="AV715">
        <v>0</v>
      </c>
    </row>
    <row r="716" spans="8:48" x14ac:dyDescent="0.3">
      <c r="H716" t="s">
        <v>1413</v>
      </c>
      <c r="I716" t="s">
        <v>1414</v>
      </c>
      <c r="J716">
        <v>0.52510000000000001</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0.68630000000000002</v>
      </c>
      <c r="AK716">
        <v>0.90629999999999999</v>
      </c>
      <c r="AL716">
        <v>0.68600000000000005</v>
      </c>
      <c r="AM716">
        <v>0.6673</v>
      </c>
      <c r="AN716">
        <v>0.48630000000000001</v>
      </c>
      <c r="AO716">
        <v>0.63329999999999997</v>
      </c>
      <c r="AP716">
        <v>0.64829999999999999</v>
      </c>
      <c r="AQ716">
        <v>0.48</v>
      </c>
      <c r="AR716">
        <v>0.51590000000000003</v>
      </c>
      <c r="AS716">
        <v>0.48809999999999998</v>
      </c>
      <c r="AT716">
        <v>0.40089999999999998</v>
      </c>
      <c r="AU716">
        <v>0.2797</v>
      </c>
      <c r="AV716">
        <v>0</v>
      </c>
    </row>
    <row r="717" spans="8:48" x14ac:dyDescent="0.3">
      <c r="H717" t="s">
        <v>1415</v>
      </c>
      <c r="I717" t="s">
        <v>1416</v>
      </c>
      <c r="J717">
        <v>0</v>
      </c>
      <c r="K717">
        <v>0</v>
      </c>
      <c r="L717">
        <v>0</v>
      </c>
      <c r="M717">
        <v>0</v>
      </c>
      <c r="N717">
        <v>0</v>
      </c>
      <c r="O717">
        <v>0</v>
      </c>
      <c r="P717">
        <v>0</v>
      </c>
      <c r="Q717">
        <v>0</v>
      </c>
      <c r="R717">
        <v>0</v>
      </c>
      <c r="S717">
        <v>0</v>
      </c>
      <c r="T717">
        <v>0</v>
      </c>
      <c r="U717">
        <v>0</v>
      </c>
      <c r="V717">
        <v>0</v>
      </c>
      <c r="W717">
        <v>0</v>
      </c>
      <c r="X717">
        <v>0</v>
      </c>
      <c r="Y717">
        <v>0</v>
      </c>
      <c r="Z717">
        <v>0</v>
      </c>
      <c r="AA717">
        <v>0.24709999999999999</v>
      </c>
      <c r="AB717">
        <v>0.25059999999999999</v>
      </c>
      <c r="AC717">
        <v>0.26769999999999999</v>
      </c>
      <c r="AD717">
        <v>0.26400000000000001</v>
      </c>
      <c r="AE717">
        <v>0.3221</v>
      </c>
      <c r="AF717">
        <v>0.31419999999999998</v>
      </c>
      <c r="AG717">
        <v>0.27679999999999999</v>
      </c>
      <c r="AH717">
        <v>0.1648</v>
      </c>
      <c r="AI717">
        <v>0</v>
      </c>
      <c r="AJ717">
        <v>0</v>
      </c>
      <c r="AK717">
        <v>0</v>
      </c>
      <c r="AL717">
        <v>0</v>
      </c>
      <c r="AM717">
        <v>0</v>
      </c>
      <c r="AN717">
        <v>0</v>
      </c>
      <c r="AO717">
        <v>0</v>
      </c>
      <c r="AP717">
        <v>0</v>
      </c>
      <c r="AQ717">
        <v>0</v>
      </c>
      <c r="AR717">
        <v>0</v>
      </c>
      <c r="AS717">
        <v>0</v>
      </c>
      <c r="AT717">
        <v>0</v>
      </c>
      <c r="AU717">
        <v>0</v>
      </c>
      <c r="AV717">
        <v>0</v>
      </c>
    </row>
    <row r="718" spans="8:48" x14ac:dyDescent="0.3">
      <c r="H718" t="s">
        <v>1417</v>
      </c>
      <c r="I718" t="s">
        <v>1418</v>
      </c>
      <c r="J718">
        <v>0</v>
      </c>
      <c r="K718">
        <v>0</v>
      </c>
      <c r="L718">
        <v>0</v>
      </c>
      <c r="M718">
        <v>0</v>
      </c>
      <c r="N718">
        <v>0.63790000000000002</v>
      </c>
      <c r="O718">
        <v>0.68559999999999999</v>
      </c>
      <c r="P718">
        <v>0</v>
      </c>
      <c r="Q718">
        <v>9.5000000000000001E-2</v>
      </c>
      <c r="R718">
        <v>0.48599999999999999</v>
      </c>
      <c r="S718">
        <v>0.35220000000000001</v>
      </c>
      <c r="T718">
        <v>0.54190000000000005</v>
      </c>
      <c r="U718">
        <v>0.50119999999999998</v>
      </c>
      <c r="V718">
        <v>0.50609999999999999</v>
      </c>
      <c r="W718">
        <v>0.58609999999999995</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row>
    <row r="719" spans="8:48" x14ac:dyDescent="0.3">
      <c r="H719" t="s">
        <v>1419</v>
      </c>
      <c r="I719" t="s">
        <v>1420</v>
      </c>
      <c r="J719">
        <v>0</v>
      </c>
      <c r="K719">
        <v>0</v>
      </c>
      <c r="L719">
        <v>0</v>
      </c>
      <c r="M719">
        <v>0</v>
      </c>
      <c r="N719">
        <v>0</v>
      </c>
      <c r="O719">
        <v>0</v>
      </c>
      <c r="P719">
        <v>0</v>
      </c>
      <c r="Q719">
        <v>0</v>
      </c>
      <c r="R719">
        <v>0</v>
      </c>
      <c r="S719">
        <v>0</v>
      </c>
      <c r="T719">
        <v>0</v>
      </c>
      <c r="U719">
        <v>0</v>
      </c>
      <c r="V719">
        <v>0</v>
      </c>
      <c r="W719">
        <v>0</v>
      </c>
      <c r="X719">
        <v>1.0128999999999999</v>
      </c>
      <c r="Y719">
        <v>1.0314000000000001</v>
      </c>
      <c r="Z719">
        <v>0.85009999999999997</v>
      </c>
      <c r="AA719">
        <v>0.47760000000000002</v>
      </c>
      <c r="AB719">
        <v>0.49669999999999997</v>
      </c>
      <c r="AC719">
        <v>0.46760000000000002</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row>
    <row r="720" spans="8:48" x14ac:dyDescent="0.3">
      <c r="H720" t="s">
        <v>676</v>
      </c>
      <c r="I720" t="s">
        <v>677</v>
      </c>
      <c r="J720">
        <v>0</v>
      </c>
      <c r="K720">
        <v>0.52790000000000004</v>
      </c>
      <c r="L720">
        <v>0.66279999999999994</v>
      </c>
      <c r="M720">
        <v>0.60440000000000005</v>
      </c>
      <c r="N720">
        <v>0.62309999999999999</v>
      </c>
      <c r="O720">
        <v>0.63239999999999996</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row>
    <row r="721" spans="8:48" x14ac:dyDescent="0.3">
      <c r="H721" t="s">
        <v>440</v>
      </c>
      <c r="I721" t="s">
        <v>596</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0.34100000000000003</v>
      </c>
      <c r="AF721">
        <v>0.52590000000000003</v>
      </c>
      <c r="AG721">
        <v>0.62050000000000005</v>
      </c>
      <c r="AH721">
        <v>0.38829999999999998</v>
      </c>
      <c r="AI721">
        <v>0</v>
      </c>
      <c r="AJ721">
        <v>0</v>
      </c>
      <c r="AK721">
        <v>0</v>
      </c>
      <c r="AL721">
        <v>0.91510000000000002</v>
      </c>
      <c r="AM721">
        <v>1.1291</v>
      </c>
      <c r="AN721">
        <v>1.1973</v>
      </c>
      <c r="AO721">
        <v>0.755</v>
      </c>
      <c r="AP721">
        <v>0.25850000000000001</v>
      </c>
      <c r="AQ721">
        <v>0.64739999999999998</v>
      </c>
      <c r="AR721">
        <v>0</v>
      </c>
      <c r="AS721">
        <v>0</v>
      </c>
      <c r="AT721">
        <v>0</v>
      </c>
      <c r="AU721">
        <v>0</v>
      </c>
      <c r="AV721">
        <v>0</v>
      </c>
    </row>
    <row r="722" spans="8:48" x14ac:dyDescent="0.3">
      <c r="H722" t="s">
        <v>1421</v>
      </c>
      <c r="I722" t="s">
        <v>1422</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0.39019999999999999</v>
      </c>
      <c r="AU722">
        <v>0</v>
      </c>
      <c r="AV722">
        <v>0</v>
      </c>
    </row>
    <row r="723" spans="8:48" x14ac:dyDescent="0.3">
      <c r="H723" t="s">
        <v>1423</v>
      </c>
      <c r="I723" t="s">
        <v>1424</v>
      </c>
      <c r="J723">
        <v>0</v>
      </c>
      <c r="K723">
        <v>0</v>
      </c>
      <c r="L723">
        <v>0</v>
      </c>
      <c r="M723">
        <v>0</v>
      </c>
      <c r="N723">
        <v>0</v>
      </c>
      <c r="O723">
        <v>0</v>
      </c>
      <c r="P723">
        <v>0</v>
      </c>
      <c r="Q723">
        <v>0</v>
      </c>
      <c r="R723">
        <v>0</v>
      </c>
      <c r="S723">
        <v>0</v>
      </c>
      <c r="T723">
        <v>0</v>
      </c>
      <c r="U723">
        <v>0</v>
      </c>
      <c r="V723">
        <v>0</v>
      </c>
      <c r="W723">
        <v>0</v>
      </c>
      <c r="X723">
        <v>0</v>
      </c>
      <c r="Y723">
        <v>0</v>
      </c>
      <c r="Z723">
        <v>0.1416</v>
      </c>
      <c r="AA723">
        <v>0.1845</v>
      </c>
      <c r="AB723">
        <v>0.1794</v>
      </c>
      <c r="AC723">
        <v>0.222</v>
      </c>
      <c r="AD723">
        <v>0.29360000000000003</v>
      </c>
      <c r="AE723">
        <v>0.35110000000000002</v>
      </c>
      <c r="AF723">
        <v>0.43669999999999998</v>
      </c>
      <c r="AG723">
        <v>0.38950000000000001</v>
      </c>
      <c r="AH723">
        <v>0</v>
      </c>
      <c r="AI723">
        <v>0</v>
      </c>
      <c r="AJ723">
        <v>0</v>
      </c>
      <c r="AK723">
        <v>0</v>
      </c>
      <c r="AL723">
        <v>0</v>
      </c>
      <c r="AM723">
        <v>0</v>
      </c>
      <c r="AN723">
        <v>0</v>
      </c>
      <c r="AO723">
        <v>0</v>
      </c>
      <c r="AP723">
        <v>0</v>
      </c>
      <c r="AQ723">
        <v>0</v>
      </c>
      <c r="AR723">
        <v>0</v>
      </c>
      <c r="AS723">
        <v>0</v>
      </c>
      <c r="AT723">
        <v>0</v>
      </c>
      <c r="AU723">
        <v>0</v>
      </c>
      <c r="AV723">
        <v>0</v>
      </c>
    </row>
    <row r="724" spans="8:48" x14ac:dyDescent="0.3">
      <c r="H724" t="s">
        <v>1425</v>
      </c>
      <c r="I724" t="s">
        <v>1426</v>
      </c>
      <c r="J724">
        <v>0</v>
      </c>
      <c r="K724">
        <v>0</v>
      </c>
      <c r="L724">
        <v>0</v>
      </c>
      <c r="M724">
        <v>0</v>
      </c>
      <c r="N724">
        <v>0</v>
      </c>
      <c r="O724">
        <v>0</v>
      </c>
      <c r="P724">
        <v>0</v>
      </c>
      <c r="Q724">
        <v>0</v>
      </c>
      <c r="R724">
        <v>0</v>
      </c>
      <c r="S724">
        <v>0</v>
      </c>
      <c r="T724">
        <v>0</v>
      </c>
      <c r="U724">
        <v>0</v>
      </c>
      <c r="V724">
        <v>0</v>
      </c>
      <c r="W724">
        <v>0</v>
      </c>
      <c r="X724">
        <v>0</v>
      </c>
      <c r="Y724">
        <v>0</v>
      </c>
      <c r="Z724">
        <v>0</v>
      </c>
      <c r="AA724">
        <v>9.9500000000000005E-2</v>
      </c>
      <c r="AB724">
        <v>0.34749999999999998</v>
      </c>
      <c r="AC724">
        <v>0.33489999999999998</v>
      </c>
      <c r="AD724">
        <v>0.24959999999999999</v>
      </c>
      <c r="AE724">
        <v>0</v>
      </c>
      <c r="AF724">
        <v>0</v>
      </c>
      <c r="AG724">
        <v>0</v>
      </c>
      <c r="AH724">
        <v>0.37319999999999998</v>
      </c>
      <c r="AI724">
        <v>0.3634</v>
      </c>
      <c r="AJ724">
        <v>0</v>
      </c>
      <c r="AK724">
        <v>0</v>
      </c>
      <c r="AL724">
        <v>0</v>
      </c>
      <c r="AM724">
        <v>0</v>
      </c>
      <c r="AN724">
        <v>0</v>
      </c>
      <c r="AO724">
        <v>0</v>
      </c>
      <c r="AP724">
        <v>0</v>
      </c>
      <c r="AQ724">
        <v>0</v>
      </c>
      <c r="AR724">
        <v>0</v>
      </c>
      <c r="AS724">
        <v>0</v>
      </c>
      <c r="AT724">
        <v>0</v>
      </c>
      <c r="AU724">
        <v>0</v>
      </c>
      <c r="AV724">
        <v>0</v>
      </c>
    </row>
    <row r="725" spans="8:48" x14ac:dyDescent="0.3">
      <c r="H725" t="s">
        <v>379</v>
      </c>
      <c r="I725" t="s">
        <v>557</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0.2064</v>
      </c>
      <c r="AE725">
        <v>0</v>
      </c>
      <c r="AF725">
        <v>0</v>
      </c>
      <c r="AG725">
        <v>0</v>
      </c>
      <c r="AH725">
        <v>0</v>
      </c>
      <c r="AI725">
        <v>0</v>
      </c>
      <c r="AJ725">
        <v>0</v>
      </c>
      <c r="AK725">
        <v>0</v>
      </c>
      <c r="AL725">
        <v>0</v>
      </c>
      <c r="AM725">
        <v>0</v>
      </c>
      <c r="AN725">
        <v>0</v>
      </c>
      <c r="AO725">
        <v>0</v>
      </c>
      <c r="AP725">
        <v>0</v>
      </c>
      <c r="AQ725">
        <v>0</v>
      </c>
      <c r="AR725">
        <v>0</v>
      </c>
      <c r="AS725">
        <v>0</v>
      </c>
      <c r="AT725">
        <v>0</v>
      </c>
      <c r="AU725">
        <v>0</v>
      </c>
      <c r="AV725">
        <v>0</v>
      </c>
    </row>
    <row r="726" spans="8:48" x14ac:dyDescent="0.3">
      <c r="H726" t="s">
        <v>1427</v>
      </c>
      <c r="I726" t="s">
        <v>1428</v>
      </c>
      <c r="J726">
        <v>0</v>
      </c>
      <c r="K726">
        <v>0</v>
      </c>
      <c r="L726">
        <v>0</v>
      </c>
      <c r="M726">
        <v>0</v>
      </c>
      <c r="N726">
        <v>0</v>
      </c>
      <c r="O726">
        <v>0</v>
      </c>
      <c r="P726">
        <v>0</v>
      </c>
      <c r="Q726">
        <v>0</v>
      </c>
      <c r="R726">
        <v>0.84619999999999995</v>
      </c>
      <c r="S726">
        <v>0.69020000000000004</v>
      </c>
      <c r="T726">
        <v>0.77880000000000005</v>
      </c>
      <c r="U726">
        <v>0.72889999999999999</v>
      </c>
      <c r="V726">
        <v>0.17649999999999999</v>
      </c>
      <c r="W726">
        <v>0</v>
      </c>
      <c r="X726">
        <v>0</v>
      </c>
      <c r="Y726">
        <v>0</v>
      </c>
      <c r="Z726">
        <v>0</v>
      </c>
      <c r="AA726">
        <v>0</v>
      </c>
      <c r="AB726">
        <v>0</v>
      </c>
      <c r="AC726">
        <v>0</v>
      </c>
      <c r="AD726">
        <v>0</v>
      </c>
      <c r="AE726">
        <v>0</v>
      </c>
      <c r="AF726">
        <v>0</v>
      </c>
      <c r="AG726">
        <v>0</v>
      </c>
      <c r="AH726">
        <v>0</v>
      </c>
      <c r="AI726">
        <v>0</v>
      </c>
      <c r="AJ726">
        <v>0</v>
      </c>
      <c r="AK726">
        <v>0</v>
      </c>
      <c r="AL726">
        <v>0</v>
      </c>
      <c r="AM726">
        <v>0</v>
      </c>
      <c r="AN726">
        <v>0.29799999999999999</v>
      </c>
      <c r="AO726">
        <v>0.30480000000000002</v>
      </c>
      <c r="AP726">
        <v>0</v>
      </c>
      <c r="AQ726">
        <v>0</v>
      </c>
      <c r="AR726">
        <v>0</v>
      </c>
      <c r="AS726">
        <v>0</v>
      </c>
      <c r="AT726">
        <v>0</v>
      </c>
      <c r="AU726">
        <v>0</v>
      </c>
      <c r="AV726">
        <v>0</v>
      </c>
    </row>
    <row r="727" spans="8:48" x14ac:dyDescent="0.3">
      <c r="H727" t="s">
        <v>1429</v>
      </c>
      <c r="I727" t="s">
        <v>1430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5.4899999999999997E-2</v>
      </c>
      <c r="AG727">
        <v>5.5E-2</v>
      </c>
      <c r="AH727">
        <v>4.6600000000000003E-2</v>
      </c>
      <c r="AI727">
        <v>0.1164</v>
      </c>
      <c r="AJ727">
        <v>0</v>
      </c>
      <c r="AK727">
        <v>0</v>
      </c>
      <c r="AL727">
        <v>0</v>
      </c>
      <c r="AM727">
        <v>0</v>
      </c>
      <c r="AN727">
        <v>0</v>
      </c>
      <c r="AO727">
        <v>0</v>
      </c>
      <c r="AP727">
        <v>0</v>
      </c>
      <c r="AQ727">
        <v>0</v>
      </c>
      <c r="AR727">
        <v>0</v>
      </c>
      <c r="AS727">
        <v>0</v>
      </c>
      <c r="AT727">
        <v>0</v>
      </c>
      <c r="AU727">
        <v>0</v>
      </c>
      <c r="AV727">
        <v>0</v>
      </c>
    </row>
    <row r="728" spans="8:48" x14ac:dyDescent="0.3">
      <c r="H728" t="s">
        <v>1431</v>
      </c>
      <c r="I728" t="s">
        <v>1432</v>
      </c>
      <c r="J728">
        <v>0</v>
      </c>
      <c r="K728">
        <v>0</v>
      </c>
      <c r="L728">
        <v>0</v>
      </c>
      <c r="M728">
        <v>0</v>
      </c>
      <c r="N728">
        <v>0</v>
      </c>
      <c r="O728">
        <v>0</v>
      </c>
      <c r="P728">
        <v>0</v>
      </c>
      <c r="Q728">
        <v>0</v>
      </c>
      <c r="R728">
        <v>0.30909999999999999</v>
      </c>
      <c r="S728">
        <v>0.31900000000000001</v>
      </c>
      <c r="T728">
        <v>0.30359999999999998</v>
      </c>
      <c r="U728">
        <v>0.39760000000000001</v>
      </c>
      <c r="V728">
        <v>0.31609999999999999</v>
      </c>
      <c r="W728">
        <v>0.75319999999999998</v>
      </c>
      <c r="X728">
        <v>0.58050000000000002</v>
      </c>
      <c r="Y728">
        <v>0.4214</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row>
    <row r="729" spans="8:48" x14ac:dyDescent="0.3">
      <c r="H729" t="s">
        <v>77</v>
      </c>
      <c r="I729" t="s">
        <v>625</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0.53</v>
      </c>
      <c r="AF729">
        <v>0.57340000000000002</v>
      </c>
      <c r="AG729">
        <v>0.77090000000000003</v>
      </c>
      <c r="AH729">
        <v>0.26569999999999999</v>
      </c>
      <c r="AI729">
        <v>0.33400000000000002</v>
      </c>
      <c r="AJ729">
        <v>0</v>
      </c>
      <c r="AK729">
        <v>0</v>
      </c>
      <c r="AL729">
        <v>0</v>
      </c>
      <c r="AM729">
        <v>0</v>
      </c>
      <c r="AN729">
        <v>0</v>
      </c>
      <c r="AO729">
        <v>0</v>
      </c>
      <c r="AP729">
        <v>0</v>
      </c>
      <c r="AQ729">
        <v>0</v>
      </c>
      <c r="AR729">
        <v>0</v>
      </c>
      <c r="AS729">
        <v>0</v>
      </c>
      <c r="AT729">
        <v>0</v>
      </c>
      <c r="AU729">
        <v>0</v>
      </c>
      <c r="AV729">
        <v>0</v>
      </c>
    </row>
    <row r="730" spans="8:48" x14ac:dyDescent="0.3">
      <c r="H730" t="s">
        <v>1433</v>
      </c>
      <c r="I730" t="s">
        <v>1434</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0.18870000000000001</v>
      </c>
      <c r="AH730">
        <v>0.65349999999999997</v>
      </c>
      <c r="AI730">
        <v>0</v>
      </c>
      <c r="AJ730">
        <v>0</v>
      </c>
      <c r="AK730">
        <v>0</v>
      </c>
      <c r="AL730">
        <v>0</v>
      </c>
      <c r="AM730">
        <v>0</v>
      </c>
      <c r="AN730">
        <v>0</v>
      </c>
      <c r="AO730">
        <v>0</v>
      </c>
      <c r="AP730">
        <v>0</v>
      </c>
      <c r="AQ730">
        <v>0</v>
      </c>
      <c r="AR730">
        <v>0</v>
      </c>
      <c r="AS730">
        <v>0</v>
      </c>
      <c r="AT730">
        <v>0</v>
      </c>
      <c r="AU730">
        <v>0</v>
      </c>
      <c r="AV730">
        <v>0</v>
      </c>
    </row>
    <row r="731" spans="8:48" x14ac:dyDescent="0.3">
      <c r="H731" t="s">
        <v>1435</v>
      </c>
      <c r="I731" t="s">
        <v>1436</v>
      </c>
      <c r="J731">
        <v>0</v>
      </c>
      <c r="K731">
        <v>0</v>
      </c>
      <c r="L731">
        <v>0</v>
      </c>
      <c r="M731">
        <v>0</v>
      </c>
      <c r="N731">
        <v>0</v>
      </c>
      <c r="O731">
        <v>0</v>
      </c>
      <c r="P731">
        <v>0</v>
      </c>
      <c r="Q731">
        <v>0</v>
      </c>
      <c r="R731">
        <v>0.51439999999999997</v>
      </c>
      <c r="S731">
        <v>0.49680000000000002</v>
      </c>
      <c r="T731">
        <v>0.40770000000000001</v>
      </c>
      <c r="U731">
        <v>0.44479999999999997</v>
      </c>
      <c r="V731">
        <v>0.44929999999999998</v>
      </c>
      <c r="W731">
        <v>0.39500000000000002</v>
      </c>
      <c r="X731">
        <v>0.42870000000000003</v>
      </c>
      <c r="Y731">
        <v>0.37209999999999999</v>
      </c>
      <c r="Z731">
        <v>0.29399999999999998</v>
      </c>
      <c r="AA731">
        <v>0.55100000000000005</v>
      </c>
      <c r="AB731">
        <v>0</v>
      </c>
      <c r="AC731">
        <v>0</v>
      </c>
      <c r="AD731">
        <v>0</v>
      </c>
      <c r="AE731">
        <v>0</v>
      </c>
      <c r="AF731">
        <v>0</v>
      </c>
      <c r="AG731">
        <v>0</v>
      </c>
      <c r="AH731">
        <v>0</v>
      </c>
      <c r="AI731">
        <v>0</v>
      </c>
      <c r="AJ731">
        <v>0</v>
      </c>
      <c r="AK731">
        <v>0</v>
      </c>
      <c r="AL731">
        <v>0</v>
      </c>
      <c r="AM731">
        <v>0</v>
      </c>
      <c r="AN731">
        <v>0</v>
      </c>
      <c r="AO731">
        <v>0</v>
      </c>
      <c r="AP731">
        <v>0.33029999999999998</v>
      </c>
      <c r="AQ731">
        <v>0.21379999999999999</v>
      </c>
      <c r="AR731">
        <v>0</v>
      </c>
      <c r="AS731">
        <v>0</v>
      </c>
      <c r="AT731">
        <v>0</v>
      </c>
      <c r="AU731">
        <v>0</v>
      </c>
      <c r="AV731">
        <v>0</v>
      </c>
    </row>
    <row r="732" spans="8:48" x14ac:dyDescent="0.3">
      <c r="H732" t="s">
        <v>1437</v>
      </c>
      <c r="I732" t="s">
        <v>1438</v>
      </c>
      <c r="J732">
        <v>0</v>
      </c>
      <c r="K732">
        <v>0</v>
      </c>
      <c r="L732">
        <v>0</v>
      </c>
      <c r="M732">
        <v>0</v>
      </c>
      <c r="N732">
        <v>0</v>
      </c>
      <c r="O732">
        <v>0</v>
      </c>
      <c r="P732">
        <v>0</v>
      </c>
      <c r="Q732">
        <v>0</v>
      </c>
      <c r="R732">
        <v>0.32</v>
      </c>
      <c r="S732">
        <v>0.2727</v>
      </c>
      <c r="T732">
        <v>0.28470000000000001</v>
      </c>
      <c r="U732">
        <v>0.25240000000000001</v>
      </c>
      <c r="V732">
        <v>0.88990000000000002</v>
      </c>
      <c r="W732">
        <v>0.73150000000000004</v>
      </c>
      <c r="X732">
        <v>0.6038</v>
      </c>
      <c r="Y732">
        <v>0.5484</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row>
    <row r="733" spans="8:48" x14ac:dyDescent="0.3">
      <c r="H733" t="s">
        <v>1439</v>
      </c>
      <c r="I733" t="s">
        <v>1440</v>
      </c>
      <c r="J733">
        <v>0</v>
      </c>
      <c r="K733">
        <v>0</v>
      </c>
      <c r="L733">
        <v>0</v>
      </c>
      <c r="M733">
        <v>0</v>
      </c>
      <c r="N733">
        <v>0</v>
      </c>
      <c r="O733">
        <v>0</v>
      </c>
      <c r="P733">
        <v>0</v>
      </c>
      <c r="Q733">
        <v>0</v>
      </c>
      <c r="R733">
        <v>0</v>
      </c>
      <c r="S733">
        <v>0.92720000000000002</v>
      </c>
      <c r="T733">
        <v>0.97370000000000001</v>
      </c>
      <c r="U733">
        <v>0.99070000000000003</v>
      </c>
      <c r="V733">
        <v>0.75929999999999997</v>
      </c>
      <c r="W733">
        <v>0.67569999999999997</v>
      </c>
      <c r="X733">
        <v>0.66449999999999998</v>
      </c>
      <c r="Y733">
        <v>0.62290000000000001</v>
      </c>
      <c r="Z733">
        <v>0.77459999999999996</v>
      </c>
      <c r="AA733">
        <v>0.52300000000000002</v>
      </c>
      <c r="AB733">
        <v>0.505</v>
      </c>
      <c r="AC733">
        <v>0.54530000000000001</v>
      </c>
      <c r="AD733">
        <v>0.41689999999999999</v>
      </c>
      <c r="AE733">
        <v>0.46379999999999999</v>
      </c>
      <c r="AF733">
        <v>0.50149999999999995</v>
      </c>
      <c r="AG733">
        <v>0.56869999999999998</v>
      </c>
      <c r="AH733">
        <v>0.79730000000000001</v>
      </c>
      <c r="AI733">
        <v>0.36759999999999998</v>
      </c>
      <c r="AJ733">
        <v>0</v>
      </c>
      <c r="AK733">
        <v>0</v>
      </c>
      <c r="AL733">
        <v>0</v>
      </c>
      <c r="AM733">
        <v>0</v>
      </c>
      <c r="AN733">
        <v>0</v>
      </c>
      <c r="AO733">
        <v>0</v>
      </c>
      <c r="AP733">
        <v>0</v>
      </c>
      <c r="AQ733">
        <v>0</v>
      </c>
      <c r="AR733">
        <v>0</v>
      </c>
      <c r="AS733">
        <v>0</v>
      </c>
      <c r="AT733">
        <v>0</v>
      </c>
      <c r="AU733">
        <v>0</v>
      </c>
      <c r="AV733">
        <v>0</v>
      </c>
    </row>
    <row r="734" spans="8:48" x14ac:dyDescent="0.3">
      <c r="H734" t="s">
        <v>699</v>
      </c>
      <c r="I734" t="s">
        <v>700</v>
      </c>
      <c r="J734">
        <v>0.55089999999999995</v>
      </c>
      <c r="K734">
        <v>0.29149999999999998</v>
      </c>
      <c r="L734">
        <v>0.39839999999999998</v>
      </c>
      <c r="M734">
        <v>0.8196</v>
      </c>
      <c r="N734">
        <v>0.95289999999999997</v>
      </c>
      <c r="O734">
        <v>1.0416000000000001</v>
      </c>
      <c r="P734">
        <v>1.0521</v>
      </c>
      <c r="Q734">
        <v>1.0569</v>
      </c>
      <c r="R734">
        <v>0.99980000000000002</v>
      </c>
      <c r="S734">
        <v>0.8992</v>
      </c>
      <c r="T734">
        <v>1.0181</v>
      </c>
      <c r="U734">
        <v>0.98440000000000005</v>
      </c>
      <c r="V734">
        <v>0.90649999999999997</v>
      </c>
      <c r="W734">
        <v>0.93420000000000003</v>
      </c>
      <c r="X734">
        <v>0</v>
      </c>
      <c r="Y734">
        <v>0</v>
      </c>
      <c r="Z734">
        <v>0.46200000000000002</v>
      </c>
      <c r="AA734">
        <v>0.38379999999999997</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row>
    <row r="735" spans="8:48" x14ac:dyDescent="0.3">
      <c r="H735" t="s">
        <v>707</v>
      </c>
      <c r="I735" t="s">
        <v>708</v>
      </c>
      <c r="J735">
        <v>0</v>
      </c>
      <c r="K735">
        <v>0</v>
      </c>
      <c r="L735">
        <v>0</v>
      </c>
      <c r="M735">
        <v>0</v>
      </c>
      <c r="N735">
        <v>0</v>
      </c>
      <c r="O735">
        <v>0</v>
      </c>
      <c r="P735">
        <v>0</v>
      </c>
      <c r="Q735">
        <v>0</v>
      </c>
      <c r="R735">
        <v>0</v>
      </c>
      <c r="S735">
        <v>0</v>
      </c>
      <c r="T735">
        <v>0</v>
      </c>
      <c r="U735">
        <v>0</v>
      </c>
      <c r="V735">
        <v>0.36909999999999998</v>
      </c>
      <c r="W735">
        <v>0.4647</v>
      </c>
      <c r="X735">
        <v>0</v>
      </c>
      <c r="Y735">
        <v>0</v>
      </c>
      <c r="Z735">
        <v>0</v>
      </c>
      <c r="AA735">
        <v>7.22E-2</v>
      </c>
      <c r="AB735">
        <v>0.46829999999999999</v>
      </c>
      <c r="AC735">
        <v>0.59509999999999996</v>
      </c>
      <c r="AD735">
        <v>0.4652</v>
      </c>
      <c r="AE735">
        <v>0.51470000000000005</v>
      </c>
      <c r="AF735">
        <v>0.53910000000000002</v>
      </c>
      <c r="AG735">
        <v>0.61</v>
      </c>
      <c r="AH735">
        <v>0.43049999999999999</v>
      </c>
      <c r="AI735">
        <v>0</v>
      </c>
      <c r="AJ735">
        <v>0</v>
      </c>
      <c r="AK735">
        <v>0</v>
      </c>
      <c r="AL735">
        <v>0</v>
      </c>
      <c r="AM735">
        <v>0</v>
      </c>
      <c r="AN735">
        <v>0</v>
      </c>
      <c r="AO735">
        <v>0</v>
      </c>
      <c r="AP735">
        <v>0.24579999999999999</v>
      </c>
      <c r="AQ735">
        <v>0</v>
      </c>
      <c r="AR735">
        <v>0</v>
      </c>
      <c r="AS735">
        <v>0</v>
      </c>
      <c r="AT735">
        <v>0</v>
      </c>
      <c r="AU735">
        <v>0</v>
      </c>
      <c r="AV735">
        <v>0</v>
      </c>
    </row>
    <row r="736" spans="8:48" x14ac:dyDescent="0.3">
      <c r="H736" t="s">
        <v>1441</v>
      </c>
      <c r="I736" t="s">
        <v>1442</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0.47989999999999999</v>
      </c>
      <c r="AS736">
        <v>0</v>
      </c>
      <c r="AT736">
        <v>0</v>
      </c>
      <c r="AU736">
        <v>0</v>
      </c>
      <c r="AV736">
        <v>0</v>
      </c>
    </row>
    <row r="737" spans="8:48" x14ac:dyDescent="0.3">
      <c r="H737" t="s">
        <v>1443</v>
      </c>
      <c r="I737" t="s">
        <v>1444</v>
      </c>
      <c r="J737">
        <v>0.74739999999999995</v>
      </c>
      <c r="K737">
        <v>1.4616</v>
      </c>
      <c r="L737">
        <v>1.0193000000000001</v>
      </c>
      <c r="M737">
        <v>0.94330000000000003</v>
      </c>
      <c r="N737">
        <v>1.1040000000000001</v>
      </c>
      <c r="O737">
        <v>0.94069999999999998</v>
      </c>
      <c r="P737">
        <v>1.0031000000000001</v>
      </c>
      <c r="Q737">
        <v>0</v>
      </c>
      <c r="R737">
        <v>0</v>
      </c>
      <c r="S737">
        <v>0</v>
      </c>
      <c r="T737">
        <v>0</v>
      </c>
      <c r="U737">
        <v>0</v>
      </c>
      <c r="V737">
        <v>0</v>
      </c>
      <c r="W737">
        <v>0</v>
      </c>
      <c r="X737">
        <v>0</v>
      </c>
      <c r="Y737">
        <v>0.26679999999999998</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1.0909</v>
      </c>
      <c r="AS737">
        <v>1.1013999999999999</v>
      </c>
      <c r="AT737">
        <v>1.0379</v>
      </c>
      <c r="AU737">
        <v>0.64629999999999999</v>
      </c>
      <c r="AV737">
        <v>0</v>
      </c>
    </row>
    <row r="738" spans="8:48" x14ac:dyDescent="0.3">
      <c r="H738" t="s">
        <v>1445</v>
      </c>
      <c r="I738" t="s">
        <v>1446</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1.1797</v>
      </c>
      <c r="AT738">
        <v>0.7994</v>
      </c>
      <c r="AU738">
        <v>0</v>
      </c>
      <c r="AV738">
        <v>0</v>
      </c>
    </row>
    <row r="739" spans="8:48" x14ac:dyDescent="0.3">
      <c r="H739" t="s">
        <v>763</v>
      </c>
      <c r="I739" t="s">
        <v>764</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0.61009999999999998</v>
      </c>
      <c r="AE739">
        <v>0.55410000000000004</v>
      </c>
      <c r="AF739">
        <v>0.59670000000000001</v>
      </c>
      <c r="AG739">
        <v>0.71760000000000002</v>
      </c>
      <c r="AH739">
        <v>0</v>
      </c>
      <c r="AI739">
        <v>0</v>
      </c>
      <c r="AJ739">
        <v>0</v>
      </c>
      <c r="AK739">
        <v>0</v>
      </c>
      <c r="AL739">
        <v>0</v>
      </c>
      <c r="AM739">
        <v>0</v>
      </c>
      <c r="AN739">
        <v>0</v>
      </c>
      <c r="AO739">
        <v>0</v>
      </c>
      <c r="AP739">
        <v>0</v>
      </c>
      <c r="AQ739">
        <v>0</v>
      </c>
      <c r="AR739">
        <v>0</v>
      </c>
      <c r="AS739">
        <v>0</v>
      </c>
      <c r="AT739">
        <v>0</v>
      </c>
      <c r="AU739">
        <v>0</v>
      </c>
      <c r="AV739">
        <v>0</v>
      </c>
    </row>
    <row r="740" spans="8:48" x14ac:dyDescent="0.3">
      <c r="H740" t="s">
        <v>1447</v>
      </c>
      <c r="I740" t="s">
        <v>1448</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9.3299999999999994E-2</v>
      </c>
      <c r="AG740">
        <v>9.4200000000000006E-2</v>
      </c>
      <c r="AH740">
        <v>0</v>
      </c>
      <c r="AI740">
        <v>0</v>
      </c>
      <c r="AJ740">
        <v>0</v>
      </c>
      <c r="AK740">
        <v>0</v>
      </c>
      <c r="AL740">
        <v>0</v>
      </c>
      <c r="AM740">
        <v>0</v>
      </c>
      <c r="AN740">
        <v>0</v>
      </c>
      <c r="AO740">
        <v>0</v>
      </c>
      <c r="AP740">
        <v>0</v>
      </c>
      <c r="AQ740">
        <v>0</v>
      </c>
      <c r="AR740">
        <v>0</v>
      </c>
      <c r="AS740">
        <v>0</v>
      </c>
      <c r="AT740">
        <v>0</v>
      </c>
      <c r="AU740">
        <v>0</v>
      </c>
      <c r="AV740">
        <v>0</v>
      </c>
    </row>
    <row r="741" spans="8:48" x14ac:dyDescent="0.3">
      <c r="H741" t="s">
        <v>767</v>
      </c>
      <c r="I741" t="s">
        <v>768</v>
      </c>
      <c r="J741">
        <v>0</v>
      </c>
      <c r="K741">
        <v>0</v>
      </c>
      <c r="L741">
        <v>0</v>
      </c>
      <c r="M741">
        <v>0</v>
      </c>
      <c r="N741">
        <v>0</v>
      </c>
      <c r="O741">
        <v>0</v>
      </c>
      <c r="P741">
        <v>0.62670000000000003</v>
      </c>
      <c r="Q741">
        <v>0.66649999999999998</v>
      </c>
      <c r="R741">
        <v>0</v>
      </c>
      <c r="S741">
        <v>0</v>
      </c>
      <c r="T741">
        <v>0</v>
      </c>
      <c r="U741">
        <v>0</v>
      </c>
      <c r="V741">
        <v>0</v>
      </c>
      <c r="W741">
        <v>0.1966</v>
      </c>
      <c r="X741">
        <v>0.5847</v>
      </c>
      <c r="Y741">
        <v>0</v>
      </c>
      <c r="Z741">
        <v>0</v>
      </c>
      <c r="AA741">
        <v>0.49320000000000003</v>
      </c>
      <c r="AB741">
        <v>0.44629999999999997</v>
      </c>
      <c r="AC741">
        <v>0.50319999999999998</v>
      </c>
      <c r="AD741">
        <v>0.60350000000000004</v>
      </c>
      <c r="AE741">
        <v>0.66220000000000001</v>
      </c>
      <c r="AF741">
        <v>0.39500000000000002</v>
      </c>
      <c r="AG741">
        <v>0</v>
      </c>
      <c r="AH741">
        <v>0</v>
      </c>
      <c r="AI741">
        <v>0</v>
      </c>
      <c r="AJ741">
        <v>0</v>
      </c>
      <c r="AK741">
        <v>0</v>
      </c>
      <c r="AL741">
        <v>0</v>
      </c>
      <c r="AM741">
        <v>0</v>
      </c>
      <c r="AN741">
        <v>0</v>
      </c>
      <c r="AO741">
        <v>0</v>
      </c>
      <c r="AP741">
        <v>0</v>
      </c>
      <c r="AQ741">
        <v>0</v>
      </c>
      <c r="AR741">
        <v>0</v>
      </c>
      <c r="AS741">
        <v>0</v>
      </c>
      <c r="AT741">
        <v>0</v>
      </c>
      <c r="AU741">
        <v>0</v>
      </c>
      <c r="AV741">
        <v>0</v>
      </c>
    </row>
    <row r="742" spans="8:48" x14ac:dyDescent="0.3">
      <c r="H742" t="s">
        <v>1449</v>
      </c>
      <c r="I742" t="s">
        <v>1450</v>
      </c>
      <c r="J742">
        <v>0</v>
      </c>
      <c r="K742">
        <v>0.5484</v>
      </c>
      <c r="L742">
        <v>0.66369999999999996</v>
      </c>
      <c r="M742">
        <v>0.60570000000000002</v>
      </c>
      <c r="N742">
        <v>1.18E-2</v>
      </c>
      <c r="O742">
        <v>0</v>
      </c>
      <c r="P742">
        <v>0</v>
      </c>
      <c r="Q742">
        <v>0</v>
      </c>
      <c r="R742">
        <v>0</v>
      </c>
      <c r="S742">
        <v>0</v>
      </c>
      <c r="T742">
        <v>0</v>
      </c>
      <c r="U742">
        <v>0</v>
      </c>
      <c r="V742">
        <v>0</v>
      </c>
      <c r="W742">
        <v>0</v>
      </c>
      <c r="X742">
        <v>0</v>
      </c>
      <c r="Y742">
        <v>0</v>
      </c>
      <c r="Z742">
        <v>0.53090000000000004</v>
      </c>
      <c r="AA742">
        <v>0.42780000000000001</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row>
    <row r="743" spans="8:48" x14ac:dyDescent="0.3">
      <c r="H743" t="s">
        <v>1451</v>
      </c>
      <c r="I743" t="s">
        <v>1452</v>
      </c>
      <c r="J743">
        <v>0.72889999999999999</v>
      </c>
      <c r="K743">
        <v>0</v>
      </c>
      <c r="L743">
        <v>0</v>
      </c>
      <c r="M743">
        <v>0</v>
      </c>
      <c r="N743">
        <v>0.60909999999999997</v>
      </c>
      <c r="O743">
        <v>0.54720000000000002</v>
      </c>
      <c r="P743">
        <v>0.59750000000000003</v>
      </c>
      <c r="Q743">
        <v>0</v>
      </c>
      <c r="R743">
        <v>0</v>
      </c>
      <c r="S743">
        <v>0</v>
      </c>
      <c r="T743">
        <v>0</v>
      </c>
      <c r="U743">
        <v>0</v>
      </c>
      <c r="V743">
        <v>0</v>
      </c>
      <c r="W743">
        <v>0.26939999999999997</v>
      </c>
      <c r="X743">
        <v>0</v>
      </c>
      <c r="Y743">
        <v>0</v>
      </c>
      <c r="Z743">
        <v>0</v>
      </c>
      <c r="AA743">
        <v>0</v>
      </c>
      <c r="AB743">
        <v>0</v>
      </c>
      <c r="AC743">
        <v>0</v>
      </c>
      <c r="AD743">
        <v>0</v>
      </c>
      <c r="AE743">
        <v>0</v>
      </c>
      <c r="AF743">
        <v>0</v>
      </c>
      <c r="AG743">
        <v>0</v>
      </c>
      <c r="AH743">
        <v>0.1951</v>
      </c>
      <c r="AI743">
        <v>0.30509999999999998</v>
      </c>
      <c r="AJ743">
        <v>0.81830000000000003</v>
      </c>
      <c r="AK743">
        <v>0.55769999999999997</v>
      </c>
      <c r="AL743">
        <v>0.25119999999999998</v>
      </c>
      <c r="AM743">
        <v>0</v>
      </c>
      <c r="AN743">
        <v>0</v>
      </c>
      <c r="AO743">
        <v>0</v>
      </c>
      <c r="AP743">
        <v>0.45490000000000003</v>
      </c>
      <c r="AQ743">
        <v>0.60189999999999999</v>
      </c>
      <c r="AR743">
        <v>0.65629999999999999</v>
      </c>
      <c r="AS743">
        <v>0.56950000000000001</v>
      </c>
      <c r="AT743">
        <v>0.37190000000000001</v>
      </c>
      <c r="AU743">
        <v>0</v>
      </c>
      <c r="AV743">
        <v>0</v>
      </c>
    </row>
    <row r="744" spans="8:48" x14ac:dyDescent="0.3">
      <c r="H744" t="s">
        <v>1453</v>
      </c>
      <c r="I744" t="s">
        <v>1454</v>
      </c>
      <c r="J744">
        <v>0.69369999999999998</v>
      </c>
      <c r="K744">
        <v>0.5494</v>
      </c>
      <c r="L744">
        <v>0.72840000000000005</v>
      </c>
      <c r="M744">
        <v>0.60050000000000003</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row>
    <row r="745" spans="8:48" x14ac:dyDescent="0.3">
      <c r="H745" t="s">
        <v>1455</v>
      </c>
      <c r="I745" t="s">
        <v>1456</v>
      </c>
      <c r="J745">
        <v>0</v>
      </c>
      <c r="K745">
        <v>0</v>
      </c>
      <c r="L745">
        <v>0</v>
      </c>
      <c r="M745">
        <v>0</v>
      </c>
      <c r="N745">
        <v>0</v>
      </c>
      <c r="O745">
        <v>0</v>
      </c>
      <c r="P745">
        <v>0</v>
      </c>
      <c r="Q745">
        <v>0</v>
      </c>
      <c r="R745">
        <v>0</v>
      </c>
      <c r="S745">
        <v>0</v>
      </c>
      <c r="T745">
        <v>0</v>
      </c>
      <c r="U745">
        <v>0</v>
      </c>
      <c r="V745">
        <v>0</v>
      </c>
      <c r="W745">
        <v>0</v>
      </c>
      <c r="X745">
        <v>0</v>
      </c>
      <c r="Y745">
        <v>0</v>
      </c>
      <c r="Z745">
        <v>0.2918</v>
      </c>
      <c r="AA745">
        <v>0.2596</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row>
    <row r="746" spans="8:48" x14ac:dyDescent="0.3">
      <c r="H746" t="s">
        <v>1457</v>
      </c>
      <c r="I746" t="s">
        <v>1458</v>
      </c>
      <c r="J746">
        <v>0</v>
      </c>
      <c r="K746">
        <v>0</v>
      </c>
      <c r="L746">
        <v>0</v>
      </c>
      <c r="M746">
        <v>0</v>
      </c>
      <c r="N746">
        <v>0</v>
      </c>
      <c r="O746">
        <v>0</v>
      </c>
      <c r="P746">
        <v>0</v>
      </c>
      <c r="Q746">
        <v>0</v>
      </c>
      <c r="R746">
        <v>0</v>
      </c>
      <c r="S746">
        <v>0</v>
      </c>
      <c r="T746">
        <v>0</v>
      </c>
      <c r="U746">
        <v>0</v>
      </c>
      <c r="V746">
        <v>0</v>
      </c>
      <c r="W746">
        <v>0</v>
      </c>
      <c r="X746">
        <v>0</v>
      </c>
      <c r="Y746">
        <v>0</v>
      </c>
      <c r="Z746">
        <v>0.28910000000000002</v>
      </c>
      <c r="AA746">
        <v>0.30449999999999999</v>
      </c>
      <c r="AB746">
        <v>0.28070000000000001</v>
      </c>
      <c r="AC746">
        <v>0.24979999999999999</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row>
    <row r="747" spans="8:48" x14ac:dyDescent="0.3">
      <c r="H747" t="s">
        <v>1459</v>
      </c>
      <c r="I747" t="s">
        <v>1460</v>
      </c>
      <c r="J747">
        <v>0</v>
      </c>
      <c r="K747">
        <v>0</v>
      </c>
      <c r="L747">
        <v>0</v>
      </c>
      <c r="M747">
        <v>0</v>
      </c>
      <c r="N747">
        <v>0</v>
      </c>
      <c r="O747">
        <v>0</v>
      </c>
      <c r="P747">
        <v>0</v>
      </c>
      <c r="Q747">
        <v>0</v>
      </c>
      <c r="R747">
        <v>0</v>
      </c>
      <c r="S747">
        <v>0</v>
      </c>
      <c r="T747">
        <v>0</v>
      </c>
      <c r="U747">
        <v>0</v>
      </c>
      <c r="V747">
        <v>0</v>
      </c>
      <c r="W747">
        <v>0</v>
      </c>
      <c r="X747">
        <v>0</v>
      </c>
      <c r="Y747">
        <v>0</v>
      </c>
      <c r="Z747">
        <v>0</v>
      </c>
      <c r="AA747">
        <v>0.26519999999999999</v>
      </c>
      <c r="AB747">
        <v>0.39410000000000001</v>
      </c>
      <c r="AC747">
        <v>0.41320000000000001</v>
      </c>
      <c r="AD747">
        <v>0</v>
      </c>
      <c r="AE747">
        <v>0</v>
      </c>
      <c r="AF747">
        <v>0</v>
      </c>
      <c r="AG747">
        <v>0</v>
      </c>
      <c r="AH747">
        <v>0</v>
      </c>
      <c r="AI747">
        <v>0</v>
      </c>
      <c r="AJ747">
        <v>0.1822</v>
      </c>
      <c r="AK747">
        <v>0.18099999999999999</v>
      </c>
      <c r="AL747">
        <v>0.24540000000000001</v>
      </c>
      <c r="AM747">
        <v>0</v>
      </c>
      <c r="AN747">
        <v>0</v>
      </c>
      <c r="AO747">
        <v>0</v>
      </c>
      <c r="AP747">
        <v>0</v>
      </c>
      <c r="AQ747">
        <v>0</v>
      </c>
      <c r="AR747">
        <v>0</v>
      </c>
      <c r="AS747">
        <v>0</v>
      </c>
      <c r="AT747">
        <v>0</v>
      </c>
      <c r="AU747">
        <v>0</v>
      </c>
      <c r="AV747">
        <v>0</v>
      </c>
    </row>
    <row r="748" spans="8:48" x14ac:dyDescent="0.3">
      <c r="H748" t="s">
        <v>1461</v>
      </c>
      <c r="I748" t="s">
        <v>1462</v>
      </c>
      <c r="J748">
        <v>0</v>
      </c>
      <c r="K748">
        <v>0</v>
      </c>
      <c r="L748">
        <v>0</v>
      </c>
      <c r="M748">
        <v>0</v>
      </c>
      <c r="N748">
        <v>0</v>
      </c>
      <c r="O748">
        <v>0</v>
      </c>
      <c r="P748">
        <v>0</v>
      </c>
      <c r="Q748">
        <v>0</v>
      </c>
      <c r="R748">
        <v>6.1000000000000004E-3</v>
      </c>
      <c r="S748">
        <v>0.27710000000000001</v>
      </c>
      <c r="T748">
        <v>0.25569999999999998</v>
      </c>
      <c r="U748">
        <v>0.29459999999999997</v>
      </c>
      <c r="V748">
        <v>0.2354</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row>
    <row r="749" spans="8:48" x14ac:dyDescent="0.3">
      <c r="H749" t="s">
        <v>1463</v>
      </c>
      <c r="I749" t="s">
        <v>1464</v>
      </c>
      <c r="J749">
        <v>0.63949999999999996</v>
      </c>
      <c r="K749">
        <v>0.55089999999999995</v>
      </c>
      <c r="L749">
        <v>0.66169999999999995</v>
      </c>
      <c r="M749">
        <v>0.61409999999999998</v>
      </c>
      <c r="N749">
        <v>0.7329</v>
      </c>
      <c r="O749">
        <v>0</v>
      </c>
      <c r="P749">
        <v>0</v>
      </c>
      <c r="Q749">
        <v>0</v>
      </c>
      <c r="R749">
        <v>0</v>
      </c>
      <c r="S749">
        <v>0</v>
      </c>
      <c r="T749">
        <v>0</v>
      </c>
      <c r="U749">
        <v>0</v>
      </c>
      <c r="V749">
        <v>0</v>
      </c>
      <c r="W749">
        <v>0</v>
      </c>
      <c r="X749">
        <v>0</v>
      </c>
      <c r="Y749">
        <v>0</v>
      </c>
      <c r="Z749">
        <v>0</v>
      </c>
      <c r="AA749">
        <v>0</v>
      </c>
      <c r="AB749">
        <v>0</v>
      </c>
      <c r="AC749">
        <v>0</v>
      </c>
      <c r="AD749">
        <v>0.66639999999999999</v>
      </c>
      <c r="AE749">
        <v>0</v>
      </c>
      <c r="AF749">
        <v>0</v>
      </c>
      <c r="AG749">
        <v>0</v>
      </c>
      <c r="AH749">
        <v>0</v>
      </c>
      <c r="AI749">
        <v>0</v>
      </c>
      <c r="AJ749">
        <v>0</v>
      </c>
      <c r="AK749">
        <v>0</v>
      </c>
      <c r="AL749">
        <v>0</v>
      </c>
      <c r="AM749">
        <v>0</v>
      </c>
      <c r="AN749">
        <v>0</v>
      </c>
      <c r="AO749">
        <v>0</v>
      </c>
      <c r="AP749">
        <v>0</v>
      </c>
      <c r="AQ749">
        <v>0</v>
      </c>
      <c r="AR749">
        <v>0</v>
      </c>
      <c r="AS749">
        <v>0</v>
      </c>
      <c r="AT749">
        <v>0</v>
      </c>
      <c r="AU749">
        <v>0</v>
      </c>
      <c r="AV749">
        <v>0</v>
      </c>
    </row>
    <row r="750" spans="8:48" x14ac:dyDescent="0.3">
      <c r="H750" t="s">
        <v>1465</v>
      </c>
      <c r="I750" t="s">
        <v>1466</v>
      </c>
      <c r="J750">
        <v>0</v>
      </c>
      <c r="K750">
        <v>0</v>
      </c>
      <c r="L750">
        <v>0</v>
      </c>
      <c r="M750">
        <v>0</v>
      </c>
      <c r="N750">
        <v>0</v>
      </c>
      <c r="O750">
        <v>0</v>
      </c>
      <c r="P750">
        <v>0</v>
      </c>
      <c r="Q750">
        <v>0</v>
      </c>
      <c r="R750">
        <v>0</v>
      </c>
      <c r="S750">
        <v>0</v>
      </c>
      <c r="T750">
        <v>0.2407</v>
      </c>
      <c r="U750">
        <v>0.26290000000000002</v>
      </c>
      <c r="V750">
        <v>0.56230000000000002</v>
      </c>
      <c r="W750">
        <v>0.45629999999999998</v>
      </c>
      <c r="X750">
        <v>0.42709999999999998</v>
      </c>
      <c r="Y750">
        <v>0.47349999999999998</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row>
    <row r="751" spans="8:48" x14ac:dyDescent="0.3">
      <c r="H751" t="s">
        <v>1467</v>
      </c>
      <c r="I751" t="s">
        <v>1468</v>
      </c>
      <c r="J751">
        <v>0</v>
      </c>
      <c r="K751">
        <v>0</v>
      </c>
      <c r="L751">
        <v>0</v>
      </c>
      <c r="M751">
        <v>0</v>
      </c>
      <c r="N751">
        <v>0</v>
      </c>
      <c r="O751">
        <v>0</v>
      </c>
      <c r="P751">
        <v>0</v>
      </c>
      <c r="Q751">
        <v>0</v>
      </c>
      <c r="R751">
        <v>0.30599999999999999</v>
      </c>
      <c r="S751">
        <v>0.30759999999999998</v>
      </c>
      <c r="T751">
        <v>0.38600000000000001</v>
      </c>
      <c r="U751">
        <v>0.43890000000000001</v>
      </c>
      <c r="V751">
        <v>0.50770000000000004</v>
      </c>
      <c r="W751">
        <v>0.44390000000000002</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row>
    <row r="752" spans="8:48" x14ac:dyDescent="0.3">
      <c r="H752" t="s">
        <v>1469</v>
      </c>
      <c r="I752" t="s">
        <v>1470</v>
      </c>
      <c r="J752">
        <v>0</v>
      </c>
      <c r="K752">
        <v>0</v>
      </c>
      <c r="L752">
        <v>0</v>
      </c>
      <c r="M752">
        <v>0</v>
      </c>
      <c r="N752">
        <v>0</v>
      </c>
      <c r="O752">
        <v>0</v>
      </c>
      <c r="P752">
        <v>0</v>
      </c>
      <c r="Q752">
        <v>0</v>
      </c>
      <c r="R752">
        <v>0</v>
      </c>
      <c r="S752">
        <v>0</v>
      </c>
      <c r="T752">
        <v>0</v>
      </c>
      <c r="U752">
        <v>0</v>
      </c>
      <c r="V752">
        <v>0</v>
      </c>
      <c r="W752">
        <v>0</v>
      </c>
      <c r="X752">
        <v>0.40550000000000003</v>
      </c>
      <c r="Y752">
        <v>0.3387</v>
      </c>
      <c r="Z752">
        <v>0</v>
      </c>
      <c r="AA752">
        <v>5.0500000000000003E-2</v>
      </c>
      <c r="AB752">
        <v>0</v>
      </c>
      <c r="AC752">
        <v>0</v>
      </c>
      <c r="AD752">
        <v>0</v>
      </c>
      <c r="AE752">
        <v>0</v>
      </c>
      <c r="AF752">
        <v>0</v>
      </c>
      <c r="AG752">
        <v>0</v>
      </c>
      <c r="AH752">
        <v>0</v>
      </c>
      <c r="AI752">
        <v>0</v>
      </c>
      <c r="AJ752">
        <v>0</v>
      </c>
      <c r="AK752">
        <v>0</v>
      </c>
      <c r="AL752">
        <v>0</v>
      </c>
      <c r="AM752">
        <v>0.44679999999999997</v>
      </c>
      <c r="AN752">
        <v>0.42230000000000001</v>
      </c>
      <c r="AO752">
        <v>0</v>
      </c>
      <c r="AP752">
        <v>0</v>
      </c>
      <c r="AQ752">
        <v>0</v>
      </c>
      <c r="AR752">
        <v>0</v>
      </c>
      <c r="AS752">
        <v>0</v>
      </c>
      <c r="AT752">
        <v>0</v>
      </c>
      <c r="AU752">
        <v>0</v>
      </c>
      <c r="AV752">
        <v>0</v>
      </c>
    </row>
    <row r="753" spans="8:48" x14ac:dyDescent="0.3">
      <c r="H753" t="s">
        <v>1471</v>
      </c>
      <c r="I753" t="s">
        <v>1472</v>
      </c>
      <c r="J753">
        <v>0</v>
      </c>
      <c r="K753">
        <v>0</v>
      </c>
      <c r="L753">
        <v>0.37809999999999999</v>
      </c>
      <c r="M753">
        <v>0.62270000000000003</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row>
    <row r="754" spans="8:48" x14ac:dyDescent="0.3">
      <c r="H754" t="s">
        <v>448</v>
      </c>
      <c r="I754" t="s">
        <v>604</v>
      </c>
      <c r="J754">
        <v>0</v>
      </c>
      <c r="K754">
        <v>0.48709999999999998</v>
      </c>
      <c r="L754">
        <v>1.0831999999999999</v>
      </c>
      <c r="M754">
        <v>0</v>
      </c>
      <c r="N754">
        <v>1.3382000000000001</v>
      </c>
      <c r="O754">
        <v>1.2491000000000001</v>
      </c>
      <c r="P754">
        <v>1.4799</v>
      </c>
      <c r="Q754">
        <v>0.67569999999999997</v>
      </c>
      <c r="R754">
        <v>0</v>
      </c>
      <c r="S754">
        <v>0</v>
      </c>
      <c r="T754">
        <v>0</v>
      </c>
      <c r="U754">
        <v>0</v>
      </c>
      <c r="V754">
        <v>1.4331</v>
      </c>
      <c r="W754">
        <v>1.3038000000000001</v>
      </c>
      <c r="X754">
        <v>1.532</v>
      </c>
      <c r="Y754">
        <v>1.5951</v>
      </c>
      <c r="Z754">
        <v>0</v>
      </c>
      <c r="AA754">
        <v>0.54320000000000002</v>
      </c>
      <c r="AB754">
        <v>0</v>
      </c>
      <c r="AC754">
        <v>0</v>
      </c>
      <c r="AD754">
        <v>0.69320000000000004</v>
      </c>
      <c r="AE754">
        <v>0.7399</v>
      </c>
      <c r="AF754">
        <v>0.79359999999999997</v>
      </c>
      <c r="AG754">
        <v>0.56779999999999997</v>
      </c>
      <c r="AH754">
        <v>0.41970000000000002</v>
      </c>
      <c r="AI754">
        <v>0.38419999999999999</v>
      </c>
      <c r="AJ754">
        <v>0</v>
      </c>
      <c r="AK754">
        <v>0</v>
      </c>
      <c r="AL754">
        <v>0</v>
      </c>
      <c r="AM754">
        <v>0</v>
      </c>
      <c r="AN754">
        <v>0</v>
      </c>
      <c r="AO754">
        <v>0</v>
      </c>
      <c r="AP754">
        <v>0</v>
      </c>
      <c r="AQ754">
        <v>0</v>
      </c>
      <c r="AR754">
        <v>0</v>
      </c>
      <c r="AS754">
        <v>0</v>
      </c>
      <c r="AT754">
        <v>0</v>
      </c>
      <c r="AU754">
        <v>0</v>
      </c>
      <c r="AV754">
        <v>0</v>
      </c>
    </row>
    <row r="755" spans="8:48" x14ac:dyDescent="0.3">
      <c r="H755" t="s">
        <v>421</v>
      </c>
      <c r="I755" t="s">
        <v>581</v>
      </c>
      <c r="J755">
        <v>0</v>
      </c>
      <c r="K755">
        <v>0.95130000000000003</v>
      </c>
      <c r="L755">
        <v>0</v>
      </c>
      <c r="M755">
        <v>0</v>
      </c>
      <c r="N755">
        <v>0.66279999999999994</v>
      </c>
      <c r="O755">
        <v>0.30170000000000002</v>
      </c>
      <c r="P755">
        <v>0.65590000000000004</v>
      </c>
      <c r="Q755">
        <v>0.7016</v>
      </c>
      <c r="R755">
        <v>0.7661</v>
      </c>
      <c r="S755">
        <v>0.78500000000000003</v>
      </c>
      <c r="T755">
        <v>0.82220000000000004</v>
      </c>
      <c r="U755">
        <v>0.78979999999999995</v>
      </c>
      <c r="V755">
        <v>0.80130000000000001</v>
      </c>
      <c r="W755">
        <v>0.78820000000000001</v>
      </c>
      <c r="X755">
        <v>0</v>
      </c>
      <c r="Y755">
        <v>0.1416</v>
      </c>
      <c r="Z755">
        <v>0</v>
      </c>
      <c r="AA755">
        <v>0</v>
      </c>
      <c r="AB755">
        <v>0.18779999999999999</v>
      </c>
      <c r="AC755">
        <v>0.22770000000000001</v>
      </c>
      <c r="AD755">
        <v>0.46639999999999998</v>
      </c>
      <c r="AE755">
        <v>0.53680000000000005</v>
      </c>
      <c r="AF755">
        <v>0.52810000000000001</v>
      </c>
      <c r="AG755">
        <v>0.54869999999999997</v>
      </c>
      <c r="AH755">
        <v>0.46160000000000001</v>
      </c>
      <c r="AI755">
        <v>0.31330000000000002</v>
      </c>
      <c r="AJ755">
        <v>0</v>
      </c>
      <c r="AK755">
        <v>0</v>
      </c>
      <c r="AL755">
        <v>0</v>
      </c>
      <c r="AM755">
        <v>0.43330000000000002</v>
      </c>
      <c r="AN755">
        <v>0.4743</v>
      </c>
      <c r="AO755">
        <v>0.72060000000000002</v>
      </c>
      <c r="AP755">
        <v>0.71619999999999995</v>
      </c>
      <c r="AQ755">
        <v>0.3362</v>
      </c>
      <c r="AR755">
        <v>0.87150000000000005</v>
      </c>
      <c r="AS755">
        <v>0.96489999999999998</v>
      </c>
      <c r="AT755">
        <v>0.6069</v>
      </c>
      <c r="AU755">
        <v>0.49130000000000001</v>
      </c>
      <c r="AV755">
        <v>0</v>
      </c>
    </row>
    <row r="756" spans="8:48" x14ac:dyDescent="0.3">
      <c r="H756" t="s">
        <v>775</v>
      </c>
      <c r="I756" t="s">
        <v>776</v>
      </c>
      <c r="J756">
        <v>0.74980000000000002</v>
      </c>
      <c r="K756">
        <v>0.54659999999999997</v>
      </c>
      <c r="L756">
        <v>0.66059999999999997</v>
      </c>
      <c r="M756">
        <v>0.6512</v>
      </c>
      <c r="N756">
        <v>0.65349999999999997</v>
      </c>
      <c r="O756">
        <v>0</v>
      </c>
      <c r="P756">
        <v>0</v>
      </c>
      <c r="Q756">
        <v>0</v>
      </c>
      <c r="R756">
        <v>0</v>
      </c>
      <c r="S756">
        <v>0</v>
      </c>
      <c r="T756">
        <v>0</v>
      </c>
      <c r="U756">
        <v>0</v>
      </c>
      <c r="V756">
        <v>0</v>
      </c>
      <c r="W756">
        <v>0</v>
      </c>
      <c r="X756">
        <v>0</v>
      </c>
      <c r="Y756">
        <v>0</v>
      </c>
      <c r="Z756">
        <v>0</v>
      </c>
      <c r="AA756">
        <v>0.51659999999999995</v>
      </c>
      <c r="AB756">
        <v>0.55910000000000004</v>
      </c>
      <c r="AC756">
        <v>0.51770000000000005</v>
      </c>
      <c r="AD756">
        <v>0.8095</v>
      </c>
      <c r="AE756">
        <v>0.82969999999999999</v>
      </c>
      <c r="AF756">
        <v>0.84319999999999995</v>
      </c>
      <c r="AG756">
        <v>0.94430000000000003</v>
      </c>
      <c r="AH756">
        <v>0.39510000000000001</v>
      </c>
      <c r="AI756">
        <v>0</v>
      </c>
      <c r="AJ756">
        <v>0</v>
      </c>
      <c r="AK756">
        <v>0</v>
      </c>
      <c r="AL756">
        <v>0</v>
      </c>
      <c r="AM756">
        <v>0</v>
      </c>
      <c r="AN756">
        <v>0</v>
      </c>
      <c r="AO756">
        <v>0</v>
      </c>
      <c r="AP756">
        <v>0</v>
      </c>
      <c r="AQ756">
        <v>0</v>
      </c>
      <c r="AR756">
        <v>0</v>
      </c>
      <c r="AS756">
        <v>0</v>
      </c>
      <c r="AT756">
        <v>0</v>
      </c>
      <c r="AU756">
        <v>0</v>
      </c>
      <c r="AV756">
        <v>0</v>
      </c>
    </row>
    <row r="757" spans="8:48" x14ac:dyDescent="0.3">
      <c r="H757" t="s">
        <v>695</v>
      </c>
      <c r="I757" t="s">
        <v>696</v>
      </c>
      <c r="J757">
        <v>0</v>
      </c>
      <c r="K757">
        <v>0</v>
      </c>
      <c r="L757">
        <v>0</v>
      </c>
      <c r="M757">
        <v>0</v>
      </c>
      <c r="N757">
        <v>0.59209999999999996</v>
      </c>
      <c r="O757">
        <v>0</v>
      </c>
      <c r="P757">
        <v>0</v>
      </c>
      <c r="Q757">
        <v>0</v>
      </c>
      <c r="R757">
        <v>0</v>
      </c>
      <c r="S757">
        <v>0</v>
      </c>
      <c r="T757">
        <v>0</v>
      </c>
      <c r="U757">
        <v>0</v>
      </c>
      <c r="V757">
        <v>0</v>
      </c>
      <c r="W757">
        <v>0</v>
      </c>
      <c r="X757">
        <v>0</v>
      </c>
      <c r="Y757">
        <v>0</v>
      </c>
      <c r="Z757">
        <v>0</v>
      </c>
      <c r="AA757">
        <v>0.26419999999999999</v>
      </c>
      <c r="AB757">
        <v>0.50590000000000002</v>
      </c>
      <c r="AC757">
        <v>0.48259999999999997</v>
      </c>
      <c r="AD757">
        <v>0</v>
      </c>
      <c r="AE757">
        <v>0</v>
      </c>
      <c r="AF757">
        <v>0</v>
      </c>
      <c r="AG757">
        <v>0</v>
      </c>
      <c r="AH757">
        <v>0.1885</v>
      </c>
      <c r="AI757">
        <v>0.4753</v>
      </c>
      <c r="AJ757">
        <v>0</v>
      </c>
      <c r="AK757">
        <v>0</v>
      </c>
      <c r="AL757">
        <v>0</v>
      </c>
      <c r="AM757">
        <v>0</v>
      </c>
      <c r="AN757">
        <v>0</v>
      </c>
      <c r="AO757">
        <v>0</v>
      </c>
      <c r="AP757">
        <v>0</v>
      </c>
      <c r="AQ757">
        <v>0</v>
      </c>
      <c r="AR757">
        <v>0</v>
      </c>
      <c r="AS757">
        <v>0</v>
      </c>
      <c r="AT757">
        <v>0</v>
      </c>
      <c r="AU757">
        <v>0</v>
      </c>
      <c r="AV757">
        <v>0</v>
      </c>
    </row>
    <row r="758" spans="8:48" x14ac:dyDescent="0.3">
      <c r="H758" t="s">
        <v>449</v>
      </c>
      <c r="I758" t="s">
        <v>605</v>
      </c>
      <c r="J758">
        <v>0</v>
      </c>
      <c r="K758">
        <v>0.53839999999999999</v>
      </c>
      <c r="L758">
        <v>0.76390000000000002</v>
      </c>
      <c r="M758">
        <v>0</v>
      </c>
      <c r="N758">
        <v>0</v>
      </c>
      <c r="O758">
        <v>0.18079999999999999</v>
      </c>
      <c r="P758">
        <v>0.38159999999999999</v>
      </c>
      <c r="Q758">
        <v>0.4945</v>
      </c>
      <c r="R758">
        <v>0.46129999999999999</v>
      </c>
      <c r="S758">
        <v>0.42259999999999998</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row>
    <row r="759" spans="8:48" x14ac:dyDescent="0.3">
      <c r="H759" t="s">
        <v>1473</v>
      </c>
      <c r="I759" t="s">
        <v>1474</v>
      </c>
      <c r="J759">
        <v>0</v>
      </c>
      <c r="K759">
        <v>0</v>
      </c>
      <c r="L759">
        <v>0</v>
      </c>
      <c r="M759">
        <v>0</v>
      </c>
      <c r="N759">
        <v>0</v>
      </c>
      <c r="O759">
        <v>0</v>
      </c>
      <c r="P759">
        <v>0</v>
      </c>
      <c r="Q759">
        <v>0</v>
      </c>
      <c r="R759">
        <v>0</v>
      </c>
      <c r="S759">
        <v>0</v>
      </c>
      <c r="T759">
        <v>0</v>
      </c>
      <c r="U759">
        <v>0</v>
      </c>
      <c r="V759">
        <v>0</v>
      </c>
      <c r="W759">
        <v>0</v>
      </c>
      <c r="X759">
        <v>0</v>
      </c>
      <c r="Y759">
        <v>0</v>
      </c>
      <c r="Z759">
        <v>0.68010000000000004</v>
      </c>
      <c r="AA759">
        <v>1.0286999999999999</v>
      </c>
      <c r="AB759">
        <v>0.82809999999999995</v>
      </c>
      <c r="AC759">
        <v>0.82850000000000001</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row>
    <row r="760" spans="8:48" x14ac:dyDescent="0.3">
      <c r="H760" t="s">
        <v>1475</v>
      </c>
      <c r="I760" t="s">
        <v>1476</v>
      </c>
      <c r="J760">
        <v>0.54990000000000006</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row>
    <row r="761" spans="8:48" x14ac:dyDescent="0.3">
      <c r="H761" t="s">
        <v>1477</v>
      </c>
      <c r="I761" t="s">
        <v>1478</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0.37459999999999999</v>
      </c>
      <c r="AQ761">
        <v>0.24</v>
      </c>
      <c r="AR761">
        <v>0</v>
      </c>
      <c r="AS761">
        <v>0.28920000000000001</v>
      </c>
      <c r="AT761">
        <v>0.25280000000000002</v>
      </c>
      <c r="AU761">
        <v>0</v>
      </c>
      <c r="AV761">
        <v>0</v>
      </c>
    </row>
    <row r="762" spans="8:48" x14ac:dyDescent="0.3">
      <c r="H762" t="s">
        <v>1479</v>
      </c>
      <c r="I762" t="s">
        <v>1480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0.24110000000000001</v>
      </c>
      <c r="AI762">
        <v>0</v>
      </c>
      <c r="AJ762">
        <v>0</v>
      </c>
      <c r="AK762">
        <v>0</v>
      </c>
      <c r="AL762">
        <v>0</v>
      </c>
      <c r="AM762">
        <v>0</v>
      </c>
      <c r="AN762">
        <v>0</v>
      </c>
      <c r="AO762">
        <v>0</v>
      </c>
      <c r="AP762">
        <v>0</v>
      </c>
      <c r="AQ762">
        <v>0</v>
      </c>
      <c r="AR762">
        <v>0</v>
      </c>
      <c r="AS762">
        <v>0</v>
      </c>
      <c r="AT762">
        <v>0</v>
      </c>
      <c r="AU762">
        <v>0</v>
      </c>
      <c r="AV762">
        <v>0</v>
      </c>
    </row>
    <row r="763" spans="8:48" x14ac:dyDescent="0.3">
      <c r="H763" t="s">
        <v>1481</v>
      </c>
      <c r="I763" t="s">
        <v>1482</v>
      </c>
      <c r="J763">
        <v>0</v>
      </c>
      <c r="K763">
        <v>0</v>
      </c>
      <c r="L763">
        <v>0</v>
      </c>
      <c r="M763">
        <v>0</v>
      </c>
      <c r="N763">
        <v>0</v>
      </c>
      <c r="O763">
        <v>0</v>
      </c>
      <c r="P763">
        <v>0</v>
      </c>
      <c r="Q763">
        <v>0</v>
      </c>
      <c r="R763">
        <v>0</v>
      </c>
      <c r="S763">
        <v>0</v>
      </c>
      <c r="T763">
        <v>0</v>
      </c>
      <c r="U763">
        <v>0</v>
      </c>
      <c r="V763">
        <v>0</v>
      </c>
      <c r="W763">
        <v>0</v>
      </c>
      <c r="X763">
        <v>0</v>
      </c>
      <c r="Y763">
        <v>0</v>
      </c>
      <c r="Z763">
        <v>0.29210000000000003</v>
      </c>
      <c r="AA763">
        <v>0.49969999999999998</v>
      </c>
      <c r="AB763">
        <v>0.65700000000000003</v>
      </c>
      <c r="AC763">
        <v>0.79120000000000001</v>
      </c>
      <c r="AD763">
        <v>0.6845</v>
      </c>
      <c r="AE763">
        <v>0.67269999999999996</v>
      </c>
      <c r="AF763">
        <v>0.74019999999999997</v>
      </c>
      <c r="AG763">
        <v>0.57169999999999999</v>
      </c>
      <c r="AH763">
        <v>0</v>
      </c>
      <c r="AI763">
        <v>0</v>
      </c>
      <c r="AJ763">
        <v>0</v>
      </c>
      <c r="AK763">
        <v>0</v>
      </c>
      <c r="AL763">
        <v>0</v>
      </c>
      <c r="AM763">
        <v>0</v>
      </c>
      <c r="AN763">
        <v>0</v>
      </c>
      <c r="AO763">
        <v>0</v>
      </c>
      <c r="AP763">
        <v>0</v>
      </c>
      <c r="AQ763">
        <v>0</v>
      </c>
      <c r="AR763">
        <v>0</v>
      </c>
      <c r="AS763">
        <v>0</v>
      </c>
      <c r="AT763">
        <v>0</v>
      </c>
      <c r="AU763">
        <v>0</v>
      </c>
      <c r="AV763">
        <v>0</v>
      </c>
    </row>
    <row r="764" spans="8:48" x14ac:dyDescent="0.3">
      <c r="H764" t="s">
        <v>779</v>
      </c>
      <c r="I764" t="s">
        <v>780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0.34570000000000001</v>
      </c>
      <c r="AL764">
        <v>0</v>
      </c>
      <c r="AM764">
        <v>0</v>
      </c>
      <c r="AN764">
        <v>0</v>
      </c>
      <c r="AO764">
        <v>0</v>
      </c>
      <c r="AP764">
        <v>0</v>
      </c>
      <c r="AQ764">
        <v>0</v>
      </c>
      <c r="AR764">
        <v>0</v>
      </c>
      <c r="AS764">
        <v>0</v>
      </c>
      <c r="AT764">
        <v>0</v>
      </c>
      <c r="AU764">
        <v>0</v>
      </c>
      <c r="AV764">
        <v>0</v>
      </c>
    </row>
    <row r="765" spans="8:48" x14ac:dyDescent="0.3">
      <c r="H765" t="s">
        <v>781</v>
      </c>
      <c r="I765" t="s">
        <v>782</v>
      </c>
      <c r="J765">
        <v>0</v>
      </c>
      <c r="K765">
        <v>0</v>
      </c>
      <c r="L765">
        <v>0</v>
      </c>
      <c r="M765">
        <v>0</v>
      </c>
      <c r="N765">
        <v>0</v>
      </c>
      <c r="O765">
        <v>0</v>
      </c>
      <c r="P765">
        <v>0</v>
      </c>
      <c r="Q765">
        <v>0</v>
      </c>
      <c r="R765">
        <v>0</v>
      </c>
      <c r="S765">
        <v>0</v>
      </c>
      <c r="T765">
        <v>0</v>
      </c>
      <c r="U765">
        <v>0</v>
      </c>
      <c r="V765">
        <v>0.1666</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row>
    <row r="766" spans="8:48" x14ac:dyDescent="0.3">
      <c r="H766" t="s">
        <v>1483</v>
      </c>
      <c r="I766" t="s">
        <v>1484</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0.54049999999999998</v>
      </c>
      <c r="AP766">
        <v>0.53280000000000005</v>
      </c>
      <c r="AQ766">
        <v>0.38779999999999998</v>
      </c>
      <c r="AR766">
        <v>0.62619999999999998</v>
      </c>
      <c r="AS766">
        <v>0</v>
      </c>
      <c r="AT766">
        <v>0</v>
      </c>
      <c r="AU766">
        <v>0</v>
      </c>
      <c r="AV766">
        <v>0</v>
      </c>
    </row>
    <row r="767" spans="8:48" x14ac:dyDescent="0.3">
      <c r="H767" t="s">
        <v>783</v>
      </c>
      <c r="I767" t="s">
        <v>784</v>
      </c>
      <c r="J767">
        <v>0</v>
      </c>
      <c r="K767">
        <v>0</v>
      </c>
      <c r="L767">
        <v>0</v>
      </c>
      <c r="M767">
        <v>0</v>
      </c>
      <c r="N767">
        <v>0.69510000000000005</v>
      </c>
      <c r="O767">
        <v>0</v>
      </c>
      <c r="P767">
        <v>0</v>
      </c>
      <c r="Q767">
        <v>0</v>
      </c>
      <c r="R767">
        <v>0</v>
      </c>
      <c r="S767">
        <v>0</v>
      </c>
      <c r="T767">
        <v>0</v>
      </c>
      <c r="U767">
        <v>0</v>
      </c>
      <c r="V767">
        <v>0</v>
      </c>
      <c r="W767">
        <v>0</v>
      </c>
      <c r="X767">
        <v>0</v>
      </c>
      <c r="Y767">
        <v>0</v>
      </c>
      <c r="Z767">
        <v>0.91249999999999998</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row>
    <row r="768" spans="8:48" x14ac:dyDescent="0.3">
      <c r="H768" t="s">
        <v>666</v>
      </c>
      <c r="I768" t="s">
        <v>667</v>
      </c>
      <c r="J768">
        <v>0</v>
      </c>
      <c r="K768">
        <v>0</v>
      </c>
      <c r="L768">
        <v>0</v>
      </c>
      <c r="M768">
        <v>0</v>
      </c>
      <c r="N768">
        <v>0</v>
      </c>
      <c r="O768">
        <v>0</v>
      </c>
      <c r="P768">
        <v>0</v>
      </c>
      <c r="Q768">
        <v>9.8400000000000001E-2</v>
      </c>
      <c r="R768">
        <v>0.47820000000000001</v>
      </c>
      <c r="S768">
        <v>0.59150000000000003</v>
      </c>
      <c r="T768">
        <v>0.57850000000000001</v>
      </c>
      <c r="U768">
        <v>0.60299999999999998</v>
      </c>
      <c r="V768">
        <v>0</v>
      </c>
      <c r="W768">
        <v>0</v>
      </c>
      <c r="X768">
        <v>0</v>
      </c>
      <c r="Y768">
        <v>0</v>
      </c>
      <c r="Z768">
        <v>0</v>
      </c>
      <c r="AA768">
        <v>0</v>
      </c>
      <c r="AB768">
        <v>0</v>
      </c>
      <c r="AC768">
        <v>0</v>
      </c>
      <c r="AD768">
        <v>0</v>
      </c>
      <c r="AE768">
        <v>0</v>
      </c>
      <c r="AF768">
        <v>0</v>
      </c>
      <c r="AG768">
        <v>0</v>
      </c>
      <c r="AH768">
        <v>0</v>
      </c>
      <c r="AI768">
        <v>0</v>
      </c>
      <c r="AJ768">
        <v>0.1421</v>
      </c>
      <c r="AK768">
        <v>0</v>
      </c>
      <c r="AL768">
        <v>0</v>
      </c>
      <c r="AM768">
        <v>0</v>
      </c>
      <c r="AN768">
        <v>0</v>
      </c>
      <c r="AO768">
        <v>0</v>
      </c>
      <c r="AP768">
        <v>0</v>
      </c>
      <c r="AQ768">
        <v>0</v>
      </c>
      <c r="AR768">
        <v>0</v>
      </c>
      <c r="AS768">
        <v>0</v>
      </c>
      <c r="AT768">
        <v>0</v>
      </c>
      <c r="AU768">
        <v>0</v>
      </c>
      <c r="AV768">
        <v>0</v>
      </c>
    </row>
    <row r="769" spans="8:48" x14ac:dyDescent="0.3">
      <c r="H769" t="s">
        <v>1485</v>
      </c>
      <c r="I769" t="s">
        <v>1486</v>
      </c>
      <c r="J769">
        <v>1.8468</v>
      </c>
      <c r="K769">
        <v>1.2622</v>
      </c>
      <c r="L769">
        <v>0</v>
      </c>
      <c r="M769">
        <v>0</v>
      </c>
      <c r="N769">
        <v>0</v>
      </c>
      <c r="O769">
        <v>0</v>
      </c>
      <c r="P769">
        <v>0</v>
      </c>
      <c r="Q769">
        <v>0</v>
      </c>
      <c r="R769">
        <v>0.49990000000000001</v>
      </c>
      <c r="S769">
        <v>0.82769999999999999</v>
      </c>
      <c r="T769">
        <v>0.74450000000000005</v>
      </c>
      <c r="U769">
        <v>0.78500000000000003</v>
      </c>
      <c r="V769">
        <v>0.4778</v>
      </c>
      <c r="W769">
        <v>0.32979999999999998</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row>
    <row r="770" spans="8:48" x14ac:dyDescent="0.3">
      <c r="H770" t="s">
        <v>1487</v>
      </c>
      <c r="I770" t="s">
        <v>1488</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0.17810000000000001</v>
      </c>
      <c r="AF770">
        <v>0</v>
      </c>
      <c r="AG770">
        <v>0</v>
      </c>
      <c r="AH770">
        <v>0</v>
      </c>
      <c r="AI770">
        <v>0</v>
      </c>
      <c r="AJ770">
        <v>0</v>
      </c>
      <c r="AK770">
        <v>0</v>
      </c>
      <c r="AL770">
        <v>0</v>
      </c>
      <c r="AM770">
        <v>0</v>
      </c>
      <c r="AN770">
        <v>0</v>
      </c>
      <c r="AO770">
        <v>0</v>
      </c>
      <c r="AP770">
        <v>0</v>
      </c>
      <c r="AQ770">
        <v>0</v>
      </c>
      <c r="AR770">
        <v>0</v>
      </c>
      <c r="AS770">
        <v>0</v>
      </c>
      <c r="AT770">
        <v>0</v>
      </c>
      <c r="AU770">
        <v>0</v>
      </c>
      <c r="AV770">
        <v>0</v>
      </c>
    </row>
    <row r="771" spans="8:48" x14ac:dyDescent="0.3">
      <c r="H771" t="s">
        <v>1489</v>
      </c>
      <c r="I771" t="s">
        <v>1490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0.52810000000000001</v>
      </c>
      <c r="AR771">
        <v>0</v>
      </c>
      <c r="AS771">
        <v>0</v>
      </c>
      <c r="AT771">
        <v>0</v>
      </c>
      <c r="AU771">
        <v>0</v>
      </c>
      <c r="AV771">
        <v>0</v>
      </c>
    </row>
    <row r="772" spans="8:48" x14ac:dyDescent="0.3">
      <c r="H772" t="s">
        <v>1491</v>
      </c>
      <c r="I772" t="s">
        <v>1492</v>
      </c>
      <c r="J772">
        <v>0</v>
      </c>
      <c r="K772">
        <v>0</v>
      </c>
      <c r="L772">
        <v>0</v>
      </c>
      <c r="M772">
        <v>0</v>
      </c>
      <c r="N772">
        <v>0</v>
      </c>
      <c r="O772">
        <v>0</v>
      </c>
      <c r="P772">
        <v>0</v>
      </c>
      <c r="Q772">
        <v>0</v>
      </c>
      <c r="R772">
        <v>0.46250000000000002</v>
      </c>
      <c r="S772">
        <v>0</v>
      </c>
      <c r="T772">
        <v>0</v>
      </c>
      <c r="U772">
        <v>0</v>
      </c>
      <c r="V772">
        <v>0</v>
      </c>
      <c r="W772">
        <v>0</v>
      </c>
      <c r="X772">
        <v>0</v>
      </c>
      <c r="Y772">
        <v>0</v>
      </c>
      <c r="Z772">
        <v>0</v>
      </c>
      <c r="AA772">
        <v>0</v>
      </c>
      <c r="AB772">
        <v>0</v>
      </c>
      <c r="AC772">
        <v>0</v>
      </c>
      <c r="AD772">
        <v>0</v>
      </c>
      <c r="AE772">
        <v>0</v>
      </c>
      <c r="AF772">
        <v>0</v>
      </c>
      <c r="AG772">
        <v>0</v>
      </c>
      <c r="AH772">
        <v>0.183</v>
      </c>
      <c r="AI772">
        <v>0</v>
      </c>
      <c r="AJ772">
        <v>0</v>
      </c>
      <c r="AK772">
        <v>0</v>
      </c>
      <c r="AL772">
        <v>0</v>
      </c>
      <c r="AM772">
        <v>0</v>
      </c>
      <c r="AN772">
        <v>0</v>
      </c>
      <c r="AO772">
        <v>0</v>
      </c>
      <c r="AP772">
        <v>0</v>
      </c>
      <c r="AQ772">
        <v>0</v>
      </c>
      <c r="AR772">
        <v>0</v>
      </c>
      <c r="AS772">
        <v>0</v>
      </c>
      <c r="AT772">
        <v>0</v>
      </c>
      <c r="AU772">
        <v>0</v>
      </c>
      <c r="AV772">
        <v>0</v>
      </c>
    </row>
    <row r="773" spans="8:48" x14ac:dyDescent="0.3">
      <c r="H773" t="s">
        <v>789</v>
      </c>
      <c r="I773" t="s">
        <v>790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0.372</v>
      </c>
      <c r="AT773">
        <v>0.37359999999999999</v>
      </c>
      <c r="AU773">
        <v>0</v>
      </c>
      <c r="AV773">
        <v>0</v>
      </c>
    </row>
    <row r="774" spans="8:48" x14ac:dyDescent="0.3">
      <c r="H774" t="s">
        <v>791</v>
      </c>
      <c r="I774" t="s">
        <v>792</v>
      </c>
      <c r="J774">
        <v>0</v>
      </c>
      <c r="K774">
        <v>0</v>
      </c>
      <c r="L774">
        <v>0</v>
      </c>
      <c r="M774">
        <v>0</v>
      </c>
      <c r="N774">
        <v>0</v>
      </c>
      <c r="O774">
        <v>0</v>
      </c>
      <c r="P774">
        <v>0</v>
      </c>
      <c r="Q774">
        <v>0</v>
      </c>
      <c r="R774">
        <v>0</v>
      </c>
      <c r="S774">
        <v>0</v>
      </c>
      <c r="T774">
        <v>0</v>
      </c>
      <c r="U774">
        <v>0</v>
      </c>
      <c r="V774">
        <v>0</v>
      </c>
      <c r="W774">
        <v>0</v>
      </c>
      <c r="X774">
        <v>0.50949999999999995</v>
      </c>
      <c r="Y774">
        <v>0.5091</v>
      </c>
      <c r="Z774">
        <v>0.88200000000000001</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row>
    <row r="775" spans="8:48" x14ac:dyDescent="0.3">
      <c r="H775" t="s">
        <v>1493</v>
      </c>
      <c r="I775" t="s">
        <v>1494</v>
      </c>
      <c r="J775">
        <v>0</v>
      </c>
      <c r="K775">
        <v>0</v>
      </c>
      <c r="L775">
        <v>0</v>
      </c>
      <c r="M775">
        <v>0</v>
      </c>
      <c r="N775">
        <v>0</v>
      </c>
      <c r="O775">
        <v>0</v>
      </c>
      <c r="P775">
        <v>0.37959999999999999</v>
      </c>
      <c r="Q775">
        <v>0</v>
      </c>
      <c r="R775">
        <v>0</v>
      </c>
      <c r="S775">
        <v>0</v>
      </c>
      <c r="T775">
        <v>0</v>
      </c>
      <c r="U775">
        <v>0</v>
      </c>
      <c r="V775">
        <v>0</v>
      </c>
      <c r="W775">
        <v>0</v>
      </c>
      <c r="X775">
        <v>0</v>
      </c>
      <c r="Y775">
        <v>0.94310000000000005</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row>
    <row r="776" spans="8:48" x14ac:dyDescent="0.3">
      <c r="H776" t="s">
        <v>1495</v>
      </c>
      <c r="I776" t="s">
        <v>1496</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0.72699999999999998</v>
      </c>
      <c r="AP776">
        <v>0.82799999999999996</v>
      </c>
      <c r="AQ776">
        <v>1.0167999999999999</v>
      </c>
      <c r="AR776">
        <v>1.4338</v>
      </c>
      <c r="AS776">
        <v>0.92379999999999995</v>
      </c>
      <c r="AT776">
        <v>1.1577</v>
      </c>
      <c r="AU776">
        <v>0</v>
      </c>
      <c r="AV776">
        <v>0</v>
      </c>
    </row>
    <row r="777" spans="8:48" x14ac:dyDescent="0.3">
      <c r="H777" t="s">
        <v>1497</v>
      </c>
      <c r="I777" t="s">
        <v>1498</v>
      </c>
      <c r="J777">
        <v>0</v>
      </c>
      <c r="K777">
        <v>0</v>
      </c>
      <c r="L777">
        <v>0</v>
      </c>
      <c r="M777">
        <v>0</v>
      </c>
      <c r="N777">
        <v>0</v>
      </c>
      <c r="O777">
        <v>0.63839999999999997</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row>
    <row r="778" spans="8:48" x14ac:dyDescent="0.3">
      <c r="H778" t="s">
        <v>362</v>
      </c>
      <c r="I778" t="s">
        <v>551</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0.30080000000000001</v>
      </c>
      <c r="AS778">
        <v>0</v>
      </c>
      <c r="AT778">
        <v>0</v>
      </c>
      <c r="AU778">
        <v>0</v>
      </c>
      <c r="AV778">
        <v>0</v>
      </c>
    </row>
    <row r="779" spans="8:48" x14ac:dyDescent="0.3">
      <c r="H779" t="s">
        <v>1499</v>
      </c>
      <c r="I779" t="s">
        <v>1500</v>
      </c>
      <c r="J779">
        <v>0</v>
      </c>
      <c r="K779">
        <v>0</v>
      </c>
      <c r="L779">
        <v>0</v>
      </c>
      <c r="M779">
        <v>0</v>
      </c>
      <c r="N779">
        <v>0.46160000000000001</v>
      </c>
      <c r="O779">
        <v>0.92759999999999998</v>
      </c>
      <c r="P779">
        <v>1.1647000000000001</v>
      </c>
      <c r="Q779">
        <v>1.2923</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row>
    <row r="780" spans="8:48" x14ac:dyDescent="0.3">
      <c r="H780" t="s">
        <v>1501</v>
      </c>
      <c r="I780" t="s">
        <v>1502</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1.7500000000000002E-2</v>
      </c>
      <c r="AR780">
        <v>0</v>
      </c>
      <c r="AS780">
        <v>0</v>
      </c>
      <c r="AT780">
        <v>0</v>
      </c>
      <c r="AU780">
        <v>0</v>
      </c>
      <c r="AV780">
        <v>0</v>
      </c>
    </row>
    <row r="781" spans="8:48" x14ac:dyDescent="0.3">
      <c r="H781" t="s">
        <v>1503</v>
      </c>
      <c r="I781" t="s">
        <v>1504</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0.35489999999999999</v>
      </c>
      <c r="AU781">
        <v>0.34470000000000001</v>
      </c>
      <c r="AV781">
        <v>0</v>
      </c>
    </row>
    <row r="782" spans="8:48" x14ac:dyDescent="0.3">
      <c r="H782" t="s">
        <v>1505</v>
      </c>
      <c r="I782" t="s">
        <v>1506</v>
      </c>
      <c r="J782">
        <v>0</v>
      </c>
      <c r="K782">
        <v>0</v>
      </c>
      <c r="L782">
        <v>0</v>
      </c>
      <c r="M782">
        <v>0</v>
      </c>
      <c r="N782">
        <v>0</v>
      </c>
      <c r="O782">
        <v>0</v>
      </c>
      <c r="P782">
        <v>0.65090000000000003</v>
      </c>
      <c r="Q782">
        <v>0.66839999999999999</v>
      </c>
      <c r="R782">
        <v>0.3463</v>
      </c>
      <c r="S782">
        <v>0</v>
      </c>
      <c r="T782">
        <v>0</v>
      </c>
      <c r="U782">
        <v>0</v>
      </c>
      <c r="V782">
        <v>0</v>
      </c>
      <c r="W782">
        <v>0</v>
      </c>
      <c r="X782">
        <v>0</v>
      </c>
      <c r="Y782">
        <v>0</v>
      </c>
      <c r="Z782">
        <v>0</v>
      </c>
      <c r="AA782">
        <v>0</v>
      </c>
      <c r="AB782">
        <v>0.31240000000000001</v>
      </c>
      <c r="AC782">
        <v>0.2999</v>
      </c>
      <c r="AD782">
        <v>0.53969999999999996</v>
      </c>
      <c r="AE782">
        <v>0.44740000000000002</v>
      </c>
      <c r="AF782">
        <v>0.2331</v>
      </c>
      <c r="AG782">
        <v>0</v>
      </c>
      <c r="AH782">
        <v>0</v>
      </c>
      <c r="AI782">
        <v>0</v>
      </c>
      <c r="AJ782">
        <v>0</v>
      </c>
      <c r="AK782">
        <v>0</v>
      </c>
      <c r="AL782">
        <v>0</v>
      </c>
      <c r="AM782">
        <v>0</v>
      </c>
      <c r="AN782">
        <v>0</v>
      </c>
      <c r="AO782">
        <v>0</v>
      </c>
      <c r="AP782">
        <v>0</v>
      </c>
      <c r="AQ782">
        <v>0</v>
      </c>
      <c r="AR782">
        <v>0</v>
      </c>
      <c r="AS782">
        <v>0</v>
      </c>
      <c r="AT782">
        <v>0</v>
      </c>
      <c r="AU782">
        <v>0</v>
      </c>
      <c r="AV782">
        <v>0</v>
      </c>
    </row>
    <row r="783" spans="8:48" x14ac:dyDescent="0.3">
      <c r="H783" t="s">
        <v>1507</v>
      </c>
      <c r="I783" t="s">
        <v>1508</v>
      </c>
      <c r="J783">
        <v>0</v>
      </c>
      <c r="K783">
        <v>0</v>
      </c>
      <c r="L783">
        <v>0.58779999999999999</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row>
    <row r="784" spans="8:48" x14ac:dyDescent="0.3">
      <c r="H784" t="s">
        <v>1509</v>
      </c>
      <c r="I784" t="s">
        <v>1510</v>
      </c>
      <c r="J784">
        <v>0</v>
      </c>
      <c r="K784">
        <v>0</v>
      </c>
      <c r="L784">
        <v>0.75629999999999997</v>
      </c>
      <c r="M784">
        <v>1.4628000000000001</v>
      </c>
      <c r="N784">
        <v>0</v>
      </c>
      <c r="O784">
        <v>0</v>
      </c>
      <c r="P784">
        <v>0</v>
      </c>
      <c r="Q784">
        <v>0</v>
      </c>
      <c r="R784">
        <v>0.13689999999999999</v>
      </c>
      <c r="S784">
        <v>1.4459</v>
      </c>
      <c r="T784">
        <v>1.2694000000000001</v>
      </c>
      <c r="U784">
        <v>1.2950999999999999</v>
      </c>
      <c r="V784">
        <v>1.2522</v>
      </c>
      <c r="W784">
        <v>1.3092999999999999</v>
      </c>
      <c r="X784">
        <v>1.2376</v>
      </c>
      <c r="Y784">
        <v>1.3917999999999999</v>
      </c>
      <c r="Z784">
        <v>0.83699999999999997</v>
      </c>
      <c r="AA784">
        <v>0.60419999999999996</v>
      </c>
      <c r="AB784">
        <v>0.53690000000000004</v>
      </c>
      <c r="AC784">
        <v>0.51600000000000001</v>
      </c>
      <c r="AD784">
        <v>0.49969999999999998</v>
      </c>
      <c r="AE784">
        <v>0.45150000000000001</v>
      </c>
      <c r="AF784">
        <v>0</v>
      </c>
      <c r="AG784">
        <v>0</v>
      </c>
      <c r="AH784">
        <v>0</v>
      </c>
      <c r="AI784">
        <v>0</v>
      </c>
      <c r="AJ784">
        <v>0</v>
      </c>
      <c r="AK784">
        <v>0</v>
      </c>
      <c r="AL784">
        <v>0.50990000000000002</v>
      </c>
      <c r="AM784">
        <v>0.40410000000000001</v>
      </c>
      <c r="AN784">
        <v>0.24379999999999999</v>
      </c>
      <c r="AO784">
        <v>0.255</v>
      </c>
      <c r="AP784">
        <v>0</v>
      </c>
      <c r="AQ784">
        <v>0</v>
      </c>
      <c r="AR784">
        <v>0</v>
      </c>
      <c r="AS784">
        <v>0</v>
      </c>
      <c r="AT784">
        <v>0</v>
      </c>
      <c r="AU784">
        <v>0</v>
      </c>
      <c r="AV784">
        <v>0</v>
      </c>
    </row>
    <row r="785" spans="8:48" x14ac:dyDescent="0.3">
      <c r="H785" t="s">
        <v>1511</v>
      </c>
      <c r="I785" t="s">
        <v>1512</v>
      </c>
      <c r="J785">
        <v>0</v>
      </c>
      <c r="K785">
        <v>0</v>
      </c>
      <c r="L785">
        <v>0.54300000000000004</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row>
    <row r="786" spans="8:48" x14ac:dyDescent="0.3">
      <c r="H786" t="s">
        <v>1513</v>
      </c>
      <c r="I786" t="s">
        <v>1514</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0.2271</v>
      </c>
      <c r="AO786">
        <v>0.40889999999999999</v>
      </c>
      <c r="AP786">
        <v>0.57650000000000001</v>
      </c>
      <c r="AQ786">
        <v>0.56379999999999997</v>
      </c>
      <c r="AR786">
        <v>0</v>
      </c>
      <c r="AS786">
        <v>0</v>
      </c>
      <c r="AT786">
        <v>0</v>
      </c>
      <c r="AU786">
        <v>0</v>
      </c>
      <c r="AV786">
        <v>0</v>
      </c>
    </row>
    <row r="787" spans="8:48" x14ac:dyDescent="0.3">
      <c r="H787" t="s">
        <v>1515</v>
      </c>
      <c r="I787" t="s">
        <v>1516</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0.36870000000000003</v>
      </c>
      <c r="AT787">
        <v>0.4017</v>
      </c>
      <c r="AU787">
        <v>0.43459999999999999</v>
      </c>
      <c r="AV787">
        <v>0</v>
      </c>
    </row>
    <row r="788" spans="8:48" x14ac:dyDescent="0.3">
      <c r="H788" t="s">
        <v>1517</v>
      </c>
      <c r="I788" t="s">
        <v>1518</v>
      </c>
      <c r="J788">
        <v>0</v>
      </c>
      <c r="K788">
        <v>0.54410000000000003</v>
      </c>
      <c r="L788">
        <v>0.68210000000000004</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0.43020000000000003</v>
      </c>
      <c r="AM788">
        <v>0.73019999999999996</v>
      </c>
      <c r="AN788">
        <v>0</v>
      </c>
      <c r="AO788">
        <v>0</v>
      </c>
      <c r="AP788">
        <v>0</v>
      </c>
      <c r="AQ788">
        <v>0</v>
      </c>
      <c r="AR788">
        <v>0</v>
      </c>
      <c r="AS788">
        <v>0</v>
      </c>
      <c r="AT788">
        <v>0</v>
      </c>
      <c r="AU788">
        <v>0</v>
      </c>
      <c r="AV788">
        <v>0</v>
      </c>
    </row>
    <row r="789" spans="8:48" x14ac:dyDescent="0.3">
      <c r="H789" t="s">
        <v>1519</v>
      </c>
      <c r="I789" t="s">
        <v>1520</v>
      </c>
      <c r="J789">
        <v>0</v>
      </c>
      <c r="K789">
        <v>0</v>
      </c>
      <c r="L789">
        <v>0</v>
      </c>
      <c r="M789">
        <v>0</v>
      </c>
      <c r="N789">
        <v>0</v>
      </c>
      <c r="O789">
        <v>0.7258</v>
      </c>
      <c r="P789">
        <v>0.78390000000000004</v>
      </c>
      <c r="Q789">
        <v>0.50160000000000005</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0.28129999999999999</v>
      </c>
      <c r="AR789">
        <v>0.1799</v>
      </c>
      <c r="AS789">
        <v>0</v>
      </c>
      <c r="AT789">
        <v>0</v>
      </c>
      <c r="AU789">
        <v>0</v>
      </c>
      <c r="AV789">
        <v>0</v>
      </c>
    </row>
    <row r="790" spans="8:48" x14ac:dyDescent="0.3">
      <c r="H790" t="s">
        <v>793</v>
      </c>
      <c r="I790" t="s">
        <v>794</v>
      </c>
      <c r="J790">
        <v>0.5998</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row>
    <row r="791" spans="8:48" x14ac:dyDescent="0.3">
      <c r="H791" t="s">
        <v>1521</v>
      </c>
      <c r="I791" t="s">
        <v>1522</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0.1507</v>
      </c>
      <c r="AF791">
        <v>0.33800000000000002</v>
      </c>
      <c r="AG791">
        <v>0.45519999999999999</v>
      </c>
      <c r="AH791">
        <v>0</v>
      </c>
      <c r="AI791">
        <v>0</v>
      </c>
      <c r="AJ791">
        <v>0</v>
      </c>
      <c r="AK791">
        <v>0</v>
      </c>
      <c r="AL791">
        <v>0.46610000000000001</v>
      </c>
      <c r="AM791">
        <v>1.0489999999999999</v>
      </c>
      <c r="AN791">
        <v>0</v>
      </c>
      <c r="AO791">
        <v>0</v>
      </c>
      <c r="AP791">
        <v>0</v>
      </c>
      <c r="AQ791">
        <v>0</v>
      </c>
      <c r="AR791">
        <v>0</v>
      </c>
      <c r="AS791">
        <v>0</v>
      </c>
      <c r="AT791">
        <v>0</v>
      </c>
      <c r="AU791">
        <v>0</v>
      </c>
      <c r="AV791">
        <v>0</v>
      </c>
    </row>
    <row r="792" spans="8:48" x14ac:dyDescent="0.3">
      <c r="H792" t="s">
        <v>1523</v>
      </c>
      <c r="I792" t="s">
        <v>1524</v>
      </c>
      <c r="J792">
        <v>0</v>
      </c>
      <c r="K792">
        <v>0</v>
      </c>
      <c r="L792">
        <v>0</v>
      </c>
      <c r="M792">
        <v>0</v>
      </c>
      <c r="N792">
        <v>0</v>
      </c>
      <c r="O792">
        <v>0</v>
      </c>
      <c r="P792">
        <v>0</v>
      </c>
      <c r="Q792">
        <v>0.1024</v>
      </c>
      <c r="R792">
        <v>4.99E-2</v>
      </c>
      <c r="S792">
        <v>3.8699999999999998E-2</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row>
    <row r="793" spans="8:48" x14ac:dyDescent="0.3">
      <c r="H793" t="s">
        <v>1525</v>
      </c>
      <c r="I793" t="s">
        <v>1526</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0.28960000000000002</v>
      </c>
      <c r="AO793">
        <v>0</v>
      </c>
      <c r="AP793">
        <v>0</v>
      </c>
      <c r="AQ793">
        <v>0</v>
      </c>
      <c r="AR793">
        <v>0</v>
      </c>
      <c r="AS793">
        <v>0</v>
      </c>
      <c r="AT793">
        <v>0</v>
      </c>
      <c r="AU793">
        <v>0</v>
      </c>
      <c r="AV793">
        <v>0</v>
      </c>
    </row>
    <row r="794" spans="8:48" x14ac:dyDescent="0.3">
      <c r="H794" t="s">
        <v>1527</v>
      </c>
      <c r="I794" t="s">
        <v>1528</v>
      </c>
      <c r="J794">
        <v>0</v>
      </c>
      <c r="K794">
        <v>0</v>
      </c>
      <c r="L794">
        <v>0</v>
      </c>
      <c r="M794">
        <v>0</v>
      </c>
      <c r="N794">
        <v>0</v>
      </c>
      <c r="O794">
        <v>0</v>
      </c>
      <c r="P794">
        <v>0</v>
      </c>
      <c r="Q794">
        <v>0</v>
      </c>
      <c r="R794">
        <v>0</v>
      </c>
      <c r="S794">
        <v>0</v>
      </c>
      <c r="T794">
        <v>0</v>
      </c>
      <c r="U794">
        <v>0</v>
      </c>
      <c r="V794">
        <v>0</v>
      </c>
      <c r="W794">
        <v>0</v>
      </c>
      <c r="X794">
        <v>0</v>
      </c>
      <c r="Y794">
        <v>0</v>
      </c>
      <c r="Z794">
        <v>0</v>
      </c>
      <c r="AA794">
        <v>0</v>
      </c>
      <c r="AB794">
        <v>0.18029999999999999</v>
      </c>
      <c r="AC794">
        <v>0.20749999999999999</v>
      </c>
      <c r="AD794">
        <v>0.2369</v>
      </c>
      <c r="AE794">
        <v>0.46949999999999997</v>
      </c>
      <c r="AF794">
        <v>0.47189999999999999</v>
      </c>
      <c r="AG794">
        <v>0.46600000000000003</v>
      </c>
      <c r="AH794">
        <v>0.20680000000000001</v>
      </c>
      <c r="AI794">
        <v>0</v>
      </c>
      <c r="AJ794">
        <v>0</v>
      </c>
      <c r="AK794">
        <v>0</v>
      </c>
      <c r="AL794">
        <v>0</v>
      </c>
      <c r="AM794">
        <v>0.48530000000000001</v>
      </c>
      <c r="AN794">
        <v>0.4728</v>
      </c>
      <c r="AO794">
        <v>0.57699999999999996</v>
      </c>
      <c r="AP794">
        <v>0.70230000000000004</v>
      </c>
      <c r="AQ794">
        <v>0</v>
      </c>
      <c r="AR794">
        <v>0</v>
      </c>
      <c r="AS794">
        <v>0</v>
      </c>
      <c r="AT794">
        <v>0</v>
      </c>
      <c r="AU794">
        <v>0</v>
      </c>
      <c r="AV794">
        <v>0</v>
      </c>
    </row>
    <row r="795" spans="8:48" x14ac:dyDescent="0.3">
      <c r="H795" t="s">
        <v>1529</v>
      </c>
      <c r="I795" t="s">
        <v>1530</v>
      </c>
      <c r="J795">
        <v>0.75080000000000002</v>
      </c>
      <c r="K795">
        <v>0.55500000000000005</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0.38890000000000002</v>
      </c>
      <c r="AM795">
        <v>0.46060000000000001</v>
      </c>
      <c r="AN795">
        <v>0.55289999999999995</v>
      </c>
      <c r="AO795">
        <v>0.77229999999999999</v>
      </c>
      <c r="AP795">
        <v>0.60629999999999995</v>
      </c>
      <c r="AQ795">
        <v>0.94799999999999995</v>
      </c>
      <c r="AR795">
        <v>0</v>
      </c>
      <c r="AS795">
        <v>0</v>
      </c>
      <c r="AT795">
        <v>0</v>
      </c>
      <c r="AU795">
        <v>0</v>
      </c>
      <c r="AV795">
        <v>0</v>
      </c>
    </row>
    <row r="796" spans="8:48" x14ac:dyDescent="0.3">
      <c r="H796" t="s">
        <v>232</v>
      </c>
      <c r="I796" t="s">
        <v>797</v>
      </c>
      <c r="J796">
        <v>0</v>
      </c>
      <c r="K796">
        <v>0</v>
      </c>
      <c r="L796">
        <v>0</v>
      </c>
      <c r="M796">
        <v>0</v>
      </c>
      <c r="N796">
        <v>0</v>
      </c>
      <c r="O796">
        <v>0</v>
      </c>
      <c r="P796">
        <v>0</v>
      </c>
      <c r="Q796">
        <v>0.02</v>
      </c>
      <c r="R796">
        <v>0</v>
      </c>
      <c r="S796">
        <v>0</v>
      </c>
      <c r="T796">
        <v>0</v>
      </c>
      <c r="U796">
        <v>0</v>
      </c>
      <c r="V796">
        <v>0</v>
      </c>
      <c r="W796">
        <v>0</v>
      </c>
      <c r="X796">
        <v>0</v>
      </c>
      <c r="Y796">
        <v>0</v>
      </c>
      <c r="Z796">
        <v>0</v>
      </c>
      <c r="AA796">
        <v>0.05</v>
      </c>
      <c r="AB796">
        <v>0.04</v>
      </c>
      <c r="AC796">
        <v>0.04</v>
      </c>
      <c r="AD796">
        <v>0</v>
      </c>
      <c r="AE796">
        <v>0.03</v>
      </c>
      <c r="AF796">
        <v>0</v>
      </c>
      <c r="AG796">
        <v>0.51</v>
      </c>
      <c r="AH796">
        <v>0</v>
      </c>
      <c r="AI796">
        <v>0.73</v>
      </c>
      <c r="AJ796">
        <v>0</v>
      </c>
      <c r="AK796">
        <v>0</v>
      </c>
      <c r="AL796">
        <v>0</v>
      </c>
      <c r="AM796">
        <v>0</v>
      </c>
      <c r="AN796">
        <v>0</v>
      </c>
      <c r="AO796">
        <v>0</v>
      </c>
      <c r="AP796">
        <v>0</v>
      </c>
      <c r="AQ796">
        <v>0</v>
      </c>
      <c r="AR796">
        <v>0</v>
      </c>
      <c r="AS796">
        <v>0</v>
      </c>
      <c r="AT796">
        <v>0</v>
      </c>
      <c r="AU796">
        <v>0</v>
      </c>
      <c r="AV796">
        <v>0</v>
      </c>
    </row>
    <row r="797" spans="8:48" x14ac:dyDescent="0.3">
      <c r="H797" t="s">
        <v>1531</v>
      </c>
      <c r="I797" t="s">
        <v>1532</v>
      </c>
      <c r="J797">
        <v>0</v>
      </c>
      <c r="K797">
        <v>0</v>
      </c>
      <c r="L797">
        <v>0</v>
      </c>
      <c r="M797">
        <v>0</v>
      </c>
      <c r="N797">
        <v>0</v>
      </c>
      <c r="O797">
        <v>0</v>
      </c>
      <c r="P797">
        <v>0</v>
      </c>
      <c r="Q797">
        <v>0</v>
      </c>
      <c r="R797">
        <v>0</v>
      </c>
      <c r="S797">
        <v>0</v>
      </c>
      <c r="T797">
        <v>0</v>
      </c>
      <c r="U797">
        <v>0</v>
      </c>
      <c r="V797">
        <v>0</v>
      </c>
      <c r="W797">
        <v>0</v>
      </c>
      <c r="X797">
        <v>0</v>
      </c>
      <c r="Y797">
        <v>0</v>
      </c>
      <c r="Z797">
        <v>0.27689999999999998</v>
      </c>
      <c r="AA797">
        <v>0.28039999999999998</v>
      </c>
      <c r="AB797">
        <v>0.28649999999999998</v>
      </c>
      <c r="AC797">
        <v>0.2671</v>
      </c>
      <c r="AD797">
        <v>0.1406</v>
      </c>
      <c r="AE797">
        <v>0.14460000000000001</v>
      </c>
      <c r="AF797">
        <v>0</v>
      </c>
      <c r="AG797">
        <v>0</v>
      </c>
      <c r="AH797">
        <v>0</v>
      </c>
      <c r="AI797">
        <v>0.24940000000000001</v>
      </c>
      <c r="AJ797">
        <v>0</v>
      </c>
      <c r="AK797">
        <v>0</v>
      </c>
      <c r="AL797">
        <v>0</v>
      </c>
      <c r="AM797">
        <v>0</v>
      </c>
      <c r="AN797">
        <v>0</v>
      </c>
      <c r="AO797">
        <v>0</v>
      </c>
      <c r="AP797">
        <v>0</v>
      </c>
      <c r="AQ797">
        <v>0</v>
      </c>
      <c r="AR797">
        <v>0</v>
      </c>
      <c r="AS797">
        <v>0</v>
      </c>
      <c r="AT797">
        <v>0</v>
      </c>
      <c r="AU797">
        <v>0</v>
      </c>
      <c r="AV797">
        <v>0</v>
      </c>
    </row>
    <row r="798" spans="8:48" x14ac:dyDescent="0.3">
      <c r="H798" t="s">
        <v>1533</v>
      </c>
      <c r="I798" t="s">
        <v>1534</v>
      </c>
      <c r="J798">
        <v>0</v>
      </c>
      <c r="K798">
        <v>0</v>
      </c>
      <c r="L798">
        <v>0</v>
      </c>
      <c r="M798">
        <v>0</v>
      </c>
      <c r="N798">
        <v>0</v>
      </c>
      <c r="O798">
        <v>0</v>
      </c>
      <c r="P798">
        <v>0</v>
      </c>
      <c r="Q798">
        <v>0</v>
      </c>
      <c r="R798">
        <v>0</v>
      </c>
      <c r="S798">
        <v>0</v>
      </c>
      <c r="T798">
        <v>0</v>
      </c>
      <c r="U798">
        <v>0</v>
      </c>
      <c r="V798">
        <v>0</v>
      </c>
      <c r="W798">
        <v>0</v>
      </c>
      <c r="X798">
        <v>0</v>
      </c>
      <c r="Y798">
        <v>0</v>
      </c>
      <c r="Z798">
        <v>0</v>
      </c>
      <c r="AA798">
        <v>0</v>
      </c>
      <c r="AB798">
        <v>0.17599999999999999</v>
      </c>
      <c r="AC798">
        <v>0.1673</v>
      </c>
      <c r="AD798">
        <v>0</v>
      </c>
      <c r="AE798">
        <v>0</v>
      </c>
      <c r="AF798">
        <v>0</v>
      </c>
      <c r="AG798">
        <v>0.30980000000000002</v>
      </c>
      <c r="AH798">
        <v>0.36149999999999999</v>
      </c>
      <c r="AI798">
        <v>0</v>
      </c>
      <c r="AJ798">
        <v>0</v>
      </c>
      <c r="AK798">
        <v>0</v>
      </c>
      <c r="AL798">
        <v>0</v>
      </c>
      <c r="AM798">
        <v>0</v>
      </c>
      <c r="AN798">
        <v>0</v>
      </c>
      <c r="AO798">
        <v>0</v>
      </c>
      <c r="AP798">
        <v>0</v>
      </c>
      <c r="AQ798">
        <v>0</v>
      </c>
      <c r="AR798">
        <v>0</v>
      </c>
      <c r="AS798">
        <v>0</v>
      </c>
      <c r="AT798">
        <v>0</v>
      </c>
      <c r="AU798">
        <v>0</v>
      </c>
      <c r="AV798">
        <v>0</v>
      </c>
    </row>
    <row r="799" spans="8:48" x14ac:dyDescent="0.3">
      <c r="H799" t="s">
        <v>377</v>
      </c>
      <c r="I799" t="s">
        <v>552</v>
      </c>
      <c r="J799">
        <v>0.79700000000000004</v>
      </c>
      <c r="K799">
        <v>0.83130000000000004</v>
      </c>
      <c r="L799">
        <v>1.6808000000000001</v>
      </c>
      <c r="M799">
        <v>1.5302</v>
      </c>
      <c r="N799">
        <v>1.6831</v>
      </c>
      <c r="O799">
        <v>1.6533</v>
      </c>
      <c r="P799">
        <v>1.7416</v>
      </c>
      <c r="Q799">
        <v>1.8808</v>
      </c>
      <c r="R799">
        <v>1.7235</v>
      </c>
      <c r="S799">
        <v>1.5819000000000001</v>
      </c>
      <c r="T799">
        <v>1.3138000000000001</v>
      </c>
      <c r="U799">
        <v>1.1762999999999999</v>
      </c>
      <c r="V799">
        <v>1.3405</v>
      </c>
      <c r="W799">
        <v>1.4756</v>
      </c>
      <c r="X799">
        <v>1.4320999999999999</v>
      </c>
      <c r="Y799">
        <v>1.026</v>
      </c>
      <c r="Z799">
        <v>0.8821</v>
      </c>
      <c r="AA799">
        <v>0.61950000000000005</v>
      </c>
      <c r="AB799">
        <v>0.55159999999999998</v>
      </c>
      <c r="AC799">
        <v>0.53249999999999997</v>
      </c>
      <c r="AD799">
        <v>0.48170000000000002</v>
      </c>
      <c r="AE799">
        <v>0.45729999999999998</v>
      </c>
      <c r="AF799">
        <v>0.53939999999999999</v>
      </c>
      <c r="AG799">
        <v>0.77480000000000004</v>
      </c>
      <c r="AH799">
        <v>1.0422</v>
      </c>
      <c r="AI799">
        <v>1.0183</v>
      </c>
      <c r="AJ799">
        <v>1.1066</v>
      </c>
      <c r="AK799">
        <v>0.91410000000000002</v>
      </c>
      <c r="AL799">
        <v>1.0055000000000001</v>
      </c>
      <c r="AM799">
        <v>0.64559999999999995</v>
      </c>
      <c r="AN799">
        <v>0.79720000000000002</v>
      </c>
      <c r="AO799">
        <v>0.83819999999999995</v>
      </c>
      <c r="AP799">
        <v>1.0234000000000001</v>
      </c>
      <c r="AQ799">
        <v>1.0327</v>
      </c>
      <c r="AR799">
        <v>1.1332</v>
      </c>
      <c r="AS799">
        <v>1.1631</v>
      </c>
      <c r="AT799">
        <v>0.7046</v>
      </c>
      <c r="AU799">
        <v>0</v>
      </c>
      <c r="AV799">
        <v>0</v>
      </c>
    </row>
    <row r="800" spans="8:48" x14ac:dyDescent="0.3">
      <c r="H800" t="s">
        <v>1535</v>
      </c>
      <c r="I800" t="s">
        <v>1536</v>
      </c>
      <c r="J800">
        <v>1.0622</v>
      </c>
      <c r="K800">
        <v>1.5631999999999999</v>
      </c>
      <c r="L800">
        <v>1.7998000000000001</v>
      </c>
      <c r="M800">
        <v>1.5391999999999999</v>
      </c>
      <c r="N800">
        <v>0.67320000000000002</v>
      </c>
      <c r="O800">
        <v>0.70720000000000005</v>
      </c>
      <c r="P800">
        <v>0.71489999999999998</v>
      </c>
      <c r="Q800">
        <v>0</v>
      </c>
      <c r="R800">
        <v>0</v>
      </c>
      <c r="S800">
        <v>0</v>
      </c>
      <c r="T800">
        <v>0</v>
      </c>
      <c r="U800">
        <v>0</v>
      </c>
      <c r="V800">
        <v>0</v>
      </c>
      <c r="W800">
        <v>0</v>
      </c>
      <c r="X800">
        <v>0</v>
      </c>
      <c r="Y800">
        <v>0.83940000000000003</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row>
    <row r="801" spans="8:48" x14ac:dyDescent="0.3">
      <c r="H801" t="s">
        <v>435</v>
      </c>
      <c r="I801" t="s">
        <v>592</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0.27700000000000002</v>
      </c>
      <c r="AK801">
        <v>0.32200000000000001</v>
      </c>
      <c r="AL801">
        <v>0.34320000000000001</v>
      </c>
      <c r="AM801">
        <v>0</v>
      </c>
      <c r="AN801">
        <v>0</v>
      </c>
      <c r="AO801">
        <v>0</v>
      </c>
      <c r="AP801">
        <v>0</v>
      </c>
      <c r="AQ801">
        <v>0</v>
      </c>
      <c r="AR801">
        <v>0</v>
      </c>
      <c r="AS801">
        <v>0</v>
      </c>
      <c r="AT801">
        <v>0</v>
      </c>
      <c r="AU801">
        <v>0</v>
      </c>
      <c r="AV801">
        <v>0</v>
      </c>
    </row>
    <row r="802" spans="8:48" x14ac:dyDescent="0.3">
      <c r="H802" t="s">
        <v>1537</v>
      </c>
      <c r="I802" t="s">
        <v>1538</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0.73929999999999996</v>
      </c>
      <c r="AJ802">
        <v>0.41160000000000002</v>
      </c>
      <c r="AK802">
        <v>0.20730000000000001</v>
      </c>
      <c r="AL802">
        <v>6.7900000000000002E-2</v>
      </c>
      <c r="AM802">
        <v>0</v>
      </c>
      <c r="AN802">
        <v>0</v>
      </c>
      <c r="AO802">
        <v>0</v>
      </c>
      <c r="AP802">
        <v>0</v>
      </c>
      <c r="AQ802">
        <v>0</v>
      </c>
      <c r="AR802">
        <v>0</v>
      </c>
      <c r="AS802">
        <v>0</v>
      </c>
      <c r="AT802">
        <v>0</v>
      </c>
      <c r="AU802">
        <v>0</v>
      </c>
      <c r="AV802">
        <v>0</v>
      </c>
    </row>
    <row r="803" spans="8:48" x14ac:dyDescent="0.3">
      <c r="H803" t="s">
        <v>1539</v>
      </c>
      <c r="I803" t="s">
        <v>1540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0.42270000000000002</v>
      </c>
      <c r="AM803">
        <v>0</v>
      </c>
      <c r="AN803">
        <v>0</v>
      </c>
      <c r="AO803">
        <v>0</v>
      </c>
      <c r="AP803">
        <v>0</v>
      </c>
      <c r="AQ803">
        <v>0</v>
      </c>
      <c r="AR803">
        <v>0</v>
      </c>
      <c r="AS803">
        <v>0</v>
      </c>
      <c r="AT803">
        <v>0</v>
      </c>
      <c r="AU803">
        <v>0</v>
      </c>
      <c r="AV803">
        <v>0</v>
      </c>
    </row>
    <row r="804" spans="8:48" x14ac:dyDescent="0.3">
      <c r="H804" t="s">
        <v>1541</v>
      </c>
      <c r="I804" t="s">
        <v>1542</v>
      </c>
      <c r="J804">
        <v>0</v>
      </c>
      <c r="K804">
        <v>0</v>
      </c>
      <c r="L804">
        <v>0</v>
      </c>
      <c r="M804">
        <v>0</v>
      </c>
      <c r="N804">
        <v>0</v>
      </c>
      <c r="O804">
        <v>0</v>
      </c>
      <c r="P804">
        <v>0</v>
      </c>
      <c r="Q804">
        <v>0</v>
      </c>
      <c r="R804">
        <v>0</v>
      </c>
      <c r="S804">
        <v>0</v>
      </c>
      <c r="T804">
        <v>0</v>
      </c>
      <c r="U804">
        <v>0</v>
      </c>
      <c r="V804">
        <v>0.58630000000000004</v>
      </c>
      <c r="W804">
        <v>0.58979999999999999</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0.64070000000000005</v>
      </c>
      <c r="AQ804">
        <v>0.4501</v>
      </c>
      <c r="AR804">
        <v>0.22559999999999999</v>
      </c>
      <c r="AS804">
        <v>0.23350000000000001</v>
      </c>
      <c r="AT804">
        <v>0.24529999999999999</v>
      </c>
      <c r="AU804">
        <v>0</v>
      </c>
      <c r="AV804">
        <v>0</v>
      </c>
    </row>
    <row r="805" spans="8:48" x14ac:dyDescent="0.3">
      <c r="H805" t="s">
        <v>1543</v>
      </c>
      <c r="I805" t="s">
        <v>1544</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0.50270000000000004</v>
      </c>
      <c r="AQ805">
        <v>0.4032</v>
      </c>
      <c r="AR805">
        <v>0</v>
      </c>
      <c r="AS805">
        <v>0</v>
      </c>
      <c r="AT805">
        <v>0</v>
      </c>
      <c r="AU805">
        <v>0</v>
      </c>
      <c r="AV805">
        <v>0</v>
      </c>
    </row>
    <row r="806" spans="8:48" x14ac:dyDescent="0.3">
      <c r="H806" t="s">
        <v>215</v>
      </c>
      <c r="I806" t="s">
        <v>1545</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0.99639999999999995</v>
      </c>
      <c r="AK806">
        <v>0.90859999999999996</v>
      </c>
      <c r="AL806">
        <v>0.96879999999999999</v>
      </c>
      <c r="AM806">
        <v>0.41449999999999998</v>
      </c>
      <c r="AN806">
        <v>0.33889999999999998</v>
      </c>
      <c r="AO806">
        <v>0</v>
      </c>
      <c r="AP806">
        <v>0</v>
      </c>
      <c r="AQ806">
        <v>0</v>
      </c>
      <c r="AR806">
        <v>0.56689999999999996</v>
      </c>
      <c r="AS806">
        <v>0.48359999999999997</v>
      </c>
      <c r="AT806">
        <v>0.9738</v>
      </c>
      <c r="AU806">
        <v>0.71840000000000004</v>
      </c>
      <c r="AV806">
        <v>0</v>
      </c>
    </row>
    <row r="807" spans="8:48" x14ac:dyDescent="0.3">
      <c r="H807" t="s">
        <v>1546</v>
      </c>
      <c r="I807" t="s">
        <v>1547</v>
      </c>
      <c r="J807">
        <v>0</v>
      </c>
      <c r="K807">
        <v>0</v>
      </c>
      <c r="L807">
        <v>0</v>
      </c>
      <c r="M807">
        <v>0</v>
      </c>
      <c r="N807">
        <v>0</v>
      </c>
      <c r="O807">
        <v>0</v>
      </c>
      <c r="P807">
        <v>0</v>
      </c>
      <c r="Q807">
        <v>0</v>
      </c>
      <c r="R807">
        <v>0</v>
      </c>
      <c r="S807">
        <v>0</v>
      </c>
      <c r="T807">
        <v>0</v>
      </c>
      <c r="U807">
        <v>0</v>
      </c>
      <c r="V807">
        <v>0</v>
      </c>
      <c r="W807">
        <v>0</v>
      </c>
      <c r="X807">
        <v>0</v>
      </c>
      <c r="Y807">
        <v>0</v>
      </c>
      <c r="Z807">
        <v>0.24460000000000001</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row>
    <row r="808" spans="8:48" x14ac:dyDescent="0.3">
      <c r="H808" t="s">
        <v>800</v>
      </c>
      <c r="I808" t="s">
        <v>801</v>
      </c>
      <c r="J808">
        <v>0</v>
      </c>
      <c r="K808">
        <v>0</v>
      </c>
      <c r="L808">
        <v>0</v>
      </c>
      <c r="M808">
        <v>0</v>
      </c>
      <c r="N808">
        <v>0</v>
      </c>
      <c r="O808">
        <v>0</v>
      </c>
      <c r="P808">
        <v>0</v>
      </c>
      <c r="Q808">
        <v>0</v>
      </c>
      <c r="R808">
        <v>0</v>
      </c>
      <c r="S808">
        <v>0</v>
      </c>
      <c r="T808">
        <v>0</v>
      </c>
      <c r="U808">
        <v>0</v>
      </c>
      <c r="V808">
        <v>0</v>
      </c>
      <c r="W808">
        <v>0</v>
      </c>
      <c r="X808">
        <v>0</v>
      </c>
      <c r="Y808">
        <v>0</v>
      </c>
      <c r="Z808">
        <v>0</v>
      </c>
      <c r="AA808">
        <v>0</v>
      </c>
      <c r="AB808">
        <v>0.44969999999999999</v>
      </c>
      <c r="AC808">
        <v>0.42580000000000001</v>
      </c>
      <c r="AD808">
        <v>0.42580000000000001</v>
      </c>
      <c r="AE808">
        <v>0</v>
      </c>
      <c r="AF808">
        <v>0</v>
      </c>
      <c r="AG808">
        <v>0</v>
      </c>
      <c r="AH808">
        <v>0</v>
      </c>
      <c r="AI808">
        <v>0</v>
      </c>
      <c r="AJ808">
        <v>0</v>
      </c>
      <c r="AK808">
        <v>0</v>
      </c>
      <c r="AL808">
        <v>0</v>
      </c>
      <c r="AM808">
        <v>0</v>
      </c>
      <c r="AN808">
        <v>0.42009999999999997</v>
      </c>
      <c r="AO808">
        <v>0.62070000000000003</v>
      </c>
      <c r="AP808">
        <v>0.748</v>
      </c>
      <c r="AQ808">
        <v>0.64980000000000004</v>
      </c>
      <c r="AR808">
        <v>0.65380000000000005</v>
      </c>
      <c r="AS808">
        <v>0</v>
      </c>
      <c r="AT808">
        <v>0</v>
      </c>
      <c r="AU808">
        <v>0</v>
      </c>
      <c r="AV808">
        <v>0</v>
      </c>
    </row>
    <row r="809" spans="8:48" x14ac:dyDescent="0.3">
      <c r="H809" t="s">
        <v>802</v>
      </c>
      <c r="I809" t="s">
        <v>803</v>
      </c>
      <c r="J809">
        <v>0</v>
      </c>
      <c r="K809">
        <v>0</v>
      </c>
      <c r="L809">
        <v>0</v>
      </c>
      <c r="M809">
        <v>0</v>
      </c>
      <c r="N809">
        <v>0</v>
      </c>
      <c r="O809">
        <v>0</v>
      </c>
      <c r="P809">
        <v>0</v>
      </c>
      <c r="Q809">
        <v>0</v>
      </c>
      <c r="R809">
        <v>0</v>
      </c>
      <c r="S809">
        <v>0</v>
      </c>
      <c r="T809">
        <v>0</v>
      </c>
      <c r="U809">
        <v>0</v>
      </c>
      <c r="V809">
        <v>0</v>
      </c>
      <c r="W809">
        <v>0</v>
      </c>
      <c r="X809">
        <v>0</v>
      </c>
      <c r="Y809">
        <v>0</v>
      </c>
      <c r="Z809">
        <v>0.27650000000000002</v>
      </c>
      <c r="AA809">
        <v>0.28499999999999998</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row>
    <row r="810" spans="8:48" x14ac:dyDescent="0.3">
      <c r="H810" t="s">
        <v>1548</v>
      </c>
      <c r="I810" t="s">
        <v>1549</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0.29349999999999998</v>
      </c>
      <c r="AQ810">
        <v>0.26219999999999999</v>
      </c>
      <c r="AR810">
        <v>0</v>
      </c>
      <c r="AS810">
        <v>0</v>
      </c>
      <c r="AT810">
        <v>0</v>
      </c>
      <c r="AU810">
        <v>0</v>
      </c>
      <c r="AV810">
        <v>0</v>
      </c>
    </row>
    <row r="811" spans="8:48" x14ac:dyDescent="0.3">
      <c r="H811" t="s">
        <v>1550</v>
      </c>
      <c r="I811" t="s">
        <v>1551</v>
      </c>
      <c r="J811">
        <v>0</v>
      </c>
      <c r="K811">
        <v>0.54579999999999995</v>
      </c>
      <c r="L811">
        <v>0.36670000000000003</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row>
    <row r="812" spans="8:48" x14ac:dyDescent="0.3">
      <c r="H812" t="s">
        <v>1552</v>
      </c>
      <c r="I812" t="s">
        <v>1553</v>
      </c>
      <c r="J812">
        <v>0.95250000000000001</v>
      </c>
      <c r="K812">
        <v>1.1641999999999999</v>
      </c>
      <c r="L812">
        <v>0.27560000000000001</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row>
    <row r="813" spans="8:48" x14ac:dyDescent="0.3">
      <c r="H813" t="s">
        <v>430</v>
      </c>
      <c r="I813" t="s">
        <v>587</v>
      </c>
      <c r="J813">
        <v>0.76049999999999995</v>
      </c>
      <c r="K813">
        <v>0</v>
      </c>
      <c r="L813">
        <v>0</v>
      </c>
      <c r="M813">
        <v>0</v>
      </c>
      <c r="N813">
        <v>0</v>
      </c>
      <c r="O813">
        <v>0</v>
      </c>
      <c r="P813">
        <v>0</v>
      </c>
      <c r="Q813">
        <v>0</v>
      </c>
      <c r="R813">
        <v>0</v>
      </c>
      <c r="S813">
        <v>0</v>
      </c>
      <c r="T813">
        <v>0</v>
      </c>
      <c r="U813">
        <v>0</v>
      </c>
      <c r="V813">
        <v>0</v>
      </c>
      <c r="W813">
        <v>0</v>
      </c>
      <c r="X813">
        <v>0</v>
      </c>
      <c r="Y813">
        <v>0</v>
      </c>
      <c r="Z813">
        <v>0</v>
      </c>
      <c r="AA813">
        <v>0</v>
      </c>
      <c r="AB813">
        <v>0.55210000000000004</v>
      </c>
      <c r="AC813">
        <v>0.54800000000000004</v>
      </c>
      <c r="AD813">
        <v>0.4345</v>
      </c>
      <c r="AE813">
        <v>0.44919999999999999</v>
      </c>
      <c r="AF813">
        <v>0</v>
      </c>
      <c r="AG813">
        <v>0</v>
      </c>
      <c r="AH813">
        <v>0.23960000000000001</v>
      </c>
      <c r="AI813">
        <v>0.312</v>
      </c>
      <c r="AJ813">
        <v>0.95169999999999999</v>
      </c>
      <c r="AK813">
        <v>0.74129999999999996</v>
      </c>
      <c r="AL813">
        <v>0</v>
      </c>
      <c r="AM813">
        <v>0.76419999999999999</v>
      </c>
      <c r="AN813">
        <v>0.29680000000000001</v>
      </c>
      <c r="AO813">
        <v>0</v>
      </c>
      <c r="AP813">
        <v>0</v>
      </c>
      <c r="AQ813">
        <v>0</v>
      </c>
      <c r="AR813">
        <v>0</v>
      </c>
      <c r="AS813">
        <v>0.52590000000000003</v>
      </c>
      <c r="AT813">
        <v>0</v>
      </c>
      <c r="AU813">
        <v>0</v>
      </c>
      <c r="AV813">
        <v>0</v>
      </c>
    </row>
    <row r="814" spans="8:48" x14ac:dyDescent="0.3">
      <c r="H814" t="s">
        <v>1554</v>
      </c>
      <c r="I814" t="s">
        <v>1555</v>
      </c>
      <c r="J814">
        <v>0</v>
      </c>
      <c r="K814">
        <v>0.21490000000000001</v>
      </c>
      <c r="L814">
        <v>1.044</v>
      </c>
      <c r="M814">
        <v>0.82799999999999996</v>
      </c>
      <c r="N814">
        <v>0</v>
      </c>
      <c r="O814">
        <v>0</v>
      </c>
      <c r="P814">
        <v>0</v>
      </c>
      <c r="Q814">
        <v>0</v>
      </c>
      <c r="R814">
        <v>0</v>
      </c>
      <c r="S814">
        <v>0.27160000000000001</v>
      </c>
      <c r="T814">
        <v>0.47820000000000001</v>
      </c>
      <c r="U814">
        <v>0.37609999999999999</v>
      </c>
      <c r="V814">
        <v>0.34039999999999998</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row>
    <row r="815" spans="8:48" x14ac:dyDescent="0.3">
      <c r="H815" t="s">
        <v>1556</v>
      </c>
      <c r="I815" t="s">
        <v>1557</v>
      </c>
      <c r="J815">
        <v>0</v>
      </c>
      <c r="K815">
        <v>0</v>
      </c>
      <c r="L815">
        <v>0</v>
      </c>
      <c r="M815">
        <v>0</v>
      </c>
      <c r="N815">
        <v>0</v>
      </c>
      <c r="O815">
        <v>0</v>
      </c>
      <c r="P815">
        <v>0</v>
      </c>
      <c r="Q815">
        <v>0</v>
      </c>
      <c r="R815">
        <v>0</v>
      </c>
      <c r="S815">
        <v>0</v>
      </c>
      <c r="T815">
        <v>0</v>
      </c>
      <c r="U815">
        <v>0</v>
      </c>
      <c r="V815">
        <v>0</v>
      </c>
      <c r="W815">
        <v>0</v>
      </c>
      <c r="X815">
        <v>0</v>
      </c>
      <c r="Y815">
        <v>0</v>
      </c>
      <c r="Z815">
        <v>0</v>
      </c>
      <c r="AA815">
        <v>0.57969999999999999</v>
      </c>
      <c r="AB815">
        <v>0.61629999999999996</v>
      </c>
      <c r="AC815">
        <v>0.47039999999999998</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row>
    <row r="816" spans="8:48" x14ac:dyDescent="0.3">
      <c r="H816" t="s">
        <v>1558</v>
      </c>
      <c r="I816" t="s">
        <v>1559</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0.64749999999999996</v>
      </c>
      <c r="AI816">
        <v>0.70140000000000002</v>
      </c>
      <c r="AJ816">
        <v>0.49170000000000003</v>
      </c>
      <c r="AK816">
        <v>0.38</v>
      </c>
      <c r="AL816">
        <v>0</v>
      </c>
      <c r="AM816">
        <v>0</v>
      </c>
      <c r="AN816">
        <v>0</v>
      </c>
      <c r="AO816">
        <v>0</v>
      </c>
      <c r="AP816">
        <v>0.5292</v>
      </c>
      <c r="AQ816">
        <v>0.54879999999999995</v>
      </c>
      <c r="AR816">
        <v>0.44490000000000002</v>
      </c>
      <c r="AS816">
        <v>0.50109999999999999</v>
      </c>
      <c r="AT816">
        <v>0.34310000000000002</v>
      </c>
      <c r="AU816">
        <v>0</v>
      </c>
      <c r="AV816">
        <v>0</v>
      </c>
    </row>
    <row r="817" spans="8:48" x14ac:dyDescent="0.3">
      <c r="H817" t="s">
        <v>1560</v>
      </c>
      <c r="I817" t="s">
        <v>1561</v>
      </c>
      <c r="J817">
        <v>0</v>
      </c>
      <c r="K817">
        <v>0.9788</v>
      </c>
      <c r="L817">
        <v>1.0345</v>
      </c>
      <c r="M817">
        <v>0.86119999999999997</v>
      </c>
      <c r="N817">
        <v>0.99339999999999995</v>
      </c>
      <c r="O817">
        <v>0.93240000000000001</v>
      </c>
      <c r="P817">
        <v>0.94320000000000004</v>
      </c>
      <c r="Q817">
        <v>0.99129999999999996</v>
      </c>
      <c r="R817">
        <v>0.92920000000000003</v>
      </c>
      <c r="S817">
        <v>0.90639999999999998</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row>
    <row r="818" spans="8:48" x14ac:dyDescent="0.3">
      <c r="H818" t="s">
        <v>84</v>
      </c>
      <c r="I818" t="s">
        <v>623</v>
      </c>
      <c r="J818">
        <v>0</v>
      </c>
      <c r="K818">
        <v>0</v>
      </c>
      <c r="L818">
        <v>0</v>
      </c>
      <c r="M818">
        <v>0</v>
      </c>
      <c r="N818">
        <v>0</v>
      </c>
      <c r="O818">
        <v>0</v>
      </c>
      <c r="P818">
        <v>0</v>
      </c>
      <c r="Q818">
        <v>0</v>
      </c>
      <c r="R818">
        <v>0</v>
      </c>
      <c r="S818">
        <v>0.183</v>
      </c>
      <c r="T818">
        <v>0.1653</v>
      </c>
      <c r="U818">
        <v>0.16639999999999999</v>
      </c>
      <c r="V818">
        <v>0.17799999999999999</v>
      </c>
      <c r="W818">
        <v>0.25430000000000003</v>
      </c>
      <c r="X818">
        <v>0.29089999999999999</v>
      </c>
      <c r="Y818">
        <v>0.28839999999999999</v>
      </c>
      <c r="Z818">
        <v>0.45710000000000001</v>
      </c>
      <c r="AA818">
        <v>0.42399999999999999</v>
      </c>
      <c r="AB818">
        <v>0.4798</v>
      </c>
      <c r="AC818">
        <v>0.40629999999999999</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row>
    <row r="819" spans="8:48" x14ac:dyDescent="0.3">
      <c r="H819" t="s">
        <v>1562</v>
      </c>
      <c r="I819" t="s">
        <v>1563</v>
      </c>
      <c r="J819">
        <v>0</v>
      </c>
      <c r="K819">
        <v>0</v>
      </c>
      <c r="L819">
        <v>0.622</v>
      </c>
      <c r="M819">
        <v>0.61019999999999996</v>
      </c>
      <c r="N819">
        <v>0</v>
      </c>
      <c r="O819">
        <v>0</v>
      </c>
      <c r="P819">
        <v>0</v>
      </c>
      <c r="Q819">
        <v>0.70879999999999999</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row>
    <row r="820" spans="8:48" x14ac:dyDescent="0.3">
      <c r="H820" t="s">
        <v>810</v>
      </c>
      <c r="I820" t="s">
        <v>811</v>
      </c>
      <c r="J820">
        <v>0</v>
      </c>
      <c r="K820">
        <v>0</v>
      </c>
      <c r="L820">
        <v>0</v>
      </c>
      <c r="M820">
        <v>0</v>
      </c>
      <c r="N820">
        <v>0</v>
      </c>
      <c r="O820">
        <v>0.7823</v>
      </c>
      <c r="P820">
        <v>0.85729999999999995</v>
      </c>
      <c r="Q820">
        <v>0.7823</v>
      </c>
      <c r="R820">
        <v>0.30499999999999999</v>
      </c>
      <c r="S820">
        <v>0</v>
      </c>
      <c r="T820">
        <v>0</v>
      </c>
      <c r="U820">
        <v>0</v>
      </c>
      <c r="V820">
        <v>0</v>
      </c>
      <c r="W820">
        <v>0.30409999999999998</v>
      </c>
      <c r="X820">
        <v>0.4965</v>
      </c>
      <c r="Y820">
        <v>0.53090000000000004</v>
      </c>
      <c r="Z820">
        <v>0.63929999999999998</v>
      </c>
      <c r="AA820">
        <v>0.57240000000000002</v>
      </c>
      <c r="AB820">
        <v>0.51190000000000002</v>
      </c>
      <c r="AC820">
        <v>0.4662</v>
      </c>
      <c r="AD820">
        <v>0.50139999999999996</v>
      </c>
      <c r="AE820">
        <v>0.44280000000000003</v>
      </c>
      <c r="AF820">
        <v>0</v>
      </c>
      <c r="AG820">
        <v>0</v>
      </c>
      <c r="AH820">
        <v>0</v>
      </c>
      <c r="AI820">
        <v>0</v>
      </c>
      <c r="AJ820">
        <v>0</v>
      </c>
      <c r="AK820">
        <v>0</v>
      </c>
      <c r="AL820">
        <v>0</v>
      </c>
      <c r="AM820">
        <v>0</v>
      </c>
      <c r="AN820">
        <v>0</v>
      </c>
      <c r="AO820">
        <v>0</v>
      </c>
      <c r="AP820">
        <v>0</v>
      </c>
      <c r="AQ820">
        <v>0</v>
      </c>
      <c r="AR820">
        <v>0</v>
      </c>
      <c r="AS820">
        <v>0</v>
      </c>
      <c r="AT820">
        <v>0</v>
      </c>
      <c r="AU820">
        <v>0</v>
      </c>
      <c r="AV820">
        <v>0</v>
      </c>
    </row>
    <row r="821" spans="8:48" x14ac:dyDescent="0.3">
      <c r="H821" t="s">
        <v>1564</v>
      </c>
      <c r="I821" t="s">
        <v>1565</v>
      </c>
      <c r="J821">
        <v>0</v>
      </c>
      <c r="K821">
        <v>0</v>
      </c>
      <c r="L821">
        <v>0</v>
      </c>
      <c r="M821">
        <v>0</v>
      </c>
      <c r="N821">
        <v>0</v>
      </c>
      <c r="O821">
        <v>0</v>
      </c>
      <c r="P821">
        <v>0</v>
      </c>
      <c r="Q821">
        <v>0</v>
      </c>
      <c r="R821">
        <v>0</v>
      </c>
      <c r="S821">
        <v>0</v>
      </c>
      <c r="T821">
        <v>0</v>
      </c>
      <c r="U821">
        <v>0</v>
      </c>
      <c r="V821">
        <v>0</v>
      </c>
      <c r="W821">
        <v>0</v>
      </c>
      <c r="X821">
        <v>0.54459999999999997</v>
      </c>
      <c r="Y821">
        <v>1.0576000000000001</v>
      </c>
      <c r="Z821">
        <v>0.5202</v>
      </c>
      <c r="AA821">
        <v>0.46760000000000002</v>
      </c>
      <c r="AB821">
        <v>0</v>
      </c>
      <c r="AC821">
        <v>0</v>
      </c>
      <c r="AD821">
        <v>0</v>
      </c>
      <c r="AE821">
        <v>0</v>
      </c>
      <c r="AF821">
        <v>0</v>
      </c>
      <c r="AG821">
        <v>0.20449999999999999</v>
      </c>
      <c r="AH821">
        <v>0.63859999999999995</v>
      </c>
      <c r="AI821">
        <v>0.58220000000000005</v>
      </c>
      <c r="AJ821">
        <v>0.6401</v>
      </c>
      <c r="AK821">
        <v>0.52780000000000005</v>
      </c>
      <c r="AL821">
        <v>0</v>
      </c>
      <c r="AM821">
        <v>0</v>
      </c>
      <c r="AN821">
        <v>0</v>
      </c>
      <c r="AO821">
        <v>0</v>
      </c>
      <c r="AP821">
        <v>0</v>
      </c>
      <c r="AQ821">
        <v>0</v>
      </c>
      <c r="AR821">
        <v>0</v>
      </c>
      <c r="AS821">
        <v>0</v>
      </c>
      <c r="AT821">
        <v>0</v>
      </c>
      <c r="AU821">
        <v>0</v>
      </c>
      <c r="AV821">
        <v>0</v>
      </c>
    </row>
    <row r="822" spans="8:48" x14ac:dyDescent="0.3">
      <c r="H822" t="s">
        <v>1566</v>
      </c>
      <c r="I822" t="s">
        <v>1567</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0.59770000000000001</v>
      </c>
      <c r="AE822">
        <v>0.58689999999999998</v>
      </c>
      <c r="AF822">
        <v>0.60189999999999999</v>
      </c>
      <c r="AG822">
        <v>0.65939999999999999</v>
      </c>
      <c r="AH822">
        <v>0</v>
      </c>
      <c r="AI822">
        <v>0</v>
      </c>
      <c r="AJ822">
        <v>0</v>
      </c>
      <c r="AK822">
        <v>0</v>
      </c>
      <c r="AL822">
        <v>0</v>
      </c>
      <c r="AM822">
        <v>0</v>
      </c>
      <c r="AN822">
        <v>0</v>
      </c>
      <c r="AO822">
        <v>0</v>
      </c>
      <c r="AP822">
        <v>0</v>
      </c>
      <c r="AQ822">
        <v>0</v>
      </c>
      <c r="AR822">
        <v>0</v>
      </c>
      <c r="AS822">
        <v>0</v>
      </c>
      <c r="AT822">
        <v>0</v>
      </c>
      <c r="AU822">
        <v>0</v>
      </c>
      <c r="AV822">
        <v>0</v>
      </c>
    </row>
    <row r="823" spans="8:48" x14ac:dyDescent="0.3">
      <c r="H823" t="s">
        <v>1568</v>
      </c>
      <c r="I823" t="s">
        <v>1569</v>
      </c>
      <c r="J823">
        <v>0</v>
      </c>
      <c r="K823">
        <v>0</v>
      </c>
      <c r="L823">
        <v>0</v>
      </c>
      <c r="M823">
        <v>0</v>
      </c>
      <c r="N823">
        <v>0</v>
      </c>
      <c r="O823">
        <v>0</v>
      </c>
      <c r="P823">
        <v>0</v>
      </c>
      <c r="Q823">
        <v>0</v>
      </c>
      <c r="R823">
        <v>0.46479999999999999</v>
      </c>
      <c r="S823">
        <v>0.52049999999999996</v>
      </c>
      <c r="T823">
        <v>0.51319999999999999</v>
      </c>
      <c r="U823">
        <v>0.45679999999999998</v>
      </c>
      <c r="V823">
        <v>0.38269999999999998</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row>
    <row r="824" spans="8:48" x14ac:dyDescent="0.3">
      <c r="H824" t="s">
        <v>812</v>
      </c>
      <c r="I824" t="s">
        <v>813</v>
      </c>
      <c r="J824">
        <v>0</v>
      </c>
      <c r="K824">
        <v>0</v>
      </c>
      <c r="L824">
        <v>0</v>
      </c>
      <c r="M824">
        <v>0</v>
      </c>
      <c r="N824">
        <v>0</v>
      </c>
      <c r="O824">
        <v>0.80649999999999999</v>
      </c>
      <c r="P824">
        <v>0</v>
      </c>
      <c r="Q824">
        <v>0.66100000000000003</v>
      </c>
      <c r="R824">
        <v>0.71550000000000002</v>
      </c>
      <c r="S824">
        <v>0.69910000000000005</v>
      </c>
      <c r="T824">
        <v>0.67659999999999998</v>
      </c>
      <c r="U824">
        <v>0.67579999999999996</v>
      </c>
      <c r="V824">
        <v>0</v>
      </c>
      <c r="W824">
        <v>0.27789999999999998</v>
      </c>
      <c r="X824">
        <v>0</v>
      </c>
      <c r="Y824">
        <v>0</v>
      </c>
      <c r="Z824">
        <v>0</v>
      </c>
      <c r="AA824">
        <v>0</v>
      </c>
      <c r="AB824">
        <v>0</v>
      </c>
      <c r="AC824">
        <v>0</v>
      </c>
      <c r="AD824">
        <v>0.39429999999999998</v>
      </c>
      <c r="AE824">
        <v>0</v>
      </c>
      <c r="AF824">
        <v>0</v>
      </c>
      <c r="AG824">
        <v>0</v>
      </c>
      <c r="AH824">
        <v>0.24279999999999999</v>
      </c>
      <c r="AI824">
        <v>0.36349999999999999</v>
      </c>
      <c r="AJ824">
        <v>0</v>
      </c>
      <c r="AK824">
        <v>0</v>
      </c>
      <c r="AL824">
        <v>0</v>
      </c>
      <c r="AM824">
        <v>0</v>
      </c>
      <c r="AN824">
        <v>0</v>
      </c>
      <c r="AO824">
        <v>0</v>
      </c>
      <c r="AP824">
        <v>0.28639999999999999</v>
      </c>
      <c r="AQ824">
        <v>0.27389999999999998</v>
      </c>
      <c r="AR824">
        <v>0.22750000000000001</v>
      </c>
      <c r="AS824">
        <v>0</v>
      </c>
      <c r="AT824">
        <v>0</v>
      </c>
      <c r="AU824">
        <v>0</v>
      </c>
      <c r="AV824">
        <v>0</v>
      </c>
    </row>
    <row r="825" spans="8:48" x14ac:dyDescent="0.3">
      <c r="H825" t="s">
        <v>1570</v>
      </c>
      <c r="I825" t="s">
        <v>1571</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0.26290000000000002</v>
      </c>
      <c r="AO825">
        <v>0.30070000000000002</v>
      </c>
      <c r="AP825">
        <v>0.28110000000000002</v>
      </c>
      <c r="AQ825">
        <v>0</v>
      </c>
      <c r="AR825">
        <v>0</v>
      </c>
      <c r="AS825">
        <v>0</v>
      </c>
      <c r="AT825">
        <v>0</v>
      </c>
      <c r="AU825">
        <v>0</v>
      </c>
      <c r="AV825">
        <v>0</v>
      </c>
    </row>
    <row r="826" spans="8:48" x14ac:dyDescent="0.3">
      <c r="H826" t="s">
        <v>1572</v>
      </c>
      <c r="I826" t="s">
        <v>1573</v>
      </c>
      <c r="J826">
        <v>0.62549999999999994</v>
      </c>
      <c r="K826">
        <v>0</v>
      </c>
      <c r="L826">
        <v>0</v>
      </c>
      <c r="M826">
        <v>0</v>
      </c>
      <c r="N826">
        <v>0</v>
      </c>
      <c r="O826">
        <v>0</v>
      </c>
      <c r="P826">
        <v>0</v>
      </c>
      <c r="Q826">
        <v>0</v>
      </c>
      <c r="R826">
        <v>0</v>
      </c>
      <c r="S826">
        <v>0</v>
      </c>
      <c r="T826">
        <v>0</v>
      </c>
      <c r="U826">
        <v>0</v>
      </c>
      <c r="V826">
        <v>0</v>
      </c>
      <c r="W826">
        <v>0</v>
      </c>
      <c r="X826">
        <v>0</v>
      </c>
      <c r="Y826">
        <v>0</v>
      </c>
      <c r="Z826">
        <v>0</v>
      </c>
      <c r="AA826">
        <v>0.15479999999999999</v>
      </c>
      <c r="AB826">
        <v>0.14319999999999999</v>
      </c>
      <c r="AC826">
        <v>0.14360000000000001</v>
      </c>
      <c r="AD826">
        <v>0</v>
      </c>
      <c r="AE826">
        <v>0</v>
      </c>
      <c r="AF826">
        <v>0</v>
      </c>
      <c r="AG826">
        <v>0</v>
      </c>
      <c r="AH826">
        <v>0.126</v>
      </c>
      <c r="AI826">
        <v>0.10730000000000001</v>
      </c>
      <c r="AJ826">
        <v>0.104</v>
      </c>
      <c r="AK826">
        <v>0</v>
      </c>
      <c r="AL826">
        <v>0</v>
      </c>
      <c r="AM826">
        <v>0</v>
      </c>
      <c r="AN826">
        <v>0</v>
      </c>
      <c r="AO826">
        <v>0</v>
      </c>
      <c r="AP826">
        <v>0</v>
      </c>
      <c r="AQ826">
        <v>0</v>
      </c>
      <c r="AR826">
        <v>0</v>
      </c>
      <c r="AS826">
        <v>0</v>
      </c>
      <c r="AT826">
        <v>0</v>
      </c>
      <c r="AU826">
        <v>0</v>
      </c>
      <c r="AV826">
        <v>0</v>
      </c>
    </row>
    <row r="827" spans="8:48" x14ac:dyDescent="0.3">
      <c r="H827" t="s">
        <v>1574</v>
      </c>
      <c r="I827" t="s">
        <v>1575</v>
      </c>
      <c r="J827">
        <v>0</v>
      </c>
      <c r="K827">
        <v>0</v>
      </c>
      <c r="L827">
        <v>0</v>
      </c>
      <c r="M827">
        <v>0</v>
      </c>
      <c r="N827">
        <v>0</v>
      </c>
      <c r="O827">
        <v>0</v>
      </c>
      <c r="P827">
        <v>0</v>
      </c>
      <c r="Q827">
        <v>0</v>
      </c>
      <c r="R827">
        <v>0</v>
      </c>
      <c r="S827">
        <v>0</v>
      </c>
      <c r="T827">
        <v>0</v>
      </c>
      <c r="U827">
        <v>0</v>
      </c>
      <c r="V827">
        <v>0</v>
      </c>
      <c r="W827">
        <v>0</v>
      </c>
      <c r="X827">
        <v>0</v>
      </c>
      <c r="Y827">
        <v>0.66620000000000001</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row>
    <row r="828" spans="8:48" x14ac:dyDescent="0.3">
      <c r="H828" t="s">
        <v>1576</v>
      </c>
      <c r="I828" t="s">
        <v>1577</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0.50829999999999997</v>
      </c>
      <c r="AR828">
        <v>0.40350000000000003</v>
      </c>
      <c r="AS828">
        <v>0.46229999999999999</v>
      </c>
      <c r="AT828">
        <v>0.2492</v>
      </c>
      <c r="AU828">
        <v>0</v>
      </c>
      <c r="AV828">
        <v>0</v>
      </c>
    </row>
    <row r="829" spans="8:48" x14ac:dyDescent="0.3">
      <c r="H829" t="s">
        <v>1578</v>
      </c>
      <c r="I829" t="s">
        <v>1579</v>
      </c>
      <c r="J829">
        <v>0</v>
      </c>
      <c r="K829">
        <v>0.54949999999999999</v>
      </c>
      <c r="L829">
        <v>0</v>
      </c>
      <c r="M829">
        <v>0</v>
      </c>
      <c r="N829">
        <v>0.95</v>
      </c>
      <c r="O829">
        <v>6.3E-2</v>
      </c>
      <c r="P829">
        <v>0</v>
      </c>
      <c r="Q829">
        <v>0</v>
      </c>
      <c r="R829">
        <v>0</v>
      </c>
      <c r="S829">
        <v>0</v>
      </c>
      <c r="T829">
        <v>0</v>
      </c>
      <c r="U829">
        <v>0</v>
      </c>
      <c r="V829">
        <v>0</v>
      </c>
      <c r="W829">
        <v>0</v>
      </c>
      <c r="X829">
        <v>0</v>
      </c>
      <c r="Y829">
        <v>0</v>
      </c>
      <c r="Z829">
        <v>0.37569999999999998</v>
      </c>
      <c r="AA829">
        <v>0.35189999999999999</v>
      </c>
      <c r="AB829">
        <v>0.39510000000000001</v>
      </c>
      <c r="AC829">
        <v>0.35170000000000001</v>
      </c>
      <c r="AD829">
        <v>0.28039999999999998</v>
      </c>
      <c r="AE829">
        <v>0.3221</v>
      </c>
      <c r="AF829">
        <v>0</v>
      </c>
      <c r="AG829">
        <v>0</v>
      </c>
      <c r="AH829">
        <v>0</v>
      </c>
      <c r="AI829">
        <v>0</v>
      </c>
      <c r="AJ829">
        <v>0</v>
      </c>
      <c r="AK829">
        <v>0</v>
      </c>
      <c r="AL829">
        <v>0</v>
      </c>
      <c r="AM829">
        <v>0.43480000000000002</v>
      </c>
      <c r="AN829">
        <v>0.40089999999999998</v>
      </c>
      <c r="AO829">
        <v>0.4541</v>
      </c>
      <c r="AP829">
        <v>0.54469999999999996</v>
      </c>
      <c r="AQ829">
        <v>0</v>
      </c>
      <c r="AR829">
        <v>0</v>
      </c>
      <c r="AS829">
        <v>0</v>
      </c>
      <c r="AT829">
        <v>0</v>
      </c>
      <c r="AU829">
        <v>0</v>
      </c>
      <c r="AV829">
        <v>0</v>
      </c>
    </row>
    <row r="830" spans="8:48" x14ac:dyDescent="0.3">
      <c r="H830" t="s">
        <v>451</v>
      </c>
      <c r="I830" t="s">
        <v>607</v>
      </c>
      <c r="J830">
        <v>0</v>
      </c>
      <c r="K830">
        <v>0</v>
      </c>
      <c r="L830">
        <v>0</v>
      </c>
      <c r="M830">
        <v>0</v>
      </c>
      <c r="N830">
        <v>0</v>
      </c>
      <c r="O830">
        <v>0</v>
      </c>
      <c r="P830">
        <v>0</v>
      </c>
      <c r="Q830">
        <v>0</v>
      </c>
      <c r="R830">
        <v>0.62029999999999996</v>
      </c>
      <c r="S830">
        <v>0.63759999999999994</v>
      </c>
      <c r="T830">
        <v>0.4783</v>
      </c>
      <c r="U830">
        <v>0.34360000000000002</v>
      </c>
      <c r="V830">
        <v>0</v>
      </c>
      <c r="W830">
        <v>0</v>
      </c>
      <c r="X830">
        <v>0</v>
      </c>
      <c r="Y830">
        <v>0</v>
      </c>
      <c r="Z830">
        <v>0</v>
      </c>
      <c r="AA830">
        <v>0</v>
      </c>
      <c r="AB830">
        <v>0</v>
      </c>
      <c r="AC830">
        <v>0</v>
      </c>
      <c r="AD830">
        <v>0.13689999999999999</v>
      </c>
      <c r="AE830">
        <v>0</v>
      </c>
      <c r="AF830">
        <v>0</v>
      </c>
      <c r="AG830">
        <v>0</v>
      </c>
      <c r="AH830">
        <v>0</v>
      </c>
      <c r="AI830">
        <v>0</v>
      </c>
      <c r="AJ830">
        <v>0</v>
      </c>
      <c r="AK830">
        <v>0</v>
      </c>
      <c r="AL830">
        <v>0</v>
      </c>
      <c r="AM830">
        <v>0.29630000000000001</v>
      </c>
      <c r="AN830">
        <v>0.29199999999999998</v>
      </c>
      <c r="AO830">
        <v>0</v>
      </c>
      <c r="AP830">
        <v>0</v>
      </c>
      <c r="AQ830">
        <v>0</v>
      </c>
      <c r="AR830">
        <v>0</v>
      </c>
      <c r="AS830">
        <v>0</v>
      </c>
      <c r="AT830">
        <v>0</v>
      </c>
      <c r="AU830">
        <v>0</v>
      </c>
      <c r="AV830">
        <v>0</v>
      </c>
    </row>
    <row r="831" spans="8:48" x14ac:dyDescent="0.3">
      <c r="H831" t="s">
        <v>1580</v>
      </c>
      <c r="I831" t="s">
        <v>1581</v>
      </c>
      <c r="J831">
        <v>0</v>
      </c>
      <c r="K831">
        <v>0</v>
      </c>
      <c r="L831">
        <v>0</v>
      </c>
      <c r="M831">
        <v>0</v>
      </c>
      <c r="N831">
        <v>0</v>
      </c>
      <c r="O831">
        <v>0</v>
      </c>
      <c r="P831">
        <v>0.6925</v>
      </c>
      <c r="Q831">
        <v>0.77539999999999998</v>
      </c>
      <c r="R831">
        <v>0.80710000000000004</v>
      </c>
      <c r="S831">
        <v>0.80930000000000002</v>
      </c>
      <c r="T831">
        <v>0.71530000000000005</v>
      </c>
      <c r="U831">
        <v>0.81140000000000001</v>
      </c>
      <c r="V831">
        <v>0.87450000000000006</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row>
    <row r="832" spans="8:48" x14ac:dyDescent="0.3">
      <c r="H832" t="s">
        <v>816</v>
      </c>
      <c r="I832" t="s">
        <v>817</v>
      </c>
      <c r="J832">
        <v>1.4106000000000001</v>
      </c>
      <c r="K832">
        <v>1.0071000000000001</v>
      </c>
      <c r="L832">
        <v>0.5282</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row>
    <row r="833" spans="8:48" x14ac:dyDescent="0.3">
      <c r="H833" t="s">
        <v>231</v>
      </c>
      <c r="I833" t="s">
        <v>584</v>
      </c>
      <c r="J833">
        <v>0</v>
      </c>
      <c r="K833">
        <v>0</v>
      </c>
      <c r="L833">
        <v>0</v>
      </c>
      <c r="M833">
        <v>0</v>
      </c>
      <c r="N833">
        <v>0</v>
      </c>
      <c r="O833">
        <v>0</v>
      </c>
      <c r="P833">
        <v>0.77610000000000001</v>
      </c>
      <c r="Q833">
        <v>1.0518000000000001</v>
      </c>
      <c r="R833">
        <v>0.95930000000000004</v>
      </c>
      <c r="S833">
        <v>0.73480000000000001</v>
      </c>
      <c r="T833">
        <v>0</v>
      </c>
      <c r="U833">
        <v>0</v>
      </c>
      <c r="V833">
        <v>0</v>
      </c>
      <c r="W833">
        <v>0</v>
      </c>
      <c r="X833">
        <v>0</v>
      </c>
      <c r="Y833">
        <v>0</v>
      </c>
      <c r="Z833">
        <v>0</v>
      </c>
      <c r="AA833">
        <v>0.61699999999999999</v>
      </c>
      <c r="AB833">
        <v>0.60260000000000002</v>
      </c>
      <c r="AC833">
        <v>0.65390000000000004</v>
      </c>
      <c r="AD833">
        <v>0.41539999999999999</v>
      </c>
      <c r="AE833">
        <v>0.50580000000000003</v>
      </c>
      <c r="AF833">
        <v>0.48880000000000001</v>
      </c>
      <c r="AG833">
        <v>0.52710000000000001</v>
      </c>
      <c r="AH833">
        <v>0.85309999999999997</v>
      </c>
      <c r="AI833">
        <v>0.76070000000000004</v>
      </c>
      <c r="AJ833">
        <v>0.41270000000000001</v>
      </c>
      <c r="AK833">
        <v>0</v>
      </c>
      <c r="AL833">
        <v>0.5696</v>
      </c>
      <c r="AM833">
        <v>8.5000000000000006E-3</v>
      </c>
      <c r="AN833">
        <v>0</v>
      </c>
      <c r="AO833">
        <v>0</v>
      </c>
      <c r="AP833">
        <v>0</v>
      </c>
      <c r="AQ833">
        <v>0</v>
      </c>
      <c r="AR833">
        <v>1.0044999999999999</v>
      </c>
      <c r="AS833">
        <v>0</v>
      </c>
      <c r="AT833">
        <v>0</v>
      </c>
      <c r="AU833">
        <v>0</v>
      </c>
      <c r="AV833">
        <v>0</v>
      </c>
    </row>
    <row r="834" spans="8:48" x14ac:dyDescent="0.3">
      <c r="H834" t="s">
        <v>1582</v>
      </c>
      <c r="I834" t="s">
        <v>1583</v>
      </c>
      <c r="J834">
        <v>0</v>
      </c>
      <c r="K834">
        <v>0</v>
      </c>
      <c r="L834">
        <v>0</v>
      </c>
      <c r="M834">
        <v>0</v>
      </c>
      <c r="N834">
        <v>0</v>
      </c>
      <c r="O834">
        <v>0</v>
      </c>
      <c r="P834">
        <v>0</v>
      </c>
      <c r="Q834">
        <v>0</v>
      </c>
      <c r="R834">
        <v>0</v>
      </c>
      <c r="S834">
        <v>0</v>
      </c>
      <c r="T834">
        <v>0</v>
      </c>
      <c r="U834">
        <v>0</v>
      </c>
      <c r="V834">
        <v>0</v>
      </c>
      <c r="W834">
        <v>0</v>
      </c>
      <c r="X834">
        <v>0</v>
      </c>
      <c r="Y834">
        <v>0</v>
      </c>
      <c r="Z834">
        <v>0</v>
      </c>
      <c r="AA834">
        <v>0</v>
      </c>
      <c r="AB834">
        <v>7.8600000000000003E-2</v>
      </c>
      <c r="AC834">
        <v>6.88E-2</v>
      </c>
      <c r="AD834">
        <v>0.05</v>
      </c>
      <c r="AE834">
        <v>0</v>
      </c>
      <c r="AF834">
        <v>0</v>
      </c>
      <c r="AG834">
        <v>0</v>
      </c>
      <c r="AH834">
        <v>9.4299999999999995E-2</v>
      </c>
      <c r="AI834">
        <v>0.19500000000000001</v>
      </c>
      <c r="AJ834">
        <v>0.32950000000000002</v>
      </c>
      <c r="AK834">
        <v>0.44900000000000001</v>
      </c>
      <c r="AL834">
        <v>0.4274</v>
      </c>
      <c r="AM834">
        <v>0.46660000000000001</v>
      </c>
      <c r="AN834">
        <v>0.5464</v>
      </c>
      <c r="AO834">
        <v>0.55300000000000005</v>
      </c>
      <c r="AP834">
        <v>0</v>
      </c>
      <c r="AQ834">
        <v>0</v>
      </c>
      <c r="AR834">
        <v>0</v>
      </c>
      <c r="AS834">
        <v>0</v>
      </c>
      <c r="AT834">
        <v>0</v>
      </c>
      <c r="AU834">
        <v>0</v>
      </c>
      <c r="AV834">
        <v>0</v>
      </c>
    </row>
    <row r="835" spans="8:48" x14ac:dyDescent="0.3">
      <c r="H835" t="s">
        <v>818</v>
      </c>
      <c r="I835" t="s">
        <v>819</v>
      </c>
      <c r="J835">
        <v>0.76280000000000003</v>
      </c>
      <c r="K835">
        <v>0.57889999999999997</v>
      </c>
      <c r="L835">
        <v>0.63939999999999997</v>
      </c>
      <c r="M835">
        <v>0.61629999999999996</v>
      </c>
      <c r="N835">
        <v>0.57450000000000001</v>
      </c>
      <c r="O835">
        <v>0.77590000000000003</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row>
    <row r="836" spans="8:48" x14ac:dyDescent="0.3">
      <c r="H836" t="s">
        <v>79</v>
      </c>
      <c r="I836" t="s">
        <v>630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7.8899999999999998E-2</v>
      </c>
      <c r="AN836">
        <v>0.1053</v>
      </c>
      <c r="AO836">
        <v>0.1216</v>
      </c>
      <c r="AP836">
        <v>0</v>
      </c>
      <c r="AQ836">
        <v>0</v>
      </c>
      <c r="AR836">
        <v>0</v>
      </c>
      <c r="AS836">
        <v>0</v>
      </c>
      <c r="AT836">
        <v>0</v>
      </c>
      <c r="AU836">
        <v>0</v>
      </c>
      <c r="AV836">
        <v>0</v>
      </c>
    </row>
    <row r="837" spans="8:48" x14ac:dyDescent="0.3">
      <c r="H837" t="s">
        <v>1584</v>
      </c>
      <c r="I837" t="s">
        <v>1585</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0.25629999999999997</v>
      </c>
      <c r="AQ837">
        <v>0.25640000000000002</v>
      </c>
      <c r="AR837">
        <v>0</v>
      </c>
      <c r="AS837">
        <v>0</v>
      </c>
      <c r="AT837">
        <v>0</v>
      </c>
      <c r="AU837">
        <v>0</v>
      </c>
      <c r="AV837">
        <v>0</v>
      </c>
    </row>
    <row r="838" spans="8:48" x14ac:dyDescent="0.3">
      <c r="H838" t="s">
        <v>682</v>
      </c>
      <c r="I838" t="s">
        <v>683</v>
      </c>
      <c r="J838">
        <v>0</v>
      </c>
      <c r="K838">
        <v>0</v>
      </c>
      <c r="L838">
        <v>0</v>
      </c>
      <c r="M838">
        <v>0</v>
      </c>
      <c r="N838">
        <v>0</v>
      </c>
      <c r="O838">
        <v>0</v>
      </c>
      <c r="P838">
        <v>0</v>
      </c>
      <c r="Q838">
        <v>0</v>
      </c>
      <c r="R838">
        <v>0</v>
      </c>
      <c r="S838">
        <v>0</v>
      </c>
      <c r="T838">
        <v>0.14699999999999999</v>
      </c>
      <c r="U838">
        <v>0.155</v>
      </c>
      <c r="V838">
        <v>0.1517</v>
      </c>
      <c r="W838">
        <v>0.4365</v>
      </c>
      <c r="X838">
        <v>0</v>
      </c>
      <c r="Y838">
        <v>0</v>
      </c>
      <c r="Z838">
        <v>0</v>
      </c>
      <c r="AA838">
        <v>0.59570000000000001</v>
      </c>
      <c r="AB838">
        <v>0.57420000000000004</v>
      </c>
      <c r="AC838">
        <v>0.53359999999999996</v>
      </c>
      <c r="AD838">
        <v>0</v>
      </c>
      <c r="AE838">
        <v>0</v>
      </c>
      <c r="AF838">
        <v>0</v>
      </c>
      <c r="AG838">
        <v>0</v>
      </c>
      <c r="AH838">
        <v>0</v>
      </c>
      <c r="AI838">
        <v>0</v>
      </c>
      <c r="AJ838">
        <v>0</v>
      </c>
      <c r="AK838">
        <v>0</v>
      </c>
      <c r="AL838">
        <v>0</v>
      </c>
      <c r="AM838">
        <v>0</v>
      </c>
      <c r="AN838">
        <v>0</v>
      </c>
      <c r="AO838">
        <v>0</v>
      </c>
      <c r="AP838">
        <v>0</v>
      </c>
      <c r="AQ838">
        <v>0</v>
      </c>
      <c r="AR838">
        <v>0</v>
      </c>
      <c r="AS838">
        <v>0.59970000000000001</v>
      </c>
      <c r="AT838">
        <v>0</v>
      </c>
      <c r="AU838">
        <v>0</v>
      </c>
      <c r="AV838">
        <v>0</v>
      </c>
    </row>
    <row r="839" spans="8:48" x14ac:dyDescent="0.3">
      <c r="H839" t="s">
        <v>1586</v>
      </c>
      <c r="I839" t="s">
        <v>1587</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0.17430000000000001</v>
      </c>
      <c r="AK839">
        <v>0.24379999999999999</v>
      </c>
      <c r="AL839">
        <v>0.20649999999999999</v>
      </c>
      <c r="AM839">
        <v>0</v>
      </c>
      <c r="AN839">
        <v>0</v>
      </c>
      <c r="AO839">
        <v>0</v>
      </c>
      <c r="AP839">
        <v>0</v>
      </c>
      <c r="AQ839">
        <v>0</v>
      </c>
      <c r="AR839">
        <v>0</v>
      </c>
      <c r="AS839">
        <v>0</v>
      </c>
      <c r="AT839">
        <v>0</v>
      </c>
      <c r="AU839">
        <v>0</v>
      </c>
      <c r="AV839">
        <v>0</v>
      </c>
    </row>
    <row r="840" spans="8:48" x14ac:dyDescent="0.3">
      <c r="H840" t="s">
        <v>1588</v>
      </c>
      <c r="I840" t="s">
        <v>1589</v>
      </c>
      <c r="J840">
        <v>0</v>
      </c>
      <c r="K840">
        <v>0</v>
      </c>
      <c r="L840">
        <v>0</v>
      </c>
      <c r="M840">
        <v>0.93710000000000004</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row>
    <row r="841" spans="8:48" x14ac:dyDescent="0.3">
      <c r="H841" t="s">
        <v>1590</v>
      </c>
      <c r="I841" t="s">
        <v>1591</v>
      </c>
      <c r="J841">
        <v>0.73939999999999995</v>
      </c>
      <c r="K841">
        <v>0.55379999999999996</v>
      </c>
      <c r="L841">
        <v>0</v>
      </c>
      <c r="M841">
        <v>0</v>
      </c>
      <c r="N841">
        <v>0.58579999999999999</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row>
    <row r="842" spans="8:48" x14ac:dyDescent="0.3">
      <c r="H842" t="s">
        <v>1592</v>
      </c>
      <c r="I842" t="s">
        <v>1593</v>
      </c>
      <c r="J842">
        <v>0</v>
      </c>
      <c r="K842">
        <v>0</v>
      </c>
      <c r="L842">
        <v>0</v>
      </c>
      <c r="M842">
        <v>0</v>
      </c>
      <c r="N842">
        <v>0</v>
      </c>
      <c r="O842">
        <v>0</v>
      </c>
      <c r="P842">
        <v>0</v>
      </c>
      <c r="Q842">
        <v>0</v>
      </c>
      <c r="R842">
        <v>0</v>
      </c>
      <c r="S842">
        <v>0</v>
      </c>
      <c r="T842">
        <v>0</v>
      </c>
      <c r="U842">
        <v>0</v>
      </c>
      <c r="V842">
        <v>0</v>
      </c>
      <c r="W842">
        <v>0</v>
      </c>
      <c r="X842">
        <v>0</v>
      </c>
      <c r="Y842">
        <v>0</v>
      </c>
      <c r="Z842">
        <v>0</v>
      </c>
      <c r="AA842">
        <v>0</v>
      </c>
      <c r="AB842">
        <v>0.49740000000000001</v>
      </c>
      <c r="AC842">
        <v>0.41099999999999998</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row>
    <row r="843" spans="8:48" x14ac:dyDescent="0.3">
      <c r="H843" t="s">
        <v>1594</v>
      </c>
      <c r="I843" t="s">
        <v>1595</v>
      </c>
      <c r="J843">
        <v>0</v>
      </c>
      <c r="K843">
        <v>0.77510000000000001</v>
      </c>
      <c r="L843">
        <v>1.0865</v>
      </c>
      <c r="M843">
        <v>0</v>
      </c>
      <c r="N843">
        <v>0</v>
      </c>
      <c r="O843">
        <v>0.72560000000000002</v>
      </c>
      <c r="P843">
        <v>0.67</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row>
    <row r="844" spans="8:48" x14ac:dyDescent="0.3">
      <c r="H844" t="s">
        <v>1596</v>
      </c>
      <c r="I844" t="s">
        <v>1597</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4.7500000000000001E-2</v>
      </c>
      <c r="AI844">
        <v>8.1000000000000003E-2</v>
      </c>
      <c r="AJ844">
        <v>0</v>
      </c>
      <c r="AK844">
        <v>0</v>
      </c>
      <c r="AL844">
        <v>0</v>
      </c>
      <c r="AM844">
        <v>0.51470000000000005</v>
      </c>
      <c r="AN844">
        <v>0</v>
      </c>
      <c r="AO844">
        <v>0</v>
      </c>
      <c r="AP844">
        <v>0</v>
      </c>
      <c r="AQ844">
        <v>0</v>
      </c>
      <c r="AR844">
        <v>0</v>
      </c>
      <c r="AS844">
        <v>0</v>
      </c>
      <c r="AT844">
        <v>0</v>
      </c>
      <c r="AU844">
        <v>0</v>
      </c>
      <c r="AV844">
        <v>0</v>
      </c>
    </row>
    <row r="845" spans="8:48" x14ac:dyDescent="0.3">
      <c r="H845" t="s">
        <v>1598</v>
      </c>
      <c r="I845" t="s">
        <v>1599</v>
      </c>
      <c r="J845">
        <v>0</v>
      </c>
      <c r="K845">
        <v>0</v>
      </c>
      <c r="L845">
        <v>0</v>
      </c>
      <c r="M845">
        <v>0</v>
      </c>
      <c r="N845">
        <v>0</v>
      </c>
      <c r="O845">
        <v>0</v>
      </c>
      <c r="P845">
        <v>0</v>
      </c>
      <c r="Q845">
        <v>0</v>
      </c>
      <c r="R845">
        <v>0.1981</v>
      </c>
      <c r="S845">
        <v>0.29360000000000003</v>
      </c>
      <c r="T845">
        <v>0.2757</v>
      </c>
      <c r="U845">
        <v>0.33260000000000001</v>
      </c>
      <c r="V845">
        <v>0.32519999999999999</v>
      </c>
      <c r="W845">
        <v>0.28439999999999999</v>
      </c>
      <c r="X845">
        <v>0.23619999999999999</v>
      </c>
      <c r="Y845">
        <v>0.2374</v>
      </c>
      <c r="Z845">
        <v>0</v>
      </c>
      <c r="AA845">
        <v>0.27250000000000002</v>
      </c>
      <c r="AB845">
        <v>0.23630000000000001</v>
      </c>
      <c r="AC845">
        <v>0.25380000000000003</v>
      </c>
      <c r="AD845">
        <v>0.2515</v>
      </c>
      <c r="AE845">
        <v>0.25919999999999999</v>
      </c>
      <c r="AF845">
        <v>0.29370000000000002</v>
      </c>
      <c r="AG845">
        <v>0.2487</v>
      </c>
      <c r="AH845">
        <v>0.42370000000000002</v>
      </c>
      <c r="AI845">
        <v>0</v>
      </c>
      <c r="AJ845">
        <v>0</v>
      </c>
      <c r="AK845">
        <v>0</v>
      </c>
      <c r="AL845">
        <v>0</v>
      </c>
      <c r="AM845">
        <v>0</v>
      </c>
      <c r="AN845">
        <v>0</v>
      </c>
      <c r="AO845">
        <v>0.30709999999999998</v>
      </c>
      <c r="AP845">
        <v>0.4214</v>
      </c>
      <c r="AQ845">
        <v>0</v>
      </c>
      <c r="AR845">
        <v>0</v>
      </c>
      <c r="AS845">
        <v>0</v>
      </c>
      <c r="AT845">
        <v>0</v>
      </c>
      <c r="AU845">
        <v>0</v>
      </c>
      <c r="AV845">
        <v>0</v>
      </c>
    </row>
    <row r="846" spans="8:48" x14ac:dyDescent="0.3">
      <c r="H846" t="s">
        <v>389</v>
      </c>
      <c r="I846" t="s">
        <v>566</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1.0834999999999999</v>
      </c>
      <c r="AN846">
        <v>0.95189999999999997</v>
      </c>
      <c r="AO846">
        <v>1.1839999999999999</v>
      </c>
      <c r="AP846">
        <v>1.3243</v>
      </c>
      <c r="AQ846">
        <v>0.99939999999999996</v>
      </c>
      <c r="AR846">
        <v>0.99180000000000001</v>
      </c>
      <c r="AS846">
        <v>0.88109999999999999</v>
      </c>
      <c r="AT846">
        <v>0.74170000000000003</v>
      </c>
      <c r="AU846">
        <v>0.69720000000000004</v>
      </c>
      <c r="AV846">
        <v>0</v>
      </c>
    </row>
    <row r="847" spans="8:48" x14ac:dyDescent="0.3">
      <c r="H847" t="s">
        <v>1600</v>
      </c>
      <c r="I847" t="s">
        <v>1601</v>
      </c>
      <c r="J847">
        <v>0</v>
      </c>
      <c r="K847">
        <v>0</v>
      </c>
      <c r="L847">
        <v>0</v>
      </c>
      <c r="M847">
        <v>0</v>
      </c>
      <c r="N847">
        <v>0</v>
      </c>
      <c r="O847">
        <v>0</v>
      </c>
      <c r="P847">
        <v>0</v>
      </c>
      <c r="Q847">
        <v>0</v>
      </c>
      <c r="R847">
        <v>0</v>
      </c>
      <c r="S847">
        <v>0</v>
      </c>
      <c r="T847">
        <v>0.47920000000000001</v>
      </c>
      <c r="U847">
        <v>0.54810000000000003</v>
      </c>
      <c r="V847">
        <v>0.70850000000000002</v>
      </c>
      <c r="W847">
        <v>0.46700000000000003</v>
      </c>
      <c r="X847">
        <v>6.7999999999999996E-3</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row>
    <row r="848" spans="8:48" x14ac:dyDescent="0.3">
      <c r="H848" t="s">
        <v>1602</v>
      </c>
      <c r="I848" t="s">
        <v>1603</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0.15690000000000001</v>
      </c>
      <c r="AF848">
        <v>0</v>
      </c>
      <c r="AG848">
        <v>0</v>
      </c>
      <c r="AH848">
        <v>0</v>
      </c>
      <c r="AI848">
        <v>0</v>
      </c>
      <c r="AJ848">
        <v>0</v>
      </c>
      <c r="AK848">
        <v>0</v>
      </c>
      <c r="AL848">
        <v>0</v>
      </c>
      <c r="AM848">
        <v>0</v>
      </c>
      <c r="AN848">
        <v>0</v>
      </c>
      <c r="AO848">
        <v>0</v>
      </c>
      <c r="AP848">
        <v>0</v>
      </c>
      <c r="AQ848">
        <v>0</v>
      </c>
      <c r="AR848">
        <v>0</v>
      </c>
      <c r="AS848">
        <v>0</v>
      </c>
      <c r="AT848">
        <v>0</v>
      </c>
      <c r="AU848">
        <v>0</v>
      </c>
      <c r="AV848">
        <v>0</v>
      </c>
    </row>
    <row r="849" spans="8:48" x14ac:dyDescent="0.3">
      <c r="H849" t="s">
        <v>680</v>
      </c>
      <c r="I849" t="s">
        <v>681</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0.19209999999999999</v>
      </c>
      <c r="AU849">
        <v>0.22209999999999999</v>
      </c>
      <c r="AV849">
        <v>0</v>
      </c>
    </row>
    <row r="850" spans="8:48" x14ac:dyDescent="0.3">
      <c r="H850" t="s">
        <v>1604</v>
      </c>
      <c r="I850" t="s">
        <v>1605</v>
      </c>
      <c r="J850">
        <v>0</v>
      </c>
      <c r="K850">
        <v>0</v>
      </c>
      <c r="L850">
        <v>0</v>
      </c>
      <c r="M850">
        <v>0</v>
      </c>
      <c r="N850">
        <v>0</v>
      </c>
      <c r="O850">
        <v>0</v>
      </c>
      <c r="P850">
        <v>0.61250000000000004</v>
      </c>
      <c r="Q850">
        <v>0</v>
      </c>
      <c r="R850">
        <v>0</v>
      </c>
      <c r="S850">
        <v>0</v>
      </c>
      <c r="T850">
        <v>0</v>
      </c>
      <c r="U850">
        <v>0</v>
      </c>
      <c r="V850">
        <v>0.24759999999999999</v>
      </c>
      <c r="W850">
        <v>0.27589999999999998</v>
      </c>
      <c r="X850">
        <v>0.29360000000000003</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row>
    <row r="851" spans="8:48" x14ac:dyDescent="0.3">
      <c r="H851" t="s">
        <v>1606</v>
      </c>
      <c r="I851" t="s">
        <v>1607</v>
      </c>
      <c r="J851">
        <v>0</v>
      </c>
      <c r="K851">
        <v>0</v>
      </c>
      <c r="L851">
        <v>0.18079999999999999</v>
      </c>
      <c r="M851">
        <v>0.754</v>
      </c>
      <c r="N851">
        <v>0</v>
      </c>
      <c r="O851">
        <v>0.71020000000000005</v>
      </c>
      <c r="P851">
        <v>0.75700000000000001</v>
      </c>
      <c r="Q851">
        <v>0.72430000000000005</v>
      </c>
      <c r="R851">
        <v>0.74509999999999998</v>
      </c>
      <c r="S851">
        <v>0.63319999999999999</v>
      </c>
      <c r="T851">
        <v>0.55069999999999997</v>
      </c>
      <c r="U851">
        <v>0.49730000000000002</v>
      </c>
      <c r="V851">
        <v>0.39760000000000001</v>
      </c>
      <c r="W851">
        <v>0</v>
      </c>
      <c r="X851">
        <v>0</v>
      </c>
      <c r="Y851">
        <v>0</v>
      </c>
      <c r="Z851">
        <v>0</v>
      </c>
      <c r="AA851">
        <v>0</v>
      </c>
      <c r="AB851">
        <v>0</v>
      </c>
      <c r="AC851">
        <v>0</v>
      </c>
      <c r="AD851">
        <v>0</v>
      </c>
      <c r="AE851">
        <v>0</v>
      </c>
      <c r="AF851">
        <v>0</v>
      </c>
      <c r="AG851">
        <v>0</v>
      </c>
      <c r="AH851">
        <v>0.31140000000000001</v>
      </c>
      <c r="AI851">
        <v>0</v>
      </c>
      <c r="AJ851">
        <v>0</v>
      </c>
      <c r="AK851">
        <v>0</v>
      </c>
      <c r="AL851">
        <v>0</v>
      </c>
      <c r="AM851">
        <v>0</v>
      </c>
      <c r="AN851">
        <v>0</v>
      </c>
      <c r="AO851">
        <v>0</v>
      </c>
      <c r="AP851">
        <v>0</v>
      </c>
      <c r="AQ851">
        <v>0</v>
      </c>
      <c r="AR851">
        <v>0</v>
      </c>
      <c r="AS851">
        <v>0</v>
      </c>
      <c r="AT851">
        <v>0</v>
      </c>
      <c r="AU851">
        <v>0</v>
      </c>
      <c r="AV851">
        <v>0</v>
      </c>
    </row>
    <row r="852" spans="8:48" x14ac:dyDescent="0.3">
      <c r="H852" t="s">
        <v>1608</v>
      </c>
      <c r="I852" t="s">
        <v>1609</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row>
    <row r="853" spans="8:48" x14ac:dyDescent="0.3">
      <c r="H853" t="s">
        <v>1610</v>
      </c>
      <c r="I853" t="s">
        <v>1611</v>
      </c>
      <c r="J853">
        <v>0.12529999999999999</v>
      </c>
      <c r="K853">
        <v>0.10199999999999999</v>
      </c>
      <c r="L853">
        <v>0</v>
      </c>
      <c r="M853">
        <v>0</v>
      </c>
      <c r="N853">
        <v>0</v>
      </c>
      <c r="O853">
        <v>0</v>
      </c>
      <c r="P853">
        <v>0.3427</v>
      </c>
      <c r="Q853">
        <v>0.27389999999999998</v>
      </c>
      <c r="R853">
        <v>5.3900000000000003E-2</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row>
    <row r="854" spans="8:48" x14ac:dyDescent="0.3">
      <c r="H854" t="s">
        <v>1612</v>
      </c>
      <c r="I854" t="s">
        <v>1613</v>
      </c>
      <c r="J854">
        <v>0</v>
      </c>
      <c r="K854">
        <v>0</v>
      </c>
      <c r="L854">
        <v>0</v>
      </c>
      <c r="M854">
        <v>0</v>
      </c>
      <c r="N854">
        <v>0</v>
      </c>
      <c r="O854">
        <v>0.51670000000000005</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row>
    <row r="855" spans="8:48" x14ac:dyDescent="0.3">
      <c r="H855" t="s">
        <v>1614</v>
      </c>
      <c r="I855" t="s">
        <v>1615</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0.4733</v>
      </c>
      <c r="AL855">
        <v>0.6573</v>
      </c>
      <c r="AM855">
        <v>0.75890000000000002</v>
      </c>
      <c r="AN855">
        <v>0.68830000000000002</v>
      </c>
      <c r="AO855">
        <v>0</v>
      </c>
      <c r="AP855">
        <v>0</v>
      </c>
      <c r="AQ855">
        <v>0</v>
      </c>
      <c r="AR855">
        <v>0</v>
      </c>
      <c r="AS855">
        <v>0</v>
      </c>
      <c r="AT855">
        <v>0</v>
      </c>
      <c r="AU855">
        <v>0</v>
      </c>
      <c r="AV855">
        <v>0</v>
      </c>
    </row>
    <row r="856" spans="8:48" x14ac:dyDescent="0.3">
      <c r="H856" t="s">
        <v>1616</v>
      </c>
      <c r="I856" t="s">
        <v>1617</v>
      </c>
      <c r="J856">
        <v>0</v>
      </c>
      <c r="K856">
        <v>0</v>
      </c>
      <c r="L856">
        <v>0</v>
      </c>
      <c r="M856">
        <v>0</v>
      </c>
      <c r="N856">
        <v>0</v>
      </c>
      <c r="O856">
        <v>0</v>
      </c>
      <c r="P856">
        <v>0</v>
      </c>
      <c r="Q856">
        <v>0</v>
      </c>
      <c r="R856">
        <v>0</v>
      </c>
      <c r="S856">
        <v>0.41320000000000001</v>
      </c>
      <c r="T856">
        <v>0.48420000000000002</v>
      </c>
      <c r="U856">
        <v>0.49959999999999999</v>
      </c>
      <c r="V856">
        <v>0.24299999999999999</v>
      </c>
      <c r="W856">
        <v>5.3999999999999999E-2</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row>
    <row r="857" spans="8:48" x14ac:dyDescent="0.3">
      <c r="H857" t="s">
        <v>1618</v>
      </c>
      <c r="I857" t="s">
        <v>1619</v>
      </c>
      <c r="J857">
        <v>0</v>
      </c>
      <c r="K857">
        <v>0.35120000000000001</v>
      </c>
      <c r="L857">
        <v>0.29110000000000003</v>
      </c>
      <c r="M857">
        <v>0.24160000000000001</v>
      </c>
      <c r="N857">
        <v>0</v>
      </c>
      <c r="O857">
        <v>0</v>
      </c>
      <c r="P857">
        <v>0</v>
      </c>
      <c r="Q857">
        <v>0</v>
      </c>
      <c r="R857">
        <v>0.35270000000000001</v>
      </c>
      <c r="S857">
        <v>0.32890000000000003</v>
      </c>
      <c r="T857">
        <v>0.29520000000000002</v>
      </c>
      <c r="U857">
        <v>0.38840000000000002</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row>
    <row r="858" spans="8:48" x14ac:dyDescent="0.3">
      <c r="H858" t="s">
        <v>1620</v>
      </c>
      <c r="I858" t="s">
        <v>1621</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0.21540000000000001</v>
      </c>
      <c r="AU858">
        <v>0.56240000000000001</v>
      </c>
      <c r="AV858">
        <v>0</v>
      </c>
    </row>
    <row r="859" spans="8:48" x14ac:dyDescent="0.3">
      <c r="H859" t="s">
        <v>1622</v>
      </c>
      <c r="I859" t="s">
        <v>1623</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0.19139999999999999</v>
      </c>
      <c r="AJ859">
        <v>0.30320000000000003</v>
      </c>
      <c r="AK859">
        <v>0.25969999999999999</v>
      </c>
      <c r="AL859">
        <v>0</v>
      </c>
      <c r="AM859">
        <v>0</v>
      </c>
      <c r="AN859">
        <v>0</v>
      </c>
      <c r="AO859">
        <v>0</v>
      </c>
      <c r="AP859">
        <v>0</v>
      </c>
      <c r="AQ859">
        <v>0</v>
      </c>
      <c r="AR859">
        <v>0</v>
      </c>
      <c r="AS859">
        <v>0</v>
      </c>
      <c r="AT859">
        <v>0</v>
      </c>
      <c r="AU859">
        <v>0</v>
      </c>
      <c r="AV859">
        <v>0</v>
      </c>
    </row>
    <row r="860" spans="8:48" x14ac:dyDescent="0.3">
      <c r="H860" t="s">
        <v>1624</v>
      </c>
      <c r="I860" t="s">
        <v>1625</v>
      </c>
      <c r="J860">
        <v>0</v>
      </c>
      <c r="K860">
        <v>0</v>
      </c>
      <c r="L860">
        <v>0</v>
      </c>
      <c r="M860">
        <v>0</v>
      </c>
      <c r="N860">
        <v>0</v>
      </c>
      <c r="O860">
        <v>0</v>
      </c>
      <c r="P860">
        <v>0</v>
      </c>
      <c r="Q860">
        <v>0</v>
      </c>
      <c r="R860">
        <v>0</v>
      </c>
      <c r="S860">
        <v>0</v>
      </c>
      <c r="T860">
        <v>0</v>
      </c>
      <c r="U860">
        <v>0</v>
      </c>
      <c r="V860">
        <v>0</v>
      </c>
      <c r="W860">
        <v>0</v>
      </c>
      <c r="X860">
        <v>0.30180000000000001</v>
      </c>
      <c r="Y860">
        <v>0.4415</v>
      </c>
      <c r="Z860">
        <v>0.2339</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row>
    <row r="861" spans="8:48" x14ac:dyDescent="0.3">
      <c r="H861" t="s">
        <v>1626</v>
      </c>
      <c r="I861" t="s">
        <v>1627</v>
      </c>
      <c r="J861">
        <v>0</v>
      </c>
      <c r="K861">
        <v>0</v>
      </c>
      <c r="L861">
        <v>0</v>
      </c>
      <c r="M861">
        <v>0</v>
      </c>
      <c r="N861">
        <v>0</v>
      </c>
      <c r="O861">
        <v>0</v>
      </c>
      <c r="P861">
        <v>0</v>
      </c>
      <c r="Q861">
        <v>0</v>
      </c>
      <c r="R861">
        <v>0</v>
      </c>
      <c r="S861">
        <v>0</v>
      </c>
      <c r="T861">
        <v>0.43680000000000002</v>
      </c>
      <c r="U861">
        <v>0.39600000000000002</v>
      </c>
      <c r="V861">
        <v>0.28539999999999999</v>
      </c>
      <c r="W861">
        <v>0.18540000000000001</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row>
    <row r="862" spans="8:48" x14ac:dyDescent="0.3">
      <c r="H862" t="s">
        <v>1628</v>
      </c>
      <c r="I862" t="s">
        <v>1629</v>
      </c>
      <c r="J862">
        <v>0</v>
      </c>
      <c r="K862">
        <v>0</v>
      </c>
      <c r="L862">
        <v>0</v>
      </c>
      <c r="M862">
        <v>0</v>
      </c>
      <c r="N862">
        <v>0</v>
      </c>
      <c r="O862">
        <v>0</v>
      </c>
      <c r="P862">
        <v>0</v>
      </c>
      <c r="Q862">
        <v>0.30880000000000002</v>
      </c>
      <c r="R862">
        <v>0.36370000000000002</v>
      </c>
      <c r="S862">
        <v>0.35249999999999998</v>
      </c>
      <c r="T862">
        <v>0.31680000000000003</v>
      </c>
      <c r="U862">
        <v>0.34710000000000002</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row>
    <row r="863" spans="8:48" x14ac:dyDescent="0.3">
      <c r="H863" t="s">
        <v>1630</v>
      </c>
      <c r="I863" t="s">
        <v>1631</v>
      </c>
      <c r="J863">
        <v>1.7770999999999999</v>
      </c>
      <c r="K863">
        <v>1.91</v>
      </c>
      <c r="L863">
        <v>1.3528</v>
      </c>
      <c r="M863">
        <v>1.0015000000000001</v>
      </c>
      <c r="N863">
        <v>0.44969999999999999</v>
      </c>
      <c r="O863">
        <v>0.58730000000000004</v>
      </c>
      <c r="P863">
        <v>0.68769999999999998</v>
      </c>
      <c r="Q863">
        <v>0.90959999999999996</v>
      </c>
      <c r="R863">
        <v>0.4642</v>
      </c>
      <c r="S863">
        <v>0.31140000000000001</v>
      </c>
      <c r="T863">
        <v>0.29849999999999999</v>
      </c>
      <c r="U863">
        <v>0.32290000000000002</v>
      </c>
      <c r="V863">
        <v>0.25209999999999999</v>
      </c>
      <c r="W863">
        <v>0.27750000000000002</v>
      </c>
      <c r="X863">
        <v>0.27650000000000002</v>
      </c>
      <c r="Y863">
        <v>0.23849999999999999</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row>
    <row r="864" spans="8:48" x14ac:dyDescent="0.3">
      <c r="H864" t="s">
        <v>830</v>
      </c>
      <c r="I864" t="s">
        <v>831</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1.0224</v>
      </c>
      <c r="AG864">
        <v>0.70230000000000004</v>
      </c>
      <c r="AH864">
        <v>0.66810000000000003</v>
      </c>
      <c r="AI864">
        <v>0</v>
      </c>
      <c r="AJ864">
        <v>0</v>
      </c>
      <c r="AK864">
        <v>0</v>
      </c>
      <c r="AL864">
        <v>0</v>
      </c>
      <c r="AM864">
        <v>0</v>
      </c>
      <c r="AN864">
        <v>0</v>
      </c>
      <c r="AO864">
        <v>0</v>
      </c>
      <c r="AP864">
        <v>0</v>
      </c>
      <c r="AQ864">
        <v>0</v>
      </c>
      <c r="AR864">
        <v>0</v>
      </c>
      <c r="AS864">
        <v>0</v>
      </c>
      <c r="AT864">
        <v>0</v>
      </c>
      <c r="AU864">
        <v>0</v>
      </c>
      <c r="AV864">
        <v>0</v>
      </c>
    </row>
    <row r="865" spans="8:48" x14ac:dyDescent="0.3">
      <c r="H865" t="s">
        <v>1632</v>
      </c>
      <c r="I865" t="s">
        <v>1633</v>
      </c>
      <c r="J865">
        <v>0</v>
      </c>
      <c r="K865">
        <v>0</v>
      </c>
      <c r="L865">
        <v>0</v>
      </c>
      <c r="M865">
        <v>0</v>
      </c>
      <c r="N865">
        <v>0</v>
      </c>
      <c r="O865">
        <v>0</v>
      </c>
      <c r="P865">
        <v>0</v>
      </c>
      <c r="Q865">
        <v>0</v>
      </c>
      <c r="R865">
        <v>0</v>
      </c>
      <c r="S865">
        <v>0</v>
      </c>
      <c r="T865">
        <v>0</v>
      </c>
      <c r="U865">
        <v>0</v>
      </c>
      <c r="V865">
        <v>0</v>
      </c>
      <c r="W865">
        <v>0</v>
      </c>
      <c r="X865">
        <v>0</v>
      </c>
      <c r="Y865">
        <v>0</v>
      </c>
      <c r="Z865">
        <v>0</v>
      </c>
      <c r="AA865">
        <v>0.55889999999999995</v>
      </c>
      <c r="AB865">
        <v>0.5746</v>
      </c>
      <c r="AC865">
        <v>0.5524</v>
      </c>
      <c r="AD865">
        <v>0.60140000000000005</v>
      </c>
      <c r="AE865">
        <v>0</v>
      </c>
      <c r="AF865">
        <v>0</v>
      </c>
      <c r="AG865">
        <v>0</v>
      </c>
      <c r="AH865">
        <v>0</v>
      </c>
      <c r="AI865">
        <v>0</v>
      </c>
      <c r="AJ865">
        <v>0</v>
      </c>
      <c r="AK865">
        <v>0</v>
      </c>
      <c r="AL865">
        <v>0</v>
      </c>
      <c r="AM865">
        <v>0</v>
      </c>
      <c r="AN865">
        <v>0</v>
      </c>
      <c r="AO865">
        <v>0</v>
      </c>
      <c r="AP865">
        <v>0</v>
      </c>
      <c r="AQ865">
        <v>0</v>
      </c>
      <c r="AR865">
        <v>0</v>
      </c>
      <c r="AS865">
        <v>0</v>
      </c>
      <c r="AT865">
        <v>0</v>
      </c>
      <c r="AU865">
        <v>0</v>
      </c>
      <c r="AV865">
        <v>0</v>
      </c>
    </row>
    <row r="866" spans="8:48" x14ac:dyDescent="0.3">
      <c r="H866" t="s">
        <v>832</v>
      </c>
      <c r="I866" t="s">
        <v>833</v>
      </c>
      <c r="J866">
        <v>0</v>
      </c>
      <c r="K866">
        <v>0</v>
      </c>
      <c r="L866">
        <v>0.35859999999999997</v>
      </c>
      <c r="M866">
        <v>0.4254</v>
      </c>
      <c r="N866">
        <v>0.44019999999999998</v>
      </c>
      <c r="O866">
        <v>0.40479999999999999</v>
      </c>
      <c r="P866">
        <v>0.3695</v>
      </c>
      <c r="Q866">
        <v>0.39650000000000002</v>
      </c>
      <c r="R866">
        <v>0.27629999999999999</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row>
    <row r="867" spans="8:48" x14ac:dyDescent="0.3">
      <c r="H867" t="s">
        <v>1634</v>
      </c>
      <c r="I867" t="s">
        <v>1635</v>
      </c>
      <c r="J867">
        <v>0</v>
      </c>
      <c r="K867">
        <v>0</v>
      </c>
      <c r="L867">
        <v>0</v>
      </c>
      <c r="M867">
        <v>0</v>
      </c>
      <c r="N867">
        <v>0</v>
      </c>
      <c r="O867">
        <v>0</v>
      </c>
      <c r="P867">
        <v>0</v>
      </c>
      <c r="Q867">
        <v>0</v>
      </c>
      <c r="R867">
        <v>0</v>
      </c>
      <c r="S867">
        <v>0</v>
      </c>
      <c r="T867">
        <v>0</v>
      </c>
      <c r="U867">
        <v>0</v>
      </c>
      <c r="V867">
        <v>0</v>
      </c>
      <c r="W867">
        <v>0</v>
      </c>
      <c r="X867">
        <v>0</v>
      </c>
      <c r="Y867">
        <v>0</v>
      </c>
      <c r="Z867">
        <v>0.38150000000000001</v>
      </c>
      <c r="AA867">
        <v>0.44619999999999999</v>
      </c>
      <c r="AB867">
        <v>9.98E-2</v>
      </c>
      <c r="AC867">
        <v>0.11799999999999999</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row>
    <row r="868" spans="8:48" x14ac:dyDescent="0.3">
      <c r="H868" t="s">
        <v>834</v>
      </c>
      <c r="I868" t="s">
        <v>835</v>
      </c>
      <c r="J868">
        <v>9.7100000000000006E-2</v>
      </c>
      <c r="K868">
        <v>0.28389999999999999</v>
      </c>
      <c r="L868">
        <v>0.29320000000000002</v>
      </c>
      <c r="M868">
        <v>0.26340000000000002</v>
      </c>
      <c r="N868">
        <v>0.25209999999999999</v>
      </c>
      <c r="O868">
        <v>0.27029999999999998</v>
      </c>
      <c r="P868">
        <v>0.31480000000000002</v>
      </c>
      <c r="Q868">
        <v>0.3453</v>
      </c>
      <c r="R868">
        <v>0.27839999999999998</v>
      </c>
      <c r="S868">
        <v>0.24340000000000001</v>
      </c>
      <c r="T868">
        <v>0</v>
      </c>
      <c r="U868">
        <v>0</v>
      </c>
      <c r="V868">
        <v>0</v>
      </c>
      <c r="W868">
        <v>0</v>
      </c>
      <c r="X868">
        <v>0</v>
      </c>
      <c r="Y868">
        <v>0</v>
      </c>
      <c r="Z868">
        <v>0</v>
      </c>
      <c r="AA868">
        <v>0</v>
      </c>
      <c r="AB868">
        <v>0</v>
      </c>
      <c r="AC868">
        <v>0</v>
      </c>
      <c r="AD868">
        <v>0</v>
      </c>
      <c r="AE868">
        <v>0.3548</v>
      </c>
      <c r="AF868">
        <v>0.46289999999999998</v>
      </c>
      <c r="AG868">
        <v>0.3372</v>
      </c>
      <c r="AH868">
        <v>0</v>
      </c>
      <c r="AI868">
        <v>0</v>
      </c>
      <c r="AJ868">
        <v>0</v>
      </c>
      <c r="AK868">
        <v>0</v>
      </c>
      <c r="AL868">
        <v>0</v>
      </c>
      <c r="AM868">
        <v>0</v>
      </c>
      <c r="AN868">
        <v>0</v>
      </c>
      <c r="AO868">
        <v>0</v>
      </c>
      <c r="AP868">
        <v>0</v>
      </c>
      <c r="AQ868">
        <v>0</v>
      </c>
      <c r="AR868">
        <v>0</v>
      </c>
      <c r="AS868">
        <v>0</v>
      </c>
      <c r="AT868">
        <v>0</v>
      </c>
      <c r="AU868">
        <v>0</v>
      </c>
      <c r="AV868">
        <v>0</v>
      </c>
    </row>
    <row r="869" spans="8:48" x14ac:dyDescent="0.3">
      <c r="H869" t="s">
        <v>1636</v>
      </c>
      <c r="I869" t="s">
        <v>1637</v>
      </c>
      <c r="J869">
        <v>0</v>
      </c>
      <c r="K869">
        <v>0</v>
      </c>
      <c r="L869">
        <v>0</v>
      </c>
      <c r="M869">
        <v>0</v>
      </c>
      <c r="N869">
        <v>0</v>
      </c>
      <c r="O869">
        <v>0</v>
      </c>
      <c r="P869">
        <v>0</v>
      </c>
      <c r="Q869">
        <v>0</v>
      </c>
      <c r="R869">
        <v>0</v>
      </c>
      <c r="S869">
        <v>0</v>
      </c>
      <c r="T869">
        <v>0</v>
      </c>
      <c r="U869">
        <v>0</v>
      </c>
      <c r="V869">
        <v>0</v>
      </c>
      <c r="W869">
        <v>0</v>
      </c>
      <c r="X869">
        <v>0.40539999999999998</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row>
    <row r="870" spans="8:48" x14ac:dyDescent="0.3">
      <c r="H870" t="s">
        <v>1638</v>
      </c>
      <c r="I870" t="s">
        <v>1639</v>
      </c>
      <c r="J870">
        <v>0</v>
      </c>
      <c r="K870">
        <v>0</v>
      </c>
      <c r="L870">
        <v>0</v>
      </c>
      <c r="M870">
        <v>0</v>
      </c>
      <c r="N870">
        <v>0</v>
      </c>
      <c r="O870">
        <v>0</v>
      </c>
      <c r="P870">
        <v>0</v>
      </c>
      <c r="Q870">
        <v>0</v>
      </c>
      <c r="R870">
        <v>0</v>
      </c>
      <c r="S870">
        <v>0</v>
      </c>
      <c r="T870">
        <v>0</v>
      </c>
      <c r="U870">
        <v>0</v>
      </c>
      <c r="V870">
        <v>0</v>
      </c>
      <c r="W870">
        <v>0.41070000000000001</v>
      </c>
      <c r="X870">
        <v>0.50939999999999996</v>
      </c>
      <c r="Y870">
        <v>0.65500000000000003</v>
      </c>
      <c r="Z870">
        <v>0.79579999999999995</v>
      </c>
      <c r="AA870">
        <v>0.55930000000000002</v>
      </c>
      <c r="AB870">
        <v>0.58889999999999998</v>
      </c>
      <c r="AC870">
        <v>0.64539999999999997</v>
      </c>
      <c r="AD870">
        <v>0.87090000000000001</v>
      </c>
      <c r="AE870">
        <v>0.92459999999999998</v>
      </c>
      <c r="AF870">
        <v>0.90549999999999997</v>
      </c>
      <c r="AG870">
        <v>0.60770000000000002</v>
      </c>
      <c r="AH870">
        <v>0</v>
      </c>
      <c r="AI870">
        <v>0</v>
      </c>
      <c r="AJ870">
        <v>0</v>
      </c>
      <c r="AK870">
        <v>0</v>
      </c>
      <c r="AL870">
        <v>0</v>
      </c>
      <c r="AM870">
        <v>0</v>
      </c>
      <c r="AN870">
        <v>0</v>
      </c>
      <c r="AO870">
        <v>0</v>
      </c>
      <c r="AP870">
        <v>0</v>
      </c>
      <c r="AQ870">
        <v>0</v>
      </c>
      <c r="AR870">
        <v>0</v>
      </c>
      <c r="AS870">
        <v>0</v>
      </c>
      <c r="AT870">
        <v>0</v>
      </c>
      <c r="AU870">
        <v>0</v>
      </c>
      <c r="AV870">
        <v>0</v>
      </c>
    </row>
    <row r="871" spans="8:48" x14ac:dyDescent="0.3">
      <c r="H871" t="s">
        <v>836</v>
      </c>
      <c r="I871" t="s">
        <v>837</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0.73740000000000006</v>
      </c>
      <c r="AL871">
        <v>0.74239999999999995</v>
      </c>
      <c r="AM871">
        <v>0.58989999999999998</v>
      </c>
      <c r="AN871">
        <v>0.91490000000000005</v>
      </c>
      <c r="AO871">
        <v>0.53849999999999998</v>
      </c>
      <c r="AP871">
        <v>0</v>
      </c>
      <c r="AQ871">
        <v>0</v>
      </c>
      <c r="AR871">
        <v>0</v>
      </c>
      <c r="AS871">
        <v>0</v>
      </c>
      <c r="AT871">
        <v>0</v>
      </c>
      <c r="AU871">
        <v>0</v>
      </c>
      <c r="AV871">
        <v>0</v>
      </c>
    </row>
    <row r="872" spans="8:48" x14ac:dyDescent="0.3">
      <c r="H872" t="s">
        <v>838</v>
      </c>
      <c r="I872" t="s">
        <v>839</v>
      </c>
      <c r="J872">
        <v>0.68300000000000005</v>
      </c>
      <c r="K872">
        <v>0.8931</v>
      </c>
      <c r="L872">
        <v>0.85350000000000004</v>
      </c>
      <c r="M872">
        <v>0.7359</v>
      </c>
      <c r="N872">
        <v>0.54330000000000001</v>
      </c>
      <c r="O872">
        <v>8.6E-3</v>
      </c>
      <c r="P872">
        <v>0</v>
      </c>
      <c r="Q872">
        <v>0</v>
      </c>
      <c r="R872">
        <v>0.5484</v>
      </c>
      <c r="S872">
        <v>0.63180000000000003</v>
      </c>
      <c r="T872">
        <v>0.71860000000000002</v>
      </c>
      <c r="U872">
        <v>0.75860000000000005</v>
      </c>
      <c r="V872">
        <v>0.78080000000000005</v>
      </c>
      <c r="W872">
        <v>0.72270000000000001</v>
      </c>
      <c r="X872">
        <v>0.57169999999999999</v>
      </c>
      <c r="Y872">
        <v>0.61240000000000006</v>
      </c>
      <c r="Z872">
        <v>0.80030000000000001</v>
      </c>
      <c r="AA872">
        <v>0.58479999999999999</v>
      </c>
      <c r="AB872">
        <v>0.68310000000000004</v>
      </c>
      <c r="AC872">
        <v>0.72989999999999999</v>
      </c>
      <c r="AD872">
        <v>0.69179999999999997</v>
      </c>
      <c r="AE872">
        <v>0.64559999999999995</v>
      </c>
      <c r="AF872">
        <v>0.6724</v>
      </c>
      <c r="AG872">
        <v>0.82679999999999998</v>
      </c>
      <c r="AH872">
        <v>0.68420000000000003</v>
      </c>
      <c r="AI872">
        <v>0.60729999999999995</v>
      </c>
      <c r="AJ872">
        <v>0.63629999999999998</v>
      </c>
      <c r="AK872">
        <v>0.64390000000000003</v>
      </c>
      <c r="AL872">
        <v>0.62870000000000004</v>
      </c>
      <c r="AM872">
        <v>0</v>
      </c>
      <c r="AN872">
        <v>0</v>
      </c>
      <c r="AO872">
        <v>0</v>
      </c>
      <c r="AP872">
        <v>0</v>
      </c>
      <c r="AQ872">
        <v>0</v>
      </c>
      <c r="AR872">
        <v>0</v>
      </c>
      <c r="AS872">
        <v>0</v>
      </c>
      <c r="AT872">
        <v>0</v>
      </c>
      <c r="AU872">
        <v>0</v>
      </c>
      <c r="AV872">
        <v>0</v>
      </c>
    </row>
    <row r="873" spans="8:48" x14ac:dyDescent="0.3">
      <c r="H873" t="s">
        <v>1640</v>
      </c>
      <c r="I873" t="s">
        <v>1641</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0.45550000000000002</v>
      </c>
      <c r="AL873">
        <v>0.32590000000000002</v>
      </c>
      <c r="AM873">
        <v>0</v>
      </c>
      <c r="AN873">
        <v>0.51859999999999995</v>
      </c>
      <c r="AO873">
        <v>0.52049999999999996</v>
      </c>
      <c r="AP873">
        <v>0</v>
      </c>
      <c r="AQ873">
        <v>0</v>
      </c>
      <c r="AR873">
        <v>0</v>
      </c>
      <c r="AS873">
        <v>0</v>
      </c>
      <c r="AT873">
        <v>0</v>
      </c>
      <c r="AU873">
        <v>0</v>
      </c>
      <c r="AV873">
        <v>0</v>
      </c>
    </row>
    <row r="874" spans="8:48" x14ac:dyDescent="0.3">
      <c r="H874" t="s">
        <v>1642</v>
      </c>
      <c r="I874" t="s">
        <v>1643</v>
      </c>
      <c r="J874">
        <v>0.30819999999999997</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row>
    <row r="875" spans="8:48" x14ac:dyDescent="0.3">
      <c r="H875" t="s">
        <v>1644</v>
      </c>
      <c r="I875" t="s">
        <v>1645</v>
      </c>
      <c r="J875">
        <v>0.34860000000000002</v>
      </c>
      <c r="K875">
        <v>0</v>
      </c>
      <c r="L875">
        <v>0</v>
      </c>
      <c r="M875">
        <v>0</v>
      </c>
      <c r="N875">
        <v>0</v>
      </c>
      <c r="O875">
        <v>0</v>
      </c>
      <c r="P875">
        <v>0</v>
      </c>
      <c r="Q875">
        <v>0</v>
      </c>
      <c r="R875">
        <v>0</v>
      </c>
      <c r="S875">
        <v>0</v>
      </c>
      <c r="T875">
        <v>0.51190000000000002</v>
      </c>
      <c r="U875">
        <v>0.49809999999999999</v>
      </c>
      <c r="V875">
        <v>0.40589999999999998</v>
      </c>
      <c r="W875">
        <v>0.52170000000000005</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row>
    <row r="876" spans="8:48" x14ac:dyDescent="0.3">
      <c r="H876" t="s">
        <v>1646</v>
      </c>
      <c r="I876" t="s">
        <v>1647</v>
      </c>
      <c r="J876">
        <v>0.32819999999999999</v>
      </c>
      <c r="K876">
        <v>0.6704</v>
      </c>
      <c r="L876">
        <v>0.84379999999999999</v>
      </c>
      <c r="M876">
        <v>0.96719999999999995</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row>
    <row r="877" spans="8:48" x14ac:dyDescent="0.3">
      <c r="H877" t="s">
        <v>1648</v>
      </c>
      <c r="I877" t="s">
        <v>1649</v>
      </c>
      <c r="J877">
        <v>0.1249</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row>
    <row r="878" spans="8:48" x14ac:dyDescent="0.3">
      <c r="H878" t="s">
        <v>1650</v>
      </c>
      <c r="I878" t="s">
        <v>1651</v>
      </c>
      <c r="J878">
        <v>0.39</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row>
    <row r="879" spans="8:48" x14ac:dyDescent="0.3">
      <c r="H879" t="s">
        <v>1652</v>
      </c>
      <c r="I879" t="s">
        <v>1653</v>
      </c>
      <c r="J879">
        <v>0</v>
      </c>
      <c r="K879">
        <v>0</v>
      </c>
      <c r="L879">
        <v>0</v>
      </c>
      <c r="M879">
        <v>0</v>
      </c>
      <c r="N879">
        <v>0</v>
      </c>
      <c r="O879">
        <v>0</v>
      </c>
      <c r="P879">
        <v>0</v>
      </c>
      <c r="Q879">
        <v>0</v>
      </c>
      <c r="R879">
        <v>0</v>
      </c>
      <c r="S879">
        <v>0</v>
      </c>
      <c r="T879">
        <v>0</v>
      </c>
      <c r="U879">
        <v>0</v>
      </c>
      <c r="V879">
        <v>0</v>
      </c>
      <c r="W879">
        <v>0</v>
      </c>
      <c r="X879">
        <v>0</v>
      </c>
      <c r="Y879">
        <v>0</v>
      </c>
      <c r="Z879">
        <v>0.57110000000000005</v>
      </c>
      <c r="AA879">
        <v>0.39739999999999998</v>
      </c>
      <c r="AB879">
        <v>0.45529999999999998</v>
      </c>
      <c r="AC879">
        <v>0.39319999999999999</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row>
    <row r="880" spans="8:48" x14ac:dyDescent="0.3">
      <c r="H880" t="s">
        <v>1654</v>
      </c>
      <c r="I880" t="s">
        <v>1655</v>
      </c>
      <c r="J880">
        <v>0</v>
      </c>
      <c r="K880">
        <v>0</v>
      </c>
      <c r="L880">
        <v>0</v>
      </c>
      <c r="M880">
        <v>0</v>
      </c>
      <c r="N880">
        <v>0</v>
      </c>
      <c r="O880">
        <v>0</v>
      </c>
      <c r="P880">
        <v>0</v>
      </c>
      <c r="Q880">
        <v>0</v>
      </c>
      <c r="R880">
        <v>0</v>
      </c>
      <c r="S880">
        <v>0</v>
      </c>
      <c r="T880">
        <v>0</v>
      </c>
      <c r="U880">
        <v>0</v>
      </c>
      <c r="V880">
        <v>0</v>
      </c>
      <c r="W880">
        <v>0.26629999999999998</v>
      </c>
      <c r="X880">
        <v>0.82069999999999999</v>
      </c>
      <c r="Y880">
        <v>0.49280000000000002</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row>
    <row r="881" spans="8:48" x14ac:dyDescent="0.3">
      <c r="H881" t="s">
        <v>1656</v>
      </c>
      <c r="I881" t="s">
        <v>1657</v>
      </c>
      <c r="J881">
        <v>0</v>
      </c>
      <c r="K881">
        <v>0</v>
      </c>
      <c r="L881">
        <v>0</v>
      </c>
      <c r="M881">
        <v>0.6119</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row>
    <row r="882" spans="8:48" x14ac:dyDescent="0.3">
      <c r="H882" t="s">
        <v>1658</v>
      </c>
      <c r="I882" t="s">
        <v>1659</v>
      </c>
      <c r="J882">
        <v>0.27629999999999999</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row>
    <row r="883" spans="8:48" x14ac:dyDescent="0.3">
      <c r="H883" t="s">
        <v>1660</v>
      </c>
      <c r="I883" t="s">
        <v>1661</v>
      </c>
      <c r="J883">
        <v>0</v>
      </c>
      <c r="K883">
        <v>0</v>
      </c>
      <c r="L883">
        <v>0</v>
      </c>
      <c r="M883">
        <v>0</v>
      </c>
      <c r="N883">
        <v>0</v>
      </c>
      <c r="O883">
        <v>0</v>
      </c>
      <c r="P883">
        <v>0</v>
      </c>
      <c r="Q883">
        <v>0</v>
      </c>
      <c r="R883">
        <v>0</v>
      </c>
      <c r="S883">
        <v>0.23830000000000001</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row>
    <row r="884" spans="8:48" x14ac:dyDescent="0.3">
      <c r="H884" t="s">
        <v>1662</v>
      </c>
      <c r="I884" t="s">
        <v>1663</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0.28320000000000001</v>
      </c>
      <c r="AE884">
        <v>0</v>
      </c>
      <c r="AF884">
        <v>0</v>
      </c>
      <c r="AG884">
        <v>0</v>
      </c>
      <c r="AH884">
        <v>0</v>
      </c>
      <c r="AI884">
        <v>0</v>
      </c>
      <c r="AJ884">
        <v>0</v>
      </c>
      <c r="AK884">
        <v>0</v>
      </c>
      <c r="AL884">
        <v>0</v>
      </c>
      <c r="AM884">
        <v>0</v>
      </c>
      <c r="AN884">
        <v>0</v>
      </c>
      <c r="AO884">
        <v>0</v>
      </c>
      <c r="AP884">
        <v>0</v>
      </c>
      <c r="AQ884">
        <v>0</v>
      </c>
      <c r="AR884">
        <v>0</v>
      </c>
      <c r="AS884">
        <v>0</v>
      </c>
      <c r="AT884">
        <v>0</v>
      </c>
      <c r="AU884">
        <v>0</v>
      </c>
      <c r="AV884">
        <v>0</v>
      </c>
    </row>
    <row r="885" spans="8:48" x14ac:dyDescent="0.3">
      <c r="H885" t="s">
        <v>1664</v>
      </c>
      <c r="I885" t="s">
        <v>1665</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0.69950000000000001</v>
      </c>
      <c r="AO885">
        <v>1.1400999999999999</v>
      </c>
      <c r="AP885">
        <v>1.345</v>
      </c>
      <c r="AQ885">
        <v>0.97599999999999998</v>
      </c>
      <c r="AR885">
        <v>1.2645999999999999</v>
      </c>
      <c r="AS885">
        <v>1.0952999999999999</v>
      </c>
      <c r="AT885">
        <v>0.31790000000000002</v>
      </c>
      <c r="AU885">
        <v>0</v>
      </c>
      <c r="AV885">
        <v>0</v>
      </c>
    </row>
    <row r="886" spans="8:48" x14ac:dyDescent="0.3">
      <c r="H886" t="s">
        <v>1666</v>
      </c>
      <c r="I886" t="s">
        <v>1667</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0.40970000000000001</v>
      </c>
      <c r="AG886">
        <v>0</v>
      </c>
      <c r="AH886">
        <v>0</v>
      </c>
      <c r="AI886">
        <v>0</v>
      </c>
      <c r="AJ886">
        <v>0</v>
      </c>
      <c r="AK886">
        <v>0</v>
      </c>
      <c r="AL886">
        <v>0</v>
      </c>
      <c r="AM886">
        <v>0</v>
      </c>
      <c r="AN886">
        <v>0</v>
      </c>
      <c r="AO886">
        <v>0</v>
      </c>
      <c r="AP886">
        <v>0</v>
      </c>
      <c r="AQ886">
        <v>0</v>
      </c>
      <c r="AR886">
        <v>0</v>
      </c>
      <c r="AS886">
        <v>0</v>
      </c>
      <c r="AT886">
        <v>0</v>
      </c>
      <c r="AU886">
        <v>0</v>
      </c>
      <c r="AV886">
        <v>0</v>
      </c>
    </row>
    <row r="887" spans="8:48" x14ac:dyDescent="0.3">
      <c r="H887" t="s">
        <v>1668</v>
      </c>
      <c r="I887" t="s">
        <v>1669</v>
      </c>
      <c r="J887">
        <v>0</v>
      </c>
      <c r="K887">
        <v>0</v>
      </c>
      <c r="L887">
        <v>0</v>
      </c>
      <c r="M887">
        <v>0</v>
      </c>
      <c r="N887">
        <v>0</v>
      </c>
      <c r="O887">
        <v>0</v>
      </c>
      <c r="P887">
        <v>0</v>
      </c>
      <c r="Q887">
        <v>0</v>
      </c>
      <c r="R887">
        <v>0</v>
      </c>
      <c r="S887">
        <v>0</v>
      </c>
      <c r="T887">
        <v>0.2681</v>
      </c>
      <c r="U887">
        <v>0.308</v>
      </c>
      <c r="V887">
        <v>0.56940000000000002</v>
      </c>
      <c r="W887">
        <v>0.71799999999999997</v>
      </c>
      <c r="X887">
        <v>0.93120000000000003</v>
      </c>
      <c r="Y887">
        <v>0.89249999999999996</v>
      </c>
      <c r="Z887">
        <v>0.96530000000000005</v>
      </c>
      <c r="AA887">
        <v>0.76519999999999999</v>
      </c>
      <c r="AB887">
        <v>0.50149999999999995</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row>
    <row r="888" spans="8:48" x14ac:dyDescent="0.3">
      <c r="H888" t="s">
        <v>1670</v>
      </c>
      <c r="I888" t="s">
        <v>1671</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0.46289999999999998</v>
      </c>
      <c r="AE888">
        <v>0.34189999999999998</v>
      </c>
      <c r="AF888">
        <v>0.37080000000000002</v>
      </c>
      <c r="AG888">
        <v>0.54010000000000002</v>
      </c>
      <c r="AH888">
        <v>0.52129999999999999</v>
      </c>
      <c r="AI888">
        <v>0.48730000000000001</v>
      </c>
      <c r="AJ888">
        <v>0</v>
      </c>
      <c r="AK888">
        <v>0</v>
      </c>
      <c r="AL888">
        <v>0</v>
      </c>
      <c r="AM888">
        <v>0</v>
      </c>
      <c r="AN888">
        <v>0</v>
      </c>
      <c r="AO888">
        <v>0</v>
      </c>
      <c r="AP888">
        <v>0</v>
      </c>
      <c r="AQ888">
        <v>0</v>
      </c>
      <c r="AR888">
        <v>0</v>
      </c>
      <c r="AS888">
        <v>0</v>
      </c>
      <c r="AT888">
        <v>0</v>
      </c>
      <c r="AU888">
        <v>0</v>
      </c>
      <c r="AV888">
        <v>0</v>
      </c>
    </row>
    <row r="889" spans="8:48" x14ac:dyDescent="0.3">
      <c r="H889" t="s">
        <v>1672</v>
      </c>
      <c r="I889" t="s">
        <v>1673</v>
      </c>
      <c r="J889">
        <v>0</v>
      </c>
      <c r="K889">
        <v>0</v>
      </c>
      <c r="L889">
        <v>0</v>
      </c>
      <c r="M889">
        <v>0</v>
      </c>
      <c r="N889">
        <v>0</v>
      </c>
      <c r="O889">
        <v>0</v>
      </c>
      <c r="P889">
        <v>0</v>
      </c>
      <c r="Q889">
        <v>0</v>
      </c>
      <c r="R889">
        <v>0</v>
      </c>
      <c r="S889">
        <v>0</v>
      </c>
      <c r="T889">
        <v>0</v>
      </c>
      <c r="U889">
        <v>0</v>
      </c>
      <c r="V889">
        <v>0</v>
      </c>
      <c r="W889">
        <v>0</v>
      </c>
      <c r="X889">
        <v>0.65549999999999997</v>
      </c>
      <c r="Y889">
        <v>0.754</v>
      </c>
      <c r="Z889">
        <v>0.84109999999999996</v>
      </c>
      <c r="AA889">
        <v>0.53879999999999995</v>
      </c>
      <c r="AB889">
        <v>0.55649999999999999</v>
      </c>
      <c r="AC889">
        <v>0.50219999999999998</v>
      </c>
      <c r="AD889">
        <v>0.21909999999999999</v>
      </c>
      <c r="AE889">
        <v>0.2112</v>
      </c>
      <c r="AF889">
        <v>0</v>
      </c>
      <c r="AG889">
        <v>0</v>
      </c>
      <c r="AH889">
        <v>0</v>
      </c>
      <c r="AI889">
        <v>0</v>
      </c>
      <c r="AJ889">
        <v>0</v>
      </c>
      <c r="AK889">
        <v>0</v>
      </c>
      <c r="AL889">
        <v>0</v>
      </c>
      <c r="AM889">
        <v>0</v>
      </c>
      <c r="AN889">
        <v>0</v>
      </c>
      <c r="AO889">
        <v>0</v>
      </c>
      <c r="AP889">
        <v>0</v>
      </c>
      <c r="AQ889">
        <v>0</v>
      </c>
      <c r="AR889">
        <v>0</v>
      </c>
      <c r="AS889">
        <v>0</v>
      </c>
      <c r="AT889">
        <v>0</v>
      </c>
      <c r="AU889">
        <v>0</v>
      </c>
      <c r="AV889">
        <v>0</v>
      </c>
    </row>
    <row r="890" spans="8:48" x14ac:dyDescent="0.3">
      <c r="H890" t="s">
        <v>1674</v>
      </c>
      <c r="I890" t="s">
        <v>1675</v>
      </c>
      <c r="J890">
        <v>0.37290000000000001</v>
      </c>
      <c r="K890">
        <v>0.34810000000000002</v>
      </c>
      <c r="L890">
        <v>0.38690000000000002</v>
      </c>
      <c r="M890">
        <v>0.246</v>
      </c>
      <c r="N890">
        <v>0</v>
      </c>
      <c r="O890">
        <v>0</v>
      </c>
      <c r="P890">
        <v>0</v>
      </c>
      <c r="Q890">
        <v>0</v>
      </c>
      <c r="R890">
        <v>0</v>
      </c>
      <c r="S890">
        <v>0.33989999999999998</v>
      </c>
      <c r="T890">
        <v>0.28129999999999999</v>
      </c>
      <c r="U890">
        <v>0.26979999999999998</v>
      </c>
      <c r="V890">
        <v>0</v>
      </c>
      <c r="W890">
        <v>0</v>
      </c>
      <c r="X890">
        <v>0</v>
      </c>
      <c r="Y890">
        <v>0</v>
      </c>
      <c r="Z890">
        <v>0</v>
      </c>
      <c r="AA890">
        <v>0.29189999999999999</v>
      </c>
      <c r="AB890">
        <v>0.57030000000000003</v>
      </c>
      <c r="AC890">
        <v>0.60740000000000005</v>
      </c>
      <c r="AD890">
        <v>0.55110000000000003</v>
      </c>
      <c r="AE890">
        <v>0.41760000000000003</v>
      </c>
      <c r="AF890">
        <v>0.33129999999999998</v>
      </c>
      <c r="AG890">
        <v>0.41210000000000002</v>
      </c>
      <c r="AH890">
        <v>0.45939999999999998</v>
      </c>
      <c r="AI890">
        <v>0.3861</v>
      </c>
      <c r="AJ890">
        <v>0.32869999999999999</v>
      </c>
      <c r="AK890">
        <v>0</v>
      </c>
      <c r="AL890">
        <v>0</v>
      </c>
      <c r="AM890">
        <v>0</v>
      </c>
      <c r="AN890">
        <v>0</v>
      </c>
      <c r="AO890">
        <v>0</v>
      </c>
      <c r="AP890">
        <v>0</v>
      </c>
      <c r="AQ890">
        <v>0</v>
      </c>
      <c r="AR890">
        <v>0</v>
      </c>
      <c r="AS890">
        <v>0</v>
      </c>
      <c r="AT890">
        <v>0</v>
      </c>
      <c r="AU890">
        <v>0</v>
      </c>
      <c r="AV890">
        <v>0</v>
      </c>
    </row>
    <row r="891" spans="8:48" x14ac:dyDescent="0.3">
      <c r="H891" t="s">
        <v>1676</v>
      </c>
      <c r="I891" t="s">
        <v>1677</v>
      </c>
      <c r="J891">
        <v>0</v>
      </c>
      <c r="K891">
        <v>0</v>
      </c>
      <c r="L891">
        <v>0</v>
      </c>
      <c r="M891">
        <v>0</v>
      </c>
      <c r="N891">
        <v>0.36919999999999997</v>
      </c>
      <c r="O891">
        <v>0.47360000000000002</v>
      </c>
      <c r="P891">
        <v>4.5600000000000002E-2</v>
      </c>
      <c r="Q891">
        <v>0</v>
      </c>
      <c r="R891">
        <v>0</v>
      </c>
      <c r="S891">
        <v>0</v>
      </c>
      <c r="T891">
        <v>0</v>
      </c>
      <c r="U891">
        <v>0</v>
      </c>
      <c r="V891">
        <v>0</v>
      </c>
      <c r="W891">
        <v>0</v>
      </c>
      <c r="X891">
        <v>0</v>
      </c>
      <c r="Y891">
        <v>0</v>
      </c>
      <c r="Z891">
        <v>0</v>
      </c>
      <c r="AA891">
        <v>0</v>
      </c>
      <c r="AB891">
        <v>0</v>
      </c>
      <c r="AC891">
        <v>0</v>
      </c>
      <c r="AD891">
        <v>0</v>
      </c>
      <c r="AE891">
        <v>0.22359999999999999</v>
      </c>
      <c r="AF891">
        <v>0.91869999999999996</v>
      </c>
      <c r="AG891">
        <v>1.0371999999999999</v>
      </c>
      <c r="AH891">
        <v>0.98070000000000002</v>
      </c>
      <c r="AI891">
        <v>0.80369999999999997</v>
      </c>
      <c r="AJ891">
        <v>0</v>
      </c>
      <c r="AK891">
        <v>0</v>
      </c>
      <c r="AL891">
        <v>0</v>
      </c>
      <c r="AM891">
        <v>0</v>
      </c>
      <c r="AN891">
        <v>0</v>
      </c>
      <c r="AO891">
        <v>0</v>
      </c>
      <c r="AP891">
        <v>0</v>
      </c>
      <c r="AQ891">
        <v>0</v>
      </c>
      <c r="AR891">
        <v>0</v>
      </c>
      <c r="AS891">
        <v>0</v>
      </c>
      <c r="AT891">
        <v>0</v>
      </c>
      <c r="AU891">
        <v>0</v>
      </c>
      <c r="AV891">
        <v>0</v>
      </c>
    </row>
    <row r="892" spans="8:48" x14ac:dyDescent="0.3">
      <c r="H892" t="s">
        <v>214</v>
      </c>
      <c r="I892" t="s">
        <v>1678</v>
      </c>
      <c r="J892">
        <v>0</v>
      </c>
      <c r="K892">
        <v>0</v>
      </c>
      <c r="L892">
        <v>0</v>
      </c>
      <c r="M892">
        <v>0</v>
      </c>
      <c r="N892">
        <v>0</v>
      </c>
      <c r="O892">
        <v>0</v>
      </c>
      <c r="P892">
        <v>0</v>
      </c>
      <c r="Q892">
        <v>0</v>
      </c>
      <c r="R892">
        <v>0</v>
      </c>
      <c r="S892">
        <v>0.39779999999999999</v>
      </c>
      <c r="T892">
        <v>0.3856</v>
      </c>
      <c r="U892">
        <v>0.4294</v>
      </c>
      <c r="V892">
        <v>0.37230000000000002</v>
      </c>
      <c r="W892">
        <v>0.45290000000000002</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row>
    <row r="893" spans="8:48" x14ac:dyDescent="0.3">
      <c r="H893" t="s">
        <v>1679</v>
      </c>
      <c r="I893" t="s">
        <v>1680</v>
      </c>
      <c r="J893">
        <v>0</v>
      </c>
      <c r="K893">
        <v>0</v>
      </c>
      <c r="L893">
        <v>0.33610000000000001</v>
      </c>
      <c r="M893">
        <v>0.31119999999999998</v>
      </c>
      <c r="N893">
        <v>0.3614</v>
      </c>
      <c r="O893">
        <v>0.27989999999999998</v>
      </c>
      <c r="P893">
        <v>0</v>
      </c>
      <c r="Q893">
        <v>0</v>
      </c>
      <c r="R893">
        <v>0</v>
      </c>
      <c r="S893">
        <v>0</v>
      </c>
      <c r="T893">
        <v>8.9999999999999998E-4</v>
      </c>
      <c r="U893">
        <v>1E-3</v>
      </c>
      <c r="V893">
        <v>0.41389999999999999</v>
      </c>
      <c r="W893">
        <v>0.54690000000000005</v>
      </c>
      <c r="X893">
        <v>0.49009999999999998</v>
      </c>
      <c r="Y893">
        <v>0.56279999999999997</v>
      </c>
      <c r="Z893">
        <v>0.7117</v>
      </c>
      <c r="AA893">
        <v>0.54920000000000002</v>
      </c>
      <c r="AB893">
        <v>0.53390000000000004</v>
      </c>
      <c r="AC893">
        <v>0.68740000000000001</v>
      </c>
      <c r="AD893">
        <v>0.74399999999999999</v>
      </c>
      <c r="AE893">
        <v>0.74270000000000003</v>
      </c>
      <c r="AF893">
        <v>1.1629</v>
      </c>
      <c r="AG893">
        <v>0.91600000000000004</v>
      </c>
      <c r="AH893">
        <v>0.53939999999999999</v>
      </c>
      <c r="AI893">
        <v>0.54879999999999995</v>
      </c>
      <c r="AJ893">
        <v>0.61109999999999998</v>
      </c>
      <c r="AK893">
        <v>0.65069999999999995</v>
      </c>
      <c r="AL893">
        <v>0.92030000000000001</v>
      </c>
      <c r="AM893">
        <v>0.87649999999999995</v>
      </c>
      <c r="AN893">
        <v>0.62250000000000005</v>
      </c>
      <c r="AO893">
        <v>0.4834</v>
      </c>
      <c r="AP893">
        <v>0.47589999999999999</v>
      </c>
      <c r="AQ893">
        <v>0.48599999999999999</v>
      </c>
      <c r="AR893">
        <v>0.75739999999999996</v>
      </c>
      <c r="AS893">
        <v>0.79500000000000004</v>
      </c>
      <c r="AT893">
        <v>0.53920000000000001</v>
      </c>
      <c r="AU893">
        <v>0.41760000000000003</v>
      </c>
      <c r="AV893">
        <v>0</v>
      </c>
    </row>
    <row r="894" spans="8:48" x14ac:dyDescent="0.3">
      <c r="H894" t="s">
        <v>1681</v>
      </c>
      <c r="I894" t="s">
        <v>1682</v>
      </c>
      <c r="J894">
        <v>0</v>
      </c>
      <c r="K894">
        <v>0</v>
      </c>
      <c r="L894">
        <v>0.31130000000000002</v>
      </c>
      <c r="M894">
        <v>0.32519999999999999</v>
      </c>
      <c r="N894">
        <v>0.372</v>
      </c>
      <c r="O894">
        <v>0.38290000000000002</v>
      </c>
      <c r="P894">
        <v>0.2853</v>
      </c>
      <c r="Q894">
        <v>0.29870000000000002</v>
      </c>
      <c r="R894">
        <v>0</v>
      </c>
      <c r="S894">
        <v>0.27460000000000001</v>
      </c>
      <c r="T894">
        <v>0.22589999999999999</v>
      </c>
      <c r="U894">
        <v>0.2303</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row>
    <row r="895" spans="8:48" x14ac:dyDescent="0.3">
      <c r="H895" t="s">
        <v>1683</v>
      </c>
      <c r="I895" t="s">
        <v>1684</v>
      </c>
      <c r="J895">
        <v>0</v>
      </c>
      <c r="K895">
        <v>0</v>
      </c>
      <c r="L895">
        <v>0</v>
      </c>
      <c r="M895">
        <v>0</v>
      </c>
      <c r="N895">
        <v>0.37080000000000002</v>
      </c>
      <c r="O895">
        <v>0.33389999999999997</v>
      </c>
      <c r="P895">
        <v>0.41489999999999999</v>
      </c>
      <c r="Q895">
        <v>0.44309999999999999</v>
      </c>
      <c r="R895">
        <v>0</v>
      </c>
      <c r="S895">
        <v>0.29060000000000002</v>
      </c>
      <c r="T895">
        <v>0.25990000000000002</v>
      </c>
      <c r="U895">
        <v>0.25019999999999998</v>
      </c>
      <c r="V895">
        <v>0.16500000000000001</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row>
    <row r="896" spans="8:48" x14ac:dyDescent="0.3">
      <c r="H896" t="s">
        <v>80</v>
      </c>
      <c r="I896" t="s">
        <v>634</v>
      </c>
      <c r="J896">
        <v>0</v>
      </c>
      <c r="K896">
        <v>0</v>
      </c>
      <c r="L896">
        <v>0</v>
      </c>
      <c r="M896">
        <v>0</v>
      </c>
      <c r="N896">
        <v>0.58389999999999997</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0.5363</v>
      </c>
      <c r="AI896">
        <v>0.42220000000000002</v>
      </c>
      <c r="AJ896">
        <v>0.69489999999999996</v>
      </c>
      <c r="AK896">
        <v>0.59089999999999998</v>
      </c>
      <c r="AL896">
        <v>0.54159999999999997</v>
      </c>
      <c r="AM896">
        <v>0.46899999999999997</v>
      </c>
      <c r="AN896">
        <v>0</v>
      </c>
      <c r="AO896">
        <v>0</v>
      </c>
      <c r="AP896">
        <v>0.57479999999999998</v>
      </c>
      <c r="AQ896">
        <v>0.6532</v>
      </c>
      <c r="AR896">
        <v>0.59470000000000001</v>
      </c>
      <c r="AS896">
        <v>0.34460000000000002</v>
      </c>
      <c r="AT896">
        <v>0.3221</v>
      </c>
      <c r="AU896">
        <v>0</v>
      </c>
      <c r="AV896">
        <v>0</v>
      </c>
    </row>
    <row r="897" spans="8:48" x14ac:dyDescent="0.3">
      <c r="H897" t="s">
        <v>1685</v>
      </c>
      <c r="I897" t="s">
        <v>1686</v>
      </c>
      <c r="J897">
        <v>0</v>
      </c>
      <c r="K897">
        <v>0</v>
      </c>
      <c r="L897">
        <v>0</v>
      </c>
      <c r="M897">
        <v>0</v>
      </c>
      <c r="N897">
        <v>0</v>
      </c>
      <c r="O897">
        <v>0</v>
      </c>
      <c r="P897">
        <v>0</v>
      </c>
      <c r="Q897">
        <v>0</v>
      </c>
      <c r="R897">
        <v>0</v>
      </c>
      <c r="S897">
        <v>0.27950000000000003</v>
      </c>
      <c r="T897">
        <v>0.37530000000000002</v>
      </c>
      <c r="U897">
        <v>0.26319999999999999</v>
      </c>
      <c r="V897">
        <v>0.27989999999999998</v>
      </c>
      <c r="W897">
        <v>0.30640000000000001</v>
      </c>
      <c r="X897">
        <v>0</v>
      </c>
      <c r="Y897">
        <v>0</v>
      </c>
      <c r="Z897">
        <v>0</v>
      </c>
      <c r="AA897">
        <v>0</v>
      </c>
      <c r="AB897">
        <v>0</v>
      </c>
      <c r="AC897">
        <v>0</v>
      </c>
      <c r="AD897">
        <v>0.64249999999999996</v>
      </c>
      <c r="AE897">
        <v>0.63390000000000002</v>
      </c>
      <c r="AF897">
        <v>0.68679999999999997</v>
      </c>
      <c r="AG897">
        <v>0.71850000000000003</v>
      </c>
      <c r="AH897">
        <v>0.83069999999999999</v>
      </c>
      <c r="AI897">
        <v>0.93079999999999996</v>
      </c>
      <c r="AJ897">
        <v>0.81689999999999996</v>
      </c>
      <c r="AK897">
        <v>0.752</v>
      </c>
      <c r="AL897">
        <v>0</v>
      </c>
      <c r="AM897">
        <v>0</v>
      </c>
      <c r="AN897">
        <v>0.54390000000000005</v>
      </c>
      <c r="AO897">
        <v>0.64700000000000002</v>
      </c>
      <c r="AP897">
        <v>0.46800000000000003</v>
      </c>
      <c r="AQ897">
        <v>0.52529999999999999</v>
      </c>
      <c r="AR897">
        <v>0.4501</v>
      </c>
      <c r="AS897">
        <v>0.44180000000000003</v>
      </c>
      <c r="AT897">
        <v>0.15959999999999999</v>
      </c>
      <c r="AU897">
        <v>0</v>
      </c>
      <c r="AV897">
        <v>0</v>
      </c>
    </row>
    <row r="898" spans="8:48" x14ac:dyDescent="0.3">
      <c r="H898" t="s">
        <v>383</v>
      </c>
      <c r="I898" t="s">
        <v>559</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0.89580000000000004</v>
      </c>
      <c r="AE898">
        <v>0.45860000000000001</v>
      </c>
      <c r="AF898">
        <v>0</v>
      </c>
      <c r="AG898">
        <v>0</v>
      </c>
      <c r="AH898">
        <v>0</v>
      </c>
      <c r="AI898">
        <v>0</v>
      </c>
      <c r="AJ898">
        <v>0</v>
      </c>
      <c r="AK898">
        <v>0</v>
      </c>
      <c r="AL898">
        <v>0</v>
      </c>
      <c r="AM898">
        <v>0</v>
      </c>
      <c r="AN898">
        <v>0</v>
      </c>
      <c r="AO898">
        <v>0</v>
      </c>
      <c r="AP898">
        <v>0</v>
      </c>
      <c r="AQ898">
        <v>0</v>
      </c>
      <c r="AR898">
        <v>0</v>
      </c>
      <c r="AS898">
        <v>0</v>
      </c>
      <c r="AT898">
        <v>0</v>
      </c>
      <c r="AU898">
        <v>0</v>
      </c>
      <c r="AV898">
        <v>0</v>
      </c>
    </row>
    <row r="899" spans="8:48" x14ac:dyDescent="0.3">
      <c r="H899" t="s">
        <v>452</v>
      </c>
      <c r="I899" t="s">
        <v>608</v>
      </c>
      <c r="J899">
        <v>0</v>
      </c>
      <c r="K899">
        <v>0</v>
      </c>
      <c r="L899">
        <v>0</v>
      </c>
      <c r="M899">
        <v>0</v>
      </c>
      <c r="N899">
        <v>0</v>
      </c>
      <c r="O899">
        <v>0</v>
      </c>
      <c r="P899">
        <v>0</v>
      </c>
      <c r="Q899">
        <v>0</v>
      </c>
      <c r="R899">
        <v>0</v>
      </c>
      <c r="S899">
        <v>0</v>
      </c>
      <c r="T899">
        <v>0</v>
      </c>
      <c r="U899">
        <v>0</v>
      </c>
      <c r="V899">
        <v>0.38500000000000001</v>
      </c>
      <c r="W899">
        <v>0.52610000000000001</v>
      </c>
      <c r="X899">
        <v>0.46039999999999998</v>
      </c>
      <c r="Y899">
        <v>0.56169999999999998</v>
      </c>
      <c r="Z899">
        <v>2.0999999999999999E-3</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row>
    <row r="900" spans="8:48" x14ac:dyDescent="0.3">
      <c r="H900" t="s">
        <v>1687</v>
      </c>
      <c r="I900" t="s">
        <v>1688</v>
      </c>
      <c r="J900">
        <v>0</v>
      </c>
      <c r="K900">
        <v>0.34639999999999999</v>
      </c>
      <c r="L900">
        <v>0</v>
      </c>
      <c r="M900">
        <v>0.4743</v>
      </c>
      <c r="N900">
        <v>0.61029999999999995</v>
      </c>
      <c r="O900">
        <v>0.70820000000000005</v>
      </c>
      <c r="P900">
        <v>0.73009999999999997</v>
      </c>
      <c r="Q900">
        <v>0.75049999999999994</v>
      </c>
      <c r="R900">
        <v>0.29859999999999998</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row>
    <row r="901" spans="8:48" x14ac:dyDescent="0.3">
      <c r="H901" t="s">
        <v>856</v>
      </c>
      <c r="I901" t="s">
        <v>857</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0.39500000000000002</v>
      </c>
      <c r="AI901">
        <v>0.38030000000000003</v>
      </c>
      <c r="AJ901">
        <v>0.42699999999999999</v>
      </c>
      <c r="AK901">
        <v>0.42980000000000002</v>
      </c>
      <c r="AL901">
        <v>0</v>
      </c>
      <c r="AM901">
        <v>0</v>
      </c>
      <c r="AN901">
        <v>0</v>
      </c>
      <c r="AO901">
        <v>0</v>
      </c>
      <c r="AP901">
        <v>0</v>
      </c>
      <c r="AQ901">
        <v>0</v>
      </c>
      <c r="AR901">
        <v>0</v>
      </c>
      <c r="AS901">
        <v>0</v>
      </c>
      <c r="AT901">
        <v>0</v>
      </c>
      <c r="AU901">
        <v>0</v>
      </c>
      <c r="AV901">
        <v>0</v>
      </c>
    </row>
    <row r="902" spans="8:48" x14ac:dyDescent="0.3">
      <c r="H902" t="s">
        <v>1689</v>
      </c>
      <c r="I902" t="s">
        <v>1690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0.30449999999999999</v>
      </c>
      <c r="AI902">
        <v>0</v>
      </c>
      <c r="AJ902">
        <v>0</v>
      </c>
      <c r="AK902">
        <v>0</v>
      </c>
      <c r="AL902">
        <v>0</v>
      </c>
      <c r="AM902">
        <v>0</v>
      </c>
      <c r="AN902">
        <v>0</v>
      </c>
      <c r="AO902">
        <v>0</v>
      </c>
      <c r="AP902">
        <v>0</v>
      </c>
      <c r="AQ902">
        <v>0</v>
      </c>
      <c r="AR902">
        <v>0</v>
      </c>
      <c r="AS902">
        <v>0</v>
      </c>
      <c r="AT902">
        <v>0</v>
      </c>
      <c r="AU902">
        <v>0</v>
      </c>
      <c r="AV902">
        <v>0</v>
      </c>
    </row>
    <row r="903" spans="8:48" x14ac:dyDescent="0.3">
      <c r="H903" t="s">
        <v>1691</v>
      </c>
      <c r="I903" t="s">
        <v>1692</v>
      </c>
      <c r="J903">
        <v>0</v>
      </c>
      <c r="K903">
        <v>0</v>
      </c>
      <c r="L903">
        <v>0</v>
      </c>
      <c r="M903">
        <v>0.28100000000000003</v>
      </c>
      <c r="N903">
        <v>0.36609999999999998</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row>
    <row r="904" spans="8:48" x14ac:dyDescent="0.3">
      <c r="H904" t="s">
        <v>1693</v>
      </c>
      <c r="I904" t="s">
        <v>1694</v>
      </c>
      <c r="J904">
        <v>0</v>
      </c>
      <c r="K904">
        <v>0</v>
      </c>
      <c r="L904">
        <v>0</v>
      </c>
      <c r="M904">
        <v>0</v>
      </c>
      <c r="N904">
        <v>0</v>
      </c>
      <c r="O904">
        <v>0.39560000000000001</v>
      </c>
      <c r="P904">
        <v>0.31269999999999998</v>
      </c>
      <c r="Q904">
        <v>0.3533</v>
      </c>
      <c r="R904">
        <v>0.40539999999999998</v>
      </c>
      <c r="S904">
        <v>0.33179999999999998</v>
      </c>
      <c r="T904">
        <v>0.34239999999999998</v>
      </c>
      <c r="U904">
        <v>0.35120000000000001</v>
      </c>
      <c r="V904">
        <v>0.35070000000000001</v>
      </c>
      <c r="W904">
        <v>0.46160000000000001</v>
      </c>
      <c r="X904">
        <v>0.38790000000000002</v>
      </c>
      <c r="Y904">
        <v>0</v>
      </c>
      <c r="Z904">
        <v>0</v>
      </c>
      <c r="AA904">
        <v>0</v>
      </c>
      <c r="AB904">
        <v>0</v>
      </c>
      <c r="AC904">
        <v>0</v>
      </c>
      <c r="AD904">
        <v>0</v>
      </c>
      <c r="AE904">
        <v>0</v>
      </c>
      <c r="AF904">
        <v>0</v>
      </c>
      <c r="AG904">
        <v>0</v>
      </c>
      <c r="AH904">
        <v>0</v>
      </c>
      <c r="AI904">
        <v>0</v>
      </c>
      <c r="AJ904">
        <v>0</v>
      </c>
      <c r="AK904">
        <v>0</v>
      </c>
      <c r="AL904">
        <v>0</v>
      </c>
      <c r="AM904">
        <v>0</v>
      </c>
      <c r="AN904">
        <v>0</v>
      </c>
      <c r="AO904">
        <v>0.93840000000000001</v>
      </c>
      <c r="AP904">
        <v>0</v>
      </c>
      <c r="AQ904">
        <v>0</v>
      </c>
      <c r="AR904">
        <v>0</v>
      </c>
      <c r="AS904">
        <v>0</v>
      </c>
      <c r="AT904">
        <v>0</v>
      </c>
      <c r="AU904">
        <v>0</v>
      </c>
      <c r="AV904">
        <v>0</v>
      </c>
    </row>
    <row r="905" spans="8:48" x14ac:dyDescent="0.3">
      <c r="H905" t="s">
        <v>1695</v>
      </c>
      <c r="I905" t="s">
        <v>1696</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0.6159</v>
      </c>
      <c r="AN905">
        <v>0</v>
      </c>
      <c r="AO905">
        <v>0</v>
      </c>
      <c r="AP905">
        <v>0</v>
      </c>
      <c r="AQ905">
        <v>0</v>
      </c>
      <c r="AR905">
        <v>0</v>
      </c>
      <c r="AS905">
        <v>0</v>
      </c>
      <c r="AT905">
        <v>0</v>
      </c>
      <c r="AU905">
        <v>0</v>
      </c>
      <c r="AV905">
        <v>0</v>
      </c>
    </row>
    <row r="906" spans="8:48" x14ac:dyDescent="0.3">
      <c r="H906" t="s">
        <v>222</v>
      </c>
      <c r="I906" t="s">
        <v>1697</v>
      </c>
      <c r="J906">
        <v>0</v>
      </c>
      <c r="K906">
        <v>0</v>
      </c>
      <c r="L906">
        <v>0</v>
      </c>
      <c r="M906">
        <v>0</v>
      </c>
      <c r="N906">
        <v>0</v>
      </c>
      <c r="O906">
        <v>0.3296</v>
      </c>
      <c r="P906">
        <v>0.42149999999999999</v>
      </c>
      <c r="Q906">
        <v>0.83079999999999998</v>
      </c>
      <c r="R906">
        <v>0.76670000000000005</v>
      </c>
      <c r="S906">
        <v>0.87270000000000003</v>
      </c>
      <c r="T906">
        <v>0.88819999999999999</v>
      </c>
      <c r="U906">
        <v>0.87529999999999997</v>
      </c>
      <c r="V906">
        <v>0.84640000000000004</v>
      </c>
      <c r="W906">
        <v>0.88170000000000004</v>
      </c>
      <c r="X906">
        <v>0.72789999999999999</v>
      </c>
      <c r="Y906">
        <v>0.70469999999999999</v>
      </c>
      <c r="Z906">
        <v>0.89890000000000003</v>
      </c>
      <c r="AA906">
        <v>0.58340000000000003</v>
      </c>
      <c r="AB906">
        <v>0.61439999999999995</v>
      </c>
      <c r="AC906">
        <v>0.60729999999999995</v>
      </c>
      <c r="AD906">
        <v>0</v>
      </c>
      <c r="AE906">
        <v>0</v>
      </c>
      <c r="AF906">
        <v>0</v>
      </c>
      <c r="AG906">
        <v>0</v>
      </c>
      <c r="AH906">
        <v>0.59060000000000001</v>
      </c>
      <c r="AI906">
        <v>0.59860000000000002</v>
      </c>
      <c r="AJ906">
        <v>0</v>
      </c>
      <c r="AK906">
        <v>0</v>
      </c>
      <c r="AL906">
        <v>0</v>
      </c>
      <c r="AM906">
        <v>0</v>
      </c>
      <c r="AN906">
        <v>0</v>
      </c>
      <c r="AO906">
        <v>0</v>
      </c>
      <c r="AP906">
        <v>0</v>
      </c>
      <c r="AQ906">
        <v>0</v>
      </c>
      <c r="AR906">
        <v>0</v>
      </c>
      <c r="AS906">
        <v>0</v>
      </c>
      <c r="AT906">
        <v>0</v>
      </c>
      <c r="AU906">
        <v>0</v>
      </c>
      <c r="AV906">
        <v>0</v>
      </c>
    </row>
    <row r="907" spans="8:48" x14ac:dyDescent="0.3">
      <c r="H907" t="s">
        <v>1698</v>
      </c>
      <c r="I907" t="s">
        <v>1699</v>
      </c>
      <c r="J907">
        <v>0.20150000000000001</v>
      </c>
      <c r="K907">
        <v>0.27210000000000001</v>
      </c>
      <c r="L907">
        <v>0.2165</v>
      </c>
      <c r="M907">
        <v>0</v>
      </c>
      <c r="N907">
        <v>0</v>
      </c>
      <c r="O907">
        <v>0</v>
      </c>
      <c r="P907">
        <v>0</v>
      </c>
      <c r="Q907">
        <v>0</v>
      </c>
      <c r="R907">
        <v>0</v>
      </c>
      <c r="S907">
        <v>0</v>
      </c>
      <c r="T907">
        <v>0</v>
      </c>
      <c r="U907">
        <v>0</v>
      </c>
      <c r="V907">
        <v>0</v>
      </c>
      <c r="W907">
        <v>0</v>
      </c>
      <c r="X907">
        <v>0.19750000000000001</v>
      </c>
      <c r="Y907">
        <v>0.63019999999999998</v>
      </c>
      <c r="Z907">
        <v>0.9395</v>
      </c>
      <c r="AA907">
        <v>0.69369999999999998</v>
      </c>
      <c r="AB907">
        <v>0.80310000000000004</v>
      </c>
      <c r="AC907">
        <v>0.7611</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row>
    <row r="908" spans="8:48" x14ac:dyDescent="0.3">
      <c r="H908" t="s">
        <v>1700</v>
      </c>
      <c r="I908" t="s">
        <v>1701</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0.87729999999999997</v>
      </c>
      <c r="AN908">
        <v>1.1775</v>
      </c>
      <c r="AO908">
        <v>1.0375000000000001</v>
      </c>
      <c r="AP908">
        <v>0</v>
      </c>
      <c r="AQ908">
        <v>0</v>
      </c>
      <c r="AR908">
        <v>0</v>
      </c>
      <c r="AS908">
        <v>0</v>
      </c>
      <c r="AT908">
        <v>0</v>
      </c>
      <c r="AU908">
        <v>0</v>
      </c>
      <c r="AV908">
        <v>0</v>
      </c>
    </row>
    <row r="909" spans="8:48" x14ac:dyDescent="0.3">
      <c r="H909" t="s">
        <v>1702</v>
      </c>
      <c r="I909" t="s">
        <v>1703</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1.3899999999999999E-2</v>
      </c>
      <c r="AE909">
        <v>0</v>
      </c>
      <c r="AF909">
        <v>0</v>
      </c>
      <c r="AG909">
        <v>0</v>
      </c>
      <c r="AH909">
        <v>0</v>
      </c>
      <c r="AI909">
        <v>0</v>
      </c>
      <c r="AJ909">
        <v>0</v>
      </c>
      <c r="AK909">
        <v>0</v>
      </c>
      <c r="AL909">
        <v>0</v>
      </c>
      <c r="AM909">
        <v>0</v>
      </c>
      <c r="AN909">
        <v>0</v>
      </c>
      <c r="AO909">
        <v>0</v>
      </c>
      <c r="AP909">
        <v>0</v>
      </c>
      <c r="AQ909">
        <v>0</v>
      </c>
      <c r="AR909">
        <v>0</v>
      </c>
      <c r="AS909">
        <v>0</v>
      </c>
      <c r="AT909">
        <v>0</v>
      </c>
      <c r="AU909">
        <v>0</v>
      </c>
      <c r="AV909">
        <v>0</v>
      </c>
    </row>
    <row r="910" spans="8:48" x14ac:dyDescent="0.3">
      <c r="H910" t="s">
        <v>213</v>
      </c>
      <c r="I910" t="s">
        <v>1704</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0.53959999999999997</v>
      </c>
      <c r="AE910">
        <v>0.73470000000000002</v>
      </c>
      <c r="AF910">
        <v>0.66249999999999998</v>
      </c>
      <c r="AG910">
        <v>0</v>
      </c>
      <c r="AH910">
        <v>0</v>
      </c>
      <c r="AI910">
        <v>0</v>
      </c>
      <c r="AJ910">
        <v>0</v>
      </c>
      <c r="AK910">
        <v>0</v>
      </c>
      <c r="AL910">
        <v>0</v>
      </c>
      <c r="AM910">
        <v>0</v>
      </c>
      <c r="AN910">
        <v>0.62350000000000005</v>
      </c>
      <c r="AO910">
        <v>0.69369999999999998</v>
      </c>
      <c r="AP910">
        <v>0.75009999999999999</v>
      </c>
      <c r="AQ910">
        <v>0.72209999999999996</v>
      </c>
      <c r="AR910">
        <v>0</v>
      </c>
      <c r="AS910">
        <v>0</v>
      </c>
      <c r="AT910">
        <v>0</v>
      </c>
      <c r="AU910">
        <v>0</v>
      </c>
      <c r="AV910">
        <v>0</v>
      </c>
    </row>
    <row r="911" spans="8:48" x14ac:dyDescent="0.3">
      <c r="H911" t="s">
        <v>1705</v>
      </c>
      <c r="I911" t="s">
        <v>1706</v>
      </c>
      <c r="J911">
        <v>0</v>
      </c>
      <c r="K911">
        <v>0</v>
      </c>
      <c r="L911">
        <v>0</v>
      </c>
      <c r="M911">
        <v>0</v>
      </c>
      <c r="N911">
        <v>0</v>
      </c>
      <c r="O911">
        <v>0</v>
      </c>
      <c r="P911">
        <v>0</v>
      </c>
      <c r="Q911">
        <v>0</v>
      </c>
      <c r="R911">
        <v>0.1132</v>
      </c>
      <c r="S911">
        <v>0.50660000000000005</v>
      </c>
      <c r="T911">
        <v>0.58760000000000001</v>
      </c>
      <c r="U911">
        <v>0.68030000000000002</v>
      </c>
      <c r="V911">
        <v>1.1397999999999999</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row>
    <row r="912" spans="8:48" x14ac:dyDescent="0.3">
      <c r="H912" t="s">
        <v>1707</v>
      </c>
      <c r="I912" t="s">
        <v>1708</v>
      </c>
      <c r="J912">
        <v>0</v>
      </c>
      <c r="K912">
        <v>0</v>
      </c>
      <c r="L912">
        <v>0</v>
      </c>
      <c r="M912">
        <v>0.37809999999999999</v>
      </c>
      <c r="N912">
        <v>0.49299999999999999</v>
      </c>
      <c r="O912">
        <v>0.54410000000000003</v>
      </c>
      <c r="P912">
        <v>0.71750000000000003</v>
      </c>
      <c r="Q912">
        <v>0.89639999999999997</v>
      </c>
      <c r="R912">
        <v>1.0974999999999999</v>
      </c>
      <c r="S912">
        <v>1.1632</v>
      </c>
      <c r="T912">
        <v>1.4746999999999999</v>
      </c>
      <c r="U912">
        <v>1.4998</v>
      </c>
      <c r="V912">
        <v>1.6598999999999999</v>
      </c>
      <c r="W912">
        <v>2.0083000000000002</v>
      </c>
      <c r="X912">
        <v>1.8464</v>
      </c>
      <c r="Y912">
        <v>1.4446000000000001</v>
      </c>
      <c r="Z912">
        <v>0.96709999999999996</v>
      </c>
      <c r="AA912">
        <v>0.54720000000000002</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row>
    <row r="913" spans="8:48" x14ac:dyDescent="0.3">
      <c r="H913" t="s">
        <v>1709</v>
      </c>
      <c r="I913" t="s">
        <v>1710</v>
      </c>
      <c r="J913">
        <v>0</v>
      </c>
      <c r="K913">
        <v>0</v>
      </c>
      <c r="L913">
        <v>0</v>
      </c>
      <c r="M913">
        <v>0</v>
      </c>
      <c r="N913">
        <v>0</v>
      </c>
      <c r="O913">
        <v>0</v>
      </c>
      <c r="P913">
        <v>0</v>
      </c>
      <c r="Q913">
        <v>0</v>
      </c>
      <c r="R913">
        <v>0</v>
      </c>
      <c r="S913">
        <v>0.36049999999999999</v>
      </c>
      <c r="T913">
        <v>0.58309999999999995</v>
      </c>
      <c r="U913">
        <v>0.55279999999999996</v>
      </c>
      <c r="V913">
        <v>0.53410000000000002</v>
      </c>
      <c r="W913">
        <v>0.43240000000000001</v>
      </c>
      <c r="X913">
        <v>0.3745</v>
      </c>
      <c r="Y913">
        <v>0.36820000000000003</v>
      </c>
      <c r="Z913">
        <v>0.51239999999999997</v>
      </c>
      <c r="AA913">
        <v>0.49540000000000001</v>
      </c>
      <c r="AB913">
        <v>0.40699999999999997</v>
      </c>
      <c r="AC913">
        <v>0.53480000000000005</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row>
    <row r="914" spans="8:48" x14ac:dyDescent="0.3">
      <c r="H914" t="s">
        <v>1711</v>
      </c>
      <c r="I914" t="s">
        <v>1712</v>
      </c>
      <c r="J914">
        <v>0</v>
      </c>
      <c r="K914">
        <v>0</v>
      </c>
      <c r="L914">
        <v>0</v>
      </c>
      <c r="M914">
        <v>0</v>
      </c>
      <c r="N914">
        <v>0</v>
      </c>
      <c r="O914">
        <v>0</v>
      </c>
      <c r="P914">
        <v>0</v>
      </c>
      <c r="Q914">
        <v>0</v>
      </c>
      <c r="R914">
        <v>0.2492</v>
      </c>
      <c r="S914">
        <v>0.33040000000000003</v>
      </c>
      <c r="T914">
        <v>0.39429999999999998</v>
      </c>
      <c r="U914">
        <v>0.3861</v>
      </c>
      <c r="V914">
        <v>0.30809999999999998</v>
      </c>
      <c r="W914">
        <v>0.21709999999999999</v>
      </c>
      <c r="X914">
        <v>0.2205</v>
      </c>
      <c r="Y914">
        <v>0.2752</v>
      </c>
      <c r="Z914">
        <v>0.4027</v>
      </c>
      <c r="AA914">
        <v>0.4209</v>
      </c>
      <c r="AB914">
        <v>0.25319999999999998</v>
      </c>
      <c r="AC914">
        <v>0.23449999999999999</v>
      </c>
      <c r="AD914">
        <v>0</v>
      </c>
      <c r="AE914">
        <v>0</v>
      </c>
      <c r="AF914">
        <v>0.37680000000000002</v>
      </c>
      <c r="AG914">
        <v>0.5948</v>
      </c>
      <c r="AH914">
        <v>0.6431</v>
      </c>
      <c r="AI914">
        <v>0.79120000000000001</v>
      </c>
      <c r="AJ914">
        <v>0.41010000000000002</v>
      </c>
      <c r="AK914">
        <v>0</v>
      </c>
      <c r="AL914">
        <v>0</v>
      </c>
      <c r="AM914">
        <v>0</v>
      </c>
      <c r="AN914">
        <v>0</v>
      </c>
      <c r="AO914">
        <v>0</v>
      </c>
      <c r="AP914">
        <v>0</v>
      </c>
      <c r="AQ914">
        <v>0</v>
      </c>
      <c r="AR914">
        <v>0</v>
      </c>
      <c r="AS914">
        <v>0</v>
      </c>
      <c r="AT914">
        <v>0</v>
      </c>
      <c r="AU914">
        <v>0</v>
      </c>
      <c r="AV914">
        <v>0</v>
      </c>
    </row>
    <row r="915" spans="8:48" x14ac:dyDescent="0.3">
      <c r="H915" t="s">
        <v>1713</v>
      </c>
      <c r="I915" t="s">
        <v>1714</v>
      </c>
      <c r="J915">
        <v>0</v>
      </c>
      <c r="K915">
        <v>0.32879999999999998</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0.62629999999999997</v>
      </c>
      <c r="AS915">
        <v>0.69079999999999997</v>
      </c>
      <c r="AT915">
        <v>0.58030000000000004</v>
      </c>
      <c r="AU915">
        <v>0</v>
      </c>
      <c r="AV915">
        <v>0</v>
      </c>
    </row>
    <row r="916" spans="8:48" x14ac:dyDescent="0.3">
      <c r="H916" t="s">
        <v>1715</v>
      </c>
      <c r="I916" t="s">
        <v>1716</v>
      </c>
      <c r="J916">
        <v>0.34239999999999998</v>
      </c>
      <c r="K916">
        <v>0</v>
      </c>
      <c r="L916">
        <v>0</v>
      </c>
      <c r="M916">
        <v>0</v>
      </c>
      <c r="N916">
        <v>0</v>
      </c>
      <c r="O916">
        <v>0</v>
      </c>
      <c r="P916">
        <v>0.2797</v>
      </c>
      <c r="Q916">
        <v>0.28499999999999998</v>
      </c>
      <c r="R916">
        <v>0.16309999999999999</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row>
    <row r="917" spans="8:48" x14ac:dyDescent="0.3">
      <c r="H917" t="s">
        <v>864</v>
      </c>
      <c r="I917" t="s">
        <v>865</v>
      </c>
      <c r="J917">
        <v>0</v>
      </c>
      <c r="K917">
        <v>0</v>
      </c>
      <c r="L917">
        <v>0.63009999999999999</v>
      </c>
      <c r="M917">
        <v>0.56930000000000003</v>
      </c>
      <c r="N917">
        <v>0.56159999999999999</v>
      </c>
      <c r="O917">
        <v>0</v>
      </c>
      <c r="P917">
        <v>0</v>
      </c>
      <c r="Q917">
        <v>0</v>
      </c>
      <c r="R917">
        <v>0</v>
      </c>
      <c r="S917">
        <v>0</v>
      </c>
      <c r="T917">
        <v>0</v>
      </c>
      <c r="U917">
        <v>0</v>
      </c>
      <c r="V917">
        <v>0</v>
      </c>
      <c r="W917">
        <v>0</v>
      </c>
      <c r="X917">
        <v>0</v>
      </c>
      <c r="Y917">
        <v>0.14960000000000001</v>
      </c>
      <c r="Z917">
        <v>0.46789999999999998</v>
      </c>
      <c r="AA917">
        <v>0.47339999999999999</v>
      </c>
      <c r="AB917">
        <v>0.45319999999999999</v>
      </c>
      <c r="AC917">
        <v>0.36549999999999999</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row>
    <row r="918" spans="8:48" x14ac:dyDescent="0.3">
      <c r="H918" t="s">
        <v>1717</v>
      </c>
      <c r="I918" t="s">
        <v>1718</v>
      </c>
      <c r="J918">
        <v>0</v>
      </c>
      <c r="K918">
        <v>0</v>
      </c>
      <c r="L918">
        <v>0</v>
      </c>
      <c r="M918">
        <v>0</v>
      </c>
      <c r="N918">
        <v>0</v>
      </c>
      <c r="O918">
        <v>0</v>
      </c>
      <c r="P918">
        <v>0</v>
      </c>
      <c r="Q918">
        <v>0</v>
      </c>
      <c r="R918">
        <v>0</v>
      </c>
      <c r="S918">
        <v>0.41520000000000001</v>
      </c>
      <c r="T918">
        <v>0.42909999999999998</v>
      </c>
      <c r="U918">
        <v>0.44929999999999998</v>
      </c>
      <c r="V918">
        <v>0.56940000000000002</v>
      </c>
      <c r="W918">
        <v>0.67859999999999998</v>
      </c>
      <c r="X918">
        <v>0.53720000000000001</v>
      </c>
      <c r="Y918">
        <v>0.59179999999999999</v>
      </c>
      <c r="Z918">
        <v>0.69420000000000004</v>
      </c>
      <c r="AA918">
        <v>0.52459999999999996</v>
      </c>
      <c r="AB918">
        <v>0.52190000000000003</v>
      </c>
      <c r="AC918">
        <v>0.59689999999999999</v>
      </c>
      <c r="AD918">
        <v>0.38750000000000001</v>
      </c>
      <c r="AE918">
        <v>0.23419999999999999</v>
      </c>
      <c r="AF918">
        <v>0</v>
      </c>
      <c r="AG918">
        <v>0</v>
      </c>
      <c r="AH918">
        <v>0</v>
      </c>
      <c r="AI918">
        <v>0</v>
      </c>
      <c r="AJ918">
        <v>0</v>
      </c>
      <c r="AK918">
        <v>0</v>
      </c>
      <c r="AL918">
        <v>0</v>
      </c>
      <c r="AM918">
        <v>0</v>
      </c>
      <c r="AN918">
        <v>0</v>
      </c>
      <c r="AO918">
        <v>0</v>
      </c>
      <c r="AP918">
        <v>0</v>
      </c>
      <c r="AQ918">
        <v>0</v>
      </c>
      <c r="AR918">
        <v>0</v>
      </c>
      <c r="AS918">
        <v>0</v>
      </c>
      <c r="AT918">
        <v>0</v>
      </c>
      <c r="AU918">
        <v>0</v>
      </c>
      <c r="AV918">
        <v>0</v>
      </c>
    </row>
    <row r="919" spans="8:48" x14ac:dyDescent="0.3">
      <c r="H919" t="s">
        <v>866</v>
      </c>
      <c r="I919" t="s">
        <v>867</v>
      </c>
      <c r="J919">
        <v>0</v>
      </c>
      <c r="K919">
        <v>0.56479999999999997</v>
      </c>
      <c r="L919">
        <v>0.7</v>
      </c>
      <c r="M919">
        <v>0.61539999999999995</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row>
    <row r="920" spans="8:48" x14ac:dyDescent="0.3">
      <c r="H920" t="s">
        <v>1719</v>
      </c>
      <c r="I920" t="s">
        <v>1720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0.88800000000000001</v>
      </c>
      <c r="AM920">
        <v>0.6089</v>
      </c>
      <c r="AN920">
        <v>0.86170000000000002</v>
      </c>
      <c r="AO920">
        <v>0.65790000000000004</v>
      </c>
      <c r="AP920">
        <v>0.6079</v>
      </c>
      <c r="AQ920">
        <v>0</v>
      </c>
      <c r="AR920">
        <v>0</v>
      </c>
      <c r="AS920">
        <v>0</v>
      </c>
      <c r="AT920">
        <v>0</v>
      </c>
      <c r="AU920">
        <v>0</v>
      </c>
      <c r="AV920">
        <v>0</v>
      </c>
    </row>
    <row r="921" spans="8:48" x14ac:dyDescent="0.3">
      <c r="H921" t="s">
        <v>1721</v>
      </c>
      <c r="I921" t="s">
        <v>1722</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0.62819999999999998</v>
      </c>
      <c r="AE921">
        <v>0.63339999999999996</v>
      </c>
      <c r="AF921">
        <v>1.1592</v>
      </c>
      <c r="AG921">
        <v>1.0467</v>
      </c>
      <c r="AH921">
        <v>0.99539999999999995</v>
      </c>
      <c r="AI921">
        <v>1.3445</v>
      </c>
      <c r="AJ921">
        <v>1.2865</v>
      </c>
      <c r="AK921">
        <v>1.3947000000000001</v>
      </c>
      <c r="AL921">
        <v>1.3012999999999999</v>
      </c>
      <c r="AM921">
        <v>0.50449999999999995</v>
      </c>
      <c r="AN921">
        <v>0.38519999999999999</v>
      </c>
      <c r="AO921">
        <v>0</v>
      </c>
      <c r="AP921">
        <v>0</v>
      </c>
      <c r="AQ921">
        <v>0</v>
      </c>
      <c r="AR921">
        <v>0</v>
      </c>
      <c r="AS921">
        <v>0</v>
      </c>
      <c r="AT921">
        <v>0</v>
      </c>
      <c r="AU921">
        <v>0</v>
      </c>
      <c r="AV921">
        <v>0</v>
      </c>
    </row>
    <row r="922" spans="8:48" x14ac:dyDescent="0.3">
      <c r="H922" t="s">
        <v>1723</v>
      </c>
      <c r="I922" t="s">
        <v>1724</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0.21590000000000001</v>
      </c>
      <c r="AF922">
        <v>0.4279</v>
      </c>
      <c r="AG922">
        <v>0.31990000000000002</v>
      </c>
      <c r="AH922">
        <v>0</v>
      </c>
      <c r="AI922">
        <v>0</v>
      </c>
      <c r="AJ922">
        <v>0</v>
      </c>
      <c r="AK922">
        <v>0</v>
      </c>
      <c r="AL922">
        <v>0</v>
      </c>
      <c r="AM922">
        <v>0</v>
      </c>
      <c r="AN922">
        <v>0</v>
      </c>
      <c r="AO922">
        <v>0</v>
      </c>
      <c r="AP922">
        <v>0</v>
      </c>
      <c r="AQ922">
        <v>0</v>
      </c>
      <c r="AR922">
        <v>0</v>
      </c>
      <c r="AS922">
        <v>0</v>
      </c>
      <c r="AT922">
        <v>0</v>
      </c>
      <c r="AU922">
        <v>0</v>
      </c>
      <c r="AV922">
        <v>0</v>
      </c>
    </row>
    <row r="923" spans="8:48" x14ac:dyDescent="0.3">
      <c r="H923" t="s">
        <v>1725</v>
      </c>
      <c r="I923" t="s">
        <v>1726</v>
      </c>
      <c r="J923">
        <v>0.31819999999999998</v>
      </c>
      <c r="K923">
        <v>0.52629999999999999</v>
      </c>
      <c r="L923">
        <v>0.50370000000000004</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row>
    <row r="924" spans="8:48" x14ac:dyDescent="0.3">
      <c r="H924" t="s">
        <v>876</v>
      </c>
      <c r="I924" t="s">
        <v>877</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0.43980000000000002</v>
      </c>
      <c r="AI924">
        <v>0</v>
      </c>
      <c r="AJ924">
        <v>0</v>
      </c>
      <c r="AK924">
        <v>0</v>
      </c>
      <c r="AL924">
        <v>0</v>
      </c>
      <c r="AM924">
        <v>0</v>
      </c>
      <c r="AN924">
        <v>0</v>
      </c>
      <c r="AO924">
        <v>0</v>
      </c>
      <c r="AP924">
        <v>0</v>
      </c>
      <c r="AQ924">
        <v>0</v>
      </c>
      <c r="AR924">
        <v>0</v>
      </c>
      <c r="AS924">
        <v>0</v>
      </c>
      <c r="AT924">
        <v>0</v>
      </c>
      <c r="AU924">
        <v>0</v>
      </c>
      <c r="AV924">
        <v>0</v>
      </c>
    </row>
    <row r="925" spans="8:48" x14ac:dyDescent="0.3">
      <c r="H925" t="s">
        <v>1727</v>
      </c>
      <c r="I925" t="s">
        <v>1728</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0.79469999999999996</v>
      </c>
      <c r="AG925">
        <v>0.51590000000000003</v>
      </c>
      <c r="AH925">
        <v>0</v>
      </c>
      <c r="AI925">
        <v>0</v>
      </c>
      <c r="AJ925">
        <v>0</v>
      </c>
      <c r="AK925">
        <v>0</v>
      </c>
      <c r="AL925">
        <v>0</v>
      </c>
      <c r="AM925">
        <v>0</v>
      </c>
      <c r="AN925">
        <v>0</v>
      </c>
      <c r="AO925">
        <v>0</v>
      </c>
      <c r="AP925">
        <v>0</v>
      </c>
      <c r="AQ925">
        <v>0</v>
      </c>
      <c r="AR925">
        <v>0</v>
      </c>
      <c r="AS925">
        <v>0</v>
      </c>
      <c r="AT925">
        <v>0</v>
      </c>
      <c r="AU925">
        <v>0</v>
      </c>
      <c r="AV925">
        <v>0</v>
      </c>
    </row>
    <row r="926" spans="8:48" x14ac:dyDescent="0.3">
      <c r="H926" t="s">
        <v>1729</v>
      </c>
      <c r="I926" t="s">
        <v>1730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0.6079</v>
      </c>
      <c r="AH926">
        <v>0.66349999999999998</v>
      </c>
      <c r="AI926">
        <v>0.5806</v>
      </c>
      <c r="AJ926">
        <v>0.56379999999999997</v>
      </c>
      <c r="AK926">
        <v>0.63719999999999999</v>
      </c>
      <c r="AL926">
        <v>0.78749999999999998</v>
      </c>
      <c r="AM926">
        <v>0.6028</v>
      </c>
      <c r="AN926">
        <v>0.77410000000000001</v>
      </c>
      <c r="AO926">
        <v>0.75829999999999997</v>
      </c>
      <c r="AP926">
        <v>0.4284</v>
      </c>
      <c r="AQ926">
        <v>0</v>
      </c>
      <c r="AR926">
        <v>0</v>
      </c>
      <c r="AS926">
        <v>0</v>
      </c>
      <c r="AT926">
        <v>0</v>
      </c>
      <c r="AU926">
        <v>0</v>
      </c>
      <c r="AV926">
        <v>0</v>
      </c>
    </row>
    <row r="927" spans="8:48" x14ac:dyDescent="0.3">
      <c r="H927" t="s">
        <v>1731</v>
      </c>
      <c r="I927" t="s">
        <v>1732</v>
      </c>
      <c r="J927">
        <v>0</v>
      </c>
      <c r="K927">
        <v>0</v>
      </c>
      <c r="L927">
        <v>0</v>
      </c>
      <c r="M927">
        <v>0</v>
      </c>
      <c r="N927">
        <v>0</v>
      </c>
      <c r="O927">
        <v>0</v>
      </c>
      <c r="P927">
        <v>0</v>
      </c>
      <c r="Q927">
        <v>0</v>
      </c>
      <c r="R927">
        <v>0</v>
      </c>
      <c r="S927">
        <v>0</v>
      </c>
      <c r="T927">
        <v>0</v>
      </c>
      <c r="U927">
        <v>0</v>
      </c>
      <c r="V927">
        <v>0</v>
      </c>
      <c r="W927">
        <v>0</v>
      </c>
      <c r="X927">
        <v>0</v>
      </c>
      <c r="Y927">
        <v>0</v>
      </c>
      <c r="Z927">
        <v>0.5585</v>
      </c>
      <c r="AA927">
        <v>0.47520000000000001</v>
      </c>
      <c r="AB927">
        <v>0</v>
      </c>
      <c r="AC927">
        <v>0</v>
      </c>
      <c r="AD927">
        <v>0.46129999999999999</v>
      </c>
      <c r="AE927">
        <v>0.6452</v>
      </c>
      <c r="AF927">
        <v>0.69579999999999997</v>
      </c>
      <c r="AG927">
        <v>0.92949999999999999</v>
      </c>
      <c r="AH927">
        <v>0.95220000000000005</v>
      </c>
      <c r="AI927">
        <v>1.0385</v>
      </c>
      <c r="AJ927">
        <v>1.1991000000000001</v>
      </c>
      <c r="AK927">
        <v>1.1533</v>
      </c>
      <c r="AL927">
        <v>0.97230000000000005</v>
      </c>
      <c r="AM927">
        <v>0.48799999999999999</v>
      </c>
      <c r="AN927">
        <v>0.41420000000000001</v>
      </c>
      <c r="AO927">
        <v>0</v>
      </c>
      <c r="AP927">
        <v>0</v>
      </c>
      <c r="AQ927">
        <v>0</v>
      </c>
      <c r="AR927">
        <v>0</v>
      </c>
      <c r="AS927">
        <v>0</v>
      </c>
      <c r="AT927">
        <v>0</v>
      </c>
      <c r="AU927">
        <v>0</v>
      </c>
      <c r="AV927">
        <v>0</v>
      </c>
    </row>
    <row r="928" spans="8:48" x14ac:dyDescent="0.3">
      <c r="H928" t="s">
        <v>1733</v>
      </c>
      <c r="I928" t="s">
        <v>1734</v>
      </c>
      <c r="J928">
        <v>0.43219999999999997</v>
      </c>
      <c r="K928">
        <v>1.8E-3</v>
      </c>
      <c r="L928">
        <v>0.32590000000000002</v>
      </c>
      <c r="M928">
        <v>0.31730000000000003</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row>
    <row r="929" spans="8:48" x14ac:dyDescent="0.3">
      <c r="H929" t="s">
        <v>1735</v>
      </c>
      <c r="I929" t="s">
        <v>1736</v>
      </c>
      <c r="J929">
        <v>0</v>
      </c>
      <c r="K929">
        <v>0</v>
      </c>
      <c r="L929">
        <v>0</v>
      </c>
      <c r="M929">
        <v>0</v>
      </c>
      <c r="N929">
        <v>0</v>
      </c>
      <c r="O929">
        <v>0</v>
      </c>
      <c r="P929">
        <v>0</v>
      </c>
      <c r="Q929">
        <v>0</v>
      </c>
      <c r="R929">
        <v>0</v>
      </c>
      <c r="S929">
        <v>0</v>
      </c>
      <c r="T929">
        <v>0</v>
      </c>
      <c r="U929">
        <v>0</v>
      </c>
      <c r="V929">
        <v>0</v>
      </c>
      <c r="W929">
        <v>0</v>
      </c>
      <c r="X929">
        <v>0</v>
      </c>
      <c r="Y929">
        <v>0</v>
      </c>
      <c r="Z929">
        <v>0.55740000000000001</v>
      </c>
      <c r="AA929">
        <v>0.48330000000000001</v>
      </c>
      <c r="AB929">
        <v>0.56089999999999995</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row>
    <row r="930" spans="8:48" x14ac:dyDescent="0.3">
      <c r="H930" t="s">
        <v>1737</v>
      </c>
      <c r="I930" t="s">
        <v>1738</v>
      </c>
      <c r="J930">
        <v>0.4299</v>
      </c>
      <c r="K930">
        <v>0.49049999999999999</v>
      </c>
      <c r="L930">
        <v>0.28910000000000002</v>
      </c>
      <c r="M930">
        <v>0.29830000000000001</v>
      </c>
      <c r="N930">
        <v>0.38159999999999999</v>
      </c>
      <c r="O930">
        <v>0.48509999999999998</v>
      </c>
      <c r="P930">
        <v>0.51739999999999997</v>
      </c>
      <c r="Q930">
        <v>0.54710000000000003</v>
      </c>
      <c r="R930">
        <v>0.52210000000000001</v>
      </c>
      <c r="S930">
        <v>0.4355</v>
      </c>
      <c r="T930">
        <v>0.30009999999999998</v>
      </c>
      <c r="U930">
        <v>0.30220000000000002</v>
      </c>
      <c r="V930">
        <v>0.21970000000000001</v>
      </c>
      <c r="W930">
        <v>0.21110000000000001</v>
      </c>
      <c r="X930">
        <v>0</v>
      </c>
      <c r="Y930">
        <v>0</v>
      </c>
      <c r="Z930">
        <v>0.59299999999999997</v>
      </c>
      <c r="AA930">
        <v>0.52339999999999998</v>
      </c>
      <c r="AB930">
        <v>0.505</v>
      </c>
      <c r="AC930">
        <v>0.49099999999999999</v>
      </c>
      <c r="AD930">
        <v>0.7974</v>
      </c>
      <c r="AE930">
        <v>0.68979999999999997</v>
      </c>
      <c r="AF930">
        <v>0</v>
      </c>
      <c r="AG930">
        <v>0</v>
      </c>
      <c r="AH930">
        <v>0</v>
      </c>
      <c r="AI930">
        <v>0</v>
      </c>
      <c r="AJ930">
        <v>0</v>
      </c>
      <c r="AK930">
        <v>0</v>
      </c>
      <c r="AL930">
        <v>0</v>
      </c>
      <c r="AM930">
        <v>0</v>
      </c>
      <c r="AN930">
        <v>0</v>
      </c>
      <c r="AO930">
        <v>0</v>
      </c>
      <c r="AP930">
        <v>0</v>
      </c>
      <c r="AQ930">
        <v>0</v>
      </c>
      <c r="AR930">
        <v>0</v>
      </c>
      <c r="AS930">
        <v>0</v>
      </c>
      <c r="AT930">
        <v>0</v>
      </c>
      <c r="AU930">
        <v>0</v>
      </c>
      <c r="AV930">
        <v>0</v>
      </c>
    </row>
    <row r="931" spans="8:48" x14ac:dyDescent="0.3">
      <c r="H931" t="s">
        <v>1739</v>
      </c>
      <c r="I931" t="s">
        <v>1740</v>
      </c>
      <c r="J931">
        <v>0.8377</v>
      </c>
      <c r="K931">
        <v>1.0589</v>
      </c>
      <c r="L931">
        <v>0.88560000000000005</v>
      </c>
      <c r="M931">
        <v>0.85909999999999997</v>
      </c>
      <c r="N931">
        <v>0.45610000000000001</v>
      </c>
      <c r="O931">
        <v>0.183</v>
      </c>
      <c r="P931">
        <v>0</v>
      </c>
      <c r="Q931">
        <v>0</v>
      </c>
      <c r="R931">
        <v>0</v>
      </c>
      <c r="S931">
        <v>0</v>
      </c>
      <c r="T931">
        <v>0</v>
      </c>
      <c r="U931">
        <v>0</v>
      </c>
      <c r="V931">
        <v>0</v>
      </c>
      <c r="W931">
        <v>0</v>
      </c>
      <c r="X931">
        <v>0</v>
      </c>
      <c r="Y931">
        <v>0</v>
      </c>
      <c r="Z931">
        <v>0.4531</v>
      </c>
      <c r="AA931">
        <v>0.57979999999999998</v>
      </c>
      <c r="AB931">
        <v>0.50690000000000002</v>
      </c>
      <c r="AC931">
        <v>0.52339999999999998</v>
      </c>
      <c r="AD931">
        <v>0.58109999999999995</v>
      </c>
      <c r="AE931">
        <v>0.38490000000000002</v>
      </c>
      <c r="AF931">
        <v>0</v>
      </c>
      <c r="AG931">
        <v>0</v>
      </c>
      <c r="AH931">
        <v>0</v>
      </c>
      <c r="AI931">
        <v>0</v>
      </c>
      <c r="AJ931">
        <v>0</v>
      </c>
      <c r="AK931">
        <v>0</v>
      </c>
      <c r="AL931">
        <v>0</v>
      </c>
      <c r="AM931">
        <v>0</v>
      </c>
      <c r="AN931">
        <v>0</v>
      </c>
      <c r="AO931">
        <v>0</v>
      </c>
      <c r="AP931">
        <v>0.66820000000000002</v>
      </c>
      <c r="AQ931">
        <v>0.64710000000000001</v>
      </c>
      <c r="AR931">
        <v>0</v>
      </c>
      <c r="AS931">
        <v>0</v>
      </c>
      <c r="AT931">
        <v>0</v>
      </c>
      <c r="AU931">
        <v>0</v>
      </c>
      <c r="AV931">
        <v>0</v>
      </c>
    </row>
    <row r="932" spans="8:48" x14ac:dyDescent="0.3">
      <c r="H932" t="s">
        <v>1741</v>
      </c>
      <c r="I932" t="s">
        <v>1742</v>
      </c>
      <c r="J932">
        <v>0</v>
      </c>
      <c r="K932">
        <v>0</v>
      </c>
      <c r="L932">
        <v>0</v>
      </c>
      <c r="M932">
        <v>0</v>
      </c>
      <c r="N932">
        <v>0</v>
      </c>
      <c r="O932">
        <v>0</v>
      </c>
      <c r="P932">
        <v>0</v>
      </c>
      <c r="Q932">
        <v>0</v>
      </c>
      <c r="R932">
        <v>0</v>
      </c>
      <c r="S932">
        <v>0</v>
      </c>
      <c r="T932">
        <v>0</v>
      </c>
      <c r="U932">
        <v>0</v>
      </c>
      <c r="V932">
        <v>0</v>
      </c>
      <c r="W932">
        <v>0</v>
      </c>
      <c r="X932">
        <v>0</v>
      </c>
      <c r="Y932">
        <v>0</v>
      </c>
      <c r="Z932">
        <v>0</v>
      </c>
      <c r="AA932">
        <v>0</v>
      </c>
      <c r="AB932">
        <v>0.2898</v>
      </c>
      <c r="AC932">
        <v>0.25259999999999999</v>
      </c>
      <c r="AD932">
        <v>0.1628</v>
      </c>
      <c r="AE932">
        <v>0</v>
      </c>
      <c r="AF932">
        <v>0</v>
      </c>
      <c r="AG932">
        <v>0</v>
      </c>
      <c r="AH932">
        <v>0</v>
      </c>
      <c r="AI932">
        <v>0</v>
      </c>
      <c r="AJ932">
        <v>0</v>
      </c>
      <c r="AK932">
        <v>0</v>
      </c>
      <c r="AL932">
        <v>0</v>
      </c>
      <c r="AM932">
        <v>0.34110000000000001</v>
      </c>
      <c r="AN932">
        <v>0</v>
      </c>
      <c r="AO932">
        <v>0</v>
      </c>
      <c r="AP932">
        <v>0</v>
      </c>
      <c r="AQ932">
        <v>0</v>
      </c>
      <c r="AR932">
        <v>0</v>
      </c>
      <c r="AS932">
        <v>0</v>
      </c>
      <c r="AT932">
        <v>0</v>
      </c>
      <c r="AU932">
        <v>0</v>
      </c>
      <c r="AV932">
        <v>0</v>
      </c>
    </row>
    <row r="933" spans="8:48" x14ac:dyDescent="0.3">
      <c r="H933" t="s">
        <v>1743</v>
      </c>
      <c r="I933" t="s">
        <v>1744</v>
      </c>
      <c r="J933">
        <v>0</v>
      </c>
      <c r="K933">
        <v>0</v>
      </c>
      <c r="L933">
        <v>0</v>
      </c>
      <c r="M933">
        <v>0</v>
      </c>
      <c r="N933">
        <v>0</v>
      </c>
      <c r="O933">
        <v>0</v>
      </c>
      <c r="P933">
        <v>0</v>
      </c>
      <c r="Q933">
        <v>0</v>
      </c>
      <c r="R933">
        <v>0</v>
      </c>
      <c r="S933">
        <v>0</v>
      </c>
      <c r="T933">
        <v>0</v>
      </c>
      <c r="U933">
        <v>0</v>
      </c>
      <c r="V933">
        <v>0</v>
      </c>
      <c r="W933">
        <v>0.31269999999999998</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row>
    <row r="934" spans="8:48" x14ac:dyDescent="0.3">
      <c r="H934" t="s">
        <v>1745</v>
      </c>
      <c r="I934" t="s">
        <v>1746</v>
      </c>
      <c r="J934">
        <v>0.57030000000000003</v>
      </c>
      <c r="K934">
        <v>0.34939999999999999</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0.45839999999999997</v>
      </c>
      <c r="AG934">
        <v>0.79949999999999999</v>
      </c>
      <c r="AH934">
        <v>1.0033000000000001</v>
      </c>
      <c r="AI934">
        <v>1.0786</v>
      </c>
      <c r="AJ934">
        <v>0.78600000000000003</v>
      </c>
      <c r="AK934">
        <v>0.88819999999999999</v>
      </c>
      <c r="AL934">
        <v>0.44569999999999999</v>
      </c>
      <c r="AM934">
        <v>0</v>
      </c>
      <c r="AN934">
        <v>0</v>
      </c>
      <c r="AO934">
        <v>0</v>
      </c>
      <c r="AP934">
        <v>0</v>
      </c>
      <c r="AQ934">
        <v>0</v>
      </c>
      <c r="AR934">
        <v>0</v>
      </c>
      <c r="AS934">
        <v>0</v>
      </c>
      <c r="AT934">
        <v>0</v>
      </c>
      <c r="AU934">
        <v>0</v>
      </c>
      <c r="AV934">
        <v>0</v>
      </c>
    </row>
    <row r="935" spans="8:48" x14ac:dyDescent="0.3">
      <c r="H935" t="s">
        <v>880</v>
      </c>
      <c r="I935" t="s">
        <v>881</v>
      </c>
      <c r="J935">
        <v>0</v>
      </c>
      <c r="K935">
        <v>0</v>
      </c>
      <c r="L935">
        <v>0</v>
      </c>
      <c r="M935">
        <v>0</v>
      </c>
      <c r="N935">
        <v>0</v>
      </c>
      <c r="O935">
        <v>0</v>
      </c>
      <c r="P935">
        <v>0</v>
      </c>
      <c r="Q935">
        <v>0</v>
      </c>
      <c r="R935">
        <v>0</v>
      </c>
      <c r="S935">
        <v>0</v>
      </c>
      <c r="T935">
        <v>0</v>
      </c>
      <c r="U935">
        <v>0</v>
      </c>
      <c r="V935">
        <v>0</v>
      </c>
      <c r="W935">
        <v>0</v>
      </c>
      <c r="X935">
        <v>0</v>
      </c>
      <c r="Y935">
        <v>0</v>
      </c>
      <c r="Z935">
        <v>0</v>
      </c>
      <c r="AA935">
        <v>0</v>
      </c>
      <c r="AB935">
        <v>0.3427</v>
      </c>
      <c r="AC935">
        <v>0.40539999999999998</v>
      </c>
      <c r="AD935">
        <v>0</v>
      </c>
      <c r="AE935">
        <v>0</v>
      </c>
      <c r="AF935">
        <v>0</v>
      </c>
      <c r="AG935">
        <v>0</v>
      </c>
      <c r="AH935">
        <v>0</v>
      </c>
      <c r="AI935">
        <v>0</v>
      </c>
      <c r="AJ935">
        <v>0</v>
      </c>
      <c r="AK935">
        <v>0</v>
      </c>
      <c r="AL935">
        <v>0</v>
      </c>
      <c r="AM935">
        <v>0.71040000000000003</v>
      </c>
      <c r="AN935">
        <v>0.96709999999999996</v>
      </c>
      <c r="AO935">
        <v>0.59009999999999996</v>
      </c>
      <c r="AP935">
        <v>0</v>
      </c>
      <c r="AQ935">
        <v>0</v>
      </c>
      <c r="AR935">
        <v>0</v>
      </c>
      <c r="AS935">
        <v>0</v>
      </c>
      <c r="AT935">
        <v>0</v>
      </c>
      <c r="AU935">
        <v>0</v>
      </c>
      <c r="AV935">
        <v>0</v>
      </c>
    </row>
    <row r="936" spans="8:48" x14ac:dyDescent="0.3">
      <c r="H936" t="s">
        <v>1747</v>
      </c>
      <c r="I936" t="s">
        <v>1748</v>
      </c>
      <c r="J936">
        <v>0</v>
      </c>
      <c r="K936">
        <v>0</v>
      </c>
      <c r="L936">
        <v>0</v>
      </c>
      <c r="M936">
        <v>0</v>
      </c>
      <c r="N936">
        <v>0</v>
      </c>
      <c r="O936">
        <v>0.30930000000000002</v>
      </c>
      <c r="P936">
        <v>0.40660000000000002</v>
      </c>
      <c r="Q936">
        <v>0.46239999999999998</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row>
    <row r="937" spans="8:48" x14ac:dyDescent="0.3">
      <c r="H937" t="s">
        <v>1749</v>
      </c>
      <c r="I937" t="s">
        <v>1750</v>
      </c>
      <c r="J937">
        <v>0.43219999999999997</v>
      </c>
      <c r="K937">
        <v>0.50539999999999996</v>
      </c>
      <c r="L937">
        <v>0.35830000000000001</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row>
    <row r="938" spans="8:48" x14ac:dyDescent="0.3">
      <c r="H938" t="s">
        <v>1751</v>
      </c>
      <c r="I938" t="s">
        <v>1752</v>
      </c>
      <c r="J938">
        <v>0</v>
      </c>
      <c r="K938">
        <v>0</v>
      </c>
      <c r="L938">
        <v>0</v>
      </c>
      <c r="M938">
        <v>0</v>
      </c>
      <c r="N938">
        <v>0</v>
      </c>
      <c r="O938">
        <v>0</v>
      </c>
      <c r="P938">
        <v>0</v>
      </c>
      <c r="Q938">
        <v>0</v>
      </c>
      <c r="R938">
        <v>0</v>
      </c>
      <c r="S938">
        <v>0</v>
      </c>
      <c r="T938">
        <v>0</v>
      </c>
      <c r="U938">
        <v>0</v>
      </c>
      <c r="V938">
        <v>0</v>
      </c>
      <c r="W938">
        <v>0</v>
      </c>
      <c r="X938">
        <v>0</v>
      </c>
      <c r="Y938">
        <v>0</v>
      </c>
      <c r="Z938">
        <v>0</v>
      </c>
      <c r="AA938">
        <v>0</v>
      </c>
      <c r="AB938">
        <v>0.20180000000000001</v>
      </c>
      <c r="AC938">
        <v>0.1741</v>
      </c>
      <c r="AD938">
        <v>0.18190000000000001</v>
      </c>
      <c r="AE938">
        <v>0</v>
      </c>
      <c r="AF938">
        <v>0</v>
      </c>
      <c r="AG938">
        <v>0</v>
      </c>
      <c r="AH938">
        <v>0</v>
      </c>
      <c r="AI938">
        <v>0</v>
      </c>
      <c r="AJ938">
        <v>0</v>
      </c>
      <c r="AK938">
        <v>0</v>
      </c>
      <c r="AL938">
        <v>0</v>
      </c>
      <c r="AM938">
        <v>0</v>
      </c>
      <c r="AN938">
        <v>0</v>
      </c>
      <c r="AO938">
        <v>0</v>
      </c>
      <c r="AP938">
        <v>0</v>
      </c>
      <c r="AQ938">
        <v>0</v>
      </c>
      <c r="AR938">
        <v>0</v>
      </c>
      <c r="AS938">
        <v>0</v>
      </c>
      <c r="AT938">
        <v>0</v>
      </c>
      <c r="AU938">
        <v>0</v>
      </c>
      <c r="AV938">
        <v>0</v>
      </c>
    </row>
    <row r="939" spans="8:48" x14ac:dyDescent="0.3">
      <c r="H939" t="s">
        <v>1753</v>
      </c>
      <c r="I939" t="s">
        <v>1754</v>
      </c>
      <c r="J939">
        <v>0.46600000000000003</v>
      </c>
      <c r="K939">
        <v>0.40949999999999998</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row>
    <row r="940" spans="8:48" x14ac:dyDescent="0.3">
      <c r="H940" t="s">
        <v>1755</v>
      </c>
      <c r="I940" t="s">
        <v>1756</v>
      </c>
      <c r="J940">
        <v>0</v>
      </c>
      <c r="K940">
        <v>0</v>
      </c>
      <c r="L940">
        <v>0</v>
      </c>
      <c r="M940">
        <v>0</v>
      </c>
      <c r="N940">
        <v>0</v>
      </c>
      <c r="O940">
        <v>0</v>
      </c>
      <c r="P940">
        <v>0</v>
      </c>
      <c r="Q940">
        <v>0</v>
      </c>
      <c r="R940">
        <v>0</v>
      </c>
      <c r="S940">
        <v>0</v>
      </c>
      <c r="T940">
        <v>0</v>
      </c>
      <c r="U940">
        <v>0</v>
      </c>
      <c r="V940">
        <v>0</v>
      </c>
      <c r="W940">
        <v>0</v>
      </c>
      <c r="X940">
        <v>0</v>
      </c>
      <c r="Y940">
        <v>0</v>
      </c>
      <c r="Z940">
        <v>0.73570000000000002</v>
      </c>
      <c r="AA940">
        <v>0.60609999999999997</v>
      </c>
      <c r="AB940">
        <v>0.68240000000000001</v>
      </c>
      <c r="AC940">
        <v>0.57999999999999996</v>
      </c>
      <c r="AD940">
        <v>0.69930000000000003</v>
      </c>
      <c r="AE940">
        <v>0.6028</v>
      </c>
      <c r="AF940">
        <v>0.47849999999999998</v>
      </c>
      <c r="AG940">
        <v>0</v>
      </c>
      <c r="AH940">
        <v>0</v>
      </c>
      <c r="AI940">
        <v>0</v>
      </c>
      <c r="AJ940">
        <v>0</v>
      </c>
      <c r="AK940">
        <v>0</v>
      </c>
      <c r="AL940">
        <v>0</v>
      </c>
      <c r="AM940">
        <v>0</v>
      </c>
      <c r="AN940">
        <v>0</v>
      </c>
      <c r="AO940">
        <v>0</v>
      </c>
      <c r="AP940">
        <v>0</v>
      </c>
      <c r="AQ940">
        <v>0</v>
      </c>
      <c r="AR940">
        <v>0</v>
      </c>
      <c r="AS940">
        <v>0</v>
      </c>
      <c r="AT940">
        <v>0</v>
      </c>
      <c r="AU940">
        <v>0</v>
      </c>
      <c r="AV940">
        <v>0</v>
      </c>
    </row>
    <row r="941" spans="8:48" x14ac:dyDescent="0.3">
      <c r="H941" t="s">
        <v>1757</v>
      </c>
      <c r="I941" t="s">
        <v>1758</v>
      </c>
      <c r="J941">
        <v>0.15529999999999999</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row>
    <row r="942" spans="8:48" x14ac:dyDescent="0.3">
      <c r="H942" t="s">
        <v>339</v>
      </c>
      <c r="I942" t="s">
        <v>534</v>
      </c>
      <c r="J942">
        <v>0</v>
      </c>
      <c r="K942">
        <v>0</v>
      </c>
      <c r="L942">
        <v>0</v>
      </c>
      <c r="M942">
        <v>0.40400000000000003</v>
      </c>
      <c r="N942">
        <v>0.26250000000000001</v>
      </c>
      <c r="O942">
        <v>0.38940000000000002</v>
      </c>
      <c r="P942">
        <v>0.4597</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row>
    <row r="943" spans="8:48" x14ac:dyDescent="0.3">
      <c r="H943" t="s">
        <v>884</v>
      </c>
      <c r="I943" t="s">
        <v>885</v>
      </c>
      <c r="J943">
        <v>0</v>
      </c>
      <c r="K943">
        <v>0</v>
      </c>
      <c r="L943">
        <v>0</v>
      </c>
      <c r="M943">
        <v>0</v>
      </c>
      <c r="N943">
        <v>0</v>
      </c>
      <c r="O943">
        <v>0</v>
      </c>
      <c r="P943">
        <v>0</v>
      </c>
      <c r="Q943">
        <v>0</v>
      </c>
      <c r="R943">
        <v>0</v>
      </c>
      <c r="S943">
        <v>0</v>
      </c>
      <c r="T943">
        <v>0</v>
      </c>
      <c r="U943">
        <v>0</v>
      </c>
      <c r="V943">
        <v>0</v>
      </c>
      <c r="W943">
        <v>0</v>
      </c>
      <c r="X943">
        <v>0</v>
      </c>
      <c r="Y943">
        <v>0</v>
      </c>
      <c r="Z943">
        <v>0</v>
      </c>
      <c r="AA943">
        <v>0.42630000000000001</v>
      </c>
      <c r="AB943">
        <v>0.49880000000000002</v>
      </c>
      <c r="AC943">
        <v>0.49930000000000002</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row>
    <row r="944" spans="8:48" x14ac:dyDescent="0.3">
      <c r="H944" t="s">
        <v>335</v>
      </c>
      <c r="I944" t="s">
        <v>529</v>
      </c>
      <c r="J944">
        <v>1.2352000000000001</v>
      </c>
      <c r="K944">
        <v>1.2345999999999999</v>
      </c>
      <c r="L944">
        <v>1.0584</v>
      </c>
      <c r="M944">
        <v>0.81310000000000004</v>
      </c>
      <c r="N944">
        <v>0.61960000000000004</v>
      </c>
      <c r="O944">
        <v>0.23469999999999999</v>
      </c>
      <c r="P944">
        <v>0.20899999999999999</v>
      </c>
      <c r="Q944">
        <v>0</v>
      </c>
      <c r="R944">
        <v>0</v>
      </c>
      <c r="S944">
        <v>0</v>
      </c>
      <c r="T944">
        <v>0</v>
      </c>
      <c r="U944">
        <v>0</v>
      </c>
      <c r="V944">
        <v>0</v>
      </c>
      <c r="W944">
        <v>0</v>
      </c>
      <c r="X944">
        <v>0</v>
      </c>
      <c r="Y944">
        <v>0</v>
      </c>
      <c r="Z944">
        <v>0.52610000000000001</v>
      </c>
      <c r="AA944">
        <v>0.5131</v>
      </c>
      <c r="AB944">
        <v>0.58709999999999996</v>
      </c>
      <c r="AC944">
        <v>0.66169999999999995</v>
      </c>
      <c r="AD944">
        <v>0.76970000000000005</v>
      </c>
      <c r="AE944">
        <v>0.61140000000000005</v>
      </c>
      <c r="AF944">
        <v>0</v>
      </c>
      <c r="AG944">
        <v>0</v>
      </c>
      <c r="AH944">
        <v>0</v>
      </c>
      <c r="AI944">
        <v>0</v>
      </c>
      <c r="AJ944">
        <v>0.68899999999999995</v>
      </c>
      <c r="AK944">
        <v>0.76290000000000002</v>
      </c>
      <c r="AL944">
        <v>1.0288999999999999</v>
      </c>
      <c r="AM944">
        <v>0.67490000000000006</v>
      </c>
      <c r="AN944">
        <v>0.58150000000000002</v>
      </c>
      <c r="AO944">
        <v>0</v>
      </c>
      <c r="AP944">
        <v>0</v>
      </c>
      <c r="AQ944">
        <v>0</v>
      </c>
      <c r="AR944">
        <v>0.67730000000000001</v>
      </c>
      <c r="AS944">
        <v>0.7117</v>
      </c>
      <c r="AT944">
        <v>0.81499999999999995</v>
      </c>
      <c r="AU944">
        <v>0.79600000000000004</v>
      </c>
      <c r="AV944">
        <v>0</v>
      </c>
    </row>
    <row r="945" spans="8:48" x14ac:dyDescent="0.3">
      <c r="H945" t="s">
        <v>1759</v>
      </c>
      <c r="I945" t="s">
        <v>1760</v>
      </c>
      <c r="J945">
        <v>0</v>
      </c>
      <c r="K945">
        <v>0</v>
      </c>
      <c r="L945">
        <v>0</v>
      </c>
      <c r="M945">
        <v>0.3805</v>
      </c>
      <c r="N945">
        <v>0.36170000000000002</v>
      </c>
      <c r="O945">
        <v>0.25750000000000001</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row>
    <row r="946" spans="8:48" x14ac:dyDescent="0.3">
      <c r="H946" t="s">
        <v>886</v>
      </c>
      <c r="I946" t="s">
        <v>887</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0.3926</v>
      </c>
      <c r="AH946">
        <v>0.6583</v>
      </c>
      <c r="AI946">
        <v>0.80589999999999995</v>
      </c>
      <c r="AJ946">
        <v>0.74260000000000004</v>
      </c>
      <c r="AK946">
        <v>0.77239999999999998</v>
      </c>
      <c r="AL946">
        <v>0.64890000000000003</v>
      </c>
      <c r="AM946">
        <v>0.76129999999999998</v>
      </c>
      <c r="AN946">
        <v>0.75</v>
      </c>
      <c r="AO946">
        <v>0.8256</v>
      </c>
      <c r="AP946">
        <v>0.96389999999999998</v>
      </c>
      <c r="AQ946">
        <v>1.2097</v>
      </c>
      <c r="AR946">
        <v>0.89549999999999996</v>
      </c>
      <c r="AS946">
        <v>0.91469999999999996</v>
      </c>
      <c r="AT946">
        <v>0.94830000000000003</v>
      </c>
      <c r="AU946">
        <v>0.63419999999999999</v>
      </c>
      <c r="AV946">
        <v>0</v>
      </c>
    </row>
    <row r="947" spans="8:48" x14ac:dyDescent="0.3">
      <c r="H947" t="s">
        <v>351</v>
      </c>
      <c r="I947" t="s">
        <v>540</v>
      </c>
      <c r="J947">
        <v>0</v>
      </c>
      <c r="K947">
        <v>0</v>
      </c>
      <c r="L947">
        <v>0</v>
      </c>
      <c r="M947">
        <v>0</v>
      </c>
      <c r="N947">
        <v>0</v>
      </c>
      <c r="O947">
        <v>0</v>
      </c>
      <c r="P947">
        <v>0</v>
      </c>
      <c r="Q947">
        <v>0</v>
      </c>
      <c r="R947">
        <v>0.44619999999999999</v>
      </c>
      <c r="S947">
        <v>0.36420000000000002</v>
      </c>
      <c r="T947">
        <v>0</v>
      </c>
      <c r="U947">
        <v>0</v>
      </c>
      <c r="V947">
        <v>0</v>
      </c>
      <c r="W947">
        <v>0</v>
      </c>
      <c r="X947">
        <v>0</v>
      </c>
      <c r="Y947">
        <v>0</v>
      </c>
      <c r="Z947">
        <v>0</v>
      </c>
      <c r="AA947">
        <v>0</v>
      </c>
      <c r="AB947">
        <v>0</v>
      </c>
      <c r="AC947">
        <v>0</v>
      </c>
      <c r="AD947">
        <v>0.50860000000000005</v>
      </c>
      <c r="AE947">
        <v>0.4546</v>
      </c>
      <c r="AF947">
        <v>0</v>
      </c>
      <c r="AG947">
        <v>0.49099999999999999</v>
      </c>
      <c r="AH947">
        <v>0</v>
      </c>
      <c r="AI947">
        <v>0</v>
      </c>
      <c r="AJ947">
        <v>0.58720000000000006</v>
      </c>
      <c r="AK947">
        <v>0.65490000000000004</v>
      </c>
      <c r="AL947">
        <v>0</v>
      </c>
      <c r="AM947">
        <v>0</v>
      </c>
      <c r="AN947">
        <v>0.64139999999999997</v>
      </c>
      <c r="AO947">
        <v>1.0591999999999999</v>
      </c>
      <c r="AP947">
        <v>0.98060000000000003</v>
      </c>
      <c r="AQ947">
        <v>0.98540000000000005</v>
      </c>
      <c r="AR947">
        <v>0.99960000000000004</v>
      </c>
      <c r="AS947">
        <v>0.89690000000000003</v>
      </c>
      <c r="AT947">
        <v>0</v>
      </c>
      <c r="AU947">
        <v>0</v>
      </c>
      <c r="AV947">
        <v>0</v>
      </c>
    </row>
    <row r="948" spans="8:48" x14ac:dyDescent="0.3">
      <c r="H948" t="s">
        <v>1761</v>
      </c>
      <c r="I948" t="s">
        <v>1762</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0.14810000000000001</v>
      </c>
      <c r="AF948">
        <v>0</v>
      </c>
      <c r="AG948">
        <v>0</v>
      </c>
      <c r="AH948">
        <v>0</v>
      </c>
      <c r="AI948">
        <v>0</v>
      </c>
      <c r="AJ948">
        <v>0</v>
      </c>
      <c r="AK948">
        <v>0</v>
      </c>
      <c r="AL948">
        <v>0</v>
      </c>
      <c r="AM948">
        <v>0</v>
      </c>
      <c r="AN948">
        <v>0</v>
      </c>
      <c r="AO948">
        <v>0</v>
      </c>
      <c r="AP948">
        <v>0</v>
      </c>
      <c r="AQ948">
        <v>0</v>
      </c>
      <c r="AR948">
        <v>0</v>
      </c>
      <c r="AS948">
        <v>0</v>
      </c>
      <c r="AT948">
        <v>0</v>
      </c>
      <c r="AU948">
        <v>0</v>
      </c>
      <c r="AV948">
        <v>0</v>
      </c>
    </row>
    <row r="949" spans="8:48" x14ac:dyDescent="0.3">
      <c r="H949" t="s">
        <v>890</v>
      </c>
      <c r="I949" t="s">
        <v>891</v>
      </c>
      <c r="J949">
        <v>0</v>
      </c>
      <c r="K949">
        <v>0.47760000000000002</v>
      </c>
      <c r="L949">
        <v>0.37640000000000001</v>
      </c>
      <c r="M949">
        <v>0</v>
      </c>
      <c r="N949">
        <v>0</v>
      </c>
      <c r="O949">
        <v>0</v>
      </c>
      <c r="P949">
        <v>0.15379999999999999</v>
      </c>
      <c r="Q949">
        <v>0.37469999999999998</v>
      </c>
      <c r="R949">
        <v>0.37859999999999999</v>
      </c>
      <c r="S949">
        <v>0.3216</v>
      </c>
      <c r="T949">
        <v>0</v>
      </c>
      <c r="U949">
        <v>0</v>
      </c>
      <c r="V949">
        <v>0.44140000000000001</v>
      </c>
      <c r="W949">
        <v>0.38979999999999998</v>
      </c>
      <c r="X949">
        <v>0</v>
      </c>
      <c r="Y949">
        <v>0</v>
      </c>
      <c r="Z949">
        <v>0</v>
      </c>
      <c r="AA949">
        <v>0</v>
      </c>
      <c r="AB949">
        <v>0</v>
      </c>
      <c r="AC949">
        <v>0</v>
      </c>
      <c r="AD949">
        <v>0</v>
      </c>
      <c r="AE949">
        <v>0</v>
      </c>
      <c r="AF949">
        <v>0</v>
      </c>
      <c r="AG949">
        <v>0</v>
      </c>
      <c r="AH949">
        <v>0</v>
      </c>
      <c r="AI949">
        <v>0</v>
      </c>
      <c r="AJ949">
        <v>5.3400000000000003E-2</v>
      </c>
      <c r="AK949">
        <v>0.87129999999999996</v>
      </c>
      <c r="AL949">
        <v>1.2115</v>
      </c>
      <c r="AM949">
        <v>1.3793</v>
      </c>
      <c r="AN949">
        <v>1.2938000000000001</v>
      </c>
      <c r="AO949">
        <v>1.5141</v>
      </c>
      <c r="AP949">
        <v>0</v>
      </c>
      <c r="AQ949">
        <v>0</v>
      </c>
      <c r="AR949">
        <v>0</v>
      </c>
      <c r="AS949">
        <v>0</v>
      </c>
      <c r="AT949">
        <v>0.57079999999999997</v>
      </c>
      <c r="AU949">
        <v>0.42130000000000001</v>
      </c>
      <c r="AV949">
        <v>0</v>
      </c>
    </row>
    <row r="950" spans="8:48" x14ac:dyDescent="0.3">
      <c r="H950" t="s">
        <v>1763</v>
      </c>
      <c r="I950" t="s">
        <v>1764</v>
      </c>
      <c r="J950">
        <v>0</v>
      </c>
      <c r="K950">
        <v>0</v>
      </c>
      <c r="L950">
        <v>0</v>
      </c>
      <c r="M950">
        <v>0</v>
      </c>
      <c r="N950">
        <v>0</v>
      </c>
      <c r="O950">
        <v>0</v>
      </c>
      <c r="P950">
        <v>0</v>
      </c>
      <c r="Q950">
        <v>0</v>
      </c>
      <c r="R950">
        <v>0</v>
      </c>
      <c r="S950">
        <v>0</v>
      </c>
      <c r="T950">
        <v>0</v>
      </c>
      <c r="U950">
        <v>0</v>
      </c>
      <c r="V950">
        <v>0</v>
      </c>
      <c r="W950">
        <v>0</v>
      </c>
      <c r="X950">
        <v>0.27050000000000002</v>
      </c>
      <c r="Y950">
        <v>0.30030000000000001</v>
      </c>
      <c r="Z950">
        <v>0</v>
      </c>
      <c r="AA950">
        <v>0.20150000000000001</v>
      </c>
      <c r="AB950">
        <v>0.21729999999999999</v>
      </c>
      <c r="AC950">
        <v>0.22939999999999999</v>
      </c>
      <c r="AD950">
        <v>0.3548</v>
      </c>
      <c r="AE950">
        <v>0.2949</v>
      </c>
      <c r="AF950">
        <v>0.38469999999999999</v>
      </c>
      <c r="AG950">
        <v>0.41189999999999999</v>
      </c>
      <c r="AH950">
        <v>0</v>
      </c>
      <c r="AI950">
        <v>0</v>
      </c>
      <c r="AJ950">
        <v>0</v>
      </c>
      <c r="AK950">
        <v>0</v>
      </c>
      <c r="AL950">
        <v>0</v>
      </c>
      <c r="AM950">
        <v>0</v>
      </c>
      <c r="AN950">
        <v>0</v>
      </c>
      <c r="AO950">
        <v>0</v>
      </c>
      <c r="AP950">
        <v>0</v>
      </c>
      <c r="AQ950">
        <v>0</v>
      </c>
      <c r="AR950">
        <v>0</v>
      </c>
      <c r="AS950">
        <v>0</v>
      </c>
      <c r="AT950">
        <v>0</v>
      </c>
      <c r="AU950">
        <v>0</v>
      </c>
      <c r="AV950">
        <v>0</v>
      </c>
    </row>
    <row r="951" spans="8:48" x14ac:dyDescent="0.3">
      <c r="H951" t="s">
        <v>1765</v>
      </c>
      <c r="I951" t="s">
        <v>1766</v>
      </c>
      <c r="J951">
        <v>0.1116</v>
      </c>
      <c r="K951">
        <v>0.53539999999999999</v>
      </c>
      <c r="L951">
        <v>0.66190000000000004</v>
      </c>
      <c r="M951">
        <v>0.61729999999999996</v>
      </c>
      <c r="N951">
        <v>0.67789999999999995</v>
      </c>
      <c r="O951">
        <v>0.154</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row>
    <row r="952" spans="8:48" x14ac:dyDescent="0.3">
      <c r="H952" t="s">
        <v>1767</v>
      </c>
      <c r="I952" t="s">
        <v>1768</v>
      </c>
      <c r="J952">
        <v>0</v>
      </c>
      <c r="K952">
        <v>0</v>
      </c>
      <c r="L952">
        <v>0.53559999999999997</v>
      </c>
      <c r="M952">
        <v>0.5071</v>
      </c>
      <c r="N952">
        <v>0.40620000000000001</v>
      </c>
      <c r="O952">
        <v>0.3427</v>
      </c>
      <c r="P952">
        <v>1.5E-3</v>
      </c>
      <c r="Q952">
        <v>0</v>
      </c>
      <c r="R952">
        <v>0</v>
      </c>
      <c r="S952">
        <v>0</v>
      </c>
      <c r="T952">
        <v>0</v>
      </c>
      <c r="U952">
        <v>0</v>
      </c>
      <c r="V952">
        <v>0</v>
      </c>
      <c r="W952">
        <v>0</v>
      </c>
      <c r="X952">
        <v>0</v>
      </c>
      <c r="Y952">
        <v>0</v>
      </c>
      <c r="Z952">
        <v>0</v>
      </c>
      <c r="AA952">
        <v>0</v>
      </c>
      <c r="AB952">
        <v>0</v>
      </c>
      <c r="AC952">
        <v>0</v>
      </c>
      <c r="AD952">
        <v>0.31480000000000002</v>
      </c>
      <c r="AE952">
        <v>0.38240000000000002</v>
      </c>
      <c r="AF952">
        <v>0</v>
      </c>
      <c r="AG952">
        <v>0</v>
      </c>
      <c r="AH952">
        <v>0</v>
      </c>
      <c r="AI952">
        <v>0</v>
      </c>
      <c r="AJ952">
        <v>0</v>
      </c>
      <c r="AK952">
        <v>0</v>
      </c>
      <c r="AL952">
        <v>0</v>
      </c>
      <c r="AM952">
        <v>0</v>
      </c>
      <c r="AN952">
        <v>0</v>
      </c>
      <c r="AO952">
        <v>0</v>
      </c>
      <c r="AP952">
        <v>0</v>
      </c>
      <c r="AQ952">
        <v>0</v>
      </c>
      <c r="AR952">
        <v>0</v>
      </c>
      <c r="AS952">
        <v>0</v>
      </c>
      <c r="AT952">
        <v>0</v>
      </c>
      <c r="AU952">
        <v>0</v>
      </c>
      <c r="AV952">
        <v>0</v>
      </c>
    </row>
    <row r="953" spans="8:48" x14ac:dyDescent="0.3">
      <c r="H953" t="s">
        <v>1769</v>
      </c>
      <c r="I953" t="s">
        <v>1770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0.5958</v>
      </c>
      <c r="AI953">
        <v>0.53580000000000005</v>
      </c>
      <c r="AJ953">
        <v>0</v>
      </c>
      <c r="AK953">
        <v>0</v>
      </c>
      <c r="AL953">
        <v>0</v>
      </c>
      <c r="AM953">
        <v>0</v>
      </c>
      <c r="AN953">
        <v>0</v>
      </c>
      <c r="AO953">
        <v>0</v>
      </c>
      <c r="AP953">
        <v>0</v>
      </c>
      <c r="AQ953">
        <v>0</v>
      </c>
      <c r="AR953">
        <v>0</v>
      </c>
      <c r="AS953">
        <v>0</v>
      </c>
      <c r="AT953">
        <v>0</v>
      </c>
      <c r="AU953">
        <v>0</v>
      </c>
      <c r="AV953">
        <v>0</v>
      </c>
    </row>
    <row r="954" spans="8:48" x14ac:dyDescent="0.3">
      <c r="H954" t="s">
        <v>1771</v>
      </c>
      <c r="I954" t="s">
        <v>1772</v>
      </c>
      <c r="J954">
        <v>0.39550000000000002</v>
      </c>
      <c r="K954">
        <v>0.75600000000000001</v>
      </c>
      <c r="L954">
        <v>1.0234000000000001</v>
      </c>
      <c r="M954">
        <v>1.1171</v>
      </c>
      <c r="N954">
        <v>1.5759000000000001</v>
      </c>
      <c r="O954">
        <v>1.6375999999999999</v>
      </c>
      <c r="P954">
        <v>1.9930000000000001</v>
      </c>
      <c r="Q954">
        <v>2.2822</v>
      </c>
      <c r="R954">
        <v>2.5621</v>
      </c>
      <c r="S954">
        <v>1.8580000000000001</v>
      </c>
      <c r="T954">
        <v>1.6831</v>
      </c>
      <c r="U954">
        <v>1.476</v>
      </c>
      <c r="V954">
        <v>0.76680000000000004</v>
      </c>
      <c r="W954">
        <v>0.94650000000000001</v>
      </c>
      <c r="X954">
        <v>0.91679999999999995</v>
      </c>
      <c r="Y954">
        <v>0.89410000000000001</v>
      </c>
      <c r="Z954">
        <v>1.0072000000000001</v>
      </c>
      <c r="AA954">
        <v>0.87670000000000003</v>
      </c>
      <c r="AB954">
        <v>0.61129999999999995</v>
      </c>
      <c r="AC954">
        <v>0.63970000000000005</v>
      </c>
      <c r="AD954">
        <v>0.40550000000000003</v>
      </c>
      <c r="AE954">
        <v>0.43559999999999999</v>
      </c>
      <c r="AF954">
        <v>0.55659999999999998</v>
      </c>
      <c r="AG954">
        <v>0.57850000000000001</v>
      </c>
      <c r="AH954">
        <v>0.39069999999999999</v>
      </c>
      <c r="AI954">
        <v>0.378</v>
      </c>
      <c r="AJ954">
        <v>0.4118</v>
      </c>
      <c r="AK954">
        <v>0.4254</v>
      </c>
      <c r="AL954">
        <v>0.40110000000000001</v>
      </c>
      <c r="AM954">
        <v>0</v>
      </c>
      <c r="AN954">
        <v>0</v>
      </c>
      <c r="AO954">
        <v>0</v>
      </c>
      <c r="AP954">
        <v>0</v>
      </c>
      <c r="AQ954">
        <v>0</v>
      </c>
      <c r="AR954">
        <v>0</v>
      </c>
      <c r="AS954">
        <v>0</v>
      </c>
      <c r="AT954">
        <v>0</v>
      </c>
      <c r="AU954">
        <v>0</v>
      </c>
      <c r="AV954">
        <v>0</v>
      </c>
    </row>
    <row r="955" spans="8:48" x14ac:dyDescent="0.3">
      <c r="H955" t="s">
        <v>1773</v>
      </c>
      <c r="I955" t="s">
        <v>1774</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0.41249999999999998</v>
      </c>
      <c r="AI955">
        <v>0.40289999999999998</v>
      </c>
      <c r="AJ955">
        <v>0.64159999999999995</v>
      </c>
      <c r="AK955">
        <v>0.65180000000000005</v>
      </c>
      <c r="AL955">
        <v>0</v>
      </c>
      <c r="AM955">
        <v>0</v>
      </c>
      <c r="AN955">
        <v>0</v>
      </c>
      <c r="AO955">
        <v>0</v>
      </c>
      <c r="AP955">
        <v>0</v>
      </c>
      <c r="AQ955">
        <v>0</v>
      </c>
      <c r="AR955">
        <v>0</v>
      </c>
      <c r="AS955">
        <v>0</v>
      </c>
      <c r="AT955">
        <v>0</v>
      </c>
      <c r="AU955">
        <v>0</v>
      </c>
      <c r="AV955">
        <v>0</v>
      </c>
    </row>
    <row r="956" spans="8:48" x14ac:dyDescent="0.3">
      <c r="H956" t="s">
        <v>900</v>
      </c>
      <c r="I956" t="s">
        <v>901</v>
      </c>
      <c r="J956">
        <v>0</v>
      </c>
      <c r="K956">
        <v>0</v>
      </c>
      <c r="L956">
        <v>0</v>
      </c>
      <c r="M956">
        <v>0</v>
      </c>
      <c r="N956">
        <v>0.37680000000000002</v>
      </c>
      <c r="O956">
        <v>0.59140000000000004</v>
      </c>
      <c r="P956">
        <v>1.0014000000000001</v>
      </c>
      <c r="Q956">
        <v>1.1599999999999999</v>
      </c>
      <c r="R956">
        <v>1.0422</v>
      </c>
      <c r="S956">
        <v>0.99409999999999998</v>
      </c>
      <c r="T956">
        <v>0.85899999999999999</v>
      </c>
      <c r="U956">
        <v>0.98040000000000005</v>
      </c>
      <c r="V956">
        <v>0.20469999999999999</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row>
    <row r="957" spans="8:48" x14ac:dyDescent="0.3">
      <c r="H957" t="s">
        <v>1775</v>
      </c>
      <c r="I957" t="s">
        <v>1776</v>
      </c>
      <c r="J957">
        <v>0</v>
      </c>
      <c r="K957">
        <v>0</v>
      </c>
      <c r="L957">
        <v>0</v>
      </c>
      <c r="M957">
        <v>0</v>
      </c>
      <c r="N957">
        <v>0</v>
      </c>
      <c r="O957">
        <v>0</v>
      </c>
      <c r="P957">
        <v>0</v>
      </c>
      <c r="Q957">
        <v>0</v>
      </c>
      <c r="R957">
        <v>0.43809999999999999</v>
      </c>
      <c r="S957">
        <v>0.4551</v>
      </c>
      <c r="T957">
        <v>0.57589999999999997</v>
      </c>
      <c r="U957">
        <v>0.65059999999999996</v>
      </c>
      <c r="V957">
        <v>0.59730000000000005</v>
      </c>
      <c r="W957">
        <v>0.63870000000000005</v>
      </c>
      <c r="X957">
        <v>0.34189999999999998</v>
      </c>
      <c r="Y957">
        <v>0.4249</v>
      </c>
      <c r="Z957">
        <v>0.44440000000000002</v>
      </c>
      <c r="AA957">
        <v>0.38329999999999997</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row>
    <row r="958" spans="8:48" x14ac:dyDescent="0.3">
      <c r="H958" t="s">
        <v>1777</v>
      </c>
      <c r="I958" t="s">
        <v>1778</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0.17610000000000001</v>
      </c>
      <c r="AK958">
        <v>0.13739999999999999</v>
      </c>
      <c r="AL958">
        <v>0</v>
      </c>
      <c r="AM958">
        <v>0</v>
      </c>
      <c r="AN958">
        <v>0</v>
      </c>
      <c r="AO958">
        <v>0</v>
      </c>
      <c r="AP958">
        <v>0</v>
      </c>
      <c r="AQ958">
        <v>0</v>
      </c>
      <c r="AR958">
        <v>0</v>
      </c>
      <c r="AS958">
        <v>0</v>
      </c>
      <c r="AT958">
        <v>0</v>
      </c>
      <c r="AU958">
        <v>0</v>
      </c>
      <c r="AV958">
        <v>0</v>
      </c>
    </row>
    <row r="959" spans="8:48" x14ac:dyDescent="0.3">
      <c r="H959" t="s">
        <v>902</v>
      </c>
      <c r="I959" t="s">
        <v>903</v>
      </c>
      <c r="J959">
        <v>0</v>
      </c>
      <c r="K959">
        <v>0</v>
      </c>
      <c r="L959">
        <v>0</v>
      </c>
      <c r="M959">
        <v>0</v>
      </c>
      <c r="N959">
        <v>0</v>
      </c>
      <c r="O959">
        <v>0</v>
      </c>
      <c r="P959">
        <v>0</v>
      </c>
      <c r="Q959">
        <v>0</v>
      </c>
      <c r="R959">
        <v>0</v>
      </c>
      <c r="S959">
        <v>0</v>
      </c>
      <c r="T959">
        <v>0.53769999999999996</v>
      </c>
      <c r="U959">
        <v>0.60680000000000001</v>
      </c>
      <c r="V959">
        <v>0.75080000000000002</v>
      </c>
      <c r="W959">
        <v>0.84340000000000004</v>
      </c>
      <c r="X959">
        <v>1.0694999999999999</v>
      </c>
      <c r="Y959">
        <v>0.83889999999999998</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row>
    <row r="960" spans="8:48" x14ac:dyDescent="0.3">
      <c r="H960" t="s">
        <v>1779</v>
      </c>
      <c r="I960" t="s">
        <v>1780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0.94440000000000002</v>
      </c>
      <c r="AG960">
        <v>0.41449999999999998</v>
      </c>
      <c r="AH960">
        <v>0</v>
      </c>
      <c r="AI960">
        <v>0</v>
      </c>
      <c r="AJ960">
        <v>0</v>
      </c>
      <c r="AK960">
        <v>0</v>
      </c>
      <c r="AL960">
        <v>0</v>
      </c>
      <c r="AM960">
        <v>0</v>
      </c>
      <c r="AN960">
        <v>0</v>
      </c>
      <c r="AO960">
        <v>0</v>
      </c>
      <c r="AP960">
        <v>0</v>
      </c>
      <c r="AQ960">
        <v>0</v>
      </c>
      <c r="AR960">
        <v>0</v>
      </c>
      <c r="AS960">
        <v>0</v>
      </c>
      <c r="AT960">
        <v>0</v>
      </c>
      <c r="AU960">
        <v>0</v>
      </c>
      <c r="AV960">
        <v>0</v>
      </c>
    </row>
    <row r="961" spans="8:48" x14ac:dyDescent="0.3">
      <c r="H961" t="s">
        <v>904</v>
      </c>
      <c r="I961" t="s">
        <v>905</v>
      </c>
      <c r="J961">
        <v>0.74299999999999999</v>
      </c>
      <c r="K961">
        <v>0.60160000000000002</v>
      </c>
      <c r="L961">
        <v>0.65190000000000003</v>
      </c>
      <c r="M961">
        <v>0.58009999999999995</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row>
    <row r="962" spans="8:48" x14ac:dyDescent="0.3">
      <c r="H962" t="s">
        <v>1781</v>
      </c>
      <c r="I962" t="s">
        <v>1782</v>
      </c>
      <c r="J962">
        <v>0.3594</v>
      </c>
      <c r="K962">
        <v>7.6E-3</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row>
    <row r="963" spans="8:48" x14ac:dyDescent="0.3">
      <c r="H963" t="s">
        <v>1783</v>
      </c>
      <c r="I963" t="s">
        <v>1784</v>
      </c>
      <c r="J963">
        <v>0</v>
      </c>
      <c r="K963">
        <v>0</v>
      </c>
      <c r="L963">
        <v>0</v>
      </c>
      <c r="M963">
        <v>0</v>
      </c>
      <c r="N963">
        <v>0</v>
      </c>
      <c r="O963">
        <v>0</v>
      </c>
      <c r="P963">
        <v>0</v>
      </c>
      <c r="Q963">
        <v>0</v>
      </c>
      <c r="R963">
        <v>0</v>
      </c>
      <c r="S963">
        <v>0</v>
      </c>
      <c r="T963">
        <v>0</v>
      </c>
      <c r="U963">
        <v>0</v>
      </c>
      <c r="V963">
        <v>0</v>
      </c>
      <c r="W963">
        <v>0</v>
      </c>
      <c r="X963">
        <v>0.68540000000000001</v>
      </c>
      <c r="Y963">
        <v>0.38169999999999998</v>
      </c>
      <c r="Z963">
        <v>0</v>
      </c>
      <c r="AA963">
        <v>0</v>
      </c>
      <c r="AB963">
        <v>0</v>
      </c>
      <c r="AC963">
        <v>0</v>
      </c>
      <c r="AD963">
        <v>0</v>
      </c>
      <c r="AE963">
        <v>0.3468</v>
      </c>
      <c r="AF963">
        <v>0.39729999999999999</v>
      </c>
      <c r="AG963">
        <v>0.54</v>
      </c>
      <c r="AH963">
        <v>0.23039999999999999</v>
      </c>
      <c r="AI963">
        <v>0</v>
      </c>
      <c r="AJ963">
        <v>0</v>
      </c>
      <c r="AK963">
        <v>0</v>
      </c>
      <c r="AL963">
        <v>0</v>
      </c>
      <c r="AM963">
        <v>0</v>
      </c>
      <c r="AN963">
        <v>0</v>
      </c>
      <c r="AO963">
        <v>0</v>
      </c>
      <c r="AP963">
        <v>0</v>
      </c>
      <c r="AQ963">
        <v>0</v>
      </c>
      <c r="AR963">
        <v>0</v>
      </c>
      <c r="AS963">
        <v>0</v>
      </c>
      <c r="AT963">
        <v>0</v>
      </c>
      <c r="AU963">
        <v>0</v>
      </c>
      <c r="AV963">
        <v>0</v>
      </c>
    </row>
    <row r="964" spans="8:48" x14ac:dyDescent="0.3">
      <c r="H964" t="s">
        <v>1785</v>
      </c>
      <c r="I964" t="s">
        <v>1786</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0.33069999999999999</v>
      </c>
      <c r="AG964">
        <v>0.38440000000000002</v>
      </c>
      <c r="AH964">
        <v>0.44240000000000002</v>
      </c>
      <c r="AI964">
        <v>0.72509999999999997</v>
      </c>
      <c r="AJ964">
        <v>0.5544</v>
      </c>
      <c r="AK964">
        <v>0.67259999999999998</v>
      </c>
      <c r="AL964">
        <v>0</v>
      </c>
      <c r="AM964">
        <v>0</v>
      </c>
      <c r="AN964">
        <v>0</v>
      </c>
      <c r="AO964">
        <v>0</v>
      </c>
      <c r="AP964">
        <v>0</v>
      </c>
      <c r="AQ964">
        <v>0</v>
      </c>
      <c r="AR964">
        <v>0</v>
      </c>
      <c r="AS964">
        <v>0</v>
      </c>
      <c r="AT964">
        <v>0</v>
      </c>
      <c r="AU964">
        <v>0</v>
      </c>
      <c r="AV964">
        <v>0</v>
      </c>
    </row>
    <row r="965" spans="8:48" x14ac:dyDescent="0.3">
      <c r="H965" t="s">
        <v>1787</v>
      </c>
      <c r="I965" t="s">
        <v>1788</v>
      </c>
      <c r="J965">
        <v>0</v>
      </c>
      <c r="K965">
        <v>0</v>
      </c>
      <c r="L965">
        <v>0</v>
      </c>
      <c r="M965">
        <v>0.3674</v>
      </c>
      <c r="N965">
        <v>0</v>
      </c>
      <c r="O965">
        <v>0.3624</v>
      </c>
      <c r="P965">
        <v>0.307</v>
      </c>
      <c r="Q965">
        <v>0.37069999999999997</v>
      </c>
      <c r="R965">
        <v>0.34839999999999999</v>
      </c>
      <c r="S965">
        <v>0.39400000000000002</v>
      </c>
      <c r="T965">
        <v>0.33250000000000002</v>
      </c>
      <c r="U965">
        <v>0.36670000000000003</v>
      </c>
      <c r="V965">
        <v>0.49919999999999998</v>
      </c>
      <c r="W965">
        <v>0.51060000000000005</v>
      </c>
      <c r="X965">
        <v>0.45340000000000003</v>
      </c>
      <c r="Y965">
        <v>0.4703</v>
      </c>
      <c r="Z965">
        <v>0.56110000000000004</v>
      </c>
      <c r="AA965">
        <v>0.3846</v>
      </c>
      <c r="AB965">
        <v>0.43840000000000001</v>
      </c>
      <c r="AC965">
        <v>0.50819999999999999</v>
      </c>
      <c r="AD965">
        <v>0.51349999999999996</v>
      </c>
      <c r="AE965">
        <v>0.34920000000000001</v>
      </c>
      <c r="AF965">
        <v>0</v>
      </c>
      <c r="AG965">
        <v>0</v>
      </c>
      <c r="AH965">
        <v>0</v>
      </c>
      <c r="AI965">
        <v>0</v>
      </c>
      <c r="AJ965">
        <v>0</v>
      </c>
      <c r="AK965">
        <v>0</v>
      </c>
      <c r="AL965">
        <v>0</v>
      </c>
      <c r="AM965">
        <v>0</v>
      </c>
      <c r="AN965">
        <v>0</v>
      </c>
      <c r="AO965">
        <v>0</v>
      </c>
      <c r="AP965">
        <v>0</v>
      </c>
      <c r="AQ965">
        <v>0</v>
      </c>
      <c r="AR965">
        <v>0</v>
      </c>
      <c r="AS965">
        <v>0</v>
      </c>
      <c r="AT965">
        <v>0</v>
      </c>
      <c r="AU965">
        <v>0</v>
      </c>
      <c r="AV965">
        <v>0</v>
      </c>
    </row>
    <row r="966" spans="8:48" x14ac:dyDescent="0.3">
      <c r="H966" t="s">
        <v>1789</v>
      </c>
      <c r="I966" t="s">
        <v>1790</v>
      </c>
      <c r="J966">
        <v>0.43099999999999999</v>
      </c>
      <c r="K966">
        <v>0.51890000000000003</v>
      </c>
      <c r="L966">
        <v>0.54320000000000002</v>
      </c>
      <c r="M966">
        <v>0.4713</v>
      </c>
      <c r="N966">
        <v>0.47749999999999998</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row>
    <row r="967" spans="8:48" x14ac:dyDescent="0.3">
      <c r="H967" t="s">
        <v>1791</v>
      </c>
      <c r="I967" t="s">
        <v>1792</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0.3644</v>
      </c>
      <c r="AL967">
        <v>0.20880000000000001</v>
      </c>
      <c r="AM967">
        <v>0</v>
      </c>
      <c r="AN967">
        <v>0</v>
      </c>
      <c r="AO967">
        <v>0</v>
      </c>
      <c r="AP967">
        <v>0</v>
      </c>
      <c r="AQ967">
        <v>0</v>
      </c>
      <c r="AR967">
        <v>0</v>
      </c>
      <c r="AS967">
        <v>0</v>
      </c>
      <c r="AT967">
        <v>0</v>
      </c>
      <c r="AU967">
        <v>0</v>
      </c>
      <c r="AV967">
        <v>0</v>
      </c>
    </row>
    <row r="968" spans="8:48" x14ac:dyDescent="0.3">
      <c r="H968" t="s">
        <v>1793</v>
      </c>
      <c r="I968" t="s">
        <v>1794</v>
      </c>
      <c r="J968">
        <v>0.72540000000000004</v>
      </c>
      <c r="K968">
        <v>0</v>
      </c>
      <c r="L968">
        <v>0</v>
      </c>
      <c r="M968">
        <v>0</v>
      </c>
      <c r="N968">
        <v>0</v>
      </c>
      <c r="O968">
        <v>0</v>
      </c>
      <c r="P968">
        <v>0</v>
      </c>
      <c r="Q968">
        <v>0</v>
      </c>
      <c r="R968">
        <v>0</v>
      </c>
      <c r="S968">
        <v>0.35670000000000002</v>
      </c>
      <c r="T968">
        <v>0.51939999999999997</v>
      </c>
      <c r="U968">
        <v>0.62490000000000001</v>
      </c>
      <c r="V968">
        <v>0.57720000000000005</v>
      </c>
      <c r="W968">
        <v>0.55800000000000005</v>
      </c>
      <c r="X968">
        <v>0.47099999999999997</v>
      </c>
      <c r="Y968">
        <v>0.45579999999999998</v>
      </c>
      <c r="Z968">
        <v>0</v>
      </c>
      <c r="AA968">
        <v>0</v>
      </c>
      <c r="AB968">
        <v>8.5400000000000004E-2</v>
      </c>
      <c r="AC968">
        <v>7.2599999999999998E-2</v>
      </c>
      <c r="AD968">
        <v>0.5363</v>
      </c>
      <c r="AE968">
        <v>0.58979999999999999</v>
      </c>
      <c r="AF968">
        <v>0.28220000000000001</v>
      </c>
      <c r="AG968">
        <v>0</v>
      </c>
      <c r="AH968">
        <v>0</v>
      </c>
      <c r="AI968">
        <v>0</v>
      </c>
      <c r="AJ968">
        <v>0.66790000000000005</v>
      </c>
      <c r="AK968">
        <v>0.83579999999999999</v>
      </c>
      <c r="AL968">
        <v>1.1094999999999999</v>
      </c>
      <c r="AM968">
        <v>2.0514000000000001</v>
      </c>
      <c r="AN968">
        <v>1.9541999999999999</v>
      </c>
      <c r="AO968">
        <v>0.62870000000000004</v>
      </c>
      <c r="AP968">
        <v>0.67889999999999995</v>
      </c>
      <c r="AQ968">
        <v>0.61399999999999999</v>
      </c>
      <c r="AR968">
        <v>0.62649999999999995</v>
      </c>
      <c r="AS968">
        <v>0.62009999999999998</v>
      </c>
      <c r="AT968">
        <v>0.69259999999999999</v>
      </c>
      <c r="AU968">
        <v>0.80820000000000003</v>
      </c>
      <c r="AV968">
        <v>0</v>
      </c>
    </row>
    <row r="969" spans="8:48" x14ac:dyDescent="0.3">
      <c r="H969" t="s">
        <v>908</v>
      </c>
      <c r="I969" t="s">
        <v>909</v>
      </c>
      <c r="J969">
        <v>0.75090000000000001</v>
      </c>
      <c r="K969">
        <v>0.54549999999999998</v>
      </c>
      <c r="L969">
        <v>0</v>
      </c>
      <c r="M969">
        <v>0</v>
      </c>
      <c r="N969">
        <v>0</v>
      </c>
      <c r="O969">
        <v>0</v>
      </c>
      <c r="P969">
        <v>0</v>
      </c>
      <c r="Q969">
        <v>0</v>
      </c>
      <c r="R969">
        <v>0.48380000000000001</v>
      </c>
      <c r="S969">
        <v>0</v>
      </c>
      <c r="T969">
        <v>0</v>
      </c>
      <c r="U969">
        <v>0</v>
      </c>
      <c r="V969">
        <v>0</v>
      </c>
      <c r="W969">
        <v>0</v>
      </c>
      <c r="X969">
        <v>0</v>
      </c>
      <c r="Y969">
        <v>0.15809999999999999</v>
      </c>
      <c r="Z969">
        <v>0.2102</v>
      </c>
      <c r="AA969">
        <v>0.26619999999999999</v>
      </c>
      <c r="AB969">
        <v>0.90100000000000002</v>
      </c>
      <c r="AC969">
        <v>0.84009999999999996</v>
      </c>
      <c r="AD969">
        <v>0.76280000000000003</v>
      </c>
      <c r="AE969">
        <v>1.0206</v>
      </c>
      <c r="AF969">
        <v>0.85660000000000003</v>
      </c>
      <c r="AG969">
        <v>0.94030000000000002</v>
      </c>
      <c r="AH969">
        <v>0</v>
      </c>
      <c r="AI969">
        <v>0</v>
      </c>
      <c r="AJ969">
        <v>0</v>
      </c>
      <c r="AK969">
        <v>0</v>
      </c>
      <c r="AL969">
        <v>0</v>
      </c>
      <c r="AM969">
        <v>0</v>
      </c>
      <c r="AN969">
        <v>0</v>
      </c>
      <c r="AO969">
        <v>0</v>
      </c>
      <c r="AP969">
        <v>0</v>
      </c>
      <c r="AQ969">
        <v>0</v>
      </c>
      <c r="AR969">
        <v>0</v>
      </c>
      <c r="AS969">
        <v>0</v>
      </c>
      <c r="AT969">
        <v>0</v>
      </c>
      <c r="AU969">
        <v>0</v>
      </c>
      <c r="AV969">
        <v>0</v>
      </c>
    </row>
    <row r="970" spans="8:48" x14ac:dyDescent="0.3">
      <c r="H970" t="s">
        <v>1795</v>
      </c>
      <c r="I970" t="s">
        <v>1796</v>
      </c>
      <c r="J970">
        <v>0.45179999999999998</v>
      </c>
      <c r="K970">
        <v>0.34670000000000001</v>
      </c>
      <c r="L970">
        <v>0.2064</v>
      </c>
      <c r="M970">
        <v>0.39789999999999998</v>
      </c>
      <c r="N970">
        <v>0.35849999999999999</v>
      </c>
      <c r="O970">
        <v>0.25679999999999997</v>
      </c>
      <c r="P970">
        <v>0.27400000000000002</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row>
    <row r="971" spans="8:48" x14ac:dyDescent="0.3">
      <c r="H971" t="s">
        <v>1797</v>
      </c>
      <c r="I971" t="s">
        <v>1798</v>
      </c>
      <c r="J971">
        <v>0</v>
      </c>
      <c r="K971">
        <v>0</v>
      </c>
      <c r="L971">
        <v>0.4929</v>
      </c>
      <c r="M971">
        <v>0.40670000000000001</v>
      </c>
      <c r="N971">
        <v>0</v>
      </c>
      <c r="O971">
        <v>0.30759999999999998</v>
      </c>
      <c r="P971">
        <v>0</v>
      </c>
      <c r="Q971">
        <v>0</v>
      </c>
      <c r="R971">
        <v>0</v>
      </c>
      <c r="S971">
        <v>0</v>
      </c>
      <c r="T971">
        <v>0</v>
      </c>
      <c r="U971">
        <v>0</v>
      </c>
      <c r="V971">
        <v>0.41349999999999998</v>
      </c>
      <c r="W971">
        <v>0.33110000000000001</v>
      </c>
      <c r="X971">
        <v>0</v>
      </c>
      <c r="Y971">
        <v>0</v>
      </c>
      <c r="Z971">
        <v>0</v>
      </c>
      <c r="AA971">
        <v>0.26450000000000001</v>
      </c>
      <c r="AB971">
        <v>0.2656</v>
      </c>
      <c r="AC971">
        <v>0.32400000000000001</v>
      </c>
      <c r="AD971">
        <v>0.51139999999999997</v>
      </c>
      <c r="AE971">
        <v>0.38080000000000003</v>
      </c>
      <c r="AF971">
        <v>0</v>
      </c>
      <c r="AG971">
        <v>0</v>
      </c>
      <c r="AH971">
        <v>0</v>
      </c>
      <c r="AI971">
        <v>0</v>
      </c>
      <c r="AJ971">
        <v>0</v>
      </c>
      <c r="AK971">
        <v>0</v>
      </c>
      <c r="AL971">
        <v>0</v>
      </c>
      <c r="AM971">
        <v>0</v>
      </c>
      <c r="AN971">
        <v>0</v>
      </c>
      <c r="AO971">
        <v>0</v>
      </c>
      <c r="AP971">
        <v>0</v>
      </c>
      <c r="AQ971">
        <v>0</v>
      </c>
      <c r="AR971">
        <v>0</v>
      </c>
      <c r="AS971">
        <v>0</v>
      </c>
      <c r="AT971">
        <v>0</v>
      </c>
      <c r="AU971">
        <v>0</v>
      </c>
      <c r="AV971">
        <v>0</v>
      </c>
    </row>
    <row r="972" spans="8:48" x14ac:dyDescent="0.3">
      <c r="H972" t="s">
        <v>1799</v>
      </c>
      <c r="I972" t="s">
        <v>1800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0.49769999999999998</v>
      </c>
      <c r="AH972">
        <v>0.75990000000000002</v>
      </c>
      <c r="AI972">
        <v>0.59</v>
      </c>
      <c r="AJ972">
        <v>0.43009999999999998</v>
      </c>
      <c r="AK972">
        <v>0.29799999999999999</v>
      </c>
      <c r="AL972">
        <v>0.48659999999999998</v>
      </c>
      <c r="AM972">
        <v>0.60170000000000001</v>
      </c>
      <c r="AN972">
        <v>0</v>
      </c>
      <c r="AO972">
        <v>0</v>
      </c>
      <c r="AP972">
        <v>0</v>
      </c>
      <c r="AQ972">
        <v>0</v>
      </c>
      <c r="AR972">
        <v>0</v>
      </c>
      <c r="AS972">
        <v>0</v>
      </c>
      <c r="AT972">
        <v>0</v>
      </c>
      <c r="AU972">
        <v>0</v>
      </c>
      <c r="AV972">
        <v>0</v>
      </c>
    </row>
    <row r="973" spans="8:48" x14ac:dyDescent="0.3">
      <c r="H973" t="s">
        <v>1801</v>
      </c>
      <c r="I973" t="s">
        <v>1802</v>
      </c>
      <c r="J973">
        <v>0</v>
      </c>
      <c r="K973">
        <v>0</v>
      </c>
      <c r="L973">
        <v>0</v>
      </c>
      <c r="M973">
        <v>0</v>
      </c>
      <c r="N973">
        <v>0</v>
      </c>
      <c r="O973">
        <v>0</v>
      </c>
      <c r="P973">
        <v>0.43009999999999998</v>
      </c>
      <c r="Q973">
        <v>0.69810000000000005</v>
      </c>
      <c r="R973">
        <v>1.0318000000000001</v>
      </c>
      <c r="S973">
        <v>0.92479999999999996</v>
      </c>
      <c r="T973">
        <v>2.2000000000000001E-3</v>
      </c>
      <c r="U973">
        <v>2.2000000000000001E-3</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row>
    <row r="974" spans="8:48" x14ac:dyDescent="0.3">
      <c r="H974" t="s">
        <v>1803</v>
      </c>
      <c r="I974" t="s">
        <v>1804</v>
      </c>
      <c r="J974">
        <v>0.88900000000000001</v>
      </c>
      <c r="K974">
        <v>0.95750000000000002</v>
      </c>
      <c r="L974">
        <v>0.70379999999999998</v>
      </c>
      <c r="M974">
        <v>0.74790000000000001</v>
      </c>
      <c r="N974">
        <v>1.0257000000000001</v>
      </c>
      <c r="O974">
        <v>1.3475999999999999</v>
      </c>
      <c r="P974">
        <v>1.4835</v>
      </c>
      <c r="Q974">
        <v>1.47</v>
      </c>
      <c r="R974">
        <v>0.71930000000000005</v>
      </c>
      <c r="S974">
        <v>0.50049999999999994</v>
      </c>
      <c r="T974">
        <v>0.36709999999999998</v>
      </c>
      <c r="U974">
        <v>0.379</v>
      </c>
      <c r="V974">
        <v>0</v>
      </c>
      <c r="W974">
        <v>0</v>
      </c>
      <c r="X974">
        <v>0</v>
      </c>
      <c r="Y974">
        <v>0</v>
      </c>
      <c r="Z974">
        <v>0</v>
      </c>
      <c r="AA974">
        <v>0</v>
      </c>
      <c r="AB974">
        <v>0</v>
      </c>
      <c r="AC974">
        <v>0</v>
      </c>
      <c r="AD974">
        <v>0</v>
      </c>
      <c r="AE974">
        <v>0</v>
      </c>
      <c r="AF974">
        <v>0</v>
      </c>
      <c r="AG974">
        <v>0</v>
      </c>
      <c r="AH974">
        <v>0.30609999999999998</v>
      </c>
      <c r="AI974">
        <v>0.4456</v>
      </c>
      <c r="AJ974">
        <v>0</v>
      </c>
      <c r="AK974">
        <v>0</v>
      </c>
      <c r="AL974">
        <v>0</v>
      </c>
      <c r="AM974">
        <v>0</v>
      </c>
      <c r="AN974">
        <v>0</v>
      </c>
      <c r="AO974">
        <v>0</v>
      </c>
      <c r="AP974">
        <v>0</v>
      </c>
      <c r="AQ974">
        <v>0</v>
      </c>
      <c r="AR974">
        <v>0</v>
      </c>
      <c r="AS974">
        <v>0</v>
      </c>
      <c r="AT974">
        <v>0</v>
      </c>
      <c r="AU974">
        <v>0</v>
      </c>
      <c r="AV974">
        <v>0</v>
      </c>
    </row>
    <row r="975" spans="8:48" x14ac:dyDescent="0.3">
      <c r="H975" t="s">
        <v>1805</v>
      </c>
      <c r="I975" t="s">
        <v>1806</v>
      </c>
      <c r="J975">
        <v>0</v>
      </c>
      <c r="K975">
        <v>0</v>
      </c>
      <c r="L975">
        <v>0</v>
      </c>
      <c r="M975">
        <v>0</v>
      </c>
      <c r="N975">
        <v>0</v>
      </c>
      <c r="O975">
        <v>0</v>
      </c>
      <c r="P975">
        <v>0</v>
      </c>
      <c r="Q975">
        <v>0</v>
      </c>
      <c r="R975">
        <v>0.3886</v>
      </c>
      <c r="S975">
        <v>0.70740000000000003</v>
      </c>
      <c r="T975">
        <v>0.60499999999999998</v>
      </c>
      <c r="U975">
        <v>0.52669999999999995</v>
      </c>
      <c r="V975">
        <v>0.39679999999999999</v>
      </c>
      <c r="W975">
        <v>0.48880000000000001</v>
      </c>
      <c r="X975">
        <v>0.6331</v>
      </c>
      <c r="Y975">
        <v>0.56040000000000001</v>
      </c>
      <c r="Z975">
        <v>0.63649999999999995</v>
      </c>
      <c r="AA975">
        <v>0.54649999999999999</v>
      </c>
      <c r="AB975">
        <v>0.64590000000000003</v>
      </c>
      <c r="AC975">
        <v>0.68110000000000004</v>
      </c>
      <c r="AD975">
        <v>0.64059999999999995</v>
      </c>
      <c r="AE975">
        <v>0.80179999999999996</v>
      </c>
      <c r="AF975">
        <v>0.98240000000000005</v>
      </c>
      <c r="AG975">
        <v>0.80020000000000002</v>
      </c>
      <c r="AH975">
        <v>0.69620000000000004</v>
      </c>
      <c r="AI975">
        <v>0.55169999999999997</v>
      </c>
      <c r="AJ975">
        <v>0.36880000000000002</v>
      </c>
      <c r="AK975">
        <v>0</v>
      </c>
      <c r="AL975">
        <v>0</v>
      </c>
      <c r="AM975">
        <v>0</v>
      </c>
      <c r="AN975">
        <v>0</v>
      </c>
      <c r="AO975">
        <v>0</v>
      </c>
      <c r="AP975">
        <v>0</v>
      </c>
      <c r="AQ975">
        <v>0</v>
      </c>
      <c r="AR975">
        <v>0</v>
      </c>
      <c r="AS975">
        <v>0</v>
      </c>
      <c r="AT975">
        <v>0</v>
      </c>
      <c r="AU975">
        <v>0</v>
      </c>
      <c r="AV975">
        <v>0</v>
      </c>
    </row>
    <row r="976" spans="8:48" x14ac:dyDescent="0.3">
      <c r="H976" t="s">
        <v>912</v>
      </c>
      <c r="I976" t="s">
        <v>913</v>
      </c>
      <c r="J976">
        <v>0</v>
      </c>
      <c r="K976">
        <v>0</v>
      </c>
      <c r="L976">
        <v>0.35959999999999998</v>
      </c>
      <c r="M976">
        <v>0.2772</v>
      </c>
      <c r="N976">
        <v>0.41</v>
      </c>
      <c r="O976">
        <v>0.45579999999999998</v>
      </c>
      <c r="P976">
        <v>0.42330000000000001</v>
      </c>
      <c r="Q976">
        <v>0.41499999999999998</v>
      </c>
      <c r="R976">
        <v>0</v>
      </c>
      <c r="S976">
        <v>0</v>
      </c>
      <c r="T976">
        <v>0</v>
      </c>
      <c r="U976">
        <v>0</v>
      </c>
      <c r="V976">
        <v>0</v>
      </c>
      <c r="W976">
        <v>0</v>
      </c>
      <c r="X976">
        <v>0</v>
      </c>
      <c r="Y976">
        <v>0</v>
      </c>
      <c r="Z976">
        <v>0</v>
      </c>
      <c r="AA976">
        <v>0.38519999999999999</v>
      </c>
      <c r="AB976">
        <v>0.3659</v>
      </c>
      <c r="AC976">
        <v>0.30020000000000002</v>
      </c>
      <c r="AD976">
        <v>0</v>
      </c>
      <c r="AE976">
        <v>0</v>
      </c>
      <c r="AF976">
        <v>0</v>
      </c>
      <c r="AG976">
        <v>0</v>
      </c>
      <c r="AH976">
        <v>0</v>
      </c>
      <c r="AI976">
        <v>0</v>
      </c>
      <c r="AJ976">
        <v>0</v>
      </c>
      <c r="AK976">
        <v>0</v>
      </c>
      <c r="AL976">
        <v>0</v>
      </c>
      <c r="AM976">
        <v>0</v>
      </c>
      <c r="AN976">
        <v>0</v>
      </c>
      <c r="AO976">
        <v>0</v>
      </c>
      <c r="AP976">
        <v>0.54520000000000002</v>
      </c>
      <c r="AQ976">
        <v>0.82740000000000002</v>
      </c>
      <c r="AR976">
        <v>0.9536</v>
      </c>
      <c r="AS976">
        <v>1.0475000000000001</v>
      </c>
      <c r="AT976">
        <v>0.41270000000000001</v>
      </c>
      <c r="AU976">
        <v>0.42059999999999997</v>
      </c>
      <c r="AV976">
        <v>0</v>
      </c>
    </row>
    <row r="977" spans="8:48" x14ac:dyDescent="0.3">
      <c r="H977" t="s">
        <v>1807</v>
      </c>
      <c r="I977" t="s">
        <v>1808</v>
      </c>
      <c r="J977">
        <v>0</v>
      </c>
      <c r="K977">
        <v>0</v>
      </c>
      <c r="L977">
        <v>0</v>
      </c>
      <c r="M977">
        <v>0</v>
      </c>
      <c r="N977">
        <v>0.40400000000000003</v>
      </c>
      <c r="O977">
        <v>0</v>
      </c>
      <c r="P977">
        <v>0</v>
      </c>
      <c r="Q977">
        <v>0</v>
      </c>
      <c r="R977">
        <v>0</v>
      </c>
      <c r="S977">
        <v>0</v>
      </c>
      <c r="T977">
        <v>0</v>
      </c>
      <c r="U977">
        <v>0</v>
      </c>
      <c r="V977">
        <v>0.32790000000000002</v>
      </c>
      <c r="W977">
        <v>0.37009999999999998</v>
      </c>
      <c r="X977">
        <v>0.40129999999999999</v>
      </c>
      <c r="Y977">
        <v>0.55010000000000003</v>
      </c>
      <c r="Z977">
        <v>0.68689999999999996</v>
      </c>
      <c r="AA977">
        <v>0.55069999999999997</v>
      </c>
      <c r="AB977">
        <v>0.55759999999999998</v>
      </c>
      <c r="AC977">
        <v>0.56789999999999996</v>
      </c>
      <c r="AD977">
        <v>0.35949999999999999</v>
      </c>
      <c r="AE977">
        <v>0.31909999999999999</v>
      </c>
      <c r="AF977">
        <v>0</v>
      </c>
      <c r="AG977">
        <v>0</v>
      </c>
      <c r="AH977">
        <v>0.48909999999999998</v>
      </c>
      <c r="AI977">
        <v>0.4723</v>
      </c>
      <c r="AJ977">
        <v>0</v>
      </c>
      <c r="AK977">
        <v>0</v>
      </c>
      <c r="AL977">
        <v>0</v>
      </c>
      <c r="AM977">
        <v>0</v>
      </c>
      <c r="AN977">
        <v>0</v>
      </c>
      <c r="AO977">
        <v>0</v>
      </c>
      <c r="AP977">
        <v>0</v>
      </c>
      <c r="AQ977">
        <v>0</v>
      </c>
      <c r="AR977">
        <v>0</v>
      </c>
      <c r="AS977">
        <v>0</v>
      </c>
      <c r="AT977">
        <v>0</v>
      </c>
      <c r="AU977">
        <v>0</v>
      </c>
      <c r="AV977">
        <v>0</v>
      </c>
    </row>
    <row r="978" spans="8:48" x14ac:dyDescent="0.3">
      <c r="H978" t="s">
        <v>1809</v>
      </c>
      <c r="I978" t="s">
        <v>1810</v>
      </c>
      <c r="J978">
        <v>0</v>
      </c>
      <c r="K978">
        <v>0</v>
      </c>
      <c r="L978">
        <v>0</v>
      </c>
      <c r="M978">
        <v>0.216</v>
      </c>
      <c r="N978">
        <v>0.2898</v>
      </c>
      <c r="O978">
        <v>0.27829999999999999</v>
      </c>
      <c r="P978">
        <v>0.33350000000000002</v>
      </c>
      <c r="Q978">
        <v>0.1883</v>
      </c>
      <c r="R978">
        <v>0.14230000000000001</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row>
    <row r="979" spans="8:48" x14ac:dyDescent="0.3">
      <c r="H979" t="s">
        <v>1811</v>
      </c>
      <c r="I979" t="s">
        <v>1812</v>
      </c>
      <c r="J979">
        <v>0</v>
      </c>
      <c r="K979">
        <v>0</v>
      </c>
      <c r="L979">
        <v>0</v>
      </c>
      <c r="M979">
        <v>0</v>
      </c>
      <c r="N979">
        <v>0</v>
      </c>
      <c r="O979">
        <v>0</v>
      </c>
      <c r="P979">
        <v>0</v>
      </c>
      <c r="Q979">
        <v>0</v>
      </c>
      <c r="R979">
        <v>0</v>
      </c>
      <c r="S979">
        <v>0</v>
      </c>
      <c r="T979">
        <v>0</v>
      </c>
      <c r="U979">
        <v>0</v>
      </c>
      <c r="V979">
        <v>0</v>
      </c>
      <c r="W979">
        <v>0</v>
      </c>
      <c r="X979">
        <v>0</v>
      </c>
      <c r="Y979">
        <v>0</v>
      </c>
      <c r="Z979">
        <v>0</v>
      </c>
      <c r="AA979">
        <v>0.34549999999999997</v>
      </c>
      <c r="AB979">
        <v>0.32269999999999999</v>
      </c>
      <c r="AC979">
        <v>0.36309999999999998</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row>
    <row r="980" spans="8:48" x14ac:dyDescent="0.3">
      <c r="H980" t="s">
        <v>1813</v>
      </c>
      <c r="I980" t="s">
        <v>1814</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0.34689999999999999</v>
      </c>
      <c r="AM980">
        <v>0.77610000000000001</v>
      </c>
      <c r="AN980">
        <v>0.74380000000000002</v>
      </c>
      <c r="AO980">
        <v>0.84770000000000001</v>
      </c>
      <c r="AP980">
        <v>0.53210000000000002</v>
      </c>
      <c r="AQ980">
        <v>0</v>
      </c>
      <c r="AR980">
        <v>0</v>
      </c>
      <c r="AS980">
        <v>0</v>
      </c>
      <c r="AT980">
        <v>0</v>
      </c>
      <c r="AU980">
        <v>0</v>
      </c>
      <c r="AV980">
        <v>0</v>
      </c>
    </row>
    <row r="981" spans="8:48" x14ac:dyDescent="0.3">
      <c r="H981" t="s">
        <v>1815</v>
      </c>
      <c r="I981" t="s">
        <v>1816</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0.48330000000000001</v>
      </c>
      <c r="AG981">
        <v>0</v>
      </c>
      <c r="AH981">
        <v>0</v>
      </c>
      <c r="AI981">
        <v>0</v>
      </c>
      <c r="AJ981">
        <v>0</v>
      </c>
      <c r="AK981">
        <v>0</v>
      </c>
      <c r="AL981">
        <v>0</v>
      </c>
      <c r="AM981">
        <v>0</v>
      </c>
      <c r="AN981">
        <v>0</v>
      </c>
      <c r="AO981">
        <v>0</v>
      </c>
      <c r="AP981">
        <v>0</v>
      </c>
      <c r="AQ981">
        <v>0</v>
      </c>
      <c r="AR981">
        <v>0</v>
      </c>
      <c r="AS981">
        <v>0</v>
      </c>
      <c r="AT981">
        <v>0</v>
      </c>
      <c r="AU981">
        <v>0</v>
      </c>
      <c r="AV981">
        <v>0</v>
      </c>
    </row>
    <row r="982" spans="8:48" x14ac:dyDescent="0.3">
      <c r="H982" t="s">
        <v>1817</v>
      </c>
      <c r="I982" t="s">
        <v>1818</v>
      </c>
      <c r="J982">
        <v>0</v>
      </c>
      <c r="K982">
        <v>0</v>
      </c>
      <c r="L982">
        <v>0.34889999999999999</v>
      </c>
      <c r="M982">
        <v>0.35849999999999999</v>
      </c>
      <c r="N982">
        <v>0.3962</v>
      </c>
      <c r="O982">
        <v>0.38840000000000002</v>
      </c>
      <c r="P982">
        <v>0.38829999999999998</v>
      </c>
      <c r="Q982">
        <v>0.371</v>
      </c>
      <c r="R982">
        <v>0.32369999999999999</v>
      </c>
      <c r="S982">
        <v>0.21890000000000001</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row>
    <row r="983" spans="8:48" x14ac:dyDescent="0.3">
      <c r="H983" t="s">
        <v>1819</v>
      </c>
      <c r="I983" t="s">
        <v>1820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0.21279999999999999</v>
      </c>
      <c r="AS983">
        <v>0.21129999999999999</v>
      </c>
      <c r="AT983">
        <v>0</v>
      </c>
      <c r="AU983">
        <v>0</v>
      </c>
      <c r="AV983">
        <v>0</v>
      </c>
    </row>
    <row r="984" spans="8:48" x14ac:dyDescent="0.3">
      <c r="H984" t="s">
        <v>1821</v>
      </c>
      <c r="I984" t="s">
        <v>1822</v>
      </c>
      <c r="J984">
        <v>0</v>
      </c>
      <c r="K984">
        <v>0</v>
      </c>
      <c r="L984">
        <v>0</v>
      </c>
      <c r="M984">
        <v>0</v>
      </c>
      <c r="N984">
        <v>0</v>
      </c>
      <c r="O984">
        <v>0</v>
      </c>
      <c r="P984">
        <v>0</v>
      </c>
      <c r="Q984">
        <v>0</v>
      </c>
      <c r="R984">
        <v>0</v>
      </c>
      <c r="S984">
        <v>0</v>
      </c>
      <c r="T984">
        <v>0</v>
      </c>
      <c r="U984">
        <v>0</v>
      </c>
      <c r="V984">
        <v>0</v>
      </c>
      <c r="W984">
        <v>0.25169999999999998</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row>
    <row r="985" spans="8:48" x14ac:dyDescent="0.3">
      <c r="H985" t="s">
        <v>410</v>
      </c>
      <c r="I985" t="s">
        <v>575</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0.14949999999999999</v>
      </c>
      <c r="AN985">
        <v>0.1487</v>
      </c>
      <c r="AO985">
        <v>0.1605</v>
      </c>
      <c r="AP985">
        <v>0</v>
      </c>
      <c r="AQ985">
        <v>0</v>
      </c>
      <c r="AR985">
        <v>0</v>
      </c>
      <c r="AS985">
        <v>0</v>
      </c>
      <c r="AT985">
        <v>0</v>
      </c>
      <c r="AU985">
        <v>0</v>
      </c>
      <c r="AV985">
        <v>0</v>
      </c>
    </row>
    <row r="986" spans="8:48" x14ac:dyDescent="0.3">
      <c r="H986" t="s">
        <v>916</v>
      </c>
      <c r="I986" t="s">
        <v>917</v>
      </c>
      <c r="J986">
        <v>0</v>
      </c>
      <c r="K986">
        <v>0</v>
      </c>
      <c r="L986">
        <v>0</v>
      </c>
      <c r="M986">
        <v>0</v>
      </c>
      <c r="N986">
        <v>0</v>
      </c>
      <c r="O986">
        <v>0</v>
      </c>
      <c r="P986">
        <v>0</v>
      </c>
      <c r="Q986">
        <v>0</v>
      </c>
      <c r="R986">
        <v>0</v>
      </c>
      <c r="S986">
        <v>0</v>
      </c>
      <c r="T986">
        <v>0</v>
      </c>
      <c r="U986">
        <v>0</v>
      </c>
      <c r="V986">
        <v>0</v>
      </c>
      <c r="W986">
        <v>0</v>
      </c>
      <c r="X986">
        <v>0</v>
      </c>
      <c r="Y986">
        <v>0</v>
      </c>
      <c r="Z986">
        <v>0</v>
      </c>
      <c r="AA986">
        <v>0</v>
      </c>
      <c r="AB986">
        <v>0.16270000000000001</v>
      </c>
      <c r="AC986">
        <v>0.18410000000000001</v>
      </c>
      <c r="AD986">
        <v>0.57299999999999995</v>
      </c>
      <c r="AE986">
        <v>0.4052</v>
      </c>
      <c r="AF986">
        <v>0.443</v>
      </c>
      <c r="AG986">
        <v>0.5423</v>
      </c>
      <c r="AH986">
        <v>0.51670000000000005</v>
      </c>
      <c r="AI986">
        <v>0.54359999999999997</v>
      </c>
      <c r="AJ986">
        <v>0.51229999999999998</v>
      </c>
      <c r="AK986">
        <v>0.5877</v>
      </c>
      <c r="AL986">
        <v>0.52480000000000004</v>
      </c>
      <c r="AM986">
        <v>0.67949999999999999</v>
      </c>
      <c r="AN986">
        <v>0.60909999999999997</v>
      </c>
      <c r="AO986">
        <v>0.69279999999999997</v>
      </c>
      <c r="AP986">
        <v>0.59460000000000002</v>
      </c>
      <c r="AQ986">
        <v>0.68159999999999998</v>
      </c>
      <c r="AR986">
        <v>0.56599999999999995</v>
      </c>
      <c r="AS986">
        <v>0.56669999999999998</v>
      </c>
      <c r="AT986">
        <v>0</v>
      </c>
      <c r="AU986">
        <v>0</v>
      </c>
      <c r="AV986">
        <v>0</v>
      </c>
    </row>
    <row r="987" spans="8:48" x14ac:dyDescent="0.3">
      <c r="H987" t="s">
        <v>1823</v>
      </c>
      <c r="I987" t="s">
        <v>1824</v>
      </c>
      <c r="J987">
        <v>0.69210000000000005</v>
      </c>
      <c r="K987">
        <v>0.62370000000000003</v>
      </c>
      <c r="L987">
        <v>0.55069999999999997</v>
      </c>
      <c r="M987">
        <v>0.50519999999999998</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row>
    <row r="988" spans="8:48" x14ac:dyDescent="0.3">
      <c r="H988" t="s">
        <v>1825</v>
      </c>
      <c r="I988" t="s">
        <v>1826</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0.4173</v>
      </c>
      <c r="AJ988">
        <v>0.52200000000000002</v>
      </c>
      <c r="AK988">
        <v>0.65069999999999995</v>
      </c>
      <c r="AL988">
        <v>0.41639999999999999</v>
      </c>
      <c r="AM988">
        <v>0.40260000000000001</v>
      </c>
      <c r="AN988">
        <v>0.41289999999999999</v>
      </c>
      <c r="AO988">
        <v>0.46129999999999999</v>
      </c>
      <c r="AP988">
        <v>0</v>
      </c>
      <c r="AQ988">
        <v>0</v>
      </c>
      <c r="AR988">
        <v>0</v>
      </c>
      <c r="AS988">
        <v>0</v>
      </c>
      <c r="AT988">
        <v>0</v>
      </c>
      <c r="AU988">
        <v>0</v>
      </c>
      <c r="AV988">
        <v>0</v>
      </c>
    </row>
    <row r="989" spans="8:48" x14ac:dyDescent="0.3">
      <c r="H989" t="s">
        <v>1827</v>
      </c>
      <c r="I989" t="s">
        <v>1828</v>
      </c>
      <c r="J989">
        <v>0.42270000000000002</v>
      </c>
      <c r="K989">
        <v>0</v>
      </c>
      <c r="L989">
        <v>0.38990000000000002</v>
      </c>
      <c r="M989">
        <v>0.42320000000000002</v>
      </c>
      <c r="N989">
        <v>0.54010000000000002</v>
      </c>
      <c r="O989">
        <v>0.55549999999999999</v>
      </c>
      <c r="P989">
        <v>0.5262</v>
      </c>
      <c r="Q989">
        <v>0.46610000000000001</v>
      </c>
      <c r="R989">
        <v>0</v>
      </c>
      <c r="S989">
        <v>0.44230000000000003</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row>
    <row r="990" spans="8:48" x14ac:dyDescent="0.3">
      <c r="H990" t="s">
        <v>1829</v>
      </c>
      <c r="I990" t="s">
        <v>1830</v>
      </c>
      <c r="J990">
        <v>0</v>
      </c>
      <c r="K990">
        <v>0</v>
      </c>
      <c r="L990">
        <v>0.33329999999999999</v>
      </c>
      <c r="M990">
        <v>0.5101</v>
      </c>
      <c r="N990">
        <v>0.46920000000000001</v>
      </c>
      <c r="O990">
        <v>0.29220000000000002</v>
      </c>
      <c r="P990">
        <v>0.1883</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row>
    <row r="991" spans="8:48" x14ac:dyDescent="0.3">
      <c r="H991" t="s">
        <v>918</v>
      </c>
      <c r="I991" t="s">
        <v>919</v>
      </c>
      <c r="J991">
        <v>0</v>
      </c>
      <c r="K991">
        <v>0</v>
      </c>
      <c r="L991">
        <v>0</v>
      </c>
      <c r="M991">
        <v>0</v>
      </c>
      <c r="N991">
        <v>0</v>
      </c>
      <c r="O991">
        <v>0</v>
      </c>
      <c r="P991">
        <v>0</v>
      </c>
      <c r="Q991">
        <v>0</v>
      </c>
      <c r="R991">
        <v>0</v>
      </c>
      <c r="S991">
        <v>0</v>
      </c>
      <c r="T991">
        <v>0</v>
      </c>
      <c r="U991">
        <v>0</v>
      </c>
      <c r="V991">
        <v>0</v>
      </c>
      <c r="W991">
        <v>0</v>
      </c>
      <c r="X991">
        <v>0</v>
      </c>
      <c r="Y991">
        <v>0</v>
      </c>
      <c r="Z991">
        <v>0</v>
      </c>
      <c r="AA991">
        <v>0.2082</v>
      </c>
      <c r="AB991">
        <v>0.23980000000000001</v>
      </c>
      <c r="AC991">
        <v>0.3024</v>
      </c>
      <c r="AD991">
        <v>0.82740000000000002</v>
      </c>
      <c r="AE991">
        <v>0.65710000000000002</v>
      </c>
      <c r="AF991">
        <v>1.2539</v>
      </c>
      <c r="AG991">
        <v>1.2075</v>
      </c>
      <c r="AH991">
        <v>1.0587</v>
      </c>
      <c r="AI991">
        <v>1.0288999999999999</v>
      </c>
      <c r="AJ991">
        <v>0.8196</v>
      </c>
      <c r="AK991">
        <v>0.65269999999999995</v>
      </c>
      <c r="AL991">
        <v>0.435</v>
      </c>
      <c r="AM991">
        <v>0</v>
      </c>
      <c r="AN991">
        <v>0</v>
      </c>
      <c r="AO991">
        <v>0</v>
      </c>
      <c r="AP991">
        <v>0</v>
      </c>
      <c r="AQ991">
        <v>0</v>
      </c>
      <c r="AR991">
        <v>0</v>
      </c>
      <c r="AS991">
        <v>0</v>
      </c>
      <c r="AT991">
        <v>0</v>
      </c>
      <c r="AU991">
        <v>0</v>
      </c>
      <c r="AV991">
        <v>0</v>
      </c>
    </row>
    <row r="992" spans="8:48" x14ac:dyDescent="0.3">
      <c r="H992" t="s">
        <v>1831</v>
      </c>
      <c r="I992" t="s">
        <v>1832</v>
      </c>
      <c r="J992">
        <v>0</v>
      </c>
      <c r="K992">
        <v>0</v>
      </c>
      <c r="L992">
        <v>0</v>
      </c>
      <c r="M992">
        <v>0</v>
      </c>
      <c r="N992">
        <v>0</v>
      </c>
      <c r="O992">
        <v>0</v>
      </c>
      <c r="P992">
        <v>0.504</v>
      </c>
      <c r="Q992">
        <v>0.52270000000000005</v>
      </c>
      <c r="R992">
        <v>0.5242</v>
      </c>
      <c r="S992">
        <v>0</v>
      </c>
      <c r="T992">
        <v>0</v>
      </c>
      <c r="U992">
        <v>0</v>
      </c>
      <c r="V992">
        <v>0</v>
      </c>
      <c r="W992">
        <v>0</v>
      </c>
      <c r="X992">
        <v>0.52029999999999998</v>
      </c>
      <c r="Y992">
        <v>0.49180000000000001</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row>
    <row r="993" spans="8:48" x14ac:dyDescent="0.3">
      <c r="H993" t="s">
        <v>1833</v>
      </c>
      <c r="I993" t="s">
        <v>1834</v>
      </c>
      <c r="J993">
        <v>0</v>
      </c>
      <c r="K993">
        <v>0.58160000000000001</v>
      </c>
      <c r="L993">
        <v>0.6341</v>
      </c>
      <c r="M993">
        <v>0.45229999999999998</v>
      </c>
      <c r="N993">
        <v>0.49480000000000002</v>
      </c>
      <c r="O993">
        <v>0.46150000000000002</v>
      </c>
      <c r="P993">
        <v>0.40870000000000001</v>
      </c>
      <c r="Q993">
        <v>0.3947</v>
      </c>
      <c r="R993">
        <v>0.57010000000000005</v>
      </c>
      <c r="S993">
        <v>0.43690000000000001</v>
      </c>
      <c r="T993">
        <v>0.35720000000000002</v>
      </c>
      <c r="U993">
        <v>0.32690000000000002</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row>
    <row r="994" spans="8:48" x14ac:dyDescent="0.3">
      <c r="H994" t="s">
        <v>1835</v>
      </c>
      <c r="I994" t="s">
        <v>1836</v>
      </c>
      <c r="J994">
        <v>0</v>
      </c>
      <c r="K994">
        <v>0</v>
      </c>
      <c r="L994">
        <v>0</v>
      </c>
      <c r="M994">
        <v>0</v>
      </c>
      <c r="N994">
        <v>0.18210000000000001</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row>
    <row r="995" spans="8:48" x14ac:dyDescent="0.3">
      <c r="H995" t="s">
        <v>1837</v>
      </c>
      <c r="I995" t="s">
        <v>1838</v>
      </c>
      <c r="J995">
        <v>0</v>
      </c>
      <c r="K995">
        <v>0</v>
      </c>
      <c r="L995">
        <v>0.34250000000000003</v>
      </c>
      <c r="M995">
        <v>0.25729999999999997</v>
      </c>
      <c r="N995">
        <v>0.19919999999999999</v>
      </c>
      <c r="O995">
        <v>0</v>
      </c>
      <c r="P995">
        <v>0</v>
      </c>
      <c r="Q995">
        <v>0</v>
      </c>
      <c r="R995">
        <v>0</v>
      </c>
      <c r="S995">
        <v>0</v>
      </c>
      <c r="T995">
        <v>0</v>
      </c>
      <c r="U995">
        <v>0</v>
      </c>
      <c r="V995">
        <v>0</v>
      </c>
      <c r="W995">
        <v>0</v>
      </c>
      <c r="X995">
        <v>0</v>
      </c>
      <c r="Y995">
        <v>0</v>
      </c>
      <c r="Z995">
        <v>0</v>
      </c>
      <c r="AA995">
        <v>0.39660000000000001</v>
      </c>
      <c r="AB995">
        <v>0.47</v>
      </c>
      <c r="AC995">
        <v>0.58760000000000001</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row>
    <row r="996" spans="8:48" x14ac:dyDescent="0.3">
      <c r="H996" t="s">
        <v>1839</v>
      </c>
      <c r="I996" t="s">
        <v>1840</v>
      </c>
      <c r="J996">
        <v>0.48170000000000002</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row>
    <row r="997" spans="8:48" x14ac:dyDescent="0.3">
      <c r="H997" t="s">
        <v>1841</v>
      </c>
      <c r="I997" t="s">
        <v>1842</v>
      </c>
      <c r="J997">
        <v>0.48959999999999998</v>
      </c>
      <c r="K997">
        <v>0.58109999999999995</v>
      </c>
      <c r="L997">
        <v>0.56840000000000002</v>
      </c>
      <c r="M997">
        <v>0.43269999999999997</v>
      </c>
      <c r="N997">
        <v>0.2913</v>
      </c>
      <c r="O997">
        <v>0</v>
      </c>
      <c r="P997">
        <v>0</v>
      </c>
      <c r="Q997">
        <v>0</v>
      </c>
      <c r="R997">
        <v>0</v>
      </c>
      <c r="S997">
        <v>0</v>
      </c>
      <c r="T997">
        <v>0</v>
      </c>
      <c r="U997">
        <v>0</v>
      </c>
      <c r="V997">
        <v>0</v>
      </c>
      <c r="W997">
        <v>0</v>
      </c>
      <c r="X997">
        <v>0</v>
      </c>
      <c r="Y997">
        <v>0</v>
      </c>
      <c r="Z997">
        <v>0</v>
      </c>
      <c r="AA997">
        <v>0</v>
      </c>
      <c r="AB997">
        <v>0</v>
      </c>
      <c r="AC997">
        <v>0</v>
      </c>
      <c r="AD997">
        <v>0.24859999999999999</v>
      </c>
      <c r="AE997">
        <v>0</v>
      </c>
      <c r="AF997">
        <v>0</v>
      </c>
      <c r="AG997">
        <v>0</v>
      </c>
      <c r="AH997">
        <v>0</v>
      </c>
      <c r="AI997">
        <v>0</v>
      </c>
      <c r="AJ997">
        <v>0</v>
      </c>
      <c r="AK997">
        <v>0</v>
      </c>
      <c r="AL997">
        <v>0</v>
      </c>
      <c r="AM997">
        <v>0</v>
      </c>
      <c r="AN997">
        <v>0</v>
      </c>
      <c r="AO997">
        <v>0</v>
      </c>
      <c r="AP997">
        <v>0</v>
      </c>
      <c r="AQ997">
        <v>0.2477</v>
      </c>
      <c r="AR997">
        <v>0</v>
      </c>
      <c r="AS997">
        <v>0</v>
      </c>
      <c r="AT997">
        <v>0</v>
      </c>
      <c r="AU997">
        <v>0</v>
      </c>
      <c r="AV997">
        <v>0</v>
      </c>
    </row>
    <row r="998" spans="8:48" x14ac:dyDescent="0.3">
      <c r="H998" t="s">
        <v>1843</v>
      </c>
      <c r="I998" t="s">
        <v>1844</v>
      </c>
      <c r="J998">
        <v>0.42559999999999998</v>
      </c>
      <c r="K998">
        <v>0.4572</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row>
    <row r="999" spans="8:48" x14ac:dyDescent="0.3">
      <c r="H999" t="s">
        <v>1845</v>
      </c>
      <c r="I999" t="s">
        <v>1846</v>
      </c>
      <c r="J999">
        <v>0.34410000000000002</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row>
    <row r="1000" spans="8:48" x14ac:dyDescent="0.3">
      <c r="H1000" t="s">
        <v>1847</v>
      </c>
      <c r="I1000" t="s">
        <v>1848</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0.49309999999999998</v>
      </c>
      <c r="AH1000">
        <v>0.87329999999999997</v>
      </c>
      <c r="AI1000">
        <v>1.0049999999999999</v>
      </c>
      <c r="AJ1000">
        <v>0.78969999999999996</v>
      </c>
      <c r="AK1000">
        <v>0.66959999999999997</v>
      </c>
      <c r="AL1000">
        <v>0.48659999999999998</v>
      </c>
      <c r="AM1000">
        <v>0</v>
      </c>
      <c r="AN1000">
        <v>0</v>
      </c>
      <c r="AO1000">
        <v>0</v>
      </c>
      <c r="AP1000">
        <v>0</v>
      </c>
      <c r="AQ1000">
        <v>0</v>
      </c>
      <c r="AR1000">
        <v>0</v>
      </c>
      <c r="AS1000">
        <v>0</v>
      </c>
      <c r="AT1000">
        <v>0</v>
      </c>
      <c r="AU1000">
        <v>0</v>
      </c>
      <c r="AV1000">
        <v>0</v>
      </c>
    </row>
    <row r="1001" spans="8:48" x14ac:dyDescent="0.3">
      <c r="H1001" t="s">
        <v>1849</v>
      </c>
      <c r="I1001" t="s">
        <v>1850</v>
      </c>
      <c r="J1001">
        <v>0</v>
      </c>
      <c r="K1001">
        <v>0</v>
      </c>
      <c r="L1001">
        <v>0.40660000000000002</v>
      </c>
      <c r="M1001">
        <v>0.48959999999999998</v>
      </c>
      <c r="N1001">
        <v>0.41820000000000002</v>
      </c>
      <c r="O1001">
        <v>0.35780000000000001</v>
      </c>
      <c r="P1001">
        <v>0</v>
      </c>
      <c r="Q1001">
        <v>0</v>
      </c>
      <c r="R1001">
        <v>0</v>
      </c>
      <c r="S1001">
        <v>0</v>
      </c>
      <c r="T1001">
        <v>0</v>
      </c>
      <c r="U1001">
        <v>0</v>
      </c>
      <c r="V1001">
        <v>0</v>
      </c>
      <c r="W1001">
        <v>0</v>
      </c>
      <c r="X1001">
        <v>0</v>
      </c>
      <c r="Y1001">
        <v>0</v>
      </c>
      <c r="Z1001">
        <v>0</v>
      </c>
      <c r="AA1001">
        <v>0</v>
      </c>
      <c r="AB1001">
        <v>0</v>
      </c>
      <c r="AC1001">
        <v>0</v>
      </c>
      <c r="AD1001">
        <v>0.2455</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row>
    <row r="1002" spans="8:48" x14ac:dyDescent="0.3">
      <c r="H1002" t="s">
        <v>1851</v>
      </c>
      <c r="I1002" t="s">
        <v>1852</v>
      </c>
      <c r="J1002">
        <v>0.85270000000000001</v>
      </c>
      <c r="K1002">
        <v>0.4874</v>
      </c>
      <c r="L1002">
        <v>0.34610000000000002</v>
      </c>
      <c r="M1002">
        <v>0.48649999999999999</v>
      </c>
      <c r="N1002">
        <v>0.40679999999999999</v>
      </c>
      <c r="O1002">
        <v>0.24079999999999999</v>
      </c>
      <c r="P1002">
        <v>0.24610000000000001</v>
      </c>
      <c r="Q1002">
        <v>0.30420000000000003</v>
      </c>
      <c r="R1002">
        <v>0.29310000000000003</v>
      </c>
      <c r="S1002">
        <v>0.18709999999999999</v>
      </c>
      <c r="T1002">
        <v>8.2199999999999995E-2</v>
      </c>
      <c r="U1002">
        <v>7.4899999999999994E-2</v>
      </c>
      <c r="V1002">
        <v>0</v>
      </c>
      <c r="W1002">
        <v>0</v>
      </c>
      <c r="X1002">
        <v>0</v>
      </c>
      <c r="Y1002">
        <v>0</v>
      </c>
      <c r="Z1002">
        <v>0</v>
      </c>
      <c r="AA1002">
        <v>0</v>
      </c>
      <c r="AB1002">
        <v>0</v>
      </c>
      <c r="AC1002">
        <v>0</v>
      </c>
      <c r="AD1002">
        <v>0</v>
      </c>
      <c r="AE1002">
        <v>0</v>
      </c>
      <c r="AF1002">
        <v>0</v>
      </c>
      <c r="AG1002">
        <v>0</v>
      </c>
      <c r="AH1002">
        <v>0.33960000000000001</v>
      </c>
      <c r="AI1002">
        <v>0.45789999999999997</v>
      </c>
      <c r="AJ1002">
        <v>0.72</v>
      </c>
      <c r="AK1002">
        <v>0.64649999999999996</v>
      </c>
      <c r="AL1002">
        <v>0.57120000000000004</v>
      </c>
      <c r="AM1002">
        <v>0</v>
      </c>
      <c r="AN1002">
        <v>0</v>
      </c>
      <c r="AO1002">
        <v>0</v>
      </c>
      <c r="AP1002">
        <v>0</v>
      </c>
      <c r="AQ1002">
        <v>0</v>
      </c>
      <c r="AR1002">
        <v>0</v>
      </c>
      <c r="AS1002">
        <v>0</v>
      </c>
      <c r="AT1002">
        <v>0</v>
      </c>
      <c r="AU1002">
        <v>0</v>
      </c>
      <c r="AV1002">
        <v>0</v>
      </c>
    </row>
    <row r="1003" spans="8:48" x14ac:dyDescent="0.3">
      <c r="H1003" t="s">
        <v>1853</v>
      </c>
      <c r="I1003" t="s">
        <v>1854</v>
      </c>
      <c r="J1003">
        <v>0</v>
      </c>
      <c r="K1003">
        <v>0</v>
      </c>
      <c r="L1003">
        <v>0</v>
      </c>
      <c r="M1003">
        <v>0</v>
      </c>
      <c r="N1003">
        <v>0</v>
      </c>
      <c r="O1003">
        <v>0.54669999999999996</v>
      </c>
      <c r="P1003">
        <v>0.42630000000000001</v>
      </c>
      <c r="Q1003">
        <v>0.45340000000000003</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row>
    <row r="1004" spans="8:48" x14ac:dyDescent="0.3">
      <c r="H1004" t="s">
        <v>1855</v>
      </c>
      <c r="I1004" t="s">
        <v>1856</v>
      </c>
      <c r="J1004">
        <v>0.25309999999999999</v>
      </c>
      <c r="K1004">
        <v>0.44679999999999997</v>
      </c>
      <c r="L1004">
        <v>0</v>
      </c>
      <c r="M1004">
        <v>0</v>
      </c>
      <c r="N1004">
        <v>0</v>
      </c>
      <c r="O1004">
        <v>0</v>
      </c>
      <c r="P1004">
        <v>0</v>
      </c>
      <c r="Q1004">
        <v>0</v>
      </c>
      <c r="R1004">
        <v>0</v>
      </c>
      <c r="S1004">
        <v>0.61880000000000002</v>
      </c>
      <c r="T1004">
        <v>0.68930000000000002</v>
      </c>
      <c r="U1004">
        <v>0.73860000000000003</v>
      </c>
      <c r="V1004">
        <v>0.57410000000000005</v>
      </c>
      <c r="W1004">
        <v>0.63429999999999997</v>
      </c>
      <c r="X1004">
        <v>0.52780000000000005</v>
      </c>
      <c r="Y1004">
        <v>0.60550000000000004</v>
      </c>
      <c r="Z1004">
        <v>1.1000000000000001E-3</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row>
    <row r="1005" spans="8:48" x14ac:dyDescent="0.3">
      <c r="H1005" t="s">
        <v>1857</v>
      </c>
      <c r="I1005" t="s">
        <v>1858</v>
      </c>
      <c r="J1005">
        <v>0.39739999999999998</v>
      </c>
      <c r="K1005">
        <v>0.31759999999999999</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row>
    <row r="1006" spans="8:48" x14ac:dyDescent="0.3">
      <c r="H1006" t="s">
        <v>922</v>
      </c>
      <c r="I1006" t="s">
        <v>923</v>
      </c>
      <c r="J1006">
        <v>0.50660000000000005</v>
      </c>
      <c r="K1006">
        <v>0.71899999999999997</v>
      </c>
      <c r="L1006">
        <v>0.72989999999999999</v>
      </c>
      <c r="M1006">
        <v>0.71609999999999996</v>
      </c>
      <c r="N1006">
        <v>0.92149999999999999</v>
      </c>
      <c r="O1006">
        <v>0.74329999999999996</v>
      </c>
      <c r="P1006">
        <v>0.54649999999999999</v>
      </c>
      <c r="Q1006">
        <v>0.53759999999999997</v>
      </c>
      <c r="R1006">
        <v>0.48359999999999997</v>
      </c>
      <c r="S1006">
        <v>0.37380000000000002</v>
      </c>
      <c r="T1006">
        <v>0.19320000000000001</v>
      </c>
      <c r="U1006">
        <v>0.2099</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row>
    <row r="1007" spans="8:48" x14ac:dyDescent="0.3">
      <c r="H1007" t="s">
        <v>1859</v>
      </c>
      <c r="I1007" t="s">
        <v>1860</v>
      </c>
      <c r="J1007">
        <v>0</v>
      </c>
      <c r="K1007">
        <v>0</v>
      </c>
      <c r="L1007">
        <v>0</v>
      </c>
      <c r="M1007">
        <v>0</v>
      </c>
      <c r="N1007">
        <v>0</v>
      </c>
      <c r="O1007">
        <v>0</v>
      </c>
      <c r="P1007">
        <v>0.48180000000000001</v>
      </c>
      <c r="Q1007">
        <v>0.56879999999999997</v>
      </c>
      <c r="R1007">
        <v>0.48320000000000002</v>
      </c>
      <c r="S1007">
        <v>0.38329999999999997</v>
      </c>
      <c r="T1007">
        <v>0.53029999999999999</v>
      </c>
      <c r="U1007">
        <v>0.46100000000000002</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row>
    <row r="1008" spans="8:48" x14ac:dyDescent="0.3">
      <c r="H1008" t="s">
        <v>1861</v>
      </c>
      <c r="I1008" t="s">
        <v>1862</v>
      </c>
      <c r="J1008">
        <v>0</v>
      </c>
      <c r="K1008">
        <v>0</v>
      </c>
      <c r="L1008">
        <v>0</v>
      </c>
      <c r="M1008">
        <v>0</v>
      </c>
      <c r="N1008">
        <v>0</v>
      </c>
      <c r="O1008">
        <v>0</v>
      </c>
      <c r="P1008">
        <v>0</v>
      </c>
      <c r="Q1008">
        <v>0</v>
      </c>
      <c r="R1008">
        <v>0</v>
      </c>
      <c r="S1008">
        <v>0</v>
      </c>
      <c r="T1008">
        <v>0.33950000000000002</v>
      </c>
      <c r="U1008">
        <v>0.313</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row>
    <row r="1009" spans="8:48" x14ac:dyDescent="0.3">
      <c r="H1009" t="s">
        <v>1863</v>
      </c>
      <c r="I1009" t="s">
        <v>1864</v>
      </c>
      <c r="J1009">
        <v>0</v>
      </c>
      <c r="K1009">
        <v>0</v>
      </c>
      <c r="L1009">
        <v>0</v>
      </c>
      <c r="M1009">
        <v>0</v>
      </c>
      <c r="N1009">
        <v>0</v>
      </c>
      <c r="O1009">
        <v>0</v>
      </c>
      <c r="P1009">
        <v>0</v>
      </c>
      <c r="Q1009">
        <v>0</v>
      </c>
      <c r="R1009">
        <v>0</v>
      </c>
      <c r="S1009">
        <v>0</v>
      </c>
      <c r="T1009">
        <v>0</v>
      </c>
      <c r="U1009">
        <v>0</v>
      </c>
      <c r="V1009">
        <v>0</v>
      </c>
      <c r="W1009">
        <v>0</v>
      </c>
      <c r="X1009">
        <v>0</v>
      </c>
      <c r="Y1009">
        <v>0</v>
      </c>
      <c r="Z1009">
        <v>0.14560000000000001</v>
      </c>
      <c r="AA1009">
        <v>0.1298</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row>
    <row r="1010" spans="8:48" x14ac:dyDescent="0.3">
      <c r="H1010" t="s">
        <v>1865</v>
      </c>
      <c r="I1010" t="s">
        <v>1866</v>
      </c>
      <c r="J1010">
        <v>0</v>
      </c>
      <c r="K1010">
        <v>0.42199999999999999</v>
      </c>
      <c r="L1010">
        <v>0.4047</v>
      </c>
      <c r="M1010">
        <v>0.28170000000000001</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row>
    <row r="1011" spans="8:48" x14ac:dyDescent="0.3">
      <c r="H1011" t="s">
        <v>1867</v>
      </c>
      <c r="I1011" t="s">
        <v>1868</v>
      </c>
      <c r="J1011">
        <v>0</v>
      </c>
      <c r="K1011">
        <v>0</v>
      </c>
      <c r="L1011">
        <v>0</v>
      </c>
      <c r="M1011">
        <v>0.25380000000000003</v>
      </c>
      <c r="N1011">
        <v>0.27639999999999998</v>
      </c>
      <c r="O1011">
        <v>0.2303</v>
      </c>
      <c r="P1011">
        <v>0.2878</v>
      </c>
      <c r="Q1011">
        <v>0.27839999999999998</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row>
    <row r="1012" spans="8:48" x14ac:dyDescent="0.3">
      <c r="H1012" t="s">
        <v>1869</v>
      </c>
      <c r="I1012" t="s">
        <v>1870</v>
      </c>
      <c r="J1012">
        <v>0.49209999999999998</v>
      </c>
      <c r="K1012">
        <v>0.72489999999999999</v>
      </c>
      <c r="L1012">
        <v>0.7419</v>
      </c>
      <c r="M1012">
        <v>0.51139999999999997</v>
      </c>
      <c r="N1012">
        <v>0</v>
      </c>
      <c r="O1012">
        <v>0</v>
      </c>
      <c r="P1012">
        <v>0</v>
      </c>
      <c r="Q1012">
        <v>0</v>
      </c>
      <c r="R1012">
        <v>0</v>
      </c>
      <c r="S1012">
        <v>0</v>
      </c>
      <c r="T1012">
        <v>0</v>
      </c>
      <c r="U1012">
        <v>0</v>
      </c>
      <c r="V1012">
        <v>0.48139999999999999</v>
      </c>
      <c r="W1012">
        <v>0</v>
      </c>
      <c r="X1012">
        <v>0</v>
      </c>
      <c r="Y1012">
        <v>0</v>
      </c>
      <c r="Z1012">
        <v>0</v>
      </c>
      <c r="AA1012">
        <v>0</v>
      </c>
      <c r="AB1012">
        <v>0.51370000000000005</v>
      </c>
      <c r="AC1012">
        <v>0.62219999999999998</v>
      </c>
      <c r="AD1012">
        <v>0.63780000000000003</v>
      </c>
      <c r="AE1012">
        <v>0.39200000000000002</v>
      </c>
      <c r="AF1012">
        <v>0.36380000000000001</v>
      </c>
      <c r="AG1012">
        <v>0</v>
      </c>
      <c r="AH1012">
        <v>0</v>
      </c>
      <c r="AI1012">
        <v>0</v>
      </c>
      <c r="AJ1012">
        <v>0</v>
      </c>
      <c r="AK1012">
        <v>0</v>
      </c>
      <c r="AL1012">
        <v>0</v>
      </c>
      <c r="AM1012">
        <v>0</v>
      </c>
      <c r="AN1012">
        <v>0</v>
      </c>
      <c r="AO1012">
        <v>0</v>
      </c>
      <c r="AP1012">
        <v>0</v>
      </c>
      <c r="AQ1012">
        <v>0</v>
      </c>
      <c r="AR1012">
        <v>0</v>
      </c>
      <c r="AS1012">
        <v>0</v>
      </c>
      <c r="AT1012">
        <v>0</v>
      </c>
      <c r="AU1012">
        <v>0</v>
      </c>
      <c r="AV1012">
        <v>0</v>
      </c>
    </row>
    <row r="1013" spans="8:48" x14ac:dyDescent="0.3">
      <c r="H1013" t="s">
        <v>1871</v>
      </c>
      <c r="I1013" t="s">
        <v>1872</v>
      </c>
      <c r="J1013">
        <v>0.63570000000000004</v>
      </c>
      <c r="K1013">
        <v>0.69969999999999999</v>
      </c>
      <c r="L1013">
        <v>0.54520000000000002</v>
      </c>
      <c r="M1013">
        <v>0.43409999999999999</v>
      </c>
      <c r="N1013">
        <v>0.5262</v>
      </c>
      <c r="O1013">
        <v>0.43009999999999998</v>
      </c>
      <c r="P1013">
        <v>0.40660000000000002</v>
      </c>
      <c r="Q1013">
        <v>0.57240000000000002</v>
      </c>
      <c r="R1013">
        <v>0.55159999999999998</v>
      </c>
      <c r="S1013">
        <v>0</v>
      </c>
      <c r="T1013">
        <v>0</v>
      </c>
      <c r="U1013">
        <v>0</v>
      </c>
      <c r="V1013">
        <v>0</v>
      </c>
      <c r="W1013">
        <v>0</v>
      </c>
      <c r="X1013">
        <v>0</v>
      </c>
      <c r="Y1013">
        <v>0</v>
      </c>
      <c r="Z1013">
        <v>0</v>
      </c>
      <c r="AA1013">
        <v>0</v>
      </c>
      <c r="AB1013">
        <v>0</v>
      </c>
      <c r="AC1013">
        <v>0</v>
      </c>
      <c r="AD1013">
        <v>0</v>
      </c>
      <c r="AE1013">
        <v>0.4299</v>
      </c>
      <c r="AF1013">
        <v>0.84130000000000005</v>
      </c>
      <c r="AG1013">
        <v>0</v>
      </c>
      <c r="AH1013">
        <v>0</v>
      </c>
      <c r="AI1013">
        <v>0</v>
      </c>
      <c r="AJ1013">
        <v>0</v>
      </c>
      <c r="AK1013">
        <v>0</v>
      </c>
      <c r="AL1013">
        <v>0</v>
      </c>
      <c r="AM1013">
        <v>0</v>
      </c>
      <c r="AN1013">
        <v>0</v>
      </c>
      <c r="AO1013">
        <v>0</v>
      </c>
      <c r="AP1013">
        <v>0</v>
      </c>
      <c r="AQ1013">
        <v>0</v>
      </c>
      <c r="AR1013">
        <v>0</v>
      </c>
      <c r="AS1013">
        <v>0</v>
      </c>
      <c r="AT1013">
        <v>0</v>
      </c>
      <c r="AU1013">
        <v>0</v>
      </c>
      <c r="AV1013">
        <v>0</v>
      </c>
    </row>
    <row r="1014" spans="8:48" x14ac:dyDescent="0.3">
      <c r="H1014" t="s">
        <v>930</v>
      </c>
      <c r="I1014" t="s">
        <v>931</v>
      </c>
      <c r="J1014">
        <v>0.49990000000000001</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row>
    <row r="1015" spans="8:48" x14ac:dyDescent="0.3">
      <c r="H1015" t="s">
        <v>1873</v>
      </c>
      <c r="I1015" t="s">
        <v>1874</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0.57010000000000005</v>
      </c>
      <c r="AE1015">
        <v>0.55910000000000004</v>
      </c>
      <c r="AF1015">
        <v>0.35980000000000001</v>
      </c>
      <c r="AG1015">
        <v>0.39989999999999998</v>
      </c>
      <c r="AH1015">
        <v>0.56610000000000005</v>
      </c>
      <c r="AI1015">
        <v>0</v>
      </c>
      <c r="AJ1015">
        <v>0</v>
      </c>
      <c r="AK1015">
        <v>0</v>
      </c>
      <c r="AL1015">
        <v>0</v>
      </c>
      <c r="AM1015">
        <v>0</v>
      </c>
      <c r="AN1015">
        <v>0</v>
      </c>
      <c r="AO1015">
        <v>0</v>
      </c>
      <c r="AP1015">
        <v>0</v>
      </c>
      <c r="AQ1015">
        <v>0</v>
      </c>
      <c r="AR1015">
        <v>0</v>
      </c>
      <c r="AS1015">
        <v>0</v>
      </c>
      <c r="AT1015">
        <v>0</v>
      </c>
      <c r="AU1015">
        <v>0</v>
      </c>
      <c r="AV1015">
        <v>0</v>
      </c>
    </row>
    <row r="1016" spans="8:48" x14ac:dyDescent="0.3">
      <c r="H1016" t="s">
        <v>1875</v>
      </c>
      <c r="I1016" t="s">
        <v>1876</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0.19439999999999999</v>
      </c>
      <c r="AG1016">
        <v>0</v>
      </c>
      <c r="AH1016">
        <v>0</v>
      </c>
      <c r="AI1016">
        <v>0</v>
      </c>
      <c r="AJ1016">
        <v>0.34899999999999998</v>
      </c>
      <c r="AK1016">
        <v>0.3614</v>
      </c>
      <c r="AL1016">
        <v>0.92490000000000006</v>
      </c>
      <c r="AM1016">
        <v>0.6885</v>
      </c>
      <c r="AN1016">
        <v>1.1839999999999999</v>
      </c>
      <c r="AO1016">
        <v>0.80900000000000005</v>
      </c>
      <c r="AP1016">
        <v>0.64429999999999998</v>
      </c>
      <c r="AQ1016">
        <v>0.5504</v>
      </c>
      <c r="AR1016">
        <v>0.67679999999999996</v>
      </c>
      <c r="AS1016">
        <v>0.59399999999999997</v>
      </c>
      <c r="AT1016">
        <v>0.4738</v>
      </c>
      <c r="AU1016">
        <v>0.34439999999999998</v>
      </c>
      <c r="AV1016">
        <v>0</v>
      </c>
    </row>
    <row r="1017" spans="8:48" x14ac:dyDescent="0.3">
      <c r="H1017" t="s">
        <v>1877</v>
      </c>
      <c r="I1017" t="s">
        <v>1878</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0.24349999999999999</v>
      </c>
      <c r="AH1017">
        <v>0.40410000000000001</v>
      </c>
      <c r="AI1017">
        <v>0.49020000000000002</v>
      </c>
      <c r="AJ1017">
        <v>0.62970000000000004</v>
      </c>
      <c r="AK1017">
        <v>0.46989999999999998</v>
      </c>
      <c r="AL1017">
        <v>0</v>
      </c>
      <c r="AM1017">
        <v>0</v>
      </c>
      <c r="AN1017">
        <v>0</v>
      </c>
      <c r="AO1017">
        <v>0</v>
      </c>
      <c r="AP1017">
        <v>0</v>
      </c>
      <c r="AQ1017">
        <v>0</v>
      </c>
      <c r="AR1017">
        <v>0</v>
      </c>
      <c r="AS1017">
        <v>0</v>
      </c>
      <c r="AT1017">
        <v>0</v>
      </c>
      <c r="AU1017">
        <v>0</v>
      </c>
      <c r="AV1017">
        <v>0</v>
      </c>
    </row>
    <row r="1018" spans="8:48" x14ac:dyDescent="0.3">
      <c r="H1018" t="s">
        <v>1879</v>
      </c>
      <c r="I1018" t="s">
        <v>1880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0.49070000000000003</v>
      </c>
      <c r="AC1018">
        <v>0.4793</v>
      </c>
      <c r="AD1018">
        <v>0.44209999999999999</v>
      </c>
      <c r="AE1018">
        <v>0.2984</v>
      </c>
      <c r="AF1018">
        <v>0</v>
      </c>
      <c r="AG1018">
        <v>0</v>
      </c>
      <c r="AH1018">
        <v>0</v>
      </c>
      <c r="AI1018">
        <v>0</v>
      </c>
      <c r="AJ1018">
        <v>0</v>
      </c>
      <c r="AK1018">
        <v>0</v>
      </c>
      <c r="AL1018">
        <v>0</v>
      </c>
      <c r="AM1018">
        <v>0</v>
      </c>
      <c r="AN1018">
        <v>0</v>
      </c>
      <c r="AO1018">
        <v>0</v>
      </c>
      <c r="AP1018">
        <v>0</v>
      </c>
      <c r="AQ1018">
        <v>0</v>
      </c>
      <c r="AR1018">
        <v>0</v>
      </c>
      <c r="AS1018">
        <v>0</v>
      </c>
      <c r="AT1018">
        <v>0</v>
      </c>
      <c r="AU1018">
        <v>0</v>
      </c>
      <c r="AV1018">
        <v>0</v>
      </c>
    </row>
    <row r="1019" spans="8:48" x14ac:dyDescent="0.3">
      <c r="H1019" t="s">
        <v>1881</v>
      </c>
      <c r="I1019" t="s">
        <v>1882</v>
      </c>
      <c r="J1019">
        <v>0</v>
      </c>
      <c r="K1019">
        <v>0</v>
      </c>
      <c r="L1019">
        <v>0</v>
      </c>
      <c r="M1019">
        <v>0</v>
      </c>
      <c r="N1019">
        <v>0</v>
      </c>
      <c r="O1019">
        <v>0</v>
      </c>
      <c r="P1019">
        <v>0</v>
      </c>
      <c r="Q1019">
        <v>0</v>
      </c>
      <c r="R1019">
        <v>0.55649999999999999</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row>
    <row r="1020" spans="8:48" x14ac:dyDescent="0.3">
      <c r="H1020" t="s">
        <v>1883</v>
      </c>
      <c r="I1020" t="s">
        <v>1884</v>
      </c>
      <c r="J1020">
        <v>0</v>
      </c>
      <c r="K1020">
        <v>0</v>
      </c>
      <c r="L1020">
        <v>0</v>
      </c>
      <c r="M1020">
        <v>0</v>
      </c>
      <c r="N1020">
        <v>0</v>
      </c>
      <c r="O1020">
        <v>0</v>
      </c>
      <c r="P1020">
        <v>0</v>
      </c>
      <c r="Q1020">
        <v>0</v>
      </c>
      <c r="R1020">
        <v>0</v>
      </c>
      <c r="S1020">
        <v>0</v>
      </c>
      <c r="T1020">
        <v>0</v>
      </c>
      <c r="U1020">
        <v>0</v>
      </c>
      <c r="V1020">
        <v>0</v>
      </c>
      <c r="W1020">
        <v>0</v>
      </c>
      <c r="X1020">
        <v>0</v>
      </c>
      <c r="Y1020">
        <v>1.1705000000000001</v>
      </c>
      <c r="Z1020">
        <v>0.86570000000000003</v>
      </c>
      <c r="AA1020">
        <v>0</v>
      </c>
      <c r="AB1020">
        <v>0</v>
      </c>
      <c r="AC1020">
        <v>0</v>
      </c>
      <c r="AD1020">
        <v>0</v>
      </c>
      <c r="AE1020">
        <v>7.4800000000000005E-2</v>
      </c>
      <c r="AF1020">
        <v>0</v>
      </c>
      <c r="AG1020">
        <v>0</v>
      </c>
      <c r="AH1020">
        <v>0.57809999999999995</v>
      </c>
      <c r="AI1020">
        <v>0.52980000000000005</v>
      </c>
      <c r="AJ1020">
        <v>0.39489999999999997</v>
      </c>
      <c r="AK1020">
        <v>0.41420000000000001</v>
      </c>
      <c r="AL1020">
        <v>0.50029999999999997</v>
      </c>
      <c r="AM1020">
        <v>0.2843</v>
      </c>
      <c r="AN1020">
        <v>0.3</v>
      </c>
      <c r="AO1020">
        <v>0</v>
      </c>
      <c r="AP1020">
        <v>0</v>
      </c>
      <c r="AQ1020">
        <v>0</v>
      </c>
      <c r="AR1020">
        <v>0</v>
      </c>
      <c r="AS1020">
        <v>0</v>
      </c>
      <c r="AT1020">
        <v>0</v>
      </c>
      <c r="AU1020">
        <v>0</v>
      </c>
      <c r="AV1020">
        <v>0</v>
      </c>
    </row>
    <row r="1021" spans="8:48" x14ac:dyDescent="0.3">
      <c r="H1021" t="s">
        <v>1885</v>
      </c>
      <c r="I1021" t="s">
        <v>1886</v>
      </c>
      <c r="J1021">
        <v>0</v>
      </c>
      <c r="K1021">
        <v>0</v>
      </c>
      <c r="L1021">
        <v>0</v>
      </c>
      <c r="M1021">
        <v>0</v>
      </c>
      <c r="N1021">
        <v>0</v>
      </c>
      <c r="O1021">
        <v>0</v>
      </c>
      <c r="P1021">
        <v>0</v>
      </c>
      <c r="Q1021">
        <v>0</v>
      </c>
      <c r="R1021">
        <v>0</v>
      </c>
      <c r="S1021">
        <v>0</v>
      </c>
      <c r="T1021">
        <v>0</v>
      </c>
      <c r="U1021">
        <v>0</v>
      </c>
      <c r="V1021">
        <v>0.20330000000000001</v>
      </c>
      <c r="W1021">
        <v>0.2024</v>
      </c>
      <c r="X1021">
        <v>0.2261</v>
      </c>
      <c r="Y1021">
        <v>0.24740000000000001</v>
      </c>
      <c r="Z1021">
        <v>0.2954</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row>
    <row r="1022" spans="8:48" x14ac:dyDescent="0.3">
      <c r="H1022" t="s">
        <v>1887</v>
      </c>
      <c r="I1022" t="s">
        <v>1888</v>
      </c>
      <c r="J1022">
        <v>0</v>
      </c>
      <c r="K1022">
        <v>0</v>
      </c>
      <c r="L1022">
        <v>0</v>
      </c>
      <c r="M1022">
        <v>0</v>
      </c>
      <c r="N1022">
        <v>0</v>
      </c>
      <c r="O1022">
        <v>0</v>
      </c>
      <c r="P1022">
        <v>0</v>
      </c>
      <c r="Q1022">
        <v>0</v>
      </c>
      <c r="R1022">
        <v>0</v>
      </c>
      <c r="S1022">
        <v>0</v>
      </c>
      <c r="T1022">
        <v>0</v>
      </c>
      <c r="U1022">
        <v>0</v>
      </c>
      <c r="V1022">
        <v>0.48220000000000002</v>
      </c>
      <c r="W1022">
        <v>0.50880000000000003</v>
      </c>
      <c r="X1022">
        <v>0.4909</v>
      </c>
      <c r="Y1022">
        <v>0.46600000000000003</v>
      </c>
      <c r="Z1022">
        <v>0.87260000000000004</v>
      </c>
      <c r="AA1022">
        <v>0.55589999999999995</v>
      </c>
      <c r="AB1022">
        <v>0.54120000000000001</v>
      </c>
      <c r="AC1022">
        <v>0.58430000000000004</v>
      </c>
      <c r="AD1022">
        <v>0.76729999999999998</v>
      </c>
      <c r="AE1022">
        <v>0.63739999999999997</v>
      </c>
      <c r="AF1022">
        <v>0.5948</v>
      </c>
      <c r="AG1022">
        <v>0.47799999999999998</v>
      </c>
      <c r="AH1022">
        <v>0.6149</v>
      </c>
      <c r="AI1022">
        <v>0.52290000000000003</v>
      </c>
      <c r="AJ1022">
        <v>0.56950000000000001</v>
      </c>
      <c r="AK1022">
        <v>0.50429999999999997</v>
      </c>
      <c r="AL1022">
        <v>0.54830000000000001</v>
      </c>
      <c r="AM1022">
        <v>0.50490000000000002</v>
      </c>
      <c r="AN1022">
        <v>0</v>
      </c>
      <c r="AO1022">
        <v>0</v>
      </c>
      <c r="AP1022">
        <v>0</v>
      </c>
      <c r="AQ1022">
        <v>0</v>
      </c>
      <c r="AR1022">
        <v>0</v>
      </c>
      <c r="AS1022">
        <v>0</v>
      </c>
      <c r="AT1022">
        <v>0</v>
      </c>
      <c r="AU1022">
        <v>0</v>
      </c>
      <c r="AV1022">
        <v>0</v>
      </c>
    </row>
    <row r="1023" spans="8:48" x14ac:dyDescent="0.3">
      <c r="H1023" t="s">
        <v>228</v>
      </c>
      <c r="I1023" t="s">
        <v>1889</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0.60660000000000003</v>
      </c>
      <c r="AP1023">
        <v>0.97750000000000004</v>
      </c>
      <c r="AQ1023">
        <v>1.0103</v>
      </c>
      <c r="AR1023">
        <v>0.74029999999999996</v>
      </c>
      <c r="AS1023">
        <v>0</v>
      </c>
      <c r="AT1023">
        <v>0</v>
      </c>
      <c r="AU1023">
        <v>0</v>
      </c>
      <c r="AV1023">
        <v>0</v>
      </c>
    </row>
    <row r="1024" spans="8:48" x14ac:dyDescent="0.3">
      <c r="H1024" t="s">
        <v>932</v>
      </c>
      <c r="I1024" t="s">
        <v>933</v>
      </c>
      <c r="J1024">
        <v>0</v>
      </c>
      <c r="K1024">
        <v>0</v>
      </c>
      <c r="L1024">
        <v>0</v>
      </c>
      <c r="M1024">
        <v>0</v>
      </c>
      <c r="N1024">
        <v>0</v>
      </c>
      <c r="O1024">
        <v>0</v>
      </c>
      <c r="P1024">
        <v>0.44979999999999998</v>
      </c>
      <c r="Q1024">
        <v>0.44550000000000001</v>
      </c>
      <c r="R1024">
        <v>0.46810000000000002</v>
      </c>
      <c r="S1024">
        <v>0.6714</v>
      </c>
      <c r="T1024">
        <v>0.67279999999999995</v>
      </c>
      <c r="U1024">
        <v>0.66859999999999997</v>
      </c>
      <c r="V1024">
        <v>0.50149999999999995</v>
      </c>
      <c r="W1024">
        <v>0.67500000000000004</v>
      </c>
      <c r="X1024">
        <v>0.70250000000000001</v>
      </c>
      <c r="Y1024">
        <v>0.77080000000000004</v>
      </c>
      <c r="Z1024">
        <v>0.68500000000000005</v>
      </c>
      <c r="AA1024">
        <v>0.51329999999999998</v>
      </c>
      <c r="AB1024">
        <v>0.45390000000000003</v>
      </c>
      <c r="AC1024">
        <v>0.48299999999999998</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row>
    <row r="1025" spans="8:48" x14ac:dyDescent="0.3">
      <c r="H1025" t="s">
        <v>1890</v>
      </c>
      <c r="I1025" t="s">
        <v>1891</v>
      </c>
      <c r="J1025">
        <v>0</v>
      </c>
      <c r="K1025">
        <v>0</v>
      </c>
      <c r="L1025">
        <v>0</v>
      </c>
      <c r="M1025">
        <v>0</v>
      </c>
      <c r="N1025">
        <v>0</v>
      </c>
      <c r="O1025">
        <v>0</v>
      </c>
      <c r="P1025">
        <v>0</v>
      </c>
      <c r="Q1025">
        <v>0</v>
      </c>
      <c r="R1025">
        <v>0</v>
      </c>
      <c r="S1025">
        <v>0</v>
      </c>
      <c r="T1025">
        <v>0</v>
      </c>
      <c r="U1025">
        <v>0</v>
      </c>
      <c r="V1025">
        <v>0</v>
      </c>
      <c r="W1025">
        <v>0</v>
      </c>
      <c r="X1025">
        <v>0</v>
      </c>
      <c r="Y1025">
        <v>0</v>
      </c>
      <c r="Z1025">
        <v>0.57050000000000001</v>
      </c>
      <c r="AA1025">
        <v>0.50870000000000004</v>
      </c>
      <c r="AB1025">
        <v>0.56769999999999998</v>
      </c>
      <c r="AC1025">
        <v>0.67510000000000003</v>
      </c>
      <c r="AD1025">
        <v>0.75049999999999994</v>
      </c>
      <c r="AE1025">
        <v>0.68720000000000003</v>
      </c>
      <c r="AF1025">
        <v>0.74370000000000003</v>
      </c>
      <c r="AG1025">
        <v>0.38890000000000002</v>
      </c>
      <c r="AH1025">
        <v>0</v>
      </c>
      <c r="AI1025">
        <v>0</v>
      </c>
      <c r="AJ1025">
        <v>0</v>
      </c>
      <c r="AK1025">
        <v>0</v>
      </c>
      <c r="AL1025">
        <v>0</v>
      </c>
      <c r="AM1025">
        <v>0</v>
      </c>
      <c r="AN1025">
        <v>0</v>
      </c>
      <c r="AO1025">
        <v>0</v>
      </c>
      <c r="AP1025">
        <v>0</v>
      </c>
      <c r="AQ1025">
        <v>0</v>
      </c>
      <c r="AR1025">
        <v>0</v>
      </c>
      <c r="AS1025">
        <v>0</v>
      </c>
      <c r="AT1025">
        <v>0</v>
      </c>
      <c r="AU1025">
        <v>0</v>
      </c>
      <c r="AV1025">
        <v>0</v>
      </c>
    </row>
    <row r="1026" spans="8:48" x14ac:dyDescent="0.3">
      <c r="H1026" t="s">
        <v>1892</v>
      </c>
      <c r="I1026" t="s">
        <v>1893</v>
      </c>
      <c r="J1026">
        <v>0</v>
      </c>
      <c r="K1026">
        <v>0</v>
      </c>
      <c r="L1026">
        <v>0</v>
      </c>
      <c r="M1026">
        <v>0</v>
      </c>
      <c r="N1026">
        <v>0</v>
      </c>
      <c r="O1026">
        <v>0</v>
      </c>
      <c r="P1026">
        <v>0</v>
      </c>
      <c r="Q1026">
        <v>0</v>
      </c>
      <c r="R1026">
        <v>0</v>
      </c>
      <c r="S1026">
        <v>0</v>
      </c>
      <c r="T1026">
        <v>0</v>
      </c>
      <c r="U1026">
        <v>0</v>
      </c>
      <c r="V1026">
        <v>0.44950000000000001</v>
      </c>
      <c r="W1026">
        <v>0.4239</v>
      </c>
      <c r="X1026">
        <v>0.50390000000000001</v>
      </c>
      <c r="Y1026">
        <v>0.63329999999999997</v>
      </c>
      <c r="Z1026">
        <v>0.96660000000000001</v>
      </c>
      <c r="AA1026">
        <v>0.60460000000000003</v>
      </c>
      <c r="AB1026">
        <v>0.51290000000000002</v>
      </c>
      <c r="AC1026">
        <v>0.505</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row>
    <row r="1027" spans="8:48" x14ac:dyDescent="0.3">
      <c r="H1027" t="s">
        <v>934</v>
      </c>
      <c r="I1027" t="s">
        <v>935</v>
      </c>
      <c r="J1027">
        <v>0</v>
      </c>
      <c r="K1027">
        <v>0</v>
      </c>
      <c r="L1027">
        <v>0.2303</v>
      </c>
      <c r="M1027">
        <v>0.314</v>
      </c>
      <c r="N1027">
        <v>0.32379999999999998</v>
      </c>
      <c r="O1027">
        <v>0.1946</v>
      </c>
      <c r="P1027">
        <v>3.9199999999999999E-2</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row>
    <row r="1028" spans="8:48" x14ac:dyDescent="0.3">
      <c r="H1028" t="s">
        <v>1894</v>
      </c>
      <c r="I1028" t="s">
        <v>1895</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0.28860000000000002</v>
      </c>
      <c r="AL1028">
        <v>0</v>
      </c>
      <c r="AM1028">
        <v>0</v>
      </c>
      <c r="AN1028">
        <v>0</v>
      </c>
      <c r="AO1028">
        <v>0</v>
      </c>
      <c r="AP1028">
        <v>0</v>
      </c>
      <c r="AQ1028">
        <v>0</v>
      </c>
      <c r="AR1028">
        <v>0</v>
      </c>
      <c r="AS1028">
        <v>0</v>
      </c>
      <c r="AT1028">
        <v>0</v>
      </c>
      <c r="AU1028">
        <v>0</v>
      </c>
      <c r="AV1028">
        <v>0</v>
      </c>
    </row>
    <row r="1029" spans="8:48" x14ac:dyDescent="0.3">
      <c r="H1029" t="s">
        <v>1896</v>
      </c>
      <c r="I1029" t="s">
        <v>1897</v>
      </c>
      <c r="J1029">
        <v>0.2656</v>
      </c>
      <c r="K1029">
        <v>0.4178</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row>
    <row r="1030" spans="8:48" x14ac:dyDescent="0.3">
      <c r="H1030" t="s">
        <v>1898</v>
      </c>
      <c r="I1030" t="s">
        <v>1899</v>
      </c>
      <c r="J1030">
        <v>0.20849999999999999</v>
      </c>
      <c r="K1030">
        <v>0.25309999999999999</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row>
    <row r="1031" spans="8:48" x14ac:dyDescent="0.3">
      <c r="H1031" t="s">
        <v>229</v>
      </c>
      <c r="I1031" t="s">
        <v>1900</v>
      </c>
      <c r="J1031">
        <v>0</v>
      </c>
      <c r="K1031">
        <v>0</v>
      </c>
      <c r="L1031">
        <v>0</v>
      </c>
      <c r="M1031">
        <v>0</v>
      </c>
      <c r="N1031">
        <v>0</v>
      </c>
      <c r="O1031">
        <v>0</v>
      </c>
      <c r="P1031">
        <v>0.49469999999999997</v>
      </c>
      <c r="Q1031">
        <v>0.29830000000000001</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1.0498000000000001</v>
      </c>
      <c r="AN1031">
        <v>0</v>
      </c>
      <c r="AO1031">
        <v>0</v>
      </c>
      <c r="AP1031">
        <v>0</v>
      </c>
      <c r="AQ1031">
        <v>0</v>
      </c>
      <c r="AR1031">
        <v>0</v>
      </c>
      <c r="AS1031">
        <v>0</v>
      </c>
      <c r="AT1031">
        <v>0</v>
      </c>
      <c r="AU1031">
        <v>0</v>
      </c>
      <c r="AV1031">
        <v>0</v>
      </c>
    </row>
    <row r="1032" spans="8:48" x14ac:dyDescent="0.3">
      <c r="H1032" t="s">
        <v>1901</v>
      </c>
      <c r="I1032" t="s">
        <v>1902</v>
      </c>
      <c r="J1032">
        <v>0.42549999999999999</v>
      </c>
      <c r="K1032">
        <v>0.55730000000000002</v>
      </c>
      <c r="L1032">
        <v>0.53480000000000005</v>
      </c>
      <c r="M1032">
        <v>0.51739999999999997</v>
      </c>
      <c r="N1032">
        <v>0.51800000000000002</v>
      </c>
      <c r="O1032">
        <v>0.36549999999999999</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row>
    <row r="1033" spans="8:48" x14ac:dyDescent="0.3">
      <c r="H1033" t="s">
        <v>1903</v>
      </c>
      <c r="I1033" t="s">
        <v>1904</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0.52529999999999999</v>
      </c>
      <c r="AE1033">
        <v>0.39560000000000001</v>
      </c>
      <c r="AF1033">
        <v>0.64319999999999999</v>
      </c>
      <c r="AG1033">
        <v>0.76629999999999998</v>
      </c>
      <c r="AH1033">
        <v>0.54090000000000005</v>
      </c>
      <c r="AI1033">
        <v>0.42520000000000002</v>
      </c>
      <c r="AJ1033">
        <v>0.42659999999999998</v>
      </c>
      <c r="AK1033">
        <v>0.37640000000000001</v>
      </c>
      <c r="AL1033">
        <v>0.29949999999999999</v>
      </c>
      <c r="AM1033">
        <v>0</v>
      </c>
      <c r="AN1033">
        <v>0</v>
      </c>
      <c r="AO1033">
        <v>0</v>
      </c>
      <c r="AP1033">
        <v>0</v>
      </c>
      <c r="AQ1033">
        <v>0</v>
      </c>
      <c r="AR1033">
        <v>0</v>
      </c>
      <c r="AS1033">
        <v>0</v>
      </c>
      <c r="AT1033">
        <v>0</v>
      </c>
      <c r="AU1033">
        <v>0</v>
      </c>
      <c r="AV1033">
        <v>0</v>
      </c>
    </row>
    <row r="1034" spans="8:48" x14ac:dyDescent="0.3">
      <c r="H1034" t="s">
        <v>1905</v>
      </c>
      <c r="I1034" t="s">
        <v>1906</v>
      </c>
      <c r="J1034">
        <v>0</v>
      </c>
      <c r="K1034">
        <v>0</v>
      </c>
      <c r="L1034">
        <v>0</v>
      </c>
      <c r="M1034">
        <v>0</v>
      </c>
      <c r="N1034">
        <v>0</v>
      </c>
      <c r="O1034">
        <v>0</v>
      </c>
      <c r="P1034">
        <v>0</v>
      </c>
      <c r="Q1034">
        <v>0</v>
      </c>
      <c r="R1034">
        <v>0</v>
      </c>
      <c r="S1034">
        <v>0</v>
      </c>
      <c r="T1034">
        <v>0</v>
      </c>
      <c r="U1034">
        <v>0</v>
      </c>
      <c r="V1034">
        <v>0</v>
      </c>
      <c r="W1034">
        <v>0</v>
      </c>
      <c r="X1034">
        <v>0</v>
      </c>
      <c r="Y1034">
        <v>0</v>
      </c>
      <c r="Z1034">
        <v>0.51190000000000002</v>
      </c>
      <c r="AA1034">
        <v>0.44319999999999998</v>
      </c>
      <c r="AB1034">
        <v>0.4002</v>
      </c>
      <c r="AC1034">
        <v>0.45889999999999997</v>
      </c>
      <c r="AD1034">
        <v>0.53349999999999997</v>
      </c>
      <c r="AE1034">
        <v>0.437</v>
      </c>
      <c r="AF1034">
        <v>0</v>
      </c>
      <c r="AG1034">
        <v>0</v>
      </c>
      <c r="AH1034">
        <v>0</v>
      </c>
      <c r="AI1034">
        <v>0</v>
      </c>
      <c r="AJ1034">
        <v>0</v>
      </c>
      <c r="AK1034">
        <v>0</v>
      </c>
      <c r="AL1034">
        <v>0</v>
      </c>
      <c r="AM1034">
        <v>0</v>
      </c>
      <c r="AN1034">
        <v>0.40039999999999998</v>
      </c>
      <c r="AO1034">
        <v>0.73619999999999997</v>
      </c>
      <c r="AP1034">
        <v>0.62129999999999996</v>
      </c>
      <c r="AQ1034">
        <v>0</v>
      </c>
      <c r="AR1034">
        <v>0</v>
      </c>
      <c r="AS1034">
        <v>0</v>
      </c>
      <c r="AT1034">
        <v>0</v>
      </c>
      <c r="AU1034">
        <v>0</v>
      </c>
      <c r="AV1034">
        <v>0</v>
      </c>
    </row>
    <row r="1035" spans="8:48" x14ac:dyDescent="0.3">
      <c r="H1035" t="s">
        <v>940</v>
      </c>
      <c r="I1035" t="s">
        <v>941</v>
      </c>
      <c r="J1035">
        <v>0.1898</v>
      </c>
      <c r="K1035">
        <v>0.45369999999999999</v>
      </c>
      <c r="L1035">
        <v>0.58930000000000005</v>
      </c>
      <c r="M1035">
        <v>0.30809999999999998</v>
      </c>
      <c r="N1035">
        <v>0.31619999999999998</v>
      </c>
      <c r="O1035">
        <v>0.29799999999999999</v>
      </c>
      <c r="P1035">
        <v>0.2722</v>
      </c>
      <c r="Q1035">
        <v>0.29499999999999998</v>
      </c>
      <c r="R1035">
        <v>0.34860000000000002</v>
      </c>
      <c r="S1035">
        <v>0.25559999999999999</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row>
    <row r="1036" spans="8:48" x14ac:dyDescent="0.3">
      <c r="H1036" t="s">
        <v>1907</v>
      </c>
      <c r="I1036" t="s">
        <v>1908</v>
      </c>
      <c r="J1036">
        <v>0.74319999999999997</v>
      </c>
      <c r="K1036">
        <v>0.68799999999999994</v>
      </c>
      <c r="L1036">
        <v>0.26519999999999999</v>
      </c>
      <c r="M1036">
        <v>0.36099999999999999</v>
      </c>
      <c r="N1036">
        <v>0.42230000000000001</v>
      </c>
      <c r="O1036">
        <v>0.23719999999999999</v>
      </c>
      <c r="P1036">
        <v>0</v>
      </c>
      <c r="Q1036">
        <v>0</v>
      </c>
      <c r="R1036">
        <v>0</v>
      </c>
      <c r="S1036">
        <v>0</v>
      </c>
      <c r="T1036">
        <v>0</v>
      </c>
      <c r="U1036">
        <v>0</v>
      </c>
      <c r="V1036">
        <v>0</v>
      </c>
      <c r="W1036">
        <v>0</v>
      </c>
      <c r="X1036">
        <v>0</v>
      </c>
      <c r="Y1036">
        <v>0</v>
      </c>
      <c r="Z1036">
        <v>0</v>
      </c>
      <c r="AA1036">
        <v>0.33779999999999999</v>
      </c>
      <c r="AB1036">
        <v>0.46029999999999999</v>
      </c>
      <c r="AC1036">
        <v>0.47389999999999999</v>
      </c>
      <c r="AD1036">
        <v>0.3135</v>
      </c>
      <c r="AE1036">
        <v>0.22209999999999999</v>
      </c>
      <c r="AF1036">
        <v>0</v>
      </c>
      <c r="AG1036">
        <v>0</v>
      </c>
      <c r="AH1036">
        <v>0</v>
      </c>
      <c r="AI1036">
        <v>0</v>
      </c>
      <c r="AJ1036">
        <v>0</v>
      </c>
      <c r="AK1036">
        <v>0</v>
      </c>
      <c r="AL1036">
        <v>0</v>
      </c>
      <c r="AM1036">
        <v>0</v>
      </c>
      <c r="AN1036">
        <v>0</v>
      </c>
      <c r="AO1036">
        <v>0</v>
      </c>
      <c r="AP1036">
        <v>0</v>
      </c>
      <c r="AQ1036">
        <v>0</v>
      </c>
      <c r="AR1036">
        <v>0</v>
      </c>
      <c r="AS1036">
        <v>0</v>
      </c>
      <c r="AT1036">
        <v>0</v>
      </c>
      <c r="AU1036">
        <v>0</v>
      </c>
      <c r="AV1036">
        <v>0</v>
      </c>
    </row>
    <row r="1037" spans="8:48" x14ac:dyDescent="0.3">
      <c r="H1037" t="s">
        <v>1909</v>
      </c>
      <c r="I1037" t="s">
        <v>1910</v>
      </c>
      <c r="J1037">
        <v>0.28349999999999997</v>
      </c>
      <c r="K1037">
        <v>0.29060000000000002</v>
      </c>
      <c r="L1037">
        <v>0</v>
      </c>
      <c r="M1037">
        <v>0</v>
      </c>
      <c r="N1037">
        <v>0</v>
      </c>
      <c r="O1037">
        <v>0</v>
      </c>
      <c r="P1037">
        <v>0</v>
      </c>
      <c r="Q1037">
        <v>0</v>
      </c>
      <c r="R1037">
        <v>0</v>
      </c>
      <c r="S1037">
        <v>0</v>
      </c>
      <c r="T1037">
        <v>0</v>
      </c>
      <c r="U1037">
        <v>0</v>
      </c>
      <c r="V1037">
        <v>0</v>
      </c>
      <c r="W1037">
        <v>0.34160000000000001</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row>
    <row r="1038" spans="8:48" x14ac:dyDescent="0.3">
      <c r="H1038" t="s">
        <v>1911</v>
      </c>
      <c r="I1038" t="s">
        <v>1912</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0.38729999999999998</v>
      </c>
      <c r="AE1038">
        <v>0.38600000000000001</v>
      </c>
      <c r="AF1038">
        <v>0</v>
      </c>
      <c r="AG1038">
        <v>0</v>
      </c>
      <c r="AH1038">
        <v>0</v>
      </c>
      <c r="AI1038">
        <v>0</v>
      </c>
      <c r="AJ1038">
        <v>0</v>
      </c>
      <c r="AK1038">
        <v>0</v>
      </c>
      <c r="AL1038">
        <v>0</v>
      </c>
      <c r="AM1038">
        <v>0</v>
      </c>
      <c r="AN1038">
        <v>0</v>
      </c>
      <c r="AO1038">
        <v>0</v>
      </c>
      <c r="AP1038">
        <v>0</v>
      </c>
      <c r="AQ1038">
        <v>0</v>
      </c>
      <c r="AR1038">
        <v>0</v>
      </c>
      <c r="AS1038">
        <v>0</v>
      </c>
      <c r="AT1038">
        <v>0</v>
      </c>
      <c r="AU1038">
        <v>0</v>
      </c>
      <c r="AV1038">
        <v>0</v>
      </c>
    </row>
    <row r="1039" spans="8:48" x14ac:dyDescent="0.3">
      <c r="H1039" t="s">
        <v>1913</v>
      </c>
      <c r="I1039" t="s">
        <v>1914</v>
      </c>
      <c r="J1039">
        <v>0</v>
      </c>
      <c r="K1039">
        <v>0</v>
      </c>
      <c r="L1039">
        <v>0</v>
      </c>
      <c r="M1039">
        <v>0</v>
      </c>
      <c r="N1039">
        <v>0.1234</v>
      </c>
      <c r="O1039">
        <v>0.2104</v>
      </c>
      <c r="P1039">
        <v>0.22789999999999999</v>
      </c>
      <c r="Q1039">
        <v>0.2326</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row>
    <row r="1040" spans="8:48" x14ac:dyDescent="0.3">
      <c r="H1040" t="s">
        <v>1915</v>
      </c>
      <c r="I1040" t="s">
        <v>1916</v>
      </c>
      <c r="J1040">
        <v>0.4622</v>
      </c>
      <c r="K1040">
        <v>0.42570000000000002</v>
      </c>
      <c r="L1040">
        <v>0.39219999999999999</v>
      </c>
      <c r="M1040">
        <v>0.30130000000000001</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row>
    <row r="1041" spans="8:48" x14ac:dyDescent="0.3">
      <c r="H1041" t="s">
        <v>1917</v>
      </c>
      <c r="I1041" t="s">
        <v>1918</v>
      </c>
      <c r="J1041">
        <v>0.75819999999999999</v>
      </c>
      <c r="K1041">
        <v>0.57479999999999998</v>
      </c>
      <c r="L1041">
        <v>0.53649999999999998</v>
      </c>
      <c r="M1041">
        <v>0.47460000000000002</v>
      </c>
      <c r="N1041">
        <v>0.67589999999999995</v>
      </c>
      <c r="O1041">
        <v>0.6109</v>
      </c>
      <c r="P1041">
        <v>0</v>
      </c>
      <c r="Q1041">
        <v>0</v>
      </c>
      <c r="R1041">
        <v>0</v>
      </c>
      <c r="S1041">
        <v>0</v>
      </c>
      <c r="T1041">
        <v>0</v>
      </c>
      <c r="U1041">
        <v>0</v>
      </c>
      <c r="V1041">
        <v>0</v>
      </c>
      <c r="W1041">
        <v>0</v>
      </c>
      <c r="X1041">
        <v>0</v>
      </c>
      <c r="Y1041">
        <v>0</v>
      </c>
      <c r="Z1041">
        <v>0</v>
      </c>
      <c r="AA1041">
        <v>0</v>
      </c>
      <c r="AB1041">
        <v>0</v>
      </c>
      <c r="AC1041">
        <v>0</v>
      </c>
      <c r="AD1041">
        <v>0</v>
      </c>
      <c r="AE1041">
        <v>0</v>
      </c>
      <c r="AF1041">
        <v>0</v>
      </c>
      <c r="AG1041">
        <v>0.21890000000000001</v>
      </c>
      <c r="AH1041">
        <v>0.53239999999999998</v>
      </c>
      <c r="AI1041">
        <v>0.45700000000000002</v>
      </c>
      <c r="AJ1041">
        <v>0</v>
      </c>
      <c r="AK1041">
        <v>0</v>
      </c>
      <c r="AL1041">
        <v>0</v>
      </c>
      <c r="AM1041">
        <v>0.45639999999999997</v>
      </c>
      <c r="AN1041">
        <v>0.42949999999999999</v>
      </c>
      <c r="AO1041">
        <v>0.47849999999999998</v>
      </c>
      <c r="AP1041">
        <v>0.65190000000000003</v>
      </c>
      <c r="AQ1041">
        <v>0.71</v>
      </c>
      <c r="AR1041">
        <v>0</v>
      </c>
      <c r="AS1041">
        <v>0</v>
      </c>
      <c r="AT1041">
        <v>0</v>
      </c>
      <c r="AU1041">
        <v>0</v>
      </c>
      <c r="AV1041">
        <v>0</v>
      </c>
    </row>
    <row r="1042" spans="8:48" x14ac:dyDescent="0.3">
      <c r="H1042" t="s">
        <v>1919</v>
      </c>
      <c r="I1042" t="s">
        <v>1920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0.2419</v>
      </c>
      <c r="AJ1042">
        <v>0.47910000000000003</v>
      </c>
      <c r="AK1042">
        <v>0.33750000000000002</v>
      </c>
      <c r="AL1042">
        <v>0.32690000000000002</v>
      </c>
      <c r="AM1042">
        <v>0.44340000000000002</v>
      </c>
      <c r="AN1042">
        <v>0</v>
      </c>
      <c r="AO1042">
        <v>0</v>
      </c>
      <c r="AP1042">
        <v>0</v>
      </c>
      <c r="AQ1042">
        <v>0</v>
      </c>
      <c r="AR1042">
        <v>0</v>
      </c>
      <c r="AS1042">
        <v>0</v>
      </c>
      <c r="AT1042">
        <v>0</v>
      </c>
      <c r="AU1042">
        <v>0</v>
      </c>
      <c r="AV1042">
        <v>0</v>
      </c>
    </row>
    <row r="1043" spans="8:48" x14ac:dyDescent="0.3">
      <c r="H1043" t="s">
        <v>1921</v>
      </c>
      <c r="I1043" t="s">
        <v>1922</v>
      </c>
      <c r="J1043">
        <v>0</v>
      </c>
      <c r="K1043">
        <v>0.21099999999999999</v>
      </c>
      <c r="L1043">
        <v>0.28549999999999998</v>
      </c>
      <c r="M1043">
        <v>0.22739999999999999</v>
      </c>
      <c r="N1043">
        <v>0.40239999999999998</v>
      </c>
      <c r="O1043">
        <v>0.33660000000000001</v>
      </c>
      <c r="P1043">
        <v>0.4194</v>
      </c>
      <c r="Q1043">
        <v>0.4375</v>
      </c>
      <c r="R1043">
        <v>0.42080000000000001</v>
      </c>
      <c r="S1043">
        <v>0.73480000000000001</v>
      </c>
      <c r="T1043">
        <v>0.86450000000000005</v>
      </c>
      <c r="U1043">
        <v>0.876</v>
      </c>
      <c r="V1043">
        <v>0.67769999999999997</v>
      </c>
      <c r="W1043">
        <v>0.93989999999999996</v>
      </c>
      <c r="X1043">
        <v>0.66720000000000002</v>
      </c>
      <c r="Y1043">
        <v>0.66449999999999998</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row>
    <row r="1044" spans="8:48" x14ac:dyDescent="0.3">
      <c r="H1044" t="s">
        <v>948</v>
      </c>
      <c r="I1044" t="s">
        <v>949</v>
      </c>
      <c r="J1044">
        <v>0</v>
      </c>
      <c r="K1044">
        <v>0</v>
      </c>
      <c r="L1044">
        <v>0</v>
      </c>
      <c r="M1044">
        <v>0</v>
      </c>
      <c r="N1044">
        <v>0</v>
      </c>
      <c r="O1044">
        <v>0</v>
      </c>
      <c r="P1044">
        <v>0</v>
      </c>
      <c r="Q1044">
        <v>0</v>
      </c>
      <c r="R1044">
        <v>0</v>
      </c>
      <c r="S1044">
        <v>0</v>
      </c>
      <c r="T1044">
        <v>0</v>
      </c>
      <c r="U1044">
        <v>0</v>
      </c>
      <c r="V1044">
        <v>0</v>
      </c>
      <c r="W1044">
        <v>0</v>
      </c>
      <c r="X1044">
        <v>0</v>
      </c>
      <c r="Y1044">
        <v>0.34200000000000003</v>
      </c>
      <c r="Z1044">
        <v>0</v>
      </c>
      <c r="AA1044">
        <v>0</v>
      </c>
      <c r="AB1044">
        <v>0.1782</v>
      </c>
      <c r="AC1044">
        <v>5.0099999999999999E-2</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row>
    <row r="1045" spans="8:48" x14ac:dyDescent="0.3">
      <c r="H1045" t="s">
        <v>1923</v>
      </c>
      <c r="I1045" t="s">
        <v>1924</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0.2828</v>
      </c>
      <c r="AC1045">
        <v>0.2777</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row>
    <row r="1046" spans="8:48" x14ac:dyDescent="0.3">
      <c r="H1046" t="s">
        <v>950</v>
      </c>
      <c r="I1046" t="s">
        <v>951</v>
      </c>
      <c r="J1046">
        <v>0.29780000000000001</v>
      </c>
      <c r="K1046">
        <v>0.40300000000000002</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row>
    <row r="1047" spans="8:48" x14ac:dyDescent="0.3">
      <c r="H1047" t="s">
        <v>1925</v>
      </c>
      <c r="I1047" t="s">
        <v>1926</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0.56059999999999999</v>
      </c>
      <c r="AK1047">
        <v>0.60350000000000004</v>
      </c>
      <c r="AL1047">
        <v>0.52129999999999999</v>
      </c>
      <c r="AM1047">
        <v>0.61639999999999995</v>
      </c>
      <c r="AN1047">
        <v>0.75600000000000001</v>
      </c>
      <c r="AO1047">
        <v>0.44500000000000001</v>
      </c>
      <c r="AP1047">
        <v>0.21110000000000001</v>
      </c>
      <c r="AQ1047">
        <v>0.21679999999999999</v>
      </c>
      <c r="AR1047">
        <v>0</v>
      </c>
      <c r="AS1047">
        <v>0</v>
      </c>
      <c r="AT1047">
        <v>0</v>
      </c>
      <c r="AU1047">
        <v>0</v>
      </c>
      <c r="AV1047">
        <v>0</v>
      </c>
    </row>
    <row r="1048" spans="8:48" x14ac:dyDescent="0.3">
      <c r="H1048" t="s">
        <v>1927</v>
      </c>
      <c r="I1048" t="s">
        <v>1928</v>
      </c>
      <c r="J1048">
        <v>0</v>
      </c>
      <c r="K1048">
        <v>0</v>
      </c>
      <c r="L1048">
        <v>0</v>
      </c>
      <c r="M1048">
        <v>0</v>
      </c>
      <c r="N1048">
        <v>0</v>
      </c>
      <c r="O1048">
        <v>0</v>
      </c>
      <c r="P1048">
        <v>0</v>
      </c>
      <c r="Q1048">
        <v>0</v>
      </c>
      <c r="R1048">
        <v>0.18179999999999999</v>
      </c>
      <c r="S1048">
        <v>0.43790000000000001</v>
      </c>
      <c r="T1048">
        <v>0.51200000000000001</v>
      </c>
      <c r="U1048">
        <v>0.495</v>
      </c>
      <c r="V1048">
        <v>0.47210000000000002</v>
      </c>
      <c r="W1048">
        <v>0.50390000000000001</v>
      </c>
      <c r="X1048">
        <v>0.50560000000000005</v>
      </c>
      <c r="Y1048">
        <v>0.50919999999999999</v>
      </c>
      <c r="Z1048">
        <v>0.68640000000000001</v>
      </c>
      <c r="AA1048">
        <v>0.45789999999999997</v>
      </c>
      <c r="AB1048">
        <v>0.39389999999999997</v>
      </c>
      <c r="AC1048">
        <v>0.40620000000000001</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row>
    <row r="1049" spans="8:48" x14ac:dyDescent="0.3">
      <c r="H1049" t="s">
        <v>1929</v>
      </c>
      <c r="I1049" t="s">
        <v>1930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0.27450000000000002</v>
      </c>
      <c r="AJ1049">
        <v>0.31990000000000002</v>
      </c>
      <c r="AK1049">
        <v>0.15029999999999999</v>
      </c>
      <c r="AL1049">
        <v>2.9100000000000001E-2</v>
      </c>
      <c r="AM1049">
        <v>0</v>
      </c>
      <c r="AN1049">
        <v>0</v>
      </c>
      <c r="AO1049">
        <v>0</v>
      </c>
      <c r="AP1049">
        <v>0</v>
      </c>
      <c r="AQ1049">
        <v>0</v>
      </c>
      <c r="AR1049">
        <v>0</v>
      </c>
      <c r="AS1049">
        <v>0</v>
      </c>
      <c r="AT1049">
        <v>0</v>
      </c>
      <c r="AU1049">
        <v>0</v>
      </c>
      <c r="AV1049">
        <v>0</v>
      </c>
    </row>
    <row r="1050" spans="8:48" x14ac:dyDescent="0.3">
      <c r="H1050" t="s">
        <v>1931</v>
      </c>
      <c r="I1050" t="s">
        <v>1932</v>
      </c>
      <c r="J1050">
        <v>0</v>
      </c>
      <c r="K1050">
        <v>0</v>
      </c>
      <c r="L1050">
        <v>0</v>
      </c>
      <c r="M1050">
        <v>0</v>
      </c>
      <c r="N1050">
        <v>0</v>
      </c>
      <c r="O1050">
        <v>0.26140000000000002</v>
      </c>
      <c r="P1050">
        <v>0.3916</v>
      </c>
      <c r="Q1050">
        <v>0.51419999999999999</v>
      </c>
      <c r="R1050">
        <v>0.61880000000000002</v>
      </c>
      <c r="S1050">
        <v>0.52039999999999997</v>
      </c>
      <c r="T1050">
        <v>0.61539999999999995</v>
      </c>
      <c r="U1050">
        <v>0.79279999999999995</v>
      </c>
      <c r="V1050">
        <v>0.80649999999999999</v>
      </c>
      <c r="W1050">
        <v>0.84330000000000005</v>
      </c>
      <c r="X1050">
        <v>0.66620000000000001</v>
      </c>
      <c r="Y1050">
        <v>0.5726</v>
      </c>
      <c r="Z1050">
        <v>0</v>
      </c>
      <c r="AA1050">
        <v>0</v>
      </c>
      <c r="AB1050">
        <v>0</v>
      </c>
      <c r="AC1050">
        <v>0</v>
      </c>
      <c r="AD1050">
        <v>0</v>
      </c>
      <c r="AE1050">
        <v>0</v>
      </c>
      <c r="AF1050">
        <v>0</v>
      </c>
      <c r="AG1050">
        <v>0</v>
      </c>
      <c r="AH1050">
        <v>0</v>
      </c>
      <c r="AI1050">
        <v>0</v>
      </c>
      <c r="AJ1050">
        <v>0</v>
      </c>
      <c r="AK1050">
        <v>0</v>
      </c>
      <c r="AL1050">
        <v>0.23649999999999999</v>
      </c>
      <c r="AM1050">
        <v>0</v>
      </c>
      <c r="AN1050">
        <v>0</v>
      </c>
      <c r="AO1050">
        <v>0</v>
      </c>
      <c r="AP1050">
        <v>0</v>
      </c>
      <c r="AQ1050">
        <v>0</v>
      </c>
      <c r="AR1050">
        <v>0</v>
      </c>
      <c r="AS1050">
        <v>0</v>
      </c>
      <c r="AT1050">
        <v>0</v>
      </c>
      <c r="AU1050">
        <v>0</v>
      </c>
      <c r="AV1050">
        <v>0</v>
      </c>
    </row>
    <row r="1051" spans="8:48" x14ac:dyDescent="0.3">
      <c r="H1051" t="s">
        <v>1933</v>
      </c>
      <c r="I1051" t="s">
        <v>1934</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0.40550000000000003</v>
      </c>
      <c r="AN1051">
        <v>0.65600000000000003</v>
      </c>
      <c r="AO1051">
        <v>0.94230000000000003</v>
      </c>
      <c r="AP1051">
        <v>0.74029999999999996</v>
      </c>
      <c r="AQ1051">
        <v>0.79790000000000005</v>
      </c>
      <c r="AR1051">
        <v>0.93410000000000004</v>
      </c>
      <c r="AS1051">
        <v>0.57130000000000003</v>
      </c>
      <c r="AT1051">
        <v>0</v>
      </c>
      <c r="AU1051">
        <v>0</v>
      </c>
      <c r="AV1051">
        <v>0</v>
      </c>
    </row>
    <row r="1052" spans="8:48" x14ac:dyDescent="0.3">
      <c r="H1052" t="s">
        <v>234</v>
      </c>
      <c r="I1052" t="s">
        <v>1935</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0.53100000000000003</v>
      </c>
      <c r="AI1052">
        <v>0.71909999999999996</v>
      </c>
      <c r="AJ1052">
        <v>0.82479999999999998</v>
      </c>
      <c r="AK1052">
        <v>1.2313000000000001</v>
      </c>
      <c r="AL1052">
        <v>1.1275999999999999</v>
      </c>
      <c r="AM1052">
        <v>0.39710000000000001</v>
      </c>
      <c r="AN1052">
        <v>0.34029999999999999</v>
      </c>
      <c r="AO1052">
        <v>0.37190000000000001</v>
      </c>
      <c r="AP1052">
        <v>0.51970000000000005</v>
      </c>
      <c r="AQ1052">
        <v>0.40920000000000001</v>
      </c>
      <c r="AR1052">
        <v>0</v>
      </c>
      <c r="AS1052">
        <v>0</v>
      </c>
      <c r="AT1052">
        <v>0</v>
      </c>
      <c r="AU1052">
        <v>0</v>
      </c>
      <c r="AV1052">
        <v>0</v>
      </c>
    </row>
    <row r="1053" spans="8:48" x14ac:dyDescent="0.3">
      <c r="H1053" t="s">
        <v>1936</v>
      </c>
      <c r="I1053" t="s">
        <v>1937</v>
      </c>
      <c r="J1053">
        <v>0</v>
      </c>
      <c r="K1053">
        <v>0</v>
      </c>
      <c r="L1053">
        <v>0</v>
      </c>
      <c r="M1053">
        <v>0</v>
      </c>
      <c r="N1053">
        <v>0</v>
      </c>
      <c r="O1053">
        <v>0</v>
      </c>
      <c r="P1053">
        <v>0.14380000000000001</v>
      </c>
      <c r="Q1053">
        <v>0.25019999999999998</v>
      </c>
      <c r="R1053">
        <v>0.30230000000000001</v>
      </c>
      <c r="S1053">
        <v>0.40510000000000002</v>
      </c>
      <c r="T1053">
        <v>0.37890000000000001</v>
      </c>
      <c r="U1053">
        <v>0.37090000000000001</v>
      </c>
      <c r="V1053">
        <v>0.42120000000000002</v>
      </c>
      <c r="W1053">
        <v>0.45269999999999999</v>
      </c>
      <c r="X1053">
        <v>0.40189999999999998</v>
      </c>
      <c r="Y1053">
        <v>0.54149999999999998</v>
      </c>
      <c r="Z1053">
        <v>0.63970000000000005</v>
      </c>
      <c r="AA1053">
        <v>0.49540000000000001</v>
      </c>
      <c r="AB1053">
        <v>0.5141</v>
      </c>
      <c r="AC1053">
        <v>0.52139999999999997</v>
      </c>
      <c r="AD1053">
        <v>0.52429999999999999</v>
      </c>
      <c r="AE1053">
        <v>0.37290000000000001</v>
      </c>
      <c r="AF1053">
        <v>0.29189999999999999</v>
      </c>
      <c r="AG1053">
        <v>0.21629999999999999</v>
      </c>
      <c r="AH1053">
        <v>0.1444</v>
      </c>
      <c r="AI1053">
        <v>0.16980000000000001</v>
      </c>
      <c r="AJ1053">
        <v>0.36099999999999999</v>
      </c>
      <c r="AK1053">
        <v>0.41539999999999999</v>
      </c>
      <c r="AL1053">
        <v>0.53939999999999999</v>
      </c>
      <c r="AM1053">
        <v>0.85519999999999996</v>
      </c>
      <c r="AN1053">
        <v>0.56079999999999997</v>
      </c>
      <c r="AO1053">
        <v>0</v>
      </c>
      <c r="AP1053">
        <v>0</v>
      </c>
      <c r="AQ1053">
        <v>0</v>
      </c>
      <c r="AR1053">
        <v>0</v>
      </c>
      <c r="AS1053">
        <v>0</v>
      </c>
      <c r="AT1053">
        <v>0</v>
      </c>
      <c r="AU1053">
        <v>0</v>
      </c>
      <c r="AV1053">
        <v>0</v>
      </c>
    </row>
    <row r="1054" spans="8:48" x14ac:dyDescent="0.3">
      <c r="H1054" t="s">
        <v>178</v>
      </c>
      <c r="I1054" t="s">
        <v>535</v>
      </c>
      <c r="J1054">
        <v>0</v>
      </c>
      <c r="K1054">
        <v>0</v>
      </c>
      <c r="L1054">
        <v>0</v>
      </c>
      <c r="M1054">
        <v>0</v>
      </c>
      <c r="N1054">
        <v>0</v>
      </c>
      <c r="O1054">
        <v>0</v>
      </c>
      <c r="P1054">
        <v>0.503</v>
      </c>
      <c r="Q1054">
        <v>0</v>
      </c>
      <c r="R1054">
        <v>0</v>
      </c>
      <c r="S1054">
        <v>0</v>
      </c>
      <c r="T1054">
        <v>0</v>
      </c>
      <c r="U1054">
        <v>0</v>
      </c>
      <c r="V1054">
        <v>0</v>
      </c>
      <c r="W1054">
        <v>0</v>
      </c>
      <c r="X1054">
        <v>0</v>
      </c>
      <c r="Y1054">
        <v>0</v>
      </c>
      <c r="Z1054">
        <v>0</v>
      </c>
      <c r="AA1054">
        <v>0</v>
      </c>
      <c r="AB1054">
        <v>0</v>
      </c>
      <c r="AC1054">
        <v>0</v>
      </c>
      <c r="AD1054">
        <v>0</v>
      </c>
      <c r="AE1054">
        <v>0</v>
      </c>
      <c r="AF1054">
        <v>0</v>
      </c>
      <c r="AG1054">
        <v>0.94610000000000005</v>
      </c>
      <c r="AH1054">
        <v>0</v>
      </c>
      <c r="AI1054">
        <v>0</v>
      </c>
      <c r="AJ1054">
        <v>0</v>
      </c>
      <c r="AK1054">
        <v>0</v>
      </c>
      <c r="AL1054">
        <v>0</v>
      </c>
      <c r="AM1054">
        <v>0</v>
      </c>
      <c r="AN1054">
        <v>0</v>
      </c>
      <c r="AO1054">
        <v>0.54049999999999998</v>
      </c>
      <c r="AP1054">
        <v>0.87939999999999996</v>
      </c>
      <c r="AQ1054">
        <v>0.87380000000000002</v>
      </c>
      <c r="AR1054">
        <v>1.1803999999999999</v>
      </c>
      <c r="AS1054">
        <v>1.1138999999999999</v>
      </c>
      <c r="AT1054">
        <v>0</v>
      </c>
      <c r="AU1054">
        <v>0</v>
      </c>
      <c r="AV1054">
        <v>0</v>
      </c>
    </row>
    <row r="1055" spans="8:48" x14ac:dyDescent="0.3">
      <c r="H1055" t="s">
        <v>1938</v>
      </c>
      <c r="I1055" t="s">
        <v>1939</v>
      </c>
      <c r="J1055">
        <v>0</v>
      </c>
      <c r="K1055">
        <v>0.3629</v>
      </c>
      <c r="L1055">
        <v>0.43559999999999999</v>
      </c>
      <c r="M1055">
        <v>0.60829999999999995</v>
      </c>
      <c r="N1055">
        <v>0.67469999999999997</v>
      </c>
      <c r="O1055">
        <v>0.59689999999999999</v>
      </c>
      <c r="P1055">
        <v>0.25650000000000001</v>
      </c>
      <c r="Q1055">
        <v>0.29799999999999999</v>
      </c>
      <c r="R1055">
        <v>0</v>
      </c>
      <c r="S1055">
        <v>0.49859999999999999</v>
      </c>
      <c r="T1055">
        <v>0.54569999999999996</v>
      </c>
      <c r="U1055">
        <v>0.68569999999999998</v>
      </c>
      <c r="V1055">
        <v>0.68400000000000005</v>
      </c>
      <c r="W1055">
        <v>0.64629999999999999</v>
      </c>
      <c r="X1055">
        <v>0.56969999999999998</v>
      </c>
      <c r="Y1055">
        <v>0.56020000000000003</v>
      </c>
      <c r="Z1055">
        <v>0.58340000000000003</v>
      </c>
      <c r="AA1055">
        <v>0.52339999999999998</v>
      </c>
      <c r="AB1055">
        <v>0.5746</v>
      </c>
      <c r="AC1055">
        <v>0.58130000000000004</v>
      </c>
      <c r="AD1055">
        <v>0.38979999999999998</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row>
    <row r="1056" spans="8:48" x14ac:dyDescent="0.3">
      <c r="H1056" t="s">
        <v>1940</v>
      </c>
      <c r="I1056" t="s">
        <v>1941</v>
      </c>
      <c r="J1056">
        <v>0</v>
      </c>
      <c r="K1056">
        <v>0</v>
      </c>
      <c r="L1056">
        <v>0</v>
      </c>
      <c r="M1056">
        <v>0</v>
      </c>
      <c r="N1056">
        <v>0</v>
      </c>
      <c r="O1056">
        <v>0</v>
      </c>
      <c r="P1056">
        <v>0</v>
      </c>
      <c r="Q1056">
        <v>0</v>
      </c>
      <c r="R1056">
        <v>0</v>
      </c>
      <c r="S1056">
        <v>0</v>
      </c>
      <c r="T1056">
        <v>0</v>
      </c>
      <c r="U1056">
        <v>0</v>
      </c>
      <c r="V1056">
        <v>0</v>
      </c>
      <c r="W1056">
        <v>4.4600000000000001E-2</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row>
    <row r="1057" spans="8:48" x14ac:dyDescent="0.3">
      <c r="H1057" t="s">
        <v>1942</v>
      </c>
      <c r="I1057" t="s">
        <v>1943</v>
      </c>
      <c r="J1057">
        <v>0.44419999999999998</v>
      </c>
      <c r="K1057">
        <v>0.55789999999999995</v>
      </c>
      <c r="L1057">
        <v>0.75290000000000001</v>
      </c>
      <c r="M1057">
        <v>0.55730000000000002</v>
      </c>
      <c r="N1057">
        <v>0.44169999999999998</v>
      </c>
      <c r="O1057">
        <v>0.49490000000000001</v>
      </c>
      <c r="P1057">
        <v>0.53610000000000002</v>
      </c>
      <c r="Q1057">
        <v>0.61929999999999996</v>
      </c>
      <c r="R1057">
        <v>0.57509999999999994</v>
      </c>
      <c r="S1057">
        <v>0.41249999999999998</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row>
    <row r="1058" spans="8:48" x14ac:dyDescent="0.3">
      <c r="H1058" t="s">
        <v>1944</v>
      </c>
      <c r="I1058" t="s">
        <v>1945</v>
      </c>
      <c r="J1058">
        <v>0</v>
      </c>
      <c r="K1058">
        <v>0</v>
      </c>
      <c r="L1058">
        <v>0</v>
      </c>
      <c r="M1058">
        <v>0</v>
      </c>
      <c r="N1058">
        <v>0</v>
      </c>
      <c r="O1058">
        <v>0</v>
      </c>
      <c r="P1058">
        <v>0.45950000000000002</v>
      </c>
      <c r="Q1058">
        <v>0.56389999999999996</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row>
    <row r="1059" spans="8:48" x14ac:dyDescent="0.3">
      <c r="H1059" t="s">
        <v>1946</v>
      </c>
      <c r="I1059" t="s">
        <v>1947</v>
      </c>
      <c r="J1059">
        <v>0</v>
      </c>
      <c r="K1059">
        <v>0</v>
      </c>
      <c r="L1059">
        <v>0</v>
      </c>
      <c r="M1059">
        <v>0.3629</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row>
    <row r="1060" spans="8:48" x14ac:dyDescent="0.3">
      <c r="H1060" t="s">
        <v>1948</v>
      </c>
      <c r="I1060" t="s">
        <v>1949</v>
      </c>
      <c r="J1060">
        <v>0</v>
      </c>
      <c r="K1060">
        <v>0</v>
      </c>
      <c r="L1060">
        <v>0</v>
      </c>
      <c r="M1060">
        <v>0</v>
      </c>
      <c r="N1060">
        <v>0</v>
      </c>
      <c r="O1060">
        <v>0</v>
      </c>
      <c r="P1060">
        <v>0</v>
      </c>
      <c r="Q1060">
        <v>0</v>
      </c>
      <c r="R1060">
        <v>0</v>
      </c>
      <c r="S1060">
        <v>0</v>
      </c>
      <c r="T1060">
        <v>0</v>
      </c>
      <c r="U1060">
        <v>0</v>
      </c>
      <c r="V1060">
        <v>0</v>
      </c>
      <c r="W1060">
        <v>0</v>
      </c>
      <c r="X1060">
        <v>0</v>
      </c>
      <c r="Y1060">
        <v>0</v>
      </c>
      <c r="Z1060">
        <v>0</v>
      </c>
      <c r="AA1060">
        <v>0.19070000000000001</v>
      </c>
      <c r="AB1060">
        <v>0.2646</v>
      </c>
      <c r="AC1060">
        <v>0.21909999999999999</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row>
    <row r="1061" spans="8:48" x14ac:dyDescent="0.3">
      <c r="H1061" t="s">
        <v>1950</v>
      </c>
      <c r="I1061" t="s">
        <v>1951</v>
      </c>
      <c r="J1061">
        <v>1.1429</v>
      </c>
      <c r="K1061">
        <v>1.0246</v>
      </c>
      <c r="L1061">
        <v>1.0589</v>
      </c>
      <c r="M1061">
        <v>0.89149999999999996</v>
      </c>
      <c r="N1061">
        <v>1.1073</v>
      </c>
      <c r="O1061">
        <v>0.92789999999999995</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row>
    <row r="1062" spans="8:48" x14ac:dyDescent="0.3">
      <c r="H1062" t="s">
        <v>1952</v>
      </c>
      <c r="I1062" t="s">
        <v>1953</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0.38940000000000002</v>
      </c>
      <c r="AJ1062">
        <v>0.60650000000000004</v>
      </c>
      <c r="AK1062">
        <v>0</v>
      </c>
      <c r="AL1062">
        <v>0</v>
      </c>
      <c r="AM1062">
        <v>0</v>
      </c>
      <c r="AN1062">
        <v>0</v>
      </c>
      <c r="AO1062">
        <v>0</v>
      </c>
      <c r="AP1062">
        <v>0</v>
      </c>
      <c r="AQ1062">
        <v>0</v>
      </c>
      <c r="AR1062">
        <v>0</v>
      </c>
      <c r="AS1062">
        <v>0</v>
      </c>
      <c r="AT1062">
        <v>0</v>
      </c>
      <c r="AU1062">
        <v>0</v>
      </c>
      <c r="AV1062">
        <v>0</v>
      </c>
    </row>
    <row r="1063" spans="8:48" x14ac:dyDescent="0.3">
      <c r="H1063" t="s">
        <v>1954</v>
      </c>
      <c r="I1063" t="s">
        <v>1955</v>
      </c>
      <c r="J1063">
        <v>0.89729999999999999</v>
      </c>
      <c r="K1063">
        <v>0.82389999999999997</v>
      </c>
      <c r="L1063">
        <v>0</v>
      </c>
      <c r="M1063">
        <v>0</v>
      </c>
      <c r="N1063">
        <v>0.62909999999999999</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row>
    <row r="1064" spans="8:48" x14ac:dyDescent="0.3">
      <c r="H1064" t="s">
        <v>1956</v>
      </c>
      <c r="I1064" t="s">
        <v>1957</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0.38469999999999999</v>
      </c>
      <c r="AJ1064">
        <v>0.91590000000000005</v>
      </c>
      <c r="AK1064">
        <v>0.92</v>
      </c>
      <c r="AL1064">
        <v>1.1420999999999999</v>
      </c>
      <c r="AM1064">
        <v>1.0079</v>
      </c>
      <c r="AN1064">
        <v>0.95850000000000002</v>
      </c>
      <c r="AO1064">
        <v>0.65539999999999998</v>
      </c>
      <c r="AP1064">
        <v>0</v>
      </c>
      <c r="AQ1064">
        <v>0</v>
      </c>
      <c r="AR1064">
        <v>0</v>
      </c>
      <c r="AS1064">
        <v>0</v>
      </c>
      <c r="AT1064">
        <v>0</v>
      </c>
      <c r="AU1064">
        <v>0</v>
      </c>
      <c r="AV1064">
        <v>0</v>
      </c>
    </row>
    <row r="1065" spans="8:48" x14ac:dyDescent="0.3">
      <c r="H1065" t="s">
        <v>1958</v>
      </c>
      <c r="I1065" t="s">
        <v>1959</v>
      </c>
      <c r="J1065">
        <v>0</v>
      </c>
      <c r="K1065">
        <v>0</v>
      </c>
      <c r="L1065">
        <v>0</v>
      </c>
      <c r="M1065">
        <v>0</v>
      </c>
      <c r="N1065">
        <v>0</v>
      </c>
      <c r="O1065">
        <v>0</v>
      </c>
      <c r="P1065">
        <v>0.69320000000000004</v>
      </c>
      <c r="Q1065">
        <v>0.7117</v>
      </c>
      <c r="R1065">
        <v>0</v>
      </c>
      <c r="S1065">
        <v>0</v>
      </c>
      <c r="T1065">
        <v>0</v>
      </c>
      <c r="U1065">
        <v>0</v>
      </c>
      <c r="V1065">
        <v>0</v>
      </c>
      <c r="W1065">
        <v>0</v>
      </c>
      <c r="X1065">
        <v>0</v>
      </c>
      <c r="Y1065">
        <v>0</v>
      </c>
      <c r="Z1065">
        <v>0.57430000000000003</v>
      </c>
      <c r="AA1065">
        <v>0.67620000000000002</v>
      </c>
      <c r="AB1065">
        <v>0.6099</v>
      </c>
      <c r="AC1065">
        <v>0.7278</v>
      </c>
      <c r="AD1065">
        <v>0.94430000000000003</v>
      </c>
      <c r="AE1065">
        <v>0.85140000000000005</v>
      </c>
      <c r="AF1065">
        <v>0.77100000000000002</v>
      </c>
      <c r="AG1065">
        <v>0.78029999999999999</v>
      </c>
      <c r="AH1065">
        <v>0.62990000000000002</v>
      </c>
      <c r="AI1065">
        <v>0.53990000000000005</v>
      </c>
      <c r="AJ1065">
        <v>0.52880000000000005</v>
      </c>
      <c r="AK1065">
        <v>0</v>
      </c>
      <c r="AL1065">
        <v>0</v>
      </c>
      <c r="AM1065">
        <v>0</v>
      </c>
      <c r="AN1065">
        <v>0</v>
      </c>
      <c r="AO1065">
        <v>0</v>
      </c>
      <c r="AP1065">
        <v>0</v>
      </c>
      <c r="AQ1065">
        <v>0</v>
      </c>
      <c r="AR1065">
        <v>0</v>
      </c>
      <c r="AS1065">
        <v>0</v>
      </c>
      <c r="AT1065">
        <v>0</v>
      </c>
      <c r="AU1065">
        <v>0</v>
      </c>
      <c r="AV1065">
        <v>0</v>
      </c>
    </row>
    <row r="1066" spans="8:48" x14ac:dyDescent="0.3">
      <c r="H1066" t="s">
        <v>1960</v>
      </c>
      <c r="I1066" t="s">
        <v>1961</v>
      </c>
      <c r="J1066">
        <v>0</v>
      </c>
      <c r="K1066">
        <v>0</v>
      </c>
      <c r="L1066">
        <v>0</v>
      </c>
      <c r="M1066">
        <v>0</v>
      </c>
      <c r="N1066">
        <v>0.68559999999999999</v>
      </c>
      <c r="O1066">
        <v>0.68400000000000005</v>
      </c>
      <c r="P1066">
        <v>0.68959999999999999</v>
      </c>
      <c r="Q1066">
        <v>0.55249999999999999</v>
      </c>
      <c r="R1066">
        <v>0.66459999999999997</v>
      </c>
      <c r="S1066">
        <v>0.54979999999999996</v>
      </c>
      <c r="T1066">
        <v>0.53639999999999999</v>
      </c>
      <c r="U1066">
        <v>0.62849999999999995</v>
      </c>
      <c r="V1066">
        <v>0</v>
      </c>
      <c r="W1066">
        <v>0</v>
      </c>
      <c r="X1066">
        <v>0</v>
      </c>
      <c r="Y1066">
        <v>0</v>
      </c>
      <c r="Z1066">
        <v>0</v>
      </c>
      <c r="AA1066">
        <v>0</v>
      </c>
      <c r="AB1066">
        <v>0</v>
      </c>
      <c r="AC1066">
        <v>0</v>
      </c>
      <c r="AD1066">
        <v>0</v>
      </c>
      <c r="AE1066">
        <v>0</v>
      </c>
      <c r="AF1066">
        <v>0</v>
      </c>
      <c r="AG1066">
        <v>0</v>
      </c>
      <c r="AH1066">
        <v>0</v>
      </c>
      <c r="AI1066">
        <v>0</v>
      </c>
      <c r="AJ1066">
        <v>0.63970000000000005</v>
      </c>
      <c r="AK1066">
        <v>0.56359999999999999</v>
      </c>
      <c r="AL1066">
        <v>0.371</v>
      </c>
      <c r="AM1066">
        <v>0.21840000000000001</v>
      </c>
      <c r="AN1066">
        <v>0</v>
      </c>
      <c r="AO1066">
        <v>0</v>
      </c>
      <c r="AP1066">
        <v>0</v>
      </c>
      <c r="AQ1066">
        <v>0</v>
      </c>
      <c r="AR1066">
        <v>0</v>
      </c>
      <c r="AS1066">
        <v>0</v>
      </c>
      <c r="AT1066">
        <v>0</v>
      </c>
      <c r="AU1066">
        <v>0</v>
      </c>
      <c r="AV1066">
        <v>0</v>
      </c>
    </row>
    <row r="1067" spans="8:48" x14ac:dyDescent="0.3">
      <c r="H1067" t="s">
        <v>1962</v>
      </c>
      <c r="I1067" t="s">
        <v>1963</v>
      </c>
      <c r="J1067">
        <v>0</v>
      </c>
      <c r="K1067">
        <v>0</v>
      </c>
      <c r="L1067">
        <v>0</v>
      </c>
      <c r="M1067">
        <v>0</v>
      </c>
      <c r="N1067">
        <v>0</v>
      </c>
      <c r="O1067">
        <v>0</v>
      </c>
      <c r="P1067">
        <v>0</v>
      </c>
      <c r="Q1067">
        <v>0</v>
      </c>
      <c r="R1067">
        <v>0.50539999999999996</v>
      </c>
      <c r="S1067">
        <v>0.45469999999999999</v>
      </c>
      <c r="T1067">
        <v>0.44359999999999999</v>
      </c>
      <c r="U1067">
        <v>0.438</v>
      </c>
      <c r="V1067">
        <v>0.28539999999999999</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row>
    <row r="1068" spans="8:48" x14ac:dyDescent="0.3">
      <c r="H1068" t="s">
        <v>1964</v>
      </c>
      <c r="I1068" t="s">
        <v>1965</v>
      </c>
      <c r="J1068">
        <v>0</v>
      </c>
      <c r="K1068">
        <v>0</v>
      </c>
      <c r="L1068">
        <v>0</v>
      </c>
      <c r="M1068">
        <v>0</v>
      </c>
      <c r="N1068">
        <v>0</v>
      </c>
      <c r="O1068">
        <v>0</v>
      </c>
      <c r="P1068">
        <v>0</v>
      </c>
      <c r="Q1068">
        <v>0</v>
      </c>
      <c r="R1068">
        <v>0</v>
      </c>
      <c r="S1068">
        <v>0</v>
      </c>
      <c r="T1068">
        <v>0</v>
      </c>
      <c r="U1068">
        <v>0</v>
      </c>
      <c r="V1068">
        <v>0</v>
      </c>
      <c r="W1068">
        <v>0</v>
      </c>
      <c r="X1068">
        <v>0</v>
      </c>
      <c r="Y1068">
        <v>0</v>
      </c>
      <c r="Z1068">
        <v>0.66959999999999997</v>
      </c>
      <c r="AA1068">
        <v>0.62770000000000004</v>
      </c>
      <c r="AB1068">
        <v>0.64249999999999996</v>
      </c>
      <c r="AC1068">
        <v>0.55640000000000001</v>
      </c>
      <c r="AD1068">
        <v>0.70920000000000005</v>
      </c>
      <c r="AE1068">
        <v>0.53549999999999998</v>
      </c>
      <c r="AF1068">
        <v>0.55859999999999999</v>
      </c>
      <c r="AG1068">
        <v>0.28050000000000003</v>
      </c>
      <c r="AH1068">
        <v>0</v>
      </c>
      <c r="AI1068">
        <v>0</v>
      </c>
      <c r="AJ1068">
        <v>0</v>
      </c>
      <c r="AK1068">
        <v>0</v>
      </c>
      <c r="AL1068">
        <v>0</v>
      </c>
      <c r="AM1068">
        <v>0</v>
      </c>
      <c r="AN1068">
        <v>0</v>
      </c>
      <c r="AO1068">
        <v>0</v>
      </c>
      <c r="AP1068">
        <v>0</v>
      </c>
      <c r="AQ1068">
        <v>0</v>
      </c>
      <c r="AR1068">
        <v>0</v>
      </c>
      <c r="AS1068">
        <v>0</v>
      </c>
      <c r="AT1068">
        <v>0</v>
      </c>
      <c r="AU1068">
        <v>0</v>
      </c>
      <c r="AV1068">
        <v>0</v>
      </c>
    </row>
    <row r="1069" spans="8:48" x14ac:dyDescent="0.3">
      <c r="H1069" t="s">
        <v>1966</v>
      </c>
      <c r="I1069" t="s">
        <v>1967</v>
      </c>
      <c r="J1069">
        <v>0</v>
      </c>
      <c r="K1069">
        <v>0</v>
      </c>
      <c r="L1069">
        <v>0</v>
      </c>
      <c r="M1069">
        <v>0</v>
      </c>
      <c r="N1069">
        <v>0</v>
      </c>
      <c r="O1069">
        <v>0.1847</v>
      </c>
      <c r="P1069">
        <v>0.53569999999999995</v>
      </c>
      <c r="Q1069">
        <v>0.58960000000000001</v>
      </c>
      <c r="R1069">
        <v>0.95750000000000002</v>
      </c>
      <c r="S1069">
        <v>1.5302</v>
      </c>
      <c r="T1069">
        <v>1.5179</v>
      </c>
      <c r="U1069">
        <v>1.6785000000000001</v>
      </c>
      <c r="V1069">
        <v>1.4087000000000001</v>
      </c>
      <c r="W1069">
        <v>1.1574</v>
      </c>
      <c r="X1069">
        <v>0.81489999999999996</v>
      </c>
      <c r="Y1069">
        <v>0.56410000000000005</v>
      </c>
      <c r="Z1069">
        <v>0.78949999999999998</v>
      </c>
      <c r="AA1069">
        <v>0.58160000000000001</v>
      </c>
      <c r="AB1069">
        <v>0.5635</v>
      </c>
      <c r="AC1069">
        <v>0.55189999999999995</v>
      </c>
      <c r="AD1069">
        <v>0.62909999999999999</v>
      </c>
      <c r="AE1069">
        <v>0.54110000000000003</v>
      </c>
      <c r="AF1069">
        <v>0.63009999999999999</v>
      </c>
      <c r="AG1069">
        <v>0.65149999999999997</v>
      </c>
      <c r="AH1069">
        <v>0.4375</v>
      </c>
      <c r="AI1069">
        <v>0</v>
      </c>
      <c r="AJ1069">
        <v>0</v>
      </c>
      <c r="AK1069">
        <v>0</v>
      </c>
      <c r="AL1069">
        <v>0</v>
      </c>
      <c r="AM1069">
        <v>0</v>
      </c>
      <c r="AN1069">
        <v>0</v>
      </c>
      <c r="AO1069">
        <v>0</v>
      </c>
      <c r="AP1069">
        <v>0</v>
      </c>
      <c r="AQ1069">
        <v>0</v>
      </c>
      <c r="AR1069">
        <v>0</v>
      </c>
      <c r="AS1069">
        <v>0</v>
      </c>
      <c r="AT1069">
        <v>0</v>
      </c>
      <c r="AU1069">
        <v>0</v>
      </c>
      <c r="AV1069">
        <v>0</v>
      </c>
    </row>
    <row r="1070" spans="8:48" x14ac:dyDescent="0.3">
      <c r="H1070" t="s">
        <v>1968</v>
      </c>
      <c r="I1070" t="s">
        <v>1969</v>
      </c>
      <c r="J1070">
        <v>0</v>
      </c>
      <c r="K1070">
        <v>0</v>
      </c>
      <c r="L1070">
        <v>0</v>
      </c>
      <c r="M1070">
        <v>0</v>
      </c>
      <c r="N1070">
        <v>0</v>
      </c>
      <c r="O1070">
        <v>0.1419</v>
      </c>
      <c r="P1070">
        <v>0.53759999999999997</v>
      </c>
      <c r="Q1070">
        <v>0.6996</v>
      </c>
      <c r="R1070">
        <v>0.70379999999999998</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row>
    <row r="1071" spans="8:48" x14ac:dyDescent="0.3">
      <c r="H1071" t="s">
        <v>186</v>
      </c>
      <c r="I1071" t="s">
        <v>1970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0.31909999999999999</v>
      </c>
      <c r="AT1071">
        <v>0.3049</v>
      </c>
      <c r="AU1071">
        <v>0</v>
      </c>
      <c r="AV1071">
        <v>0</v>
      </c>
    </row>
    <row r="1072" spans="8:48" x14ac:dyDescent="0.3">
      <c r="H1072" t="s">
        <v>954</v>
      </c>
      <c r="I1072" t="s">
        <v>955</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0.2117</v>
      </c>
      <c r="AN1072">
        <v>0.22950000000000001</v>
      </c>
      <c r="AO1072">
        <v>0.30220000000000002</v>
      </c>
      <c r="AP1072">
        <v>0.30080000000000001</v>
      </c>
      <c r="AQ1072">
        <v>0.29049999999999998</v>
      </c>
      <c r="AR1072">
        <v>0.48010000000000003</v>
      </c>
      <c r="AS1072">
        <v>0.48230000000000001</v>
      </c>
      <c r="AT1072">
        <v>0.43630000000000002</v>
      </c>
      <c r="AU1072">
        <v>0</v>
      </c>
      <c r="AV1072">
        <v>0</v>
      </c>
    </row>
    <row r="1073" spans="8:48" x14ac:dyDescent="0.3">
      <c r="H1073" t="s">
        <v>1971</v>
      </c>
      <c r="I1073" t="s">
        <v>1972</v>
      </c>
      <c r="J1073">
        <v>0</v>
      </c>
      <c r="K1073">
        <v>0</v>
      </c>
      <c r="L1073">
        <v>0.7792</v>
      </c>
      <c r="M1073">
        <v>0.72460000000000002</v>
      </c>
      <c r="N1073">
        <v>0.98699999999999999</v>
      </c>
      <c r="O1073">
        <v>1.0155000000000001</v>
      </c>
      <c r="P1073">
        <v>1.0583</v>
      </c>
      <c r="Q1073">
        <v>1.0169999999999999</v>
      </c>
      <c r="R1073">
        <v>0</v>
      </c>
      <c r="S1073">
        <v>0.25040000000000001</v>
      </c>
      <c r="T1073">
        <v>0.20699999999999999</v>
      </c>
      <c r="U1073">
        <v>0.21360000000000001</v>
      </c>
      <c r="V1073">
        <v>0</v>
      </c>
      <c r="W1073">
        <v>0</v>
      </c>
      <c r="X1073">
        <v>0</v>
      </c>
      <c r="Y1073">
        <v>0</v>
      </c>
      <c r="Z1073">
        <v>0.62409999999999999</v>
      </c>
      <c r="AA1073">
        <v>0.60929999999999995</v>
      </c>
      <c r="AB1073">
        <v>0.70350000000000001</v>
      </c>
      <c r="AC1073">
        <v>0.64500000000000002</v>
      </c>
      <c r="AD1073">
        <v>0.81310000000000004</v>
      </c>
      <c r="AE1073">
        <v>0.68320000000000003</v>
      </c>
      <c r="AF1073">
        <v>0.72989999999999999</v>
      </c>
      <c r="AG1073">
        <v>0.64</v>
      </c>
      <c r="AH1073">
        <v>0.85409999999999997</v>
      </c>
      <c r="AI1073">
        <v>0.86629999999999996</v>
      </c>
      <c r="AJ1073">
        <v>0</v>
      </c>
      <c r="AK1073">
        <v>0</v>
      </c>
      <c r="AL1073">
        <v>0</v>
      </c>
      <c r="AM1073">
        <v>0</v>
      </c>
      <c r="AN1073">
        <v>0</v>
      </c>
      <c r="AO1073">
        <v>0</v>
      </c>
      <c r="AP1073">
        <v>0</v>
      </c>
      <c r="AQ1073">
        <v>0</v>
      </c>
      <c r="AR1073">
        <v>0</v>
      </c>
      <c r="AS1073">
        <v>0</v>
      </c>
      <c r="AT1073">
        <v>0</v>
      </c>
      <c r="AU1073">
        <v>0</v>
      </c>
      <c r="AV1073">
        <v>0</v>
      </c>
    </row>
    <row r="1074" spans="8:48" x14ac:dyDescent="0.3">
      <c r="H1074" t="s">
        <v>175</v>
      </c>
      <c r="I1074" t="s">
        <v>956</v>
      </c>
      <c r="J1074">
        <v>0.32029999999999997</v>
      </c>
      <c r="K1074">
        <v>0.33439999999999998</v>
      </c>
      <c r="L1074">
        <v>0</v>
      </c>
      <c r="M1074">
        <v>0</v>
      </c>
      <c r="N1074">
        <v>0</v>
      </c>
      <c r="O1074">
        <v>0</v>
      </c>
      <c r="P1074">
        <v>0</v>
      </c>
      <c r="Q1074">
        <v>0</v>
      </c>
      <c r="R1074">
        <v>0.30270000000000002</v>
      </c>
      <c r="S1074">
        <v>0.2203</v>
      </c>
      <c r="T1074">
        <v>0.22339999999999999</v>
      </c>
      <c r="U1074">
        <v>0.22989999999999999</v>
      </c>
      <c r="V1074">
        <v>0.25840000000000002</v>
      </c>
      <c r="W1074">
        <v>0</v>
      </c>
      <c r="X1074">
        <v>0</v>
      </c>
      <c r="Y1074">
        <v>0</v>
      </c>
      <c r="Z1074">
        <v>0</v>
      </c>
      <c r="AA1074">
        <v>0</v>
      </c>
      <c r="AB1074">
        <v>0</v>
      </c>
      <c r="AC1074">
        <v>0</v>
      </c>
      <c r="AD1074">
        <v>0.22989999999999999</v>
      </c>
      <c r="AE1074">
        <v>0.25280000000000002</v>
      </c>
      <c r="AF1074">
        <v>0.2389</v>
      </c>
      <c r="AG1074">
        <v>0.30740000000000001</v>
      </c>
      <c r="AH1074">
        <v>0.5494</v>
      </c>
      <c r="AI1074">
        <v>0.56869999999999998</v>
      </c>
      <c r="AJ1074">
        <v>0.40250000000000002</v>
      </c>
      <c r="AK1074">
        <v>0</v>
      </c>
      <c r="AL1074">
        <v>0</v>
      </c>
      <c r="AM1074">
        <v>0</v>
      </c>
      <c r="AN1074">
        <v>0</v>
      </c>
      <c r="AO1074">
        <v>0</v>
      </c>
      <c r="AP1074">
        <v>0</v>
      </c>
      <c r="AQ1074">
        <v>0</v>
      </c>
      <c r="AR1074">
        <v>0</v>
      </c>
      <c r="AS1074">
        <v>0</v>
      </c>
      <c r="AT1074">
        <v>0</v>
      </c>
      <c r="AU1074">
        <v>0</v>
      </c>
      <c r="AV1074">
        <v>0</v>
      </c>
    </row>
    <row r="1075" spans="8:48" x14ac:dyDescent="0.3">
      <c r="H1075" t="s">
        <v>1973</v>
      </c>
      <c r="I1075" t="s">
        <v>1974</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0.32929999999999998</v>
      </c>
      <c r="AG1075">
        <v>0.37890000000000001</v>
      </c>
      <c r="AH1075">
        <v>0.25540000000000002</v>
      </c>
      <c r="AI1075">
        <v>0.25080000000000002</v>
      </c>
      <c r="AJ1075">
        <v>0.35630000000000001</v>
      </c>
      <c r="AK1075">
        <v>0.87139999999999995</v>
      </c>
      <c r="AL1075">
        <v>0.44440000000000002</v>
      </c>
      <c r="AM1075">
        <v>0</v>
      </c>
      <c r="AN1075">
        <v>0</v>
      </c>
      <c r="AO1075">
        <v>0</v>
      </c>
      <c r="AP1075">
        <v>0</v>
      </c>
      <c r="AQ1075">
        <v>0</v>
      </c>
      <c r="AR1075">
        <v>0</v>
      </c>
      <c r="AS1075">
        <v>0</v>
      </c>
      <c r="AT1075">
        <v>0</v>
      </c>
      <c r="AU1075">
        <v>0</v>
      </c>
      <c r="AV1075">
        <v>0</v>
      </c>
    </row>
    <row r="1076" spans="8:48" x14ac:dyDescent="0.3">
      <c r="H1076" t="s">
        <v>1975</v>
      </c>
      <c r="I1076" t="s">
        <v>1976</v>
      </c>
      <c r="J1076">
        <v>0.77070000000000005</v>
      </c>
      <c r="K1076">
        <v>0.55549999999999999</v>
      </c>
      <c r="L1076">
        <v>0</v>
      </c>
      <c r="M1076">
        <v>0.62490000000000001</v>
      </c>
      <c r="N1076">
        <v>0</v>
      </c>
      <c r="O1076">
        <v>0.72209999999999996</v>
      </c>
      <c r="P1076">
        <v>0</v>
      </c>
      <c r="Q1076">
        <v>0.36890000000000001</v>
      </c>
      <c r="R1076">
        <v>0.60260000000000002</v>
      </c>
      <c r="S1076">
        <v>0.52249999999999996</v>
      </c>
      <c r="T1076">
        <v>0.5242</v>
      </c>
      <c r="U1076">
        <v>0.46339999999999998</v>
      </c>
      <c r="V1076">
        <v>0.45369999999999999</v>
      </c>
      <c r="W1076">
        <v>0.72140000000000004</v>
      </c>
      <c r="X1076">
        <v>0</v>
      </c>
      <c r="Y1076">
        <v>0</v>
      </c>
      <c r="Z1076">
        <v>0</v>
      </c>
      <c r="AA1076">
        <v>0.48449999999999999</v>
      </c>
      <c r="AB1076">
        <v>0.4607</v>
      </c>
      <c r="AC1076">
        <v>0.44550000000000001</v>
      </c>
      <c r="AD1076">
        <v>0</v>
      </c>
      <c r="AE1076">
        <v>0</v>
      </c>
      <c r="AF1076">
        <v>0</v>
      </c>
      <c r="AG1076">
        <v>0</v>
      </c>
      <c r="AH1076">
        <v>0</v>
      </c>
      <c r="AI1076">
        <v>0</v>
      </c>
      <c r="AJ1076">
        <v>0</v>
      </c>
      <c r="AK1076">
        <v>0</v>
      </c>
      <c r="AL1076">
        <v>0</v>
      </c>
      <c r="AM1076">
        <v>0</v>
      </c>
      <c r="AN1076">
        <v>0</v>
      </c>
      <c r="AO1076">
        <v>0</v>
      </c>
      <c r="AP1076">
        <v>0.33150000000000002</v>
      </c>
      <c r="AQ1076">
        <v>0.35649999999999998</v>
      </c>
      <c r="AR1076">
        <v>0</v>
      </c>
      <c r="AS1076">
        <v>0</v>
      </c>
      <c r="AT1076">
        <v>0</v>
      </c>
      <c r="AU1076">
        <v>0</v>
      </c>
      <c r="AV1076">
        <v>0</v>
      </c>
    </row>
    <row r="1077" spans="8:48" x14ac:dyDescent="0.3">
      <c r="H1077" t="s">
        <v>1977</v>
      </c>
      <c r="I1077" t="s">
        <v>1978</v>
      </c>
      <c r="J1077">
        <v>0</v>
      </c>
      <c r="K1077">
        <v>0.53129999999999999</v>
      </c>
      <c r="L1077">
        <v>1.1065</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row>
    <row r="1078" spans="8:48" x14ac:dyDescent="0.3">
      <c r="H1078" t="s">
        <v>1979</v>
      </c>
      <c r="I1078" t="s">
        <v>1980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0.43709999999999999</v>
      </c>
      <c r="AI1078">
        <v>0</v>
      </c>
      <c r="AJ1078">
        <v>0</v>
      </c>
      <c r="AK1078">
        <v>0</v>
      </c>
      <c r="AL1078">
        <v>0</v>
      </c>
      <c r="AM1078">
        <v>0</v>
      </c>
      <c r="AN1078">
        <v>0</v>
      </c>
      <c r="AO1078">
        <v>0</v>
      </c>
      <c r="AP1078">
        <v>0</v>
      </c>
      <c r="AQ1078">
        <v>0</v>
      </c>
      <c r="AR1078">
        <v>0</v>
      </c>
      <c r="AS1078">
        <v>0</v>
      </c>
      <c r="AT1078">
        <v>0</v>
      </c>
      <c r="AU1078">
        <v>0</v>
      </c>
      <c r="AV1078">
        <v>0</v>
      </c>
    </row>
    <row r="1079" spans="8:48" x14ac:dyDescent="0.3">
      <c r="H1079" t="s">
        <v>1981</v>
      </c>
      <c r="I1079" t="s">
        <v>1982</v>
      </c>
      <c r="J1079">
        <v>0</v>
      </c>
      <c r="K1079">
        <v>0</v>
      </c>
      <c r="L1079">
        <v>0</v>
      </c>
      <c r="M1079">
        <v>0</v>
      </c>
      <c r="N1079">
        <v>0</v>
      </c>
      <c r="O1079">
        <v>0</v>
      </c>
      <c r="P1079">
        <v>0.59040000000000004</v>
      </c>
      <c r="Q1079">
        <v>0.64710000000000001</v>
      </c>
      <c r="R1079">
        <v>0</v>
      </c>
      <c r="S1079">
        <v>0</v>
      </c>
      <c r="T1079">
        <v>0</v>
      </c>
      <c r="U1079">
        <v>0</v>
      </c>
      <c r="V1079">
        <v>0</v>
      </c>
      <c r="W1079">
        <v>0</v>
      </c>
      <c r="X1079">
        <v>0</v>
      </c>
      <c r="Y1079">
        <v>0</v>
      </c>
      <c r="Z1079">
        <v>0.35659999999999997</v>
      </c>
      <c r="AA1079">
        <v>0.50819999999999999</v>
      </c>
      <c r="AB1079">
        <v>0.61739999999999995</v>
      </c>
      <c r="AC1079">
        <v>0.57430000000000003</v>
      </c>
      <c r="AD1079">
        <v>0.92589999999999995</v>
      </c>
      <c r="AE1079">
        <v>0.70220000000000005</v>
      </c>
      <c r="AF1079">
        <v>0.70650000000000002</v>
      </c>
      <c r="AG1079">
        <v>0</v>
      </c>
      <c r="AH1079">
        <v>0</v>
      </c>
      <c r="AI1079">
        <v>0.28760000000000002</v>
      </c>
      <c r="AJ1079">
        <v>0</v>
      </c>
      <c r="AK1079">
        <v>0</v>
      </c>
      <c r="AL1079">
        <v>0</v>
      </c>
      <c r="AM1079">
        <v>0</v>
      </c>
      <c r="AN1079">
        <v>0</v>
      </c>
      <c r="AO1079">
        <v>0</v>
      </c>
      <c r="AP1079">
        <v>0</v>
      </c>
      <c r="AQ1079">
        <v>0</v>
      </c>
      <c r="AR1079">
        <v>0</v>
      </c>
      <c r="AS1079">
        <v>0</v>
      </c>
      <c r="AT1079">
        <v>0</v>
      </c>
      <c r="AU1079">
        <v>0</v>
      </c>
      <c r="AV1079">
        <v>0</v>
      </c>
    </row>
    <row r="1080" spans="8:48" x14ac:dyDescent="0.3">
      <c r="H1080" t="s">
        <v>959</v>
      </c>
      <c r="I1080" t="s">
        <v>960</v>
      </c>
      <c r="J1080">
        <v>0.89629999999999999</v>
      </c>
      <c r="K1080">
        <v>0.92769999999999997</v>
      </c>
      <c r="L1080">
        <v>0</v>
      </c>
      <c r="M1080">
        <v>0</v>
      </c>
      <c r="N1080">
        <v>0.63019999999999998</v>
      </c>
      <c r="O1080">
        <v>0.66120000000000001</v>
      </c>
      <c r="P1080">
        <v>0.72840000000000005</v>
      </c>
      <c r="Q1080">
        <v>0.71419999999999995</v>
      </c>
      <c r="R1080">
        <v>0.73919999999999997</v>
      </c>
      <c r="S1080">
        <v>0.6724</v>
      </c>
      <c r="T1080">
        <v>0.76580000000000004</v>
      </c>
      <c r="U1080">
        <v>0.79459999999999997</v>
      </c>
      <c r="V1080">
        <v>1.2991999999999999</v>
      </c>
      <c r="W1080">
        <v>2.1254</v>
      </c>
      <c r="X1080">
        <v>0.69189999999999996</v>
      </c>
      <c r="Y1080">
        <v>1.0139</v>
      </c>
      <c r="Z1080">
        <v>0</v>
      </c>
      <c r="AA1080">
        <v>0.23830000000000001</v>
      </c>
      <c r="AB1080">
        <v>0.23080000000000001</v>
      </c>
      <c r="AC1080">
        <v>0.2359</v>
      </c>
      <c r="AD1080">
        <v>0.55500000000000005</v>
      </c>
      <c r="AE1080">
        <v>0.54649999999999999</v>
      </c>
      <c r="AF1080">
        <v>0.58250000000000002</v>
      </c>
      <c r="AG1080">
        <v>0.62019999999999997</v>
      </c>
      <c r="AH1080">
        <v>0.54579999999999995</v>
      </c>
      <c r="AI1080">
        <v>0</v>
      </c>
      <c r="AJ1080">
        <v>0</v>
      </c>
      <c r="AK1080">
        <v>0</v>
      </c>
      <c r="AL1080">
        <v>0</v>
      </c>
      <c r="AM1080">
        <v>0</v>
      </c>
      <c r="AN1080">
        <v>0</v>
      </c>
      <c r="AO1080">
        <v>0.99539999999999995</v>
      </c>
      <c r="AP1080">
        <v>1.0908</v>
      </c>
      <c r="AQ1080">
        <v>0.77859999999999996</v>
      </c>
      <c r="AR1080">
        <v>0</v>
      </c>
      <c r="AS1080">
        <v>0</v>
      </c>
      <c r="AT1080">
        <v>0</v>
      </c>
      <c r="AU1080">
        <v>0</v>
      </c>
      <c r="AV1080">
        <v>0</v>
      </c>
    </row>
    <row r="1081" spans="8:48" x14ac:dyDescent="0.3">
      <c r="H1081" t="s">
        <v>1983</v>
      </c>
      <c r="I1081" t="s">
        <v>1984</v>
      </c>
      <c r="J1081">
        <v>0</v>
      </c>
      <c r="K1081">
        <v>0</v>
      </c>
      <c r="L1081">
        <v>0</v>
      </c>
      <c r="M1081">
        <v>0</v>
      </c>
      <c r="N1081">
        <v>0</v>
      </c>
      <c r="O1081">
        <v>0.66759999999999997</v>
      </c>
      <c r="P1081">
        <v>0</v>
      </c>
      <c r="Q1081">
        <v>0</v>
      </c>
      <c r="R1081">
        <v>0</v>
      </c>
      <c r="S1081">
        <v>0</v>
      </c>
      <c r="T1081">
        <v>0</v>
      </c>
      <c r="U1081">
        <v>0</v>
      </c>
      <c r="V1081">
        <v>0</v>
      </c>
      <c r="W1081">
        <v>0</v>
      </c>
      <c r="X1081">
        <v>0</v>
      </c>
      <c r="Y1081">
        <v>0</v>
      </c>
      <c r="Z1081">
        <v>0</v>
      </c>
      <c r="AA1081">
        <v>0</v>
      </c>
      <c r="AB1081">
        <v>0</v>
      </c>
      <c r="AC1081">
        <v>0</v>
      </c>
      <c r="AD1081">
        <v>0</v>
      </c>
      <c r="AE1081">
        <v>0</v>
      </c>
      <c r="AF1081">
        <v>0</v>
      </c>
      <c r="AG1081">
        <v>0.18809999999999999</v>
      </c>
      <c r="AH1081">
        <v>0.9173</v>
      </c>
      <c r="AI1081">
        <v>0</v>
      </c>
      <c r="AJ1081">
        <v>0</v>
      </c>
      <c r="AK1081">
        <v>0</v>
      </c>
      <c r="AL1081">
        <v>0</v>
      </c>
      <c r="AM1081">
        <v>0.46100000000000002</v>
      </c>
      <c r="AN1081">
        <v>1.0009999999999999</v>
      </c>
      <c r="AO1081">
        <v>0.5968</v>
      </c>
      <c r="AP1081">
        <v>0.86699999999999999</v>
      </c>
      <c r="AQ1081">
        <v>1.0053000000000001</v>
      </c>
      <c r="AR1081">
        <v>0.75690000000000002</v>
      </c>
      <c r="AS1081">
        <v>0</v>
      </c>
      <c r="AT1081">
        <v>0</v>
      </c>
      <c r="AU1081">
        <v>0</v>
      </c>
      <c r="AV1081">
        <v>0</v>
      </c>
    </row>
    <row r="1082" spans="8:48" x14ac:dyDescent="0.3">
      <c r="H1082" t="s">
        <v>1985</v>
      </c>
      <c r="I1082" t="s">
        <v>1986</v>
      </c>
      <c r="J1082">
        <v>0.89910000000000001</v>
      </c>
      <c r="K1082">
        <v>0.92410000000000003</v>
      </c>
      <c r="L1082">
        <v>5.0599999999999999E-2</v>
      </c>
      <c r="M1082">
        <v>0.63349999999999995</v>
      </c>
      <c r="N1082">
        <v>0.85529999999999995</v>
      </c>
      <c r="O1082">
        <v>0.9204</v>
      </c>
      <c r="P1082">
        <v>0.96689999999999998</v>
      </c>
      <c r="Q1082">
        <v>1.6713</v>
      </c>
      <c r="R1082">
        <v>1.6941999999999999</v>
      </c>
      <c r="S1082">
        <v>1.4990000000000001</v>
      </c>
      <c r="T1082">
        <v>1.7103999999999999</v>
      </c>
      <c r="U1082">
        <v>1.6027</v>
      </c>
      <c r="V1082">
        <v>0.69059999999999999</v>
      </c>
      <c r="W1082">
        <v>0.1293</v>
      </c>
      <c r="X1082">
        <v>0</v>
      </c>
      <c r="Y1082">
        <v>0</v>
      </c>
      <c r="Z1082">
        <v>0</v>
      </c>
      <c r="AA1082">
        <v>0.32</v>
      </c>
      <c r="AB1082">
        <v>0.51700000000000002</v>
      </c>
      <c r="AC1082">
        <v>0.51680000000000004</v>
      </c>
      <c r="AD1082">
        <v>0.51600000000000001</v>
      </c>
      <c r="AE1082">
        <v>0.48949999999999999</v>
      </c>
      <c r="AF1082">
        <v>0.48780000000000001</v>
      </c>
      <c r="AG1082">
        <v>0.43869999999999998</v>
      </c>
      <c r="AH1082">
        <v>0.29759999999999998</v>
      </c>
      <c r="AI1082">
        <v>0.1298</v>
      </c>
      <c r="AJ1082">
        <v>0</v>
      </c>
      <c r="AK1082">
        <v>0</v>
      </c>
      <c r="AL1082">
        <v>0</v>
      </c>
      <c r="AM1082">
        <v>0</v>
      </c>
      <c r="AN1082">
        <v>0.23880000000000001</v>
      </c>
      <c r="AO1082">
        <v>0.21479999999999999</v>
      </c>
      <c r="AP1082">
        <v>0</v>
      </c>
      <c r="AQ1082">
        <v>0</v>
      </c>
      <c r="AR1082">
        <v>0</v>
      </c>
      <c r="AS1082">
        <v>0</v>
      </c>
      <c r="AT1082">
        <v>0</v>
      </c>
      <c r="AU1082">
        <v>0</v>
      </c>
      <c r="AV1082">
        <v>0</v>
      </c>
    </row>
    <row r="1083" spans="8:48" x14ac:dyDescent="0.3">
      <c r="H1083" t="s">
        <v>1987</v>
      </c>
      <c r="I1083" t="s">
        <v>1988</v>
      </c>
      <c r="J1083">
        <v>0.86629999999999996</v>
      </c>
      <c r="K1083">
        <v>0.90280000000000005</v>
      </c>
      <c r="L1083">
        <v>0</v>
      </c>
      <c r="M1083">
        <v>0</v>
      </c>
      <c r="N1083">
        <v>0</v>
      </c>
      <c r="O1083">
        <v>0</v>
      </c>
      <c r="P1083">
        <v>0</v>
      </c>
      <c r="Q1083">
        <v>0</v>
      </c>
      <c r="R1083">
        <v>0</v>
      </c>
      <c r="S1083">
        <v>0</v>
      </c>
      <c r="T1083">
        <v>0.44180000000000003</v>
      </c>
      <c r="U1083">
        <v>0.44619999999999999</v>
      </c>
      <c r="V1083">
        <v>0.44650000000000001</v>
      </c>
      <c r="W1083">
        <v>0.38329999999999997</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row>
    <row r="1084" spans="8:48" x14ac:dyDescent="0.3">
      <c r="H1084" t="s">
        <v>1989</v>
      </c>
      <c r="I1084" t="s">
        <v>1990</v>
      </c>
      <c r="J1084">
        <v>0</v>
      </c>
      <c r="K1084">
        <v>0</v>
      </c>
      <c r="L1084">
        <v>0</v>
      </c>
      <c r="M1084">
        <v>0</v>
      </c>
      <c r="N1084">
        <v>0</v>
      </c>
      <c r="O1084">
        <v>0</v>
      </c>
      <c r="P1084">
        <v>0</v>
      </c>
      <c r="Q1084">
        <v>0.43330000000000002</v>
      </c>
      <c r="R1084">
        <v>0.42859999999999998</v>
      </c>
      <c r="S1084">
        <v>0.50749999999999995</v>
      </c>
      <c r="T1084">
        <v>0.43409999999999999</v>
      </c>
      <c r="U1084">
        <v>0.39579999999999999</v>
      </c>
      <c r="V1084">
        <v>0</v>
      </c>
      <c r="W1084">
        <v>0</v>
      </c>
      <c r="X1084">
        <v>0</v>
      </c>
      <c r="Y1084">
        <v>0</v>
      </c>
      <c r="Z1084">
        <v>0</v>
      </c>
      <c r="AA1084">
        <v>0</v>
      </c>
      <c r="AB1084">
        <v>0</v>
      </c>
      <c r="AC1084">
        <v>0</v>
      </c>
      <c r="AD1084">
        <v>0</v>
      </c>
      <c r="AE1084">
        <v>0.34350000000000003</v>
      </c>
      <c r="AF1084">
        <v>0.44080000000000003</v>
      </c>
      <c r="AG1084">
        <v>0.50039999999999996</v>
      </c>
      <c r="AH1084">
        <v>0</v>
      </c>
      <c r="AI1084">
        <v>0</v>
      </c>
      <c r="AJ1084">
        <v>0</v>
      </c>
      <c r="AK1084">
        <v>0</v>
      </c>
      <c r="AL1084">
        <v>0</v>
      </c>
      <c r="AM1084">
        <v>0</v>
      </c>
      <c r="AN1084">
        <v>0</v>
      </c>
      <c r="AO1084">
        <v>0</v>
      </c>
      <c r="AP1084">
        <v>0</v>
      </c>
      <c r="AQ1084">
        <v>0</v>
      </c>
      <c r="AR1084">
        <v>0</v>
      </c>
      <c r="AS1084">
        <v>0</v>
      </c>
      <c r="AT1084">
        <v>0</v>
      </c>
      <c r="AU1084">
        <v>0</v>
      </c>
      <c r="AV1084">
        <v>0</v>
      </c>
    </row>
    <row r="1085" spans="8:48" x14ac:dyDescent="0.3">
      <c r="H1085" t="s">
        <v>1991</v>
      </c>
      <c r="I1085" t="s">
        <v>1992</v>
      </c>
      <c r="J1085">
        <v>0</v>
      </c>
      <c r="K1085">
        <v>0</v>
      </c>
      <c r="L1085">
        <v>0</v>
      </c>
      <c r="M1085">
        <v>0</v>
      </c>
      <c r="N1085">
        <v>0</v>
      </c>
      <c r="O1085">
        <v>0</v>
      </c>
      <c r="P1085">
        <v>0</v>
      </c>
      <c r="Q1085">
        <v>0</v>
      </c>
      <c r="R1085">
        <v>0</v>
      </c>
      <c r="S1085">
        <v>0</v>
      </c>
      <c r="T1085">
        <v>0</v>
      </c>
      <c r="U1085">
        <v>0</v>
      </c>
      <c r="V1085">
        <v>0.78110000000000002</v>
      </c>
      <c r="W1085">
        <v>0.78139999999999998</v>
      </c>
      <c r="X1085">
        <v>1.0316000000000001</v>
      </c>
      <c r="Y1085">
        <v>1.2292000000000001</v>
      </c>
      <c r="Z1085">
        <v>0.85540000000000005</v>
      </c>
      <c r="AA1085">
        <v>0.84119999999999995</v>
      </c>
      <c r="AB1085">
        <v>0.66830000000000001</v>
      </c>
      <c r="AC1085">
        <v>0.5968</v>
      </c>
      <c r="AD1085">
        <v>0.42559999999999998</v>
      </c>
      <c r="AE1085">
        <v>0.36549999999999999</v>
      </c>
      <c r="AF1085">
        <v>0</v>
      </c>
      <c r="AG1085">
        <v>0</v>
      </c>
      <c r="AH1085">
        <v>0</v>
      </c>
      <c r="AI1085">
        <v>0</v>
      </c>
      <c r="AJ1085">
        <v>0</v>
      </c>
      <c r="AK1085">
        <v>0</v>
      </c>
      <c r="AL1085">
        <v>0.92349999999999999</v>
      </c>
      <c r="AM1085">
        <v>1.2823</v>
      </c>
      <c r="AN1085">
        <v>0.99460000000000004</v>
      </c>
      <c r="AO1085">
        <v>0</v>
      </c>
      <c r="AP1085">
        <v>0</v>
      </c>
      <c r="AQ1085">
        <v>0</v>
      </c>
      <c r="AR1085">
        <v>0</v>
      </c>
      <c r="AS1085">
        <v>0</v>
      </c>
      <c r="AT1085">
        <v>0</v>
      </c>
      <c r="AU1085">
        <v>0</v>
      </c>
      <c r="AV1085">
        <v>0</v>
      </c>
    </row>
    <row r="1086" spans="8:48" x14ac:dyDescent="0.3">
      <c r="H1086" t="s">
        <v>705</v>
      </c>
      <c r="I1086" t="s">
        <v>706</v>
      </c>
      <c r="J1086">
        <v>0</v>
      </c>
      <c r="K1086">
        <v>0</v>
      </c>
      <c r="L1086">
        <v>0</v>
      </c>
      <c r="M1086">
        <v>0</v>
      </c>
      <c r="N1086">
        <v>0</v>
      </c>
      <c r="O1086">
        <v>0</v>
      </c>
      <c r="P1086">
        <v>0</v>
      </c>
      <c r="Q1086">
        <v>0</v>
      </c>
      <c r="R1086">
        <v>0</v>
      </c>
      <c r="S1086">
        <v>0</v>
      </c>
      <c r="T1086">
        <v>0</v>
      </c>
      <c r="U1086">
        <v>0</v>
      </c>
      <c r="V1086">
        <v>0</v>
      </c>
      <c r="W1086">
        <v>0.2203</v>
      </c>
      <c r="X1086">
        <v>0.76729999999999998</v>
      </c>
      <c r="Y1086">
        <v>0.75919999999999999</v>
      </c>
      <c r="Z1086">
        <v>0.96579999999999999</v>
      </c>
      <c r="AA1086">
        <v>0.60489999999999999</v>
      </c>
      <c r="AB1086">
        <v>0</v>
      </c>
      <c r="AC1086">
        <v>0</v>
      </c>
      <c r="AD1086">
        <v>0</v>
      </c>
      <c r="AE1086">
        <v>0</v>
      </c>
      <c r="AF1086">
        <v>0.23319999999999999</v>
      </c>
      <c r="AG1086">
        <v>0.24809999999999999</v>
      </c>
      <c r="AH1086">
        <v>0.45040000000000002</v>
      </c>
      <c r="AI1086">
        <v>0</v>
      </c>
      <c r="AJ1086">
        <v>0</v>
      </c>
      <c r="AK1086">
        <v>0</v>
      </c>
      <c r="AL1086">
        <v>0</v>
      </c>
      <c r="AM1086">
        <v>0</v>
      </c>
      <c r="AN1086">
        <v>0</v>
      </c>
      <c r="AO1086">
        <v>0</v>
      </c>
      <c r="AP1086">
        <v>0</v>
      </c>
      <c r="AQ1086">
        <v>0</v>
      </c>
      <c r="AR1086">
        <v>0</v>
      </c>
      <c r="AS1086">
        <v>0</v>
      </c>
      <c r="AT1086">
        <v>0</v>
      </c>
      <c r="AU1086">
        <v>0</v>
      </c>
      <c r="AV1086">
        <v>0</v>
      </c>
    </row>
    <row r="1087" spans="8:48" x14ac:dyDescent="0.3">
      <c r="H1087" t="s">
        <v>1993</v>
      </c>
      <c r="I1087" t="s">
        <v>1994</v>
      </c>
      <c r="J1087">
        <v>0</v>
      </c>
      <c r="K1087">
        <v>0</v>
      </c>
      <c r="L1087">
        <v>0</v>
      </c>
      <c r="M1087">
        <v>0</v>
      </c>
      <c r="N1087">
        <v>0</v>
      </c>
      <c r="O1087">
        <v>0</v>
      </c>
      <c r="P1087">
        <v>0</v>
      </c>
      <c r="Q1087">
        <v>0</v>
      </c>
      <c r="R1087">
        <v>0</v>
      </c>
      <c r="S1087">
        <v>0</v>
      </c>
      <c r="T1087">
        <v>0</v>
      </c>
      <c r="U1087">
        <v>0</v>
      </c>
      <c r="V1087">
        <v>0</v>
      </c>
      <c r="W1087">
        <v>0</v>
      </c>
      <c r="X1087">
        <v>0</v>
      </c>
      <c r="Y1087">
        <v>0</v>
      </c>
      <c r="Z1087">
        <v>0.16639999999999999</v>
      </c>
      <c r="AA1087">
        <v>0.41639999999999999</v>
      </c>
      <c r="AB1087">
        <v>0</v>
      </c>
      <c r="AC1087">
        <v>0</v>
      </c>
      <c r="AD1087">
        <v>0</v>
      </c>
      <c r="AE1087">
        <v>0</v>
      </c>
      <c r="AF1087">
        <v>0</v>
      </c>
      <c r="AG1087">
        <v>0</v>
      </c>
      <c r="AH1087">
        <v>0</v>
      </c>
      <c r="AI1087">
        <v>0</v>
      </c>
      <c r="AJ1087">
        <v>0</v>
      </c>
      <c r="AK1087">
        <v>0</v>
      </c>
      <c r="AL1087">
        <v>0</v>
      </c>
      <c r="AM1087">
        <v>0.18340000000000001</v>
      </c>
      <c r="AN1087">
        <v>0.39879999999999999</v>
      </c>
      <c r="AO1087">
        <v>0.43990000000000001</v>
      </c>
      <c r="AP1087">
        <v>0.38550000000000001</v>
      </c>
      <c r="AQ1087">
        <v>0.37959999999999999</v>
      </c>
      <c r="AR1087">
        <v>0</v>
      </c>
      <c r="AS1087">
        <v>0</v>
      </c>
      <c r="AT1087">
        <v>0</v>
      </c>
      <c r="AU1087">
        <v>0</v>
      </c>
      <c r="AV1087">
        <v>0</v>
      </c>
    </row>
    <row r="1088" spans="8:48" x14ac:dyDescent="0.3">
      <c r="H1088" t="s">
        <v>1995</v>
      </c>
      <c r="I1088" t="s">
        <v>1996</v>
      </c>
      <c r="J1088">
        <v>0</v>
      </c>
      <c r="K1088">
        <v>0</v>
      </c>
      <c r="L1088">
        <v>0</v>
      </c>
      <c r="M1088">
        <v>0</v>
      </c>
      <c r="N1088">
        <v>0</v>
      </c>
      <c r="O1088">
        <v>0</v>
      </c>
      <c r="P1088">
        <v>0</v>
      </c>
      <c r="Q1088">
        <v>0.65700000000000003</v>
      </c>
      <c r="R1088">
        <v>0.48380000000000001</v>
      </c>
      <c r="S1088">
        <v>0</v>
      </c>
      <c r="T1088">
        <v>0</v>
      </c>
      <c r="U1088">
        <v>0</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row>
    <row r="1089" spans="8:48" x14ac:dyDescent="0.3">
      <c r="H1089" t="s">
        <v>1997</v>
      </c>
      <c r="I1089" t="s">
        <v>1998</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6.1199999999999997E-2</v>
      </c>
      <c r="AC1089">
        <v>6.5799999999999997E-2</v>
      </c>
      <c r="AD1089">
        <v>4.41E-2</v>
      </c>
      <c r="AE1089">
        <v>4.7100000000000003E-2</v>
      </c>
      <c r="AF1089">
        <v>5.2999999999999999E-2</v>
      </c>
      <c r="AG1089">
        <v>4.8599999999999997E-2</v>
      </c>
      <c r="AH1089">
        <v>0</v>
      </c>
      <c r="AI1089">
        <v>0</v>
      </c>
      <c r="AJ1089">
        <v>0</v>
      </c>
      <c r="AK1089">
        <v>0</v>
      </c>
      <c r="AL1089">
        <v>0</v>
      </c>
      <c r="AM1089">
        <v>0</v>
      </c>
      <c r="AN1089">
        <v>0</v>
      </c>
      <c r="AO1089">
        <v>0</v>
      </c>
      <c r="AP1089">
        <v>0</v>
      </c>
      <c r="AQ1089">
        <v>0</v>
      </c>
      <c r="AR1089">
        <v>0</v>
      </c>
      <c r="AS1089">
        <v>0</v>
      </c>
      <c r="AT1089">
        <v>0</v>
      </c>
      <c r="AU1089">
        <v>0</v>
      </c>
      <c r="AV1089">
        <v>0</v>
      </c>
    </row>
    <row r="1090" spans="8:48" x14ac:dyDescent="0.3">
      <c r="H1090" t="s">
        <v>1999</v>
      </c>
      <c r="I1090" t="s">
        <v>2000</v>
      </c>
      <c r="J1090">
        <v>0</v>
      </c>
      <c r="K1090">
        <v>0</v>
      </c>
      <c r="L1090">
        <v>0</v>
      </c>
      <c r="M1090">
        <v>0</v>
      </c>
      <c r="N1090">
        <v>0</v>
      </c>
      <c r="O1090">
        <v>0</v>
      </c>
      <c r="P1090">
        <v>0</v>
      </c>
      <c r="Q1090">
        <v>0</v>
      </c>
      <c r="R1090">
        <v>0</v>
      </c>
      <c r="S1090">
        <v>0.1757</v>
      </c>
      <c r="T1090">
        <v>0.2278</v>
      </c>
      <c r="U1090">
        <v>0.20369999999999999</v>
      </c>
      <c r="V1090">
        <v>0.21460000000000001</v>
      </c>
      <c r="W1090">
        <v>0.60399999999999998</v>
      </c>
      <c r="X1090">
        <v>0.57909999999999995</v>
      </c>
      <c r="Y1090">
        <v>0.53239999999999998</v>
      </c>
      <c r="Z1090">
        <v>0</v>
      </c>
      <c r="AA1090">
        <v>0.45910000000000001</v>
      </c>
      <c r="AB1090">
        <v>0.50290000000000001</v>
      </c>
      <c r="AC1090">
        <v>0.50860000000000005</v>
      </c>
      <c r="AD1090">
        <v>0.73629999999999995</v>
      </c>
      <c r="AE1090">
        <v>0.88700000000000001</v>
      </c>
      <c r="AF1090">
        <v>0.28110000000000002</v>
      </c>
      <c r="AG1090">
        <v>0</v>
      </c>
      <c r="AH1090">
        <v>0</v>
      </c>
      <c r="AI1090">
        <v>0</v>
      </c>
      <c r="AJ1090">
        <v>0</v>
      </c>
      <c r="AK1090">
        <v>0</v>
      </c>
      <c r="AL1090">
        <v>0</v>
      </c>
      <c r="AM1090">
        <v>0</v>
      </c>
      <c r="AN1090">
        <v>0</v>
      </c>
      <c r="AO1090">
        <v>0</v>
      </c>
      <c r="AP1090">
        <v>0</v>
      </c>
      <c r="AQ1090">
        <v>0</v>
      </c>
      <c r="AR1090">
        <v>0</v>
      </c>
      <c r="AS1090">
        <v>0</v>
      </c>
      <c r="AT1090">
        <v>0</v>
      </c>
      <c r="AU1090">
        <v>0</v>
      </c>
      <c r="AV1090">
        <v>0</v>
      </c>
    </row>
    <row r="1091" spans="8:48" x14ac:dyDescent="0.3">
      <c r="H1091" t="s">
        <v>2001</v>
      </c>
      <c r="I1091" t="s">
        <v>2002</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0.2291</v>
      </c>
      <c r="AT1091">
        <v>0</v>
      </c>
      <c r="AU1091">
        <v>0</v>
      </c>
      <c r="AV1091">
        <v>0</v>
      </c>
    </row>
    <row r="1092" spans="8:48" x14ac:dyDescent="0.3">
      <c r="H1092" t="s">
        <v>2003</v>
      </c>
      <c r="I1092" t="s">
        <v>2004</v>
      </c>
      <c r="J1092">
        <v>0</v>
      </c>
      <c r="K1092">
        <v>0</v>
      </c>
      <c r="L1092">
        <v>0</v>
      </c>
      <c r="M1092">
        <v>0</v>
      </c>
      <c r="N1092">
        <v>0</v>
      </c>
      <c r="O1092">
        <v>0</v>
      </c>
      <c r="P1092">
        <v>0</v>
      </c>
      <c r="Q1092">
        <v>0</v>
      </c>
      <c r="R1092">
        <v>0</v>
      </c>
      <c r="S1092">
        <v>0</v>
      </c>
      <c r="T1092">
        <v>0</v>
      </c>
      <c r="U1092">
        <v>0</v>
      </c>
      <c r="V1092">
        <v>0.76959999999999995</v>
      </c>
      <c r="W1092">
        <v>0.76690000000000003</v>
      </c>
      <c r="X1092">
        <v>0.91859999999999997</v>
      </c>
      <c r="Y1092">
        <v>0.68759999999999999</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row>
    <row r="1093" spans="8:48" x14ac:dyDescent="0.3">
      <c r="H1093" t="s">
        <v>2005</v>
      </c>
      <c r="I1093" t="s">
        <v>2006</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0.59719999999999995</v>
      </c>
      <c r="AT1093">
        <v>0.52359999999999995</v>
      </c>
      <c r="AU1093">
        <v>0.27660000000000001</v>
      </c>
      <c r="AV1093">
        <v>0</v>
      </c>
    </row>
    <row r="1094" spans="8:48" x14ac:dyDescent="0.3">
      <c r="H1094" t="s">
        <v>2007</v>
      </c>
      <c r="I1094" t="s">
        <v>2008</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8.8599999999999998E-2</v>
      </c>
      <c r="AC1094">
        <v>8.7900000000000006E-2</v>
      </c>
      <c r="AD1094">
        <v>0.31359999999999999</v>
      </c>
      <c r="AE1094">
        <v>0.24940000000000001</v>
      </c>
      <c r="AF1094">
        <v>0</v>
      </c>
      <c r="AG1094">
        <v>0</v>
      </c>
      <c r="AH1094">
        <v>0</v>
      </c>
      <c r="AI1094">
        <v>0</v>
      </c>
      <c r="AJ1094">
        <v>0</v>
      </c>
      <c r="AK1094">
        <v>0</v>
      </c>
      <c r="AL1094">
        <v>0</v>
      </c>
      <c r="AM1094">
        <v>0</v>
      </c>
      <c r="AN1094">
        <v>0.2727</v>
      </c>
      <c r="AO1094">
        <v>0.2485</v>
      </c>
      <c r="AP1094">
        <v>0.43240000000000001</v>
      </c>
      <c r="AQ1094">
        <v>0.4153</v>
      </c>
      <c r="AR1094">
        <v>0</v>
      </c>
      <c r="AS1094">
        <v>0</v>
      </c>
      <c r="AT1094">
        <v>0</v>
      </c>
      <c r="AU1094">
        <v>0</v>
      </c>
      <c r="AV1094">
        <v>0</v>
      </c>
    </row>
    <row r="1095" spans="8:48" x14ac:dyDescent="0.3">
      <c r="H1095" t="s">
        <v>961</v>
      </c>
      <c r="I1095" t="s">
        <v>962</v>
      </c>
      <c r="J1095">
        <v>0.77480000000000004</v>
      </c>
      <c r="K1095">
        <v>0.33910000000000001</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row>
    <row r="1096" spans="8:48" x14ac:dyDescent="0.3">
      <c r="H1096" t="s">
        <v>434</v>
      </c>
      <c r="I1096" t="s">
        <v>570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0.621</v>
      </c>
      <c r="AG1096">
        <v>0.57520000000000004</v>
      </c>
      <c r="AH1096">
        <v>0.50109999999999999</v>
      </c>
      <c r="AI1096">
        <v>0.43419999999999997</v>
      </c>
      <c r="AJ1096">
        <v>0.39639999999999997</v>
      </c>
      <c r="AK1096">
        <v>0</v>
      </c>
      <c r="AL1096">
        <v>0</v>
      </c>
      <c r="AM1096">
        <v>0</v>
      </c>
      <c r="AN1096">
        <v>0</v>
      </c>
      <c r="AO1096">
        <v>0</v>
      </c>
      <c r="AP1096">
        <v>0.28639999999999999</v>
      </c>
      <c r="AQ1096">
        <v>0.40839999999999999</v>
      </c>
      <c r="AR1096">
        <v>0.44290000000000002</v>
      </c>
      <c r="AS1096">
        <v>0.39610000000000001</v>
      </c>
      <c r="AT1096">
        <v>0</v>
      </c>
      <c r="AU1096">
        <v>0</v>
      </c>
      <c r="AV1096">
        <v>0</v>
      </c>
    </row>
    <row r="1097" spans="8:48" x14ac:dyDescent="0.3">
      <c r="H1097" t="s">
        <v>2009</v>
      </c>
      <c r="I1097" t="s">
        <v>2010</v>
      </c>
      <c r="J1097">
        <v>0</v>
      </c>
      <c r="K1097">
        <v>0</v>
      </c>
      <c r="L1097">
        <v>0</v>
      </c>
      <c r="M1097">
        <v>0</v>
      </c>
      <c r="N1097">
        <v>0</v>
      </c>
      <c r="O1097">
        <v>1.6598999999999999</v>
      </c>
      <c r="P1097">
        <v>1.8115000000000001</v>
      </c>
      <c r="Q1097">
        <v>0.60880000000000001</v>
      </c>
      <c r="R1097">
        <v>0.70830000000000004</v>
      </c>
      <c r="S1097">
        <v>0.52529999999999999</v>
      </c>
      <c r="T1097">
        <v>0.42609999999999998</v>
      </c>
      <c r="U1097">
        <v>0.50160000000000005</v>
      </c>
      <c r="V1097">
        <v>0.68369999999999997</v>
      </c>
      <c r="W1097">
        <v>0.12</v>
      </c>
      <c r="X1097">
        <v>0</v>
      </c>
      <c r="Y1097">
        <v>0</v>
      </c>
      <c r="Z1097">
        <v>0</v>
      </c>
      <c r="AA1097">
        <v>0.31369999999999998</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row>
    <row r="1098" spans="8:48" x14ac:dyDescent="0.3">
      <c r="H1098" t="s">
        <v>2011</v>
      </c>
      <c r="I1098" t="s">
        <v>2012</v>
      </c>
      <c r="J1098">
        <v>0</v>
      </c>
      <c r="K1098">
        <v>0</v>
      </c>
      <c r="L1098">
        <v>0</v>
      </c>
      <c r="M1098">
        <v>0</v>
      </c>
      <c r="N1098">
        <v>0</v>
      </c>
      <c r="O1098">
        <v>0</v>
      </c>
      <c r="P1098">
        <v>0</v>
      </c>
      <c r="Q1098">
        <v>0</v>
      </c>
      <c r="R1098">
        <v>0</v>
      </c>
      <c r="S1098">
        <v>0</v>
      </c>
      <c r="T1098">
        <v>0.2409</v>
      </c>
      <c r="U1098">
        <v>0.25590000000000002</v>
      </c>
      <c r="V1098">
        <v>0.25729999999999997</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row>
    <row r="1099" spans="8:48" x14ac:dyDescent="0.3">
      <c r="H1099" t="s">
        <v>2013</v>
      </c>
      <c r="I1099" t="s">
        <v>2014</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0.4456</v>
      </c>
      <c r="AK1099">
        <v>0.46660000000000001</v>
      </c>
      <c r="AL1099">
        <v>0.39789999999999998</v>
      </c>
      <c r="AM1099">
        <v>0</v>
      </c>
      <c r="AN1099">
        <v>0</v>
      </c>
      <c r="AO1099">
        <v>0</v>
      </c>
      <c r="AP1099">
        <v>0</v>
      </c>
      <c r="AQ1099">
        <v>0</v>
      </c>
      <c r="AR1099">
        <v>0</v>
      </c>
      <c r="AS1099">
        <v>0</v>
      </c>
      <c r="AT1099">
        <v>0</v>
      </c>
      <c r="AU1099">
        <v>0</v>
      </c>
      <c r="AV1099">
        <v>0</v>
      </c>
    </row>
    <row r="1100" spans="8:48" x14ac:dyDescent="0.3">
      <c r="H1100" t="s">
        <v>2015</v>
      </c>
      <c r="I1100" t="s">
        <v>2016</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0.2722</v>
      </c>
      <c r="AK1100">
        <v>0.56659999999999999</v>
      </c>
      <c r="AL1100">
        <v>0.32890000000000003</v>
      </c>
      <c r="AM1100">
        <v>0</v>
      </c>
      <c r="AN1100">
        <v>0</v>
      </c>
      <c r="AO1100">
        <v>0</v>
      </c>
      <c r="AP1100">
        <v>0</v>
      </c>
      <c r="AQ1100">
        <v>0</v>
      </c>
      <c r="AR1100">
        <v>0</v>
      </c>
      <c r="AS1100">
        <v>0</v>
      </c>
      <c r="AT1100">
        <v>0</v>
      </c>
      <c r="AU1100">
        <v>0</v>
      </c>
      <c r="AV1100">
        <v>0</v>
      </c>
    </row>
    <row r="1101" spans="8:48" x14ac:dyDescent="0.3">
      <c r="H1101" t="s">
        <v>2017</v>
      </c>
      <c r="I1101" t="s">
        <v>2018</v>
      </c>
      <c r="J1101">
        <v>0</v>
      </c>
      <c r="K1101">
        <v>0</v>
      </c>
      <c r="L1101">
        <v>0</v>
      </c>
      <c r="M1101">
        <v>0</v>
      </c>
      <c r="N1101">
        <v>0</v>
      </c>
      <c r="O1101">
        <v>0</v>
      </c>
      <c r="P1101">
        <v>0</v>
      </c>
      <c r="Q1101">
        <v>0</v>
      </c>
      <c r="R1101">
        <v>0</v>
      </c>
      <c r="S1101">
        <v>0</v>
      </c>
      <c r="T1101">
        <v>0</v>
      </c>
      <c r="U1101">
        <v>0</v>
      </c>
      <c r="V1101">
        <v>0</v>
      </c>
      <c r="W1101">
        <v>0</v>
      </c>
      <c r="X1101">
        <v>0.51080000000000003</v>
      </c>
      <c r="Y1101">
        <v>1.2481</v>
      </c>
      <c r="Z1101">
        <v>0.90280000000000005</v>
      </c>
      <c r="AA1101">
        <v>0.52929999999999999</v>
      </c>
      <c r="AB1101">
        <v>0.59079999999999999</v>
      </c>
      <c r="AC1101">
        <v>0.55989999999999995</v>
      </c>
      <c r="AD1101">
        <v>0.80589999999999995</v>
      </c>
      <c r="AE1101">
        <v>0.57689999999999997</v>
      </c>
      <c r="AF1101">
        <v>0</v>
      </c>
      <c r="AG1101">
        <v>0</v>
      </c>
      <c r="AH1101">
        <v>0</v>
      </c>
      <c r="AI1101">
        <v>0</v>
      </c>
      <c r="AJ1101">
        <v>0</v>
      </c>
      <c r="AK1101">
        <v>0</v>
      </c>
      <c r="AL1101">
        <v>0</v>
      </c>
      <c r="AM1101">
        <v>0</v>
      </c>
      <c r="AN1101">
        <v>0.84279999999999999</v>
      </c>
      <c r="AO1101">
        <v>0</v>
      </c>
      <c r="AP1101">
        <v>0</v>
      </c>
      <c r="AQ1101">
        <v>0</v>
      </c>
      <c r="AR1101">
        <v>0</v>
      </c>
      <c r="AS1101">
        <v>0</v>
      </c>
      <c r="AT1101">
        <v>0</v>
      </c>
      <c r="AU1101">
        <v>0</v>
      </c>
      <c r="AV1101">
        <v>0</v>
      </c>
    </row>
    <row r="1102" spans="8:48" x14ac:dyDescent="0.3">
      <c r="H1102" t="s">
        <v>2019</v>
      </c>
      <c r="I1102" t="s">
        <v>2020</v>
      </c>
      <c r="J1102">
        <v>0</v>
      </c>
      <c r="K1102">
        <v>0</v>
      </c>
      <c r="L1102">
        <v>0</v>
      </c>
      <c r="M1102">
        <v>0</v>
      </c>
      <c r="N1102">
        <v>0</v>
      </c>
      <c r="O1102">
        <v>0</v>
      </c>
      <c r="P1102">
        <v>0</v>
      </c>
      <c r="Q1102">
        <v>0</v>
      </c>
      <c r="R1102">
        <v>0</v>
      </c>
      <c r="S1102">
        <v>0</v>
      </c>
      <c r="T1102">
        <v>0</v>
      </c>
      <c r="U1102">
        <v>0</v>
      </c>
      <c r="V1102">
        <v>0</v>
      </c>
      <c r="W1102">
        <v>0</v>
      </c>
      <c r="X1102">
        <v>1.0963000000000001</v>
      </c>
      <c r="Y1102">
        <v>1.0525</v>
      </c>
      <c r="Z1102">
        <v>0</v>
      </c>
      <c r="AA1102">
        <v>0</v>
      </c>
      <c r="AB1102">
        <v>0</v>
      </c>
      <c r="AC1102">
        <v>0</v>
      </c>
      <c r="AD1102">
        <v>0</v>
      </c>
      <c r="AE1102">
        <v>0</v>
      </c>
      <c r="AF1102">
        <v>0</v>
      </c>
      <c r="AG1102">
        <v>0</v>
      </c>
      <c r="AH1102">
        <v>0.1971</v>
      </c>
      <c r="AI1102">
        <v>0.19389999999999999</v>
      </c>
      <c r="AJ1102">
        <v>0.2336</v>
      </c>
      <c r="AK1102">
        <v>0</v>
      </c>
      <c r="AL1102">
        <v>0</v>
      </c>
      <c r="AM1102">
        <v>0</v>
      </c>
      <c r="AN1102">
        <v>0.40479999999999999</v>
      </c>
      <c r="AO1102">
        <v>0.20330000000000001</v>
      </c>
      <c r="AP1102">
        <v>0</v>
      </c>
      <c r="AQ1102">
        <v>0</v>
      </c>
      <c r="AR1102">
        <v>0</v>
      </c>
      <c r="AS1102">
        <v>0</v>
      </c>
      <c r="AT1102">
        <v>0</v>
      </c>
      <c r="AU1102">
        <v>0</v>
      </c>
      <c r="AV1102">
        <v>0</v>
      </c>
    </row>
    <row r="1103" spans="8:48" x14ac:dyDescent="0.3">
      <c r="H1103" t="s">
        <v>2021</v>
      </c>
      <c r="I1103" t="s">
        <v>2022</v>
      </c>
      <c r="J1103">
        <v>0</v>
      </c>
      <c r="K1103">
        <v>0</v>
      </c>
      <c r="L1103">
        <v>0</v>
      </c>
      <c r="M1103">
        <v>0</v>
      </c>
      <c r="N1103">
        <v>0</v>
      </c>
      <c r="O1103">
        <v>0</v>
      </c>
      <c r="P1103">
        <v>0</v>
      </c>
      <c r="Q1103">
        <v>0</v>
      </c>
      <c r="R1103">
        <v>0</v>
      </c>
      <c r="S1103">
        <v>0</v>
      </c>
      <c r="T1103">
        <v>0</v>
      </c>
      <c r="U1103">
        <v>0</v>
      </c>
      <c r="V1103">
        <v>0</v>
      </c>
      <c r="W1103">
        <v>0</v>
      </c>
      <c r="X1103">
        <v>0</v>
      </c>
      <c r="Y1103">
        <v>0</v>
      </c>
      <c r="Z1103">
        <v>0.53749999999999998</v>
      </c>
      <c r="AA1103">
        <v>0.57709999999999995</v>
      </c>
      <c r="AB1103">
        <v>0.71509999999999996</v>
      </c>
      <c r="AC1103">
        <v>0.74709999999999999</v>
      </c>
      <c r="AD1103">
        <v>0.90400000000000003</v>
      </c>
      <c r="AE1103">
        <v>0.77500000000000002</v>
      </c>
      <c r="AF1103">
        <v>0.84719999999999995</v>
      </c>
      <c r="AG1103">
        <v>0.86260000000000003</v>
      </c>
      <c r="AH1103">
        <v>0.5665</v>
      </c>
      <c r="AI1103">
        <v>0.75660000000000005</v>
      </c>
      <c r="AJ1103">
        <v>0.63009999999999999</v>
      </c>
      <c r="AK1103">
        <v>0</v>
      </c>
      <c r="AL1103">
        <v>0</v>
      </c>
      <c r="AM1103">
        <v>0</v>
      </c>
      <c r="AN1103">
        <v>0</v>
      </c>
      <c r="AO1103">
        <v>0</v>
      </c>
      <c r="AP1103">
        <v>0</v>
      </c>
      <c r="AQ1103">
        <v>0</v>
      </c>
      <c r="AR1103">
        <v>0</v>
      </c>
      <c r="AS1103">
        <v>0</v>
      </c>
      <c r="AT1103">
        <v>0</v>
      </c>
      <c r="AU1103">
        <v>0</v>
      </c>
      <c r="AV1103">
        <v>0</v>
      </c>
    </row>
    <row r="1104" spans="8:48" x14ac:dyDescent="0.3">
      <c r="H1104" t="s">
        <v>2023</v>
      </c>
      <c r="I1104" t="s">
        <v>2024</v>
      </c>
      <c r="J1104">
        <v>0</v>
      </c>
      <c r="K1104">
        <v>0</v>
      </c>
      <c r="L1104">
        <v>0.63180000000000003</v>
      </c>
      <c r="M1104">
        <v>0</v>
      </c>
      <c r="N1104">
        <v>0.64439999999999997</v>
      </c>
      <c r="O1104">
        <v>0.80369999999999997</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row>
    <row r="1105" spans="8:48" x14ac:dyDescent="0.3">
      <c r="H1105" t="s">
        <v>2025</v>
      </c>
      <c r="I1105" t="s">
        <v>2026</v>
      </c>
      <c r="J1105">
        <v>0</v>
      </c>
      <c r="K1105">
        <v>0</v>
      </c>
      <c r="L1105">
        <v>0</v>
      </c>
      <c r="M1105">
        <v>0</v>
      </c>
      <c r="N1105">
        <v>0</v>
      </c>
      <c r="O1105">
        <v>0</v>
      </c>
      <c r="P1105">
        <v>0</v>
      </c>
      <c r="Q1105">
        <v>0</v>
      </c>
      <c r="R1105">
        <v>0</v>
      </c>
      <c r="S1105">
        <v>0</v>
      </c>
      <c r="T1105">
        <v>0</v>
      </c>
      <c r="U1105">
        <v>0</v>
      </c>
      <c r="V1105">
        <v>0</v>
      </c>
      <c r="W1105">
        <v>0</v>
      </c>
      <c r="X1105">
        <v>0</v>
      </c>
      <c r="Y1105">
        <v>0.11609999999999999</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row>
    <row r="1106" spans="8:48" x14ac:dyDescent="0.3">
      <c r="H1106" t="s">
        <v>396</v>
      </c>
      <c r="I1106" t="s">
        <v>563</v>
      </c>
      <c r="J1106">
        <v>0.63990000000000002</v>
      </c>
      <c r="K1106">
        <v>0.38059999999999999</v>
      </c>
      <c r="L1106">
        <v>0</v>
      </c>
      <c r="M1106">
        <v>0</v>
      </c>
      <c r="N1106">
        <v>0</v>
      </c>
      <c r="O1106">
        <v>0</v>
      </c>
      <c r="P1106">
        <v>0</v>
      </c>
      <c r="Q1106">
        <v>0</v>
      </c>
      <c r="R1106">
        <v>0</v>
      </c>
      <c r="S1106">
        <v>0</v>
      </c>
      <c r="T1106">
        <v>0</v>
      </c>
      <c r="U1106">
        <v>0</v>
      </c>
      <c r="V1106">
        <v>0</v>
      </c>
      <c r="W1106">
        <v>0</v>
      </c>
      <c r="X1106">
        <v>0.45669999999999999</v>
      </c>
      <c r="Y1106">
        <v>0.4894</v>
      </c>
      <c r="Z1106">
        <v>0.66930000000000001</v>
      </c>
      <c r="AA1106">
        <v>0.70450000000000002</v>
      </c>
      <c r="AB1106">
        <v>0.55589999999999995</v>
      </c>
      <c r="AC1106">
        <v>0.57010000000000005</v>
      </c>
      <c r="AD1106">
        <v>0.96960000000000002</v>
      </c>
      <c r="AE1106">
        <v>0.90739999999999998</v>
      </c>
      <c r="AF1106">
        <v>1.1249</v>
      </c>
      <c r="AG1106">
        <v>0.97560000000000002</v>
      </c>
      <c r="AH1106">
        <v>0.50729999999999997</v>
      </c>
      <c r="AI1106">
        <v>0.58579999999999999</v>
      </c>
      <c r="AJ1106">
        <v>0.56210000000000004</v>
      </c>
      <c r="AK1106">
        <v>0</v>
      </c>
      <c r="AL1106">
        <v>0.88149999999999995</v>
      </c>
      <c r="AM1106">
        <v>0</v>
      </c>
      <c r="AN1106">
        <v>0</v>
      </c>
      <c r="AO1106">
        <v>0</v>
      </c>
      <c r="AP1106">
        <v>0.89810000000000001</v>
      </c>
      <c r="AQ1106">
        <v>0.80659999999999998</v>
      </c>
      <c r="AR1106">
        <v>0</v>
      </c>
      <c r="AS1106">
        <v>0</v>
      </c>
      <c r="AT1106">
        <v>0</v>
      </c>
      <c r="AU1106">
        <v>0</v>
      </c>
      <c r="AV1106">
        <v>0</v>
      </c>
    </row>
    <row r="1107" spans="8:48" x14ac:dyDescent="0.3">
      <c r="H1107" t="s">
        <v>2027</v>
      </c>
      <c r="I1107" t="s">
        <v>2028</v>
      </c>
      <c r="J1107">
        <v>0</v>
      </c>
      <c r="K1107">
        <v>0</v>
      </c>
      <c r="L1107">
        <v>0</v>
      </c>
      <c r="M1107">
        <v>0</v>
      </c>
      <c r="N1107">
        <v>0</v>
      </c>
      <c r="O1107">
        <v>0</v>
      </c>
      <c r="P1107">
        <v>0</v>
      </c>
      <c r="Q1107">
        <v>0</v>
      </c>
      <c r="R1107">
        <v>0</v>
      </c>
      <c r="S1107">
        <v>0</v>
      </c>
      <c r="T1107">
        <v>0</v>
      </c>
      <c r="U1107">
        <v>0</v>
      </c>
      <c r="V1107">
        <v>0</v>
      </c>
      <c r="W1107">
        <v>0.76739999999999997</v>
      </c>
      <c r="X1107">
        <v>0.96289999999999998</v>
      </c>
      <c r="Y1107">
        <v>0.97240000000000004</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row>
    <row r="1108" spans="8:48" x14ac:dyDescent="0.3">
      <c r="H1108" t="s">
        <v>2029</v>
      </c>
      <c r="I1108" t="s">
        <v>2030</v>
      </c>
      <c r="J1108">
        <v>0</v>
      </c>
      <c r="K1108">
        <v>0</v>
      </c>
      <c r="L1108">
        <v>0</v>
      </c>
      <c r="M1108">
        <v>0</v>
      </c>
      <c r="N1108">
        <v>0.69230000000000003</v>
      </c>
      <c r="O1108">
        <v>0.67030000000000001</v>
      </c>
      <c r="P1108">
        <v>0</v>
      </c>
      <c r="Q1108">
        <v>0.36870000000000003</v>
      </c>
      <c r="R1108">
        <v>0.64339999999999997</v>
      </c>
      <c r="S1108">
        <v>0.57379999999999998</v>
      </c>
      <c r="T1108">
        <v>0.5605</v>
      </c>
      <c r="U1108">
        <v>0.68220000000000003</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row>
    <row r="1109" spans="8:48" x14ac:dyDescent="0.3">
      <c r="H1109" t="s">
        <v>969</v>
      </c>
      <c r="I1109" t="s">
        <v>970</v>
      </c>
      <c r="J1109">
        <v>0</v>
      </c>
      <c r="K1109">
        <v>0.56189999999999996</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row>
    <row r="1110" spans="8:48" x14ac:dyDescent="0.3">
      <c r="H1110" t="s">
        <v>2031</v>
      </c>
      <c r="I1110" t="s">
        <v>2032</v>
      </c>
      <c r="J1110">
        <v>0</v>
      </c>
      <c r="K1110">
        <v>0</v>
      </c>
      <c r="L1110">
        <v>0</v>
      </c>
      <c r="M1110">
        <v>0</v>
      </c>
      <c r="N1110">
        <v>0</v>
      </c>
      <c r="O1110">
        <v>0</v>
      </c>
      <c r="P1110">
        <v>0</v>
      </c>
      <c r="Q1110">
        <v>0</v>
      </c>
      <c r="R1110">
        <v>0</v>
      </c>
      <c r="S1110">
        <v>0</v>
      </c>
      <c r="T1110">
        <v>0</v>
      </c>
      <c r="U1110">
        <v>0</v>
      </c>
      <c r="V1110">
        <v>0</v>
      </c>
      <c r="W1110">
        <v>0</v>
      </c>
      <c r="X1110">
        <v>0</v>
      </c>
      <c r="Y1110">
        <v>0</v>
      </c>
      <c r="Z1110">
        <v>0</v>
      </c>
      <c r="AA1110">
        <v>0.52500000000000002</v>
      </c>
      <c r="AB1110">
        <v>0.58950000000000002</v>
      </c>
      <c r="AC1110">
        <v>0.59650000000000003</v>
      </c>
      <c r="AD1110">
        <v>0.53239999999999998</v>
      </c>
      <c r="AE1110">
        <v>0.39679999999999999</v>
      </c>
      <c r="AF1110">
        <v>0</v>
      </c>
      <c r="AG1110">
        <v>0</v>
      </c>
      <c r="AH1110">
        <v>0</v>
      </c>
      <c r="AI1110">
        <v>0</v>
      </c>
      <c r="AJ1110">
        <v>0</v>
      </c>
      <c r="AK1110">
        <v>0</v>
      </c>
      <c r="AL1110">
        <v>0</v>
      </c>
      <c r="AM1110">
        <v>0</v>
      </c>
      <c r="AN1110">
        <v>0</v>
      </c>
      <c r="AO1110">
        <v>0</v>
      </c>
      <c r="AP1110">
        <v>0</v>
      </c>
      <c r="AQ1110">
        <v>0</v>
      </c>
      <c r="AR1110">
        <v>0</v>
      </c>
      <c r="AS1110">
        <v>0</v>
      </c>
      <c r="AT1110">
        <v>0</v>
      </c>
      <c r="AU1110">
        <v>0</v>
      </c>
      <c r="AV1110">
        <v>0</v>
      </c>
    </row>
    <row r="1111" spans="8:48" x14ac:dyDescent="0.3">
      <c r="H1111" t="s">
        <v>971</v>
      </c>
      <c r="I1111" t="s">
        <v>972</v>
      </c>
      <c r="J1111">
        <v>0</v>
      </c>
      <c r="K1111">
        <v>0</v>
      </c>
      <c r="L1111">
        <v>0</v>
      </c>
      <c r="M1111">
        <v>0</v>
      </c>
      <c r="N1111">
        <v>0</v>
      </c>
      <c r="O1111">
        <v>0</v>
      </c>
      <c r="P1111">
        <v>0</v>
      </c>
      <c r="Q1111">
        <v>0</v>
      </c>
      <c r="R1111">
        <v>0</v>
      </c>
      <c r="S1111">
        <v>0.1691</v>
      </c>
      <c r="T1111">
        <v>0.25030000000000002</v>
      </c>
      <c r="U1111">
        <v>0.25950000000000001</v>
      </c>
      <c r="V1111">
        <v>0.3659</v>
      </c>
      <c r="W1111">
        <v>0</v>
      </c>
      <c r="X1111">
        <v>0</v>
      </c>
      <c r="Y1111">
        <v>0</v>
      </c>
      <c r="Z1111">
        <v>0</v>
      </c>
      <c r="AA1111">
        <v>0</v>
      </c>
      <c r="AB1111">
        <v>0</v>
      </c>
      <c r="AC1111">
        <v>0</v>
      </c>
      <c r="AD1111">
        <v>0.5554</v>
      </c>
      <c r="AE1111">
        <v>0.5806</v>
      </c>
      <c r="AF1111">
        <v>0.64119999999999999</v>
      </c>
      <c r="AG1111">
        <v>0.73780000000000001</v>
      </c>
      <c r="AH1111">
        <v>0</v>
      </c>
      <c r="AI1111">
        <v>0</v>
      </c>
      <c r="AJ1111">
        <v>0</v>
      </c>
      <c r="AK1111">
        <v>0</v>
      </c>
      <c r="AL1111">
        <v>0</v>
      </c>
      <c r="AM1111">
        <v>0</v>
      </c>
      <c r="AN1111">
        <v>0</v>
      </c>
      <c r="AO1111">
        <v>0</v>
      </c>
      <c r="AP1111">
        <v>0</v>
      </c>
      <c r="AQ1111">
        <v>0</v>
      </c>
      <c r="AR1111">
        <v>0</v>
      </c>
      <c r="AS1111">
        <v>0</v>
      </c>
      <c r="AT1111">
        <v>0</v>
      </c>
      <c r="AU1111">
        <v>0</v>
      </c>
      <c r="AV1111">
        <v>0</v>
      </c>
    </row>
    <row r="1112" spans="8:48" x14ac:dyDescent="0.3">
      <c r="H1112" t="s">
        <v>2033</v>
      </c>
      <c r="I1112" t="s">
        <v>2034</v>
      </c>
      <c r="J1112">
        <v>0</v>
      </c>
      <c r="K1112">
        <v>0</v>
      </c>
      <c r="L1112">
        <v>0</v>
      </c>
      <c r="M1112">
        <v>0</v>
      </c>
      <c r="N1112">
        <v>0</v>
      </c>
      <c r="O1112">
        <v>0</v>
      </c>
      <c r="P1112">
        <v>0</v>
      </c>
      <c r="Q1112">
        <v>0</v>
      </c>
      <c r="R1112">
        <v>0</v>
      </c>
      <c r="S1112">
        <v>0</v>
      </c>
      <c r="T1112">
        <v>0</v>
      </c>
      <c r="U1112">
        <v>0</v>
      </c>
      <c r="V1112">
        <v>0</v>
      </c>
      <c r="W1112">
        <v>0</v>
      </c>
      <c r="X1112">
        <v>0.52039999999999997</v>
      </c>
      <c r="Y1112">
        <v>0.49359999999999998</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row>
    <row r="1113" spans="8:48" x14ac:dyDescent="0.3">
      <c r="H1113" t="s">
        <v>2035</v>
      </c>
      <c r="I1113" t="s">
        <v>2036</v>
      </c>
      <c r="J1113">
        <v>0</v>
      </c>
      <c r="K1113">
        <v>0</v>
      </c>
      <c r="L1113">
        <v>0</v>
      </c>
      <c r="M1113">
        <v>0.60129999999999995</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0.35859999999999997</v>
      </c>
      <c r="AS1113">
        <v>0.39900000000000002</v>
      </c>
      <c r="AT1113">
        <v>0.36890000000000001</v>
      </c>
      <c r="AU1113">
        <v>0</v>
      </c>
      <c r="AV1113">
        <v>0</v>
      </c>
    </row>
    <row r="1114" spans="8:48" x14ac:dyDescent="0.3">
      <c r="H1114" t="s">
        <v>2037</v>
      </c>
      <c r="I1114" t="s">
        <v>2038</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0.1124</v>
      </c>
      <c r="AE1114">
        <v>9.1600000000000001E-2</v>
      </c>
      <c r="AF1114">
        <v>0.20269999999999999</v>
      </c>
      <c r="AG1114">
        <v>0.2404</v>
      </c>
      <c r="AH1114">
        <v>0.24360000000000001</v>
      </c>
      <c r="AI1114">
        <v>0.17549999999999999</v>
      </c>
      <c r="AJ1114">
        <v>0.19170000000000001</v>
      </c>
      <c r="AK1114">
        <v>0.46060000000000001</v>
      </c>
      <c r="AL1114">
        <v>0.69010000000000005</v>
      </c>
      <c r="AM1114">
        <v>0.60360000000000003</v>
      </c>
      <c r="AN1114">
        <v>0.53029999999999999</v>
      </c>
      <c r="AO1114">
        <v>0.41339999999999999</v>
      </c>
      <c r="AP1114">
        <v>0.53310000000000002</v>
      </c>
      <c r="AQ1114">
        <v>0.54120000000000001</v>
      </c>
      <c r="AR1114">
        <v>0.42599999999999999</v>
      </c>
      <c r="AS1114">
        <v>0.41930000000000001</v>
      </c>
      <c r="AT1114">
        <v>0.4294</v>
      </c>
      <c r="AU1114">
        <v>0.2918</v>
      </c>
      <c r="AV1114">
        <v>0</v>
      </c>
    </row>
    <row r="1115" spans="8:48" x14ac:dyDescent="0.3">
      <c r="H1115" t="s">
        <v>2039</v>
      </c>
      <c r="I1115" t="s">
        <v>2040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0.25230000000000002</v>
      </c>
      <c r="AF1115">
        <v>0.2828</v>
      </c>
      <c r="AG1115">
        <v>0.33379999999999999</v>
      </c>
      <c r="AH1115">
        <v>0.1986</v>
      </c>
      <c r="AI1115">
        <v>0.17510000000000001</v>
      </c>
      <c r="AJ1115">
        <v>0</v>
      </c>
      <c r="AK1115">
        <v>0</v>
      </c>
      <c r="AL1115">
        <v>0</v>
      </c>
      <c r="AM1115">
        <v>0</v>
      </c>
      <c r="AN1115">
        <v>0</v>
      </c>
      <c r="AO1115">
        <v>0</v>
      </c>
      <c r="AP1115">
        <v>0</v>
      </c>
      <c r="AQ1115">
        <v>0</v>
      </c>
      <c r="AR1115">
        <v>0</v>
      </c>
      <c r="AS1115">
        <v>0</v>
      </c>
      <c r="AT1115">
        <v>0</v>
      </c>
      <c r="AU1115">
        <v>0</v>
      </c>
      <c r="AV1115">
        <v>0</v>
      </c>
    </row>
    <row r="1116" spans="8:48" x14ac:dyDescent="0.3">
      <c r="H1116" t="s">
        <v>2041</v>
      </c>
      <c r="I1116" t="s">
        <v>2042</v>
      </c>
      <c r="J1116">
        <v>0</v>
      </c>
      <c r="K1116">
        <v>0</v>
      </c>
      <c r="L1116">
        <v>0</v>
      </c>
      <c r="M1116">
        <v>0</v>
      </c>
      <c r="N1116">
        <v>0</v>
      </c>
      <c r="O1116">
        <v>0.61099999999999999</v>
      </c>
      <c r="P1116">
        <v>0.70609999999999995</v>
      </c>
      <c r="Q1116">
        <v>0.79390000000000005</v>
      </c>
      <c r="R1116">
        <v>0.76639999999999997</v>
      </c>
      <c r="S1116">
        <v>0.71619999999999995</v>
      </c>
      <c r="T1116">
        <v>0.70940000000000003</v>
      </c>
      <c r="U1116">
        <v>0.91159999999999997</v>
      </c>
      <c r="V1116">
        <v>0.64439999999999997</v>
      </c>
      <c r="W1116">
        <v>0</v>
      </c>
      <c r="X1116">
        <v>0</v>
      </c>
      <c r="Y1116">
        <v>0</v>
      </c>
      <c r="Z1116">
        <v>0</v>
      </c>
      <c r="AA1116">
        <v>0</v>
      </c>
      <c r="AB1116">
        <v>0</v>
      </c>
      <c r="AC1116">
        <v>0</v>
      </c>
      <c r="AD1116">
        <v>0</v>
      </c>
      <c r="AE1116">
        <v>0</v>
      </c>
      <c r="AF1116">
        <v>0</v>
      </c>
      <c r="AG1116">
        <v>0</v>
      </c>
      <c r="AH1116">
        <v>0</v>
      </c>
      <c r="AI1116">
        <v>0</v>
      </c>
      <c r="AJ1116">
        <v>0</v>
      </c>
      <c r="AK1116">
        <v>0</v>
      </c>
      <c r="AL1116">
        <v>0</v>
      </c>
      <c r="AM1116">
        <v>0.83560000000000001</v>
      </c>
      <c r="AN1116">
        <v>0.8417</v>
      </c>
      <c r="AO1116">
        <v>0.81469999999999998</v>
      </c>
      <c r="AP1116">
        <v>0.69259999999999999</v>
      </c>
      <c r="AQ1116">
        <v>0.4224</v>
      </c>
      <c r="AR1116">
        <v>0.64570000000000005</v>
      </c>
      <c r="AS1116">
        <v>0.69130000000000003</v>
      </c>
      <c r="AT1116">
        <v>0.46870000000000001</v>
      </c>
      <c r="AU1116">
        <v>0</v>
      </c>
      <c r="AV1116">
        <v>0</v>
      </c>
    </row>
    <row r="1117" spans="8:48" x14ac:dyDescent="0.3">
      <c r="H1117" t="s">
        <v>656</v>
      </c>
      <c r="I1117" t="s">
        <v>657</v>
      </c>
      <c r="J1117">
        <v>0.62770000000000004</v>
      </c>
      <c r="K1117">
        <v>0.51649999999999996</v>
      </c>
      <c r="L1117">
        <v>0</v>
      </c>
      <c r="M1117">
        <v>0</v>
      </c>
      <c r="N1117">
        <v>0.61</v>
      </c>
      <c r="O1117">
        <v>0.80589999999999995</v>
      </c>
      <c r="P1117">
        <v>0.79330000000000001</v>
      </c>
      <c r="Q1117">
        <v>0.61119999999999997</v>
      </c>
      <c r="R1117">
        <v>0</v>
      </c>
      <c r="S1117">
        <v>0</v>
      </c>
      <c r="T1117">
        <v>0</v>
      </c>
      <c r="U1117">
        <v>0</v>
      </c>
      <c r="V1117">
        <v>0</v>
      </c>
      <c r="W1117">
        <v>0</v>
      </c>
      <c r="X1117">
        <v>0</v>
      </c>
      <c r="Y1117">
        <v>0</v>
      </c>
      <c r="Z1117">
        <v>0</v>
      </c>
      <c r="AA1117">
        <v>0</v>
      </c>
      <c r="AB1117">
        <v>0</v>
      </c>
      <c r="AC1117">
        <v>0</v>
      </c>
      <c r="AD1117">
        <v>0</v>
      </c>
      <c r="AE1117">
        <v>0.44769999999999999</v>
      </c>
      <c r="AF1117">
        <v>0.3553</v>
      </c>
      <c r="AG1117">
        <v>0</v>
      </c>
      <c r="AH1117">
        <v>0</v>
      </c>
      <c r="AI1117">
        <v>0</v>
      </c>
      <c r="AJ1117">
        <v>0</v>
      </c>
      <c r="AK1117">
        <v>0</v>
      </c>
      <c r="AL1117">
        <v>0</v>
      </c>
      <c r="AM1117">
        <v>0</v>
      </c>
      <c r="AN1117">
        <v>0</v>
      </c>
      <c r="AO1117">
        <v>0</v>
      </c>
      <c r="AP1117">
        <v>0</v>
      </c>
      <c r="AQ1117">
        <v>0</v>
      </c>
      <c r="AR1117">
        <v>0</v>
      </c>
      <c r="AS1117">
        <v>0</v>
      </c>
      <c r="AT1117">
        <v>0</v>
      </c>
      <c r="AU1117">
        <v>0</v>
      </c>
      <c r="AV1117">
        <v>0</v>
      </c>
    </row>
    <row r="1118" spans="8:48" x14ac:dyDescent="0.3">
      <c r="H1118" t="s">
        <v>387</v>
      </c>
      <c r="I1118" t="s">
        <v>564</v>
      </c>
      <c r="J1118">
        <v>0</v>
      </c>
      <c r="K1118">
        <v>0</v>
      </c>
      <c r="L1118">
        <v>0</v>
      </c>
      <c r="M1118">
        <v>0</v>
      </c>
      <c r="N1118">
        <v>0</v>
      </c>
      <c r="O1118">
        <v>0.73089999999999999</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0.46429999999999999</v>
      </c>
      <c r="AJ1118">
        <v>0.40029999999999999</v>
      </c>
      <c r="AK1118">
        <v>0.24909999999999999</v>
      </c>
      <c r="AL1118">
        <v>0</v>
      </c>
      <c r="AM1118">
        <v>0</v>
      </c>
      <c r="AN1118">
        <v>0</v>
      </c>
      <c r="AO1118">
        <v>0</v>
      </c>
      <c r="AP1118">
        <v>0</v>
      </c>
      <c r="AQ1118">
        <v>0</v>
      </c>
      <c r="AR1118">
        <v>0</v>
      </c>
      <c r="AS1118">
        <v>0</v>
      </c>
      <c r="AT1118">
        <v>0</v>
      </c>
      <c r="AU1118">
        <v>0</v>
      </c>
      <c r="AV1118">
        <v>0</v>
      </c>
    </row>
    <row r="1119" spans="8:48" x14ac:dyDescent="0.3">
      <c r="H1119" t="s">
        <v>689</v>
      </c>
      <c r="I1119" t="s">
        <v>690</v>
      </c>
      <c r="J1119">
        <v>0</v>
      </c>
      <c r="K1119">
        <v>0</v>
      </c>
      <c r="L1119">
        <v>0.62270000000000003</v>
      </c>
      <c r="M1119">
        <v>0.6381</v>
      </c>
      <c r="N1119">
        <v>0.68479999999999996</v>
      </c>
      <c r="O1119">
        <v>0.64319999999999999</v>
      </c>
      <c r="P1119">
        <v>0.72140000000000004</v>
      </c>
      <c r="Q1119">
        <v>0.74780000000000002</v>
      </c>
      <c r="R1119">
        <v>0</v>
      </c>
      <c r="S1119">
        <v>0.36020000000000002</v>
      </c>
      <c r="T1119">
        <v>0.5444</v>
      </c>
      <c r="U1119">
        <v>0.48770000000000002</v>
      </c>
      <c r="V1119">
        <v>0.63119999999999998</v>
      </c>
      <c r="W1119">
        <v>0.50890000000000002</v>
      </c>
      <c r="X1119">
        <v>0.55230000000000001</v>
      </c>
      <c r="Y1119">
        <v>0.57699999999999996</v>
      </c>
      <c r="Z1119">
        <v>0</v>
      </c>
      <c r="AA1119">
        <v>0</v>
      </c>
      <c r="AB1119">
        <v>0</v>
      </c>
      <c r="AC1119">
        <v>0</v>
      </c>
      <c r="AD1119">
        <v>0</v>
      </c>
      <c r="AE1119">
        <v>0</v>
      </c>
      <c r="AF1119">
        <v>0</v>
      </c>
      <c r="AG1119">
        <v>0</v>
      </c>
      <c r="AH1119">
        <v>0.81020000000000003</v>
      </c>
      <c r="AI1119">
        <v>0.72489999999999999</v>
      </c>
      <c r="AJ1119">
        <v>0.71289999999999998</v>
      </c>
      <c r="AK1119">
        <v>0.54749999999999999</v>
      </c>
      <c r="AL1119">
        <v>0.82</v>
      </c>
      <c r="AM1119">
        <v>0.98680000000000001</v>
      </c>
      <c r="AN1119">
        <v>0.55889999999999995</v>
      </c>
      <c r="AO1119">
        <v>0.73329999999999995</v>
      </c>
      <c r="AP1119">
        <v>0</v>
      </c>
      <c r="AQ1119">
        <v>0.504</v>
      </c>
      <c r="AR1119">
        <v>0</v>
      </c>
      <c r="AS1119">
        <v>0</v>
      </c>
      <c r="AT1119">
        <v>0</v>
      </c>
      <c r="AU1119">
        <v>0</v>
      </c>
      <c r="AV1119">
        <v>0</v>
      </c>
    </row>
    <row r="1120" spans="8:48" x14ac:dyDescent="0.3">
      <c r="H1120" t="s">
        <v>2043</v>
      </c>
      <c r="I1120" t="s">
        <v>2044</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0.17330000000000001</v>
      </c>
      <c r="AK1120">
        <v>0.31730000000000003</v>
      </c>
      <c r="AL1120">
        <v>0.1273</v>
      </c>
      <c r="AM1120">
        <v>0</v>
      </c>
      <c r="AN1120">
        <v>0</v>
      </c>
      <c r="AO1120">
        <v>0</v>
      </c>
      <c r="AP1120">
        <v>0</v>
      </c>
      <c r="AQ1120">
        <v>0</v>
      </c>
      <c r="AR1120">
        <v>0</v>
      </c>
      <c r="AS1120">
        <v>0</v>
      </c>
      <c r="AT1120">
        <v>0.19139999999999999</v>
      </c>
      <c r="AU1120">
        <v>0</v>
      </c>
      <c r="AV1120">
        <v>0</v>
      </c>
    </row>
    <row r="1121" spans="8:48" x14ac:dyDescent="0.3">
      <c r="H1121" t="s">
        <v>2045</v>
      </c>
      <c r="I1121" t="s">
        <v>2046</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0.13569999999999999</v>
      </c>
      <c r="AN1121">
        <v>0</v>
      </c>
      <c r="AO1121">
        <v>0</v>
      </c>
      <c r="AP1121">
        <v>0</v>
      </c>
      <c r="AQ1121">
        <v>0</v>
      </c>
      <c r="AR1121">
        <v>0</v>
      </c>
      <c r="AS1121">
        <v>0</v>
      </c>
      <c r="AT1121">
        <v>0</v>
      </c>
      <c r="AU1121">
        <v>0</v>
      </c>
      <c r="AV1121">
        <v>0</v>
      </c>
    </row>
    <row r="1122" spans="8:48" x14ac:dyDescent="0.3">
      <c r="H1122" t="s">
        <v>2047</v>
      </c>
      <c r="I1122" t="s">
        <v>2048</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0.29480000000000001</v>
      </c>
      <c r="AV1122">
        <v>0</v>
      </c>
    </row>
    <row r="1123" spans="8:48" x14ac:dyDescent="0.3">
      <c r="H1123" t="s">
        <v>2049</v>
      </c>
      <c r="I1123" t="s">
        <v>2050</v>
      </c>
      <c r="J1123">
        <v>0</v>
      </c>
      <c r="K1123">
        <v>0</v>
      </c>
      <c r="L1123">
        <v>0.61699999999999999</v>
      </c>
      <c r="M1123">
        <v>0.60809999999999997</v>
      </c>
      <c r="N1123">
        <v>0.65459999999999996</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0.43930000000000002</v>
      </c>
      <c r="AQ1123">
        <v>0.54379999999999995</v>
      </c>
      <c r="AR1123">
        <v>0.53590000000000004</v>
      </c>
      <c r="AS1123">
        <v>0.48699999999999999</v>
      </c>
      <c r="AT1123">
        <v>0</v>
      </c>
      <c r="AU1123">
        <v>0</v>
      </c>
      <c r="AV1123">
        <v>0</v>
      </c>
    </row>
    <row r="1124" spans="8:48" x14ac:dyDescent="0.3">
      <c r="H1124" t="s">
        <v>219</v>
      </c>
      <c r="I1124" t="s">
        <v>569</v>
      </c>
      <c r="J1124">
        <v>0</v>
      </c>
      <c r="K1124">
        <v>0</v>
      </c>
      <c r="L1124">
        <v>0</v>
      </c>
      <c r="M1124">
        <v>0</v>
      </c>
      <c r="N1124">
        <v>0</v>
      </c>
      <c r="O1124">
        <v>0</v>
      </c>
      <c r="P1124">
        <v>0</v>
      </c>
      <c r="Q1124">
        <v>0</v>
      </c>
      <c r="R1124">
        <v>0</v>
      </c>
      <c r="S1124">
        <v>0</v>
      </c>
      <c r="T1124">
        <v>0.2344</v>
      </c>
      <c r="U1124">
        <v>0.2142</v>
      </c>
      <c r="V1124">
        <v>0.2261</v>
      </c>
      <c r="W1124">
        <v>0.65629999999999999</v>
      </c>
      <c r="X1124">
        <v>0.97199999999999998</v>
      </c>
      <c r="Y1124">
        <v>0.5262</v>
      </c>
      <c r="Z1124">
        <v>0.73229999999999995</v>
      </c>
      <c r="AA1124">
        <v>0.46579999999999999</v>
      </c>
      <c r="AB1124">
        <v>0.43259999999999998</v>
      </c>
      <c r="AC1124">
        <v>0.43730000000000002</v>
      </c>
      <c r="AD1124">
        <v>0.66120000000000001</v>
      </c>
      <c r="AE1124">
        <v>0.62509999999999999</v>
      </c>
      <c r="AF1124">
        <v>0.49819999999999998</v>
      </c>
      <c r="AG1124">
        <v>0</v>
      </c>
      <c r="AH1124">
        <v>0</v>
      </c>
      <c r="AI1124">
        <v>0</v>
      </c>
      <c r="AJ1124">
        <v>0</v>
      </c>
      <c r="AK1124">
        <v>0</v>
      </c>
      <c r="AL1124">
        <v>0</v>
      </c>
      <c r="AM1124">
        <v>0</v>
      </c>
      <c r="AN1124">
        <v>0</v>
      </c>
      <c r="AO1124">
        <v>0</v>
      </c>
      <c r="AP1124">
        <v>0</v>
      </c>
      <c r="AQ1124">
        <v>0</v>
      </c>
      <c r="AR1124">
        <v>0</v>
      </c>
      <c r="AS1124">
        <v>0</v>
      </c>
      <c r="AT1124">
        <v>0</v>
      </c>
      <c r="AU1124">
        <v>0</v>
      </c>
      <c r="AV1124">
        <v>0</v>
      </c>
    </row>
    <row r="1125" spans="8:48" x14ac:dyDescent="0.3">
      <c r="H1125" t="s">
        <v>2051</v>
      </c>
      <c r="I1125" t="s">
        <v>2052</v>
      </c>
      <c r="J1125">
        <v>0</v>
      </c>
      <c r="K1125">
        <v>0</v>
      </c>
      <c r="L1125">
        <v>0</v>
      </c>
      <c r="M1125">
        <v>0</v>
      </c>
      <c r="N1125">
        <v>0</v>
      </c>
      <c r="O1125">
        <v>0</v>
      </c>
      <c r="P1125">
        <v>0</v>
      </c>
      <c r="Q1125">
        <v>0</v>
      </c>
      <c r="R1125">
        <v>0.68630000000000002</v>
      </c>
      <c r="S1125">
        <v>0</v>
      </c>
      <c r="T1125">
        <v>0.44900000000000001</v>
      </c>
      <c r="U1125">
        <v>0.42930000000000001</v>
      </c>
      <c r="V1125">
        <v>0.4486</v>
      </c>
      <c r="W1125">
        <v>0.48609999999999998</v>
      </c>
      <c r="X1125">
        <v>0.42420000000000002</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row>
    <row r="1126" spans="8:48" x14ac:dyDescent="0.3">
      <c r="H1126" t="s">
        <v>2053</v>
      </c>
      <c r="I1126" t="s">
        <v>2054</v>
      </c>
      <c r="J1126">
        <v>0</v>
      </c>
      <c r="K1126">
        <v>0</v>
      </c>
      <c r="L1126">
        <v>0</v>
      </c>
      <c r="M1126">
        <v>0</v>
      </c>
      <c r="N1126">
        <v>0</v>
      </c>
      <c r="O1126">
        <v>0</v>
      </c>
      <c r="P1126">
        <v>0</v>
      </c>
      <c r="Q1126">
        <v>0</v>
      </c>
      <c r="R1126">
        <v>0</v>
      </c>
      <c r="S1126">
        <v>0</v>
      </c>
      <c r="T1126">
        <v>0</v>
      </c>
      <c r="U1126">
        <v>0</v>
      </c>
      <c r="V1126">
        <v>0</v>
      </c>
      <c r="W1126">
        <v>0</v>
      </c>
      <c r="X1126">
        <v>0</v>
      </c>
      <c r="Y1126">
        <v>0</v>
      </c>
      <c r="Z1126">
        <v>0.22059999999999999</v>
      </c>
      <c r="AA1126">
        <v>0.23139999999999999</v>
      </c>
      <c r="AB1126">
        <v>0.16789999999999999</v>
      </c>
      <c r="AC1126">
        <v>0.16439999999999999</v>
      </c>
      <c r="AD1126">
        <v>0</v>
      </c>
      <c r="AE1126">
        <v>0</v>
      </c>
      <c r="AF1126">
        <v>0</v>
      </c>
      <c r="AG1126">
        <v>0</v>
      </c>
      <c r="AH1126">
        <v>0</v>
      </c>
      <c r="AI1126">
        <v>0</v>
      </c>
      <c r="AJ1126">
        <v>0</v>
      </c>
      <c r="AK1126">
        <v>0</v>
      </c>
      <c r="AL1126">
        <v>0.26840000000000003</v>
      </c>
      <c r="AM1126">
        <v>0.25059999999999999</v>
      </c>
      <c r="AN1126">
        <v>0</v>
      </c>
      <c r="AO1126">
        <v>0</v>
      </c>
      <c r="AP1126">
        <v>0</v>
      </c>
      <c r="AQ1126">
        <v>0</v>
      </c>
      <c r="AR1126">
        <v>0</v>
      </c>
      <c r="AS1126">
        <v>0</v>
      </c>
      <c r="AT1126">
        <v>0</v>
      </c>
      <c r="AU1126">
        <v>0</v>
      </c>
      <c r="AV1126">
        <v>0</v>
      </c>
    </row>
    <row r="1127" spans="8:48" x14ac:dyDescent="0.3">
      <c r="H1127" t="s">
        <v>975</v>
      </c>
      <c r="I1127" t="s">
        <v>976</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0.62849999999999995</v>
      </c>
      <c r="AF1127">
        <v>0.69889999999999997</v>
      </c>
      <c r="AG1127">
        <v>0.76480000000000004</v>
      </c>
      <c r="AH1127">
        <v>0</v>
      </c>
      <c r="AI1127">
        <v>0</v>
      </c>
      <c r="AJ1127">
        <v>0</v>
      </c>
      <c r="AK1127">
        <v>0</v>
      </c>
      <c r="AL1127">
        <v>0</v>
      </c>
      <c r="AM1127">
        <v>0</v>
      </c>
      <c r="AN1127">
        <v>0</v>
      </c>
      <c r="AO1127">
        <v>0</v>
      </c>
      <c r="AP1127">
        <v>0</v>
      </c>
      <c r="AQ1127">
        <v>0</v>
      </c>
      <c r="AR1127">
        <v>0</v>
      </c>
      <c r="AS1127">
        <v>0</v>
      </c>
      <c r="AT1127">
        <v>0</v>
      </c>
      <c r="AU1127">
        <v>0</v>
      </c>
      <c r="AV1127">
        <v>0</v>
      </c>
    </row>
    <row r="1128" spans="8:48" x14ac:dyDescent="0.3">
      <c r="H1128" t="s">
        <v>2055</v>
      </c>
      <c r="I1128" t="s">
        <v>2056</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0.52300000000000002</v>
      </c>
      <c r="AL1128">
        <v>0.40529999999999999</v>
      </c>
      <c r="AM1128">
        <v>0.219</v>
      </c>
      <c r="AN1128">
        <v>0.1862</v>
      </c>
      <c r="AO1128">
        <v>0</v>
      </c>
      <c r="AP1128">
        <v>0</v>
      </c>
      <c r="AQ1128">
        <v>0</v>
      </c>
      <c r="AR1128">
        <v>0</v>
      </c>
      <c r="AS1128">
        <v>0</v>
      </c>
      <c r="AT1128">
        <v>0</v>
      </c>
      <c r="AU1128">
        <v>0</v>
      </c>
      <c r="AV1128">
        <v>0</v>
      </c>
    </row>
    <row r="1129" spans="8:48" x14ac:dyDescent="0.3">
      <c r="H1129" t="s">
        <v>977</v>
      </c>
      <c r="I1129" t="s">
        <v>978</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0.51319999999999999</v>
      </c>
      <c r="AE1129">
        <v>0.6804</v>
      </c>
      <c r="AF1129">
        <v>0.52929999999999999</v>
      </c>
      <c r="AG1129">
        <v>0.53010000000000002</v>
      </c>
      <c r="AH1129">
        <v>0</v>
      </c>
      <c r="AI1129">
        <v>0</v>
      </c>
      <c r="AJ1129">
        <v>0</v>
      </c>
      <c r="AK1129">
        <v>0</v>
      </c>
      <c r="AL1129">
        <v>0</v>
      </c>
      <c r="AM1129">
        <v>0</v>
      </c>
      <c r="AN1129">
        <v>0</v>
      </c>
      <c r="AO1129">
        <v>0</v>
      </c>
      <c r="AP1129">
        <v>0</v>
      </c>
      <c r="AQ1129">
        <v>0</v>
      </c>
      <c r="AR1129">
        <v>0</v>
      </c>
      <c r="AS1129">
        <v>0</v>
      </c>
      <c r="AT1129">
        <v>0</v>
      </c>
      <c r="AU1129">
        <v>0</v>
      </c>
      <c r="AV1129">
        <v>0</v>
      </c>
    </row>
    <row r="1130" spans="8:48" x14ac:dyDescent="0.3">
      <c r="H1130" t="s">
        <v>2057</v>
      </c>
      <c r="I1130" t="s">
        <v>2058</v>
      </c>
      <c r="J1130">
        <v>0.75039999999999996</v>
      </c>
      <c r="K1130">
        <v>0.25790000000000002</v>
      </c>
      <c r="L1130">
        <v>0</v>
      </c>
      <c r="M1130">
        <v>0</v>
      </c>
      <c r="N1130">
        <v>0</v>
      </c>
      <c r="O1130">
        <v>0.76719999999999999</v>
      </c>
      <c r="P1130">
        <v>0.54420000000000002</v>
      </c>
      <c r="Q1130">
        <v>0</v>
      </c>
      <c r="R1130">
        <v>0</v>
      </c>
      <c r="S1130">
        <v>0</v>
      </c>
      <c r="T1130">
        <v>0</v>
      </c>
      <c r="U1130">
        <v>0</v>
      </c>
      <c r="V1130">
        <v>0</v>
      </c>
      <c r="W1130">
        <v>0</v>
      </c>
      <c r="X1130">
        <v>0</v>
      </c>
      <c r="Y1130">
        <v>0</v>
      </c>
      <c r="Z1130">
        <v>0.73709999999999998</v>
      </c>
      <c r="AA1130">
        <v>0.5272</v>
      </c>
      <c r="AB1130">
        <v>0.23649999999999999</v>
      </c>
      <c r="AC1130">
        <v>0.28029999999999999</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row>
    <row r="1131" spans="8:48" x14ac:dyDescent="0.3">
      <c r="H1131" t="s">
        <v>2059</v>
      </c>
      <c r="I1131" t="s">
        <v>2060</v>
      </c>
      <c r="J1131">
        <v>0</v>
      </c>
      <c r="K1131">
        <v>0.25090000000000001</v>
      </c>
      <c r="L1131">
        <v>0.27239999999999998</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0.62949999999999995</v>
      </c>
      <c r="AO1131">
        <v>0.67120000000000002</v>
      </c>
      <c r="AP1131">
        <v>0.71230000000000004</v>
      </c>
      <c r="AQ1131">
        <v>0.63329999999999997</v>
      </c>
      <c r="AR1131">
        <v>0.69430000000000003</v>
      </c>
      <c r="AS1131">
        <v>0</v>
      </c>
      <c r="AT1131">
        <v>0</v>
      </c>
      <c r="AU1131">
        <v>0</v>
      </c>
      <c r="AV1131">
        <v>0</v>
      </c>
    </row>
    <row r="1132" spans="8:48" x14ac:dyDescent="0.3">
      <c r="H1132" t="s">
        <v>2061</v>
      </c>
      <c r="I1132" t="s">
        <v>2062</v>
      </c>
      <c r="J1132">
        <v>0</v>
      </c>
      <c r="K1132">
        <v>0</v>
      </c>
      <c r="L1132">
        <v>0</v>
      </c>
      <c r="M1132">
        <v>0</v>
      </c>
      <c r="N1132">
        <v>0</v>
      </c>
      <c r="O1132">
        <v>0</v>
      </c>
      <c r="P1132">
        <v>0</v>
      </c>
      <c r="Q1132">
        <v>0</v>
      </c>
      <c r="R1132">
        <v>0</v>
      </c>
      <c r="S1132">
        <v>0</v>
      </c>
      <c r="T1132">
        <v>0</v>
      </c>
      <c r="U1132">
        <v>0</v>
      </c>
      <c r="V1132">
        <v>0.47689999999999999</v>
      </c>
      <c r="W1132">
        <v>0.62460000000000004</v>
      </c>
      <c r="X1132">
        <v>0.64480000000000004</v>
      </c>
      <c r="Y1132">
        <v>0.51500000000000001</v>
      </c>
      <c r="Z1132">
        <v>0</v>
      </c>
      <c r="AA1132">
        <v>0</v>
      </c>
      <c r="AB1132">
        <v>0</v>
      </c>
      <c r="AC1132">
        <v>0</v>
      </c>
      <c r="AD1132">
        <v>0</v>
      </c>
      <c r="AE1132">
        <v>0</v>
      </c>
      <c r="AF1132">
        <v>0.1237</v>
      </c>
      <c r="AG1132">
        <v>0.1069</v>
      </c>
      <c r="AH1132">
        <v>0</v>
      </c>
      <c r="AI1132">
        <v>0</v>
      </c>
      <c r="AJ1132">
        <v>0</v>
      </c>
      <c r="AK1132">
        <v>0</v>
      </c>
      <c r="AL1132">
        <v>0</v>
      </c>
      <c r="AM1132">
        <v>0</v>
      </c>
      <c r="AN1132">
        <v>0</v>
      </c>
      <c r="AO1132">
        <v>0</v>
      </c>
      <c r="AP1132">
        <v>0</v>
      </c>
      <c r="AQ1132">
        <v>0</v>
      </c>
      <c r="AR1132">
        <v>0</v>
      </c>
      <c r="AS1132">
        <v>0</v>
      </c>
      <c r="AT1132">
        <v>0</v>
      </c>
      <c r="AU1132">
        <v>0</v>
      </c>
      <c r="AV1132">
        <v>0</v>
      </c>
    </row>
    <row r="1133" spans="8:48" x14ac:dyDescent="0.3">
      <c r="H1133" t="s">
        <v>183</v>
      </c>
      <c r="I1133" t="s">
        <v>2063</v>
      </c>
      <c r="J1133">
        <v>1.5281</v>
      </c>
      <c r="K1133">
        <v>0.55830000000000002</v>
      </c>
      <c r="L1133">
        <v>0.60550000000000004</v>
      </c>
      <c r="M1133">
        <v>0.61129999999999995</v>
      </c>
      <c r="N1133">
        <v>0.69059999999999999</v>
      </c>
      <c r="O1133">
        <v>0.69369999999999998</v>
      </c>
      <c r="P1133">
        <v>0.77700000000000002</v>
      </c>
      <c r="Q1133">
        <v>0</v>
      </c>
      <c r="R1133">
        <v>0</v>
      </c>
      <c r="S1133">
        <v>0.48759999999999998</v>
      </c>
      <c r="T1133">
        <v>0.47699999999999998</v>
      </c>
      <c r="U1133">
        <v>0.50570000000000004</v>
      </c>
      <c r="V1133">
        <v>0.78649999999999998</v>
      </c>
      <c r="W1133">
        <v>0.89990000000000003</v>
      </c>
      <c r="X1133">
        <v>0.68369999999999997</v>
      </c>
      <c r="Y1133">
        <v>0.55169999999999997</v>
      </c>
      <c r="Z1133">
        <v>0.6663</v>
      </c>
      <c r="AA1133">
        <v>0.63019999999999998</v>
      </c>
      <c r="AB1133">
        <v>0.53779999999999994</v>
      </c>
      <c r="AC1133">
        <v>0.52110000000000001</v>
      </c>
      <c r="AD1133">
        <v>0.1293</v>
      </c>
      <c r="AE1133">
        <v>0.1182</v>
      </c>
      <c r="AF1133">
        <v>0.2666</v>
      </c>
      <c r="AG1133">
        <v>0.26600000000000001</v>
      </c>
      <c r="AH1133">
        <v>0.82069999999999999</v>
      </c>
      <c r="AI1133">
        <v>0.86460000000000004</v>
      </c>
      <c r="AJ1133">
        <v>0.80089999999999995</v>
      </c>
      <c r="AK1133">
        <v>0.92410000000000003</v>
      </c>
      <c r="AL1133">
        <v>1.0795999999999999</v>
      </c>
      <c r="AM1133">
        <v>1.4735</v>
      </c>
      <c r="AN1133">
        <v>1.3085</v>
      </c>
      <c r="AO1133">
        <v>1.0765</v>
      </c>
      <c r="AP1133">
        <v>0.83989999999999998</v>
      </c>
      <c r="AQ1133">
        <v>1.1783999999999999</v>
      </c>
      <c r="AR1133">
        <v>0.8216</v>
      </c>
      <c r="AS1133">
        <v>0</v>
      </c>
      <c r="AT1133">
        <v>0</v>
      </c>
      <c r="AU1133">
        <v>0</v>
      </c>
      <c r="AV1133">
        <v>0</v>
      </c>
    </row>
    <row r="1134" spans="8:48" x14ac:dyDescent="0.3">
      <c r="H1134" t="s">
        <v>2064</v>
      </c>
      <c r="I1134" t="s">
        <v>2065</v>
      </c>
      <c r="J1134">
        <v>0</v>
      </c>
      <c r="K1134">
        <v>0</v>
      </c>
      <c r="L1134">
        <v>0</v>
      </c>
      <c r="M1134">
        <v>0</v>
      </c>
      <c r="N1134">
        <v>0.44450000000000001</v>
      </c>
      <c r="O1134">
        <v>0.82279999999999998</v>
      </c>
      <c r="P1134">
        <v>0.49199999999999999</v>
      </c>
      <c r="Q1134">
        <v>0.54430000000000001</v>
      </c>
      <c r="R1134">
        <v>0.46500000000000002</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row>
    <row r="1135" spans="8:48" x14ac:dyDescent="0.3">
      <c r="H1135" t="s">
        <v>979</v>
      </c>
      <c r="I1135" t="s">
        <v>980</v>
      </c>
      <c r="J1135">
        <v>0</v>
      </c>
      <c r="K1135">
        <v>0.55559999999999998</v>
      </c>
      <c r="L1135">
        <v>0.67279999999999995</v>
      </c>
      <c r="M1135">
        <v>0.63849999999999996</v>
      </c>
      <c r="N1135">
        <v>0</v>
      </c>
      <c r="O1135">
        <v>0</v>
      </c>
      <c r="P1135">
        <v>0.6835</v>
      </c>
      <c r="Q1135">
        <v>0.64249999999999996</v>
      </c>
      <c r="R1135">
        <v>0.76149999999999995</v>
      </c>
      <c r="S1135">
        <v>0.60519999999999996</v>
      </c>
      <c r="T1135">
        <v>0.52249999999999996</v>
      </c>
      <c r="U1135">
        <v>0.47220000000000001</v>
      </c>
      <c r="V1135">
        <v>0.67110000000000003</v>
      </c>
      <c r="W1135">
        <v>0.90280000000000005</v>
      </c>
      <c r="X1135">
        <v>0.78869999999999996</v>
      </c>
      <c r="Y1135">
        <v>0.81679999999999997</v>
      </c>
      <c r="Z1135">
        <v>0.93379999999999996</v>
      </c>
      <c r="AA1135">
        <v>0.57940000000000003</v>
      </c>
      <c r="AB1135">
        <v>0.5615</v>
      </c>
      <c r="AC1135">
        <v>0.63439999999999996</v>
      </c>
      <c r="AD1135">
        <v>0.74570000000000003</v>
      </c>
      <c r="AE1135">
        <v>0</v>
      </c>
      <c r="AF1135">
        <v>0.27060000000000001</v>
      </c>
      <c r="AG1135">
        <v>0.27150000000000002</v>
      </c>
      <c r="AH1135">
        <v>0.19450000000000001</v>
      </c>
      <c r="AI1135">
        <v>0</v>
      </c>
      <c r="AJ1135">
        <v>0</v>
      </c>
      <c r="AK1135">
        <v>0</v>
      </c>
      <c r="AL1135">
        <v>0</v>
      </c>
      <c r="AM1135">
        <v>0</v>
      </c>
      <c r="AN1135">
        <v>0</v>
      </c>
      <c r="AO1135">
        <v>0</v>
      </c>
      <c r="AP1135">
        <v>0</v>
      </c>
      <c r="AQ1135">
        <v>0</v>
      </c>
      <c r="AR1135">
        <v>0</v>
      </c>
      <c r="AS1135">
        <v>0</v>
      </c>
      <c r="AT1135">
        <v>0</v>
      </c>
      <c r="AU1135">
        <v>0</v>
      </c>
      <c r="AV1135">
        <v>0</v>
      </c>
    </row>
    <row r="1136" spans="8:48" x14ac:dyDescent="0.3">
      <c r="H1136" t="s">
        <v>981</v>
      </c>
      <c r="I1136" t="s">
        <v>982</v>
      </c>
      <c r="J1136">
        <v>0</v>
      </c>
      <c r="K1136">
        <v>0.55159999999999998</v>
      </c>
      <c r="L1136">
        <v>0</v>
      </c>
      <c r="M1136">
        <v>0</v>
      </c>
      <c r="N1136">
        <v>0</v>
      </c>
      <c r="O1136">
        <v>0</v>
      </c>
      <c r="P1136">
        <v>0</v>
      </c>
      <c r="Q1136">
        <v>0</v>
      </c>
      <c r="R1136">
        <v>0.74790000000000001</v>
      </c>
      <c r="S1136">
        <v>0.69810000000000005</v>
      </c>
      <c r="T1136">
        <v>0.47670000000000001</v>
      </c>
      <c r="U1136">
        <v>0.40689999999999998</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row>
    <row r="1137" spans="8:48" x14ac:dyDescent="0.3">
      <c r="H1137" t="s">
        <v>2066</v>
      </c>
      <c r="I1137" t="s">
        <v>2067</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0.1671</v>
      </c>
      <c r="AN1137">
        <v>0.155</v>
      </c>
      <c r="AO1137">
        <v>0.1749</v>
      </c>
      <c r="AP1137">
        <v>0.1515</v>
      </c>
      <c r="AQ1137">
        <v>0.1419</v>
      </c>
      <c r="AR1137">
        <v>0.1401</v>
      </c>
      <c r="AS1137">
        <v>0</v>
      </c>
      <c r="AT1137">
        <v>0</v>
      </c>
      <c r="AU1137">
        <v>0</v>
      </c>
      <c r="AV1137">
        <v>0</v>
      </c>
    </row>
    <row r="1138" spans="8:48" x14ac:dyDescent="0.3">
      <c r="H1138" t="s">
        <v>2068</v>
      </c>
      <c r="I1138" t="s">
        <v>2069</v>
      </c>
      <c r="J1138">
        <v>0</v>
      </c>
      <c r="K1138">
        <v>0.58919999999999995</v>
      </c>
      <c r="L1138">
        <v>0.8609</v>
      </c>
      <c r="M1138">
        <v>0</v>
      </c>
      <c r="N1138">
        <v>0</v>
      </c>
      <c r="O1138">
        <v>0</v>
      </c>
      <c r="P1138">
        <v>0</v>
      </c>
      <c r="Q1138">
        <v>0.81059999999999999</v>
      </c>
      <c r="R1138">
        <v>0.71330000000000005</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row>
    <row r="1139" spans="8:48" x14ac:dyDescent="0.3">
      <c r="H1139" t="s">
        <v>2070</v>
      </c>
      <c r="I1139" t="s">
        <v>2071</v>
      </c>
      <c r="J1139">
        <v>0.99350000000000005</v>
      </c>
      <c r="K1139">
        <v>1.5738000000000001</v>
      </c>
      <c r="L1139">
        <v>1.5446</v>
      </c>
      <c r="M1139">
        <v>0</v>
      </c>
      <c r="N1139">
        <v>0</v>
      </c>
      <c r="O1139">
        <v>0</v>
      </c>
      <c r="P1139">
        <v>0</v>
      </c>
      <c r="Q1139">
        <v>0</v>
      </c>
      <c r="R1139">
        <v>1.2020999999999999</v>
      </c>
      <c r="S1139">
        <v>0</v>
      </c>
      <c r="T1139">
        <v>0.48549999999999999</v>
      </c>
      <c r="U1139">
        <v>0.45669999999999999</v>
      </c>
      <c r="V1139">
        <v>0.41889999999999999</v>
      </c>
      <c r="W1139">
        <v>0</v>
      </c>
      <c r="X1139">
        <v>0</v>
      </c>
      <c r="Y1139">
        <v>0</v>
      </c>
      <c r="Z1139">
        <v>0</v>
      </c>
      <c r="AA1139">
        <v>0</v>
      </c>
      <c r="AB1139">
        <v>0</v>
      </c>
      <c r="AC1139">
        <v>0</v>
      </c>
      <c r="AD1139">
        <v>0</v>
      </c>
      <c r="AE1139">
        <v>0</v>
      </c>
      <c r="AF1139">
        <v>0</v>
      </c>
      <c r="AG1139">
        <v>0</v>
      </c>
      <c r="AH1139">
        <v>0</v>
      </c>
      <c r="AI1139">
        <v>0</v>
      </c>
      <c r="AJ1139">
        <v>0</v>
      </c>
      <c r="AK1139">
        <v>0</v>
      </c>
      <c r="AL1139">
        <v>0.30530000000000002</v>
      </c>
      <c r="AM1139">
        <v>0.3488</v>
      </c>
      <c r="AN1139">
        <v>0.47360000000000002</v>
      </c>
      <c r="AO1139">
        <v>0.8044</v>
      </c>
      <c r="AP1139">
        <v>0.59099999999999997</v>
      </c>
      <c r="AQ1139">
        <v>0.3029</v>
      </c>
      <c r="AR1139">
        <v>0.74480000000000002</v>
      </c>
      <c r="AS1139">
        <v>0.35439999999999999</v>
      </c>
      <c r="AT1139">
        <v>0.52380000000000004</v>
      </c>
      <c r="AU1139">
        <v>0.54069999999999996</v>
      </c>
      <c r="AV1139">
        <v>0</v>
      </c>
    </row>
    <row r="1140" spans="8:48" x14ac:dyDescent="0.3">
      <c r="H1140" t="s">
        <v>2072</v>
      </c>
      <c r="I1140" t="s">
        <v>2073</v>
      </c>
      <c r="J1140">
        <v>0</v>
      </c>
      <c r="K1140">
        <v>0</v>
      </c>
      <c r="L1140">
        <v>0</v>
      </c>
      <c r="M1140">
        <v>0</v>
      </c>
      <c r="N1140">
        <v>0</v>
      </c>
      <c r="O1140">
        <v>0</v>
      </c>
      <c r="P1140">
        <v>0.63529999999999998</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row>
    <row r="1141" spans="8:48" x14ac:dyDescent="0.3">
      <c r="H1141" t="s">
        <v>2074</v>
      </c>
      <c r="I1141" t="s">
        <v>2075</v>
      </c>
      <c r="J1141">
        <v>0</v>
      </c>
      <c r="K1141">
        <v>0</v>
      </c>
      <c r="L1141">
        <v>0.50080000000000002</v>
      </c>
      <c r="M1141">
        <v>0.93369999999999997</v>
      </c>
      <c r="N1141">
        <v>0</v>
      </c>
      <c r="O1141">
        <v>0</v>
      </c>
      <c r="P1141">
        <v>0</v>
      </c>
      <c r="Q1141">
        <v>0</v>
      </c>
      <c r="R1141">
        <v>0</v>
      </c>
      <c r="S1141">
        <v>0</v>
      </c>
      <c r="T1141">
        <v>0.54979999999999996</v>
      </c>
      <c r="U1141">
        <v>0.58530000000000004</v>
      </c>
      <c r="V1141">
        <v>0.64090000000000003</v>
      </c>
      <c r="W1141">
        <v>0.62009999999999998</v>
      </c>
      <c r="X1141">
        <v>1.4224000000000001</v>
      </c>
      <c r="Y1141">
        <v>1.8980999999999999</v>
      </c>
      <c r="Z1141">
        <v>0.8619</v>
      </c>
      <c r="AA1141">
        <v>0.77270000000000005</v>
      </c>
      <c r="AB1141">
        <v>0.56920000000000004</v>
      </c>
      <c r="AC1141">
        <v>0.50729999999999997</v>
      </c>
      <c r="AD1141">
        <v>0</v>
      </c>
      <c r="AE1141">
        <v>0</v>
      </c>
      <c r="AF1141">
        <v>0</v>
      </c>
      <c r="AG1141">
        <v>0</v>
      </c>
      <c r="AH1141">
        <v>0</v>
      </c>
      <c r="AI1141">
        <v>0.24809999999999999</v>
      </c>
      <c r="AJ1141">
        <v>0.2417</v>
      </c>
      <c r="AK1141">
        <v>0.16070000000000001</v>
      </c>
      <c r="AL1141">
        <v>0</v>
      </c>
      <c r="AM1141">
        <v>0</v>
      </c>
      <c r="AN1141">
        <v>0</v>
      </c>
      <c r="AO1141">
        <v>0</v>
      </c>
      <c r="AP1141">
        <v>0</v>
      </c>
      <c r="AQ1141">
        <v>0</v>
      </c>
      <c r="AR1141">
        <v>0</v>
      </c>
      <c r="AS1141">
        <v>0</v>
      </c>
      <c r="AT1141">
        <v>0</v>
      </c>
      <c r="AU1141">
        <v>0</v>
      </c>
      <c r="AV1141">
        <v>0</v>
      </c>
    </row>
    <row r="1142" spans="8:48" x14ac:dyDescent="0.3">
      <c r="H1142" t="s">
        <v>2076</v>
      </c>
      <c r="I1142" t="s">
        <v>2077</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0.1002</v>
      </c>
      <c r="AC1142">
        <v>0.12139999999999999</v>
      </c>
      <c r="AD1142">
        <v>0.18779999999999999</v>
      </c>
      <c r="AE1142">
        <v>0</v>
      </c>
      <c r="AF1142">
        <v>0</v>
      </c>
      <c r="AG1142">
        <v>0</v>
      </c>
      <c r="AH1142">
        <v>0</v>
      </c>
      <c r="AI1142">
        <v>0</v>
      </c>
      <c r="AJ1142">
        <v>0</v>
      </c>
      <c r="AK1142">
        <v>0</v>
      </c>
      <c r="AL1142">
        <v>0</v>
      </c>
      <c r="AM1142">
        <v>0</v>
      </c>
      <c r="AN1142">
        <v>0</v>
      </c>
      <c r="AO1142">
        <v>0</v>
      </c>
      <c r="AP1142">
        <v>0</v>
      </c>
      <c r="AQ1142">
        <v>0</v>
      </c>
      <c r="AR1142">
        <v>0</v>
      </c>
      <c r="AS1142">
        <v>0.47539999999999999</v>
      </c>
      <c r="AT1142">
        <v>0.82499999999999996</v>
      </c>
      <c r="AU1142">
        <v>1.0785</v>
      </c>
      <c r="AV1142">
        <v>0</v>
      </c>
    </row>
    <row r="1143" spans="8:48" x14ac:dyDescent="0.3">
      <c r="H1143" t="s">
        <v>2078</v>
      </c>
      <c r="I1143" t="s">
        <v>2079</v>
      </c>
      <c r="J1143">
        <v>0</v>
      </c>
      <c r="K1143">
        <v>0</v>
      </c>
      <c r="L1143">
        <v>0</v>
      </c>
      <c r="M1143">
        <v>0</v>
      </c>
      <c r="N1143">
        <v>0</v>
      </c>
      <c r="O1143">
        <v>5.7599999999999998E-2</v>
      </c>
      <c r="P1143">
        <v>0.64590000000000003</v>
      </c>
      <c r="Q1143">
        <v>0</v>
      </c>
      <c r="R1143">
        <v>0</v>
      </c>
      <c r="S1143">
        <v>0</v>
      </c>
      <c r="T1143">
        <v>0</v>
      </c>
      <c r="U1143">
        <v>0</v>
      </c>
      <c r="V1143">
        <v>0</v>
      </c>
      <c r="W1143">
        <v>0</v>
      </c>
      <c r="X1143">
        <v>0</v>
      </c>
      <c r="Y1143">
        <v>0</v>
      </c>
      <c r="Z1143">
        <v>0.55920000000000003</v>
      </c>
      <c r="AA1143">
        <v>0.38929999999999998</v>
      </c>
      <c r="AB1143">
        <v>0.41399999999999998</v>
      </c>
      <c r="AC1143">
        <v>0.31559999999999999</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row>
    <row r="1144" spans="8:48" x14ac:dyDescent="0.3">
      <c r="H1144" t="s">
        <v>370</v>
      </c>
      <c r="I1144" t="s">
        <v>553</v>
      </c>
      <c r="J1144">
        <v>0</v>
      </c>
      <c r="K1144">
        <v>0</v>
      </c>
      <c r="L1144">
        <v>0</v>
      </c>
      <c r="M1144">
        <v>0</v>
      </c>
      <c r="N1144">
        <v>0</v>
      </c>
      <c r="O1144">
        <v>0</v>
      </c>
      <c r="P1144">
        <v>0</v>
      </c>
      <c r="Q1144">
        <v>0</v>
      </c>
      <c r="R1144">
        <v>0.47039999999999998</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row>
    <row r="1145" spans="8:48" x14ac:dyDescent="0.3">
      <c r="H1145" t="s">
        <v>2080</v>
      </c>
      <c r="I1145" t="s">
        <v>2081</v>
      </c>
      <c r="J1145">
        <v>0</v>
      </c>
      <c r="K1145">
        <v>0</v>
      </c>
      <c r="L1145">
        <v>0</v>
      </c>
      <c r="M1145">
        <v>0</v>
      </c>
      <c r="N1145">
        <v>0</v>
      </c>
      <c r="O1145">
        <v>0</v>
      </c>
      <c r="P1145">
        <v>0</v>
      </c>
      <c r="Q1145">
        <v>0</v>
      </c>
      <c r="R1145">
        <v>0</v>
      </c>
      <c r="S1145">
        <v>0</v>
      </c>
      <c r="T1145">
        <v>0</v>
      </c>
      <c r="U1145">
        <v>0</v>
      </c>
      <c r="V1145">
        <v>0.64229999999999998</v>
      </c>
      <c r="W1145">
        <v>0.61719999999999997</v>
      </c>
      <c r="X1145">
        <v>0.99809999999999999</v>
      </c>
      <c r="Y1145">
        <v>0.97389999999999999</v>
      </c>
      <c r="Z1145">
        <v>0.46800000000000003</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row>
    <row r="1146" spans="8:48" x14ac:dyDescent="0.3">
      <c r="H1146" t="s">
        <v>400</v>
      </c>
      <c r="I1146" t="s">
        <v>567</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0.19370000000000001</v>
      </c>
      <c r="AI1146">
        <v>0.41199999999999998</v>
      </c>
      <c r="AJ1146">
        <v>0.4012</v>
      </c>
      <c r="AK1146">
        <v>0</v>
      </c>
      <c r="AL1146">
        <v>0.40489999999999998</v>
      </c>
      <c r="AM1146">
        <v>0</v>
      </c>
      <c r="AN1146">
        <v>0</v>
      </c>
      <c r="AO1146">
        <v>0.54879999999999995</v>
      </c>
      <c r="AP1146">
        <v>0</v>
      </c>
      <c r="AQ1146">
        <v>0</v>
      </c>
      <c r="AR1146">
        <v>0</v>
      </c>
      <c r="AS1146">
        <v>0</v>
      </c>
      <c r="AT1146">
        <v>0</v>
      </c>
      <c r="AU1146">
        <v>0</v>
      </c>
      <c r="AV1146">
        <v>0</v>
      </c>
    </row>
    <row r="1147" spans="8:48" x14ac:dyDescent="0.3">
      <c r="H1147" t="s">
        <v>2082</v>
      </c>
      <c r="I1147" t="s">
        <v>2083</v>
      </c>
      <c r="J1147">
        <v>0</v>
      </c>
      <c r="K1147">
        <v>0</v>
      </c>
      <c r="L1147">
        <v>0</v>
      </c>
      <c r="M1147">
        <v>0</v>
      </c>
      <c r="N1147">
        <v>0</v>
      </c>
      <c r="O1147">
        <v>0</v>
      </c>
      <c r="P1147">
        <v>0</v>
      </c>
      <c r="Q1147">
        <v>0</v>
      </c>
      <c r="R1147">
        <v>0</v>
      </c>
      <c r="S1147">
        <v>0</v>
      </c>
      <c r="T1147">
        <v>0</v>
      </c>
      <c r="U1147">
        <v>0</v>
      </c>
      <c r="V1147">
        <v>0.61319999999999997</v>
      </c>
      <c r="W1147">
        <v>0.74380000000000002</v>
      </c>
      <c r="X1147">
        <v>0.61709999999999998</v>
      </c>
      <c r="Y1147">
        <v>0.57650000000000001</v>
      </c>
      <c r="Z1147">
        <v>0</v>
      </c>
      <c r="AA1147">
        <v>0</v>
      </c>
      <c r="AB1147">
        <v>0</v>
      </c>
      <c r="AC1147">
        <v>0</v>
      </c>
      <c r="AD1147">
        <v>0</v>
      </c>
      <c r="AE1147">
        <v>0</v>
      </c>
      <c r="AF1147">
        <v>1.2095</v>
      </c>
      <c r="AG1147">
        <v>0.93910000000000005</v>
      </c>
      <c r="AH1147">
        <v>0.75609999999999999</v>
      </c>
      <c r="AI1147">
        <v>0</v>
      </c>
      <c r="AJ1147">
        <v>0</v>
      </c>
      <c r="AK1147">
        <v>0</v>
      </c>
      <c r="AL1147">
        <v>0</v>
      </c>
      <c r="AM1147">
        <v>0</v>
      </c>
      <c r="AN1147">
        <v>0</v>
      </c>
      <c r="AO1147">
        <v>0</v>
      </c>
      <c r="AP1147">
        <v>0</v>
      </c>
      <c r="AQ1147">
        <v>0</v>
      </c>
      <c r="AR1147">
        <v>0</v>
      </c>
      <c r="AS1147">
        <v>0</v>
      </c>
      <c r="AT1147">
        <v>0</v>
      </c>
      <c r="AU1147">
        <v>0</v>
      </c>
      <c r="AV1147">
        <v>0</v>
      </c>
    </row>
    <row r="1148" spans="8:48" x14ac:dyDescent="0.3">
      <c r="H1148" t="s">
        <v>2084</v>
      </c>
      <c r="I1148" t="s">
        <v>2085</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0.2913</v>
      </c>
      <c r="AC1148">
        <v>0.29010000000000002</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row>
    <row r="1149" spans="8:48" x14ac:dyDescent="0.3">
      <c r="H1149" t="s">
        <v>2086</v>
      </c>
      <c r="I1149" t="s">
        <v>2087</v>
      </c>
      <c r="J1149">
        <v>1.0548</v>
      </c>
      <c r="K1149">
        <v>1.5418000000000001</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row>
    <row r="1150" spans="8:48" x14ac:dyDescent="0.3">
      <c r="H1150" t="s">
        <v>2088</v>
      </c>
      <c r="I1150" t="s">
        <v>2089</v>
      </c>
      <c r="J1150">
        <v>0</v>
      </c>
      <c r="K1150">
        <v>0</v>
      </c>
      <c r="L1150">
        <v>0</v>
      </c>
      <c r="M1150">
        <v>0</v>
      </c>
      <c r="N1150">
        <v>0</v>
      </c>
      <c r="O1150">
        <v>0</v>
      </c>
      <c r="P1150">
        <v>0</v>
      </c>
      <c r="Q1150">
        <v>0</v>
      </c>
      <c r="R1150">
        <v>0</v>
      </c>
      <c r="S1150">
        <v>0</v>
      </c>
      <c r="T1150">
        <v>0</v>
      </c>
      <c r="U1150">
        <v>0</v>
      </c>
      <c r="V1150">
        <v>0</v>
      </c>
      <c r="W1150">
        <v>0</v>
      </c>
      <c r="X1150">
        <v>0</v>
      </c>
      <c r="Y1150">
        <v>0</v>
      </c>
      <c r="Z1150">
        <v>0.2467</v>
      </c>
      <c r="AA1150">
        <v>0.2235</v>
      </c>
      <c r="AB1150">
        <v>0.2349</v>
      </c>
      <c r="AC1150">
        <v>0.21840000000000001</v>
      </c>
      <c r="AD1150">
        <v>0.26900000000000002</v>
      </c>
      <c r="AE1150">
        <v>0.2341</v>
      </c>
      <c r="AF1150">
        <v>0</v>
      </c>
      <c r="AG1150">
        <v>0</v>
      </c>
      <c r="AH1150">
        <v>0</v>
      </c>
      <c r="AI1150">
        <v>0</v>
      </c>
      <c r="AJ1150">
        <v>0</v>
      </c>
      <c r="AK1150">
        <v>0</v>
      </c>
      <c r="AL1150">
        <v>0</v>
      </c>
      <c r="AM1150">
        <v>0</v>
      </c>
      <c r="AN1150">
        <v>0</v>
      </c>
      <c r="AO1150">
        <v>0</v>
      </c>
      <c r="AP1150">
        <v>0</v>
      </c>
      <c r="AQ1150">
        <v>0</v>
      </c>
      <c r="AR1150">
        <v>0</v>
      </c>
      <c r="AS1150">
        <v>0.59870000000000001</v>
      </c>
      <c r="AT1150">
        <v>0</v>
      </c>
      <c r="AU1150">
        <v>0</v>
      </c>
      <c r="AV1150">
        <v>0</v>
      </c>
    </row>
    <row r="1151" spans="8:48" x14ac:dyDescent="0.3">
      <c r="H1151" t="s">
        <v>2090</v>
      </c>
      <c r="I1151" t="s">
        <v>2091</v>
      </c>
      <c r="J1151">
        <v>0</v>
      </c>
      <c r="K1151">
        <v>0</v>
      </c>
      <c r="L1151">
        <v>0</v>
      </c>
      <c r="M1151">
        <v>0</v>
      </c>
      <c r="N1151">
        <v>0</v>
      </c>
      <c r="O1151">
        <v>0</v>
      </c>
      <c r="P1151">
        <v>0</v>
      </c>
      <c r="Q1151">
        <v>0</v>
      </c>
      <c r="R1151">
        <v>0</v>
      </c>
      <c r="S1151">
        <v>0</v>
      </c>
      <c r="T1151">
        <v>0</v>
      </c>
      <c r="U1151">
        <v>0</v>
      </c>
      <c r="V1151">
        <v>0</v>
      </c>
      <c r="W1151">
        <v>0</v>
      </c>
      <c r="X1151">
        <v>0</v>
      </c>
      <c r="Y1151">
        <v>0</v>
      </c>
      <c r="Z1151">
        <v>0</v>
      </c>
      <c r="AA1151">
        <v>0.51419999999999999</v>
      </c>
      <c r="AB1151">
        <v>0.55679999999999996</v>
      </c>
      <c r="AC1151">
        <v>0.68740000000000001</v>
      </c>
      <c r="AD1151">
        <v>0</v>
      </c>
      <c r="AE1151">
        <v>0</v>
      </c>
      <c r="AF1151">
        <v>0</v>
      </c>
      <c r="AG1151">
        <v>0</v>
      </c>
      <c r="AH1151">
        <v>0</v>
      </c>
      <c r="AI1151">
        <v>0</v>
      </c>
      <c r="AJ1151">
        <v>0</v>
      </c>
      <c r="AK1151">
        <v>0</v>
      </c>
      <c r="AL1151">
        <v>0</v>
      </c>
      <c r="AM1151">
        <v>0</v>
      </c>
      <c r="AN1151">
        <v>0</v>
      </c>
      <c r="AO1151">
        <v>0</v>
      </c>
      <c r="AP1151">
        <v>0</v>
      </c>
      <c r="AQ1151">
        <v>0</v>
      </c>
      <c r="AR1151">
        <v>0</v>
      </c>
      <c r="AS1151">
        <v>0.65190000000000003</v>
      </c>
      <c r="AT1151">
        <v>0.49390000000000001</v>
      </c>
      <c r="AU1151">
        <v>0.54830000000000001</v>
      </c>
      <c r="AV1151">
        <v>0</v>
      </c>
    </row>
    <row r="1152" spans="8:48" x14ac:dyDescent="0.3">
      <c r="H1152" t="s">
        <v>2092</v>
      </c>
      <c r="I1152" t="s">
        <v>2093</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0.26340000000000002</v>
      </c>
      <c r="AJ1152">
        <v>0.28289999999999998</v>
      </c>
      <c r="AK1152">
        <v>0.22989999999999999</v>
      </c>
      <c r="AL1152">
        <v>0.32929999999999998</v>
      </c>
      <c r="AM1152">
        <v>0</v>
      </c>
      <c r="AN1152">
        <v>0</v>
      </c>
      <c r="AO1152">
        <v>0</v>
      </c>
      <c r="AP1152">
        <v>0</v>
      </c>
      <c r="AQ1152">
        <v>0</v>
      </c>
      <c r="AR1152">
        <v>0</v>
      </c>
      <c r="AS1152">
        <v>0</v>
      </c>
      <c r="AT1152">
        <v>0</v>
      </c>
      <c r="AU1152">
        <v>0</v>
      </c>
      <c r="AV1152">
        <v>0</v>
      </c>
    </row>
    <row r="1153" spans="8:48" x14ac:dyDescent="0.3">
      <c r="H1153" t="s">
        <v>365</v>
      </c>
      <c r="I1153" t="s">
        <v>554</v>
      </c>
      <c r="J1153">
        <v>1.5091000000000001</v>
      </c>
      <c r="K1153">
        <v>0</v>
      </c>
      <c r="L1153">
        <v>0</v>
      </c>
      <c r="M1153">
        <v>0</v>
      </c>
      <c r="N1153">
        <v>0</v>
      </c>
      <c r="O1153">
        <v>0.62350000000000005</v>
      </c>
      <c r="P1153">
        <v>0</v>
      </c>
      <c r="Q1153">
        <v>0</v>
      </c>
      <c r="R1153">
        <v>0.67869999999999997</v>
      </c>
      <c r="S1153">
        <v>0.57199999999999995</v>
      </c>
      <c r="T1153">
        <v>0.59489999999999998</v>
      </c>
      <c r="U1153">
        <v>0.60680000000000001</v>
      </c>
      <c r="V1153">
        <v>0.79400000000000004</v>
      </c>
      <c r="W1153">
        <v>0.74619999999999997</v>
      </c>
      <c r="X1153">
        <v>0.72440000000000004</v>
      </c>
      <c r="Y1153">
        <v>0.78059999999999996</v>
      </c>
      <c r="Z1153">
        <v>0.48920000000000002</v>
      </c>
      <c r="AA1153">
        <v>0.53169999999999995</v>
      </c>
      <c r="AB1153">
        <v>0.57230000000000003</v>
      </c>
      <c r="AC1153">
        <v>0.56640000000000001</v>
      </c>
      <c r="AD1153">
        <v>0.47460000000000002</v>
      </c>
      <c r="AE1153">
        <v>0.51970000000000005</v>
      </c>
      <c r="AF1153">
        <v>0.50209999999999999</v>
      </c>
      <c r="AG1153">
        <v>0.54649999999999999</v>
      </c>
      <c r="AH1153">
        <v>0.53759999999999997</v>
      </c>
      <c r="AI1153">
        <v>0.40620000000000001</v>
      </c>
      <c r="AJ1153">
        <v>0</v>
      </c>
      <c r="AK1153">
        <v>0</v>
      </c>
      <c r="AL1153">
        <v>0.57050000000000001</v>
      </c>
      <c r="AM1153">
        <v>0.44600000000000001</v>
      </c>
      <c r="AN1153">
        <v>0.45660000000000001</v>
      </c>
      <c r="AO1153">
        <v>0.4446</v>
      </c>
      <c r="AP1153">
        <v>0.51719999999999999</v>
      </c>
      <c r="AQ1153">
        <v>0.37890000000000001</v>
      </c>
      <c r="AR1153">
        <v>0</v>
      </c>
      <c r="AS1153">
        <v>0</v>
      </c>
      <c r="AT1153">
        <v>0</v>
      </c>
      <c r="AU1153">
        <v>0</v>
      </c>
      <c r="AV1153">
        <v>0</v>
      </c>
    </row>
    <row r="1154" spans="8:48" x14ac:dyDescent="0.3">
      <c r="H1154" t="s">
        <v>2094</v>
      </c>
      <c r="I1154" t="s">
        <v>2095</v>
      </c>
      <c r="J1154">
        <v>0</v>
      </c>
      <c r="K1154">
        <v>0.5464</v>
      </c>
      <c r="L1154">
        <v>0</v>
      </c>
      <c r="M1154">
        <v>0</v>
      </c>
      <c r="N1154">
        <v>0</v>
      </c>
      <c r="O1154">
        <v>0</v>
      </c>
      <c r="P1154">
        <v>0</v>
      </c>
      <c r="Q1154">
        <v>0</v>
      </c>
      <c r="R1154">
        <v>0</v>
      </c>
      <c r="S1154">
        <v>0</v>
      </c>
      <c r="T1154">
        <v>0</v>
      </c>
      <c r="U1154">
        <v>0</v>
      </c>
      <c r="V1154">
        <v>0</v>
      </c>
      <c r="W1154">
        <v>0</v>
      </c>
      <c r="X1154">
        <v>0</v>
      </c>
      <c r="Y1154">
        <v>0</v>
      </c>
      <c r="Z1154">
        <v>0</v>
      </c>
      <c r="AA1154">
        <v>0.1804</v>
      </c>
      <c r="AB1154">
        <v>0.1691</v>
      </c>
      <c r="AC1154">
        <v>0.1767</v>
      </c>
      <c r="AD1154">
        <v>0</v>
      </c>
      <c r="AE1154">
        <v>0</v>
      </c>
      <c r="AF1154">
        <v>0</v>
      </c>
      <c r="AG1154">
        <v>0</v>
      </c>
      <c r="AH1154">
        <v>0</v>
      </c>
      <c r="AI1154">
        <v>0.19700000000000001</v>
      </c>
      <c r="AJ1154">
        <v>0</v>
      </c>
      <c r="AK1154">
        <v>0</v>
      </c>
      <c r="AL1154">
        <v>0</v>
      </c>
      <c r="AM1154">
        <v>0</v>
      </c>
      <c r="AN1154">
        <v>0</v>
      </c>
      <c r="AO1154">
        <v>0</v>
      </c>
      <c r="AP1154">
        <v>0</v>
      </c>
      <c r="AQ1154">
        <v>0</v>
      </c>
      <c r="AR1154">
        <v>0</v>
      </c>
      <c r="AS1154">
        <v>0</v>
      </c>
      <c r="AT1154">
        <v>0</v>
      </c>
      <c r="AU1154">
        <v>0</v>
      </c>
      <c r="AV1154">
        <v>0</v>
      </c>
    </row>
    <row r="1155" spans="8:48" x14ac:dyDescent="0.3">
      <c r="H1155" t="s">
        <v>2096</v>
      </c>
      <c r="I1155" t="s">
        <v>2097</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0.71870000000000001</v>
      </c>
      <c r="AF1155">
        <v>0.99750000000000005</v>
      </c>
      <c r="AG1155">
        <v>0.92989999999999995</v>
      </c>
      <c r="AH1155">
        <v>0</v>
      </c>
      <c r="AI1155">
        <v>0</v>
      </c>
      <c r="AJ1155">
        <v>0</v>
      </c>
      <c r="AK1155">
        <v>0</v>
      </c>
      <c r="AL1155">
        <v>0</v>
      </c>
      <c r="AM1155">
        <v>0</v>
      </c>
      <c r="AN1155">
        <v>0.2984</v>
      </c>
      <c r="AO1155">
        <v>0</v>
      </c>
      <c r="AP1155">
        <v>0</v>
      </c>
      <c r="AQ1155">
        <v>0</v>
      </c>
      <c r="AR1155">
        <v>0</v>
      </c>
      <c r="AS1155">
        <v>0</v>
      </c>
      <c r="AT1155">
        <v>0</v>
      </c>
      <c r="AU1155">
        <v>0</v>
      </c>
      <c r="AV1155">
        <v>0</v>
      </c>
    </row>
    <row r="1156" spans="8:48" x14ac:dyDescent="0.3">
      <c r="H1156" t="s">
        <v>456</v>
      </c>
      <c r="I1156" t="s">
        <v>612</v>
      </c>
      <c r="J1156">
        <v>0</v>
      </c>
      <c r="K1156">
        <v>0</v>
      </c>
      <c r="L1156">
        <v>0</v>
      </c>
      <c r="M1156">
        <v>0</v>
      </c>
      <c r="N1156">
        <v>0</v>
      </c>
      <c r="O1156">
        <v>0</v>
      </c>
      <c r="P1156">
        <v>0</v>
      </c>
      <c r="Q1156">
        <v>0</v>
      </c>
      <c r="R1156">
        <v>0</v>
      </c>
      <c r="S1156">
        <v>0.17879999999999999</v>
      </c>
      <c r="T1156">
        <v>0.27710000000000001</v>
      </c>
      <c r="U1156">
        <v>0.31330000000000002</v>
      </c>
      <c r="V1156">
        <v>0.30420000000000003</v>
      </c>
      <c r="W1156">
        <v>0.60860000000000003</v>
      </c>
      <c r="X1156">
        <v>0.47220000000000001</v>
      </c>
      <c r="Y1156">
        <v>0.43090000000000001</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0.44340000000000002</v>
      </c>
      <c r="AR1156">
        <v>0.2797</v>
      </c>
      <c r="AS1156">
        <v>0</v>
      </c>
      <c r="AT1156">
        <v>0</v>
      </c>
      <c r="AU1156">
        <v>0</v>
      </c>
      <c r="AV1156">
        <v>0</v>
      </c>
    </row>
    <row r="1157" spans="8:48" x14ac:dyDescent="0.3">
      <c r="H1157" t="s">
        <v>2098</v>
      </c>
      <c r="I1157" t="s">
        <v>2099</v>
      </c>
      <c r="J1157">
        <v>0</v>
      </c>
      <c r="K1157">
        <v>0</v>
      </c>
      <c r="L1157">
        <v>0</v>
      </c>
      <c r="M1157">
        <v>0</v>
      </c>
      <c r="N1157">
        <v>0</v>
      </c>
      <c r="O1157">
        <v>0</v>
      </c>
      <c r="P1157">
        <v>0</v>
      </c>
      <c r="Q1157">
        <v>0</v>
      </c>
      <c r="R1157">
        <v>0</v>
      </c>
      <c r="S1157">
        <v>0</v>
      </c>
      <c r="T1157">
        <v>0</v>
      </c>
      <c r="U1157">
        <v>0</v>
      </c>
      <c r="V1157">
        <v>0</v>
      </c>
      <c r="W1157">
        <v>0</v>
      </c>
      <c r="X1157">
        <v>0</v>
      </c>
      <c r="Y1157">
        <v>0</v>
      </c>
      <c r="Z1157">
        <v>0.2838</v>
      </c>
      <c r="AA1157">
        <v>0.439</v>
      </c>
      <c r="AB1157">
        <v>0.65569999999999995</v>
      </c>
      <c r="AC1157">
        <v>0.69910000000000005</v>
      </c>
      <c r="AD1157">
        <v>0.94230000000000003</v>
      </c>
      <c r="AE1157">
        <v>1.1518999999999999</v>
      </c>
      <c r="AF1157">
        <v>0.94010000000000005</v>
      </c>
      <c r="AG1157">
        <v>1.2722</v>
      </c>
      <c r="AH1157">
        <v>0</v>
      </c>
      <c r="AI1157">
        <v>0</v>
      </c>
      <c r="AJ1157">
        <v>0</v>
      </c>
      <c r="AK1157">
        <v>0</v>
      </c>
      <c r="AL1157">
        <v>0</v>
      </c>
      <c r="AM1157">
        <v>0</v>
      </c>
      <c r="AN1157">
        <v>0</v>
      </c>
      <c r="AO1157">
        <v>0</v>
      </c>
      <c r="AP1157">
        <v>0</v>
      </c>
      <c r="AQ1157">
        <v>0</v>
      </c>
      <c r="AR1157">
        <v>0</v>
      </c>
      <c r="AS1157">
        <v>0</v>
      </c>
      <c r="AT1157">
        <v>0</v>
      </c>
      <c r="AU1157">
        <v>0</v>
      </c>
      <c r="AV1157">
        <v>0</v>
      </c>
    </row>
    <row r="1158" spans="8:48" x14ac:dyDescent="0.3">
      <c r="H1158" t="s">
        <v>93</v>
      </c>
      <c r="I1158" t="s">
        <v>639</v>
      </c>
      <c r="J1158">
        <v>0</v>
      </c>
      <c r="K1158">
        <v>0</v>
      </c>
      <c r="L1158">
        <v>0</v>
      </c>
      <c r="M1158">
        <v>0</v>
      </c>
      <c r="N1158">
        <v>0</v>
      </c>
      <c r="O1158">
        <v>0</v>
      </c>
      <c r="P1158">
        <v>0</v>
      </c>
      <c r="Q1158">
        <v>0</v>
      </c>
      <c r="R1158">
        <v>0</v>
      </c>
      <c r="S1158">
        <v>0.42530000000000001</v>
      </c>
      <c r="T1158">
        <v>0.39550000000000002</v>
      </c>
      <c r="U1158">
        <v>0.41010000000000002</v>
      </c>
      <c r="V1158">
        <v>0.42609999999999998</v>
      </c>
      <c r="W1158">
        <v>0.32269999999999999</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row>
    <row r="1159" spans="8:48" x14ac:dyDescent="0.3">
      <c r="H1159" t="s">
        <v>225</v>
      </c>
      <c r="I1159" t="s">
        <v>561</v>
      </c>
      <c r="J1159">
        <v>0</v>
      </c>
      <c r="K1159">
        <v>0</v>
      </c>
      <c r="L1159">
        <v>0</v>
      </c>
      <c r="M1159">
        <v>0</v>
      </c>
      <c r="N1159">
        <v>0</v>
      </c>
      <c r="O1159">
        <v>0</v>
      </c>
      <c r="P1159">
        <v>0</v>
      </c>
      <c r="Q1159">
        <v>0.1045</v>
      </c>
      <c r="R1159">
        <v>1.2504999999999999</v>
      </c>
      <c r="S1159">
        <v>1.2231000000000001</v>
      </c>
      <c r="T1159">
        <v>1.2789999999999999</v>
      </c>
      <c r="U1159">
        <v>1.2757000000000001</v>
      </c>
      <c r="V1159">
        <v>1.3084</v>
      </c>
      <c r="W1159">
        <v>1.2853000000000001</v>
      </c>
      <c r="X1159">
        <v>1.4813000000000001</v>
      </c>
      <c r="Y1159">
        <v>1.4013</v>
      </c>
      <c r="Z1159">
        <v>0.60289999999999999</v>
      </c>
      <c r="AA1159">
        <v>0.56330000000000002</v>
      </c>
      <c r="AB1159">
        <v>0.50700000000000001</v>
      </c>
      <c r="AC1159">
        <v>0.4491</v>
      </c>
      <c r="AD1159">
        <v>0.47889999999999999</v>
      </c>
      <c r="AE1159">
        <v>0.46289999999999998</v>
      </c>
      <c r="AF1159">
        <v>0.44469999999999998</v>
      </c>
      <c r="AG1159">
        <v>0.4572</v>
      </c>
      <c r="AH1159">
        <v>0.4325</v>
      </c>
      <c r="AI1159">
        <v>0.31990000000000002</v>
      </c>
      <c r="AJ1159">
        <v>1.2217</v>
      </c>
      <c r="AK1159">
        <v>1.2162999999999999</v>
      </c>
      <c r="AL1159">
        <v>1.5003</v>
      </c>
      <c r="AM1159">
        <v>1.4565999999999999</v>
      </c>
      <c r="AN1159">
        <v>1.5858000000000001</v>
      </c>
      <c r="AO1159">
        <v>1.4634</v>
      </c>
      <c r="AP1159">
        <v>1.1768000000000001</v>
      </c>
      <c r="AQ1159">
        <v>1.3516999999999999</v>
      </c>
      <c r="AR1159">
        <v>0.9163</v>
      </c>
      <c r="AS1159">
        <v>0.85289999999999999</v>
      </c>
      <c r="AT1159">
        <v>0</v>
      </c>
      <c r="AU1159">
        <v>0</v>
      </c>
      <c r="AV1159">
        <v>0</v>
      </c>
    </row>
    <row r="1160" spans="8:48" x14ac:dyDescent="0.3">
      <c r="H1160" t="s">
        <v>987</v>
      </c>
      <c r="I1160" t="s">
        <v>988</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0.49680000000000002</v>
      </c>
      <c r="AM1160">
        <v>0.53759999999999997</v>
      </c>
      <c r="AN1160">
        <v>0</v>
      </c>
      <c r="AO1160">
        <v>0</v>
      </c>
      <c r="AP1160">
        <v>0</v>
      </c>
      <c r="AQ1160">
        <v>0</v>
      </c>
      <c r="AR1160">
        <v>0</v>
      </c>
      <c r="AS1160">
        <v>0</v>
      </c>
      <c r="AT1160">
        <v>0</v>
      </c>
      <c r="AU1160">
        <v>0</v>
      </c>
      <c r="AV1160">
        <v>0</v>
      </c>
    </row>
    <row r="1161" spans="8:48" x14ac:dyDescent="0.3">
      <c r="H1161" t="s">
        <v>88</v>
      </c>
      <c r="I1161" t="s">
        <v>642</v>
      </c>
      <c r="J1161">
        <v>0.73570000000000002</v>
      </c>
      <c r="K1161">
        <v>0</v>
      </c>
      <c r="L1161">
        <v>0</v>
      </c>
      <c r="M1161">
        <v>0</v>
      </c>
      <c r="N1161">
        <v>0</v>
      </c>
      <c r="O1161">
        <v>0</v>
      </c>
      <c r="P1161">
        <v>0</v>
      </c>
      <c r="Q1161">
        <v>0</v>
      </c>
      <c r="R1161">
        <v>0</v>
      </c>
      <c r="S1161">
        <v>0.17560000000000001</v>
      </c>
      <c r="T1161">
        <v>0.19589999999999999</v>
      </c>
      <c r="U1161">
        <v>0.2291</v>
      </c>
      <c r="V1161">
        <v>0.43809999999999999</v>
      </c>
      <c r="W1161">
        <v>0</v>
      </c>
      <c r="X1161">
        <v>0</v>
      </c>
      <c r="Y1161">
        <v>0</v>
      </c>
      <c r="Z1161">
        <v>8.3099999999999993E-2</v>
      </c>
      <c r="AA1161">
        <v>6.7799999999999999E-2</v>
      </c>
      <c r="AB1161">
        <v>8.7999999999999995E-2</v>
      </c>
      <c r="AC1161">
        <v>9.4899999999999998E-2</v>
      </c>
      <c r="AD1161">
        <v>0.76190000000000002</v>
      </c>
      <c r="AE1161">
        <v>0.8821</v>
      </c>
      <c r="AF1161">
        <v>0.74690000000000001</v>
      </c>
      <c r="AG1161">
        <v>0.93120000000000003</v>
      </c>
      <c r="AH1161">
        <v>0.33350000000000002</v>
      </c>
      <c r="AI1161">
        <v>0</v>
      </c>
      <c r="AJ1161">
        <v>0</v>
      </c>
      <c r="AK1161">
        <v>0</v>
      </c>
      <c r="AL1161">
        <v>0</v>
      </c>
      <c r="AM1161">
        <v>0</v>
      </c>
      <c r="AN1161">
        <v>0</v>
      </c>
      <c r="AO1161">
        <v>0</v>
      </c>
      <c r="AP1161">
        <v>0</v>
      </c>
      <c r="AQ1161">
        <v>0</v>
      </c>
      <c r="AR1161">
        <v>0</v>
      </c>
      <c r="AS1161">
        <v>0</v>
      </c>
      <c r="AT1161">
        <v>0</v>
      </c>
      <c r="AU1161">
        <v>0</v>
      </c>
      <c r="AV1161">
        <v>0</v>
      </c>
    </row>
    <row r="1162" spans="8:48" x14ac:dyDescent="0.3">
      <c r="H1162" t="s">
        <v>989</v>
      </c>
      <c r="I1162" t="s">
        <v>990</v>
      </c>
      <c r="J1162">
        <v>0</v>
      </c>
      <c r="K1162">
        <v>0</v>
      </c>
      <c r="L1162">
        <v>0</v>
      </c>
      <c r="M1162">
        <v>0</v>
      </c>
      <c r="N1162">
        <v>0</v>
      </c>
      <c r="O1162">
        <v>0.72640000000000005</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0.29509999999999997</v>
      </c>
      <c r="AR1162">
        <v>0.44159999999999999</v>
      </c>
      <c r="AS1162">
        <v>0.36080000000000001</v>
      </c>
      <c r="AT1162">
        <v>0</v>
      </c>
      <c r="AU1162">
        <v>0</v>
      </c>
      <c r="AV1162">
        <v>0</v>
      </c>
    </row>
    <row r="1163" spans="8:48" x14ac:dyDescent="0.3">
      <c r="H1163" t="s">
        <v>2100</v>
      </c>
      <c r="I1163" t="s">
        <v>2101</v>
      </c>
      <c r="J1163">
        <v>0.60129999999999995</v>
      </c>
      <c r="K1163">
        <v>0.95930000000000004</v>
      </c>
      <c r="L1163">
        <v>0.36730000000000002</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row>
    <row r="1164" spans="8:48" x14ac:dyDescent="0.3">
      <c r="H1164" t="s">
        <v>2102</v>
      </c>
      <c r="I1164" t="s">
        <v>2103</v>
      </c>
      <c r="J1164">
        <v>1.6297999999999999</v>
      </c>
      <c r="K1164">
        <v>0.8327</v>
      </c>
      <c r="L1164">
        <v>0</v>
      </c>
      <c r="M1164">
        <v>0</v>
      </c>
      <c r="N1164">
        <v>0.90100000000000002</v>
      </c>
      <c r="O1164">
        <v>1.6916</v>
      </c>
      <c r="P1164">
        <v>1.5499000000000001</v>
      </c>
      <c r="Q1164">
        <v>0.85019999999999996</v>
      </c>
      <c r="R1164">
        <v>0.74880000000000002</v>
      </c>
      <c r="S1164">
        <v>0.58520000000000005</v>
      </c>
      <c r="T1164">
        <v>0.70569999999999999</v>
      </c>
      <c r="U1164">
        <v>0.61450000000000005</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0.50619999999999998</v>
      </c>
      <c r="AQ1164">
        <v>0.52310000000000001</v>
      </c>
      <c r="AR1164">
        <v>0</v>
      </c>
      <c r="AS1164">
        <v>0</v>
      </c>
      <c r="AT1164">
        <v>4.3E-3</v>
      </c>
      <c r="AU1164">
        <v>0</v>
      </c>
      <c r="AV1164">
        <v>0</v>
      </c>
    </row>
    <row r="1165" spans="8:48" x14ac:dyDescent="0.3">
      <c r="H1165" t="s">
        <v>2104</v>
      </c>
      <c r="I1165" t="s">
        <v>2105</v>
      </c>
      <c r="J1165">
        <v>0</v>
      </c>
      <c r="K1165">
        <v>0</v>
      </c>
      <c r="L1165">
        <v>0</v>
      </c>
      <c r="M1165">
        <v>0</v>
      </c>
      <c r="N1165">
        <v>0</v>
      </c>
      <c r="O1165">
        <v>0</v>
      </c>
      <c r="P1165">
        <v>0.49370000000000003</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row>
    <row r="1166" spans="8:48" x14ac:dyDescent="0.3">
      <c r="H1166" t="s">
        <v>349</v>
      </c>
      <c r="I1166" t="s">
        <v>547</v>
      </c>
      <c r="J1166">
        <v>0.74550000000000005</v>
      </c>
      <c r="K1166">
        <v>0</v>
      </c>
      <c r="L1166">
        <v>0.63239999999999996</v>
      </c>
      <c r="M1166">
        <v>0.61229999999999996</v>
      </c>
      <c r="N1166">
        <v>0</v>
      </c>
      <c r="O1166">
        <v>0</v>
      </c>
      <c r="P1166">
        <v>0</v>
      </c>
      <c r="Q1166">
        <v>0</v>
      </c>
      <c r="R1166">
        <v>0</v>
      </c>
      <c r="S1166">
        <v>0</v>
      </c>
      <c r="T1166">
        <v>0</v>
      </c>
      <c r="U1166">
        <v>0</v>
      </c>
      <c r="V1166">
        <v>0</v>
      </c>
      <c r="W1166">
        <v>0</v>
      </c>
      <c r="X1166">
        <v>0</v>
      </c>
      <c r="Y1166">
        <v>0</v>
      </c>
      <c r="Z1166">
        <v>0.26069999999999999</v>
      </c>
      <c r="AA1166">
        <v>0.29770000000000002</v>
      </c>
      <c r="AB1166">
        <v>0.64090000000000003</v>
      </c>
      <c r="AC1166">
        <v>0.55800000000000005</v>
      </c>
      <c r="AD1166">
        <v>0.77510000000000001</v>
      </c>
      <c r="AE1166">
        <v>0.82820000000000005</v>
      </c>
      <c r="AF1166">
        <v>0.91020000000000001</v>
      </c>
      <c r="AG1166">
        <v>0</v>
      </c>
      <c r="AH1166">
        <v>0</v>
      </c>
      <c r="AI1166">
        <v>1.1594</v>
      </c>
      <c r="AJ1166">
        <v>0</v>
      </c>
      <c r="AK1166">
        <v>0</v>
      </c>
      <c r="AL1166">
        <v>0</v>
      </c>
      <c r="AM1166">
        <v>0</v>
      </c>
      <c r="AN1166">
        <v>0</v>
      </c>
      <c r="AO1166">
        <v>0</v>
      </c>
      <c r="AP1166">
        <v>0</v>
      </c>
      <c r="AQ1166">
        <v>0</v>
      </c>
      <c r="AR1166">
        <v>0</v>
      </c>
      <c r="AS1166">
        <v>0</v>
      </c>
      <c r="AT1166">
        <v>0</v>
      </c>
      <c r="AU1166">
        <v>0</v>
      </c>
      <c r="AV1166">
        <v>0</v>
      </c>
    </row>
    <row r="1167" spans="8:48" x14ac:dyDescent="0.3">
      <c r="H1167" t="s">
        <v>2106</v>
      </c>
      <c r="I1167" t="s">
        <v>2107</v>
      </c>
      <c r="J1167">
        <v>0</v>
      </c>
      <c r="K1167">
        <v>0</v>
      </c>
      <c r="L1167">
        <v>0</v>
      </c>
      <c r="M1167">
        <v>0</v>
      </c>
      <c r="N1167">
        <v>0</v>
      </c>
      <c r="O1167">
        <v>0</v>
      </c>
      <c r="P1167">
        <v>0</v>
      </c>
      <c r="Q1167">
        <v>0</v>
      </c>
      <c r="R1167">
        <v>0.19450000000000001</v>
      </c>
      <c r="S1167">
        <v>0.4093</v>
      </c>
      <c r="T1167">
        <v>0.40479999999999999</v>
      </c>
      <c r="U1167">
        <v>0.378</v>
      </c>
      <c r="V1167">
        <v>0.72060000000000002</v>
      </c>
      <c r="W1167">
        <v>0.69299999999999995</v>
      </c>
      <c r="X1167">
        <v>0.65529999999999999</v>
      </c>
      <c r="Y1167">
        <v>0.69989999999999997</v>
      </c>
      <c r="Z1167">
        <v>0.70369999999999999</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row>
    <row r="1168" spans="8:48" x14ac:dyDescent="0.3">
      <c r="H1168" t="s">
        <v>2108</v>
      </c>
      <c r="I1168" t="s">
        <v>2109</v>
      </c>
      <c r="J1168">
        <v>0</v>
      </c>
      <c r="K1168">
        <v>0</v>
      </c>
      <c r="L1168">
        <v>0</v>
      </c>
      <c r="M1168">
        <v>0</v>
      </c>
      <c r="N1168">
        <v>0</v>
      </c>
      <c r="O1168">
        <v>0</v>
      </c>
      <c r="P1168">
        <v>0</v>
      </c>
      <c r="Q1168">
        <v>0</v>
      </c>
      <c r="R1168">
        <v>0</v>
      </c>
      <c r="S1168">
        <v>0</v>
      </c>
      <c r="T1168">
        <v>0</v>
      </c>
      <c r="U1168">
        <v>0</v>
      </c>
      <c r="V1168">
        <v>0</v>
      </c>
      <c r="W1168">
        <v>0</v>
      </c>
      <c r="X1168">
        <v>0.1467</v>
      </c>
      <c r="Y1168">
        <v>0.67159999999999997</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row>
    <row r="1169" spans="8:48" x14ac:dyDescent="0.3">
      <c r="H1169" t="s">
        <v>2110</v>
      </c>
      <c r="I1169" t="s">
        <v>2111</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0.32100000000000001</v>
      </c>
      <c r="AL1169">
        <v>0.33019999999999999</v>
      </c>
      <c r="AM1169">
        <v>0</v>
      </c>
      <c r="AN1169">
        <v>0</v>
      </c>
      <c r="AO1169">
        <v>0</v>
      </c>
      <c r="AP1169">
        <v>0</v>
      </c>
      <c r="AQ1169">
        <v>0</v>
      </c>
      <c r="AR1169">
        <v>0</v>
      </c>
      <c r="AS1169">
        <v>0</v>
      </c>
      <c r="AT1169">
        <v>0</v>
      </c>
      <c r="AU1169">
        <v>0</v>
      </c>
      <c r="AV1169">
        <v>0</v>
      </c>
    </row>
    <row r="1170" spans="8:48" x14ac:dyDescent="0.3">
      <c r="H1170" t="s">
        <v>691</v>
      </c>
      <c r="I1170" t="s">
        <v>692</v>
      </c>
      <c r="J1170">
        <v>0</v>
      </c>
      <c r="K1170">
        <v>0</v>
      </c>
      <c r="L1170">
        <v>0</v>
      </c>
      <c r="M1170">
        <v>0</v>
      </c>
      <c r="N1170">
        <v>0</v>
      </c>
      <c r="O1170">
        <v>0</v>
      </c>
      <c r="P1170">
        <v>0</v>
      </c>
      <c r="Q1170">
        <v>0</v>
      </c>
      <c r="R1170">
        <v>0</v>
      </c>
      <c r="S1170">
        <v>0.65810000000000002</v>
      </c>
      <c r="T1170">
        <v>0.63770000000000004</v>
      </c>
      <c r="U1170">
        <v>0.63419999999999999</v>
      </c>
      <c r="V1170">
        <v>0.74270000000000003</v>
      </c>
      <c r="W1170">
        <v>0</v>
      </c>
      <c r="X1170">
        <v>1.0464</v>
      </c>
      <c r="Y1170">
        <v>1.1306</v>
      </c>
      <c r="Z1170">
        <v>0.86170000000000002</v>
      </c>
      <c r="AA1170">
        <v>0.63800000000000001</v>
      </c>
      <c r="AB1170">
        <v>0.54969999999999997</v>
      </c>
      <c r="AC1170">
        <v>0.56689999999999996</v>
      </c>
      <c r="AD1170">
        <v>0</v>
      </c>
      <c r="AE1170">
        <v>0.17130000000000001</v>
      </c>
      <c r="AF1170">
        <v>0.32990000000000003</v>
      </c>
      <c r="AG1170">
        <v>0.31140000000000001</v>
      </c>
      <c r="AH1170">
        <v>1.1189</v>
      </c>
      <c r="AI1170">
        <v>1.3101</v>
      </c>
      <c r="AJ1170">
        <v>1.4410000000000001</v>
      </c>
      <c r="AK1170">
        <v>0</v>
      </c>
      <c r="AL1170">
        <v>0</v>
      </c>
      <c r="AM1170">
        <v>0</v>
      </c>
      <c r="AN1170">
        <v>0</v>
      </c>
      <c r="AO1170">
        <v>0</v>
      </c>
      <c r="AP1170">
        <v>0</v>
      </c>
      <c r="AQ1170">
        <v>0</v>
      </c>
      <c r="AR1170">
        <v>0</v>
      </c>
      <c r="AS1170">
        <v>0</v>
      </c>
      <c r="AT1170">
        <v>0</v>
      </c>
      <c r="AU1170">
        <v>0</v>
      </c>
      <c r="AV1170">
        <v>0</v>
      </c>
    </row>
    <row r="1171" spans="8:48" x14ac:dyDescent="0.3">
      <c r="H1171" t="s">
        <v>2112</v>
      </c>
      <c r="I1171" t="s">
        <v>2113</v>
      </c>
      <c r="J1171">
        <v>0</v>
      </c>
      <c r="K1171">
        <v>0</v>
      </c>
      <c r="L1171">
        <v>0</v>
      </c>
      <c r="M1171">
        <v>1.0640000000000001</v>
      </c>
      <c r="N1171">
        <v>1.0612999999999999</v>
      </c>
      <c r="O1171">
        <v>1.0528</v>
      </c>
      <c r="P1171">
        <v>0</v>
      </c>
      <c r="Q1171">
        <v>0</v>
      </c>
      <c r="R1171">
        <v>0</v>
      </c>
      <c r="S1171">
        <v>0</v>
      </c>
      <c r="T1171">
        <v>0</v>
      </c>
      <c r="U1171">
        <v>0</v>
      </c>
      <c r="V1171">
        <v>0.71899999999999997</v>
      </c>
      <c r="W1171">
        <v>0.7177</v>
      </c>
      <c r="X1171">
        <v>0.73909999999999998</v>
      </c>
      <c r="Y1171">
        <v>0.67079999999999995</v>
      </c>
      <c r="Z1171">
        <v>0.56979999999999997</v>
      </c>
      <c r="AA1171">
        <v>0.79200000000000004</v>
      </c>
      <c r="AB1171">
        <v>1.1036999999999999</v>
      </c>
      <c r="AC1171">
        <v>0.95789999999999997</v>
      </c>
      <c r="AD1171">
        <v>0.48530000000000001</v>
      </c>
      <c r="AE1171">
        <v>0.52439999999999998</v>
      </c>
      <c r="AF1171">
        <v>0.4602</v>
      </c>
      <c r="AG1171">
        <v>0</v>
      </c>
      <c r="AH1171">
        <v>0</v>
      </c>
      <c r="AI1171">
        <v>0</v>
      </c>
      <c r="AJ1171">
        <v>0</v>
      </c>
      <c r="AK1171">
        <v>0</v>
      </c>
      <c r="AL1171">
        <v>0</v>
      </c>
      <c r="AM1171">
        <v>0</v>
      </c>
      <c r="AN1171">
        <v>0</v>
      </c>
      <c r="AO1171">
        <v>0</v>
      </c>
      <c r="AP1171">
        <v>0</v>
      </c>
      <c r="AQ1171">
        <v>0</v>
      </c>
      <c r="AR1171">
        <v>0</v>
      </c>
      <c r="AS1171">
        <v>0</v>
      </c>
      <c r="AT1171">
        <v>0</v>
      </c>
      <c r="AU1171">
        <v>0</v>
      </c>
      <c r="AV1171">
        <v>0</v>
      </c>
    </row>
    <row r="1172" spans="8:48" x14ac:dyDescent="0.3">
      <c r="H1172" t="s">
        <v>2114</v>
      </c>
      <c r="I1172" t="s">
        <v>2115</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0.2127</v>
      </c>
      <c r="AQ1172">
        <v>0</v>
      </c>
      <c r="AR1172">
        <v>0</v>
      </c>
      <c r="AS1172">
        <v>0</v>
      </c>
      <c r="AT1172">
        <v>0</v>
      </c>
      <c r="AU1172">
        <v>0</v>
      </c>
      <c r="AV1172">
        <v>0</v>
      </c>
    </row>
    <row r="1173" spans="8:48" x14ac:dyDescent="0.3">
      <c r="H1173" t="s">
        <v>2116</v>
      </c>
      <c r="I1173" t="s">
        <v>2117</v>
      </c>
      <c r="J1173">
        <v>0</v>
      </c>
      <c r="K1173">
        <v>0</v>
      </c>
      <c r="L1173">
        <v>0</v>
      </c>
      <c r="M1173">
        <v>0</v>
      </c>
      <c r="N1173">
        <v>0</v>
      </c>
      <c r="O1173">
        <v>0</v>
      </c>
      <c r="P1173">
        <v>0</v>
      </c>
      <c r="Q1173">
        <v>0</v>
      </c>
      <c r="R1173">
        <v>0</v>
      </c>
      <c r="S1173">
        <v>0</v>
      </c>
      <c r="T1173">
        <v>0.48230000000000001</v>
      </c>
      <c r="U1173">
        <v>0.43269999999999997</v>
      </c>
      <c r="V1173">
        <v>0.67949999999999999</v>
      </c>
      <c r="W1173">
        <v>0.73029999999999995</v>
      </c>
      <c r="X1173">
        <v>0</v>
      </c>
      <c r="Y1173">
        <v>0</v>
      </c>
      <c r="Z1173">
        <v>0.58040000000000003</v>
      </c>
      <c r="AA1173">
        <v>0.54049999999999998</v>
      </c>
      <c r="AB1173">
        <v>0.44109999999999999</v>
      </c>
      <c r="AC1173">
        <v>0.53620000000000001</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row>
    <row r="1174" spans="8:48" x14ac:dyDescent="0.3">
      <c r="H1174" t="s">
        <v>2118</v>
      </c>
      <c r="I1174" t="s">
        <v>2119</v>
      </c>
      <c r="J1174">
        <v>0</v>
      </c>
      <c r="K1174">
        <v>0</v>
      </c>
      <c r="L1174">
        <v>0</v>
      </c>
      <c r="M1174">
        <v>0</v>
      </c>
      <c r="N1174">
        <v>0</v>
      </c>
      <c r="O1174">
        <v>0</v>
      </c>
      <c r="P1174">
        <v>0</v>
      </c>
      <c r="Q1174">
        <v>0</v>
      </c>
      <c r="R1174">
        <v>0</v>
      </c>
      <c r="S1174">
        <v>0</v>
      </c>
      <c r="T1174">
        <v>0</v>
      </c>
      <c r="U1174">
        <v>0</v>
      </c>
      <c r="V1174">
        <v>0</v>
      </c>
      <c r="W1174">
        <v>0</v>
      </c>
      <c r="X1174">
        <v>0</v>
      </c>
      <c r="Y1174">
        <v>0</v>
      </c>
      <c r="Z1174">
        <v>0.189</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row>
    <row r="1175" spans="8:48" x14ac:dyDescent="0.3">
      <c r="H1175" t="s">
        <v>2120</v>
      </c>
      <c r="I1175" t="s">
        <v>2121</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0.65659999999999996</v>
      </c>
      <c r="AT1175">
        <v>0.5111</v>
      </c>
      <c r="AU1175">
        <v>0</v>
      </c>
      <c r="AV1175">
        <v>0</v>
      </c>
    </row>
    <row r="1176" spans="8:48" x14ac:dyDescent="0.3">
      <c r="H1176" t="s">
        <v>2122</v>
      </c>
      <c r="I1176" t="s">
        <v>2123</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0.25750000000000001</v>
      </c>
      <c r="AM1176">
        <v>1.0008999999999999</v>
      </c>
      <c r="AN1176">
        <v>0.90669999999999995</v>
      </c>
      <c r="AO1176">
        <v>0.83379999999999999</v>
      </c>
      <c r="AP1176">
        <v>0.62960000000000005</v>
      </c>
      <c r="AQ1176">
        <v>0</v>
      </c>
      <c r="AR1176">
        <v>0</v>
      </c>
      <c r="AS1176">
        <v>0</v>
      </c>
      <c r="AT1176">
        <v>0</v>
      </c>
      <c r="AU1176">
        <v>0</v>
      </c>
      <c r="AV1176">
        <v>0</v>
      </c>
    </row>
    <row r="1177" spans="8:48" x14ac:dyDescent="0.3">
      <c r="H1177" t="s">
        <v>2124</v>
      </c>
      <c r="I1177" t="s">
        <v>2125</v>
      </c>
      <c r="J1177">
        <v>0</v>
      </c>
      <c r="K1177">
        <v>0</v>
      </c>
      <c r="L1177">
        <v>0</v>
      </c>
      <c r="M1177">
        <v>0</v>
      </c>
      <c r="N1177">
        <v>0</v>
      </c>
      <c r="O1177">
        <v>0</v>
      </c>
      <c r="P1177">
        <v>0</v>
      </c>
      <c r="Q1177">
        <v>0</v>
      </c>
      <c r="R1177">
        <v>0</v>
      </c>
      <c r="S1177">
        <v>0</v>
      </c>
      <c r="T1177">
        <v>0</v>
      </c>
      <c r="U1177">
        <v>0</v>
      </c>
      <c r="V1177">
        <v>0</v>
      </c>
      <c r="W1177">
        <v>0</v>
      </c>
      <c r="X1177">
        <v>0</v>
      </c>
      <c r="Y1177">
        <v>0</v>
      </c>
      <c r="Z1177">
        <v>0.19869999999999999</v>
      </c>
      <c r="AA1177">
        <v>0.1895</v>
      </c>
      <c r="AB1177">
        <v>0.20649999999999999</v>
      </c>
      <c r="AC1177">
        <v>0.20319999999999999</v>
      </c>
      <c r="AD1177">
        <v>0.2616</v>
      </c>
      <c r="AE1177">
        <v>0.2097</v>
      </c>
      <c r="AF1177">
        <v>0</v>
      </c>
      <c r="AG1177">
        <v>0</v>
      </c>
      <c r="AH1177">
        <v>0</v>
      </c>
      <c r="AI1177">
        <v>0</v>
      </c>
      <c r="AJ1177">
        <v>0</v>
      </c>
      <c r="AK1177">
        <v>0</v>
      </c>
      <c r="AL1177">
        <v>0</v>
      </c>
      <c r="AM1177">
        <v>0</v>
      </c>
      <c r="AN1177">
        <v>0.22889999999999999</v>
      </c>
      <c r="AO1177">
        <v>0</v>
      </c>
      <c r="AP1177">
        <v>0</v>
      </c>
      <c r="AQ1177">
        <v>0</v>
      </c>
      <c r="AR1177">
        <v>0</v>
      </c>
      <c r="AS1177">
        <v>0</v>
      </c>
      <c r="AT1177">
        <v>0</v>
      </c>
      <c r="AU1177">
        <v>0</v>
      </c>
      <c r="AV1177">
        <v>0</v>
      </c>
    </row>
    <row r="1178" spans="8:48" x14ac:dyDescent="0.3">
      <c r="H1178" t="s">
        <v>459</v>
      </c>
      <c r="I1178" t="s">
        <v>615</v>
      </c>
      <c r="J1178">
        <v>0</v>
      </c>
      <c r="K1178">
        <v>0</v>
      </c>
      <c r="L1178">
        <v>0</v>
      </c>
      <c r="M1178">
        <v>0</v>
      </c>
      <c r="N1178">
        <v>0</v>
      </c>
      <c r="O1178">
        <v>0</v>
      </c>
      <c r="P1178">
        <v>0</v>
      </c>
      <c r="Q1178">
        <v>0</v>
      </c>
      <c r="R1178">
        <v>0</v>
      </c>
      <c r="S1178">
        <v>0</v>
      </c>
      <c r="T1178">
        <v>0</v>
      </c>
      <c r="U1178">
        <v>0</v>
      </c>
      <c r="V1178">
        <v>0</v>
      </c>
      <c r="W1178">
        <v>0</v>
      </c>
      <c r="X1178">
        <v>0</v>
      </c>
      <c r="Y1178">
        <v>0</v>
      </c>
      <c r="Z1178">
        <v>0</v>
      </c>
      <c r="AA1178">
        <v>0.57640000000000002</v>
      </c>
      <c r="AB1178">
        <v>0.50090000000000001</v>
      </c>
      <c r="AC1178">
        <v>0.44579999999999997</v>
      </c>
      <c r="AD1178">
        <v>0.37540000000000001</v>
      </c>
      <c r="AE1178">
        <v>0.25590000000000002</v>
      </c>
      <c r="AF1178">
        <v>0.20899999999999999</v>
      </c>
      <c r="AG1178">
        <v>0.38290000000000002</v>
      </c>
      <c r="AH1178">
        <v>0.67349999999999999</v>
      </c>
      <c r="AI1178">
        <v>0.60060000000000002</v>
      </c>
      <c r="AJ1178">
        <v>0.38969999999999999</v>
      </c>
      <c r="AK1178">
        <v>0.32340000000000002</v>
      </c>
      <c r="AL1178">
        <v>0</v>
      </c>
      <c r="AM1178">
        <v>0</v>
      </c>
      <c r="AN1178">
        <v>0</v>
      </c>
      <c r="AO1178">
        <v>0</v>
      </c>
      <c r="AP1178">
        <v>0</v>
      </c>
      <c r="AQ1178">
        <v>0</v>
      </c>
      <c r="AR1178">
        <v>0</v>
      </c>
      <c r="AS1178">
        <v>0</v>
      </c>
      <c r="AT1178">
        <v>0</v>
      </c>
      <c r="AU1178">
        <v>0</v>
      </c>
      <c r="AV1178">
        <v>0</v>
      </c>
    </row>
    <row r="1179" spans="8:48" x14ac:dyDescent="0.3">
      <c r="H1179" t="s">
        <v>85</v>
      </c>
      <c r="I1179" t="s">
        <v>632</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0.2397</v>
      </c>
      <c r="AF1179">
        <v>0.44130000000000003</v>
      </c>
      <c r="AG1179">
        <v>0.40279999999999999</v>
      </c>
      <c r="AH1179">
        <v>0</v>
      </c>
      <c r="AI1179">
        <v>0</v>
      </c>
      <c r="AJ1179">
        <v>0</v>
      </c>
      <c r="AK1179">
        <v>0</v>
      </c>
      <c r="AL1179">
        <v>0</v>
      </c>
      <c r="AM1179">
        <v>0</v>
      </c>
      <c r="AN1179">
        <v>0</v>
      </c>
      <c r="AO1179">
        <v>0</v>
      </c>
      <c r="AP1179">
        <v>0</v>
      </c>
      <c r="AQ1179">
        <v>0</v>
      </c>
      <c r="AR1179">
        <v>0</v>
      </c>
      <c r="AS1179">
        <v>0.42109999999999997</v>
      </c>
      <c r="AT1179">
        <v>0.61860000000000004</v>
      </c>
      <c r="AU1179">
        <v>0</v>
      </c>
      <c r="AV1179">
        <v>0</v>
      </c>
    </row>
    <row r="1180" spans="8:48" x14ac:dyDescent="0.3">
      <c r="H1180" t="s">
        <v>2126</v>
      </c>
      <c r="I1180" t="s">
        <v>2127</v>
      </c>
      <c r="J1180">
        <v>0</v>
      </c>
      <c r="K1180">
        <v>0</v>
      </c>
      <c r="L1180">
        <v>0</v>
      </c>
      <c r="M1180">
        <v>0</v>
      </c>
      <c r="N1180">
        <v>0</v>
      </c>
      <c r="O1180">
        <v>0</v>
      </c>
      <c r="P1180">
        <v>0</v>
      </c>
      <c r="Q1180">
        <v>0</v>
      </c>
      <c r="R1180">
        <v>0</v>
      </c>
      <c r="S1180">
        <v>0.2525</v>
      </c>
      <c r="T1180">
        <v>0.24740000000000001</v>
      </c>
      <c r="U1180">
        <v>0.21820000000000001</v>
      </c>
      <c r="V1180">
        <v>0.22339999999999999</v>
      </c>
      <c r="W1180">
        <v>0</v>
      </c>
      <c r="X1180">
        <v>0</v>
      </c>
      <c r="Y1180">
        <v>0</v>
      </c>
      <c r="Z1180">
        <v>0</v>
      </c>
      <c r="AA1180">
        <v>0.44679999999999997</v>
      </c>
      <c r="AB1180">
        <v>0.75749999999999995</v>
      </c>
      <c r="AC1180">
        <v>0.75239999999999996</v>
      </c>
      <c r="AD1180">
        <v>0.71540000000000004</v>
      </c>
      <c r="AE1180">
        <v>0.2727</v>
      </c>
      <c r="AF1180">
        <v>0.89700000000000002</v>
      </c>
      <c r="AG1180">
        <v>0.88100000000000001</v>
      </c>
      <c r="AH1180">
        <v>0.51160000000000005</v>
      </c>
      <c r="AI1180">
        <v>0.5383</v>
      </c>
      <c r="AJ1180">
        <v>0.41689999999999999</v>
      </c>
      <c r="AK1180">
        <v>0</v>
      </c>
      <c r="AL1180">
        <v>0.67969999999999997</v>
      </c>
      <c r="AM1180">
        <v>0.42580000000000001</v>
      </c>
      <c r="AN1180">
        <v>0.40410000000000001</v>
      </c>
      <c r="AO1180">
        <v>0.43230000000000002</v>
      </c>
      <c r="AP1180">
        <v>0.4098</v>
      </c>
      <c r="AQ1180">
        <v>0.35270000000000001</v>
      </c>
      <c r="AR1180">
        <v>0.36840000000000001</v>
      </c>
      <c r="AS1180">
        <v>0</v>
      </c>
      <c r="AT1180">
        <v>0</v>
      </c>
      <c r="AU1180">
        <v>0</v>
      </c>
      <c r="AV1180">
        <v>0</v>
      </c>
    </row>
    <row r="1181" spans="8:48" x14ac:dyDescent="0.3">
      <c r="H1181" t="s">
        <v>230</v>
      </c>
      <c r="I1181" t="s">
        <v>550</v>
      </c>
      <c r="J1181">
        <v>1.1101000000000001</v>
      </c>
      <c r="K1181">
        <v>1.2090000000000001</v>
      </c>
      <c r="L1181">
        <v>0</v>
      </c>
      <c r="M1181">
        <v>0</v>
      </c>
      <c r="N1181">
        <v>0.67069999999999996</v>
      </c>
      <c r="O1181">
        <v>0.94579999999999997</v>
      </c>
      <c r="P1181">
        <v>1.0410999999999999</v>
      </c>
      <c r="Q1181">
        <v>1.0991</v>
      </c>
      <c r="R1181">
        <v>0.91139999999999999</v>
      </c>
      <c r="S1181">
        <v>0.88400000000000001</v>
      </c>
      <c r="T1181">
        <v>0.88539999999999996</v>
      </c>
      <c r="U1181">
        <v>0.83909999999999996</v>
      </c>
      <c r="V1181">
        <v>0.81459999999999999</v>
      </c>
      <c r="W1181">
        <v>0.80759999999999998</v>
      </c>
      <c r="X1181">
        <v>0.49919999999999998</v>
      </c>
      <c r="Y1181">
        <v>0.54190000000000005</v>
      </c>
      <c r="Z1181">
        <v>0</v>
      </c>
      <c r="AA1181">
        <v>0</v>
      </c>
      <c r="AB1181">
        <v>0</v>
      </c>
      <c r="AC1181">
        <v>0</v>
      </c>
      <c r="AD1181">
        <v>0</v>
      </c>
      <c r="AE1181">
        <v>0</v>
      </c>
      <c r="AF1181">
        <v>0</v>
      </c>
      <c r="AG1181">
        <v>0</v>
      </c>
      <c r="AH1181">
        <v>0.2303</v>
      </c>
      <c r="AI1181">
        <v>0.2094</v>
      </c>
      <c r="AJ1181">
        <v>0.2276</v>
      </c>
      <c r="AK1181">
        <v>0</v>
      </c>
      <c r="AL1181">
        <v>0</v>
      </c>
      <c r="AM1181">
        <v>0</v>
      </c>
      <c r="AN1181">
        <v>0</v>
      </c>
      <c r="AO1181">
        <v>0</v>
      </c>
      <c r="AP1181">
        <v>0</v>
      </c>
      <c r="AQ1181">
        <v>0</v>
      </c>
      <c r="AR1181">
        <v>0</v>
      </c>
      <c r="AS1181">
        <v>0</v>
      </c>
      <c r="AT1181">
        <v>0</v>
      </c>
      <c r="AU1181">
        <v>0</v>
      </c>
      <c r="AV1181">
        <v>0</v>
      </c>
    </row>
    <row r="1182" spans="8:48" x14ac:dyDescent="0.3">
      <c r="H1182" t="s">
        <v>2128</v>
      </c>
      <c r="I1182" t="s">
        <v>2129</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0.26419999999999999</v>
      </c>
      <c r="AL1182">
        <v>0.39539999999999997</v>
      </c>
      <c r="AM1182">
        <v>0.44209999999999999</v>
      </c>
      <c r="AN1182">
        <v>0</v>
      </c>
      <c r="AO1182">
        <v>0</v>
      </c>
      <c r="AP1182">
        <v>0</v>
      </c>
      <c r="AQ1182">
        <v>0.30080000000000001</v>
      </c>
      <c r="AR1182">
        <v>0.51249999999999996</v>
      </c>
      <c r="AS1182">
        <v>0</v>
      </c>
      <c r="AT1182">
        <v>0</v>
      </c>
      <c r="AU1182">
        <v>0</v>
      </c>
      <c r="AV1182">
        <v>0</v>
      </c>
    </row>
    <row r="1183" spans="8:48" x14ac:dyDescent="0.3">
      <c r="H1183" t="s">
        <v>997</v>
      </c>
      <c r="I1183" t="s">
        <v>998</v>
      </c>
      <c r="J1183">
        <v>0</v>
      </c>
      <c r="K1183">
        <v>0</v>
      </c>
      <c r="L1183">
        <v>0.66769999999999996</v>
      </c>
      <c r="M1183">
        <v>0.62580000000000002</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row>
    <row r="1184" spans="8:48" x14ac:dyDescent="0.3">
      <c r="H1184" t="s">
        <v>2130</v>
      </c>
      <c r="I1184" t="s">
        <v>2131</v>
      </c>
      <c r="J1184">
        <v>0</v>
      </c>
      <c r="K1184">
        <v>0</v>
      </c>
      <c r="L1184">
        <v>0</v>
      </c>
      <c r="M1184">
        <v>0</v>
      </c>
      <c r="N1184">
        <v>0</v>
      </c>
      <c r="O1184">
        <v>0</v>
      </c>
      <c r="P1184">
        <v>0</v>
      </c>
      <c r="Q1184">
        <v>0</v>
      </c>
      <c r="R1184">
        <v>0</v>
      </c>
      <c r="S1184">
        <v>0</v>
      </c>
      <c r="T1184">
        <v>0</v>
      </c>
      <c r="U1184">
        <v>0</v>
      </c>
      <c r="V1184">
        <v>0.55740000000000001</v>
      </c>
      <c r="W1184">
        <v>0.63080000000000003</v>
      </c>
      <c r="X1184">
        <v>0.67530000000000001</v>
      </c>
      <c r="Y1184">
        <v>0.69589999999999996</v>
      </c>
      <c r="Z1184">
        <v>0.89500000000000002</v>
      </c>
      <c r="AA1184">
        <v>0.49630000000000002</v>
      </c>
      <c r="AB1184">
        <v>0.50219999999999998</v>
      </c>
      <c r="AC1184">
        <v>0.499</v>
      </c>
      <c r="AD1184">
        <v>0.45300000000000001</v>
      </c>
      <c r="AE1184">
        <v>0.41099999999999998</v>
      </c>
      <c r="AF1184">
        <v>0.45879999999999999</v>
      </c>
      <c r="AG1184">
        <v>0.45860000000000001</v>
      </c>
      <c r="AH1184">
        <v>0.4546</v>
      </c>
      <c r="AI1184">
        <v>0.44619999999999999</v>
      </c>
      <c r="AJ1184">
        <v>0.49249999999999999</v>
      </c>
      <c r="AK1184">
        <v>0.5242</v>
      </c>
      <c r="AL1184">
        <v>0.3962</v>
      </c>
      <c r="AM1184">
        <v>0</v>
      </c>
      <c r="AN1184">
        <v>0.51559999999999995</v>
      </c>
      <c r="AO1184">
        <v>0.6552</v>
      </c>
      <c r="AP1184">
        <v>0.65980000000000005</v>
      </c>
      <c r="AQ1184">
        <v>0.59360000000000002</v>
      </c>
      <c r="AR1184">
        <v>0.5544</v>
      </c>
      <c r="AS1184">
        <v>0.32300000000000001</v>
      </c>
      <c r="AT1184">
        <v>0</v>
      </c>
      <c r="AU1184">
        <v>0</v>
      </c>
      <c r="AV1184">
        <v>0</v>
      </c>
    </row>
    <row r="1185" spans="8:48" x14ac:dyDescent="0.3">
      <c r="H1185" t="s">
        <v>2132</v>
      </c>
      <c r="I1185" t="s">
        <v>2133</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0.1207</v>
      </c>
      <c r="AE1185">
        <v>0.16259999999999999</v>
      </c>
      <c r="AF1185">
        <v>0.1512</v>
      </c>
      <c r="AG1185">
        <v>0.1535</v>
      </c>
      <c r="AH1185">
        <v>0.17100000000000001</v>
      </c>
      <c r="AI1185">
        <v>0</v>
      </c>
      <c r="AJ1185">
        <v>0</v>
      </c>
      <c r="AK1185">
        <v>0</v>
      </c>
      <c r="AL1185">
        <v>0</v>
      </c>
      <c r="AM1185">
        <v>0</v>
      </c>
      <c r="AN1185">
        <v>0</v>
      </c>
      <c r="AO1185">
        <v>0</v>
      </c>
      <c r="AP1185">
        <v>0</v>
      </c>
      <c r="AQ1185">
        <v>0</v>
      </c>
      <c r="AR1185">
        <v>0</v>
      </c>
      <c r="AS1185">
        <v>0</v>
      </c>
      <c r="AT1185">
        <v>0</v>
      </c>
      <c r="AU1185">
        <v>0</v>
      </c>
      <c r="AV1185">
        <v>0</v>
      </c>
    </row>
    <row r="1186" spans="8:48" x14ac:dyDescent="0.3">
      <c r="H1186" t="s">
        <v>391</v>
      </c>
      <c r="I1186" t="s">
        <v>568</v>
      </c>
      <c r="J1186">
        <v>0</v>
      </c>
      <c r="K1186">
        <v>0</v>
      </c>
      <c r="L1186">
        <v>0</v>
      </c>
      <c r="M1186">
        <v>0</v>
      </c>
      <c r="N1186">
        <v>0</v>
      </c>
      <c r="O1186">
        <v>0.68589999999999995</v>
      </c>
      <c r="P1186">
        <v>0.79790000000000005</v>
      </c>
      <c r="Q1186">
        <v>0.89500000000000002</v>
      </c>
      <c r="R1186">
        <v>0.72640000000000005</v>
      </c>
      <c r="S1186">
        <v>0.63249999999999995</v>
      </c>
      <c r="T1186">
        <v>0.98719999999999997</v>
      </c>
      <c r="U1186">
        <v>0.85</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row>
    <row r="1187" spans="8:48" x14ac:dyDescent="0.3">
      <c r="H1187" t="s">
        <v>2134</v>
      </c>
      <c r="I1187" t="s">
        <v>2135</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5.5100000000000003E-2</v>
      </c>
      <c r="AG1187">
        <v>0.13150000000000001</v>
      </c>
      <c r="AH1187">
        <v>0.41920000000000002</v>
      </c>
      <c r="AI1187">
        <v>0.39939999999999998</v>
      </c>
      <c r="AJ1187">
        <v>0.87480000000000002</v>
      </c>
      <c r="AK1187">
        <v>0.95609999999999995</v>
      </c>
      <c r="AL1187">
        <v>0.97240000000000004</v>
      </c>
      <c r="AM1187">
        <v>0.89410000000000001</v>
      </c>
      <c r="AN1187">
        <v>0.66169999999999995</v>
      </c>
      <c r="AO1187">
        <v>0.55079999999999996</v>
      </c>
      <c r="AP1187">
        <v>0</v>
      </c>
      <c r="AQ1187">
        <v>0</v>
      </c>
      <c r="AR1187">
        <v>0</v>
      </c>
      <c r="AS1187">
        <v>0</v>
      </c>
      <c r="AT1187">
        <v>0</v>
      </c>
      <c r="AU1187">
        <v>0</v>
      </c>
      <c r="AV1187">
        <v>0</v>
      </c>
    </row>
    <row r="1188" spans="8:48" x14ac:dyDescent="0.3">
      <c r="H1188" t="s">
        <v>2136</v>
      </c>
      <c r="I1188" t="s">
        <v>2137</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0.79810000000000003</v>
      </c>
      <c r="AN1188">
        <v>0.45789999999999997</v>
      </c>
      <c r="AO1188">
        <v>0</v>
      </c>
      <c r="AP1188">
        <v>0</v>
      </c>
      <c r="AQ1188">
        <v>0</v>
      </c>
      <c r="AR1188">
        <v>0</v>
      </c>
      <c r="AS1188">
        <v>0</v>
      </c>
      <c r="AT1188">
        <v>0</v>
      </c>
      <c r="AU1188">
        <v>0</v>
      </c>
      <c r="AV1188">
        <v>0</v>
      </c>
    </row>
    <row r="1189" spans="8:48" x14ac:dyDescent="0.3">
      <c r="H1189" t="s">
        <v>2138</v>
      </c>
      <c r="I1189" t="s">
        <v>2139</v>
      </c>
      <c r="J1189">
        <v>0</v>
      </c>
      <c r="K1189">
        <v>0</v>
      </c>
      <c r="L1189">
        <v>0</v>
      </c>
      <c r="M1189">
        <v>0</v>
      </c>
      <c r="N1189">
        <v>0</v>
      </c>
      <c r="O1189">
        <v>0</v>
      </c>
      <c r="P1189">
        <v>0</v>
      </c>
      <c r="Q1189">
        <v>0</v>
      </c>
      <c r="R1189">
        <v>0</v>
      </c>
      <c r="S1189">
        <v>0</v>
      </c>
      <c r="T1189">
        <v>0</v>
      </c>
      <c r="U1189">
        <v>0</v>
      </c>
      <c r="V1189">
        <v>0</v>
      </c>
      <c r="W1189">
        <v>0</v>
      </c>
      <c r="X1189">
        <v>0</v>
      </c>
      <c r="Y1189">
        <v>0</v>
      </c>
      <c r="Z1189">
        <v>0</v>
      </c>
      <c r="AA1189">
        <v>6.7599999999999993E-2</v>
      </c>
      <c r="AB1189">
        <v>8.0199999999999994E-2</v>
      </c>
      <c r="AC1189">
        <v>7.9899999999999999E-2</v>
      </c>
      <c r="AD1189">
        <v>0.49149999999999999</v>
      </c>
      <c r="AE1189">
        <v>0.69410000000000005</v>
      </c>
      <c r="AF1189">
        <v>0.70289999999999997</v>
      </c>
      <c r="AG1189">
        <v>0.4022</v>
      </c>
      <c r="AH1189">
        <v>0.5575</v>
      </c>
      <c r="AI1189">
        <v>0.3649</v>
      </c>
      <c r="AJ1189">
        <v>0</v>
      </c>
      <c r="AK1189">
        <v>0</v>
      </c>
      <c r="AL1189">
        <v>0</v>
      </c>
      <c r="AM1189">
        <v>0</v>
      </c>
      <c r="AN1189">
        <v>0</v>
      </c>
      <c r="AO1189">
        <v>0</v>
      </c>
      <c r="AP1189">
        <v>0</v>
      </c>
      <c r="AQ1189">
        <v>0</v>
      </c>
      <c r="AR1189">
        <v>0</v>
      </c>
      <c r="AS1189">
        <v>0</v>
      </c>
      <c r="AT1189">
        <v>0</v>
      </c>
      <c r="AU1189">
        <v>0</v>
      </c>
      <c r="AV1189">
        <v>0</v>
      </c>
    </row>
    <row r="1190" spans="8:48" x14ac:dyDescent="0.3">
      <c r="H1190" t="s">
        <v>999</v>
      </c>
      <c r="I1190" t="s">
        <v>1000</v>
      </c>
      <c r="J1190">
        <v>0</v>
      </c>
      <c r="K1190">
        <v>0</v>
      </c>
      <c r="L1190">
        <v>0</v>
      </c>
      <c r="M1190">
        <v>0</v>
      </c>
      <c r="N1190">
        <v>0</v>
      </c>
      <c r="O1190">
        <v>0</v>
      </c>
      <c r="P1190">
        <v>0</v>
      </c>
      <c r="Q1190">
        <v>0</v>
      </c>
      <c r="R1190">
        <v>0</v>
      </c>
      <c r="S1190">
        <v>0</v>
      </c>
      <c r="T1190">
        <v>0</v>
      </c>
      <c r="U1190">
        <v>0</v>
      </c>
      <c r="V1190">
        <v>0</v>
      </c>
      <c r="W1190">
        <v>0</v>
      </c>
      <c r="X1190">
        <v>0</v>
      </c>
      <c r="Y1190">
        <v>0</v>
      </c>
      <c r="Z1190">
        <v>0</v>
      </c>
      <c r="AA1190">
        <v>0.27110000000000001</v>
      </c>
      <c r="AB1190">
        <v>0.25069999999999998</v>
      </c>
      <c r="AC1190">
        <v>0.2535</v>
      </c>
      <c r="AD1190">
        <v>0</v>
      </c>
      <c r="AE1190">
        <v>0</v>
      </c>
      <c r="AF1190">
        <v>0</v>
      </c>
      <c r="AG1190">
        <v>0</v>
      </c>
      <c r="AH1190">
        <v>0</v>
      </c>
      <c r="AI1190">
        <v>0</v>
      </c>
      <c r="AJ1190">
        <v>0</v>
      </c>
      <c r="AK1190">
        <v>0</v>
      </c>
      <c r="AL1190">
        <v>0</v>
      </c>
      <c r="AM1190">
        <v>0</v>
      </c>
      <c r="AN1190">
        <v>0</v>
      </c>
      <c r="AO1190">
        <v>0</v>
      </c>
      <c r="AP1190">
        <v>0.2208</v>
      </c>
      <c r="AQ1190">
        <v>0</v>
      </c>
      <c r="AR1190">
        <v>0</v>
      </c>
      <c r="AS1190">
        <v>0</v>
      </c>
      <c r="AT1190">
        <v>0</v>
      </c>
      <c r="AU1190">
        <v>0</v>
      </c>
      <c r="AV1190">
        <v>0</v>
      </c>
    </row>
    <row r="1191" spans="8:48" x14ac:dyDescent="0.3">
      <c r="H1191" t="s">
        <v>2140</v>
      </c>
      <c r="I1191" t="s">
        <v>2141</v>
      </c>
      <c r="J1191">
        <v>0</v>
      </c>
      <c r="K1191">
        <v>0.27510000000000001</v>
      </c>
      <c r="L1191">
        <v>0.1003</v>
      </c>
      <c r="M1191">
        <v>0</v>
      </c>
      <c r="N1191">
        <v>0.7238</v>
      </c>
      <c r="O1191">
        <v>0</v>
      </c>
      <c r="P1191">
        <v>0</v>
      </c>
      <c r="Q1191">
        <v>0</v>
      </c>
      <c r="R1191">
        <v>0</v>
      </c>
      <c r="S1191">
        <v>0</v>
      </c>
      <c r="T1191">
        <v>0</v>
      </c>
      <c r="U1191">
        <v>0</v>
      </c>
      <c r="V1191">
        <v>0</v>
      </c>
      <c r="W1191">
        <v>0</v>
      </c>
      <c r="X1191">
        <v>0</v>
      </c>
      <c r="Y1191">
        <v>0</v>
      </c>
      <c r="Z1191">
        <v>0.56159999999999999</v>
      </c>
      <c r="AA1191">
        <v>0.52029999999999998</v>
      </c>
      <c r="AB1191">
        <v>0.49669999999999997</v>
      </c>
      <c r="AC1191">
        <v>0.61570000000000003</v>
      </c>
      <c r="AD1191">
        <v>0.60070000000000001</v>
      </c>
      <c r="AE1191">
        <v>0.60099999999999998</v>
      </c>
      <c r="AF1191">
        <v>0.56130000000000002</v>
      </c>
      <c r="AG1191">
        <v>0.56379999999999997</v>
      </c>
      <c r="AH1191">
        <v>0.20810000000000001</v>
      </c>
      <c r="AI1191">
        <v>0.70820000000000005</v>
      </c>
      <c r="AJ1191">
        <v>0.73470000000000002</v>
      </c>
      <c r="AK1191">
        <v>0.60809999999999997</v>
      </c>
      <c r="AL1191">
        <v>0.45340000000000003</v>
      </c>
      <c r="AM1191">
        <v>0</v>
      </c>
      <c r="AN1191">
        <v>0</v>
      </c>
      <c r="AO1191">
        <v>0</v>
      </c>
      <c r="AP1191">
        <v>0</v>
      </c>
      <c r="AQ1191">
        <v>0</v>
      </c>
      <c r="AR1191">
        <v>0</v>
      </c>
      <c r="AS1191">
        <v>0</v>
      </c>
      <c r="AT1191">
        <v>0</v>
      </c>
      <c r="AU1191">
        <v>0</v>
      </c>
      <c r="AV1191">
        <v>0</v>
      </c>
    </row>
    <row r="1192" spans="8:48" x14ac:dyDescent="0.3">
      <c r="H1192" t="s">
        <v>2142</v>
      </c>
      <c r="I1192" t="s">
        <v>2143</v>
      </c>
      <c r="J1192">
        <v>0</v>
      </c>
      <c r="K1192">
        <v>0</v>
      </c>
      <c r="L1192">
        <v>0</v>
      </c>
      <c r="M1192">
        <v>0</v>
      </c>
      <c r="N1192">
        <v>0</v>
      </c>
      <c r="O1192">
        <v>0</v>
      </c>
      <c r="P1192">
        <v>0</v>
      </c>
      <c r="Q1192">
        <v>0.50929999999999997</v>
      </c>
      <c r="R1192">
        <v>0.68930000000000002</v>
      </c>
      <c r="S1192">
        <v>0.56540000000000001</v>
      </c>
      <c r="T1192">
        <v>0.53390000000000004</v>
      </c>
      <c r="U1192">
        <v>0.62139999999999995</v>
      </c>
      <c r="V1192">
        <v>0.53459999999999996</v>
      </c>
      <c r="W1192">
        <v>0.89249999999999996</v>
      </c>
      <c r="X1192">
        <v>0.77349999999999997</v>
      </c>
      <c r="Y1192">
        <v>0.7591</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row>
    <row r="1193" spans="8:48" x14ac:dyDescent="0.3">
      <c r="H1193" t="s">
        <v>2144</v>
      </c>
      <c r="I1193" t="s">
        <v>2145</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0.22500000000000001</v>
      </c>
      <c r="AQ1193">
        <v>0.2324</v>
      </c>
      <c r="AR1193">
        <v>0.32069999999999999</v>
      </c>
      <c r="AS1193">
        <v>0</v>
      </c>
      <c r="AT1193">
        <v>0</v>
      </c>
      <c r="AU1193">
        <v>0</v>
      </c>
      <c r="AV1193">
        <v>0</v>
      </c>
    </row>
    <row r="1194" spans="8:48" x14ac:dyDescent="0.3">
      <c r="H1194" t="s">
        <v>2146</v>
      </c>
      <c r="I1194" t="s">
        <v>2147</v>
      </c>
      <c r="J1194">
        <v>0</v>
      </c>
      <c r="K1194">
        <v>0</v>
      </c>
      <c r="L1194">
        <v>0</v>
      </c>
      <c r="M1194">
        <v>0</v>
      </c>
      <c r="N1194">
        <v>0</v>
      </c>
      <c r="O1194">
        <v>0</v>
      </c>
      <c r="P1194">
        <v>0</v>
      </c>
      <c r="Q1194">
        <v>0.10059999999999999</v>
      </c>
      <c r="R1194">
        <v>0</v>
      </c>
      <c r="S1194">
        <v>0</v>
      </c>
      <c r="T1194">
        <v>0</v>
      </c>
      <c r="U1194">
        <v>0</v>
      </c>
      <c r="V1194">
        <v>0</v>
      </c>
      <c r="W1194">
        <v>0</v>
      </c>
      <c r="X1194">
        <v>0</v>
      </c>
      <c r="Y1194">
        <v>0.29380000000000001</v>
      </c>
      <c r="Z1194">
        <v>0</v>
      </c>
      <c r="AA1194">
        <v>0</v>
      </c>
      <c r="AB1194">
        <v>0</v>
      </c>
      <c r="AC1194">
        <v>0</v>
      </c>
      <c r="AD1194">
        <v>0</v>
      </c>
      <c r="AE1194">
        <v>0</v>
      </c>
      <c r="AF1194">
        <v>0</v>
      </c>
      <c r="AG1194">
        <v>0</v>
      </c>
      <c r="AH1194">
        <v>0</v>
      </c>
      <c r="AI1194">
        <v>0</v>
      </c>
      <c r="AJ1194">
        <v>0</v>
      </c>
      <c r="AK1194">
        <v>0</v>
      </c>
      <c r="AL1194">
        <v>0</v>
      </c>
      <c r="AM1194">
        <v>0.35930000000000001</v>
      </c>
      <c r="AN1194">
        <v>0.2397</v>
      </c>
      <c r="AO1194">
        <v>0.2848</v>
      </c>
      <c r="AP1194">
        <v>0</v>
      </c>
      <c r="AQ1194">
        <v>0</v>
      </c>
      <c r="AR1194">
        <v>0</v>
      </c>
      <c r="AS1194">
        <v>0</v>
      </c>
      <c r="AT1194">
        <v>0</v>
      </c>
      <c r="AU1194">
        <v>0</v>
      </c>
      <c r="AV1194">
        <v>0</v>
      </c>
    </row>
    <row r="1195" spans="8:48" x14ac:dyDescent="0.3">
      <c r="H1195" t="s">
        <v>2148</v>
      </c>
      <c r="I1195" t="s">
        <v>2149</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6.2E-2</v>
      </c>
      <c r="AG1195">
        <v>6.5100000000000005E-2</v>
      </c>
      <c r="AH1195">
        <v>0</v>
      </c>
      <c r="AI1195">
        <v>0</v>
      </c>
      <c r="AJ1195">
        <v>0</v>
      </c>
      <c r="AK1195">
        <v>0</v>
      </c>
      <c r="AL1195">
        <v>0</v>
      </c>
      <c r="AM1195">
        <v>0</v>
      </c>
      <c r="AN1195">
        <v>0</v>
      </c>
      <c r="AO1195">
        <v>0</v>
      </c>
      <c r="AP1195">
        <v>0</v>
      </c>
      <c r="AQ1195">
        <v>0</v>
      </c>
      <c r="AR1195">
        <v>0</v>
      </c>
      <c r="AS1195">
        <v>0</v>
      </c>
      <c r="AT1195">
        <v>0</v>
      </c>
      <c r="AU1195">
        <v>0</v>
      </c>
      <c r="AV1195">
        <v>0</v>
      </c>
    </row>
    <row r="1196" spans="8:48" x14ac:dyDescent="0.3">
      <c r="H1196" t="s">
        <v>460</v>
      </c>
      <c r="I1196" t="s">
        <v>616</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0.499</v>
      </c>
      <c r="AE1196">
        <v>0.68459999999999999</v>
      </c>
      <c r="AF1196">
        <v>0.81140000000000001</v>
      </c>
      <c r="AG1196">
        <v>1.1272</v>
      </c>
      <c r="AH1196">
        <v>0.25140000000000001</v>
      </c>
      <c r="AI1196">
        <v>0</v>
      </c>
      <c r="AJ1196">
        <v>0</v>
      </c>
      <c r="AK1196">
        <v>1.2444999999999999</v>
      </c>
      <c r="AL1196">
        <v>0.87409999999999999</v>
      </c>
      <c r="AM1196">
        <v>0.32950000000000002</v>
      </c>
      <c r="AN1196">
        <v>0.3422</v>
      </c>
      <c r="AO1196">
        <v>0.56279999999999997</v>
      </c>
      <c r="AP1196">
        <v>0</v>
      </c>
      <c r="AQ1196">
        <v>0</v>
      </c>
      <c r="AR1196">
        <v>0</v>
      </c>
      <c r="AS1196">
        <v>0</v>
      </c>
      <c r="AT1196">
        <v>0</v>
      </c>
      <c r="AU1196">
        <v>0</v>
      </c>
      <c r="AV1196">
        <v>0</v>
      </c>
    </row>
    <row r="1197" spans="8:48" x14ac:dyDescent="0.3">
      <c r="H1197" t="s">
        <v>2150</v>
      </c>
      <c r="I1197" t="s">
        <v>2151</v>
      </c>
      <c r="J1197">
        <v>0</v>
      </c>
      <c r="K1197">
        <v>0</v>
      </c>
      <c r="L1197">
        <v>0</v>
      </c>
      <c r="M1197">
        <v>0</v>
      </c>
      <c r="N1197">
        <v>0</v>
      </c>
      <c r="O1197">
        <v>0</v>
      </c>
      <c r="P1197">
        <v>0</v>
      </c>
      <c r="Q1197">
        <v>0</v>
      </c>
      <c r="R1197">
        <v>0</v>
      </c>
      <c r="S1197">
        <v>0</v>
      </c>
      <c r="T1197">
        <v>0</v>
      </c>
      <c r="U1197">
        <v>0</v>
      </c>
      <c r="V1197">
        <v>0</v>
      </c>
      <c r="W1197">
        <v>0</v>
      </c>
      <c r="X1197">
        <v>0</v>
      </c>
      <c r="Y1197">
        <v>0</v>
      </c>
      <c r="Z1197">
        <v>0</v>
      </c>
      <c r="AA1197">
        <v>0.32279999999999998</v>
      </c>
      <c r="AB1197">
        <v>0.27500000000000002</v>
      </c>
      <c r="AC1197">
        <v>0.21920000000000001</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row>
    <row r="1198" spans="8:48" x14ac:dyDescent="0.3">
      <c r="H1198" t="s">
        <v>2152</v>
      </c>
      <c r="I1198" t="s">
        <v>2153</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0.38269999999999998</v>
      </c>
      <c r="AR1198">
        <v>0</v>
      </c>
      <c r="AS1198">
        <v>0</v>
      </c>
      <c r="AT1198">
        <v>0</v>
      </c>
      <c r="AU1198">
        <v>0</v>
      </c>
      <c r="AV1198">
        <v>0</v>
      </c>
    </row>
    <row r="1199" spans="8:48" x14ac:dyDescent="0.3">
      <c r="H1199" t="s">
        <v>2154</v>
      </c>
      <c r="I1199" t="s">
        <v>2155</v>
      </c>
      <c r="J1199">
        <v>0</v>
      </c>
      <c r="K1199">
        <v>0</v>
      </c>
      <c r="L1199">
        <v>0</v>
      </c>
      <c r="M1199">
        <v>0</v>
      </c>
      <c r="N1199">
        <v>0</v>
      </c>
      <c r="O1199">
        <v>0</v>
      </c>
      <c r="P1199">
        <v>0</v>
      </c>
      <c r="Q1199">
        <v>0</v>
      </c>
      <c r="R1199">
        <v>0</v>
      </c>
      <c r="S1199">
        <v>0.18479999999999999</v>
      </c>
      <c r="T1199">
        <v>0.15240000000000001</v>
      </c>
      <c r="U1199">
        <v>0.1154</v>
      </c>
      <c r="V1199">
        <v>0</v>
      </c>
      <c r="W1199">
        <v>0</v>
      </c>
      <c r="X1199">
        <v>0</v>
      </c>
      <c r="Y1199">
        <v>0.1149</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row>
    <row r="1200" spans="8:48" x14ac:dyDescent="0.3">
      <c r="H1200" t="s">
        <v>1003</v>
      </c>
      <c r="I1200" t="s">
        <v>1004</v>
      </c>
      <c r="J1200">
        <v>0</v>
      </c>
      <c r="K1200">
        <v>0</v>
      </c>
      <c r="L1200">
        <v>0</v>
      </c>
      <c r="M1200">
        <v>0</v>
      </c>
      <c r="N1200">
        <v>0</v>
      </c>
      <c r="O1200">
        <v>0</v>
      </c>
      <c r="P1200">
        <v>0</v>
      </c>
      <c r="Q1200">
        <v>0</v>
      </c>
      <c r="R1200">
        <v>0</v>
      </c>
      <c r="S1200">
        <v>0</v>
      </c>
      <c r="T1200">
        <v>0</v>
      </c>
      <c r="U1200">
        <v>0</v>
      </c>
      <c r="V1200">
        <v>0</v>
      </c>
      <c r="W1200">
        <v>0</v>
      </c>
      <c r="X1200">
        <v>0.36180000000000001</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row>
    <row r="1201" spans="8:48" x14ac:dyDescent="0.3">
      <c r="H1201" t="s">
        <v>2156</v>
      </c>
      <c r="I1201" t="s">
        <v>2157</v>
      </c>
      <c r="J1201">
        <v>0</v>
      </c>
      <c r="K1201">
        <v>0</v>
      </c>
      <c r="L1201">
        <v>0</v>
      </c>
      <c r="M1201">
        <v>0.76519999999999999</v>
      </c>
      <c r="N1201">
        <v>1.9483999999999999</v>
      </c>
      <c r="O1201">
        <v>0.71240000000000003</v>
      </c>
      <c r="P1201">
        <v>0.71989999999999998</v>
      </c>
      <c r="Q1201">
        <v>0.7772</v>
      </c>
      <c r="R1201">
        <v>0</v>
      </c>
      <c r="S1201">
        <v>0.72809999999999997</v>
      </c>
      <c r="T1201">
        <v>0.74480000000000002</v>
      </c>
      <c r="U1201">
        <v>0.77029999999999998</v>
      </c>
      <c r="V1201">
        <v>0.99380000000000002</v>
      </c>
      <c r="W1201">
        <v>0.44350000000000001</v>
      </c>
      <c r="X1201">
        <v>0.52110000000000001</v>
      </c>
      <c r="Y1201">
        <v>0.78139999999999998</v>
      </c>
      <c r="Z1201">
        <v>0</v>
      </c>
      <c r="AA1201">
        <v>0</v>
      </c>
      <c r="AB1201">
        <v>0.37180000000000002</v>
      </c>
      <c r="AC1201">
        <v>0.3785</v>
      </c>
      <c r="AD1201">
        <v>0.35730000000000001</v>
      </c>
      <c r="AE1201">
        <v>0.40760000000000002</v>
      </c>
      <c r="AF1201">
        <v>0</v>
      </c>
      <c r="AG1201">
        <v>0</v>
      </c>
      <c r="AH1201">
        <v>0.57430000000000003</v>
      </c>
      <c r="AI1201">
        <v>0.65410000000000001</v>
      </c>
      <c r="AJ1201">
        <v>0.48430000000000001</v>
      </c>
      <c r="AK1201">
        <v>0.44529999999999997</v>
      </c>
      <c r="AL1201">
        <v>0</v>
      </c>
      <c r="AM1201">
        <v>0</v>
      </c>
      <c r="AN1201">
        <v>0</v>
      </c>
      <c r="AO1201">
        <v>0</v>
      </c>
      <c r="AP1201">
        <v>0</v>
      </c>
      <c r="AQ1201">
        <v>0</v>
      </c>
      <c r="AR1201">
        <v>0</v>
      </c>
      <c r="AS1201">
        <v>0</v>
      </c>
      <c r="AT1201">
        <v>0</v>
      </c>
      <c r="AU1201">
        <v>0</v>
      </c>
      <c r="AV1201">
        <v>0</v>
      </c>
    </row>
    <row r="1202" spans="8:48" x14ac:dyDescent="0.3">
      <c r="H1202" t="s">
        <v>2158</v>
      </c>
      <c r="I1202" t="s">
        <v>2159</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0.1268</v>
      </c>
      <c r="AJ1202">
        <v>0.127</v>
      </c>
      <c r="AK1202">
        <v>0</v>
      </c>
      <c r="AL1202">
        <v>0</v>
      </c>
      <c r="AM1202">
        <v>0</v>
      </c>
      <c r="AN1202">
        <v>0</v>
      </c>
      <c r="AO1202">
        <v>0</v>
      </c>
      <c r="AP1202">
        <v>0</v>
      </c>
      <c r="AQ1202">
        <v>0</v>
      </c>
      <c r="AR1202">
        <v>0</v>
      </c>
      <c r="AS1202">
        <v>0</v>
      </c>
      <c r="AT1202">
        <v>0</v>
      </c>
      <c r="AU1202">
        <v>0</v>
      </c>
      <c r="AV1202">
        <v>0</v>
      </c>
    </row>
    <row r="1203" spans="8:48" x14ac:dyDescent="0.3">
      <c r="H1203" t="s">
        <v>2160</v>
      </c>
      <c r="I1203" t="s">
        <v>2161</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0.34510000000000002</v>
      </c>
      <c r="AF1203">
        <v>0.43180000000000002</v>
      </c>
      <c r="AG1203">
        <v>0</v>
      </c>
      <c r="AH1203">
        <v>0</v>
      </c>
      <c r="AI1203">
        <v>0</v>
      </c>
      <c r="AJ1203">
        <v>0</v>
      </c>
      <c r="AK1203">
        <v>0</v>
      </c>
      <c r="AL1203">
        <v>0</v>
      </c>
      <c r="AM1203">
        <v>0</v>
      </c>
      <c r="AN1203">
        <v>0</v>
      </c>
      <c r="AO1203">
        <v>0</v>
      </c>
      <c r="AP1203">
        <v>0</v>
      </c>
      <c r="AQ1203">
        <v>0</v>
      </c>
      <c r="AR1203">
        <v>0</v>
      </c>
      <c r="AS1203">
        <v>0</v>
      </c>
      <c r="AT1203">
        <v>0</v>
      </c>
      <c r="AU1203">
        <v>0</v>
      </c>
      <c r="AV1203">
        <v>0</v>
      </c>
    </row>
    <row r="1204" spans="8:48" x14ac:dyDescent="0.3">
      <c r="H1204" t="s">
        <v>2162</v>
      </c>
      <c r="I1204" t="s">
        <v>2163</v>
      </c>
      <c r="J1204">
        <v>0</v>
      </c>
      <c r="K1204">
        <v>0</v>
      </c>
      <c r="L1204">
        <v>0</v>
      </c>
      <c r="M1204">
        <v>0</v>
      </c>
      <c r="N1204">
        <v>0</v>
      </c>
      <c r="O1204">
        <v>0.65039999999999998</v>
      </c>
      <c r="P1204">
        <v>0.68259999999999998</v>
      </c>
      <c r="Q1204">
        <v>0.84409999999999996</v>
      </c>
      <c r="R1204">
        <v>0.74319999999999997</v>
      </c>
      <c r="S1204">
        <v>0.70440000000000003</v>
      </c>
      <c r="T1204">
        <v>0.72309999999999997</v>
      </c>
      <c r="U1204">
        <v>0.62760000000000005</v>
      </c>
      <c r="V1204">
        <v>0.70040000000000002</v>
      </c>
      <c r="W1204">
        <v>0.81530000000000002</v>
      </c>
      <c r="X1204">
        <v>0.79769999999999996</v>
      </c>
      <c r="Y1204">
        <v>1.0648</v>
      </c>
      <c r="Z1204">
        <v>0.54620000000000002</v>
      </c>
      <c r="AA1204">
        <v>0.49020000000000002</v>
      </c>
      <c r="AB1204">
        <v>0.44379999999999997</v>
      </c>
      <c r="AC1204">
        <v>0.4556</v>
      </c>
      <c r="AD1204">
        <v>0.3851</v>
      </c>
      <c r="AE1204">
        <v>0.40899999999999997</v>
      </c>
      <c r="AF1204">
        <v>0.40029999999999999</v>
      </c>
      <c r="AG1204">
        <v>0.38440000000000002</v>
      </c>
      <c r="AH1204">
        <v>0.38879999999999998</v>
      </c>
      <c r="AI1204">
        <v>0</v>
      </c>
      <c r="AJ1204">
        <v>0</v>
      </c>
      <c r="AK1204">
        <v>0</v>
      </c>
      <c r="AL1204">
        <v>0</v>
      </c>
      <c r="AM1204">
        <v>0</v>
      </c>
      <c r="AN1204">
        <v>0</v>
      </c>
      <c r="AO1204">
        <v>0</v>
      </c>
      <c r="AP1204">
        <v>0</v>
      </c>
      <c r="AQ1204">
        <v>0</v>
      </c>
      <c r="AR1204">
        <v>0</v>
      </c>
      <c r="AS1204">
        <v>0</v>
      </c>
      <c r="AT1204">
        <v>0</v>
      </c>
      <c r="AU1204">
        <v>0</v>
      </c>
      <c r="AV1204">
        <v>0</v>
      </c>
    </row>
    <row r="1205" spans="8:48" x14ac:dyDescent="0.3">
      <c r="H1205" t="s">
        <v>2164</v>
      </c>
      <c r="I1205" t="s">
        <v>2165</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0.21560000000000001</v>
      </c>
      <c r="AE1205">
        <v>0.2288</v>
      </c>
      <c r="AF1205">
        <v>0.18820000000000001</v>
      </c>
      <c r="AG1205">
        <v>0.19839999999999999</v>
      </c>
      <c r="AH1205">
        <v>0.18310000000000001</v>
      </c>
      <c r="AI1205">
        <v>0</v>
      </c>
      <c r="AJ1205">
        <v>0</v>
      </c>
      <c r="AK1205">
        <v>0</v>
      </c>
      <c r="AL1205">
        <v>0</v>
      </c>
      <c r="AM1205">
        <v>0</v>
      </c>
      <c r="AN1205">
        <v>0</v>
      </c>
      <c r="AO1205">
        <v>0</v>
      </c>
      <c r="AP1205">
        <v>0</v>
      </c>
      <c r="AQ1205">
        <v>0</v>
      </c>
      <c r="AR1205">
        <v>0</v>
      </c>
      <c r="AS1205">
        <v>0</v>
      </c>
      <c r="AT1205">
        <v>0</v>
      </c>
      <c r="AU1205">
        <v>0</v>
      </c>
      <c r="AV1205">
        <v>0</v>
      </c>
    </row>
    <row r="1206" spans="8:48" x14ac:dyDescent="0.3">
      <c r="H1206" t="s">
        <v>2166</v>
      </c>
      <c r="I1206" t="s">
        <v>2167</v>
      </c>
      <c r="J1206">
        <v>0</v>
      </c>
      <c r="K1206">
        <v>0</v>
      </c>
      <c r="L1206">
        <v>0</v>
      </c>
      <c r="M1206">
        <v>0</v>
      </c>
      <c r="N1206">
        <v>0</v>
      </c>
      <c r="O1206">
        <v>0</v>
      </c>
      <c r="P1206">
        <v>0</v>
      </c>
      <c r="Q1206">
        <v>0</v>
      </c>
      <c r="R1206">
        <v>0</v>
      </c>
      <c r="S1206">
        <v>0</v>
      </c>
      <c r="T1206">
        <v>0</v>
      </c>
      <c r="U1206">
        <v>0</v>
      </c>
      <c r="V1206">
        <v>0</v>
      </c>
      <c r="W1206">
        <v>0</v>
      </c>
      <c r="X1206">
        <v>0</v>
      </c>
      <c r="Y1206">
        <v>0</v>
      </c>
      <c r="Z1206">
        <v>0.24859999999999999</v>
      </c>
      <c r="AA1206">
        <v>0.48199999999999998</v>
      </c>
      <c r="AB1206">
        <v>0.55130000000000001</v>
      </c>
      <c r="AC1206">
        <v>0.50270000000000004</v>
      </c>
      <c r="AD1206">
        <v>0.38479999999999998</v>
      </c>
      <c r="AE1206">
        <v>0.39219999999999999</v>
      </c>
      <c r="AF1206">
        <v>0</v>
      </c>
      <c r="AG1206">
        <v>0</v>
      </c>
      <c r="AH1206">
        <v>0</v>
      </c>
      <c r="AI1206">
        <v>0</v>
      </c>
      <c r="AJ1206">
        <v>0</v>
      </c>
      <c r="AK1206">
        <v>0</v>
      </c>
      <c r="AL1206">
        <v>0</v>
      </c>
      <c r="AM1206">
        <v>0</v>
      </c>
      <c r="AN1206">
        <v>0.28749999999999998</v>
      </c>
      <c r="AO1206">
        <v>0.31359999999999999</v>
      </c>
      <c r="AP1206">
        <v>0</v>
      </c>
      <c r="AQ1206">
        <v>0</v>
      </c>
      <c r="AR1206">
        <v>0</v>
      </c>
      <c r="AS1206">
        <v>0</v>
      </c>
      <c r="AT1206">
        <v>0</v>
      </c>
      <c r="AU1206">
        <v>0</v>
      </c>
      <c r="AV1206">
        <v>0</v>
      </c>
    </row>
    <row r="1207" spans="8:48" x14ac:dyDescent="0.3">
      <c r="H1207" t="s">
        <v>2168</v>
      </c>
      <c r="I1207" t="s">
        <v>2169</v>
      </c>
      <c r="J1207">
        <v>0</v>
      </c>
      <c r="K1207">
        <v>0</v>
      </c>
      <c r="L1207">
        <v>0</v>
      </c>
      <c r="M1207">
        <v>0</v>
      </c>
      <c r="N1207">
        <v>0</v>
      </c>
      <c r="O1207">
        <v>0</v>
      </c>
      <c r="P1207">
        <v>0</v>
      </c>
      <c r="Q1207">
        <v>0</v>
      </c>
      <c r="R1207">
        <v>0</v>
      </c>
      <c r="S1207">
        <v>0</v>
      </c>
      <c r="T1207">
        <v>0.52659999999999996</v>
      </c>
      <c r="U1207">
        <v>0.50060000000000004</v>
      </c>
      <c r="V1207">
        <v>0.52300000000000002</v>
      </c>
      <c r="W1207">
        <v>0.13600000000000001</v>
      </c>
      <c r="X1207">
        <v>0</v>
      </c>
      <c r="Y1207">
        <v>0.13750000000000001</v>
      </c>
      <c r="Z1207">
        <v>0.15909999999999999</v>
      </c>
      <c r="AA1207">
        <v>0.16370000000000001</v>
      </c>
      <c r="AB1207">
        <v>0.31119999999999998</v>
      </c>
      <c r="AC1207">
        <v>0.32519999999999999</v>
      </c>
      <c r="AD1207">
        <v>0.28599999999999998</v>
      </c>
      <c r="AE1207">
        <v>0.29520000000000002</v>
      </c>
      <c r="AF1207">
        <v>0.27489999999999998</v>
      </c>
      <c r="AG1207">
        <v>0.3014</v>
      </c>
      <c r="AH1207">
        <v>0.2792</v>
      </c>
      <c r="AI1207">
        <v>9.7699999999999995E-2</v>
      </c>
      <c r="AJ1207">
        <v>0.1057</v>
      </c>
      <c r="AK1207">
        <v>0.1222</v>
      </c>
      <c r="AL1207">
        <v>0</v>
      </c>
      <c r="AM1207">
        <v>0</v>
      </c>
      <c r="AN1207">
        <v>0</v>
      </c>
      <c r="AO1207">
        <v>0</v>
      </c>
      <c r="AP1207">
        <v>0</v>
      </c>
      <c r="AQ1207">
        <v>0</v>
      </c>
      <c r="AR1207">
        <v>0</v>
      </c>
      <c r="AS1207">
        <v>0</v>
      </c>
      <c r="AT1207">
        <v>0</v>
      </c>
      <c r="AU1207">
        <v>0</v>
      </c>
      <c r="AV1207">
        <v>0</v>
      </c>
    </row>
    <row r="1208" spans="8:48" x14ac:dyDescent="0.3">
      <c r="H1208" t="s">
        <v>2170</v>
      </c>
      <c r="I1208" t="s">
        <v>2171</v>
      </c>
      <c r="J1208">
        <v>0</v>
      </c>
      <c r="K1208">
        <v>0</v>
      </c>
      <c r="L1208">
        <v>0</v>
      </c>
      <c r="M1208">
        <v>0</v>
      </c>
      <c r="N1208">
        <v>0</v>
      </c>
      <c r="O1208">
        <v>0</v>
      </c>
      <c r="P1208">
        <v>0</v>
      </c>
      <c r="Q1208">
        <v>0</v>
      </c>
      <c r="R1208">
        <v>0</v>
      </c>
      <c r="S1208">
        <v>0</v>
      </c>
      <c r="T1208">
        <v>0</v>
      </c>
      <c r="U1208">
        <v>0</v>
      </c>
      <c r="V1208">
        <v>0</v>
      </c>
      <c r="W1208">
        <v>0</v>
      </c>
      <c r="X1208">
        <v>0</v>
      </c>
      <c r="Y1208">
        <v>0</v>
      </c>
      <c r="Z1208">
        <v>0.2278</v>
      </c>
      <c r="AA1208">
        <v>0.4879</v>
      </c>
      <c r="AB1208">
        <v>0.51859999999999995</v>
      </c>
      <c r="AC1208">
        <v>0.47699999999999998</v>
      </c>
      <c r="AD1208">
        <v>0.41499999999999998</v>
      </c>
      <c r="AE1208">
        <v>0.41489999999999999</v>
      </c>
      <c r="AF1208">
        <v>0.3397</v>
      </c>
      <c r="AG1208">
        <v>0.37109999999999999</v>
      </c>
      <c r="AH1208">
        <v>0.3458</v>
      </c>
      <c r="AI1208">
        <v>0.19789999999999999</v>
      </c>
      <c r="AJ1208">
        <v>0.2082</v>
      </c>
      <c r="AK1208">
        <v>0.23449999999999999</v>
      </c>
      <c r="AL1208">
        <v>0</v>
      </c>
      <c r="AM1208">
        <v>0</v>
      </c>
      <c r="AN1208">
        <v>0</v>
      </c>
      <c r="AO1208">
        <v>0</v>
      </c>
      <c r="AP1208">
        <v>0</v>
      </c>
      <c r="AQ1208">
        <v>0</v>
      </c>
      <c r="AR1208">
        <v>0</v>
      </c>
      <c r="AS1208">
        <v>0</v>
      </c>
      <c r="AT1208">
        <v>0</v>
      </c>
      <c r="AU1208">
        <v>0</v>
      </c>
      <c r="AV1208">
        <v>0</v>
      </c>
    </row>
    <row r="1209" spans="8:48" x14ac:dyDescent="0.3">
      <c r="H1209" t="s">
        <v>181</v>
      </c>
      <c r="I1209" t="s">
        <v>2172</v>
      </c>
      <c r="J1209">
        <v>0</v>
      </c>
      <c r="K1209">
        <v>0</v>
      </c>
      <c r="L1209">
        <v>0</v>
      </c>
      <c r="M1209">
        <v>0</v>
      </c>
      <c r="N1209">
        <v>0</v>
      </c>
      <c r="O1209">
        <v>0</v>
      </c>
      <c r="P1209">
        <v>0</v>
      </c>
      <c r="Q1209">
        <v>0</v>
      </c>
      <c r="R1209">
        <v>0.69399999999999995</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row>
    <row r="1210" spans="8:48" x14ac:dyDescent="0.3">
      <c r="H1210" t="s">
        <v>2173</v>
      </c>
      <c r="I1210" t="s">
        <v>2174</v>
      </c>
      <c r="J1210">
        <v>0</v>
      </c>
      <c r="K1210">
        <v>0</v>
      </c>
      <c r="L1210">
        <v>0</v>
      </c>
      <c r="M1210">
        <v>0</v>
      </c>
      <c r="N1210">
        <v>0</v>
      </c>
      <c r="O1210">
        <v>0</v>
      </c>
      <c r="P1210">
        <v>0</v>
      </c>
      <c r="Q1210">
        <v>0</v>
      </c>
      <c r="R1210">
        <v>0</v>
      </c>
      <c r="S1210">
        <v>0</v>
      </c>
      <c r="T1210">
        <v>0.51619999999999999</v>
      </c>
      <c r="U1210">
        <v>0.53559999999999997</v>
      </c>
      <c r="V1210">
        <v>1.0448999999999999</v>
      </c>
      <c r="W1210">
        <v>0.95789999999999997</v>
      </c>
      <c r="X1210">
        <v>1.0710999999999999</v>
      </c>
      <c r="Y1210">
        <v>1.2596000000000001</v>
      </c>
      <c r="Z1210">
        <v>0.94889999999999997</v>
      </c>
      <c r="AA1210">
        <v>0.86819999999999997</v>
      </c>
      <c r="AB1210">
        <v>0</v>
      </c>
      <c r="AC1210">
        <v>0</v>
      </c>
      <c r="AD1210">
        <v>0</v>
      </c>
      <c r="AE1210">
        <v>0.23860000000000001</v>
      </c>
      <c r="AF1210">
        <v>0.48159999999999997</v>
      </c>
      <c r="AG1210">
        <v>0.48920000000000002</v>
      </c>
      <c r="AH1210">
        <v>0</v>
      </c>
      <c r="AI1210">
        <v>0</v>
      </c>
      <c r="AJ1210">
        <v>0</v>
      </c>
      <c r="AK1210">
        <v>0</v>
      </c>
      <c r="AL1210">
        <v>0</v>
      </c>
      <c r="AM1210">
        <v>0</v>
      </c>
      <c r="AN1210">
        <v>0</v>
      </c>
      <c r="AO1210">
        <v>0</v>
      </c>
      <c r="AP1210">
        <v>0</v>
      </c>
      <c r="AQ1210">
        <v>0</v>
      </c>
      <c r="AR1210">
        <v>0</v>
      </c>
      <c r="AS1210">
        <v>0</v>
      </c>
      <c r="AT1210">
        <v>0</v>
      </c>
      <c r="AU1210">
        <v>0</v>
      </c>
      <c r="AV1210">
        <v>0</v>
      </c>
    </row>
    <row r="1211" spans="8:48" x14ac:dyDescent="0.3">
      <c r="H1211" t="s">
        <v>2175</v>
      </c>
      <c r="I1211" t="s">
        <v>2176</v>
      </c>
      <c r="J1211">
        <v>0</v>
      </c>
      <c r="K1211">
        <v>0</v>
      </c>
      <c r="L1211">
        <v>0</v>
      </c>
      <c r="M1211">
        <v>0</v>
      </c>
      <c r="N1211">
        <v>0.61809999999999998</v>
      </c>
      <c r="O1211">
        <v>0.68149999999999999</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0.36699999999999999</v>
      </c>
      <c r="AL1211">
        <v>0.4178</v>
      </c>
      <c r="AM1211">
        <v>0.3493</v>
      </c>
      <c r="AN1211">
        <v>0.34649999999999997</v>
      </c>
      <c r="AO1211">
        <v>0.37980000000000003</v>
      </c>
      <c r="AP1211">
        <v>0.39129999999999998</v>
      </c>
      <c r="AQ1211">
        <v>0.4047</v>
      </c>
      <c r="AR1211">
        <v>0</v>
      </c>
      <c r="AS1211">
        <v>0</v>
      </c>
      <c r="AT1211">
        <v>0</v>
      </c>
      <c r="AU1211">
        <v>0</v>
      </c>
      <c r="AV1211">
        <v>0</v>
      </c>
    </row>
    <row r="1212" spans="8:48" x14ac:dyDescent="0.3">
      <c r="H1212" t="s">
        <v>2177</v>
      </c>
      <c r="I1212" t="s">
        <v>2178</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8.0299999999999996E-2</v>
      </c>
      <c r="AH1212">
        <v>0.39700000000000002</v>
      </c>
      <c r="AI1212">
        <v>0.32640000000000002</v>
      </c>
      <c r="AJ1212">
        <v>0</v>
      </c>
      <c r="AK1212">
        <v>0</v>
      </c>
      <c r="AL1212">
        <v>0</v>
      </c>
      <c r="AM1212">
        <v>0</v>
      </c>
      <c r="AN1212">
        <v>0</v>
      </c>
      <c r="AO1212">
        <v>0</v>
      </c>
      <c r="AP1212">
        <v>0</v>
      </c>
      <c r="AQ1212">
        <v>0</v>
      </c>
      <c r="AR1212">
        <v>0</v>
      </c>
      <c r="AS1212">
        <v>0</v>
      </c>
      <c r="AT1212">
        <v>0</v>
      </c>
      <c r="AU1212">
        <v>0</v>
      </c>
      <c r="AV1212">
        <v>0</v>
      </c>
    </row>
    <row r="1213" spans="8:48" x14ac:dyDescent="0.3">
      <c r="H1213" t="s">
        <v>2179</v>
      </c>
      <c r="I1213" t="s">
        <v>2180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0.27939999999999998</v>
      </c>
      <c r="AQ1213">
        <v>0.27439999999999998</v>
      </c>
      <c r="AR1213">
        <v>0.34050000000000002</v>
      </c>
      <c r="AS1213">
        <v>0.2535</v>
      </c>
      <c r="AT1213">
        <v>0</v>
      </c>
      <c r="AU1213">
        <v>0</v>
      </c>
      <c r="AV1213">
        <v>0</v>
      </c>
    </row>
    <row r="1214" spans="8:48" x14ac:dyDescent="0.3">
      <c r="H1214" t="s">
        <v>2181</v>
      </c>
      <c r="I1214" t="s">
        <v>2182</v>
      </c>
      <c r="J1214">
        <v>0</v>
      </c>
      <c r="K1214">
        <v>0.55810000000000004</v>
      </c>
      <c r="L1214">
        <v>0.64180000000000004</v>
      </c>
      <c r="M1214">
        <v>0.61040000000000005</v>
      </c>
      <c r="N1214">
        <v>0.623</v>
      </c>
      <c r="O1214">
        <v>8.6E-3</v>
      </c>
      <c r="P1214">
        <v>0</v>
      </c>
      <c r="Q1214">
        <v>0.57279999999999998</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row>
    <row r="1215" spans="8:48" x14ac:dyDescent="0.3">
      <c r="H1215" t="s">
        <v>2183</v>
      </c>
      <c r="I1215" t="s">
        <v>2184</v>
      </c>
      <c r="J1215">
        <v>0</v>
      </c>
      <c r="K1215">
        <v>0</v>
      </c>
      <c r="L1215">
        <v>0</v>
      </c>
      <c r="M1215">
        <v>1.3052999999999999</v>
      </c>
      <c r="N1215">
        <v>0.64780000000000004</v>
      </c>
      <c r="O1215">
        <v>0</v>
      </c>
      <c r="P1215">
        <v>0</v>
      </c>
      <c r="Q1215">
        <v>0</v>
      </c>
      <c r="R1215">
        <v>0</v>
      </c>
      <c r="S1215">
        <v>0</v>
      </c>
      <c r="T1215">
        <v>0</v>
      </c>
      <c r="U1215">
        <v>0</v>
      </c>
      <c r="V1215">
        <v>0</v>
      </c>
      <c r="W1215">
        <v>0</v>
      </c>
      <c r="X1215">
        <v>0</v>
      </c>
      <c r="Y1215">
        <v>0</v>
      </c>
      <c r="Z1215">
        <v>0</v>
      </c>
      <c r="AA1215">
        <v>0</v>
      </c>
      <c r="AB1215">
        <v>0.22109999999999999</v>
      </c>
      <c r="AC1215">
        <v>0.19969999999999999</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row>
    <row r="1216" spans="8:48" x14ac:dyDescent="0.3">
      <c r="H1216" t="s">
        <v>2185</v>
      </c>
      <c r="I1216" t="s">
        <v>2186</v>
      </c>
      <c r="J1216">
        <v>0.66159999999999997</v>
      </c>
      <c r="K1216">
        <v>0.56910000000000005</v>
      </c>
      <c r="L1216">
        <v>0.58650000000000002</v>
      </c>
      <c r="M1216">
        <v>0.6532</v>
      </c>
      <c r="N1216">
        <v>0</v>
      </c>
      <c r="O1216">
        <v>0.70740000000000003</v>
      </c>
      <c r="P1216">
        <v>0.74460000000000004</v>
      </c>
      <c r="Q1216">
        <v>0.77400000000000002</v>
      </c>
      <c r="R1216">
        <v>0.75960000000000005</v>
      </c>
      <c r="S1216">
        <v>0.65749999999999997</v>
      </c>
      <c r="T1216">
        <v>0.76280000000000003</v>
      </c>
      <c r="U1216">
        <v>0.74950000000000006</v>
      </c>
      <c r="V1216">
        <v>0.83350000000000002</v>
      </c>
      <c r="W1216">
        <v>0.97070000000000001</v>
      </c>
      <c r="X1216">
        <v>0.97940000000000005</v>
      </c>
      <c r="Y1216">
        <v>0.98870000000000002</v>
      </c>
      <c r="Z1216">
        <v>0</v>
      </c>
      <c r="AA1216">
        <v>0</v>
      </c>
      <c r="AB1216">
        <v>0</v>
      </c>
      <c r="AC1216">
        <v>0</v>
      </c>
      <c r="AD1216">
        <v>0</v>
      </c>
      <c r="AE1216">
        <v>0.17080000000000001</v>
      </c>
      <c r="AF1216">
        <v>0.35160000000000002</v>
      </c>
      <c r="AG1216">
        <v>0.47710000000000002</v>
      </c>
      <c r="AH1216">
        <v>0.45079999999999998</v>
      </c>
      <c r="AI1216">
        <v>0</v>
      </c>
      <c r="AJ1216">
        <v>0</v>
      </c>
      <c r="AK1216">
        <v>0</v>
      </c>
      <c r="AL1216">
        <v>0</v>
      </c>
      <c r="AM1216">
        <v>0</v>
      </c>
      <c r="AN1216">
        <v>0</v>
      </c>
      <c r="AO1216">
        <v>0</v>
      </c>
      <c r="AP1216">
        <v>0</v>
      </c>
      <c r="AQ1216">
        <v>0</v>
      </c>
      <c r="AR1216">
        <v>0</v>
      </c>
      <c r="AS1216">
        <v>0</v>
      </c>
      <c r="AT1216">
        <v>0</v>
      </c>
      <c r="AU1216">
        <v>0</v>
      </c>
      <c r="AV1216">
        <v>0</v>
      </c>
    </row>
    <row r="1217" spans="8:48" x14ac:dyDescent="0.3">
      <c r="H1217" t="s">
        <v>332</v>
      </c>
      <c r="I1217" t="s">
        <v>531</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0.2049</v>
      </c>
      <c r="AE1217">
        <v>0.26</v>
      </c>
      <c r="AF1217">
        <v>0.2082</v>
      </c>
      <c r="AG1217">
        <v>0</v>
      </c>
      <c r="AH1217">
        <v>0</v>
      </c>
      <c r="AI1217">
        <v>0</v>
      </c>
      <c r="AJ1217">
        <v>0</v>
      </c>
      <c r="AK1217">
        <v>0</v>
      </c>
      <c r="AL1217">
        <v>0</v>
      </c>
      <c r="AM1217">
        <v>0</v>
      </c>
      <c r="AN1217">
        <v>0</v>
      </c>
      <c r="AO1217">
        <v>0</v>
      </c>
      <c r="AP1217">
        <v>0</v>
      </c>
      <c r="AQ1217">
        <v>0</v>
      </c>
      <c r="AR1217">
        <v>0</v>
      </c>
      <c r="AS1217">
        <v>0</v>
      </c>
      <c r="AT1217">
        <v>0</v>
      </c>
      <c r="AU1217">
        <v>0</v>
      </c>
      <c r="AV1217">
        <v>0</v>
      </c>
    </row>
    <row r="1218" spans="8:48" x14ac:dyDescent="0.3">
      <c r="H1218" t="s">
        <v>2187</v>
      </c>
      <c r="I1218" t="s">
        <v>2188</v>
      </c>
      <c r="J1218">
        <v>0</v>
      </c>
      <c r="K1218">
        <v>0</v>
      </c>
      <c r="L1218">
        <v>0</v>
      </c>
      <c r="M1218">
        <v>0</v>
      </c>
      <c r="N1218">
        <v>0</v>
      </c>
      <c r="O1218">
        <v>0</v>
      </c>
      <c r="P1218">
        <v>0</v>
      </c>
      <c r="Q1218">
        <v>0</v>
      </c>
      <c r="R1218">
        <v>0</v>
      </c>
      <c r="S1218">
        <v>0</v>
      </c>
      <c r="T1218">
        <v>0</v>
      </c>
      <c r="U1218">
        <v>0</v>
      </c>
      <c r="V1218">
        <v>0</v>
      </c>
      <c r="W1218">
        <v>0</v>
      </c>
      <c r="X1218">
        <v>0</v>
      </c>
      <c r="Y1218">
        <v>0</v>
      </c>
      <c r="Z1218">
        <v>0.28139999999999998</v>
      </c>
      <c r="AA1218">
        <v>0.54479999999999995</v>
      </c>
      <c r="AB1218">
        <v>0.55610000000000004</v>
      </c>
      <c r="AC1218">
        <v>0.4587</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row>
    <row r="1219" spans="8:48" x14ac:dyDescent="0.3">
      <c r="H1219" t="s">
        <v>2189</v>
      </c>
      <c r="I1219" t="s">
        <v>2190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0.79369999999999996</v>
      </c>
      <c r="AS1219">
        <v>0</v>
      </c>
      <c r="AT1219">
        <v>0</v>
      </c>
      <c r="AU1219">
        <v>0</v>
      </c>
      <c r="AV1219">
        <v>0</v>
      </c>
    </row>
    <row r="1220" spans="8:48" x14ac:dyDescent="0.3">
      <c r="H1220" t="s">
        <v>2191</v>
      </c>
      <c r="I1220" t="s">
        <v>2192</v>
      </c>
      <c r="J1220">
        <v>0</v>
      </c>
      <c r="K1220">
        <v>0.28010000000000002</v>
      </c>
      <c r="L1220">
        <v>0.27150000000000002</v>
      </c>
      <c r="M1220">
        <v>0.49890000000000001</v>
      </c>
      <c r="N1220">
        <v>0.49969999999999998</v>
      </c>
      <c r="O1220">
        <v>0.24929999999999999</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row>
    <row r="1221" spans="8:48" x14ac:dyDescent="0.3">
      <c r="H1221" t="s">
        <v>1009</v>
      </c>
      <c r="I1221" t="s">
        <v>1010</v>
      </c>
      <c r="J1221">
        <v>0.61780000000000002</v>
      </c>
      <c r="K1221">
        <v>0</v>
      </c>
      <c r="L1221">
        <v>0.77059999999999995</v>
      </c>
      <c r="M1221">
        <v>0.64319999999999999</v>
      </c>
      <c r="N1221">
        <v>1.0350999999999999</v>
      </c>
      <c r="O1221">
        <v>0.874</v>
      </c>
      <c r="P1221">
        <v>0.76529999999999998</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row>
    <row r="1222" spans="8:48" x14ac:dyDescent="0.3">
      <c r="H1222" t="s">
        <v>2193</v>
      </c>
      <c r="I1222" t="s">
        <v>2194</v>
      </c>
      <c r="J1222">
        <v>0</v>
      </c>
      <c r="K1222">
        <v>0</v>
      </c>
      <c r="L1222">
        <v>0</v>
      </c>
      <c r="M1222">
        <v>0</v>
      </c>
      <c r="N1222">
        <v>0</v>
      </c>
      <c r="O1222">
        <v>0</v>
      </c>
      <c r="P1222">
        <v>0</v>
      </c>
      <c r="Q1222">
        <v>0</v>
      </c>
      <c r="R1222">
        <v>0</v>
      </c>
      <c r="S1222">
        <v>0</v>
      </c>
      <c r="T1222">
        <v>0</v>
      </c>
      <c r="U1222">
        <v>0</v>
      </c>
      <c r="V1222">
        <v>0.76590000000000003</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0.3387</v>
      </c>
      <c r="AP1222">
        <v>0.35239999999999999</v>
      </c>
      <c r="AQ1222">
        <v>0.35880000000000001</v>
      </c>
      <c r="AR1222">
        <v>0.36890000000000001</v>
      </c>
      <c r="AS1222">
        <v>0</v>
      </c>
      <c r="AT1222">
        <v>0</v>
      </c>
      <c r="AU1222">
        <v>0</v>
      </c>
      <c r="AV1222">
        <v>0</v>
      </c>
    </row>
    <row r="1223" spans="8:48" x14ac:dyDescent="0.3">
      <c r="H1223" t="s">
        <v>2195</v>
      </c>
      <c r="I1223" t="s">
        <v>2196</v>
      </c>
      <c r="J1223">
        <v>0.74119999999999997</v>
      </c>
      <c r="K1223">
        <v>0.55430000000000001</v>
      </c>
      <c r="L1223">
        <v>0.35020000000000001</v>
      </c>
      <c r="M1223">
        <v>0</v>
      </c>
      <c r="N1223">
        <v>0</v>
      </c>
      <c r="O1223">
        <v>0</v>
      </c>
      <c r="P1223">
        <v>0</v>
      </c>
      <c r="Q1223">
        <v>0</v>
      </c>
      <c r="R1223">
        <v>0</v>
      </c>
      <c r="S1223">
        <v>0</v>
      </c>
      <c r="T1223">
        <v>0</v>
      </c>
      <c r="U1223">
        <v>0</v>
      </c>
      <c r="V1223">
        <v>0.54659999999999997</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0.24779999999999999</v>
      </c>
      <c r="AQ1223">
        <v>0</v>
      </c>
      <c r="AR1223">
        <v>0</v>
      </c>
      <c r="AS1223">
        <v>0</v>
      </c>
      <c r="AT1223">
        <v>0</v>
      </c>
      <c r="AU1223">
        <v>0</v>
      </c>
      <c r="AV1223">
        <v>0</v>
      </c>
    </row>
    <row r="1224" spans="8:48" x14ac:dyDescent="0.3">
      <c r="H1224" t="s">
        <v>2197</v>
      </c>
      <c r="I1224" t="s">
        <v>2198</v>
      </c>
      <c r="J1224">
        <v>0</v>
      </c>
      <c r="K1224">
        <v>0</v>
      </c>
      <c r="L1224">
        <v>0</v>
      </c>
      <c r="M1224">
        <v>0</v>
      </c>
      <c r="N1224">
        <v>0</v>
      </c>
      <c r="O1224">
        <v>0</v>
      </c>
      <c r="P1224">
        <v>0</v>
      </c>
      <c r="Q1224">
        <v>0</v>
      </c>
      <c r="R1224">
        <v>0</v>
      </c>
      <c r="S1224">
        <v>0</v>
      </c>
      <c r="T1224">
        <v>0</v>
      </c>
      <c r="U1224">
        <v>0</v>
      </c>
      <c r="V1224">
        <v>0</v>
      </c>
      <c r="W1224">
        <v>0</v>
      </c>
      <c r="X1224">
        <v>0</v>
      </c>
      <c r="Y1224">
        <v>0</v>
      </c>
      <c r="Z1224">
        <v>8.4699999999999998E-2</v>
      </c>
      <c r="AA1224">
        <v>5.7500000000000002E-2</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row>
    <row r="1225" spans="8:48" x14ac:dyDescent="0.3">
      <c r="H1225" t="s">
        <v>2199</v>
      </c>
      <c r="I1225" t="s">
        <v>2200</v>
      </c>
      <c r="J1225">
        <v>0</v>
      </c>
      <c r="K1225">
        <v>0</v>
      </c>
      <c r="L1225">
        <v>0</v>
      </c>
      <c r="M1225">
        <v>0</v>
      </c>
      <c r="N1225">
        <v>0</v>
      </c>
      <c r="O1225">
        <v>0</v>
      </c>
      <c r="P1225">
        <v>0</v>
      </c>
      <c r="Q1225">
        <v>0</v>
      </c>
      <c r="R1225">
        <v>0</v>
      </c>
      <c r="S1225">
        <v>0</v>
      </c>
      <c r="T1225">
        <v>0</v>
      </c>
      <c r="U1225">
        <v>0</v>
      </c>
      <c r="V1225">
        <v>0</v>
      </c>
      <c r="W1225">
        <v>0</v>
      </c>
      <c r="X1225">
        <v>0.62880000000000003</v>
      </c>
      <c r="Y1225">
        <v>0.60089999999999999</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row>
    <row r="1226" spans="8:48" x14ac:dyDescent="0.3">
      <c r="H1226" t="s">
        <v>2201</v>
      </c>
      <c r="I1226" t="s">
        <v>2202</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0.44059999999999999</v>
      </c>
      <c r="AE1226">
        <v>0.52780000000000005</v>
      </c>
      <c r="AF1226">
        <v>0.49919999999999998</v>
      </c>
      <c r="AG1226">
        <v>0.46339999999999998</v>
      </c>
      <c r="AH1226">
        <v>0.3231</v>
      </c>
      <c r="AI1226">
        <v>0.30359999999999998</v>
      </c>
      <c r="AJ1226">
        <v>0.28170000000000001</v>
      </c>
      <c r="AK1226">
        <v>0.17519999999999999</v>
      </c>
      <c r="AL1226">
        <v>0</v>
      </c>
      <c r="AM1226">
        <v>0</v>
      </c>
      <c r="AN1226">
        <v>0.43459999999999999</v>
      </c>
      <c r="AO1226">
        <v>0.44240000000000002</v>
      </c>
      <c r="AP1226">
        <v>0.46500000000000002</v>
      </c>
      <c r="AQ1226">
        <v>0.26479999999999998</v>
      </c>
      <c r="AR1226">
        <v>0.25080000000000002</v>
      </c>
      <c r="AS1226">
        <v>0.2843</v>
      </c>
      <c r="AT1226">
        <v>0.3695</v>
      </c>
      <c r="AU1226">
        <v>0.33829999999999999</v>
      </c>
      <c r="AV1226">
        <v>0</v>
      </c>
    </row>
    <row r="1227" spans="8:48" x14ac:dyDescent="0.3">
      <c r="H1227" t="s">
        <v>2203</v>
      </c>
      <c r="I1227" t="s">
        <v>2204</v>
      </c>
      <c r="J1227">
        <v>0</v>
      </c>
      <c r="K1227">
        <v>0.57310000000000005</v>
      </c>
      <c r="L1227">
        <v>0.58460000000000001</v>
      </c>
      <c r="M1227">
        <v>0.62050000000000005</v>
      </c>
      <c r="N1227">
        <v>0</v>
      </c>
      <c r="O1227">
        <v>0.65380000000000005</v>
      </c>
      <c r="P1227">
        <v>0</v>
      </c>
      <c r="Q1227">
        <v>0</v>
      </c>
      <c r="R1227">
        <v>0.48820000000000002</v>
      </c>
      <c r="S1227">
        <v>1.5373000000000001</v>
      </c>
      <c r="T1227">
        <v>1.4296</v>
      </c>
      <c r="U1227">
        <v>1.4913000000000001</v>
      </c>
      <c r="V1227">
        <v>0.66080000000000005</v>
      </c>
      <c r="W1227">
        <v>0</v>
      </c>
      <c r="X1227">
        <v>0</v>
      </c>
      <c r="Y1227">
        <v>0</v>
      </c>
      <c r="Z1227">
        <v>0</v>
      </c>
      <c r="AA1227">
        <v>0</v>
      </c>
      <c r="AB1227">
        <v>0</v>
      </c>
      <c r="AC1227">
        <v>0</v>
      </c>
      <c r="AD1227">
        <v>0</v>
      </c>
      <c r="AE1227">
        <v>0</v>
      </c>
      <c r="AF1227">
        <v>0.15840000000000001</v>
      </c>
      <c r="AG1227">
        <v>0.17449999999999999</v>
      </c>
      <c r="AH1227">
        <v>0</v>
      </c>
      <c r="AI1227">
        <v>0</v>
      </c>
      <c r="AJ1227">
        <v>0</v>
      </c>
      <c r="AK1227">
        <v>0</v>
      </c>
      <c r="AL1227">
        <v>0</v>
      </c>
      <c r="AM1227">
        <v>0</v>
      </c>
      <c r="AN1227">
        <v>0</v>
      </c>
      <c r="AO1227">
        <v>0</v>
      </c>
      <c r="AP1227">
        <v>0</v>
      </c>
      <c r="AQ1227">
        <v>0</v>
      </c>
      <c r="AR1227">
        <v>0</v>
      </c>
      <c r="AS1227">
        <v>0</v>
      </c>
      <c r="AT1227">
        <v>0</v>
      </c>
      <c r="AU1227">
        <v>0</v>
      </c>
      <c r="AV1227">
        <v>0</v>
      </c>
    </row>
    <row r="1228" spans="8:48" x14ac:dyDescent="0.3">
      <c r="H1228" t="s">
        <v>2205</v>
      </c>
      <c r="I1228" t="s">
        <v>2206</v>
      </c>
      <c r="J1228">
        <v>1.1175999999999999</v>
      </c>
      <c r="K1228">
        <v>0.97119999999999995</v>
      </c>
      <c r="L1228">
        <v>0.71060000000000001</v>
      </c>
      <c r="M1228">
        <v>0</v>
      </c>
      <c r="N1228">
        <v>0.4894</v>
      </c>
      <c r="O1228">
        <v>0.6986</v>
      </c>
      <c r="P1228">
        <v>0</v>
      </c>
      <c r="Q1228">
        <v>0</v>
      </c>
      <c r="R1228">
        <v>0.78400000000000003</v>
      </c>
      <c r="S1228">
        <v>0.78390000000000004</v>
      </c>
      <c r="T1228">
        <v>0.78210000000000002</v>
      </c>
      <c r="U1228">
        <v>0.71599999999999997</v>
      </c>
      <c r="V1228">
        <v>0.73939999999999995</v>
      </c>
      <c r="W1228">
        <v>0.41139999999999999</v>
      </c>
      <c r="X1228">
        <v>0</v>
      </c>
      <c r="Y1228">
        <v>0</v>
      </c>
      <c r="Z1228">
        <v>0</v>
      </c>
      <c r="AA1228">
        <v>0</v>
      </c>
      <c r="AB1228">
        <v>0</v>
      </c>
      <c r="AC1228">
        <v>0</v>
      </c>
      <c r="AD1228">
        <v>0</v>
      </c>
      <c r="AE1228">
        <v>0.2399</v>
      </c>
      <c r="AF1228">
        <v>0</v>
      </c>
      <c r="AG1228">
        <v>0</v>
      </c>
      <c r="AH1228">
        <v>0</v>
      </c>
      <c r="AI1228">
        <v>0</v>
      </c>
      <c r="AJ1228">
        <v>0</v>
      </c>
      <c r="AK1228">
        <v>0</v>
      </c>
      <c r="AL1228">
        <v>0</v>
      </c>
      <c r="AM1228">
        <v>0</v>
      </c>
      <c r="AN1228">
        <v>0</v>
      </c>
      <c r="AO1228">
        <v>0</v>
      </c>
      <c r="AP1228">
        <v>0</v>
      </c>
      <c r="AQ1228">
        <v>0</v>
      </c>
      <c r="AR1228">
        <v>0</v>
      </c>
      <c r="AS1228">
        <v>0</v>
      </c>
      <c r="AT1228">
        <v>0</v>
      </c>
      <c r="AU1228">
        <v>0</v>
      </c>
      <c r="AV1228">
        <v>0</v>
      </c>
    </row>
    <row r="1229" spans="8:48" x14ac:dyDescent="0.3">
      <c r="H1229" t="s">
        <v>2207</v>
      </c>
      <c r="I1229" t="s">
        <v>2208</v>
      </c>
      <c r="J1229">
        <v>1.0217000000000001</v>
      </c>
      <c r="K1229">
        <v>0.79310000000000003</v>
      </c>
      <c r="L1229">
        <v>0.92949999999999999</v>
      </c>
      <c r="M1229">
        <v>0.60299999999999998</v>
      </c>
      <c r="N1229">
        <v>0.71099999999999997</v>
      </c>
      <c r="O1229">
        <v>0</v>
      </c>
      <c r="P1229">
        <v>0</v>
      </c>
      <c r="Q1229">
        <v>0.37219999999999998</v>
      </c>
      <c r="R1229">
        <v>0.53</v>
      </c>
      <c r="S1229">
        <v>0.43880000000000002</v>
      </c>
      <c r="T1229">
        <v>0.65749999999999997</v>
      </c>
      <c r="U1229">
        <v>0.66979999999999995</v>
      </c>
      <c r="V1229">
        <v>0.54659999999999997</v>
      </c>
      <c r="W1229">
        <v>0.84830000000000005</v>
      </c>
      <c r="X1229">
        <v>0.78159999999999996</v>
      </c>
      <c r="Y1229">
        <v>0.6623</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row>
    <row r="1230" spans="8:48" x14ac:dyDescent="0.3">
      <c r="H1230" t="s">
        <v>1013</v>
      </c>
      <c r="I1230" t="s">
        <v>1014</v>
      </c>
      <c r="J1230">
        <v>0</v>
      </c>
      <c r="K1230">
        <v>0.56820000000000004</v>
      </c>
      <c r="L1230">
        <v>0.66420000000000001</v>
      </c>
      <c r="M1230">
        <v>0.63939999999999997</v>
      </c>
      <c r="N1230">
        <v>0</v>
      </c>
      <c r="O1230">
        <v>0</v>
      </c>
      <c r="P1230">
        <v>0</v>
      </c>
      <c r="Q1230">
        <v>0</v>
      </c>
      <c r="R1230">
        <v>0.55120000000000002</v>
      </c>
      <c r="S1230">
        <v>0.46949999999999997</v>
      </c>
      <c r="T1230">
        <v>0</v>
      </c>
      <c r="U1230">
        <v>0</v>
      </c>
      <c r="V1230">
        <v>0.74239999999999995</v>
      </c>
      <c r="W1230">
        <v>0</v>
      </c>
      <c r="X1230">
        <v>0.74109999999999998</v>
      </c>
      <c r="Y1230">
        <v>0.3866</v>
      </c>
      <c r="Z1230">
        <v>0</v>
      </c>
      <c r="AA1230">
        <v>0</v>
      </c>
      <c r="AB1230">
        <v>0</v>
      </c>
      <c r="AC1230">
        <v>0</v>
      </c>
      <c r="AD1230">
        <v>0</v>
      </c>
      <c r="AE1230">
        <v>0</v>
      </c>
      <c r="AF1230">
        <v>0</v>
      </c>
      <c r="AG1230">
        <v>0</v>
      </c>
      <c r="AH1230">
        <v>0.19400000000000001</v>
      </c>
      <c r="AI1230">
        <v>0.46829999999999999</v>
      </c>
      <c r="AJ1230">
        <v>0.62880000000000003</v>
      </c>
      <c r="AK1230">
        <v>0.54559999999999997</v>
      </c>
      <c r="AL1230">
        <v>0.36780000000000002</v>
      </c>
      <c r="AM1230">
        <v>0</v>
      </c>
      <c r="AN1230">
        <v>0</v>
      </c>
      <c r="AO1230">
        <v>0</v>
      </c>
      <c r="AP1230">
        <v>0.40820000000000001</v>
      </c>
      <c r="AQ1230">
        <v>0.39860000000000001</v>
      </c>
      <c r="AR1230">
        <v>0.43159999999999998</v>
      </c>
      <c r="AS1230">
        <v>0.85709999999999997</v>
      </c>
      <c r="AT1230">
        <v>0.56610000000000005</v>
      </c>
      <c r="AU1230">
        <v>0.51549999999999996</v>
      </c>
      <c r="AV1230">
        <v>0</v>
      </c>
    </row>
    <row r="1231" spans="8:48" x14ac:dyDescent="0.3">
      <c r="H1231" t="s">
        <v>423</v>
      </c>
      <c r="I1231" t="s">
        <v>585</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0.18490000000000001</v>
      </c>
      <c r="AK1231">
        <v>0.35089999999999999</v>
      </c>
      <c r="AL1231">
        <v>0.2427</v>
      </c>
      <c r="AM1231">
        <v>0.19939999999999999</v>
      </c>
      <c r="AN1231">
        <v>0.21149999999999999</v>
      </c>
      <c r="AO1231">
        <v>0.2354</v>
      </c>
      <c r="AP1231">
        <v>0.19289999999999999</v>
      </c>
      <c r="AQ1231">
        <v>0</v>
      </c>
      <c r="AR1231">
        <v>0</v>
      </c>
      <c r="AS1231">
        <v>0</v>
      </c>
      <c r="AT1231">
        <v>0</v>
      </c>
      <c r="AU1231">
        <v>0</v>
      </c>
      <c r="AV1231">
        <v>0</v>
      </c>
    </row>
    <row r="1232" spans="8:48" x14ac:dyDescent="0.3">
      <c r="H1232" t="s">
        <v>645</v>
      </c>
      <c r="I1232" t="s">
        <v>646</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2.18E-2</v>
      </c>
      <c r="AG1232">
        <v>2.1999999999999999E-2</v>
      </c>
      <c r="AH1232">
        <v>0.8367</v>
      </c>
      <c r="AI1232">
        <v>0.72209999999999996</v>
      </c>
      <c r="AJ1232">
        <v>0</v>
      </c>
      <c r="AK1232">
        <v>0</v>
      </c>
      <c r="AL1232">
        <v>0.57140000000000002</v>
      </c>
      <c r="AM1232">
        <v>1.1504000000000001</v>
      </c>
      <c r="AN1232">
        <v>1.1361000000000001</v>
      </c>
      <c r="AO1232">
        <v>0.90849999999999997</v>
      </c>
      <c r="AP1232">
        <v>0</v>
      </c>
      <c r="AQ1232">
        <v>0</v>
      </c>
      <c r="AR1232">
        <v>0</v>
      </c>
      <c r="AS1232">
        <v>0</v>
      </c>
      <c r="AT1232">
        <v>0</v>
      </c>
      <c r="AU1232">
        <v>0</v>
      </c>
      <c r="AV1232">
        <v>0</v>
      </c>
    </row>
    <row r="1233" spans="8:48" x14ac:dyDescent="0.3">
      <c r="H1233" t="s">
        <v>2209</v>
      </c>
      <c r="I1233" t="s">
        <v>2210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0.1736</v>
      </c>
      <c r="AE1233">
        <v>0.16500000000000001</v>
      </c>
      <c r="AF1233">
        <v>0</v>
      </c>
      <c r="AG1233">
        <v>0</v>
      </c>
      <c r="AH1233">
        <v>0</v>
      </c>
      <c r="AI1233">
        <v>0</v>
      </c>
      <c r="AJ1233">
        <v>0.2858</v>
      </c>
      <c r="AK1233">
        <v>0.44690000000000002</v>
      </c>
      <c r="AL1233">
        <v>0.48130000000000001</v>
      </c>
      <c r="AM1233">
        <v>0</v>
      </c>
      <c r="AN1233">
        <v>0</v>
      </c>
      <c r="AO1233">
        <v>0</v>
      </c>
      <c r="AP1233">
        <v>0</v>
      </c>
      <c r="AQ1233">
        <v>0</v>
      </c>
      <c r="AR1233">
        <v>0</v>
      </c>
      <c r="AS1233">
        <v>0</v>
      </c>
      <c r="AT1233">
        <v>0</v>
      </c>
      <c r="AU1233">
        <v>0</v>
      </c>
      <c r="AV1233">
        <v>0</v>
      </c>
    </row>
    <row r="1234" spans="8:48" x14ac:dyDescent="0.3">
      <c r="H1234" t="s">
        <v>2211</v>
      </c>
      <c r="I1234" t="s">
        <v>2212</v>
      </c>
      <c r="J1234">
        <v>0</v>
      </c>
      <c r="K1234">
        <v>0</v>
      </c>
      <c r="L1234">
        <v>0</v>
      </c>
      <c r="M1234">
        <v>0</v>
      </c>
      <c r="N1234">
        <v>0</v>
      </c>
      <c r="O1234">
        <v>0</v>
      </c>
      <c r="P1234">
        <v>0</v>
      </c>
      <c r="Q1234">
        <v>0</v>
      </c>
      <c r="R1234">
        <v>0</v>
      </c>
      <c r="S1234">
        <v>0</v>
      </c>
      <c r="T1234">
        <v>0</v>
      </c>
      <c r="U1234">
        <v>0</v>
      </c>
      <c r="V1234">
        <v>0</v>
      </c>
      <c r="W1234">
        <v>0</v>
      </c>
      <c r="X1234">
        <v>0</v>
      </c>
      <c r="Y1234">
        <v>0</v>
      </c>
      <c r="Z1234">
        <v>0.2772</v>
      </c>
      <c r="AA1234">
        <v>0.41689999999999999</v>
      </c>
      <c r="AB1234">
        <v>0.48859999999999998</v>
      </c>
      <c r="AC1234">
        <v>0.53759999999999997</v>
      </c>
      <c r="AD1234">
        <v>0.84040000000000004</v>
      </c>
      <c r="AE1234">
        <v>0.77669999999999995</v>
      </c>
      <c r="AF1234">
        <v>0.70550000000000002</v>
      </c>
      <c r="AG1234">
        <v>0.68230000000000002</v>
      </c>
      <c r="AH1234">
        <v>0</v>
      </c>
      <c r="AI1234">
        <v>0</v>
      </c>
      <c r="AJ1234">
        <v>0</v>
      </c>
      <c r="AK1234">
        <v>0</v>
      </c>
      <c r="AL1234">
        <v>0</v>
      </c>
      <c r="AM1234">
        <v>0</v>
      </c>
      <c r="AN1234">
        <v>0</v>
      </c>
      <c r="AO1234">
        <v>0</v>
      </c>
      <c r="AP1234">
        <v>0</v>
      </c>
      <c r="AQ1234">
        <v>0</v>
      </c>
      <c r="AR1234">
        <v>0</v>
      </c>
      <c r="AS1234">
        <v>0</v>
      </c>
      <c r="AT1234">
        <v>0</v>
      </c>
      <c r="AU1234">
        <v>0</v>
      </c>
      <c r="AV1234">
        <v>0</v>
      </c>
    </row>
    <row r="1235" spans="8:48" x14ac:dyDescent="0.3">
      <c r="H1235" t="s">
        <v>2213</v>
      </c>
      <c r="I1235" t="s">
        <v>2214</v>
      </c>
      <c r="J1235">
        <v>0</v>
      </c>
      <c r="K1235">
        <v>0</v>
      </c>
      <c r="L1235">
        <v>0</v>
      </c>
      <c r="M1235">
        <v>0</v>
      </c>
      <c r="N1235">
        <v>0</v>
      </c>
      <c r="O1235">
        <v>0</v>
      </c>
      <c r="P1235">
        <v>0</v>
      </c>
      <c r="Q1235">
        <v>0</v>
      </c>
      <c r="R1235">
        <v>0</v>
      </c>
      <c r="S1235">
        <v>0</v>
      </c>
      <c r="T1235">
        <v>0</v>
      </c>
      <c r="U1235">
        <v>0</v>
      </c>
      <c r="V1235">
        <v>0</v>
      </c>
      <c r="W1235">
        <v>0</v>
      </c>
      <c r="X1235">
        <v>0</v>
      </c>
      <c r="Y1235">
        <v>0</v>
      </c>
      <c r="Z1235">
        <v>0.59250000000000003</v>
      </c>
      <c r="AA1235">
        <v>0.58989999999999998</v>
      </c>
      <c r="AB1235">
        <v>0.54510000000000003</v>
      </c>
      <c r="AC1235">
        <v>0.50249999999999995</v>
      </c>
      <c r="AD1235">
        <v>0.59030000000000005</v>
      </c>
      <c r="AE1235">
        <v>0.47920000000000001</v>
      </c>
      <c r="AF1235">
        <v>0.35389999999999999</v>
      </c>
      <c r="AG1235">
        <v>0.35510000000000003</v>
      </c>
      <c r="AH1235">
        <v>0.73219999999999996</v>
      </c>
      <c r="AI1235">
        <v>2.69E-2</v>
      </c>
      <c r="AJ1235">
        <v>0</v>
      </c>
      <c r="AK1235">
        <v>0</v>
      </c>
      <c r="AL1235">
        <v>0</v>
      </c>
      <c r="AM1235">
        <v>0.55479999999999996</v>
      </c>
      <c r="AN1235">
        <v>0.58679999999999999</v>
      </c>
      <c r="AO1235">
        <v>0.36709999999999998</v>
      </c>
      <c r="AP1235">
        <v>0.34699999999999998</v>
      </c>
      <c r="AQ1235">
        <v>0.36109999999999998</v>
      </c>
      <c r="AR1235">
        <v>0</v>
      </c>
      <c r="AS1235">
        <v>0</v>
      </c>
      <c r="AT1235">
        <v>0</v>
      </c>
      <c r="AU1235">
        <v>0</v>
      </c>
      <c r="AV1235">
        <v>0</v>
      </c>
    </row>
    <row r="1236" spans="8:48" x14ac:dyDescent="0.3">
      <c r="H1236" t="s">
        <v>2215</v>
      </c>
      <c r="I1236" t="s">
        <v>2216</v>
      </c>
      <c r="J1236">
        <v>0</v>
      </c>
      <c r="K1236">
        <v>0</v>
      </c>
      <c r="L1236">
        <v>0</v>
      </c>
      <c r="M1236">
        <v>0</v>
      </c>
      <c r="N1236">
        <v>0</v>
      </c>
      <c r="O1236">
        <v>0</v>
      </c>
      <c r="P1236">
        <v>0</v>
      </c>
      <c r="Q1236">
        <v>0</v>
      </c>
      <c r="R1236">
        <v>0</v>
      </c>
      <c r="S1236">
        <v>0</v>
      </c>
      <c r="T1236">
        <v>0</v>
      </c>
      <c r="U1236">
        <v>0</v>
      </c>
      <c r="V1236">
        <v>0</v>
      </c>
      <c r="W1236">
        <v>0</v>
      </c>
      <c r="X1236">
        <v>0</v>
      </c>
      <c r="Y1236">
        <v>0</v>
      </c>
      <c r="Z1236">
        <v>5.0999999999999997E-2</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row>
    <row r="1237" spans="8:48" x14ac:dyDescent="0.3">
      <c r="H1237" t="s">
        <v>2217</v>
      </c>
      <c r="I1237" t="s">
        <v>2218</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6.3200000000000006E-2</v>
      </c>
      <c r="AI1237">
        <v>0.218</v>
      </c>
      <c r="AJ1237">
        <v>0</v>
      </c>
      <c r="AK1237">
        <v>0</v>
      </c>
      <c r="AL1237">
        <v>0</v>
      </c>
      <c r="AM1237">
        <v>0</v>
      </c>
      <c r="AN1237">
        <v>0</v>
      </c>
      <c r="AO1237">
        <v>0</v>
      </c>
      <c r="AP1237">
        <v>0</v>
      </c>
      <c r="AQ1237">
        <v>0</v>
      </c>
      <c r="AR1237">
        <v>0</v>
      </c>
      <c r="AS1237">
        <v>0</v>
      </c>
      <c r="AT1237">
        <v>0</v>
      </c>
      <c r="AU1237">
        <v>0</v>
      </c>
      <c r="AV1237">
        <v>0</v>
      </c>
    </row>
    <row r="1238" spans="8:48" x14ac:dyDescent="0.3">
      <c r="H1238" t="s">
        <v>86</v>
      </c>
      <c r="I1238" t="s">
        <v>637</v>
      </c>
      <c r="J1238">
        <v>0.74939999999999996</v>
      </c>
      <c r="K1238">
        <v>0.5524</v>
      </c>
      <c r="L1238">
        <v>0</v>
      </c>
      <c r="M1238">
        <v>0</v>
      </c>
      <c r="N1238">
        <v>0</v>
      </c>
      <c r="O1238">
        <v>0</v>
      </c>
      <c r="P1238">
        <v>0</v>
      </c>
      <c r="Q1238">
        <v>0</v>
      </c>
      <c r="R1238">
        <v>0.68840000000000001</v>
      </c>
      <c r="S1238">
        <v>0.76180000000000003</v>
      </c>
      <c r="T1238">
        <v>0.79990000000000006</v>
      </c>
      <c r="U1238">
        <v>0.89580000000000004</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row>
    <row r="1239" spans="8:48" x14ac:dyDescent="0.3">
      <c r="H1239" t="s">
        <v>2219</v>
      </c>
      <c r="I1239" t="s">
        <v>2220</v>
      </c>
      <c r="J1239">
        <v>0</v>
      </c>
      <c r="K1239">
        <v>0</v>
      </c>
      <c r="L1239">
        <v>0</v>
      </c>
      <c r="M1239">
        <v>0</v>
      </c>
      <c r="N1239">
        <v>0</v>
      </c>
      <c r="O1239">
        <v>0</v>
      </c>
      <c r="P1239">
        <v>0</v>
      </c>
      <c r="Q1239">
        <v>0</v>
      </c>
      <c r="R1239">
        <v>0</v>
      </c>
      <c r="S1239">
        <v>0</v>
      </c>
      <c r="T1239">
        <v>0</v>
      </c>
      <c r="U1239">
        <v>0</v>
      </c>
      <c r="V1239">
        <v>0</v>
      </c>
      <c r="W1239">
        <v>0</v>
      </c>
      <c r="X1239">
        <v>0</v>
      </c>
      <c r="Y1239">
        <v>0</v>
      </c>
      <c r="Z1239">
        <v>0.28389999999999999</v>
      </c>
      <c r="AA1239">
        <v>0.2334</v>
      </c>
      <c r="AB1239">
        <v>0.25169999999999998</v>
      </c>
      <c r="AC1239">
        <v>0.27460000000000001</v>
      </c>
      <c r="AD1239">
        <v>0</v>
      </c>
      <c r="AE1239">
        <v>0</v>
      </c>
      <c r="AF1239">
        <v>0</v>
      </c>
      <c r="AG1239">
        <v>0</v>
      </c>
      <c r="AH1239">
        <v>0</v>
      </c>
      <c r="AI1239">
        <v>0</v>
      </c>
      <c r="AJ1239">
        <v>0.21609999999999999</v>
      </c>
      <c r="AK1239">
        <v>0.26419999999999999</v>
      </c>
      <c r="AL1239">
        <v>0</v>
      </c>
      <c r="AM1239">
        <v>0</v>
      </c>
      <c r="AN1239">
        <v>0</v>
      </c>
      <c r="AO1239">
        <v>0</v>
      </c>
      <c r="AP1239">
        <v>0</v>
      </c>
      <c r="AQ1239">
        <v>0</v>
      </c>
      <c r="AR1239">
        <v>0</v>
      </c>
      <c r="AS1239">
        <v>0</v>
      </c>
      <c r="AT1239">
        <v>0</v>
      </c>
      <c r="AU1239">
        <v>0</v>
      </c>
      <c r="AV1239">
        <v>0</v>
      </c>
    </row>
    <row r="1240" spans="8:48" x14ac:dyDescent="0.3">
      <c r="H1240" t="s">
        <v>2221</v>
      </c>
      <c r="I1240" t="s">
        <v>2222</v>
      </c>
      <c r="J1240">
        <v>0.73850000000000005</v>
      </c>
      <c r="K1240">
        <v>0</v>
      </c>
      <c r="L1240">
        <v>0</v>
      </c>
      <c r="M1240">
        <v>0</v>
      </c>
      <c r="N1240">
        <v>0.62009999999999998</v>
      </c>
      <c r="O1240">
        <v>0.72099999999999997</v>
      </c>
      <c r="P1240">
        <v>0.7177</v>
      </c>
      <c r="Q1240">
        <v>0.73440000000000005</v>
      </c>
      <c r="R1240">
        <v>0.79749999999999999</v>
      </c>
      <c r="S1240">
        <v>0.67830000000000001</v>
      </c>
      <c r="T1240">
        <v>0.60050000000000003</v>
      </c>
      <c r="U1240">
        <v>0.49859999999999999</v>
      </c>
      <c r="V1240">
        <v>0.57450000000000001</v>
      </c>
      <c r="W1240">
        <v>0.68169999999999997</v>
      </c>
      <c r="X1240">
        <v>0.4874</v>
      </c>
      <c r="Y1240">
        <v>0.47539999999999999</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row>
    <row r="1241" spans="8:48" x14ac:dyDescent="0.3">
      <c r="H1241" t="s">
        <v>224</v>
      </c>
      <c r="I1241" t="s">
        <v>555</v>
      </c>
      <c r="J1241">
        <v>0.78269999999999995</v>
      </c>
      <c r="K1241">
        <v>0.56459999999999999</v>
      </c>
      <c r="L1241">
        <v>0</v>
      </c>
      <c r="M1241">
        <v>0</v>
      </c>
      <c r="N1241">
        <v>0</v>
      </c>
      <c r="O1241">
        <v>0.81679999999999997</v>
      </c>
      <c r="P1241">
        <v>0.68859999999999999</v>
      </c>
      <c r="Q1241">
        <v>0.74099999999999999</v>
      </c>
      <c r="R1241">
        <v>0.72570000000000001</v>
      </c>
      <c r="S1241">
        <v>0.67430000000000001</v>
      </c>
      <c r="T1241">
        <v>0.65720000000000001</v>
      </c>
      <c r="U1241">
        <v>0.64429999999999998</v>
      </c>
      <c r="V1241">
        <v>0.66679999999999995</v>
      </c>
      <c r="W1241">
        <v>0.51829999999999998</v>
      </c>
      <c r="X1241">
        <v>0.49969999999999998</v>
      </c>
      <c r="Y1241">
        <v>0.59619999999999995</v>
      </c>
      <c r="Z1241">
        <v>0.86809999999999998</v>
      </c>
      <c r="AA1241">
        <v>0</v>
      </c>
      <c r="AB1241">
        <v>0</v>
      </c>
      <c r="AC1241">
        <v>0</v>
      </c>
      <c r="AD1241">
        <v>0</v>
      </c>
      <c r="AE1241">
        <v>0</v>
      </c>
      <c r="AF1241">
        <v>0</v>
      </c>
      <c r="AG1241">
        <v>0</v>
      </c>
      <c r="AH1241">
        <v>0</v>
      </c>
      <c r="AI1241">
        <v>0</v>
      </c>
      <c r="AJ1241">
        <v>0.3629</v>
      </c>
      <c r="AK1241">
        <v>0.61629999999999996</v>
      </c>
      <c r="AL1241">
        <v>0.51180000000000003</v>
      </c>
      <c r="AM1241">
        <v>0</v>
      </c>
      <c r="AN1241">
        <v>0</v>
      </c>
      <c r="AO1241">
        <v>0</v>
      </c>
      <c r="AP1241">
        <v>0</v>
      </c>
      <c r="AQ1241">
        <v>0</v>
      </c>
      <c r="AR1241">
        <v>0</v>
      </c>
      <c r="AS1241">
        <v>0</v>
      </c>
      <c r="AT1241">
        <v>0</v>
      </c>
      <c r="AU1241">
        <v>0</v>
      </c>
      <c r="AV1241">
        <v>0</v>
      </c>
    </row>
    <row r="1242" spans="8:48" x14ac:dyDescent="0.3">
      <c r="H1242" t="s">
        <v>2223</v>
      </c>
      <c r="I1242" t="s">
        <v>2224</v>
      </c>
      <c r="J1242">
        <v>0</v>
      </c>
      <c r="K1242">
        <v>0</v>
      </c>
      <c r="L1242">
        <v>0.5171</v>
      </c>
      <c r="M1242">
        <v>0.9516</v>
      </c>
      <c r="N1242">
        <v>0.85540000000000005</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0.59430000000000005</v>
      </c>
      <c r="AS1242">
        <v>0.86670000000000003</v>
      </c>
      <c r="AT1242">
        <v>0.79759999999999998</v>
      </c>
      <c r="AU1242">
        <v>0</v>
      </c>
      <c r="AV1242">
        <v>0</v>
      </c>
    </row>
    <row r="1243" spans="8:48" x14ac:dyDescent="0.3">
      <c r="H1243" t="s">
        <v>2225</v>
      </c>
      <c r="I1243" t="s">
        <v>2226</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0.26800000000000002</v>
      </c>
      <c r="AL1243">
        <v>0.25080000000000002</v>
      </c>
      <c r="AM1243">
        <v>0.17610000000000001</v>
      </c>
      <c r="AN1243">
        <v>0</v>
      </c>
      <c r="AO1243">
        <v>0</v>
      </c>
      <c r="AP1243">
        <v>0.185</v>
      </c>
      <c r="AQ1243">
        <v>0.51600000000000001</v>
      </c>
      <c r="AR1243">
        <v>0.45219999999999999</v>
      </c>
      <c r="AS1243">
        <v>0</v>
      </c>
      <c r="AT1243">
        <v>0</v>
      </c>
      <c r="AU1243">
        <v>0</v>
      </c>
      <c r="AV1243">
        <v>0</v>
      </c>
    </row>
    <row r="1244" spans="8:48" x14ac:dyDescent="0.3">
      <c r="H1244" t="s">
        <v>2227</v>
      </c>
      <c r="I1244" t="s">
        <v>2228</v>
      </c>
      <c r="J1244">
        <v>0</v>
      </c>
      <c r="K1244">
        <v>0</v>
      </c>
      <c r="L1244">
        <v>0</v>
      </c>
      <c r="M1244">
        <v>0</v>
      </c>
      <c r="N1244">
        <v>0</v>
      </c>
      <c r="O1244">
        <v>0</v>
      </c>
      <c r="P1244">
        <v>0</v>
      </c>
      <c r="Q1244">
        <v>0</v>
      </c>
      <c r="R1244">
        <v>0</v>
      </c>
      <c r="S1244">
        <v>0</v>
      </c>
      <c r="T1244">
        <v>0.21390000000000001</v>
      </c>
      <c r="U1244">
        <v>0.23019999999999999</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row>
    <row r="1245" spans="8:48" x14ac:dyDescent="0.3">
      <c r="H1245" t="s">
        <v>2229</v>
      </c>
      <c r="I1245" t="s">
        <v>2230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0.23</v>
      </c>
      <c r="AG1245">
        <v>0.28220000000000001</v>
      </c>
      <c r="AH1245">
        <v>0</v>
      </c>
      <c r="AI1245">
        <v>0</v>
      </c>
      <c r="AJ1245">
        <v>0</v>
      </c>
      <c r="AK1245">
        <v>0</v>
      </c>
      <c r="AL1245">
        <v>0</v>
      </c>
      <c r="AM1245">
        <v>0</v>
      </c>
      <c r="AN1245">
        <v>0</v>
      </c>
      <c r="AO1245">
        <v>0</v>
      </c>
      <c r="AP1245">
        <v>0</v>
      </c>
      <c r="AQ1245">
        <v>0</v>
      </c>
      <c r="AR1245">
        <v>0</v>
      </c>
      <c r="AS1245">
        <v>0</v>
      </c>
      <c r="AT1245">
        <v>0</v>
      </c>
      <c r="AU1245">
        <v>0</v>
      </c>
      <c r="AV1245">
        <v>0</v>
      </c>
    </row>
    <row r="1246" spans="8:48" x14ac:dyDescent="0.3">
      <c r="H1246" t="s">
        <v>2231</v>
      </c>
      <c r="I1246" t="s">
        <v>2232</v>
      </c>
      <c r="J1246">
        <v>0</v>
      </c>
      <c r="K1246">
        <v>0</v>
      </c>
      <c r="L1246">
        <v>0</v>
      </c>
      <c r="M1246">
        <v>0</v>
      </c>
      <c r="N1246">
        <v>0</v>
      </c>
      <c r="O1246">
        <v>0</v>
      </c>
      <c r="P1246">
        <v>0</v>
      </c>
      <c r="Q1246">
        <v>0</v>
      </c>
      <c r="R1246">
        <v>0</v>
      </c>
      <c r="S1246">
        <v>0</v>
      </c>
      <c r="T1246">
        <v>0</v>
      </c>
      <c r="U1246">
        <v>0</v>
      </c>
      <c r="V1246">
        <v>0</v>
      </c>
      <c r="W1246">
        <v>0</v>
      </c>
      <c r="X1246">
        <v>0</v>
      </c>
      <c r="Y1246">
        <v>0</v>
      </c>
      <c r="Z1246">
        <v>0.70209999999999995</v>
      </c>
      <c r="AA1246">
        <v>0.7369</v>
      </c>
      <c r="AB1246">
        <v>0.63639999999999997</v>
      </c>
      <c r="AC1246">
        <v>0.52390000000000003</v>
      </c>
      <c r="AD1246">
        <v>0.92359999999999998</v>
      </c>
      <c r="AE1246">
        <v>0.51570000000000005</v>
      </c>
      <c r="AF1246">
        <v>0</v>
      </c>
      <c r="AG1246">
        <v>0</v>
      </c>
      <c r="AH1246">
        <v>0</v>
      </c>
      <c r="AI1246">
        <v>0</v>
      </c>
      <c r="AJ1246">
        <v>0</v>
      </c>
      <c r="AK1246">
        <v>0</v>
      </c>
      <c r="AL1246">
        <v>0</v>
      </c>
      <c r="AM1246">
        <v>0</v>
      </c>
      <c r="AN1246">
        <v>0</v>
      </c>
      <c r="AO1246">
        <v>0</v>
      </c>
      <c r="AP1246">
        <v>0</v>
      </c>
      <c r="AQ1246">
        <v>0</v>
      </c>
      <c r="AR1246">
        <v>0</v>
      </c>
      <c r="AS1246">
        <v>0</v>
      </c>
      <c r="AT1246">
        <v>0</v>
      </c>
      <c r="AU1246">
        <v>0</v>
      </c>
      <c r="AV1246">
        <v>0</v>
      </c>
    </row>
    <row r="1247" spans="8:48" x14ac:dyDescent="0.3">
      <c r="H1247" t="s">
        <v>404</v>
      </c>
      <c r="I1247" t="s">
        <v>571</v>
      </c>
      <c r="J1247">
        <v>0</v>
      </c>
      <c r="K1247">
        <v>0</v>
      </c>
      <c r="L1247">
        <v>0</v>
      </c>
      <c r="M1247">
        <v>0.61990000000000001</v>
      </c>
      <c r="N1247">
        <v>0.64439999999999997</v>
      </c>
      <c r="O1247">
        <v>0.68669999999999998</v>
      </c>
      <c r="P1247">
        <v>0</v>
      </c>
      <c r="Q1247">
        <v>0</v>
      </c>
      <c r="R1247">
        <v>0</v>
      </c>
      <c r="S1247">
        <v>0</v>
      </c>
      <c r="T1247">
        <v>0</v>
      </c>
      <c r="U1247">
        <v>0</v>
      </c>
      <c r="V1247">
        <v>0</v>
      </c>
      <c r="W1247">
        <v>0</v>
      </c>
      <c r="X1247">
        <v>0.56850000000000001</v>
      </c>
      <c r="Y1247">
        <v>0.38100000000000001</v>
      </c>
      <c r="Z1247">
        <v>0</v>
      </c>
      <c r="AA1247">
        <v>0</v>
      </c>
      <c r="AB1247">
        <v>0</v>
      </c>
      <c r="AC1247">
        <v>0</v>
      </c>
      <c r="AD1247">
        <v>0</v>
      </c>
      <c r="AE1247">
        <v>0</v>
      </c>
      <c r="AF1247">
        <v>0</v>
      </c>
      <c r="AG1247">
        <v>0</v>
      </c>
      <c r="AH1247">
        <v>0</v>
      </c>
      <c r="AI1247">
        <v>0</v>
      </c>
      <c r="AJ1247">
        <v>0</v>
      </c>
      <c r="AK1247">
        <v>0</v>
      </c>
      <c r="AL1247">
        <v>0</v>
      </c>
      <c r="AM1247">
        <v>0.4748</v>
      </c>
      <c r="AN1247">
        <v>0.39329999999999998</v>
      </c>
      <c r="AO1247">
        <v>0.4209</v>
      </c>
      <c r="AP1247">
        <v>0.47449999999999998</v>
      </c>
      <c r="AQ1247">
        <v>0.71130000000000004</v>
      </c>
      <c r="AR1247">
        <v>0.7157</v>
      </c>
      <c r="AS1247">
        <v>0</v>
      </c>
      <c r="AT1247">
        <v>0</v>
      </c>
      <c r="AU1247">
        <v>0</v>
      </c>
      <c r="AV1247">
        <v>0</v>
      </c>
    </row>
    <row r="1248" spans="8:48" x14ac:dyDescent="0.3">
      <c r="H1248" t="s">
        <v>2233</v>
      </c>
      <c r="I1248" t="s">
        <v>2234</v>
      </c>
      <c r="J1248">
        <v>0.74260000000000004</v>
      </c>
      <c r="K1248">
        <v>0.54339999999999999</v>
      </c>
      <c r="L1248">
        <v>0</v>
      </c>
      <c r="M1248">
        <v>0</v>
      </c>
      <c r="N1248">
        <v>0</v>
      </c>
      <c r="O1248">
        <v>0</v>
      </c>
      <c r="P1248">
        <v>0</v>
      </c>
      <c r="Q1248">
        <v>0</v>
      </c>
      <c r="R1248">
        <v>0.54649999999999999</v>
      </c>
      <c r="S1248">
        <v>0.46179999999999999</v>
      </c>
      <c r="T1248">
        <v>0.48759999999999998</v>
      </c>
      <c r="U1248">
        <v>0.51239999999999997</v>
      </c>
      <c r="V1248">
        <v>0.6</v>
      </c>
      <c r="W1248">
        <v>0.54620000000000002</v>
      </c>
      <c r="X1248">
        <v>0.48649999999999999</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row>
    <row r="1249" spans="8:48" x14ac:dyDescent="0.3">
      <c r="H1249" t="s">
        <v>2235</v>
      </c>
      <c r="I1249" t="s">
        <v>2236</v>
      </c>
      <c r="J1249">
        <v>0</v>
      </c>
      <c r="K1249">
        <v>0</v>
      </c>
      <c r="L1249">
        <v>0</v>
      </c>
      <c r="M1249">
        <v>0</v>
      </c>
      <c r="N1249">
        <v>0</v>
      </c>
      <c r="O1249">
        <v>0</v>
      </c>
      <c r="P1249">
        <v>0</v>
      </c>
      <c r="Q1249">
        <v>0</v>
      </c>
      <c r="R1249">
        <v>0</v>
      </c>
      <c r="S1249">
        <v>0</v>
      </c>
      <c r="T1249">
        <v>0</v>
      </c>
      <c r="U1249">
        <v>0</v>
      </c>
      <c r="V1249">
        <v>0</v>
      </c>
      <c r="W1249">
        <v>0</v>
      </c>
      <c r="X1249">
        <v>0</v>
      </c>
      <c r="Y1249">
        <v>0</v>
      </c>
      <c r="Z1249">
        <v>0.27950000000000003</v>
      </c>
      <c r="AA1249">
        <v>0.2908</v>
      </c>
      <c r="AB1249">
        <v>0.29830000000000001</v>
      </c>
      <c r="AC1249">
        <v>0.2462</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row>
    <row r="1250" spans="8:48" x14ac:dyDescent="0.3">
      <c r="H1250" t="s">
        <v>2237</v>
      </c>
      <c r="I1250" t="s">
        <v>2238</v>
      </c>
      <c r="J1250">
        <v>0</v>
      </c>
      <c r="K1250">
        <v>0</v>
      </c>
      <c r="L1250">
        <v>2.9100000000000001E-2</v>
      </c>
      <c r="M1250">
        <v>0.36559999999999998</v>
      </c>
      <c r="N1250">
        <v>0.6431</v>
      </c>
      <c r="O1250">
        <v>0.7732</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row>
    <row r="1251" spans="8:48" x14ac:dyDescent="0.3">
      <c r="H1251" t="s">
        <v>2239</v>
      </c>
      <c r="I1251" t="s">
        <v>2240</v>
      </c>
      <c r="J1251">
        <v>0</v>
      </c>
      <c r="K1251">
        <v>0</v>
      </c>
      <c r="L1251">
        <v>0</v>
      </c>
      <c r="M1251">
        <v>0</v>
      </c>
      <c r="N1251">
        <v>0</v>
      </c>
      <c r="O1251">
        <v>0</v>
      </c>
      <c r="P1251">
        <v>0</v>
      </c>
      <c r="Q1251">
        <v>0</v>
      </c>
      <c r="R1251">
        <v>0</v>
      </c>
      <c r="S1251">
        <v>0</v>
      </c>
      <c r="T1251">
        <v>0</v>
      </c>
      <c r="U1251">
        <v>0</v>
      </c>
      <c r="V1251">
        <v>0</v>
      </c>
      <c r="W1251">
        <v>0</v>
      </c>
      <c r="X1251">
        <v>0</v>
      </c>
      <c r="Y1251">
        <v>0</v>
      </c>
      <c r="Z1251">
        <v>0</v>
      </c>
      <c r="AA1251">
        <v>0.215</v>
      </c>
      <c r="AB1251">
        <v>0.4834</v>
      </c>
      <c r="AC1251">
        <v>0.44019999999999998</v>
      </c>
      <c r="AD1251">
        <v>0</v>
      </c>
      <c r="AE1251">
        <v>0</v>
      </c>
      <c r="AF1251">
        <v>0</v>
      </c>
      <c r="AG1251">
        <v>0</v>
      </c>
      <c r="AH1251">
        <v>0</v>
      </c>
      <c r="AI1251">
        <v>0</v>
      </c>
      <c r="AJ1251">
        <v>0</v>
      </c>
      <c r="AK1251">
        <v>0</v>
      </c>
      <c r="AL1251">
        <v>0</v>
      </c>
      <c r="AM1251">
        <v>0</v>
      </c>
      <c r="AN1251">
        <v>0</v>
      </c>
      <c r="AO1251">
        <v>0.29830000000000001</v>
      </c>
      <c r="AP1251">
        <v>0.40610000000000002</v>
      </c>
      <c r="AQ1251">
        <v>0.2576</v>
      </c>
      <c r="AR1251">
        <v>0.15609999999999999</v>
      </c>
      <c r="AS1251">
        <v>0</v>
      </c>
      <c r="AT1251">
        <v>0</v>
      </c>
      <c r="AU1251">
        <v>0</v>
      </c>
      <c r="AV1251">
        <v>0</v>
      </c>
    </row>
    <row r="1252" spans="8:48" x14ac:dyDescent="0.3">
      <c r="H1252" t="s">
        <v>2241</v>
      </c>
      <c r="I1252" t="s">
        <v>2242</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0.89</v>
      </c>
      <c r="AG1252">
        <v>0.95350000000000001</v>
      </c>
      <c r="AH1252">
        <v>0.36459999999999998</v>
      </c>
      <c r="AI1252">
        <v>0.45669999999999999</v>
      </c>
      <c r="AJ1252">
        <v>0.43790000000000001</v>
      </c>
      <c r="AK1252">
        <v>0.35759999999999997</v>
      </c>
      <c r="AL1252">
        <v>0.17910000000000001</v>
      </c>
      <c r="AM1252">
        <v>0.184</v>
      </c>
      <c r="AN1252">
        <v>0.2344</v>
      </c>
      <c r="AO1252">
        <v>0</v>
      </c>
      <c r="AP1252">
        <v>0</v>
      </c>
      <c r="AQ1252">
        <v>0</v>
      </c>
      <c r="AR1252">
        <v>0</v>
      </c>
      <c r="AS1252">
        <v>0</v>
      </c>
      <c r="AT1252">
        <v>0</v>
      </c>
      <c r="AU1252">
        <v>0</v>
      </c>
      <c r="AV1252">
        <v>0</v>
      </c>
    </row>
    <row r="1253" spans="8:48" x14ac:dyDescent="0.3">
      <c r="H1253" t="s">
        <v>2243</v>
      </c>
      <c r="I1253" t="s">
        <v>2244</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0.89529999999999998</v>
      </c>
      <c r="AI1253">
        <v>0.48080000000000001</v>
      </c>
      <c r="AJ1253">
        <v>0</v>
      </c>
      <c r="AK1253">
        <v>0</v>
      </c>
      <c r="AL1253">
        <v>0</v>
      </c>
      <c r="AM1253">
        <v>0.48509999999999998</v>
      </c>
      <c r="AN1253">
        <v>0</v>
      </c>
      <c r="AO1253">
        <v>0</v>
      </c>
      <c r="AP1253">
        <v>0</v>
      </c>
      <c r="AQ1253">
        <v>0</v>
      </c>
      <c r="AR1253">
        <v>0</v>
      </c>
      <c r="AS1253">
        <v>0</v>
      </c>
      <c r="AT1253">
        <v>0</v>
      </c>
      <c r="AU1253">
        <v>0</v>
      </c>
      <c r="AV1253">
        <v>0</v>
      </c>
    </row>
    <row r="1254" spans="8:48" x14ac:dyDescent="0.3">
      <c r="H1254" t="s">
        <v>2245</v>
      </c>
      <c r="I1254" t="s">
        <v>2246</v>
      </c>
      <c r="J1254">
        <v>0.65800000000000003</v>
      </c>
      <c r="K1254">
        <v>0.55600000000000005</v>
      </c>
      <c r="L1254">
        <v>0.64770000000000005</v>
      </c>
      <c r="M1254">
        <v>0.621</v>
      </c>
      <c r="N1254">
        <v>0.62</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row>
    <row r="1255" spans="8:48" x14ac:dyDescent="0.3">
      <c r="H1255" t="s">
        <v>2247</v>
      </c>
      <c r="I1255" t="s">
        <v>2248</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0.40379999999999999</v>
      </c>
      <c r="AQ1255">
        <v>0.50680000000000003</v>
      </c>
      <c r="AR1255">
        <v>0</v>
      </c>
      <c r="AS1255">
        <v>0</v>
      </c>
      <c r="AT1255">
        <v>0</v>
      </c>
      <c r="AU1255">
        <v>0</v>
      </c>
      <c r="AV1255">
        <v>0</v>
      </c>
    </row>
    <row r="1256" spans="8:48" x14ac:dyDescent="0.3">
      <c r="H1256" t="s">
        <v>2249</v>
      </c>
      <c r="I1256" t="s">
        <v>2250</v>
      </c>
      <c r="J1256">
        <v>0.83909999999999996</v>
      </c>
      <c r="K1256">
        <v>1.0288999999999999</v>
      </c>
      <c r="L1256">
        <v>1.1617</v>
      </c>
      <c r="M1256">
        <v>1.5791999999999999</v>
      </c>
      <c r="N1256">
        <v>0.91590000000000005</v>
      </c>
      <c r="O1256">
        <v>0.91200000000000003</v>
      </c>
      <c r="P1256">
        <v>0.84340000000000004</v>
      </c>
      <c r="Q1256">
        <v>0.44219999999999998</v>
      </c>
      <c r="R1256">
        <v>0</v>
      </c>
      <c r="S1256">
        <v>0.24929999999999999</v>
      </c>
      <c r="T1256">
        <v>0.23980000000000001</v>
      </c>
      <c r="U1256">
        <v>0.2029</v>
      </c>
      <c r="V1256">
        <v>0.187</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0.26829999999999998</v>
      </c>
      <c r="AQ1256">
        <v>0.29049999999999998</v>
      </c>
      <c r="AR1256">
        <v>0</v>
      </c>
      <c r="AS1256">
        <v>0</v>
      </c>
      <c r="AT1256">
        <v>0</v>
      </c>
      <c r="AU1256">
        <v>0</v>
      </c>
      <c r="AV1256">
        <v>0</v>
      </c>
    </row>
    <row r="1257" spans="8:48" x14ac:dyDescent="0.3">
      <c r="H1257" t="s">
        <v>2251</v>
      </c>
      <c r="I1257" t="s">
        <v>2252</v>
      </c>
      <c r="J1257">
        <v>0</v>
      </c>
      <c r="K1257">
        <v>0</v>
      </c>
      <c r="L1257">
        <v>0</v>
      </c>
      <c r="M1257">
        <v>0</v>
      </c>
      <c r="N1257">
        <v>0</v>
      </c>
      <c r="O1257">
        <v>0</v>
      </c>
      <c r="P1257">
        <v>0</v>
      </c>
      <c r="Q1257">
        <v>0.36820000000000003</v>
      </c>
      <c r="R1257">
        <v>0.51049999999999995</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row>
    <row r="1258" spans="8:48" x14ac:dyDescent="0.3">
      <c r="H1258" t="s">
        <v>2253</v>
      </c>
      <c r="I1258" t="s">
        <v>2254</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0.22550000000000001</v>
      </c>
      <c r="AT1258">
        <v>0.2238</v>
      </c>
      <c r="AU1258">
        <v>0</v>
      </c>
      <c r="AV1258">
        <v>0</v>
      </c>
    </row>
    <row r="1259" spans="8:48" x14ac:dyDescent="0.3">
      <c r="H1259" t="s">
        <v>2255</v>
      </c>
      <c r="I1259" t="s">
        <v>2256</v>
      </c>
      <c r="J1259">
        <v>0</v>
      </c>
      <c r="K1259">
        <v>0</v>
      </c>
      <c r="L1259">
        <v>0</v>
      </c>
      <c r="M1259">
        <v>0</v>
      </c>
      <c r="N1259">
        <v>0</v>
      </c>
      <c r="O1259">
        <v>0</v>
      </c>
      <c r="P1259">
        <v>0</v>
      </c>
      <c r="Q1259">
        <v>0</v>
      </c>
      <c r="R1259">
        <v>0</v>
      </c>
      <c r="S1259">
        <v>0</v>
      </c>
      <c r="T1259">
        <v>0</v>
      </c>
      <c r="U1259">
        <v>0</v>
      </c>
      <c r="V1259">
        <v>0</v>
      </c>
      <c r="W1259">
        <v>0</v>
      </c>
      <c r="X1259">
        <v>1.2948</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0.51329999999999998</v>
      </c>
      <c r="AT1259">
        <v>0.52849999999999997</v>
      </c>
      <c r="AU1259">
        <v>0.55879999999999996</v>
      </c>
      <c r="AV1259">
        <v>0</v>
      </c>
    </row>
    <row r="1260" spans="8:48" x14ac:dyDescent="0.3">
      <c r="H1260" t="s">
        <v>2257</v>
      </c>
      <c r="I1260" t="s">
        <v>2258</v>
      </c>
      <c r="J1260">
        <v>0</v>
      </c>
      <c r="K1260">
        <v>0</v>
      </c>
      <c r="L1260">
        <v>0.58120000000000005</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row>
    <row r="1261" spans="8:48" x14ac:dyDescent="0.3">
      <c r="H1261" t="s">
        <v>2259</v>
      </c>
      <c r="I1261" t="s">
        <v>2260</v>
      </c>
      <c r="J1261">
        <v>0</v>
      </c>
      <c r="K1261">
        <v>0</v>
      </c>
      <c r="L1261">
        <v>0.77890000000000004</v>
      </c>
      <c r="M1261">
        <v>0.71960000000000002</v>
      </c>
      <c r="N1261">
        <v>0</v>
      </c>
      <c r="O1261">
        <v>0</v>
      </c>
      <c r="P1261">
        <v>0</v>
      </c>
      <c r="Q1261">
        <v>0</v>
      </c>
      <c r="R1261">
        <v>0</v>
      </c>
      <c r="S1261">
        <v>0</v>
      </c>
      <c r="T1261">
        <v>0</v>
      </c>
      <c r="U1261">
        <v>0</v>
      </c>
      <c r="V1261">
        <v>0</v>
      </c>
      <c r="W1261">
        <v>0</v>
      </c>
      <c r="X1261">
        <v>0</v>
      </c>
      <c r="Y1261">
        <v>0</v>
      </c>
      <c r="Z1261">
        <v>0.49669999999999997</v>
      </c>
      <c r="AA1261">
        <v>0.50860000000000005</v>
      </c>
      <c r="AB1261">
        <v>0.51100000000000001</v>
      </c>
      <c r="AC1261">
        <v>0.4289</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row>
    <row r="1262" spans="8:48" x14ac:dyDescent="0.3">
      <c r="H1262" t="s">
        <v>2261</v>
      </c>
      <c r="I1262" t="s">
        <v>2262</v>
      </c>
      <c r="J1262">
        <v>0</v>
      </c>
      <c r="K1262">
        <v>0</v>
      </c>
      <c r="L1262">
        <v>0</v>
      </c>
      <c r="M1262">
        <v>0</v>
      </c>
      <c r="N1262">
        <v>0</v>
      </c>
      <c r="O1262">
        <v>0</v>
      </c>
      <c r="P1262">
        <v>0</v>
      </c>
      <c r="Q1262">
        <v>0</v>
      </c>
      <c r="R1262">
        <v>0</v>
      </c>
      <c r="S1262">
        <v>0</v>
      </c>
      <c r="T1262">
        <v>0.15229999999999999</v>
      </c>
      <c r="U1262">
        <v>0.1168</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row>
    <row r="1263" spans="8:48" x14ac:dyDescent="0.3">
      <c r="H1263" t="s">
        <v>2263</v>
      </c>
      <c r="I1263" t="s">
        <v>2264</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0.13789999999999999</v>
      </c>
      <c r="AE1263">
        <v>0.152</v>
      </c>
      <c r="AF1263">
        <v>0.49830000000000002</v>
      </c>
      <c r="AG1263">
        <v>0.55400000000000005</v>
      </c>
      <c r="AH1263">
        <v>0.30170000000000002</v>
      </c>
      <c r="AI1263">
        <v>0.43919999999999998</v>
      </c>
      <c r="AJ1263">
        <v>0.56820000000000004</v>
      </c>
      <c r="AK1263">
        <v>0.47099999999999997</v>
      </c>
      <c r="AL1263">
        <v>0.5151</v>
      </c>
      <c r="AM1263">
        <v>0.50929999999999997</v>
      </c>
      <c r="AN1263">
        <v>0.5292</v>
      </c>
      <c r="AO1263">
        <v>0.498</v>
      </c>
      <c r="AP1263">
        <v>0.51219999999999999</v>
      </c>
      <c r="AQ1263">
        <v>0.2089</v>
      </c>
      <c r="AR1263">
        <v>0</v>
      </c>
      <c r="AS1263">
        <v>0</v>
      </c>
      <c r="AT1263">
        <v>0</v>
      </c>
      <c r="AU1263">
        <v>0</v>
      </c>
      <c r="AV1263">
        <v>0</v>
      </c>
    </row>
    <row r="1264" spans="8:48" x14ac:dyDescent="0.3">
      <c r="H1264" t="s">
        <v>2265</v>
      </c>
      <c r="I1264" t="s">
        <v>2266</v>
      </c>
      <c r="J1264">
        <v>0</v>
      </c>
      <c r="K1264">
        <v>0</v>
      </c>
      <c r="L1264">
        <v>0</v>
      </c>
      <c r="M1264">
        <v>0</v>
      </c>
      <c r="N1264">
        <v>0</v>
      </c>
      <c r="O1264">
        <v>0</v>
      </c>
      <c r="P1264">
        <v>0</v>
      </c>
      <c r="Q1264">
        <v>0</v>
      </c>
      <c r="R1264">
        <v>0.62729999999999997</v>
      </c>
      <c r="S1264">
        <v>0.5706</v>
      </c>
      <c r="T1264">
        <v>0.56200000000000006</v>
      </c>
      <c r="U1264">
        <v>0.5958</v>
      </c>
      <c r="V1264">
        <v>0.80679999999999996</v>
      </c>
      <c r="W1264">
        <v>0.67230000000000001</v>
      </c>
      <c r="X1264">
        <v>0.63370000000000004</v>
      </c>
      <c r="Y1264">
        <v>0.72609999999999997</v>
      </c>
      <c r="Z1264">
        <v>0.86350000000000005</v>
      </c>
      <c r="AA1264">
        <v>0.53290000000000004</v>
      </c>
      <c r="AB1264">
        <v>0</v>
      </c>
      <c r="AC1264">
        <v>0</v>
      </c>
      <c r="AD1264">
        <v>0</v>
      </c>
      <c r="AE1264">
        <v>0</v>
      </c>
      <c r="AF1264">
        <v>0</v>
      </c>
      <c r="AG1264">
        <v>0.1825</v>
      </c>
      <c r="AH1264">
        <v>0.63729999999999998</v>
      </c>
      <c r="AI1264">
        <v>0.42209999999999998</v>
      </c>
      <c r="AJ1264">
        <v>0</v>
      </c>
      <c r="AK1264">
        <v>0.217</v>
      </c>
      <c r="AL1264">
        <v>0.40029999999999999</v>
      </c>
      <c r="AM1264">
        <v>0</v>
      </c>
      <c r="AN1264">
        <v>0</v>
      </c>
      <c r="AO1264">
        <v>0</v>
      </c>
      <c r="AP1264">
        <v>0</v>
      </c>
      <c r="AQ1264">
        <v>0</v>
      </c>
      <c r="AR1264">
        <v>0</v>
      </c>
      <c r="AS1264">
        <v>0</v>
      </c>
      <c r="AT1264">
        <v>0</v>
      </c>
      <c r="AU1264">
        <v>0</v>
      </c>
      <c r="AV1264">
        <v>0</v>
      </c>
    </row>
    <row r="1265" spans="8:48" x14ac:dyDescent="0.3">
      <c r="H1265" t="s">
        <v>2267</v>
      </c>
      <c r="I1265" t="s">
        <v>2268</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0.1792</v>
      </c>
      <c r="AJ1265">
        <v>0</v>
      </c>
      <c r="AK1265">
        <v>0</v>
      </c>
      <c r="AL1265">
        <v>0.14419999999999999</v>
      </c>
      <c r="AM1265">
        <v>0</v>
      </c>
      <c r="AN1265">
        <v>0</v>
      </c>
      <c r="AO1265">
        <v>0</v>
      </c>
      <c r="AP1265">
        <v>0</v>
      </c>
      <c r="AQ1265">
        <v>0</v>
      </c>
      <c r="AR1265">
        <v>0</v>
      </c>
      <c r="AS1265">
        <v>0</v>
      </c>
      <c r="AT1265">
        <v>0</v>
      </c>
      <c r="AU1265">
        <v>0</v>
      </c>
      <c r="AV1265">
        <v>0</v>
      </c>
    </row>
    <row r="1266" spans="8:48" x14ac:dyDescent="0.3">
      <c r="H1266" t="s">
        <v>2269</v>
      </c>
      <c r="I1266" t="s">
        <v>2270</v>
      </c>
      <c r="J1266">
        <v>0</v>
      </c>
      <c r="K1266">
        <v>0</v>
      </c>
      <c r="L1266">
        <v>0</v>
      </c>
      <c r="M1266">
        <v>0</v>
      </c>
      <c r="N1266">
        <v>0</v>
      </c>
      <c r="O1266">
        <v>0</v>
      </c>
      <c r="P1266">
        <v>0</v>
      </c>
      <c r="Q1266">
        <v>0</v>
      </c>
      <c r="R1266">
        <v>0.49890000000000001</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row>
    <row r="1267" spans="8:48" x14ac:dyDescent="0.3">
      <c r="H1267" t="s">
        <v>2271</v>
      </c>
      <c r="I1267" t="s">
        <v>2272</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0.35520000000000002</v>
      </c>
      <c r="AV1267">
        <v>0</v>
      </c>
    </row>
    <row r="1268" spans="8:48" x14ac:dyDescent="0.3">
      <c r="H1268" t="s">
        <v>191</v>
      </c>
      <c r="I1268" t="s">
        <v>2273</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0.30959999999999999</v>
      </c>
      <c r="AK1268">
        <v>0</v>
      </c>
      <c r="AL1268">
        <v>0</v>
      </c>
      <c r="AM1268">
        <v>0</v>
      </c>
      <c r="AN1268">
        <v>0</v>
      </c>
      <c r="AO1268">
        <v>0</v>
      </c>
      <c r="AP1268">
        <v>0</v>
      </c>
      <c r="AQ1268">
        <v>0</v>
      </c>
      <c r="AR1268">
        <v>0</v>
      </c>
      <c r="AS1268">
        <v>0</v>
      </c>
      <c r="AT1268">
        <v>0</v>
      </c>
      <c r="AU1268">
        <v>0</v>
      </c>
      <c r="AV1268">
        <v>0</v>
      </c>
    </row>
    <row r="1269" spans="8:48" x14ac:dyDescent="0.3">
      <c r="H1269" t="s">
        <v>2274</v>
      </c>
      <c r="I1269" t="s">
        <v>2275</v>
      </c>
      <c r="J1269">
        <v>0</v>
      </c>
      <c r="K1269">
        <v>0</v>
      </c>
      <c r="L1269">
        <v>0</v>
      </c>
      <c r="M1269">
        <v>0</v>
      </c>
      <c r="N1269">
        <v>0</v>
      </c>
      <c r="O1269">
        <v>0</v>
      </c>
      <c r="P1269">
        <v>0</v>
      </c>
      <c r="Q1269">
        <v>0</v>
      </c>
      <c r="R1269">
        <v>0</v>
      </c>
      <c r="S1269">
        <v>0</v>
      </c>
      <c r="T1269">
        <v>0</v>
      </c>
      <c r="U1269">
        <v>0</v>
      </c>
      <c r="V1269">
        <v>0</v>
      </c>
      <c r="W1269">
        <v>0</v>
      </c>
      <c r="X1269">
        <v>0</v>
      </c>
      <c r="Y1269">
        <v>0</v>
      </c>
      <c r="Z1269">
        <v>9.4899999999999998E-2</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row>
    <row r="1270" spans="8:48" x14ac:dyDescent="0.3">
      <c r="H1270" t="s">
        <v>2276</v>
      </c>
      <c r="I1270" t="s">
        <v>2277</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0.52680000000000005</v>
      </c>
      <c r="AK1270">
        <v>0.4768</v>
      </c>
      <c r="AL1270">
        <v>0</v>
      </c>
      <c r="AM1270">
        <v>0</v>
      </c>
      <c r="AN1270">
        <v>0</v>
      </c>
      <c r="AO1270">
        <v>0</v>
      </c>
      <c r="AP1270">
        <v>0</v>
      </c>
      <c r="AQ1270">
        <v>0</v>
      </c>
      <c r="AR1270">
        <v>0</v>
      </c>
      <c r="AS1270">
        <v>0</v>
      </c>
      <c r="AT1270">
        <v>0</v>
      </c>
      <c r="AU1270">
        <v>0</v>
      </c>
      <c r="AV1270">
        <v>0</v>
      </c>
    </row>
    <row r="1271" spans="8:48" x14ac:dyDescent="0.3">
      <c r="H1271" t="s">
        <v>2278</v>
      </c>
      <c r="I1271" t="s">
        <v>2279</v>
      </c>
      <c r="J1271">
        <v>0</v>
      </c>
      <c r="K1271">
        <v>0</v>
      </c>
      <c r="L1271">
        <v>0</v>
      </c>
      <c r="M1271">
        <v>0</v>
      </c>
      <c r="N1271">
        <v>0</v>
      </c>
      <c r="O1271">
        <v>0</v>
      </c>
      <c r="P1271">
        <v>0</v>
      </c>
      <c r="Q1271">
        <v>0</v>
      </c>
      <c r="R1271">
        <v>0</v>
      </c>
      <c r="S1271">
        <v>0</v>
      </c>
      <c r="T1271">
        <v>0</v>
      </c>
      <c r="U1271">
        <v>0</v>
      </c>
      <c r="V1271">
        <v>0</v>
      </c>
      <c r="W1271">
        <v>0</v>
      </c>
      <c r="X1271">
        <v>0</v>
      </c>
      <c r="Y1271">
        <v>0</v>
      </c>
      <c r="Z1271">
        <v>0.27860000000000001</v>
      </c>
      <c r="AA1271">
        <v>0.28270000000000001</v>
      </c>
      <c r="AB1271">
        <v>0.3246</v>
      </c>
      <c r="AC1271">
        <v>0.29820000000000002</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row>
    <row r="1272" spans="8:48" x14ac:dyDescent="0.3">
      <c r="H1272" t="s">
        <v>2280</v>
      </c>
      <c r="I1272" t="s">
        <v>2281</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8.3999999999999995E-3</v>
      </c>
      <c r="AT1272">
        <v>0.32369999999999999</v>
      </c>
      <c r="AU1272">
        <v>0.24970000000000001</v>
      </c>
      <c r="AV1272">
        <v>0</v>
      </c>
    </row>
    <row r="1273" spans="8:48" x14ac:dyDescent="0.3">
      <c r="H1273" t="s">
        <v>2282</v>
      </c>
      <c r="I1273" t="s">
        <v>2283</v>
      </c>
      <c r="J1273">
        <v>0</v>
      </c>
      <c r="K1273">
        <v>0</v>
      </c>
      <c r="L1273">
        <v>0</v>
      </c>
      <c r="M1273">
        <v>0</v>
      </c>
      <c r="N1273">
        <v>0</v>
      </c>
      <c r="O1273">
        <v>0</v>
      </c>
      <c r="P1273">
        <v>0</v>
      </c>
      <c r="Q1273">
        <v>0</v>
      </c>
      <c r="R1273">
        <v>0</v>
      </c>
      <c r="S1273">
        <v>0</v>
      </c>
      <c r="T1273">
        <v>0</v>
      </c>
      <c r="U1273">
        <v>0</v>
      </c>
      <c r="V1273">
        <v>0</v>
      </c>
      <c r="W1273">
        <v>0</v>
      </c>
      <c r="X1273">
        <v>0</v>
      </c>
      <c r="Y1273">
        <v>0</v>
      </c>
      <c r="Z1273">
        <v>0.63460000000000005</v>
      </c>
      <c r="AA1273">
        <v>0.60980000000000001</v>
      </c>
      <c r="AB1273">
        <v>0.53639999999999999</v>
      </c>
      <c r="AC1273">
        <v>0.59730000000000005</v>
      </c>
      <c r="AD1273">
        <v>0.70989999999999998</v>
      </c>
      <c r="AE1273">
        <v>0.77210000000000001</v>
      </c>
      <c r="AF1273">
        <v>0.82630000000000003</v>
      </c>
      <c r="AG1273">
        <v>0.89459999999999995</v>
      </c>
      <c r="AH1273">
        <v>0.1782</v>
      </c>
      <c r="AI1273">
        <v>0.60760000000000003</v>
      </c>
      <c r="AJ1273">
        <v>0.4612</v>
      </c>
      <c r="AK1273">
        <v>0</v>
      </c>
      <c r="AL1273">
        <v>0</v>
      </c>
      <c r="AM1273">
        <v>0</v>
      </c>
      <c r="AN1273">
        <v>0</v>
      </c>
      <c r="AO1273">
        <v>0</v>
      </c>
      <c r="AP1273">
        <v>0</v>
      </c>
      <c r="AQ1273">
        <v>0</v>
      </c>
      <c r="AR1273">
        <v>0</v>
      </c>
      <c r="AS1273">
        <v>0</v>
      </c>
      <c r="AT1273">
        <v>0</v>
      </c>
      <c r="AU1273">
        <v>0</v>
      </c>
      <c r="AV1273">
        <v>0</v>
      </c>
    </row>
    <row r="1274" spans="8:48" x14ac:dyDescent="0.3">
      <c r="H1274" t="s">
        <v>91</v>
      </c>
      <c r="I1274" t="s">
        <v>638</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0.46729999999999999</v>
      </c>
      <c r="AE1274">
        <v>0.62029999999999996</v>
      </c>
      <c r="AF1274">
        <v>0.59730000000000005</v>
      </c>
      <c r="AG1274">
        <v>0.73180000000000001</v>
      </c>
      <c r="AH1274">
        <v>0.60560000000000003</v>
      </c>
      <c r="AI1274">
        <v>0.63790000000000002</v>
      </c>
      <c r="AJ1274">
        <v>0.6976</v>
      </c>
      <c r="AK1274">
        <v>0.57279999999999998</v>
      </c>
      <c r="AL1274">
        <v>0.42980000000000002</v>
      </c>
      <c r="AM1274">
        <v>0</v>
      </c>
      <c r="AN1274">
        <v>0</v>
      </c>
      <c r="AO1274">
        <v>0</v>
      </c>
      <c r="AP1274">
        <v>0.75490000000000002</v>
      </c>
      <c r="AQ1274">
        <v>0.2472</v>
      </c>
      <c r="AR1274">
        <v>0</v>
      </c>
      <c r="AS1274">
        <v>0</v>
      </c>
      <c r="AT1274">
        <v>0</v>
      </c>
      <c r="AU1274">
        <v>0</v>
      </c>
      <c r="AV1274">
        <v>0</v>
      </c>
    </row>
    <row r="1275" spans="8:48" x14ac:dyDescent="0.3">
      <c r="H1275" t="s">
        <v>2284</v>
      </c>
      <c r="I1275" t="s">
        <v>2285</v>
      </c>
      <c r="J1275">
        <v>0</v>
      </c>
      <c r="K1275">
        <v>0</v>
      </c>
      <c r="L1275">
        <v>0</v>
      </c>
      <c r="M1275">
        <v>0</v>
      </c>
      <c r="N1275">
        <v>0.4637</v>
      </c>
      <c r="O1275">
        <v>0.79220000000000002</v>
      </c>
      <c r="P1275">
        <v>0.6139</v>
      </c>
      <c r="Q1275">
        <v>0.64590000000000003</v>
      </c>
      <c r="R1275">
        <v>0.60119999999999996</v>
      </c>
      <c r="S1275">
        <v>0.35149999999999998</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row>
    <row r="1276" spans="8:48" x14ac:dyDescent="0.3">
      <c r="H1276" t="s">
        <v>2286</v>
      </c>
      <c r="I1276" t="s">
        <v>2287</v>
      </c>
      <c r="J1276">
        <v>0.74670000000000003</v>
      </c>
      <c r="K1276">
        <v>0</v>
      </c>
      <c r="L1276">
        <v>0</v>
      </c>
      <c r="M1276">
        <v>0.54559999999999997</v>
      </c>
      <c r="N1276">
        <v>0.77629999999999999</v>
      </c>
      <c r="O1276">
        <v>0</v>
      </c>
      <c r="P1276">
        <v>0.41670000000000001</v>
      </c>
      <c r="Q1276">
        <v>0.45950000000000002</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0.42830000000000001</v>
      </c>
      <c r="AR1276">
        <v>0.44259999999999999</v>
      </c>
      <c r="AS1276">
        <v>0.439</v>
      </c>
      <c r="AT1276">
        <v>0</v>
      </c>
      <c r="AU1276">
        <v>0</v>
      </c>
      <c r="AV1276">
        <v>0</v>
      </c>
    </row>
    <row r="1277" spans="8:48" x14ac:dyDescent="0.3">
      <c r="H1277" t="s">
        <v>2288</v>
      </c>
      <c r="I1277" t="s">
        <v>2289</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0.6784</v>
      </c>
      <c r="AI1277">
        <v>0.55710000000000004</v>
      </c>
      <c r="AJ1277">
        <v>0.4511</v>
      </c>
      <c r="AK1277">
        <v>0.51659999999999995</v>
      </c>
      <c r="AL1277">
        <v>0.33200000000000002</v>
      </c>
      <c r="AM1277">
        <v>0</v>
      </c>
      <c r="AN1277">
        <v>0</v>
      </c>
      <c r="AO1277">
        <v>0</v>
      </c>
      <c r="AP1277">
        <v>0</v>
      </c>
      <c r="AQ1277">
        <v>0</v>
      </c>
      <c r="AR1277">
        <v>0</v>
      </c>
      <c r="AS1277">
        <v>0</v>
      </c>
      <c r="AT1277">
        <v>0</v>
      </c>
      <c r="AU1277">
        <v>0</v>
      </c>
      <c r="AV1277">
        <v>0</v>
      </c>
    </row>
    <row r="1278" spans="8:48" x14ac:dyDescent="0.3">
      <c r="H1278" t="s">
        <v>2290</v>
      </c>
      <c r="I1278" t="s">
        <v>2291</v>
      </c>
      <c r="J1278">
        <v>0</v>
      </c>
      <c r="K1278">
        <v>0</v>
      </c>
      <c r="L1278">
        <v>0</v>
      </c>
      <c r="M1278">
        <v>0</v>
      </c>
      <c r="N1278">
        <v>0</v>
      </c>
      <c r="O1278">
        <v>0</v>
      </c>
      <c r="P1278">
        <v>0</v>
      </c>
      <c r="Q1278">
        <v>0.47260000000000002</v>
      </c>
      <c r="R1278">
        <v>0.53749999999999998</v>
      </c>
      <c r="S1278">
        <v>0.47289999999999999</v>
      </c>
      <c r="T1278">
        <v>0.50190000000000001</v>
      </c>
      <c r="U1278">
        <v>0.48249999999999998</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0.21029999999999999</v>
      </c>
      <c r="AR1278">
        <v>0</v>
      </c>
      <c r="AS1278">
        <v>0</v>
      </c>
      <c r="AT1278">
        <v>0</v>
      </c>
      <c r="AU1278">
        <v>0</v>
      </c>
      <c r="AV1278">
        <v>0</v>
      </c>
    </row>
    <row r="1279" spans="8:48" x14ac:dyDescent="0.3">
      <c r="H1279" t="s">
        <v>461</v>
      </c>
      <c r="I1279" t="s">
        <v>617</v>
      </c>
      <c r="J1279">
        <v>0</v>
      </c>
      <c r="K1279">
        <v>0.4975</v>
      </c>
      <c r="L1279">
        <v>0</v>
      </c>
      <c r="M1279">
        <v>0</v>
      </c>
      <c r="N1279">
        <v>0</v>
      </c>
      <c r="O1279">
        <v>0</v>
      </c>
      <c r="P1279">
        <v>0</v>
      </c>
      <c r="Q1279">
        <v>0</v>
      </c>
      <c r="R1279">
        <v>0.11</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row>
    <row r="1280" spans="8:48" x14ac:dyDescent="0.3">
      <c r="H1280" t="s">
        <v>2292</v>
      </c>
      <c r="I1280" t="s">
        <v>2293</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0.43359999999999999</v>
      </c>
      <c r="AK1280">
        <v>0.44540000000000002</v>
      </c>
      <c r="AL1280">
        <v>0.30470000000000003</v>
      </c>
      <c r="AM1280">
        <v>0</v>
      </c>
      <c r="AN1280">
        <v>0</v>
      </c>
      <c r="AO1280">
        <v>0</v>
      </c>
      <c r="AP1280">
        <v>0</v>
      </c>
      <c r="AQ1280">
        <v>0</v>
      </c>
      <c r="AR1280">
        <v>0</v>
      </c>
      <c r="AS1280">
        <v>0</v>
      </c>
      <c r="AT1280">
        <v>0</v>
      </c>
      <c r="AU1280">
        <v>0</v>
      </c>
      <c r="AV1280">
        <v>0</v>
      </c>
    </row>
    <row r="1281" spans="8:48" x14ac:dyDescent="0.3">
      <c r="H1281" t="s">
        <v>2294</v>
      </c>
      <c r="I1281" t="s">
        <v>2295</v>
      </c>
      <c r="J1281">
        <v>0</v>
      </c>
      <c r="K1281">
        <v>0</v>
      </c>
      <c r="L1281">
        <v>0</v>
      </c>
      <c r="M1281">
        <v>0</v>
      </c>
      <c r="N1281">
        <v>0</v>
      </c>
      <c r="O1281">
        <v>0</v>
      </c>
      <c r="P1281">
        <v>0</v>
      </c>
      <c r="Q1281">
        <v>0</v>
      </c>
      <c r="R1281">
        <v>0</v>
      </c>
      <c r="S1281">
        <v>0</v>
      </c>
      <c r="T1281">
        <v>0</v>
      </c>
      <c r="U1281">
        <v>0</v>
      </c>
      <c r="V1281">
        <v>0</v>
      </c>
      <c r="W1281">
        <v>0</v>
      </c>
      <c r="X1281">
        <v>0</v>
      </c>
      <c r="Y1281">
        <v>0</v>
      </c>
      <c r="Z1281">
        <v>0.27029999999999998</v>
      </c>
      <c r="AA1281">
        <v>0.25419999999999998</v>
      </c>
      <c r="AB1281">
        <v>0.30449999999999999</v>
      </c>
      <c r="AC1281">
        <v>0.29289999999999999</v>
      </c>
      <c r="AD1281">
        <v>0.30420000000000003</v>
      </c>
      <c r="AE1281">
        <v>0</v>
      </c>
      <c r="AF1281">
        <v>0</v>
      </c>
      <c r="AG1281">
        <v>0</v>
      </c>
      <c r="AH1281">
        <v>0</v>
      </c>
      <c r="AI1281">
        <v>0</v>
      </c>
      <c r="AJ1281">
        <v>0</v>
      </c>
      <c r="AK1281">
        <v>0</v>
      </c>
      <c r="AL1281">
        <v>0</v>
      </c>
      <c r="AM1281">
        <v>0.64149999999999996</v>
      </c>
      <c r="AN1281">
        <v>0.56410000000000005</v>
      </c>
      <c r="AO1281">
        <v>0</v>
      </c>
      <c r="AP1281">
        <v>0</v>
      </c>
      <c r="AQ1281">
        <v>0</v>
      </c>
      <c r="AR1281">
        <v>0</v>
      </c>
      <c r="AS1281">
        <v>0</v>
      </c>
      <c r="AT1281">
        <v>0</v>
      </c>
      <c r="AU1281">
        <v>0</v>
      </c>
      <c r="AV1281">
        <v>0</v>
      </c>
    </row>
    <row r="1282" spans="8:48" x14ac:dyDescent="0.3">
      <c r="H1282" t="s">
        <v>672</v>
      </c>
      <c r="I1282" t="s">
        <v>673</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0.18609999999999999</v>
      </c>
      <c r="AC1282">
        <v>0.14369999999999999</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row>
    <row r="1283" spans="8:48" x14ac:dyDescent="0.3">
      <c r="H1283" t="s">
        <v>2296</v>
      </c>
      <c r="I1283" t="s">
        <v>2297</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0.438</v>
      </c>
      <c r="AE1283">
        <v>0.53469999999999995</v>
      </c>
      <c r="AF1283">
        <v>0.42699999999999999</v>
      </c>
      <c r="AG1283">
        <v>0</v>
      </c>
      <c r="AH1283">
        <v>0</v>
      </c>
      <c r="AI1283">
        <v>0</v>
      </c>
      <c r="AJ1283">
        <v>0</v>
      </c>
      <c r="AK1283">
        <v>0</v>
      </c>
      <c r="AL1283">
        <v>0</v>
      </c>
      <c r="AM1283">
        <v>0</v>
      </c>
      <c r="AN1283">
        <v>0</v>
      </c>
      <c r="AO1283">
        <v>0</v>
      </c>
      <c r="AP1283">
        <v>0.29849999999999999</v>
      </c>
      <c r="AQ1283">
        <v>0.30769999999999997</v>
      </c>
      <c r="AR1283">
        <v>0.61580000000000001</v>
      </c>
      <c r="AS1283">
        <v>0</v>
      </c>
      <c r="AT1283">
        <v>0</v>
      </c>
      <c r="AU1283">
        <v>0</v>
      </c>
      <c r="AV1283">
        <v>0</v>
      </c>
    </row>
    <row r="1284" spans="8:48" x14ac:dyDescent="0.3">
      <c r="H1284" t="s">
        <v>2298</v>
      </c>
      <c r="I1284" t="s">
        <v>2299</v>
      </c>
      <c r="J1284">
        <v>0</v>
      </c>
      <c r="K1284">
        <v>0</v>
      </c>
      <c r="L1284">
        <v>0.52769999999999995</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row>
    <row r="1285" spans="8:48" x14ac:dyDescent="0.3">
      <c r="H1285" t="s">
        <v>2300</v>
      </c>
      <c r="I1285" t="s">
        <v>2301</v>
      </c>
      <c r="J1285">
        <v>0</v>
      </c>
      <c r="K1285">
        <v>0</v>
      </c>
      <c r="L1285">
        <v>0</v>
      </c>
      <c r="M1285">
        <v>0</v>
      </c>
      <c r="N1285">
        <v>0</v>
      </c>
      <c r="O1285">
        <v>0.18709999999999999</v>
      </c>
      <c r="P1285">
        <v>0.4652</v>
      </c>
      <c r="Q1285">
        <v>0.44</v>
      </c>
      <c r="R1285">
        <v>0.43149999999999999</v>
      </c>
      <c r="S1285">
        <v>0.43519999999999998</v>
      </c>
      <c r="T1285">
        <v>0</v>
      </c>
      <c r="U1285">
        <v>0</v>
      </c>
      <c r="V1285">
        <v>0</v>
      </c>
      <c r="W1285">
        <v>0</v>
      </c>
      <c r="X1285">
        <v>0</v>
      </c>
      <c r="Y1285">
        <v>0</v>
      </c>
      <c r="Z1285">
        <v>0.63339999999999996</v>
      </c>
      <c r="AA1285">
        <v>0.62709999999999999</v>
      </c>
      <c r="AB1285">
        <v>0.62819999999999998</v>
      </c>
      <c r="AC1285">
        <v>0.55989999999999995</v>
      </c>
      <c r="AD1285">
        <v>0</v>
      </c>
      <c r="AE1285">
        <v>0</v>
      </c>
      <c r="AF1285">
        <v>0.16250000000000001</v>
      </c>
      <c r="AG1285">
        <v>0.18149999999999999</v>
      </c>
      <c r="AH1285">
        <v>0.91869999999999996</v>
      </c>
      <c r="AI1285">
        <v>0.77190000000000003</v>
      </c>
      <c r="AJ1285">
        <v>0.62819999999999998</v>
      </c>
      <c r="AK1285">
        <v>0.58940000000000003</v>
      </c>
      <c r="AL1285">
        <v>0.53959999999999997</v>
      </c>
      <c r="AM1285">
        <v>0.98270000000000002</v>
      </c>
      <c r="AN1285">
        <v>1.0277000000000001</v>
      </c>
      <c r="AO1285">
        <v>0.52810000000000001</v>
      </c>
      <c r="AP1285">
        <v>0.6169</v>
      </c>
      <c r="AQ1285">
        <v>0.48449999999999999</v>
      </c>
      <c r="AR1285">
        <v>0.43790000000000001</v>
      </c>
      <c r="AS1285">
        <v>0.42230000000000001</v>
      </c>
      <c r="AT1285">
        <v>0</v>
      </c>
      <c r="AU1285">
        <v>0</v>
      </c>
      <c r="AV1285">
        <v>0</v>
      </c>
    </row>
    <row r="1286" spans="8:48" x14ac:dyDescent="0.3">
      <c r="H1286" t="s">
        <v>385</v>
      </c>
      <c r="I1286" t="s">
        <v>558</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0.2702</v>
      </c>
      <c r="AJ1286">
        <v>0.43769999999999998</v>
      </c>
      <c r="AK1286">
        <v>0.34279999999999999</v>
      </c>
      <c r="AL1286">
        <v>0.1278</v>
      </c>
      <c r="AM1286">
        <v>0.59279999999999999</v>
      </c>
      <c r="AN1286">
        <v>0.12039999999999999</v>
      </c>
      <c r="AO1286">
        <v>0</v>
      </c>
      <c r="AP1286">
        <v>0</v>
      </c>
      <c r="AQ1286">
        <v>0</v>
      </c>
      <c r="AR1286">
        <v>0</v>
      </c>
      <c r="AS1286">
        <v>0</v>
      </c>
      <c r="AT1286">
        <v>0.38169999999999998</v>
      </c>
      <c r="AU1286">
        <v>0.39200000000000002</v>
      </c>
      <c r="AV1286">
        <v>0</v>
      </c>
    </row>
    <row r="1287" spans="8:48" x14ac:dyDescent="0.3">
      <c r="H1287" t="s">
        <v>2302</v>
      </c>
      <c r="I1287" t="s">
        <v>2303</v>
      </c>
      <c r="J1287">
        <v>0</v>
      </c>
      <c r="K1287">
        <v>0</v>
      </c>
      <c r="L1287">
        <v>0</v>
      </c>
      <c r="M1287">
        <v>0</v>
      </c>
      <c r="N1287">
        <v>0</v>
      </c>
      <c r="O1287">
        <v>0</v>
      </c>
      <c r="P1287">
        <v>0</v>
      </c>
      <c r="Q1287">
        <v>0.30759999999999998</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row>
    <row r="1288" spans="8:48" x14ac:dyDescent="0.3">
      <c r="H1288" t="s">
        <v>1031</v>
      </c>
      <c r="I1288" t="s">
        <v>1032</v>
      </c>
      <c r="J1288">
        <v>0</v>
      </c>
      <c r="K1288">
        <v>0</v>
      </c>
      <c r="L1288">
        <v>0</v>
      </c>
      <c r="M1288">
        <v>0</v>
      </c>
      <c r="N1288">
        <v>0</v>
      </c>
      <c r="O1288">
        <v>0</v>
      </c>
      <c r="P1288">
        <v>0</v>
      </c>
      <c r="Q1288">
        <v>0</v>
      </c>
      <c r="R1288">
        <v>0</v>
      </c>
      <c r="S1288">
        <v>0.1797</v>
      </c>
      <c r="T1288">
        <v>0.1585</v>
      </c>
      <c r="U1288">
        <v>0.1678</v>
      </c>
      <c r="V1288">
        <v>0.15409999999999999</v>
      </c>
      <c r="W1288">
        <v>0.27160000000000001</v>
      </c>
      <c r="X1288">
        <v>0.23910000000000001</v>
      </c>
      <c r="Y1288">
        <v>0</v>
      </c>
      <c r="Z1288">
        <v>0</v>
      </c>
      <c r="AA1288">
        <v>0</v>
      </c>
      <c r="AB1288">
        <v>0</v>
      </c>
      <c r="AC1288">
        <v>0</v>
      </c>
      <c r="AD1288">
        <v>0</v>
      </c>
      <c r="AE1288">
        <v>0</v>
      </c>
      <c r="AF1288">
        <v>0</v>
      </c>
      <c r="AG1288">
        <v>0</v>
      </c>
      <c r="AH1288">
        <v>0</v>
      </c>
      <c r="AI1288">
        <v>0</v>
      </c>
      <c r="AJ1288">
        <v>0</v>
      </c>
      <c r="AK1288">
        <v>0.25669999999999998</v>
      </c>
      <c r="AL1288">
        <v>0.14219999999999999</v>
      </c>
      <c r="AM1288">
        <v>0</v>
      </c>
      <c r="AN1288">
        <v>0</v>
      </c>
      <c r="AO1288">
        <v>0.19919999999999999</v>
      </c>
      <c r="AP1288">
        <v>0.14330000000000001</v>
      </c>
      <c r="AQ1288">
        <v>0</v>
      </c>
      <c r="AR1288">
        <v>0</v>
      </c>
      <c r="AS1288">
        <v>0</v>
      </c>
      <c r="AT1288">
        <v>0</v>
      </c>
      <c r="AU1288">
        <v>0</v>
      </c>
      <c r="AV1288">
        <v>0</v>
      </c>
    </row>
    <row r="1289" spans="8:48" x14ac:dyDescent="0.3">
      <c r="H1289" t="s">
        <v>2304</v>
      </c>
      <c r="I1289" t="s">
        <v>2305</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0.1857</v>
      </c>
      <c r="AG1289">
        <v>0.35439999999999999</v>
      </c>
      <c r="AH1289">
        <v>0.63329999999999997</v>
      </c>
      <c r="AI1289">
        <v>0.74490000000000001</v>
      </c>
      <c r="AJ1289">
        <v>0.82550000000000001</v>
      </c>
      <c r="AK1289">
        <v>0.64070000000000005</v>
      </c>
      <c r="AL1289">
        <v>0.30649999999999999</v>
      </c>
      <c r="AM1289">
        <v>0.53469999999999995</v>
      </c>
      <c r="AN1289">
        <v>0.28520000000000001</v>
      </c>
      <c r="AO1289">
        <v>0</v>
      </c>
      <c r="AP1289">
        <v>0.36149999999999999</v>
      </c>
      <c r="AQ1289">
        <v>0.48399999999999999</v>
      </c>
      <c r="AR1289">
        <v>0.503</v>
      </c>
      <c r="AS1289">
        <v>0.48110000000000003</v>
      </c>
      <c r="AT1289">
        <v>0</v>
      </c>
      <c r="AU1289">
        <v>0.16250000000000001</v>
      </c>
      <c r="AV1289">
        <v>0</v>
      </c>
    </row>
    <row r="1290" spans="8:48" x14ac:dyDescent="0.3">
      <c r="H1290" t="s">
        <v>652</v>
      </c>
      <c r="I1290" t="s">
        <v>653</v>
      </c>
      <c r="J1290">
        <v>0</v>
      </c>
      <c r="K1290">
        <v>0</v>
      </c>
      <c r="L1290">
        <v>0</v>
      </c>
      <c r="M1290">
        <v>0</v>
      </c>
      <c r="N1290">
        <v>0</v>
      </c>
      <c r="O1290">
        <v>0</v>
      </c>
      <c r="P1290">
        <v>0</v>
      </c>
      <c r="Q1290">
        <v>0</v>
      </c>
      <c r="R1290">
        <v>0</v>
      </c>
      <c r="S1290">
        <v>0</v>
      </c>
      <c r="T1290">
        <v>0</v>
      </c>
      <c r="U1290">
        <v>0</v>
      </c>
      <c r="V1290">
        <v>0</v>
      </c>
      <c r="W1290">
        <v>0</v>
      </c>
      <c r="X1290">
        <v>0</v>
      </c>
      <c r="Y1290">
        <v>0</v>
      </c>
      <c r="Z1290">
        <v>0</v>
      </c>
      <c r="AA1290">
        <v>0.2535</v>
      </c>
      <c r="AB1290">
        <v>0.24629999999999999</v>
      </c>
      <c r="AC1290">
        <v>0.21590000000000001</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row>
    <row r="1291" spans="8:48" x14ac:dyDescent="0.3">
      <c r="H1291" t="s">
        <v>2306</v>
      </c>
      <c r="I1291" t="s">
        <v>2307</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0.20979999999999999</v>
      </c>
      <c r="AM1291">
        <v>0</v>
      </c>
      <c r="AN1291">
        <v>0</v>
      </c>
      <c r="AO1291">
        <v>0</v>
      </c>
      <c r="AP1291">
        <v>0</v>
      </c>
      <c r="AQ1291">
        <v>0</v>
      </c>
      <c r="AR1291">
        <v>0</v>
      </c>
      <c r="AS1291">
        <v>2.8999999999999998E-3</v>
      </c>
      <c r="AT1291">
        <v>0.2432</v>
      </c>
      <c r="AU1291">
        <v>0.21099999999999999</v>
      </c>
      <c r="AV1291">
        <v>0</v>
      </c>
    </row>
    <row r="1292" spans="8:48" x14ac:dyDescent="0.3">
      <c r="H1292" t="s">
        <v>1033</v>
      </c>
      <c r="I1292" t="s">
        <v>1034</v>
      </c>
      <c r="J1292">
        <v>0.76680000000000004</v>
      </c>
      <c r="K1292">
        <v>0.54779999999999995</v>
      </c>
      <c r="L1292">
        <v>0.72160000000000002</v>
      </c>
      <c r="M1292">
        <v>0.67879999999999996</v>
      </c>
      <c r="N1292">
        <v>0.63360000000000005</v>
      </c>
      <c r="O1292">
        <v>0.73960000000000004</v>
      </c>
      <c r="P1292">
        <v>0.71660000000000001</v>
      </c>
      <c r="Q1292">
        <v>0</v>
      </c>
      <c r="R1292">
        <v>0</v>
      </c>
      <c r="S1292">
        <v>0</v>
      </c>
      <c r="T1292">
        <v>0</v>
      </c>
      <c r="U1292">
        <v>0</v>
      </c>
      <c r="V1292">
        <v>0</v>
      </c>
      <c r="W1292">
        <v>0</v>
      </c>
      <c r="X1292">
        <v>0</v>
      </c>
      <c r="Y1292">
        <v>0</v>
      </c>
      <c r="Z1292">
        <v>0.59489999999999998</v>
      </c>
      <c r="AA1292">
        <v>0.59319999999999995</v>
      </c>
      <c r="AB1292">
        <v>0</v>
      </c>
      <c r="AC1292">
        <v>0</v>
      </c>
      <c r="AD1292">
        <v>0</v>
      </c>
      <c r="AE1292">
        <v>0</v>
      </c>
      <c r="AF1292">
        <v>0</v>
      </c>
      <c r="AG1292">
        <v>0</v>
      </c>
      <c r="AH1292">
        <v>0</v>
      </c>
      <c r="AI1292">
        <v>0</v>
      </c>
      <c r="AJ1292">
        <v>0</v>
      </c>
      <c r="AK1292">
        <v>0</v>
      </c>
      <c r="AL1292">
        <v>0</v>
      </c>
      <c r="AM1292">
        <v>0</v>
      </c>
      <c r="AN1292">
        <v>0.628</v>
      </c>
      <c r="AO1292">
        <v>0.27029999999999998</v>
      </c>
      <c r="AP1292">
        <v>0.13689999999999999</v>
      </c>
      <c r="AQ1292">
        <v>0.1245</v>
      </c>
      <c r="AR1292">
        <v>0</v>
      </c>
      <c r="AS1292">
        <v>0</v>
      </c>
      <c r="AT1292">
        <v>0</v>
      </c>
      <c r="AU1292">
        <v>0</v>
      </c>
      <c r="AV1292">
        <v>0</v>
      </c>
    </row>
    <row r="1293" spans="8:48" x14ac:dyDescent="0.3">
      <c r="H1293" t="s">
        <v>2308</v>
      </c>
      <c r="I1293" t="s">
        <v>2309</v>
      </c>
      <c r="J1293">
        <v>0</v>
      </c>
      <c r="K1293">
        <v>0</v>
      </c>
      <c r="L1293">
        <v>0</v>
      </c>
      <c r="M1293">
        <v>0</v>
      </c>
      <c r="N1293">
        <v>0</v>
      </c>
      <c r="O1293">
        <v>0</v>
      </c>
      <c r="P1293">
        <v>0</v>
      </c>
      <c r="Q1293">
        <v>0</v>
      </c>
      <c r="R1293">
        <v>0.76419999999999999</v>
      </c>
      <c r="S1293">
        <v>0.71509999999999996</v>
      </c>
      <c r="T1293">
        <v>0.62870000000000004</v>
      </c>
      <c r="U1293">
        <v>0.65410000000000001</v>
      </c>
      <c r="V1293">
        <v>0.6653</v>
      </c>
      <c r="W1293">
        <v>0.6694</v>
      </c>
      <c r="X1293">
        <v>0.63980000000000004</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row>
    <row r="1294" spans="8:48" x14ac:dyDescent="0.3">
      <c r="H1294" t="s">
        <v>2310</v>
      </c>
      <c r="I1294" t="s">
        <v>2311</v>
      </c>
      <c r="J1294">
        <v>0</v>
      </c>
      <c r="K1294">
        <v>0</v>
      </c>
      <c r="L1294">
        <v>0</v>
      </c>
      <c r="M1294">
        <v>0.5575</v>
      </c>
      <c r="N1294">
        <v>0.70389999999999997</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row>
    <row r="1295" spans="8:48" x14ac:dyDescent="0.3">
      <c r="H1295" t="s">
        <v>402</v>
      </c>
      <c r="I1295" t="s">
        <v>577</v>
      </c>
      <c r="J1295">
        <v>0</v>
      </c>
      <c r="K1295">
        <v>0</v>
      </c>
      <c r="L1295">
        <v>0</v>
      </c>
      <c r="M1295">
        <v>0.8155</v>
      </c>
      <c r="N1295">
        <v>1.3861000000000001</v>
      </c>
      <c r="O1295">
        <v>0.68130000000000002</v>
      </c>
      <c r="P1295">
        <v>0.76190000000000002</v>
      </c>
      <c r="Q1295">
        <v>0.77910000000000001</v>
      </c>
      <c r="R1295">
        <v>0.2089</v>
      </c>
      <c r="S1295">
        <v>0</v>
      </c>
      <c r="T1295">
        <v>0</v>
      </c>
      <c r="U1295">
        <v>0</v>
      </c>
      <c r="V1295">
        <v>0</v>
      </c>
      <c r="W1295">
        <v>0.4385</v>
      </c>
      <c r="X1295">
        <v>0.60350000000000004</v>
      </c>
      <c r="Y1295">
        <v>0.77210000000000001</v>
      </c>
      <c r="Z1295">
        <v>0.87819999999999998</v>
      </c>
      <c r="AA1295">
        <v>0.74139999999999995</v>
      </c>
      <c r="AB1295">
        <v>0.55230000000000001</v>
      </c>
      <c r="AC1295">
        <v>0.53610000000000002</v>
      </c>
      <c r="AD1295">
        <v>0.55930000000000002</v>
      </c>
      <c r="AE1295">
        <v>0.5988</v>
      </c>
      <c r="AF1295">
        <v>0.78520000000000001</v>
      </c>
      <c r="AG1295">
        <v>0.74109999999999998</v>
      </c>
      <c r="AH1295">
        <v>0.81579999999999997</v>
      </c>
      <c r="AI1295">
        <v>1.1543000000000001</v>
      </c>
      <c r="AJ1295">
        <v>1.0085999999999999</v>
      </c>
      <c r="AK1295">
        <v>1.0478000000000001</v>
      </c>
      <c r="AL1295">
        <v>0.96409999999999996</v>
      </c>
      <c r="AM1295">
        <v>0.73460000000000003</v>
      </c>
      <c r="AN1295">
        <v>0.83979999999999999</v>
      </c>
      <c r="AO1295">
        <v>1.1164000000000001</v>
      </c>
      <c r="AP1295">
        <v>0.65580000000000005</v>
      </c>
      <c r="AQ1295">
        <v>0.40500000000000003</v>
      </c>
      <c r="AR1295">
        <v>0.94230000000000003</v>
      </c>
      <c r="AS1295">
        <v>0.93020000000000003</v>
      </c>
      <c r="AT1295">
        <v>0.41420000000000001</v>
      </c>
      <c r="AU1295">
        <v>0</v>
      </c>
      <c r="AV1295">
        <v>0</v>
      </c>
    </row>
    <row r="1296" spans="8:48" x14ac:dyDescent="0.3">
      <c r="H1296" t="s">
        <v>2312</v>
      </c>
      <c r="I1296" t="s">
        <v>2313</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6.3500000000000001E-2</v>
      </c>
      <c r="AJ1296">
        <v>0.34150000000000003</v>
      </c>
      <c r="AK1296">
        <v>0.27860000000000001</v>
      </c>
      <c r="AL1296">
        <v>0.28710000000000002</v>
      </c>
      <c r="AM1296">
        <v>0</v>
      </c>
      <c r="AN1296">
        <v>0</v>
      </c>
      <c r="AO1296">
        <v>0</v>
      </c>
      <c r="AP1296">
        <v>0</v>
      </c>
      <c r="AQ1296">
        <v>0</v>
      </c>
      <c r="AR1296">
        <v>0</v>
      </c>
      <c r="AS1296">
        <v>0</v>
      </c>
      <c r="AT1296">
        <v>0</v>
      </c>
      <c r="AU1296">
        <v>0</v>
      </c>
      <c r="AV1296">
        <v>0</v>
      </c>
    </row>
    <row r="1297" spans="8:48" x14ac:dyDescent="0.3">
      <c r="H1297" t="s">
        <v>2314</v>
      </c>
      <c r="I1297" t="s">
        <v>2315</v>
      </c>
      <c r="J1297">
        <v>0</v>
      </c>
      <c r="K1297">
        <v>0.52370000000000005</v>
      </c>
      <c r="L1297">
        <v>0.61619999999999997</v>
      </c>
      <c r="M1297">
        <v>0.56410000000000005</v>
      </c>
      <c r="N1297">
        <v>0.59279999999999999</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row>
    <row r="1298" spans="8:48" x14ac:dyDescent="0.3">
      <c r="H1298" t="s">
        <v>1037</v>
      </c>
      <c r="I1298" t="s">
        <v>1038</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0.2767</v>
      </c>
      <c r="AI1298">
        <v>0.28539999999999999</v>
      </c>
      <c r="AJ1298">
        <v>0.1903</v>
      </c>
      <c r="AK1298">
        <v>0</v>
      </c>
      <c r="AL1298">
        <v>0</v>
      </c>
      <c r="AM1298">
        <v>0</v>
      </c>
      <c r="AN1298">
        <v>0</v>
      </c>
      <c r="AO1298">
        <v>0</v>
      </c>
      <c r="AP1298">
        <v>0</v>
      </c>
      <c r="AQ1298">
        <v>0</v>
      </c>
      <c r="AR1298">
        <v>0</v>
      </c>
      <c r="AS1298">
        <v>0</v>
      </c>
      <c r="AT1298">
        <v>0</v>
      </c>
      <c r="AU1298">
        <v>0</v>
      </c>
      <c r="AV1298">
        <v>0</v>
      </c>
    </row>
    <row r="1299" spans="8:48" x14ac:dyDescent="0.3">
      <c r="H1299" t="s">
        <v>2316</v>
      </c>
      <c r="I1299" t="s">
        <v>2317</v>
      </c>
      <c r="J1299">
        <v>0</v>
      </c>
      <c r="K1299">
        <v>0</v>
      </c>
      <c r="L1299">
        <v>0</v>
      </c>
      <c r="M1299">
        <v>0.35420000000000001</v>
      </c>
      <c r="N1299">
        <v>0.97440000000000004</v>
      </c>
      <c r="O1299">
        <v>0.93269999999999997</v>
      </c>
      <c r="P1299">
        <v>1.081</v>
      </c>
      <c r="Q1299">
        <v>1.0634999999999999</v>
      </c>
      <c r="R1299">
        <v>0.91779999999999995</v>
      </c>
      <c r="S1299">
        <v>0.91069999999999995</v>
      </c>
      <c r="T1299">
        <v>0.79659999999999997</v>
      </c>
      <c r="U1299">
        <v>0.92830000000000001</v>
      </c>
      <c r="V1299">
        <v>0.83099999999999996</v>
      </c>
      <c r="W1299">
        <v>0.93620000000000003</v>
      </c>
      <c r="X1299">
        <v>0.1845</v>
      </c>
      <c r="Y1299">
        <v>0</v>
      </c>
      <c r="Z1299">
        <v>0</v>
      </c>
      <c r="AA1299">
        <v>0.2626</v>
      </c>
      <c r="AB1299">
        <v>0</v>
      </c>
      <c r="AC1299">
        <v>0</v>
      </c>
      <c r="AD1299">
        <v>0</v>
      </c>
      <c r="AE1299">
        <v>0</v>
      </c>
      <c r="AF1299">
        <v>0</v>
      </c>
      <c r="AG1299">
        <v>0</v>
      </c>
      <c r="AH1299">
        <v>0</v>
      </c>
      <c r="AI1299">
        <v>0.84799999999999998</v>
      </c>
      <c r="AJ1299">
        <v>0.43519999999999998</v>
      </c>
      <c r="AK1299">
        <v>0</v>
      </c>
      <c r="AL1299">
        <v>0.36370000000000002</v>
      </c>
      <c r="AM1299">
        <v>0</v>
      </c>
      <c r="AN1299">
        <v>0</v>
      </c>
      <c r="AO1299">
        <v>0</v>
      </c>
      <c r="AP1299">
        <v>0</v>
      </c>
      <c r="AQ1299">
        <v>0</v>
      </c>
      <c r="AR1299">
        <v>0</v>
      </c>
      <c r="AS1299">
        <v>0</v>
      </c>
      <c r="AT1299">
        <v>0</v>
      </c>
      <c r="AU1299">
        <v>0</v>
      </c>
      <c r="AV1299">
        <v>0</v>
      </c>
    </row>
    <row r="1300" spans="8:48" x14ac:dyDescent="0.3">
      <c r="H1300" t="s">
        <v>2318</v>
      </c>
      <c r="I1300" t="s">
        <v>2319</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0.58230000000000004</v>
      </c>
      <c r="AK1300">
        <v>0.66520000000000001</v>
      </c>
      <c r="AL1300">
        <v>0</v>
      </c>
      <c r="AM1300">
        <v>0</v>
      </c>
      <c r="AN1300">
        <v>0</v>
      </c>
      <c r="AO1300">
        <v>0</v>
      </c>
      <c r="AP1300">
        <v>0</v>
      </c>
      <c r="AQ1300">
        <v>0</v>
      </c>
      <c r="AR1300">
        <v>0</v>
      </c>
      <c r="AS1300">
        <v>0</v>
      </c>
      <c r="AT1300">
        <v>0</v>
      </c>
      <c r="AU1300">
        <v>0</v>
      </c>
      <c r="AV1300">
        <v>0</v>
      </c>
    </row>
    <row r="1301" spans="8:48" x14ac:dyDescent="0.3">
      <c r="H1301" t="s">
        <v>2320</v>
      </c>
      <c r="I1301" t="s">
        <v>2321</v>
      </c>
      <c r="J1301">
        <v>0</v>
      </c>
      <c r="K1301">
        <v>0</v>
      </c>
      <c r="L1301">
        <v>0</v>
      </c>
      <c r="M1301">
        <v>0</v>
      </c>
      <c r="N1301">
        <v>0</v>
      </c>
      <c r="O1301">
        <v>0</v>
      </c>
      <c r="P1301">
        <v>0</v>
      </c>
      <c r="Q1301">
        <v>0</v>
      </c>
      <c r="R1301">
        <v>0</v>
      </c>
      <c r="S1301">
        <v>0</v>
      </c>
      <c r="T1301">
        <v>0</v>
      </c>
      <c r="U1301">
        <v>0</v>
      </c>
      <c r="V1301">
        <v>0</v>
      </c>
      <c r="W1301">
        <v>0</v>
      </c>
      <c r="X1301">
        <v>0</v>
      </c>
      <c r="Y1301">
        <v>0.13880000000000001</v>
      </c>
      <c r="Z1301">
        <v>0.89229999999999998</v>
      </c>
      <c r="AA1301">
        <v>0.5423</v>
      </c>
      <c r="AB1301">
        <v>0.56089999999999995</v>
      </c>
      <c r="AC1301">
        <v>0.53690000000000004</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row>
    <row r="1302" spans="8:48" x14ac:dyDescent="0.3">
      <c r="H1302" t="s">
        <v>2322</v>
      </c>
      <c r="I1302" t="s">
        <v>2323</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0.24740000000000001</v>
      </c>
      <c r="AC1302">
        <v>0.29459999999999997</v>
      </c>
      <c r="AD1302">
        <v>0.71020000000000005</v>
      </c>
      <c r="AE1302">
        <v>0.88370000000000004</v>
      </c>
      <c r="AF1302">
        <v>0.96179999999999999</v>
      </c>
      <c r="AG1302">
        <v>0.84389999999999998</v>
      </c>
      <c r="AH1302">
        <v>1.0109999999999999</v>
      </c>
      <c r="AI1302">
        <v>0.97540000000000004</v>
      </c>
      <c r="AJ1302">
        <v>0.3266</v>
      </c>
      <c r="AK1302">
        <v>0.3851</v>
      </c>
      <c r="AL1302">
        <v>0.39</v>
      </c>
      <c r="AM1302">
        <v>0.35549999999999998</v>
      </c>
      <c r="AN1302">
        <v>0</v>
      </c>
      <c r="AO1302">
        <v>0</v>
      </c>
      <c r="AP1302">
        <v>0</v>
      </c>
      <c r="AQ1302">
        <v>0</v>
      </c>
      <c r="AR1302">
        <v>0</v>
      </c>
      <c r="AS1302">
        <v>0</v>
      </c>
      <c r="AT1302">
        <v>0</v>
      </c>
      <c r="AU1302">
        <v>0</v>
      </c>
      <c r="AV1302">
        <v>0</v>
      </c>
    </row>
    <row r="1303" spans="8:48" x14ac:dyDescent="0.3">
      <c r="H1303" t="s">
        <v>2324</v>
      </c>
      <c r="I1303" t="s">
        <v>2325</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0.59930000000000005</v>
      </c>
      <c r="AF1303">
        <v>0.69220000000000004</v>
      </c>
      <c r="AG1303">
        <v>0.58550000000000002</v>
      </c>
      <c r="AH1303">
        <v>0</v>
      </c>
      <c r="AI1303">
        <v>0</v>
      </c>
      <c r="AJ1303">
        <v>0</v>
      </c>
      <c r="AK1303">
        <v>0</v>
      </c>
      <c r="AL1303">
        <v>0</v>
      </c>
      <c r="AM1303">
        <v>0</v>
      </c>
      <c r="AN1303">
        <v>0</v>
      </c>
      <c r="AO1303">
        <v>0</v>
      </c>
      <c r="AP1303">
        <v>0</v>
      </c>
      <c r="AQ1303">
        <v>0</v>
      </c>
      <c r="AR1303">
        <v>0</v>
      </c>
      <c r="AS1303">
        <v>0</v>
      </c>
      <c r="AT1303">
        <v>0</v>
      </c>
      <c r="AU1303">
        <v>0</v>
      </c>
      <c r="AV1303">
        <v>0</v>
      </c>
    </row>
    <row r="1304" spans="8:48" x14ac:dyDescent="0.3">
      <c r="H1304" t="s">
        <v>1041</v>
      </c>
      <c r="I1304" t="s">
        <v>1042</v>
      </c>
      <c r="J1304">
        <v>0</v>
      </c>
      <c r="K1304">
        <v>0</v>
      </c>
      <c r="L1304">
        <v>0.63549999999999995</v>
      </c>
      <c r="M1304">
        <v>0.66569999999999996</v>
      </c>
      <c r="N1304">
        <v>0.55659999999999998</v>
      </c>
      <c r="O1304">
        <v>0</v>
      </c>
      <c r="P1304">
        <v>0</v>
      </c>
      <c r="Q1304">
        <v>0</v>
      </c>
      <c r="R1304">
        <v>0</v>
      </c>
      <c r="S1304">
        <v>0.1963</v>
      </c>
      <c r="T1304">
        <v>0.2535</v>
      </c>
      <c r="U1304">
        <v>0.27389999999999998</v>
      </c>
      <c r="V1304">
        <v>3.04E-2</v>
      </c>
      <c r="W1304">
        <v>0</v>
      </c>
      <c r="X1304">
        <v>4.5100000000000001E-2</v>
      </c>
      <c r="Y1304">
        <v>0</v>
      </c>
      <c r="Z1304">
        <v>0</v>
      </c>
      <c r="AA1304">
        <v>0</v>
      </c>
      <c r="AB1304">
        <v>0.3372</v>
      </c>
      <c r="AC1304">
        <v>0.45269999999999999</v>
      </c>
      <c r="AD1304">
        <v>0.54990000000000006</v>
      </c>
      <c r="AE1304">
        <v>1.024</v>
      </c>
      <c r="AF1304">
        <v>0.2006</v>
      </c>
      <c r="AG1304">
        <v>0</v>
      </c>
      <c r="AH1304">
        <v>0</v>
      </c>
      <c r="AI1304">
        <v>0</v>
      </c>
      <c r="AJ1304">
        <v>0</v>
      </c>
      <c r="AK1304">
        <v>0</v>
      </c>
      <c r="AL1304">
        <v>0</v>
      </c>
      <c r="AM1304">
        <v>0</v>
      </c>
      <c r="AN1304">
        <v>0</v>
      </c>
      <c r="AO1304">
        <v>0</v>
      </c>
      <c r="AP1304">
        <v>0</v>
      </c>
      <c r="AQ1304">
        <v>0</v>
      </c>
      <c r="AR1304">
        <v>0</v>
      </c>
      <c r="AS1304">
        <v>0</v>
      </c>
      <c r="AT1304">
        <v>0</v>
      </c>
      <c r="AU1304">
        <v>0</v>
      </c>
      <c r="AV1304">
        <v>0</v>
      </c>
    </row>
    <row r="1305" spans="8:48" x14ac:dyDescent="0.3">
      <c r="H1305" t="s">
        <v>171</v>
      </c>
      <c r="I1305" t="s">
        <v>2326</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8.9099999999999999E-2</v>
      </c>
      <c r="AC1305">
        <v>8.3199999999999996E-2</v>
      </c>
      <c r="AD1305">
        <v>0.46600000000000003</v>
      </c>
      <c r="AE1305">
        <v>0.61109999999999998</v>
      </c>
      <c r="AF1305">
        <v>0.59189999999999998</v>
      </c>
      <c r="AG1305">
        <v>0.97440000000000004</v>
      </c>
      <c r="AH1305">
        <v>0.4289</v>
      </c>
      <c r="AI1305">
        <v>0.44</v>
      </c>
      <c r="AJ1305">
        <v>0.29360000000000003</v>
      </c>
      <c r="AK1305">
        <v>0.45250000000000001</v>
      </c>
      <c r="AL1305">
        <v>0.56569999999999998</v>
      </c>
      <c r="AM1305">
        <v>0.2787</v>
      </c>
      <c r="AN1305">
        <v>0.28520000000000001</v>
      </c>
      <c r="AO1305">
        <v>0</v>
      </c>
      <c r="AP1305">
        <v>0</v>
      </c>
      <c r="AQ1305">
        <v>0</v>
      </c>
      <c r="AR1305">
        <v>0</v>
      </c>
      <c r="AS1305">
        <v>0</v>
      </c>
      <c r="AT1305">
        <v>0</v>
      </c>
      <c r="AU1305">
        <v>0</v>
      </c>
      <c r="AV1305">
        <v>0</v>
      </c>
    </row>
    <row r="1306" spans="8:48" x14ac:dyDescent="0.3">
      <c r="H1306" t="s">
        <v>2327</v>
      </c>
      <c r="I1306" t="s">
        <v>2328</v>
      </c>
      <c r="J1306">
        <v>0.74890000000000001</v>
      </c>
      <c r="K1306">
        <v>0.53280000000000005</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row>
    <row r="1307" spans="8:48" x14ac:dyDescent="0.3">
      <c r="H1307" t="s">
        <v>2329</v>
      </c>
      <c r="I1307" t="s">
        <v>2330</v>
      </c>
      <c r="J1307">
        <v>0</v>
      </c>
      <c r="K1307">
        <v>0</v>
      </c>
      <c r="L1307">
        <v>0</v>
      </c>
      <c r="M1307">
        <v>0</v>
      </c>
      <c r="N1307">
        <v>0</v>
      </c>
      <c r="O1307">
        <v>0</v>
      </c>
      <c r="P1307">
        <v>0</v>
      </c>
      <c r="Q1307">
        <v>0</v>
      </c>
      <c r="R1307">
        <v>0</v>
      </c>
      <c r="S1307">
        <v>0</v>
      </c>
      <c r="T1307">
        <v>0</v>
      </c>
      <c r="U1307">
        <v>0</v>
      </c>
      <c r="V1307">
        <v>0</v>
      </c>
      <c r="W1307">
        <v>0</v>
      </c>
      <c r="X1307">
        <v>0.48909999999999998</v>
      </c>
      <c r="Y1307">
        <v>0.3679</v>
      </c>
      <c r="Z1307">
        <v>0.65139999999999998</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row>
    <row r="1308" spans="8:48" x14ac:dyDescent="0.3">
      <c r="H1308" t="s">
        <v>2331</v>
      </c>
      <c r="I1308" t="s">
        <v>2332</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3.9199999999999999E-2</v>
      </c>
      <c r="AC1308">
        <v>4.4900000000000002E-2</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row>
    <row r="1309" spans="8:48" x14ac:dyDescent="0.3">
      <c r="H1309" t="s">
        <v>2333</v>
      </c>
      <c r="I1309" t="s">
        <v>2334</v>
      </c>
      <c r="J1309">
        <v>0.7016</v>
      </c>
      <c r="K1309">
        <v>0</v>
      </c>
      <c r="L1309">
        <v>0</v>
      </c>
      <c r="M1309">
        <v>0</v>
      </c>
      <c r="N1309">
        <v>0</v>
      </c>
      <c r="O1309">
        <v>0</v>
      </c>
      <c r="P1309">
        <v>0</v>
      </c>
      <c r="Q1309">
        <v>0</v>
      </c>
      <c r="R1309">
        <v>0</v>
      </c>
      <c r="S1309">
        <v>1.3626</v>
      </c>
      <c r="T1309">
        <v>1.9836</v>
      </c>
      <c r="U1309">
        <v>1.7856000000000001</v>
      </c>
      <c r="V1309">
        <v>0.80430000000000001</v>
      </c>
      <c r="W1309">
        <v>0.79390000000000005</v>
      </c>
      <c r="X1309">
        <v>0.45029999999999998</v>
      </c>
      <c r="Y1309">
        <v>0.50849999999999995</v>
      </c>
      <c r="Z1309">
        <v>0</v>
      </c>
      <c r="AA1309">
        <v>0.26419999999999999</v>
      </c>
      <c r="AB1309">
        <v>0.1</v>
      </c>
      <c r="AC1309">
        <v>9.2299999999999993E-2</v>
      </c>
      <c r="AD1309">
        <v>0</v>
      </c>
      <c r="AE1309">
        <v>0</v>
      </c>
      <c r="AF1309">
        <v>0</v>
      </c>
      <c r="AG1309">
        <v>0</v>
      </c>
      <c r="AH1309">
        <v>0</v>
      </c>
      <c r="AI1309">
        <v>0</v>
      </c>
      <c r="AJ1309">
        <v>0</v>
      </c>
      <c r="AK1309">
        <v>0</v>
      </c>
      <c r="AL1309">
        <v>0</v>
      </c>
      <c r="AM1309">
        <v>0</v>
      </c>
      <c r="AN1309">
        <v>0</v>
      </c>
      <c r="AO1309">
        <v>0</v>
      </c>
      <c r="AP1309">
        <v>0.56130000000000002</v>
      </c>
      <c r="AQ1309">
        <v>0.49230000000000002</v>
      </c>
      <c r="AR1309">
        <v>0.30480000000000002</v>
      </c>
      <c r="AS1309">
        <v>0</v>
      </c>
      <c r="AT1309">
        <v>0</v>
      </c>
      <c r="AU1309">
        <v>0</v>
      </c>
      <c r="AV1309">
        <v>0</v>
      </c>
    </row>
    <row r="1310" spans="8:48" x14ac:dyDescent="0.3">
      <c r="H1310" t="s">
        <v>626</v>
      </c>
      <c r="I1310" t="s">
        <v>627</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0.1157</v>
      </c>
      <c r="AG1310">
        <v>0.10340000000000001</v>
      </c>
      <c r="AH1310">
        <v>0.10009999999999999</v>
      </c>
      <c r="AI1310">
        <v>0.55649999999999999</v>
      </c>
      <c r="AJ1310">
        <v>0.68049999999999999</v>
      </c>
      <c r="AK1310">
        <v>0.59760000000000002</v>
      </c>
      <c r="AL1310">
        <v>0.39689999999999998</v>
      </c>
      <c r="AM1310">
        <v>0</v>
      </c>
      <c r="AN1310">
        <v>0</v>
      </c>
      <c r="AO1310">
        <v>0</v>
      </c>
      <c r="AP1310">
        <v>0</v>
      </c>
      <c r="AQ1310">
        <v>0</v>
      </c>
      <c r="AR1310">
        <v>0</v>
      </c>
      <c r="AS1310">
        <v>0</v>
      </c>
      <c r="AT1310">
        <v>0.58609999999999995</v>
      </c>
      <c r="AU1310">
        <v>0</v>
      </c>
      <c r="AV1310">
        <v>0</v>
      </c>
    </row>
    <row r="1311" spans="8:48" x14ac:dyDescent="0.3">
      <c r="H1311" t="s">
        <v>670</v>
      </c>
      <c r="I1311" t="s">
        <v>671</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0.26229999999999998</v>
      </c>
      <c r="AK1311">
        <v>0.3483</v>
      </c>
      <c r="AL1311">
        <v>0</v>
      </c>
      <c r="AM1311">
        <v>0</v>
      </c>
      <c r="AN1311">
        <v>0</v>
      </c>
      <c r="AO1311">
        <v>0</v>
      </c>
      <c r="AP1311">
        <v>0</v>
      </c>
      <c r="AQ1311">
        <v>0</v>
      </c>
      <c r="AR1311">
        <v>0</v>
      </c>
      <c r="AS1311">
        <v>0</v>
      </c>
      <c r="AT1311">
        <v>0</v>
      </c>
      <c r="AU1311">
        <v>0</v>
      </c>
      <c r="AV1311">
        <v>0</v>
      </c>
    </row>
    <row r="1312" spans="8:48" x14ac:dyDescent="0.3">
      <c r="H1312" t="s">
        <v>2335</v>
      </c>
      <c r="I1312" t="s">
        <v>2336</v>
      </c>
      <c r="J1312">
        <v>0</v>
      </c>
      <c r="K1312">
        <v>0.56899999999999995</v>
      </c>
      <c r="L1312">
        <v>0.66220000000000001</v>
      </c>
      <c r="M1312">
        <v>1.3966000000000001</v>
      </c>
      <c r="N1312">
        <v>1.3649</v>
      </c>
      <c r="O1312">
        <v>1.2892999999999999</v>
      </c>
      <c r="P1312">
        <v>0</v>
      </c>
      <c r="Q1312">
        <v>0</v>
      </c>
      <c r="R1312">
        <v>0</v>
      </c>
      <c r="S1312">
        <v>0</v>
      </c>
      <c r="T1312">
        <v>0</v>
      </c>
      <c r="U1312">
        <v>0</v>
      </c>
      <c r="V1312">
        <v>0</v>
      </c>
      <c r="W1312">
        <v>0</v>
      </c>
      <c r="X1312">
        <v>0</v>
      </c>
      <c r="Y1312">
        <v>0</v>
      </c>
      <c r="Z1312">
        <v>0.54239999999999999</v>
      </c>
      <c r="AA1312">
        <v>0.55430000000000001</v>
      </c>
      <c r="AB1312">
        <v>0.58030000000000004</v>
      </c>
      <c r="AC1312">
        <v>0.60399999999999998</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row>
    <row r="1313" spans="8:48" x14ac:dyDescent="0.3">
      <c r="H1313" t="s">
        <v>1047</v>
      </c>
      <c r="I1313" t="s">
        <v>1048</v>
      </c>
      <c r="J1313">
        <v>1.3658999999999999</v>
      </c>
      <c r="K1313">
        <v>0</v>
      </c>
      <c r="L1313">
        <v>0</v>
      </c>
      <c r="M1313">
        <v>0</v>
      </c>
      <c r="N1313">
        <v>0</v>
      </c>
      <c r="O1313">
        <v>0</v>
      </c>
      <c r="P1313">
        <v>0</v>
      </c>
      <c r="Q1313">
        <v>0.73860000000000003</v>
      </c>
      <c r="R1313">
        <v>0.73209999999999997</v>
      </c>
      <c r="S1313">
        <v>0.69689999999999996</v>
      </c>
      <c r="T1313">
        <v>0.55320000000000003</v>
      </c>
      <c r="U1313">
        <v>0.39019999999999999</v>
      </c>
      <c r="V1313">
        <v>0.50280000000000002</v>
      </c>
      <c r="W1313">
        <v>0.41439999999999999</v>
      </c>
      <c r="X1313">
        <v>0.52210000000000001</v>
      </c>
      <c r="Y1313">
        <v>0.67359999999999998</v>
      </c>
      <c r="Z1313">
        <v>0.70620000000000005</v>
      </c>
      <c r="AA1313">
        <v>0.5373</v>
      </c>
      <c r="AB1313">
        <v>0.53220000000000001</v>
      </c>
      <c r="AC1313">
        <v>0.54079999999999995</v>
      </c>
      <c r="AD1313">
        <v>0.48349999999999999</v>
      </c>
      <c r="AE1313">
        <v>0</v>
      </c>
      <c r="AF1313">
        <v>0</v>
      </c>
      <c r="AG1313">
        <v>0</v>
      </c>
      <c r="AH1313">
        <v>0</v>
      </c>
      <c r="AI1313">
        <v>0</v>
      </c>
      <c r="AJ1313">
        <v>0</v>
      </c>
      <c r="AK1313">
        <v>0</v>
      </c>
      <c r="AL1313">
        <v>0</v>
      </c>
      <c r="AM1313">
        <v>0</v>
      </c>
      <c r="AN1313">
        <v>0</v>
      </c>
      <c r="AO1313">
        <v>0</v>
      </c>
      <c r="AP1313">
        <v>0.71589999999999998</v>
      </c>
      <c r="AQ1313">
        <v>0.58809999999999996</v>
      </c>
      <c r="AR1313">
        <v>0.65359999999999996</v>
      </c>
      <c r="AS1313">
        <v>0</v>
      </c>
      <c r="AT1313">
        <v>0</v>
      </c>
      <c r="AU1313">
        <v>0</v>
      </c>
      <c r="AV1313">
        <v>0</v>
      </c>
    </row>
    <row r="1314" spans="8:48" x14ac:dyDescent="0.3">
      <c r="H1314" t="s">
        <v>2337</v>
      </c>
      <c r="I1314" t="s">
        <v>2338</v>
      </c>
      <c r="J1314">
        <v>0.51639999999999997</v>
      </c>
      <c r="K1314">
        <v>0.56030000000000002</v>
      </c>
      <c r="L1314">
        <v>0.60809999999999997</v>
      </c>
      <c r="M1314">
        <v>0.61040000000000005</v>
      </c>
      <c r="N1314">
        <v>0.65180000000000005</v>
      </c>
      <c r="O1314">
        <v>0.73299999999999998</v>
      </c>
      <c r="P1314">
        <v>0.67479999999999996</v>
      </c>
      <c r="Q1314">
        <v>0</v>
      </c>
      <c r="R1314">
        <v>0</v>
      </c>
      <c r="S1314">
        <v>0</v>
      </c>
      <c r="T1314">
        <v>0</v>
      </c>
      <c r="U1314">
        <v>0</v>
      </c>
      <c r="V1314">
        <v>0</v>
      </c>
      <c r="W1314">
        <v>0</v>
      </c>
      <c r="X1314">
        <v>0</v>
      </c>
      <c r="Y1314">
        <v>0</v>
      </c>
      <c r="Z1314">
        <v>0.27610000000000001</v>
      </c>
      <c r="AA1314">
        <v>0.2959</v>
      </c>
      <c r="AB1314">
        <v>0</v>
      </c>
      <c r="AC1314">
        <v>0</v>
      </c>
      <c r="AD1314">
        <v>0</v>
      </c>
      <c r="AE1314">
        <v>0</v>
      </c>
      <c r="AF1314">
        <v>0.23080000000000001</v>
      </c>
      <c r="AG1314">
        <v>0.24460000000000001</v>
      </c>
      <c r="AH1314">
        <v>0.22720000000000001</v>
      </c>
      <c r="AI1314">
        <v>0.21809999999999999</v>
      </c>
      <c r="AJ1314">
        <v>0</v>
      </c>
      <c r="AK1314">
        <v>0</v>
      </c>
      <c r="AL1314">
        <v>0</v>
      </c>
      <c r="AM1314">
        <v>0</v>
      </c>
      <c r="AN1314">
        <v>0</v>
      </c>
      <c r="AO1314">
        <v>0</v>
      </c>
      <c r="AP1314">
        <v>0</v>
      </c>
      <c r="AQ1314">
        <v>0</v>
      </c>
      <c r="AR1314">
        <v>0</v>
      </c>
      <c r="AS1314">
        <v>0</v>
      </c>
      <c r="AT1314">
        <v>0</v>
      </c>
      <c r="AU1314">
        <v>0</v>
      </c>
      <c r="AV1314">
        <v>0</v>
      </c>
    </row>
    <row r="1315" spans="8:48" x14ac:dyDescent="0.3">
      <c r="H1315" t="s">
        <v>2339</v>
      </c>
      <c r="I1315" t="s">
        <v>2340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0.66739999999999999</v>
      </c>
      <c r="AG1315">
        <v>0.78910000000000002</v>
      </c>
      <c r="AH1315">
        <v>0.79869999999999997</v>
      </c>
      <c r="AI1315">
        <v>1.0105</v>
      </c>
      <c r="AJ1315">
        <v>0.91539999999999999</v>
      </c>
      <c r="AK1315">
        <v>0.8962</v>
      </c>
      <c r="AL1315">
        <v>0.91920000000000002</v>
      </c>
      <c r="AM1315">
        <v>0</v>
      </c>
      <c r="AN1315">
        <v>0</v>
      </c>
      <c r="AO1315">
        <v>0</v>
      </c>
      <c r="AP1315">
        <v>0</v>
      </c>
      <c r="AQ1315">
        <v>0</v>
      </c>
      <c r="AR1315">
        <v>0</v>
      </c>
      <c r="AS1315">
        <v>0</v>
      </c>
      <c r="AT1315">
        <v>0</v>
      </c>
      <c r="AU1315">
        <v>0</v>
      </c>
      <c r="AV1315">
        <v>0</v>
      </c>
    </row>
    <row r="1316" spans="8:48" x14ac:dyDescent="0.3">
      <c r="H1316" t="s">
        <v>2341</v>
      </c>
      <c r="I1316" t="s">
        <v>2342</v>
      </c>
      <c r="J1316">
        <v>0</v>
      </c>
      <c r="K1316">
        <v>0</v>
      </c>
      <c r="L1316">
        <v>0</v>
      </c>
      <c r="M1316">
        <v>0</v>
      </c>
      <c r="N1316">
        <v>0</v>
      </c>
      <c r="O1316">
        <v>0</v>
      </c>
      <c r="P1316">
        <v>0.87680000000000002</v>
      </c>
      <c r="Q1316">
        <v>1.1072</v>
      </c>
      <c r="R1316">
        <v>0.15640000000000001</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row>
    <row r="1317" spans="8:48" x14ac:dyDescent="0.3">
      <c r="H1317" t="s">
        <v>685</v>
      </c>
      <c r="I1317" t="s">
        <v>686</v>
      </c>
      <c r="J1317">
        <v>0</v>
      </c>
      <c r="K1317">
        <v>0</v>
      </c>
      <c r="L1317">
        <v>0</v>
      </c>
      <c r="M1317">
        <v>0</v>
      </c>
      <c r="N1317">
        <v>0</v>
      </c>
      <c r="O1317">
        <v>0</v>
      </c>
      <c r="P1317">
        <v>0</v>
      </c>
      <c r="Q1317">
        <v>0</v>
      </c>
      <c r="R1317">
        <v>0</v>
      </c>
      <c r="S1317">
        <v>0</v>
      </c>
      <c r="T1317">
        <v>0</v>
      </c>
      <c r="U1317">
        <v>0</v>
      </c>
      <c r="V1317">
        <v>0</v>
      </c>
      <c r="W1317">
        <v>0</v>
      </c>
      <c r="X1317">
        <v>0</v>
      </c>
      <c r="Y1317">
        <v>0</v>
      </c>
      <c r="Z1317">
        <v>0</v>
      </c>
      <c r="AA1317">
        <v>0.25609999999999999</v>
      </c>
      <c r="AB1317">
        <v>0.22239999999999999</v>
      </c>
      <c r="AC1317">
        <v>0.23250000000000001</v>
      </c>
      <c r="AD1317">
        <v>0.2261</v>
      </c>
      <c r="AE1317">
        <v>0.21679999999999999</v>
      </c>
      <c r="AF1317">
        <v>0.29099999999999998</v>
      </c>
      <c r="AG1317">
        <v>0.37509999999999999</v>
      </c>
      <c r="AH1317">
        <v>0.26040000000000002</v>
      </c>
      <c r="AI1317">
        <v>0.46439999999999998</v>
      </c>
      <c r="AJ1317">
        <v>0.67490000000000006</v>
      </c>
      <c r="AK1317">
        <v>0.58579999999999999</v>
      </c>
      <c r="AL1317">
        <v>0.66059999999999997</v>
      </c>
      <c r="AM1317">
        <v>0.70799999999999996</v>
      </c>
      <c r="AN1317">
        <v>0.4239</v>
      </c>
      <c r="AO1317">
        <v>0.34320000000000001</v>
      </c>
      <c r="AP1317">
        <v>0</v>
      </c>
      <c r="AQ1317">
        <v>0</v>
      </c>
      <c r="AR1317">
        <v>0</v>
      </c>
      <c r="AS1317">
        <v>0</v>
      </c>
      <c r="AT1317">
        <v>0</v>
      </c>
      <c r="AU1317">
        <v>0</v>
      </c>
      <c r="AV1317">
        <v>0</v>
      </c>
    </row>
    <row r="1318" spans="8:48" x14ac:dyDescent="0.3">
      <c r="H1318" t="s">
        <v>2343</v>
      </c>
      <c r="I1318" t="s">
        <v>2344</v>
      </c>
      <c r="J1318">
        <v>0</v>
      </c>
      <c r="K1318">
        <v>0</v>
      </c>
      <c r="L1318">
        <v>0</v>
      </c>
      <c r="M1318">
        <v>0</v>
      </c>
      <c r="N1318">
        <v>0</v>
      </c>
      <c r="O1318">
        <v>0</v>
      </c>
      <c r="P1318">
        <v>0</v>
      </c>
      <c r="Q1318">
        <v>0</v>
      </c>
      <c r="R1318">
        <v>0</v>
      </c>
      <c r="S1318">
        <v>0</v>
      </c>
      <c r="T1318">
        <v>0</v>
      </c>
      <c r="U1318">
        <v>0</v>
      </c>
      <c r="V1318">
        <v>0</v>
      </c>
      <c r="W1318">
        <v>0</v>
      </c>
      <c r="X1318">
        <v>0</v>
      </c>
      <c r="Y1318">
        <v>0</v>
      </c>
      <c r="Z1318">
        <v>0.61870000000000003</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row>
    <row r="1319" spans="8:48" x14ac:dyDescent="0.3">
      <c r="H1319" t="s">
        <v>2345</v>
      </c>
      <c r="I1319" t="s">
        <v>2346</v>
      </c>
      <c r="J1319">
        <v>0</v>
      </c>
      <c r="K1319">
        <v>0</v>
      </c>
      <c r="L1319">
        <v>0</v>
      </c>
      <c r="M1319">
        <v>0</v>
      </c>
      <c r="N1319">
        <v>0</v>
      </c>
      <c r="O1319">
        <v>0</v>
      </c>
      <c r="P1319">
        <v>0.53339999999999999</v>
      </c>
      <c r="Q1319">
        <v>0.56540000000000001</v>
      </c>
      <c r="R1319">
        <v>0</v>
      </c>
      <c r="S1319">
        <v>0</v>
      </c>
      <c r="T1319">
        <v>0</v>
      </c>
      <c r="U1319">
        <v>0</v>
      </c>
      <c r="V1319">
        <v>0</v>
      </c>
      <c r="W1319">
        <v>0</v>
      </c>
      <c r="X1319">
        <v>0</v>
      </c>
      <c r="Y1319">
        <v>0</v>
      </c>
      <c r="Z1319">
        <v>0</v>
      </c>
      <c r="AA1319">
        <v>0.25269999999999998</v>
      </c>
      <c r="AB1319">
        <v>0.23</v>
      </c>
      <c r="AC1319">
        <v>0.26119999999999999</v>
      </c>
      <c r="AD1319">
        <v>0</v>
      </c>
      <c r="AE1319">
        <v>0</v>
      </c>
      <c r="AF1319">
        <v>0</v>
      </c>
      <c r="AG1319">
        <v>0</v>
      </c>
      <c r="AH1319">
        <v>0</v>
      </c>
      <c r="AI1319">
        <v>0.62549999999999994</v>
      </c>
      <c r="AJ1319">
        <v>0.50729999999999997</v>
      </c>
      <c r="AK1319">
        <v>0</v>
      </c>
      <c r="AL1319">
        <v>0</v>
      </c>
      <c r="AM1319">
        <v>0</v>
      </c>
      <c r="AN1319">
        <v>0</v>
      </c>
      <c r="AO1319">
        <v>0</v>
      </c>
      <c r="AP1319">
        <v>0</v>
      </c>
      <c r="AQ1319">
        <v>0</v>
      </c>
      <c r="AR1319">
        <v>0</v>
      </c>
      <c r="AS1319">
        <v>0</v>
      </c>
      <c r="AT1319">
        <v>0</v>
      </c>
      <c r="AU1319">
        <v>0</v>
      </c>
      <c r="AV1319">
        <v>0</v>
      </c>
    </row>
    <row r="1320" spans="8:48" x14ac:dyDescent="0.3">
      <c r="H1320" t="s">
        <v>2347</v>
      </c>
      <c r="I1320" t="s">
        <v>2348</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6.6400000000000001E-2</v>
      </c>
      <c r="AG1320">
        <v>7.2900000000000006E-2</v>
      </c>
      <c r="AH1320">
        <v>0</v>
      </c>
      <c r="AI1320">
        <v>0.28499999999999998</v>
      </c>
      <c r="AJ1320">
        <v>0</v>
      </c>
      <c r="AK1320">
        <v>0</v>
      </c>
      <c r="AL1320">
        <v>0</v>
      </c>
      <c r="AM1320">
        <v>0</v>
      </c>
      <c r="AN1320">
        <v>0</v>
      </c>
      <c r="AO1320">
        <v>0</v>
      </c>
      <c r="AP1320">
        <v>0</v>
      </c>
      <c r="AQ1320">
        <v>0</v>
      </c>
      <c r="AR1320">
        <v>0</v>
      </c>
      <c r="AS1320">
        <v>0</v>
      </c>
      <c r="AT1320">
        <v>0</v>
      </c>
      <c r="AU1320">
        <v>0</v>
      </c>
      <c r="AV1320">
        <v>0</v>
      </c>
    </row>
    <row r="1321" spans="8:48" x14ac:dyDescent="0.3">
      <c r="H1321" t="s">
        <v>2349</v>
      </c>
      <c r="I1321" t="s">
        <v>2350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0.2102</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row>
    <row r="1322" spans="8:48" x14ac:dyDescent="0.3">
      <c r="H1322" t="s">
        <v>2351</v>
      </c>
      <c r="I1322" t="s">
        <v>2352</v>
      </c>
      <c r="J1322">
        <v>0</v>
      </c>
      <c r="K1322">
        <v>0</v>
      </c>
      <c r="L1322">
        <v>0</v>
      </c>
      <c r="M1322">
        <v>0</v>
      </c>
      <c r="N1322">
        <v>0</v>
      </c>
      <c r="O1322">
        <v>0</v>
      </c>
      <c r="P1322">
        <v>0</v>
      </c>
      <c r="Q1322">
        <v>0</v>
      </c>
      <c r="R1322">
        <v>0</v>
      </c>
      <c r="S1322">
        <v>0</v>
      </c>
      <c r="T1322">
        <v>0</v>
      </c>
      <c r="U1322">
        <v>0</v>
      </c>
      <c r="V1322">
        <v>0</v>
      </c>
      <c r="W1322">
        <v>0</v>
      </c>
      <c r="X1322">
        <v>0</v>
      </c>
      <c r="Y1322">
        <v>0</v>
      </c>
      <c r="Z1322">
        <v>0.62939999999999996</v>
      </c>
      <c r="AA1322">
        <v>0.96730000000000005</v>
      </c>
      <c r="AB1322">
        <v>0.65300000000000002</v>
      </c>
      <c r="AC1322">
        <v>0.71689999999999998</v>
      </c>
      <c r="AD1322">
        <v>0.48010000000000003</v>
      </c>
      <c r="AE1322">
        <v>0.57420000000000004</v>
      </c>
      <c r="AF1322">
        <v>0.75019999999999998</v>
      </c>
      <c r="AG1322">
        <v>0.76680000000000004</v>
      </c>
      <c r="AH1322">
        <v>0.38700000000000001</v>
      </c>
      <c r="AI1322">
        <v>0.4627</v>
      </c>
      <c r="AJ1322">
        <v>0.39389999999999997</v>
      </c>
      <c r="AK1322">
        <v>0.51380000000000003</v>
      </c>
      <c r="AL1322">
        <v>0.48470000000000002</v>
      </c>
      <c r="AM1322">
        <v>0.25519999999999998</v>
      </c>
      <c r="AN1322">
        <v>0</v>
      </c>
      <c r="AO1322">
        <v>0</v>
      </c>
      <c r="AP1322">
        <v>0</v>
      </c>
      <c r="AQ1322">
        <v>0</v>
      </c>
      <c r="AR1322">
        <v>0</v>
      </c>
      <c r="AS1322">
        <v>0</v>
      </c>
      <c r="AT1322">
        <v>0</v>
      </c>
      <c r="AU1322">
        <v>0</v>
      </c>
      <c r="AV1322">
        <v>0</v>
      </c>
    </row>
    <row r="1323" spans="8:48" x14ac:dyDescent="0.3">
      <c r="H1323" t="s">
        <v>2353</v>
      </c>
      <c r="I1323" t="s">
        <v>2354</v>
      </c>
      <c r="J1323">
        <v>0</v>
      </c>
      <c r="K1323">
        <v>0</v>
      </c>
      <c r="L1323">
        <v>0</v>
      </c>
      <c r="M1323">
        <v>0</v>
      </c>
      <c r="N1323">
        <v>0</v>
      </c>
      <c r="O1323">
        <v>0</v>
      </c>
      <c r="P1323">
        <v>0</v>
      </c>
      <c r="Q1323">
        <v>0</v>
      </c>
      <c r="R1323">
        <v>0</v>
      </c>
      <c r="S1323">
        <v>0</v>
      </c>
      <c r="T1323">
        <v>0</v>
      </c>
      <c r="U1323">
        <v>0</v>
      </c>
      <c r="V1323">
        <v>0</v>
      </c>
      <c r="W1323">
        <v>0</v>
      </c>
      <c r="X1323">
        <v>0</v>
      </c>
      <c r="Y1323">
        <v>0</v>
      </c>
      <c r="Z1323">
        <v>5.9400000000000001E-2</v>
      </c>
      <c r="AA1323">
        <v>0.16420000000000001</v>
      </c>
      <c r="AB1323">
        <v>0.14929999999999999</v>
      </c>
      <c r="AC1323">
        <v>0.16350000000000001</v>
      </c>
      <c r="AD1323">
        <v>0</v>
      </c>
      <c r="AE1323">
        <v>0</v>
      </c>
      <c r="AF1323">
        <v>0.26519999999999999</v>
      </c>
      <c r="AG1323">
        <v>0.32900000000000001</v>
      </c>
      <c r="AH1323">
        <v>0.2772</v>
      </c>
      <c r="AI1323">
        <v>0.53749999999999998</v>
      </c>
      <c r="AJ1323">
        <v>0.36830000000000002</v>
      </c>
      <c r="AK1323">
        <v>0.4325</v>
      </c>
      <c r="AL1323">
        <v>0.44019999999999998</v>
      </c>
      <c r="AM1323">
        <v>0</v>
      </c>
      <c r="AN1323">
        <v>0</v>
      </c>
      <c r="AO1323">
        <v>0</v>
      </c>
      <c r="AP1323">
        <v>0</v>
      </c>
      <c r="AQ1323">
        <v>0</v>
      </c>
      <c r="AR1323">
        <v>0</v>
      </c>
      <c r="AS1323">
        <v>0</v>
      </c>
      <c r="AT1323">
        <v>0</v>
      </c>
      <c r="AU1323">
        <v>0</v>
      </c>
      <c r="AV1323">
        <v>0</v>
      </c>
    </row>
    <row r="1324" spans="8:48" x14ac:dyDescent="0.3">
      <c r="H1324" t="s">
        <v>2355</v>
      </c>
      <c r="I1324" t="s">
        <v>2356</v>
      </c>
      <c r="J1324">
        <v>0</v>
      </c>
      <c r="K1324">
        <v>0</v>
      </c>
      <c r="L1324">
        <v>0</v>
      </c>
      <c r="M1324">
        <v>0</v>
      </c>
      <c r="N1324">
        <v>0</v>
      </c>
      <c r="O1324">
        <v>0</v>
      </c>
      <c r="P1324">
        <v>0</v>
      </c>
      <c r="Q1324">
        <v>0</v>
      </c>
      <c r="R1324">
        <v>0</v>
      </c>
      <c r="S1324">
        <v>0</v>
      </c>
      <c r="T1324">
        <v>0</v>
      </c>
      <c r="U1324">
        <v>0</v>
      </c>
      <c r="V1324">
        <v>0.2349</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row>
    <row r="1325" spans="8:48" x14ac:dyDescent="0.3">
      <c r="H1325" t="s">
        <v>2357</v>
      </c>
      <c r="I1325" t="s">
        <v>2358</v>
      </c>
      <c r="J1325">
        <v>0</v>
      </c>
      <c r="K1325">
        <v>0</v>
      </c>
      <c r="L1325">
        <v>0</v>
      </c>
      <c r="M1325">
        <v>0</v>
      </c>
      <c r="N1325">
        <v>0</v>
      </c>
      <c r="O1325">
        <v>0</v>
      </c>
      <c r="P1325">
        <v>0</v>
      </c>
      <c r="Q1325">
        <v>0</v>
      </c>
      <c r="R1325">
        <v>0</v>
      </c>
      <c r="S1325">
        <v>0.2306</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row>
    <row r="1326" spans="8:48" x14ac:dyDescent="0.3">
      <c r="H1326" t="s">
        <v>2359</v>
      </c>
      <c r="I1326" t="s">
        <v>2360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0.3851</v>
      </c>
      <c r="AK1326">
        <v>0.40300000000000002</v>
      </c>
      <c r="AL1326">
        <v>0.38119999999999998</v>
      </c>
      <c r="AM1326">
        <v>0.2949</v>
      </c>
      <c r="AN1326">
        <v>0.20780000000000001</v>
      </c>
      <c r="AO1326">
        <v>0.2591</v>
      </c>
      <c r="AP1326">
        <v>0</v>
      </c>
      <c r="AQ1326">
        <v>0</v>
      </c>
      <c r="AR1326">
        <v>0</v>
      </c>
      <c r="AS1326">
        <v>0</v>
      </c>
      <c r="AT1326">
        <v>0</v>
      </c>
      <c r="AU1326">
        <v>0</v>
      </c>
      <c r="AV1326">
        <v>0</v>
      </c>
    </row>
    <row r="1327" spans="8:48" x14ac:dyDescent="0.3">
      <c r="H1327" t="s">
        <v>2361</v>
      </c>
      <c r="I1327" t="s">
        <v>2362</v>
      </c>
      <c r="J1327">
        <v>0</v>
      </c>
      <c r="K1327">
        <v>0.53959999999999997</v>
      </c>
      <c r="L1327">
        <v>0.61240000000000006</v>
      </c>
      <c r="M1327">
        <v>0.63180000000000003</v>
      </c>
      <c r="N1327">
        <v>0</v>
      </c>
      <c r="O1327">
        <v>0</v>
      </c>
      <c r="P1327">
        <v>0</v>
      </c>
      <c r="Q1327">
        <v>0</v>
      </c>
      <c r="R1327">
        <v>0</v>
      </c>
      <c r="S1327">
        <v>0</v>
      </c>
      <c r="T1327">
        <v>0</v>
      </c>
      <c r="U1327">
        <v>0</v>
      </c>
      <c r="V1327">
        <v>0</v>
      </c>
      <c r="W1327">
        <v>0</v>
      </c>
      <c r="X1327">
        <v>0</v>
      </c>
      <c r="Y1327">
        <v>0</v>
      </c>
      <c r="Z1327">
        <v>0</v>
      </c>
      <c r="AA1327">
        <v>0</v>
      </c>
      <c r="AB1327">
        <v>0</v>
      </c>
      <c r="AC1327">
        <v>0</v>
      </c>
      <c r="AD1327">
        <v>0.18770000000000001</v>
      </c>
      <c r="AE1327">
        <v>0</v>
      </c>
      <c r="AF1327">
        <v>0</v>
      </c>
      <c r="AG1327">
        <v>0</v>
      </c>
      <c r="AH1327">
        <v>0</v>
      </c>
      <c r="AI1327">
        <v>0.60489999999999999</v>
      </c>
      <c r="AJ1327">
        <v>0.4587</v>
      </c>
      <c r="AK1327">
        <v>0.253</v>
      </c>
      <c r="AL1327">
        <v>0</v>
      </c>
      <c r="AM1327">
        <v>0</v>
      </c>
      <c r="AN1327">
        <v>0</v>
      </c>
      <c r="AO1327">
        <v>0</v>
      </c>
      <c r="AP1327">
        <v>0</v>
      </c>
      <c r="AQ1327">
        <v>0</v>
      </c>
      <c r="AR1327">
        <v>0</v>
      </c>
      <c r="AS1327">
        <v>0</v>
      </c>
      <c r="AT1327">
        <v>0</v>
      </c>
      <c r="AU1327">
        <v>0</v>
      </c>
      <c r="AV1327">
        <v>0</v>
      </c>
    </row>
    <row r="1328" spans="8:48" x14ac:dyDescent="0.3">
      <c r="H1328" t="s">
        <v>2363</v>
      </c>
      <c r="I1328" t="s">
        <v>2364</v>
      </c>
      <c r="J1328">
        <v>0</v>
      </c>
      <c r="K1328">
        <v>0.74680000000000002</v>
      </c>
      <c r="L1328">
        <v>1.0599000000000001</v>
      </c>
      <c r="M1328">
        <v>0.96530000000000005</v>
      </c>
      <c r="N1328">
        <v>0.94269999999999998</v>
      </c>
      <c r="O1328">
        <v>1.0936999999999999</v>
      </c>
      <c r="P1328">
        <v>1.1231</v>
      </c>
      <c r="Q1328">
        <v>0.85260000000000002</v>
      </c>
      <c r="R1328">
        <v>0</v>
      </c>
      <c r="S1328">
        <v>0</v>
      </c>
      <c r="T1328">
        <v>0</v>
      </c>
      <c r="U1328">
        <v>0</v>
      </c>
      <c r="V1328">
        <v>0.499</v>
      </c>
      <c r="W1328">
        <v>0.92530000000000001</v>
      </c>
      <c r="X1328">
        <v>0.85240000000000005</v>
      </c>
      <c r="Y1328">
        <v>1.0447</v>
      </c>
      <c r="Z1328">
        <v>0.8034</v>
      </c>
      <c r="AA1328">
        <v>0.58809999999999996</v>
      </c>
      <c r="AB1328">
        <v>0.54890000000000005</v>
      </c>
      <c r="AC1328">
        <v>0.52969999999999995</v>
      </c>
      <c r="AD1328">
        <v>0</v>
      </c>
      <c r="AE1328">
        <v>0</v>
      </c>
      <c r="AF1328">
        <v>0</v>
      </c>
      <c r="AG1328">
        <v>0</v>
      </c>
      <c r="AH1328">
        <v>0</v>
      </c>
      <c r="AI1328">
        <v>0</v>
      </c>
      <c r="AJ1328">
        <v>0.38109999999999999</v>
      </c>
      <c r="AK1328">
        <v>0.34810000000000002</v>
      </c>
      <c r="AL1328">
        <v>0</v>
      </c>
      <c r="AM1328">
        <v>0</v>
      </c>
      <c r="AN1328">
        <v>0</v>
      </c>
      <c r="AO1328">
        <v>0</v>
      </c>
      <c r="AP1328">
        <v>0</v>
      </c>
      <c r="AQ1328">
        <v>0</v>
      </c>
      <c r="AR1328">
        <v>0</v>
      </c>
      <c r="AS1328">
        <v>0</v>
      </c>
      <c r="AT1328">
        <v>0</v>
      </c>
      <c r="AU1328">
        <v>0</v>
      </c>
      <c r="AV1328">
        <v>0</v>
      </c>
    </row>
    <row r="1329" spans="8:48" x14ac:dyDescent="0.3">
      <c r="H1329" t="s">
        <v>2365</v>
      </c>
      <c r="I1329" t="s">
        <v>2366</v>
      </c>
      <c r="J1329">
        <v>0</v>
      </c>
      <c r="K1329">
        <v>0</v>
      </c>
      <c r="L1329">
        <v>0</v>
      </c>
      <c r="M1329">
        <v>0</v>
      </c>
      <c r="N1329">
        <v>0</v>
      </c>
      <c r="O1329">
        <v>0</v>
      </c>
      <c r="P1329">
        <v>0</v>
      </c>
      <c r="Q1329">
        <v>0</v>
      </c>
      <c r="R1329">
        <v>0</v>
      </c>
      <c r="S1329">
        <v>0</v>
      </c>
      <c r="T1329">
        <v>0</v>
      </c>
      <c r="U1329">
        <v>0</v>
      </c>
      <c r="V1329">
        <v>0</v>
      </c>
      <c r="W1329">
        <v>0.20799999999999999</v>
      </c>
      <c r="X1329">
        <v>0</v>
      </c>
      <c r="Y1329">
        <v>0</v>
      </c>
      <c r="Z1329">
        <v>0</v>
      </c>
      <c r="AA1329">
        <v>0</v>
      </c>
      <c r="AB1329">
        <v>0</v>
      </c>
      <c r="AC1329">
        <v>0</v>
      </c>
      <c r="AD1329">
        <v>0.16389999999999999</v>
      </c>
      <c r="AE1329">
        <v>0.19320000000000001</v>
      </c>
      <c r="AF1329">
        <v>0.24560000000000001</v>
      </c>
      <c r="AG1329">
        <v>0.22500000000000001</v>
      </c>
      <c r="AH1329">
        <v>0.17130000000000001</v>
      </c>
      <c r="AI1329">
        <v>0</v>
      </c>
      <c r="AJ1329">
        <v>0</v>
      </c>
      <c r="AK1329">
        <v>0</v>
      </c>
      <c r="AL1329">
        <v>0</v>
      </c>
      <c r="AM1329">
        <v>0</v>
      </c>
      <c r="AN1329">
        <v>0</v>
      </c>
      <c r="AO1329">
        <v>0</v>
      </c>
      <c r="AP1329">
        <v>0</v>
      </c>
      <c r="AQ1329">
        <v>0</v>
      </c>
      <c r="AR1329">
        <v>0</v>
      </c>
      <c r="AS1329">
        <v>0</v>
      </c>
      <c r="AT1329">
        <v>0</v>
      </c>
      <c r="AU1329">
        <v>0</v>
      </c>
      <c r="AV1329">
        <v>0</v>
      </c>
    </row>
    <row r="1330" spans="8:48" x14ac:dyDescent="0.3">
      <c r="H1330" t="s">
        <v>2367</v>
      </c>
      <c r="I1330" t="s">
        <v>2368</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0.53129999999999999</v>
      </c>
      <c r="AK1330">
        <v>0.55200000000000005</v>
      </c>
      <c r="AL1330">
        <v>0.42780000000000001</v>
      </c>
      <c r="AM1330">
        <v>0.30159999999999998</v>
      </c>
      <c r="AN1330">
        <v>0</v>
      </c>
      <c r="AO1330">
        <v>0</v>
      </c>
      <c r="AP1330">
        <v>0</v>
      </c>
      <c r="AQ1330">
        <v>0</v>
      </c>
      <c r="AR1330">
        <v>0</v>
      </c>
      <c r="AS1330">
        <v>0</v>
      </c>
      <c r="AT1330">
        <v>0</v>
      </c>
      <c r="AU1330">
        <v>0</v>
      </c>
      <c r="AV1330">
        <v>0</v>
      </c>
    </row>
    <row r="1331" spans="8:48" x14ac:dyDescent="0.3">
      <c r="H1331" t="s">
        <v>1051</v>
      </c>
      <c r="I1331" t="s">
        <v>1052</v>
      </c>
      <c r="J1331">
        <v>0</v>
      </c>
      <c r="K1331">
        <v>0.56510000000000005</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row>
    <row r="1332" spans="8:48" x14ac:dyDescent="0.3">
      <c r="H1332" t="s">
        <v>1053</v>
      </c>
      <c r="I1332" t="s">
        <v>1052</v>
      </c>
      <c r="J1332">
        <v>0.7681</v>
      </c>
      <c r="K1332">
        <v>0</v>
      </c>
      <c r="L1332">
        <v>0.72099999999999997</v>
      </c>
      <c r="M1332">
        <v>0.60880000000000001</v>
      </c>
      <c r="N1332">
        <v>0.61219999999999997</v>
      </c>
      <c r="O1332">
        <v>0.68520000000000003</v>
      </c>
      <c r="P1332">
        <v>0</v>
      </c>
      <c r="Q1332">
        <v>0</v>
      </c>
      <c r="R1332">
        <v>0</v>
      </c>
      <c r="S1332">
        <v>0</v>
      </c>
      <c r="T1332">
        <v>0</v>
      </c>
      <c r="U1332">
        <v>0</v>
      </c>
      <c r="V1332">
        <v>0</v>
      </c>
      <c r="W1332">
        <v>0</v>
      </c>
      <c r="X1332">
        <v>0</v>
      </c>
      <c r="Y1332">
        <v>0.16009999999999999</v>
      </c>
      <c r="Z1332">
        <v>0.16089999999999999</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row>
    <row r="1333" spans="8:48" x14ac:dyDescent="0.3">
      <c r="H1333" t="s">
        <v>2369</v>
      </c>
      <c r="I1333" t="s">
        <v>2370</v>
      </c>
      <c r="J1333">
        <v>0.56379999999999997</v>
      </c>
      <c r="K1333">
        <v>1.4052</v>
      </c>
      <c r="L1333">
        <v>0</v>
      </c>
      <c r="M1333">
        <v>1.0071000000000001</v>
      </c>
      <c r="N1333">
        <v>0.94689999999999996</v>
      </c>
      <c r="O1333">
        <v>0.86019999999999996</v>
      </c>
      <c r="P1333">
        <v>1.0518000000000001</v>
      </c>
      <c r="Q1333">
        <v>0.90390000000000004</v>
      </c>
      <c r="R1333">
        <v>0.93859999999999999</v>
      </c>
      <c r="S1333">
        <v>0.9304</v>
      </c>
      <c r="T1333">
        <v>0.70609999999999995</v>
      </c>
      <c r="U1333">
        <v>0.55049999999999999</v>
      </c>
      <c r="V1333">
        <v>0</v>
      </c>
      <c r="W1333">
        <v>0.25519999999999998</v>
      </c>
      <c r="X1333">
        <v>0.26490000000000002</v>
      </c>
      <c r="Y1333">
        <v>0</v>
      </c>
      <c r="Z1333">
        <v>0</v>
      </c>
      <c r="AA1333">
        <v>0</v>
      </c>
      <c r="AB1333">
        <v>0</v>
      </c>
      <c r="AC1333">
        <v>0</v>
      </c>
      <c r="AD1333">
        <v>0.47939999999999999</v>
      </c>
      <c r="AE1333">
        <v>0.45519999999999999</v>
      </c>
      <c r="AF1333">
        <v>0.5887</v>
      </c>
      <c r="AG1333">
        <v>0.73140000000000005</v>
      </c>
      <c r="AH1333">
        <v>0.28610000000000002</v>
      </c>
      <c r="AI1333">
        <v>0.34799999999999998</v>
      </c>
      <c r="AJ1333">
        <v>0.37080000000000002</v>
      </c>
      <c r="AK1333">
        <v>0.62250000000000005</v>
      </c>
      <c r="AL1333">
        <v>0.67169999999999996</v>
      </c>
      <c r="AM1333">
        <v>0.19789999999999999</v>
      </c>
      <c r="AN1333">
        <v>0.17150000000000001</v>
      </c>
      <c r="AO1333">
        <v>0.19139999999999999</v>
      </c>
      <c r="AP1333">
        <v>0.18260000000000001</v>
      </c>
      <c r="AQ1333">
        <v>0.1598</v>
      </c>
      <c r="AR1333">
        <v>0.32079999999999997</v>
      </c>
      <c r="AS1333">
        <v>0</v>
      </c>
      <c r="AT1333">
        <v>0</v>
      </c>
      <c r="AU1333">
        <v>0</v>
      </c>
      <c r="AV1333">
        <v>0</v>
      </c>
    </row>
    <row r="1334" spans="8:48" x14ac:dyDescent="0.3">
      <c r="H1334" t="s">
        <v>650</v>
      </c>
      <c r="I1334" t="s">
        <v>651</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0.26419999999999999</v>
      </c>
      <c r="AM1334">
        <v>0.69179999999999997</v>
      </c>
      <c r="AN1334">
        <v>0.54520000000000002</v>
      </c>
      <c r="AO1334">
        <v>0.2596</v>
      </c>
      <c r="AP1334">
        <v>0</v>
      </c>
      <c r="AQ1334">
        <v>0</v>
      </c>
      <c r="AR1334">
        <v>0</v>
      </c>
      <c r="AS1334">
        <v>0</v>
      </c>
      <c r="AT1334">
        <v>0</v>
      </c>
      <c r="AU1334">
        <v>0</v>
      </c>
      <c r="AV1334">
        <v>0</v>
      </c>
    </row>
    <row r="1335" spans="8:48" x14ac:dyDescent="0.3">
      <c r="H1335" t="s">
        <v>174</v>
      </c>
      <c r="I1335" t="s">
        <v>648</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0.63800000000000001</v>
      </c>
      <c r="AK1335">
        <v>0.67979999999999996</v>
      </c>
      <c r="AL1335">
        <v>0.59140000000000004</v>
      </c>
      <c r="AM1335">
        <v>0.26690000000000003</v>
      </c>
      <c r="AN1335">
        <v>0.17080000000000001</v>
      </c>
      <c r="AO1335">
        <v>0.21479999999999999</v>
      </c>
      <c r="AP1335">
        <v>0</v>
      </c>
      <c r="AQ1335">
        <v>0</v>
      </c>
      <c r="AR1335">
        <v>0</v>
      </c>
      <c r="AS1335">
        <v>0</v>
      </c>
      <c r="AT1335">
        <v>0</v>
      </c>
      <c r="AU1335">
        <v>0</v>
      </c>
      <c r="AV1335">
        <v>0</v>
      </c>
    </row>
    <row r="1336" spans="8:48" x14ac:dyDescent="0.3">
      <c r="H1336" t="s">
        <v>72</v>
      </c>
      <c r="I1336" t="s">
        <v>624</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0.15679999999999999</v>
      </c>
      <c r="AE1336">
        <v>0.18490000000000001</v>
      </c>
      <c r="AF1336">
        <v>0.38850000000000001</v>
      </c>
      <c r="AG1336">
        <v>0.53459999999999996</v>
      </c>
      <c r="AH1336">
        <v>0</v>
      </c>
      <c r="AI1336">
        <v>0</v>
      </c>
      <c r="AJ1336">
        <v>0</v>
      </c>
      <c r="AK1336">
        <v>0</v>
      </c>
      <c r="AL1336">
        <v>0</v>
      </c>
      <c r="AM1336">
        <v>0</v>
      </c>
      <c r="AN1336">
        <v>0</v>
      </c>
      <c r="AO1336">
        <v>0</v>
      </c>
      <c r="AP1336">
        <v>0</v>
      </c>
      <c r="AQ1336">
        <v>0</v>
      </c>
      <c r="AR1336">
        <v>0</v>
      </c>
      <c r="AS1336">
        <v>0</v>
      </c>
      <c r="AT1336">
        <v>0</v>
      </c>
      <c r="AU1336">
        <v>0</v>
      </c>
      <c r="AV1336">
        <v>0</v>
      </c>
    </row>
    <row r="1337" spans="8:48" x14ac:dyDescent="0.3">
      <c r="H1337" t="s">
        <v>2371</v>
      </c>
      <c r="I1337" t="s">
        <v>2372</v>
      </c>
      <c r="J1337">
        <v>0</v>
      </c>
      <c r="K1337">
        <v>0.5726</v>
      </c>
      <c r="L1337">
        <v>0.63639999999999997</v>
      </c>
      <c r="M1337">
        <v>0.65590000000000004</v>
      </c>
      <c r="N1337">
        <v>0</v>
      </c>
      <c r="O1337">
        <v>0</v>
      </c>
      <c r="P1337">
        <v>0</v>
      </c>
      <c r="Q1337">
        <v>0.4345</v>
      </c>
      <c r="R1337">
        <v>0.49909999999999999</v>
      </c>
      <c r="S1337">
        <v>0.41689999999999999</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row>
    <row r="1338" spans="8:48" x14ac:dyDescent="0.3">
      <c r="H1338" t="s">
        <v>2373</v>
      </c>
      <c r="I1338" t="s">
        <v>2374</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6.4199999999999993E-2</v>
      </c>
      <c r="AG1338">
        <v>8.6099999999999996E-2</v>
      </c>
      <c r="AH1338">
        <v>0</v>
      </c>
      <c r="AI1338">
        <v>0</v>
      </c>
      <c r="AJ1338">
        <v>0</v>
      </c>
      <c r="AK1338">
        <v>0</v>
      </c>
      <c r="AL1338">
        <v>0</v>
      </c>
      <c r="AM1338">
        <v>0</v>
      </c>
      <c r="AN1338">
        <v>0</v>
      </c>
      <c r="AO1338">
        <v>0</v>
      </c>
      <c r="AP1338">
        <v>0</v>
      </c>
      <c r="AQ1338">
        <v>0</v>
      </c>
      <c r="AR1338">
        <v>0</v>
      </c>
      <c r="AS1338">
        <v>0</v>
      </c>
      <c r="AT1338">
        <v>0</v>
      </c>
      <c r="AU1338">
        <v>0</v>
      </c>
      <c r="AV1338">
        <v>0</v>
      </c>
    </row>
    <row r="1339" spans="8:48" x14ac:dyDescent="0.3">
      <c r="H1339" t="s">
        <v>2375</v>
      </c>
      <c r="I1339" t="s">
        <v>2376</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8.9399999999999993E-2</v>
      </c>
      <c r="AG1339">
        <v>0.14180000000000001</v>
      </c>
      <c r="AH1339">
        <v>0</v>
      </c>
      <c r="AI1339">
        <v>0</v>
      </c>
      <c r="AJ1339">
        <v>0</v>
      </c>
      <c r="AK1339">
        <v>0</v>
      </c>
      <c r="AL1339">
        <v>0</v>
      </c>
      <c r="AM1339">
        <v>0</v>
      </c>
      <c r="AN1339">
        <v>0</v>
      </c>
      <c r="AO1339">
        <v>0</v>
      </c>
      <c r="AP1339">
        <v>0</v>
      </c>
      <c r="AQ1339">
        <v>0</v>
      </c>
      <c r="AR1339">
        <v>0</v>
      </c>
      <c r="AS1339">
        <v>0</v>
      </c>
      <c r="AT1339">
        <v>0</v>
      </c>
      <c r="AU1339">
        <v>0</v>
      </c>
      <c r="AV1339">
        <v>0</v>
      </c>
    </row>
    <row r="1340" spans="8:48" x14ac:dyDescent="0.3">
      <c r="H1340" t="s">
        <v>2377</v>
      </c>
      <c r="I1340" t="s">
        <v>2378</v>
      </c>
      <c r="J1340">
        <v>0</v>
      </c>
      <c r="K1340">
        <v>0</v>
      </c>
      <c r="L1340">
        <v>0</v>
      </c>
      <c r="M1340">
        <v>0</v>
      </c>
      <c r="N1340">
        <v>0</v>
      </c>
      <c r="O1340">
        <v>0</v>
      </c>
      <c r="P1340">
        <v>0</v>
      </c>
      <c r="Q1340">
        <v>0</v>
      </c>
      <c r="R1340">
        <v>0</v>
      </c>
      <c r="S1340">
        <v>0</v>
      </c>
      <c r="T1340">
        <v>0</v>
      </c>
      <c r="U1340">
        <v>0</v>
      </c>
      <c r="V1340">
        <v>0</v>
      </c>
      <c r="W1340">
        <v>0</v>
      </c>
      <c r="X1340">
        <v>0</v>
      </c>
      <c r="Y1340">
        <v>0</v>
      </c>
      <c r="Z1340">
        <v>5.8999999999999997E-2</v>
      </c>
      <c r="AA1340">
        <v>5.4199999999999998E-2</v>
      </c>
      <c r="AB1340">
        <v>4.1000000000000002E-2</v>
      </c>
      <c r="AC1340">
        <v>4.4299999999999999E-2</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row>
    <row r="1341" spans="8:48" x14ac:dyDescent="0.3">
      <c r="H1341" t="s">
        <v>2379</v>
      </c>
      <c r="I1341" t="s">
        <v>2380</v>
      </c>
      <c r="J1341">
        <v>0</v>
      </c>
      <c r="K1341">
        <v>0</v>
      </c>
      <c r="L1341">
        <v>0</v>
      </c>
      <c r="M1341">
        <v>0</v>
      </c>
      <c r="N1341">
        <v>0</v>
      </c>
      <c r="O1341">
        <v>0</v>
      </c>
      <c r="P1341">
        <v>0</v>
      </c>
      <c r="Q1341">
        <v>0</v>
      </c>
      <c r="R1341">
        <v>0</v>
      </c>
      <c r="S1341">
        <v>0</v>
      </c>
      <c r="T1341">
        <v>0</v>
      </c>
      <c r="U1341">
        <v>0</v>
      </c>
      <c r="V1341">
        <v>0</v>
      </c>
      <c r="W1341">
        <v>0</v>
      </c>
      <c r="X1341">
        <v>0</v>
      </c>
      <c r="Y1341">
        <v>0</v>
      </c>
      <c r="Z1341">
        <v>0.46</v>
      </c>
      <c r="AA1341">
        <v>0.50190000000000001</v>
      </c>
      <c r="AB1341">
        <v>0.46500000000000002</v>
      </c>
      <c r="AC1341">
        <v>0.55740000000000001</v>
      </c>
      <c r="AD1341">
        <v>0.74250000000000005</v>
      </c>
      <c r="AE1341">
        <v>0.89159999999999995</v>
      </c>
      <c r="AF1341">
        <v>0.24390000000000001</v>
      </c>
      <c r="AG1341">
        <v>0</v>
      </c>
      <c r="AH1341">
        <v>0</v>
      </c>
      <c r="AI1341">
        <v>0</v>
      </c>
      <c r="AJ1341">
        <v>0</v>
      </c>
      <c r="AK1341">
        <v>0</v>
      </c>
      <c r="AL1341">
        <v>0</v>
      </c>
      <c r="AM1341">
        <v>0</v>
      </c>
      <c r="AN1341">
        <v>0</v>
      </c>
      <c r="AO1341">
        <v>0</v>
      </c>
      <c r="AP1341">
        <v>0</v>
      </c>
      <c r="AQ1341">
        <v>0</v>
      </c>
      <c r="AR1341">
        <v>0</v>
      </c>
      <c r="AS1341">
        <v>0</v>
      </c>
      <c r="AT1341">
        <v>0</v>
      </c>
      <c r="AU1341">
        <v>0</v>
      </c>
      <c r="AV1341">
        <v>0</v>
      </c>
    </row>
    <row r="1342" spans="8:48" x14ac:dyDescent="0.3">
      <c r="H1342" t="s">
        <v>2381</v>
      </c>
      <c r="I1342" t="s">
        <v>2382</v>
      </c>
      <c r="J1342">
        <v>0</v>
      </c>
      <c r="K1342">
        <v>0</v>
      </c>
      <c r="L1342">
        <v>0</v>
      </c>
      <c r="M1342">
        <v>0</v>
      </c>
      <c r="N1342">
        <v>0</v>
      </c>
      <c r="O1342">
        <v>0</v>
      </c>
      <c r="P1342">
        <v>0</v>
      </c>
      <c r="Q1342">
        <v>0</v>
      </c>
      <c r="R1342">
        <v>0</v>
      </c>
      <c r="S1342">
        <v>0</v>
      </c>
      <c r="T1342">
        <v>0</v>
      </c>
      <c r="U1342">
        <v>0</v>
      </c>
      <c r="V1342">
        <v>0</v>
      </c>
      <c r="W1342">
        <v>0</v>
      </c>
      <c r="X1342">
        <v>0</v>
      </c>
      <c r="Y1342">
        <v>0</v>
      </c>
      <c r="Z1342">
        <v>0.31509999999999999</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0.57489999999999997</v>
      </c>
      <c r="AT1342">
        <v>0</v>
      </c>
      <c r="AU1342">
        <v>0</v>
      </c>
      <c r="AV1342">
        <v>0</v>
      </c>
    </row>
    <row r="1343" spans="8:48" x14ac:dyDescent="0.3">
      <c r="H1343" t="s">
        <v>2383</v>
      </c>
      <c r="I1343" t="s">
        <v>2384</v>
      </c>
      <c r="J1343">
        <v>0</v>
      </c>
      <c r="K1343">
        <v>0</v>
      </c>
      <c r="L1343">
        <v>0.64139999999999997</v>
      </c>
      <c r="M1343">
        <v>0.65229999999999999</v>
      </c>
      <c r="N1343">
        <v>0.56589999999999996</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0.76449999999999996</v>
      </c>
      <c r="AI1343">
        <v>0.64429999999999998</v>
      </c>
      <c r="AJ1343">
        <v>0</v>
      </c>
      <c r="AK1343">
        <v>0.32550000000000001</v>
      </c>
      <c r="AL1343">
        <v>0.66190000000000004</v>
      </c>
      <c r="AM1343">
        <v>0.53190000000000004</v>
      </c>
      <c r="AN1343">
        <v>0</v>
      </c>
      <c r="AO1343">
        <v>0</v>
      </c>
      <c r="AP1343">
        <v>0.32479999999999998</v>
      </c>
      <c r="AQ1343">
        <v>0.66800000000000004</v>
      </c>
      <c r="AR1343">
        <v>0</v>
      </c>
      <c r="AS1343">
        <v>0</v>
      </c>
      <c r="AT1343">
        <v>0</v>
      </c>
      <c r="AU1343">
        <v>0</v>
      </c>
      <c r="AV1343">
        <v>0</v>
      </c>
    </row>
    <row r="1344" spans="8:48" x14ac:dyDescent="0.3">
      <c r="H1344" t="s">
        <v>2385</v>
      </c>
      <c r="I1344" t="s">
        <v>2386</v>
      </c>
      <c r="J1344">
        <v>0</v>
      </c>
      <c r="K1344">
        <v>0</v>
      </c>
      <c r="L1344">
        <v>0</v>
      </c>
      <c r="M1344">
        <v>0</v>
      </c>
      <c r="N1344">
        <v>0</v>
      </c>
      <c r="O1344">
        <v>0</v>
      </c>
      <c r="P1344">
        <v>0</v>
      </c>
      <c r="Q1344">
        <v>0</v>
      </c>
      <c r="R1344">
        <v>0</v>
      </c>
      <c r="S1344">
        <v>0</v>
      </c>
      <c r="T1344">
        <v>0</v>
      </c>
      <c r="U1344">
        <v>0</v>
      </c>
      <c r="V1344">
        <v>0</v>
      </c>
      <c r="W1344">
        <v>0</v>
      </c>
      <c r="X1344">
        <v>0.50049999999999994</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row>
    <row r="1345" spans="8:48" x14ac:dyDescent="0.3">
      <c r="H1345" t="s">
        <v>2387</v>
      </c>
      <c r="I1345" t="s">
        <v>2388</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0.27589999999999998</v>
      </c>
      <c r="AU1345">
        <v>0.18759999999999999</v>
      </c>
      <c r="AV1345">
        <v>0</v>
      </c>
    </row>
    <row r="1346" spans="8:48" x14ac:dyDescent="0.3">
      <c r="H1346" t="s">
        <v>2389</v>
      </c>
      <c r="I1346" t="s">
        <v>2390</v>
      </c>
      <c r="J1346">
        <v>0</v>
      </c>
      <c r="K1346">
        <v>0</v>
      </c>
      <c r="L1346">
        <v>0</v>
      </c>
      <c r="M1346">
        <v>0.71089999999999998</v>
      </c>
      <c r="N1346">
        <v>0.91810000000000003</v>
      </c>
      <c r="O1346">
        <v>0.99660000000000004</v>
      </c>
      <c r="P1346">
        <v>0.55559999999999998</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row>
    <row r="1347" spans="8:48" x14ac:dyDescent="0.3">
      <c r="H1347" t="s">
        <v>462</v>
      </c>
      <c r="I1347" t="s">
        <v>618</v>
      </c>
      <c r="J1347">
        <v>0</v>
      </c>
      <c r="K1347">
        <v>0</v>
      </c>
      <c r="L1347">
        <v>0</v>
      </c>
      <c r="M1347">
        <v>0</v>
      </c>
      <c r="N1347">
        <v>0</v>
      </c>
      <c r="O1347">
        <v>0</v>
      </c>
      <c r="P1347">
        <v>0</v>
      </c>
      <c r="Q1347">
        <v>0</v>
      </c>
      <c r="R1347">
        <v>0</v>
      </c>
      <c r="S1347">
        <v>0</v>
      </c>
      <c r="T1347">
        <v>0</v>
      </c>
      <c r="U1347">
        <v>0</v>
      </c>
      <c r="V1347">
        <v>0</v>
      </c>
      <c r="W1347">
        <v>0</v>
      </c>
      <c r="X1347">
        <v>0</v>
      </c>
      <c r="Y1347">
        <v>0</v>
      </c>
      <c r="Z1347">
        <v>0.59079999999999999</v>
      </c>
      <c r="AA1347">
        <v>0.5383</v>
      </c>
      <c r="AB1347">
        <v>0.6048</v>
      </c>
      <c r="AC1347">
        <v>0.53500000000000003</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row>
    <row r="1348" spans="8:48" x14ac:dyDescent="0.3">
      <c r="H1348" t="s">
        <v>2391</v>
      </c>
      <c r="I1348" t="s">
        <v>2392</v>
      </c>
      <c r="J1348">
        <v>1.0179</v>
      </c>
      <c r="K1348">
        <v>0.46970000000000001</v>
      </c>
      <c r="L1348">
        <v>0.46860000000000002</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row>
    <row r="1349" spans="8:48" x14ac:dyDescent="0.3">
      <c r="H1349" t="s">
        <v>2393</v>
      </c>
      <c r="I1349" t="s">
        <v>2394</v>
      </c>
      <c r="J1349">
        <v>0</v>
      </c>
      <c r="K1349">
        <v>0</v>
      </c>
      <c r="L1349">
        <v>0</v>
      </c>
      <c r="M1349">
        <v>0</v>
      </c>
      <c r="N1349">
        <v>0</v>
      </c>
      <c r="O1349">
        <v>0</v>
      </c>
      <c r="P1349">
        <v>0</v>
      </c>
      <c r="Q1349">
        <v>0</v>
      </c>
      <c r="R1349">
        <v>0</v>
      </c>
      <c r="S1349">
        <v>0</v>
      </c>
      <c r="T1349">
        <v>0</v>
      </c>
      <c r="U1349">
        <v>0</v>
      </c>
      <c r="V1349">
        <v>0</v>
      </c>
      <c r="W1349">
        <v>0</v>
      </c>
      <c r="X1349">
        <v>2.9899999999999999E-2</v>
      </c>
      <c r="Y1349">
        <v>0.25850000000000001</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row>
    <row r="1350" spans="8:48" x14ac:dyDescent="0.3">
      <c r="H1350" t="s">
        <v>2395</v>
      </c>
      <c r="I1350" t="s">
        <v>2396</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8.5099999999999995E-2</v>
      </c>
      <c r="AH1350">
        <v>0</v>
      </c>
      <c r="AI1350">
        <v>0</v>
      </c>
      <c r="AJ1350">
        <v>0</v>
      </c>
      <c r="AK1350">
        <v>0</v>
      </c>
      <c r="AL1350">
        <v>0</v>
      </c>
      <c r="AM1350">
        <v>0</v>
      </c>
      <c r="AN1350">
        <v>0</v>
      </c>
      <c r="AO1350">
        <v>0</v>
      </c>
      <c r="AP1350">
        <v>0</v>
      </c>
      <c r="AQ1350">
        <v>0</v>
      </c>
      <c r="AR1350">
        <v>0</v>
      </c>
      <c r="AS1350">
        <v>0</v>
      </c>
      <c r="AT1350">
        <v>0</v>
      </c>
      <c r="AU1350">
        <v>0</v>
      </c>
      <c r="AV1350">
        <v>0</v>
      </c>
    </row>
    <row r="1351" spans="8:48" x14ac:dyDescent="0.3">
      <c r="H1351" t="s">
        <v>2397</v>
      </c>
      <c r="I1351" t="s">
        <v>2398</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0.31780000000000003</v>
      </c>
      <c r="AP1351">
        <v>0.20349999999999999</v>
      </c>
      <c r="AQ1351">
        <v>0.1986</v>
      </c>
      <c r="AR1351">
        <v>0</v>
      </c>
      <c r="AS1351">
        <v>0</v>
      </c>
      <c r="AT1351">
        <v>0</v>
      </c>
      <c r="AU1351">
        <v>0</v>
      </c>
      <c r="AV1351">
        <v>0</v>
      </c>
    </row>
    <row r="1352" spans="8:48" x14ac:dyDescent="0.3">
      <c r="H1352" t="s">
        <v>2399</v>
      </c>
      <c r="I1352" t="s">
        <v>2400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0.59179999999999999</v>
      </c>
      <c r="AT1352">
        <v>0</v>
      </c>
      <c r="AU1352">
        <v>0</v>
      </c>
      <c r="AV1352">
        <v>0</v>
      </c>
    </row>
    <row r="1353" spans="8:48" x14ac:dyDescent="0.3">
      <c r="H1353" t="s">
        <v>2401</v>
      </c>
      <c r="I1353" t="s">
        <v>2402</v>
      </c>
      <c r="J1353">
        <v>0</v>
      </c>
      <c r="K1353">
        <v>0</v>
      </c>
      <c r="L1353">
        <v>0</v>
      </c>
      <c r="M1353">
        <v>0</v>
      </c>
      <c r="N1353">
        <v>0</v>
      </c>
      <c r="O1353">
        <v>0</v>
      </c>
      <c r="P1353">
        <v>0.65669999999999995</v>
      </c>
      <c r="Q1353">
        <v>0.67949999999999999</v>
      </c>
      <c r="R1353">
        <v>0</v>
      </c>
      <c r="S1353">
        <v>0.72130000000000005</v>
      </c>
      <c r="T1353">
        <v>0.68059999999999998</v>
      </c>
      <c r="U1353">
        <v>0.69269999999999998</v>
      </c>
      <c r="V1353">
        <v>0</v>
      </c>
      <c r="W1353">
        <v>0</v>
      </c>
      <c r="X1353">
        <v>0</v>
      </c>
      <c r="Y1353">
        <v>0</v>
      </c>
      <c r="Z1353">
        <v>0</v>
      </c>
      <c r="AA1353">
        <v>0.14330000000000001</v>
      </c>
      <c r="AB1353">
        <v>0</v>
      </c>
      <c r="AC1353">
        <v>0</v>
      </c>
      <c r="AD1353">
        <v>0</v>
      </c>
      <c r="AE1353">
        <v>0</v>
      </c>
      <c r="AF1353">
        <v>0</v>
      </c>
      <c r="AG1353">
        <v>0</v>
      </c>
      <c r="AH1353">
        <v>0.22309999999999999</v>
      </c>
      <c r="AI1353">
        <v>0</v>
      </c>
      <c r="AJ1353">
        <v>0</v>
      </c>
      <c r="AK1353">
        <v>0</v>
      </c>
      <c r="AL1353">
        <v>0</v>
      </c>
      <c r="AM1353">
        <v>0</v>
      </c>
      <c r="AN1353">
        <v>0</v>
      </c>
      <c r="AO1353">
        <v>0</v>
      </c>
      <c r="AP1353">
        <v>0</v>
      </c>
      <c r="AQ1353">
        <v>0.46939999999999998</v>
      </c>
      <c r="AR1353">
        <v>0.29120000000000001</v>
      </c>
      <c r="AS1353">
        <v>0</v>
      </c>
      <c r="AT1353">
        <v>0</v>
      </c>
      <c r="AU1353">
        <v>0</v>
      </c>
      <c r="AV1353">
        <v>0</v>
      </c>
    </row>
    <row r="1354" spans="8:48" x14ac:dyDescent="0.3">
      <c r="H1354" t="s">
        <v>1058</v>
      </c>
      <c r="I1354" t="s">
        <v>1059</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0.3382</v>
      </c>
      <c r="AI1354">
        <v>0</v>
      </c>
      <c r="AJ1354">
        <v>0</v>
      </c>
      <c r="AK1354">
        <v>0</v>
      </c>
      <c r="AL1354">
        <v>0</v>
      </c>
      <c r="AM1354">
        <v>0</v>
      </c>
      <c r="AN1354">
        <v>0</v>
      </c>
      <c r="AO1354">
        <v>0</v>
      </c>
      <c r="AP1354">
        <v>0</v>
      </c>
      <c r="AQ1354">
        <v>0</v>
      </c>
      <c r="AR1354">
        <v>0</v>
      </c>
      <c r="AS1354">
        <v>0</v>
      </c>
      <c r="AT1354">
        <v>0</v>
      </c>
      <c r="AU1354">
        <v>0</v>
      </c>
      <c r="AV1354">
        <v>0</v>
      </c>
    </row>
    <row r="1355" spans="8:48" x14ac:dyDescent="0.3">
      <c r="H1355" t="s">
        <v>2403</v>
      </c>
      <c r="I1355" t="s">
        <v>2404</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0.61699999999999999</v>
      </c>
      <c r="AU1355">
        <v>0</v>
      </c>
      <c r="AV1355">
        <v>0</v>
      </c>
    </row>
    <row r="1356" spans="8:48" x14ac:dyDescent="0.3">
      <c r="H1356" t="s">
        <v>2405</v>
      </c>
      <c r="I1356" t="s">
        <v>2406</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0.20130000000000001</v>
      </c>
      <c r="AI1356">
        <v>0.28239999999999998</v>
      </c>
      <c r="AJ1356">
        <v>0</v>
      </c>
      <c r="AK1356">
        <v>0</v>
      </c>
      <c r="AL1356">
        <v>0</v>
      </c>
      <c r="AM1356">
        <v>0</v>
      </c>
      <c r="AN1356">
        <v>0</v>
      </c>
      <c r="AO1356">
        <v>0</v>
      </c>
      <c r="AP1356">
        <v>0</v>
      </c>
      <c r="AQ1356">
        <v>0</v>
      </c>
      <c r="AR1356">
        <v>0</v>
      </c>
      <c r="AS1356">
        <v>0</v>
      </c>
      <c r="AT1356">
        <v>0</v>
      </c>
      <c r="AU1356">
        <v>0</v>
      </c>
      <c r="AV1356">
        <v>0</v>
      </c>
    </row>
    <row r="1357" spans="8:48" x14ac:dyDescent="0.3">
      <c r="H1357" t="s">
        <v>184</v>
      </c>
      <c r="I1357" t="s">
        <v>2407</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0.20930000000000001</v>
      </c>
      <c r="AK1357">
        <v>0.2346</v>
      </c>
      <c r="AL1357">
        <v>0.1358</v>
      </c>
      <c r="AM1357">
        <v>0</v>
      </c>
      <c r="AN1357">
        <v>0</v>
      </c>
      <c r="AO1357">
        <v>0</v>
      </c>
      <c r="AP1357">
        <v>0</v>
      </c>
      <c r="AQ1357">
        <v>0</v>
      </c>
      <c r="AR1357">
        <v>0</v>
      </c>
      <c r="AS1357">
        <v>0</v>
      </c>
      <c r="AT1357">
        <v>0</v>
      </c>
      <c r="AU1357">
        <v>0</v>
      </c>
      <c r="AV1357">
        <v>0</v>
      </c>
    </row>
    <row r="1358" spans="8:48" x14ac:dyDescent="0.3">
      <c r="H1358" t="s">
        <v>2408</v>
      </c>
      <c r="I1358" t="s">
        <v>2409</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0.31230000000000002</v>
      </c>
      <c r="AG1358">
        <v>0.37059999999999998</v>
      </c>
      <c r="AH1358">
        <v>0</v>
      </c>
      <c r="AI1358">
        <v>0</v>
      </c>
      <c r="AJ1358">
        <v>0</v>
      </c>
      <c r="AK1358">
        <v>0</v>
      </c>
      <c r="AL1358">
        <v>0</v>
      </c>
      <c r="AM1358">
        <v>0</v>
      </c>
      <c r="AN1358">
        <v>0</v>
      </c>
      <c r="AO1358">
        <v>0</v>
      </c>
      <c r="AP1358">
        <v>0</v>
      </c>
      <c r="AQ1358">
        <v>0</v>
      </c>
      <c r="AR1358">
        <v>0</v>
      </c>
      <c r="AS1358">
        <v>0</v>
      </c>
      <c r="AT1358">
        <v>0</v>
      </c>
      <c r="AU1358">
        <v>0</v>
      </c>
      <c r="AV1358">
        <v>0</v>
      </c>
    </row>
    <row r="1359" spans="8:48" x14ac:dyDescent="0.3">
      <c r="H1359" t="s">
        <v>2410</v>
      </c>
      <c r="I1359" t="s">
        <v>2411</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0.25469999999999998</v>
      </c>
      <c r="AN1359">
        <v>0.22620000000000001</v>
      </c>
      <c r="AO1359">
        <v>0.3493</v>
      </c>
      <c r="AP1359">
        <v>0.37569999999999998</v>
      </c>
      <c r="AQ1359">
        <v>0.25580000000000003</v>
      </c>
      <c r="AR1359">
        <v>0</v>
      </c>
      <c r="AS1359">
        <v>0</v>
      </c>
      <c r="AT1359">
        <v>0</v>
      </c>
      <c r="AU1359">
        <v>0</v>
      </c>
      <c r="AV1359">
        <v>0</v>
      </c>
    </row>
    <row r="1360" spans="8:48" x14ac:dyDescent="0.3">
      <c r="H1360" t="s">
        <v>92</v>
      </c>
      <c r="I1360" t="s">
        <v>684</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0.22600000000000001</v>
      </c>
      <c r="AK1360">
        <v>0.50729999999999997</v>
      </c>
      <c r="AL1360">
        <v>0.31719999999999998</v>
      </c>
      <c r="AM1360">
        <v>0</v>
      </c>
      <c r="AN1360">
        <v>0</v>
      </c>
      <c r="AO1360">
        <v>0</v>
      </c>
      <c r="AP1360">
        <v>0.26889999999999997</v>
      </c>
      <c r="AQ1360">
        <v>0</v>
      </c>
      <c r="AR1360">
        <v>0</v>
      </c>
      <c r="AS1360">
        <v>0</v>
      </c>
      <c r="AT1360">
        <v>0</v>
      </c>
      <c r="AU1360">
        <v>0</v>
      </c>
      <c r="AV1360">
        <v>0</v>
      </c>
    </row>
    <row r="1361" spans="8:48" x14ac:dyDescent="0.3">
      <c r="H1361" t="s">
        <v>2412</v>
      </c>
      <c r="I1361" t="s">
        <v>2413</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0.45119999999999999</v>
      </c>
      <c r="AI1361">
        <v>0.6794</v>
      </c>
      <c r="AJ1361">
        <v>0</v>
      </c>
      <c r="AK1361">
        <v>0</v>
      </c>
      <c r="AL1361">
        <v>0.46460000000000001</v>
      </c>
      <c r="AM1361">
        <v>0.84109999999999996</v>
      </c>
      <c r="AN1361">
        <v>0.91069999999999995</v>
      </c>
      <c r="AO1361">
        <v>0.35799999999999998</v>
      </c>
      <c r="AP1361">
        <v>0</v>
      </c>
      <c r="AQ1361">
        <v>0</v>
      </c>
      <c r="AR1361">
        <v>0</v>
      </c>
      <c r="AS1361">
        <v>0</v>
      </c>
      <c r="AT1361">
        <v>0</v>
      </c>
      <c r="AU1361">
        <v>0</v>
      </c>
      <c r="AV1361">
        <v>0</v>
      </c>
    </row>
    <row r="1362" spans="8:48" x14ac:dyDescent="0.3">
      <c r="H1362" t="s">
        <v>1060</v>
      </c>
      <c r="I1362" t="s">
        <v>1061</v>
      </c>
      <c r="J1362">
        <v>0</v>
      </c>
      <c r="K1362">
        <v>0</v>
      </c>
      <c r="L1362">
        <v>0</v>
      </c>
      <c r="M1362">
        <v>0</v>
      </c>
      <c r="N1362">
        <v>0</v>
      </c>
      <c r="O1362">
        <v>0</v>
      </c>
      <c r="P1362">
        <v>0</v>
      </c>
      <c r="Q1362">
        <v>0.63260000000000005</v>
      </c>
      <c r="R1362">
        <v>0.75239999999999996</v>
      </c>
      <c r="S1362">
        <v>0.68120000000000003</v>
      </c>
      <c r="T1362">
        <v>0.66820000000000002</v>
      </c>
      <c r="U1362">
        <v>0.60109999999999997</v>
      </c>
      <c r="V1362">
        <v>0.65100000000000002</v>
      </c>
      <c r="W1362">
        <v>0.57950000000000002</v>
      </c>
      <c r="X1362">
        <v>0.54559999999999997</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row>
    <row r="1363" spans="8:48" x14ac:dyDescent="0.3">
      <c r="H1363" t="s">
        <v>82</v>
      </c>
      <c r="I1363" t="s">
        <v>633</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0.10100000000000001</v>
      </c>
      <c r="AG1363">
        <v>0.1109</v>
      </c>
      <c r="AH1363">
        <v>0.1138</v>
      </c>
      <c r="AI1363">
        <v>0</v>
      </c>
      <c r="AJ1363">
        <v>0.12920000000000001</v>
      </c>
      <c r="AK1363">
        <v>0</v>
      </c>
      <c r="AL1363">
        <v>0</v>
      </c>
      <c r="AM1363">
        <v>0</v>
      </c>
      <c r="AN1363">
        <v>0</v>
      </c>
      <c r="AO1363">
        <v>0</v>
      </c>
      <c r="AP1363">
        <v>0</v>
      </c>
      <c r="AQ1363">
        <v>0</v>
      </c>
      <c r="AR1363">
        <v>0</v>
      </c>
      <c r="AS1363">
        <v>0</v>
      </c>
      <c r="AT1363">
        <v>0</v>
      </c>
      <c r="AU1363">
        <v>0</v>
      </c>
      <c r="AV1363">
        <v>0</v>
      </c>
    </row>
    <row r="1364" spans="8:48" x14ac:dyDescent="0.3">
      <c r="H1364" t="s">
        <v>1062</v>
      </c>
      <c r="I1364" t="s">
        <v>1063</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0.1091</v>
      </c>
      <c r="AJ1364">
        <v>0</v>
      </c>
      <c r="AK1364">
        <v>0</v>
      </c>
      <c r="AL1364">
        <v>0</v>
      </c>
      <c r="AM1364">
        <v>0</v>
      </c>
      <c r="AN1364">
        <v>0</v>
      </c>
      <c r="AO1364">
        <v>0</v>
      </c>
      <c r="AP1364">
        <v>0</v>
      </c>
      <c r="AQ1364">
        <v>0</v>
      </c>
      <c r="AR1364">
        <v>0</v>
      </c>
      <c r="AS1364">
        <v>0</v>
      </c>
      <c r="AT1364">
        <v>0</v>
      </c>
      <c r="AU1364">
        <v>0</v>
      </c>
      <c r="AV1364">
        <v>0</v>
      </c>
    </row>
    <row r="1365" spans="8:48" x14ac:dyDescent="0.3">
      <c r="H1365" t="s">
        <v>76</v>
      </c>
      <c r="I1365" t="s">
        <v>619</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0.1027</v>
      </c>
      <c r="AG1365">
        <v>8.6999999999999994E-2</v>
      </c>
      <c r="AH1365">
        <v>0.4365</v>
      </c>
      <c r="AI1365">
        <v>0.92020000000000002</v>
      </c>
      <c r="AJ1365">
        <v>1.0474000000000001</v>
      </c>
      <c r="AK1365">
        <v>0.75339999999999996</v>
      </c>
      <c r="AL1365">
        <v>0.52729999999999999</v>
      </c>
      <c r="AM1365">
        <v>0</v>
      </c>
      <c r="AN1365">
        <v>0.37659999999999999</v>
      </c>
      <c r="AO1365">
        <v>0</v>
      </c>
      <c r="AP1365">
        <v>0</v>
      </c>
      <c r="AQ1365">
        <v>0.43480000000000002</v>
      </c>
      <c r="AR1365">
        <v>0</v>
      </c>
      <c r="AS1365">
        <v>0</v>
      </c>
      <c r="AT1365">
        <v>0</v>
      </c>
      <c r="AU1365">
        <v>0</v>
      </c>
      <c r="AV1365">
        <v>0</v>
      </c>
    </row>
    <row r="1366" spans="8:48" x14ac:dyDescent="0.3">
      <c r="H1366" t="s">
        <v>95</v>
      </c>
      <c r="I1366" t="s">
        <v>649</v>
      </c>
      <c r="J1366">
        <v>0</v>
      </c>
      <c r="K1366">
        <v>0</v>
      </c>
      <c r="L1366">
        <v>0</v>
      </c>
      <c r="M1366">
        <v>6.93E-2</v>
      </c>
      <c r="N1366">
        <v>0.62429999999999997</v>
      </c>
      <c r="O1366">
        <v>0.69059999999999999</v>
      </c>
      <c r="P1366">
        <v>0.77290000000000003</v>
      </c>
      <c r="Q1366">
        <v>0.77039999999999997</v>
      </c>
      <c r="R1366">
        <v>0.75239999999999996</v>
      </c>
      <c r="S1366">
        <v>0.67879999999999996</v>
      </c>
      <c r="T1366">
        <v>0.66400000000000003</v>
      </c>
      <c r="U1366">
        <v>0.67759999999999998</v>
      </c>
      <c r="V1366">
        <v>0.75319999999999998</v>
      </c>
      <c r="W1366">
        <v>1.1294999999999999</v>
      </c>
      <c r="X1366">
        <v>1.0318000000000001</v>
      </c>
      <c r="Y1366">
        <v>0.88329999999999997</v>
      </c>
      <c r="Z1366">
        <v>0</v>
      </c>
      <c r="AA1366">
        <v>0.26400000000000001</v>
      </c>
      <c r="AB1366">
        <v>0.21640000000000001</v>
      </c>
      <c r="AC1366">
        <v>0.2311</v>
      </c>
      <c r="AD1366">
        <v>0</v>
      </c>
      <c r="AE1366">
        <v>0</v>
      </c>
      <c r="AF1366">
        <v>0</v>
      </c>
      <c r="AG1366">
        <v>0</v>
      </c>
      <c r="AH1366">
        <v>0</v>
      </c>
      <c r="AI1366">
        <v>0</v>
      </c>
      <c r="AJ1366">
        <v>0.64</v>
      </c>
      <c r="AK1366">
        <v>0.6694</v>
      </c>
      <c r="AL1366">
        <v>0.53469999999999995</v>
      </c>
      <c r="AM1366">
        <v>0.33450000000000002</v>
      </c>
      <c r="AN1366">
        <v>0.33050000000000002</v>
      </c>
      <c r="AO1366">
        <v>0.28570000000000001</v>
      </c>
      <c r="AP1366">
        <v>0</v>
      </c>
      <c r="AQ1366">
        <v>0.69279999999999997</v>
      </c>
      <c r="AR1366">
        <v>0.51900000000000002</v>
      </c>
      <c r="AS1366">
        <v>0</v>
      </c>
      <c r="AT1366">
        <v>0</v>
      </c>
      <c r="AU1366">
        <v>0</v>
      </c>
      <c r="AV1366">
        <v>0</v>
      </c>
    </row>
    <row r="1367" spans="8:48" x14ac:dyDescent="0.3">
      <c r="H1367" t="s">
        <v>2414</v>
      </c>
      <c r="I1367" t="s">
        <v>2415</v>
      </c>
      <c r="J1367">
        <v>0</v>
      </c>
      <c r="K1367">
        <v>0.5746</v>
      </c>
      <c r="L1367">
        <v>0</v>
      </c>
      <c r="M1367">
        <v>0.59250000000000003</v>
      </c>
      <c r="N1367">
        <v>0.60809999999999997</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row>
    <row r="1368" spans="8:48" x14ac:dyDescent="0.3">
      <c r="H1368" t="s">
        <v>674</v>
      </c>
      <c r="I1368" t="s">
        <v>675</v>
      </c>
      <c r="J1368">
        <v>0.42009999999999997</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row>
    <row r="1369" spans="8:48" x14ac:dyDescent="0.3">
      <c r="H1369" t="s">
        <v>2416</v>
      </c>
      <c r="I1369" t="s">
        <v>2417</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0.47539999999999999</v>
      </c>
      <c r="AC1369">
        <v>0.44750000000000001</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row>
    <row r="1370" spans="8:48" x14ac:dyDescent="0.3">
      <c r="H1370" t="s">
        <v>2418</v>
      </c>
      <c r="I1370" t="s">
        <v>2419</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0.187</v>
      </c>
      <c r="AG1370">
        <v>0.16139999999999999</v>
      </c>
      <c r="AH1370">
        <v>0.47389999999999999</v>
      </c>
      <c r="AI1370">
        <v>0.54810000000000003</v>
      </c>
      <c r="AJ1370">
        <v>0.51300000000000001</v>
      </c>
      <c r="AK1370">
        <v>0.28889999999999999</v>
      </c>
      <c r="AL1370">
        <v>0.3226</v>
      </c>
      <c r="AM1370">
        <v>0</v>
      </c>
      <c r="AN1370">
        <v>0</v>
      </c>
      <c r="AO1370">
        <v>0</v>
      </c>
      <c r="AP1370">
        <v>0</v>
      </c>
      <c r="AQ1370">
        <v>0</v>
      </c>
      <c r="AR1370">
        <v>0</v>
      </c>
      <c r="AS1370">
        <v>0</v>
      </c>
      <c r="AT1370">
        <v>0</v>
      </c>
      <c r="AU1370">
        <v>0</v>
      </c>
      <c r="AV1370">
        <v>0</v>
      </c>
    </row>
    <row r="1371" spans="8:48" x14ac:dyDescent="0.3">
      <c r="H1371" t="s">
        <v>2420</v>
      </c>
      <c r="I1371" t="s">
        <v>2421</v>
      </c>
      <c r="J1371">
        <v>0</v>
      </c>
      <c r="K1371">
        <v>0</v>
      </c>
      <c r="L1371">
        <v>0</v>
      </c>
      <c r="M1371">
        <v>0</v>
      </c>
      <c r="N1371">
        <v>0</v>
      </c>
      <c r="O1371">
        <v>0</v>
      </c>
      <c r="P1371">
        <v>0</v>
      </c>
      <c r="Q1371">
        <v>0</v>
      </c>
      <c r="R1371">
        <v>0</v>
      </c>
      <c r="S1371">
        <v>0</v>
      </c>
      <c r="T1371">
        <v>0</v>
      </c>
      <c r="U1371">
        <v>0</v>
      </c>
      <c r="V1371">
        <v>0</v>
      </c>
      <c r="W1371">
        <v>0</v>
      </c>
      <c r="X1371">
        <v>0</v>
      </c>
      <c r="Y1371">
        <v>0</v>
      </c>
      <c r="Z1371">
        <v>0</v>
      </c>
      <c r="AA1371">
        <v>7.5800000000000006E-2</v>
      </c>
      <c r="AB1371">
        <v>8.1500000000000003E-2</v>
      </c>
      <c r="AC1371">
        <v>7.1300000000000002E-2</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row>
    <row r="1372" spans="8:48" x14ac:dyDescent="0.3">
      <c r="H1372" t="s">
        <v>2422</v>
      </c>
      <c r="I1372" t="s">
        <v>2423</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0.38650000000000001</v>
      </c>
      <c r="AR1372">
        <v>0.4088</v>
      </c>
      <c r="AS1372">
        <v>0.3649</v>
      </c>
      <c r="AT1372">
        <v>0.2535</v>
      </c>
      <c r="AU1372">
        <v>0</v>
      </c>
      <c r="AV1372">
        <v>0</v>
      </c>
    </row>
    <row r="1373" spans="8:48" x14ac:dyDescent="0.3">
      <c r="H1373" t="s">
        <v>2424</v>
      </c>
      <c r="I1373" t="s">
        <v>2425</v>
      </c>
      <c r="J1373">
        <v>0</v>
      </c>
      <c r="K1373">
        <v>0.53449999999999998</v>
      </c>
      <c r="L1373">
        <v>0</v>
      </c>
      <c r="M1373">
        <v>0</v>
      </c>
      <c r="N1373">
        <v>0.56610000000000005</v>
      </c>
      <c r="O1373">
        <v>0.60189999999999999</v>
      </c>
      <c r="P1373">
        <v>1.4435</v>
      </c>
      <c r="Q1373">
        <v>1.3056000000000001</v>
      </c>
      <c r="R1373">
        <v>0</v>
      </c>
      <c r="S1373">
        <v>0</v>
      </c>
      <c r="T1373">
        <v>0</v>
      </c>
      <c r="U1373">
        <v>0</v>
      </c>
      <c r="V1373">
        <v>0</v>
      </c>
      <c r="W1373">
        <v>0.51800000000000002</v>
      </c>
      <c r="X1373">
        <v>0.74929999999999997</v>
      </c>
      <c r="Y1373">
        <v>0.74450000000000005</v>
      </c>
      <c r="Z1373">
        <v>0.83440000000000003</v>
      </c>
      <c r="AA1373">
        <v>0.96330000000000005</v>
      </c>
      <c r="AB1373">
        <v>0.4637</v>
      </c>
      <c r="AC1373">
        <v>0.56120000000000003</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row>
    <row r="1374" spans="8:48" x14ac:dyDescent="0.3">
      <c r="H1374" t="s">
        <v>2426</v>
      </c>
      <c r="I1374" t="s">
        <v>2427</v>
      </c>
      <c r="J1374">
        <v>0</v>
      </c>
      <c r="K1374">
        <v>0</v>
      </c>
      <c r="L1374">
        <v>0</v>
      </c>
      <c r="M1374">
        <v>0</v>
      </c>
      <c r="N1374">
        <v>0</v>
      </c>
      <c r="O1374">
        <v>0</v>
      </c>
      <c r="P1374">
        <v>0</v>
      </c>
      <c r="Q1374">
        <v>0</v>
      </c>
      <c r="R1374">
        <v>0</v>
      </c>
      <c r="S1374">
        <v>0</v>
      </c>
      <c r="T1374">
        <v>0</v>
      </c>
      <c r="U1374">
        <v>0</v>
      </c>
      <c r="V1374">
        <v>0</v>
      </c>
      <c r="W1374">
        <v>0</v>
      </c>
      <c r="X1374">
        <v>0.45639999999999997</v>
      </c>
      <c r="Y1374">
        <v>0.52370000000000005</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row>
    <row r="1375" spans="8:48" x14ac:dyDescent="0.3">
      <c r="H1375" t="s">
        <v>2428</v>
      </c>
      <c r="I1375" t="s">
        <v>2429</v>
      </c>
      <c r="J1375">
        <v>0</v>
      </c>
      <c r="K1375">
        <v>0</v>
      </c>
      <c r="L1375">
        <v>0</v>
      </c>
      <c r="M1375">
        <v>0</v>
      </c>
      <c r="N1375">
        <v>0</v>
      </c>
      <c r="O1375">
        <v>0.45529999999999998</v>
      </c>
      <c r="P1375">
        <v>0.40960000000000002</v>
      </c>
      <c r="Q1375">
        <v>0.42699999999999999</v>
      </c>
      <c r="R1375">
        <v>0.40989999999999999</v>
      </c>
      <c r="S1375">
        <v>0.29399999999999998</v>
      </c>
      <c r="T1375">
        <v>0</v>
      </c>
      <c r="U1375">
        <v>0</v>
      </c>
      <c r="V1375">
        <v>0</v>
      </c>
      <c r="W1375">
        <v>0</v>
      </c>
      <c r="X1375">
        <v>0</v>
      </c>
      <c r="Y1375">
        <v>0</v>
      </c>
      <c r="Z1375">
        <v>0</v>
      </c>
      <c r="AA1375">
        <v>0</v>
      </c>
      <c r="AB1375">
        <v>0</v>
      </c>
      <c r="AC1375">
        <v>0</v>
      </c>
      <c r="AD1375">
        <v>0</v>
      </c>
      <c r="AE1375">
        <v>0</v>
      </c>
      <c r="AF1375">
        <v>0</v>
      </c>
      <c r="AG1375">
        <v>0.47410000000000002</v>
      </c>
      <c r="AH1375">
        <v>0.84060000000000001</v>
      </c>
      <c r="AI1375">
        <v>0.70279999999999998</v>
      </c>
      <c r="AJ1375">
        <v>0.64900000000000002</v>
      </c>
      <c r="AK1375">
        <v>0.45179999999999998</v>
      </c>
      <c r="AL1375">
        <v>0.39960000000000001</v>
      </c>
      <c r="AM1375">
        <v>0</v>
      </c>
      <c r="AN1375">
        <v>0</v>
      </c>
      <c r="AO1375">
        <v>0</v>
      </c>
      <c r="AP1375">
        <v>0</v>
      </c>
      <c r="AQ1375">
        <v>0</v>
      </c>
      <c r="AR1375">
        <v>0</v>
      </c>
      <c r="AS1375">
        <v>0</v>
      </c>
      <c r="AT1375">
        <v>0</v>
      </c>
      <c r="AU1375">
        <v>0</v>
      </c>
      <c r="AV1375">
        <v>0</v>
      </c>
    </row>
    <row r="1376" spans="8:48" x14ac:dyDescent="0.3">
      <c r="H1376" t="s">
        <v>2430</v>
      </c>
      <c r="I1376" t="s">
        <v>2431</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0.29799999999999999</v>
      </c>
      <c r="AN1376">
        <v>0</v>
      </c>
      <c r="AO1376">
        <v>0</v>
      </c>
      <c r="AP1376">
        <v>0</v>
      </c>
      <c r="AQ1376">
        <v>0</v>
      </c>
      <c r="AR1376">
        <v>0</v>
      </c>
      <c r="AS1376">
        <v>0</v>
      </c>
      <c r="AT1376">
        <v>0</v>
      </c>
      <c r="AU1376">
        <v>0</v>
      </c>
      <c r="AV1376">
        <v>0</v>
      </c>
    </row>
    <row r="1377" spans="8:48" x14ac:dyDescent="0.3">
      <c r="H1377" t="s">
        <v>1074</v>
      </c>
      <c r="I1377" t="s">
        <v>1075</v>
      </c>
      <c r="J1377">
        <v>0.75960000000000005</v>
      </c>
      <c r="K1377">
        <v>0.56840000000000002</v>
      </c>
      <c r="L1377">
        <v>0</v>
      </c>
      <c r="M1377">
        <v>0.61829999999999996</v>
      </c>
      <c r="N1377">
        <v>0.64529999999999998</v>
      </c>
      <c r="O1377">
        <v>0.76060000000000005</v>
      </c>
      <c r="P1377">
        <v>0.75470000000000004</v>
      </c>
      <c r="Q1377">
        <v>0</v>
      </c>
      <c r="R1377">
        <v>0</v>
      </c>
      <c r="S1377">
        <v>0</v>
      </c>
      <c r="T1377">
        <v>0</v>
      </c>
      <c r="U1377">
        <v>0</v>
      </c>
      <c r="V1377">
        <v>0</v>
      </c>
      <c r="W1377">
        <v>0</v>
      </c>
      <c r="X1377">
        <v>0</v>
      </c>
      <c r="Y1377">
        <v>0</v>
      </c>
      <c r="Z1377">
        <v>0</v>
      </c>
      <c r="AA1377">
        <v>0</v>
      </c>
      <c r="AB1377">
        <v>0</v>
      </c>
      <c r="AC1377">
        <v>0</v>
      </c>
      <c r="AD1377">
        <v>0</v>
      </c>
      <c r="AE1377">
        <v>0</v>
      </c>
      <c r="AF1377">
        <v>0</v>
      </c>
      <c r="AG1377">
        <v>0.1837</v>
      </c>
      <c r="AH1377">
        <v>0</v>
      </c>
      <c r="AI1377">
        <v>0</v>
      </c>
      <c r="AJ1377">
        <v>0</v>
      </c>
      <c r="AK1377">
        <v>0</v>
      </c>
      <c r="AL1377">
        <v>0</v>
      </c>
      <c r="AM1377">
        <v>1.0998000000000001</v>
      </c>
      <c r="AN1377">
        <v>1.2282</v>
      </c>
      <c r="AO1377">
        <v>0.81589999999999996</v>
      </c>
      <c r="AP1377">
        <v>0</v>
      </c>
      <c r="AQ1377">
        <v>0</v>
      </c>
      <c r="AR1377">
        <v>0</v>
      </c>
      <c r="AS1377">
        <v>0</v>
      </c>
      <c r="AT1377">
        <v>0</v>
      </c>
      <c r="AU1377">
        <v>0</v>
      </c>
      <c r="AV1377">
        <v>0</v>
      </c>
    </row>
    <row r="1378" spans="8:48" x14ac:dyDescent="0.3">
      <c r="H1378" t="s">
        <v>2432</v>
      </c>
      <c r="I1378" t="s">
        <v>2433</v>
      </c>
      <c r="J1378">
        <v>0</v>
      </c>
      <c r="K1378">
        <v>0</v>
      </c>
      <c r="L1378">
        <v>0</v>
      </c>
      <c r="M1378">
        <v>0</v>
      </c>
      <c r="N1378">
        <v>0</v>
      </c>
      <c r="O1378">
        <v>0</v>
      </c>
      <c r="P1378">
        <v>0.41760000000000003</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0.3871</v>
      </c>
      <c r="AV1378">
        <v>0</v>
      </c>
    </row>
    <row r="1379" spans="8:48" x14ac:dyDescent="0.3">
      <c r="H1379" t="s">
        <v>2434</v>
      </c>
      <c r="I1379" t="s">
        <v>2435</v>
      </c>
      <c r="J1379">
        <v>0</v>
      </c>
      <c r="K1379">
        <v>0</v>
      </c>
      <c r="L1379">
        <v>0.69579999999999997</v>
      </c>
      <c r="M1379">
        <v>0</v>
      </c>
      <c r="N1379">
        <v>0.56720000000000004</v>
      </c>
      <c r="O1379">
        <v>0.53500000000000003</v>
      </c>
      <c r="P1379">
        <v>0</v>
      </c>
      <c r="Q1379">
        <v>0</v>
      </c>
      <c r="R1379">
        <v>0</v>
      </c>
      <c r="S1379">
        <v>0</v>
      </c>
      <c r="T1379">
        <v>0</v>
      </c>
      <c r="U1379">
        <v>0</v>
      </c>
      <c r="V1379">
        <v>0.47310000000000002</v>
      </c>
      <c r="W1379">
        <v>0.52980000000000005</v>
      </c>
      <c r="X1379">
        <v>0.4657</v>
      </c>
      <c r="Y1379">
        <v>0.4955</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0.58160000000000001</v>
      </c>
      <c r="AS1379">
        <v>0.6794</v>
      </c>
      <c r="AT1379">
        <v>0</v>
      </c>
      <c r="AU1379">
        <v>0</v>
      </c>
      <c r="AV1379">
        <v>0</v>
      </c>
    </row>
    <row r="1380" spans="8:48" x14ac:dyDescent="0.3">
      <c r="H1380" t="s">
        <v>2436</v>
      </c>
      <c r="I1380" t="s">
        <v>2437</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0.32990000000000003</v>
      </c>
      <c r="AQ1380">
        <v>0.31559999999999999</v>
      </c>
      <c r="AR1380">
        <v>0.223</v>
      </c>
      <c r="AS1380">
        <v>0.26829999999999998</v>
      </c>
      <c r="AT1380">
        <v>0.23780000000000001</v>
      </c>
      <c r="AU1380">
        <v>0.27279999999999999</v>
      </c>
      <c r="AV1380">
        <v>0</v>
      </c>
    </row>
    <row r="1381" spans="8:48" x14ac:dyDescent="0.3">
      <c r="H1381" t="s">
        <v>2438</v>
      </c>
      <c r="I1381" t="s">
        <v>2439</v>
      </c>
      <c r="J1381">
        <v>0.25940000000000002</v>
      </c>
      <c r="K1381">
        <v>0.27010000000000001</v>
      </c>
      <c r="L1381">
        <v>0.88580000000000003</v>
      </c>
      <c r="M1381">
        <v>1.3202</v>
      </c>
      <c r="N1381">
        <v>0.81950000000000001</v>
      </c>
      <c r="O1381">
        <v>0</v>
      </c>
      <c r="P1381">
        <v>0</v>
      </c>
      <c r="Q1381">
        <v>0</v>
      </c>
      <c r="R1381">
        <v>0</v>
      </c>
      <c r="S1381">
        <v>0</v>
      </c>
      <c r="T1381">
        <v>0</v>
      </c>
      <c r="U1381">
        <v>0</v>
      </c>
      <c r="V1381">
        <v>0</v>
      </c>
      <c r="W1381">
        <v>0</v>
      </c>
      <c r="X1381">
        <v>0</v>
      </c>
      <c r="Y1381">
        <v>0</v>
      </c>
      <c r="Z1381">
        <v>0</v>
      </c>
      <c r="AA1381">
        <v>0</v>
      </c>
      <c r="AB1381">
        <v>0</v>
      </c>
      <c r="AC1381">
        <v>0</v>
      </c>
      <c r="AD1381">
        <v>0</v>
      </c>
      <c r="AE1381">
        <v>0</v>
      </c>
      <c r="AF1381">
        <v>0.20599999999999999</v>
      </c>
      <c r="AG1381">
        <v>0.2276</v>
      </c>
      <c r="AH1381">
        <v>0.19839999999999999</v>
      </c>
      <c r="AI1381">
        <v>0.16070000000000001</v>
      </c>
      <c r="AJ1381">
        <v>0</v>
      </c>
      <c r="AK1381">
        <v>0.37840000000000001</v>
      </c>
      <c r="AL1381">
        <v>0.40300000000000002</v>
      </c>
      <c r="AM1381">
        <v>0.42349999999999999</v>
      </c>
      <c r="AN1381">
        <v>0.4486</v>
      </c>
      <c r="AO1381">
        <v>0.47789999999999999</v>
      </c>
      <c r="AP1381">
        <v>0.39269999999999999</v>
      </c>
      <c r="AQ1381">
        <v>0.45850000000000002</v>
      </c>
      <c r="AR1381">
        <v>0.50149999999999995</v>
      </c>
      <c r="AS1381">
        <v>0</v>
      </c>
      <c r="AT1381">
        <v>0</v>
      </c>
      <c r="AU1381">
        <v>0.25369999999999998</v>
      </c>
      <c r="AV1381">
        <v>0</v>
      </c>
    </row>
    <row r="1382" spans="8:48" x14ac:dyDescent="0.3">
      <c r="H1382" t="s">
        <v>1076</v>
      </c>
      <c r="I1382" t="s">
        <v>1077</v>
      </c>
      <c r="J1382">
        <v>0</v>
      </c>
      <c r="K1382">
        <v>0</v>
      </c>
      <c r="L1382">
        <v>0</v>
      </c>
      <c r="M1382">
        <v>0</v>
      </c>
      <c r="N1382">
        <v>0</v>
      </c>
      <c r="O1382">
        <v>0</v>
      </c>
      <c r="P1382">
        <v>0</v>
      </c>
      <c r="Q1382">
        <v>0</v>
      </c>
      <c r="R1382">
        <v>0.28870000000000001</v>
      </c>
      <c r="S1382">
        <v>0.25869999999999999</v>
      </c>
      <c r="T1382">
        <v>0</v>
      </c>
      <c r="U1382">
        <v>0</v>
      </c>
      <c r="V1382">
        <v>0</v>
      </c>
      <c r="W1382">
        <v>0</v>
      </c>
      <c r="X1382">
        <v>0</v>
      </c>
      <c r="Y1382">
        <v>0</v>
      </c>
      <c r="Z1382">
        <v>0</v>
      </c>
      <c r="AA1382">
        <v>0</v>
      </c>
      <c r="AB1382">
        <v>0</v>
      </c>
      <c r="AC1382">
        <v>0</v>
      </c>
      <c r="AD1382">
        <v>0</v>
      </c>
      <c r="AE1382">
        <v>0</v>
      </c>
      <c r="AF1382">
        <v>0</v>
      </c>
      <c r="AG1382">
        <v>0</v>
      </c>
      <c r="AH1382">
        <v>0.57569999999999999</v>
      </c>
      <c r="AI1382">
        <v>0</v>
      </c>
      <c r="AJ1382">
        <v>0</v>
      </c>
      <c r="AK1382">
        <v>0</v>
      </c>
      <c r="AL1382">
        <v>0</v>
      </c>
      <c r="AM1382">
        <v>0</v>
      </c>
      <c r="AN1382">
        <v>0</v>
      </c>
      <c r="AO1382">
        <v>0</v>
      </c>
      <c r="AP1382">
        <v>0.27289999999999998</v>
      </c>
      <c r="AQ1382">
        <v>0</v>
      </c>
      <c r="AR1382">
        <v>0</v>
      </c>
      <c r="AS1382">
        <v>0</v>
      </c>
      <c r="AT1382">
        <v>0</v>
      </c>
      <c r="AU1382">
        <v>0</v>
      </c>
      <c r="AV1382">
        <v>0</v>
      </c>
    </row>
    <row r="1383" spans="8:48" x14ac:dyDescent="0.3">
      <c r="H1383" t="s">
        <v>1078</v>
      </c>
      <c r="I1383" t="s">
        <v>1079</v>
      </c>
      <c r="J1383">
        <v>0</v>
      </c>
      <c r="K1383">
        <v>0</v>
      </c>
      <c r="L1383">
        <v>0</v>
      </c>
      <c r="M1383">
        <v>0</v>
      </c>
      <c r="N1383">
        <v>0</v>
      </c>
      <c r="O1383">
        <v>0.72119999999999995</v>
      </c>
      <c r="P1383">
        <v>0.70569999999999999</v>
      </c>
      <c r="Q1383">
        <v>0.33979999999999999</v>
      </c>
      <c r="R1383">
        <v>0.5837</v>
      </c>
      <c r="S1383">
        <v>0.45729999999999998</v>
      </c>
      <c r="T1383">
        <v>0.50080000000000002</v>
      </c>
      <c r="U1383">
        <v>0.495</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row>
    <row r="1384" spans="8:48" x14ac:dyDescent="0.3">
      <c r="H1384" t="s">
        <v>2440</v>
      </c>
      <c r="I1384" t="s">
        <v>2441</v>
      </c>
      <c r="J1384">
        <v>0</v>
      </c>
      <c r="K1384">
        <v>0.56679999999999997</v>
      </c>
      <c r="L1384">
        <v>0</v>
      </c>
      <c r="M1384">
        <v>0</v>
      </c>
      <c r="N1384">
        <v>0</v>
      </c>
      <c r="O1384">
        <v>0</v>
      </c>
      <c r="P1384">
        <v>0</v>
      </c>
      <c r="Q1384">
        <v>0</v>
      </c>
      <c r="R1384">
        <v>0</v>
      </c>
      <c r="S1384">
        <v>0</v>
      </c>
      <c r="T1384">
        <v>0</v>
      </c>
      <c r="U1384">
        <v>0</v>
      </c>
      <c r="V1384">
        <v>0</v>
      </c>
      <c r="W1384">
        <v>0</v>
      </c>
      <c r="X1384">
        <v>0</v>
      </c>
      <c r="Y1384">
        <v>0</v>
      </c>
      <c r="Z1384">
        <v>0.58919999999999995</v>
      </c>
      <c r="AA1384">
        <v>0.57920000000000005</v>
      </c>
      <c r="AB1384">
        <v>0.51380000000000003</v>
      </c>
      <c r="AC1384">
        <v>0.44269999999999998</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row>
    <row r="1385" spans="8:48" x14ac:dyDescent="0.3">
      <c r="H1385" t="s">
        <v>660</v>
      </c>
      <c r="I1385" t="s">
        <v>661</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6.4899999999999999E-2</v>
      </c>
      <c r="AI1385">
        <v>0.19839999999999999</v>
      </c>
      <c r="AJ1385">
        <v>0</v>
      </c>
      <c r="AK1385">
        <v>0</v>
      </c>
      <c r="AL1385">
        <v>0</v>
      </c>
      <c r="AM1385">
        <v>0</v>
      </c>
      <c r="AN1385">
        <v>0</v>
      </c>
      <c r="AO1385">
        <v>0</v>
      </c>
      <c r="AP1385">
        <v>0</v>
      </c>
      <c r="AQ1385">
        <v>0</v>
      </c>
      <c r="AR1385">
        <v>0</v>
      </c>
      <c r="AS1385">
        <v>0</v>
      </c>
      <c r="AT1385">
        <v>0</v>
      </c>
      <c r="AU1385">
        <v>0</v>
      </c>
      <c r="AV1385">
        <v>0</v>
      </c>
    </row>
    <row r="1386" spans="8:48" x14ac:dyDescent="0.3">
      <c r="H1386" t="s">
        <v>2442</v>
      </c>
      <c r="I1386" t="s">
        <v>2443</v>
      </c>
      <c r="J1386">
        <v>0</v>
      </c>
      <c r="K1386">
        <v>0</v>
      </c>
      <c r="L1386">
        <v>0</v>
      </c>
      <c r="M1386">
        <v>0</v>
      </c>
      <c r="N1386">
        <v>0</v>
      </c>
      <c r="O1386">
        <v>0</v>
      </c>
      <c r="P1386">
        <v>1.0812999999999999</v>
      </c>
      <c r="Q1386">
        <v>0.4521</v>
      </c>
      <c r="R1386">
        <v>0.71660000000000001</v>
      </c>
      <c r="S1386">
        <v>0.64870000000000005</v>
      </c>
      <c r="T1386">
        <v>0.52580000000000005</v>
      </c>
      <c r="U1386">
        <v>0.47460000000000002</v>
      </c>
      <c r="V1386">
        <v>0</v>
      </c>
      <c r="W1386">
        <v>0</v>
      </c>
      <c r="X1386">
        <v>0</v>
      </c>
      <c r="Y1386">
        <v>0</v>
      </c>
      <c r="Z1386">
        <v>0.28129999999999999</v>
      </c>
      <c r="AA1386">
        <v>0.30730000000000002</v>
      </c>
      <c r="AB1386">
        <v>0.312</v>
      </c>
      <c r="AC1386">
        <v>0.28749999999999998</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row>
    <row r="1387" spans="8:48" x14ac:dyDescent="0.3">
      <c r="H1387" t="s">
        <v>2444</v>
      </c>
      <c r="I1387" t="s">
        <v>2445</v>
      </c>
      <c r="J1387">
        <v>0</v>
      </c>
      <c r="K1387">
        <v>0</v>
      </c>
      <c r="L1387">
        <v>0</v>
      </c>
      <c r="M1387">
        <v>0</v>
      </c>
      <c r="N1387">
        <v>0</v>
      </c>
      <c r="O1387">
        <v>0</v>
      </c>
      <c r="P1387">
        <v>0</v>
      </c>
      <c r="Q1387">
        <v>0.10440000000000001</v>
      </c>
      <c r="R1387">
        <v>0.45989999999999998</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0.33019999999999999</v>
      </c>
      <c r="AQ1387">
        <v>0</v>
      </c>
      <c r="AR1387">
        <v>0</v>
      </c>
      <c r="AS1387">
        <v>0</v>
      </c>
      <c r="AT1387">
        <v>0</v>
      </c>
      <c r="AU1387">
        <v>0</v>
      </c>
      <c r="AV1387">
        <v>0</v>
      </c>
    </row>
    <row r="1388" spans="8:48" x14ac:dyDescent="0.3">
      <c r="H1388" t="s">
        <v>1082</v>
      </c>
      <c r="I1388" t="s">
        <v>1083</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0.34399999999999997</v>
      </c>
      <c r="AK1388">
        <v>0.40429999999999999</v>
      </c>
      <c r="AL1388">
        <v>0.28510000000000002</v>
      </c>
      <c r="AM1388">
        <v>0</v>
      </c>
      <c r="AN1388">
        <v>0</v>
      </c>
      <c r="AO1388">
        <v>0</v>
      </c>
      <c r="AP1388">
        <v>0</v>
      </c>
      <c r="AQ1388">
        <v>0</v>
      </c>
      <c r="AR1388">
        <v>0</v>
      </c>
      <c r="AS1388">
        <v>0</v>
      </c>
      <c r="AT1388">
        <v>0</v>
      </c>
      <c r="AU1388">
        <v>0</v>
      </c>
      <c r="AV1388">
        <v>0</v>
      </c>
    </row>
    <row r="1389" spans="8:48" x14ac:dyDescent="0.3">
      <c r="H1389" t="s">
        <v>2446</v>
      </c>
      <c r="I1389" t="s">
        <v>2447</v>
      </c>
      <c r="J1389">
        <v>0</v>
      </c>
      <c r="K1389">
        <v>0</v>
      </c>
      <c r="L1389">
        <v>0</v>
      </c>
      <c r="M1389">
        <v>0</v>
      </c>
      <c r="N1389">
        <v>0</v>
      </c>
      <c r="O1389">
        <v>0</v>
      </c>
      <c r="P1389">
        <v>0</v>
      </c>
      <c r="Q1389">
        <v>0</v>
      </c>
      <c r="R1389">
        <v>0</v>
      </c>
      <c r="S1389">
        <v>0</v>
      </c>
      <c r="T1389">
        <v>0</v>
      </c>
      <c r="U1389">
        <v>0</v>
      </c>
      <c r="V1389">
        <v>0</v>
      </c>
      <c r="W1389">
        <v>0.30890000000000001</v>
      </c>
      <c r="X1389">
        <v>0.39379999999999998</v>
      </c>
      <c r="Y1389">
        <v>0.39900000000000002</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row>
    <row r="1390" spans="8:48" x14ac:dyDescent="0.3">
      <c r="H1390" t="s">
        <v>185</v>
      </c>
      <c r="I1390" t="s">
        <v>641</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0.1522</v>
      </c>
      <c r="AK1390">
        <v>0</v>
      </c>
      <c r="AL1390">
        <v>0</v>
      </c>
      <c r="AM1390">
        <v>0</v>
      </c>
      <c r="AN1390">
        <v>0</v>
      </c>
      <c r="AO1390">
        <v>0</v>
      </c>
      <c r="AP1390">
        <v>0</v>
      </c>
      <c r="AQ1390">
        <v>0</v>
      </c>
      <c r="AR1390">
        <v>0</v>
      </c>
      <c r="AS1390">
        <v>0</v>
      </c>
      <c r="AT1390">
        <v>0</v>
      </c>
      <c r="AU1390">
        <v>0</v>
      </c>
      <c r="AV1390">
        <v>0</v>
      </c>
    </row>
    <row r="1391" spans="8:48" x14ac:dyDescent="0.3">
      <c r="H1391" t="s">
        <v>2448</v>
      </c>
      <c r="I1391" t="s">
        <v>2449</v>
      </c>
      <c r="J1391">
        <v>0</v>
      </c>
      <c r="K1391">
        <v>0</v>
      </c>
      <c r="L1391">
        <v>0</v>
      </c>
      <c r="M1391">
        <v>0</v>
      </c>
      <c r="N1391">
        <v>0</v>
      </c>
      <c r="O1391">
        <v>0</v>
      </c>
      <c r="P1391">
        <v>0</v>
      </c>
      <c r="Q1391">
        <v>0</v>
      </c>
      <c r="R1391">
        <v>0</v>
      </c>
      <c r="S1391">
        <v>0</v>
      </c>
      <c r="T1391">
        <v>0</v>
      </c>
      <c r="U1391">
        <v>0</v>
      </c>
      <c r="V1391">
        <v>0</v>
      </c>
      <c r="W1391">
        <v>0</v>
      </c>
      <c r="X1391">
        <v>0</v>
      </c>
      <c r="Y1391">
        <v>0</v>
      </c>
      <c r="Z1391">
        <v>0</v>
      </c>
      <c r="AA1391">
        <v>6.6900000000000001E-2</v>
      </c>
      <c r="AB1391">
        <v>8.2600000000000007E-2</v>
      </c>
      <c r="AC1391">
        <v>6.8400000000000002E-2</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row>
    <row r="1392" spans="8:48" x14ac:dyDescent="0.3">
      <c r="H1392" t="s">
        <v>2450</v>
      </c>
      <c r="I1392" t="s">
        <v>2451</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0.41739999999999999</v>
      </c>
      <c r="AK1392">
        <v>0.44769999999999999</v>
      </c>
      <c r="AL1392">
        <v>0.48</v>
      </c>
      <c r="AM1392">
        <v>0.65469999999999995</v>
      </c>
      <c r="AN1392">
        <v>0.51970000000000005</v>
      </c>
      <c r="AO1392">
        <v>0</v>
      </c>
      <c r="AP1392">
        <v>0</v>
      </c>
      <c r="AQ1392">
        <v>0</v>
      </c>
      <c r="AR1392">
        <v>0</v>
      </c>
      <c r="AS1392">
        <v>0</v>
      </c>
      <c r="AT1392">
        <v>0</v>
      </c>
      <c r="AU1392">
        <v>0</v>
      </c>
      <c r="AV1392">
        <v>0</v>
      </c>
    </row>
    <row r="1393" spans="8:48" x14ac:dyDescent="0.3">
      <c r="H1393" t="s">
        <v>2452</v>
      </c>
      <c r="I1393" t="s">
        <v>2453</v>
      </c>
      <c r="J1393">
        <v>0</v>
      </c>
      <c r="K1393">
        <v>0</v>
      </c>
      <c r="L1393">
        <v>0</v>
      </c>
      <c r="M1393">
        <v>0</v>
      </c>
      <c r="N1393">
        <v>0</v>
      </c>
      <c r="O1393">
        <v>0</v>
      </c>
      <c r="P1393">
        <v>0</v>
      </c>
      <c r="Q1393">
        <v>0</v>
      </c>
      <c r="R1393">
        <v>0</v>
      </c>
      <c r="S1393">
        <v>0</v>
      </c>
      <c r="T1393">
        <v>0</v>
      </c>
      <c r="U1393">
        <v>0</v>
      </c>
      <c r="V1393">
        <v>0</v>
      </c>
      <c r="W1393">
        <v>0</v>
      </c>
      <c r="X1393">
        <v>0</v>
      </c>
      <c r="Y1393">
        <v>0</v>
      </c>
      <c r="Z1393">
        <v>0.27960000000000002</v>
      </c>
      <c r="AA1393">
        <v>0.2616</v>
      </c>
      <c r="AB1393">
        <v>0.34050000000000002</v>
      </c>
      <c r="AC1393">
        <v>0.37819999999999998</v>
      </c>
      <c r="AD1393">
        <v>0.42330000000000001</v>
      </c>
      <c r="AE1393">
        <v>0.49609999999999999</v>
      </c>
      <c r="AF1393">
        <v>0.52029999999999998</v>
      </c>
      <c r="AG1393">
        <v>0.50670000000000004</v>
      </c>
      <c r="AH1393">
        <v>0.19719999999999999</v>
      </c>
      <c r="AI1393">
        <v>0.87670000000000003</v>
      </c>
      <c r="AJ1393">
        <v>0.90559999999999996</v>
      </c>
      <c r="AK1393">
        <v>0.89259999999999995</v>
      </c>
      <c r="AL1393">
        <v>0.9355</v>
      </c>
      <c r="AM1393">
        <v>0</v>
      </c>
      <c r="AN1393">
        <v>0.76</v>
      </c>
      <c r="AO1393">
        <v>0.6966</v>
      </c>
      <c r="AP1393">
        <v>0.85850000000000004</v>
      </c>
      <c r="AQ1393">
        <v>0.92979999999999996</v>
      </c>
      <c r="AR1393">
        <v>1.0746</v>
      </c>
      <c r="AS1393">
        <v>0.91820000000000002</v>
      </c>
      <c r="AT1393">
        <v>0.72489999999999999</v>
      </c>
      <c r="AU1393">
        <v>0.62549999999999994</v>
      </c>
      <c r="AV1393">
        <v>0</v>
      </c>
    </row>
    <row r="1394" spans="8:48" x14ac:dyDescent="0.3">
      <c r="H1394" t="s">
        <v>2454</v>
      </c>
      <c r="I1394" t="s">
        <v>2455</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1.2E-2</v>
      </c>
      <c r="AE1394">
        <v>0</v>
      </c>
      <c r="AF1394">
        <v>0</v>
      </c>
      <c r="AG1394">
        <v>0</v>
      </c>
      <c r="AH1394">
        <v>0</v>
      </c>
      <c r="AI1394">
        <v>0</v>
      </c>
      <c r="AJ1394">
        <v>0.1217</v>
      </c>
      <c r="AK1394">
        <v>0</v>
      </c>
      <c r="AL1394">
        <v>0</v>
      </c>
      <c r="AM1394">
        <v>0</v>
      </c>
      <c r="AN1394">
        <v>0</v>
      </c>
      <c r="AO1394">
        <v>0.34960000000000002</v>
      </c>
      <c r="AP1394">
        <v>0</v>
      </c>
      <c r="AQ1394">
        <v>0</v>
      </c>
      <c r="AR1394">
        <v>0</v>
      </c>
      <c r="AS1394">
        <v>0</v>
      </c>
      <c r="AT1394">
        <v>0</v>
      </c>
      <c r="AU1394">
        <v>0</v>
      </c>
      <c r="AV1394">
        <v>0</v>
      </c>
    </row>
    <row r="1395" spans="8:48" x14ac:dyDescent="0.3">
      <c r="H1395" t="s">
        <v>1090</v>
      </c>
      <c r="I1395" t="s">
        <v>1091</v>
      </c>
      <c r="J1395">
        <v>0</v>
      </c>
      <c r="K1395">
        <v>1.0577000000000001</v>
      </c>
      <c r="L1395">
        <v>0</v>
      </c>
      <c r="M1395">
        <v>0</v>
      </c>
      <c r="N1395">
        <v>0</v>
      </c>
      <c r="O1395">
        <v>1.5528</v>
      </c>
      <c r="P1395">
        <v>1.7197</v>
      </c>
      <c r="Q1395">
        <v>1.7330000000000001</v>
      </c>
      <c r="R1395">
        <v>0</v>
      </c>
      <c r="S1395">
        <v>0</v>
      </c>
      <c r="T1395">
        <v>0</v>
      </c>
      <c r="U1395">
        <v>0</v>
      </c>
      <c r="V1395">
        <v>0</v>
      </c>
      <c r="W1395">
        <v>0</v>
      </c>
      <c r="X1395">
        <v>0</v>
      </c>
      <c r="Y1395">
        <v>0</v>
      </c>
      <c r="Z1395">
        <v>0</v>
      </c>
      <c r="AA1395">
        <v>0.33210000000000001</v>
      </c>
      <c r="AB1395">
        <v>0.33169999999999999</v>
      </c>
      <c r="AC1395">
        <v>0.33610000000000001</v>
      </c>
      <c r="AD1395">
        <v>0.29859999999999998</v>
      </c>
      <c r="AE1395">
        <v>0.29020000000000001</v>
      </c>
      <c r="AF1395">
        <v>0.2828</v>
      </c>
      <c r="AG1395">
        <v>0.1033</v>
      </c>
      <c r="AH1395">
        <v>7.6799999999999993E-2</v>
      </c>
      <c r="AI1395">
        <v>0.3463</v>
      </c>
      <c r="AJ1395">
        <v>0.32500000000000001</v>
      </c>
      <c r="AK1395">
        <v>0.38990000000000002</v>
      </c>
      <c r="AL1395">
        <v>0</v>
      </c>
      <c r="AM1395">
        <v>0</v>
      </c>
      <c r="AN1395">
        <v>0</v>
      </c>
      <c r="AO1395">
        <v>0</v>
      </c>
      <c r="AP1395">
        <v>0</v>
      </c>
      <c r="AQ1395">
        <v>0</v>
      </c>
      <c r="AR1395">
        <v>0</v>
      </c>
      <c r="AS1395">
        <v>0</v>
      </c>
      <c r="AT1395">
        <v>0</v>
      </c>
      <c r="AU1395">
        <v>0</v>
      </c>
      <c r="AV1395">
        <v>0</v>
      </c>
    </row>
    <row r="1396" spans="8:48" x14ac:dyDescent="0.3">
      <c r="H1396" t="s">
        <v>2456</v>
      </c>
      <c r="I1396" t="s">
        <v>2457</v>
      </c>
      <c r="J1396">
        <v>0</v>
      </c>
      <c r="K1396">
        <v>0</v>
      </c>
      <c r="L1396">
        <v>0</v>
      </c>
      <c r="M1396">
        <v>0.71130000000000004</v>
      </c>
      <c r="N1396">
        <v>1.3592</v>
      </c>
      <c r="O1396">
        <v>0.87009999999999998</v>
      </c>
      <c r="P1396">
        <v>1.6194</v>
      </c>
      <c r="Q1396">
        <v>0</v>
      </c>
      <c r="R1396">
        <v>0</v>
      </c>
      <c r="S1396">
        <v>0</v>
      </c>
      <c r="T1396">
        <v>0</v>
      </c>
      <c r="U1396">
        <v>0</v>
      </c>
      <c r="V1396">
        <v>0</v>
      </c>
      <c r="W1396">
        <v>0.47570000000000001</v>
      </c>
      <c r="X1396">
        <v>0.96489999999999998</v>
      </c>
      <c r="Y1396">
        <v>1.1051</v>
      </c>
      <c r="Z1396">
        <v>0.82569999999999999</v>
      </c>
      <c r="AA1396">
        <v>0.45090000000000002</v>
      </c>
      <c r="AB1396">
        <v>0.41610000000000003</v>
      </c>
      <c r="AC1396">
        <v>0.44059999999999999</v>
      </c>
      <c r="AD1396">
        <v>0.48809999999999998</v>
      </c>
      <c r="AE1396">
        <v>0.48630000000000001</v>
      </c>
      <c r="AF1396">
        <v>0.52449999999999997</v>
      </c>
      <c r="AG1396">
        <v>0.53910000000000002</v>
      </c>
      <c r="AH1396">
        <v>0.42899999999999999</v>
      </c>
      <c r="AI1396">
        <v>0.4466</v>
      </c>
      <c r="AJ1396">
        <v>0</v>
      </c>
      <c r="AK1396">
        <v>0</v>
      </c>
      <c r="AL1396">
        <v>0</v>
      </c>
      <c r="AM1396">
        <v>0</v>
      </c>
      <c r="AN1396">
        <v>0</v>
      </c>
      <c r="AO1396">
        <v>0.51690000000000003</v>
      </c>
      <c r="AP1396">
        <v>0.54720000000000002</v>
      </c>
      <c r="AQ1396">
        <v>0.4914</v>
      </c>
      <c r="AR1396">
        <v>0</v>
      </c>
      <c r="AS1396">
        <v>0</v>
      </c>
      <c r="AT1396">
        <v>0</v>
      </c>
      <c r="AU1396">
        <v>0</v>
      </c>
      <c r="AV1396">
        <v>0</v>
      </c>
    </row>
    <row r="1401" spans="8:48" x14ac:dyDescent="0.3">
      <c r="H1401" t="s">
        <v>212</v>
      </c>
      <c r="I1401" t="s">
        <v>120</v>
      </c>
      <c r="J1401" t="s">
        <v>68</v>
      </c>
      <c r="K1401" t="s">
        <v>67</v>
      </c>
      <c r="L1401" t="s">
        <v>66</v>
      </c>
      <c r="M1401" t="s">
        <v>65</v>
      </c>
      <c r="N1401" t="s">
        <v>64</v>
      </c>
      <c r="O1401" t="s">
        <v>63</v>
      </c>
      <c r="P1401" t="s">
        <v>62</v>
      </c>
      <c r="Q1401" t="s">
        <v>61</v>
      </c>
      <c r="R1401" t="s">
        <v>60</v>
      </c>
      <c r="S1401" t="s">
        <v>59</v>
      </c>
      <c r="T1401" t="s">
        <v>58</v>
      </c>
      <c r="U1401" t="s">
        <v>57</v>
      </c>
      <c r="V1401" t="s">
        <v>56</v>
      </c>
      <c r="W1401" t="s">
        <v>55</v>
      </c>
      <c r="X1401" t="s">
        <v>54</v>
      </c>
      <c r="Y1401" t="s">
        <v>53</v>
      </c>
      <c r="Z1401" t="s">
        <v>52</v>
      </c>
      <c r="AA1401" t="s">
        <v>51</v>
      </c>
      <c r="AB1401" t="s">
        <v>50</v>
      </c>
      <c r="AC1401" t="s">
        <v>49</v>
      </c>
      <c r="AD1401" t="s">
        <v>48</v>
      </c>
      <c r="AE1401" t="s">
        <v>47</v>
      </c>
      <c r="AF1401" t="s">
        <v>46</v>
      </c>
      <c r="AG1401" t="s">
        <v>45</v>
      </c>
      <c r="AH1401" t="s">
        <v>44</v>
      </c>
      <c r="AI1401" t="s">
        <v>43</v>
      </c>
      <c r="AJ1401" t="s">
        <v>42</v>
      </c>
      <c r="AK1401" t="s">
        <v>41</v>
      </c>
      <c r="AL1401" t="s">
        <v>40</v>
      </c>
      <c r="AM1401" t="s">
        <v>39</v>
      </c>
      <c r="AN1401" t="s">
        <v>38</v>
      </c>
      <c r="AO1401" t="s">
        <v>37</v>
      </c>
      <c r="AP1401" t="s">
        <v>36</v>
      </c>
      <c r="AQ1401" t="s">
        <v>35</v>
      </c>
      <c r="AR1401" t="s">
        <v>34</v>
      </c>
      <c r="AS1401" t="s">
        <v>33</v>
      </c>
      <c r="AT1401" t="s">
        <v>32</v>
      </c>
      <c r="AU1401" t="s">
        <v>31</v>
      </c>
      <c r="AV1401" t="s">
        <v>30</v>
      </c>
    </row>
    <row r="1402" spans="8:48" x14ac:dyDescent="0.3">
      <c r="H1402" t="s">
        <v>212</v>
      </c>
      <c r="I1402" t="s">
        <v>212</v>
      </c>
      <c r="J1402" t="s">
        <v>212</v>
      </c>
    </row>
    <row r="1403" spans="8:48" x14ac:dyDescent="0.3">
      <c r="H1403" t="s">
        <v>70</v>
      </c>
      <c r="I1403" t="s">
        <v>528</v>
      </c>
      <c r="J1403" t="s">
        <v>330</v>
      </c>
    </row>
    <row r="1404" spans="8:48" x14ac:dyDescent="0.3">
      <c r="H1404" t="s">
        <v>213</v>
      </c>
      <c r="I1404" t="s">
        <v>1704</v>
      </c>
      <c r="J1404">
        <v>0</v>
      </c>
      <c r="K1404">
        <v>0</v>
      </c>
      <c r="L1404">
        <v>0</v>
      </c>
      <c r="M1404">
        <v>0</v>
      </c>
      <c r="N1404">
        <v>0</v>
      </c>
      <c r="O1404">
        <v>0</v>
      </c>
      <c r="P1404">
        <v>0</v>
      </c>
      <c r="Q1404">
        <v>0</v>
      </c>
      <c r="R1404">
        <v>0</v>
      </c>
      <c r="S1404">
        <v>0.1172</v>
      </c>
      <c r="T1404">
        <v>0.38100000000000001</v>
      </c>
      <c r="U1404">
        <v>0.44579999999999997</v>
      </c>
      <c r="V1404">
        <v>0.41160000000000002</v>
      </c>
      <c r="W1404">
        <v>0.40629999999999999</v>
      </c>
      <c r="X1404">
        <v>0.4012</v>
      </c>
      <c r="Y1404">
        <v>0.47970000000000002</v>
      </c>
      <c r="Z1404">
        <v>0.49890000000000001</v>
      </c>
      <c r="AA1404">
        <v>0.56469999999999998</v>
      </c>
      <c r="AB1404">
        <v>0.87529999999999997</v>
      </c>
      <c r="AC1404">
        <v>1.0671999999999999</v>
      </c>
      <c r="AD1404">
        <v>1.6519999999999999</v>
      </c>
      <c r="AE1404">
        <v>1.6186</v>
      </c>
      <c r="AF1404">
        <v>1.5011000000000001</v>
      </c>
      <c r="AG1404">
        <v>1.5720000000000001</v>
      </c>
      <c r="AH1404">
        <v>1.4578</v>
      </c>
      <c r="AI1404">
        <v>1.3835999999999999</v>
      </c>
      <c r="AJ1404">
        <v>1.3694999999999999</v>
      </c>
      <c r="AK1404">
        <v>1.3822000000000001</v>
      </c>
      <c r="AL1404">
        <v>1.3173999999999999</v>
      </c>
      <c r="AM1404">
        <v>1.7695000000000001</v>
      </c>
      <c r="AN1404">
        <v>1.8173999999999999</v>
      </c>
      <c r="AO1404">
        <v>1.8917999999999999</v>
      </c>
      <c r="AP1404">
        <v>1.5155000000000001</v>
      </c>
      <c r="AQ1404">
        <v>1.3120000000000001</v>
      </c>
      <c r="AR1404">
        <v>1.4829000000000001</v>
      </c>
      <c r="AS1404">
        <v>1.4354</v>
      </c>
      <c r="AT1404">
        <v>1.6215999999999999</v>
      </c>
      <c r="AU1404">
        <v>1.4168000000000001</v>
      </c>
      <c r="AV1404">
        <v>1.9398</v>
      </c>
    </row>
    <row r="1405" spans="8:48" x14ac:dyDescent="0.3">
      <c r="H1405" t="s">
        <v>214</v>
      </c>
      <c r="I1405" t="s">
        <v>1678</v>
      </c>
      <c r="J1405">
        <v>0</v>
      </c>
      <c r="K1405">
        <v>0</v>
      </c>
      <c r="L1405">
        <v>6.8099999999999994E-2</v>
      </c>
      <c r="M1405">
        <v>0.25779999999999997</v>
      </c>
      <c r="N1405">
        <v>0.29630000000000001</v>
      </c>
      <c r="O1405">
        <v>0.31609999999999999</v>
      </c>
      <c r="P1405">
        <v>0.40949999999999998</v>
      </c>
      <c r="Q1405">
        <v>0.83209999999999995</v>
      </c>
      <c r="R1405">
        <v>0.65380000000000005</v>
      </c>
      <c r="S1405">
        <v>0.85029999999999994</v>
      </c>
      <c r="T1405">
        <v>0.75490000000000002</v>
      </c>
      <c r="U1405">
        <v>0.59260000000000002</v>
      </c>
      <c r="V1405">
        <v>0.52170000000000005</v>
      </c>
      <c r="W1405">
        <v>0.49280000000000002</v>
      </c>
      <c r="X1405">
        <v>0.53400000000000003</v>
      </c>
      <c r="Y1405">
        <v>0.67090000000000005</v>
      </c>
      <c r="Z1405">
        <v>0.32840000000000003</v>
      </c>
      <c r="AA1405">
        <v>0.33250000000000002</v>
      </c>
      <c r="AB1405">
        <v>0.46489999999999998</v>
      </c>
      <c r="AC1405">
        <v>0.51780000000000004</v>
      </c>
      <c r="AD1405">
        <v>0.68740000000000001</v>
      </c>
      <c r="AE1405">
        <v>0.70740000000000003</v>
      </c>
      <c r="AF1405">
        <v>0.6865</v>
      </c>
      <c r="AG1405">
        <v>0.6079</v>
      </c>
      <c r="AH1405">
        <v>0.67979999999999996</v>
      </c>
      <c r="AI1405">
        <v>0.81289999999999996</v>
      </c>
      <c r="AJ1405">
        <v>0.8095</v>
      </c>
      <c r="AK1405">
        <v>0.85660000000000003</v>
      </c>
      <c r="AL1405">
        <v>0.97709999999999997</v>
      </c>
      <c r="AM1405">
        <v>0.90659999999999996</v>
      </c>
      <c r="AN1405">
        <v>1.2116</v>
      </c>
      <c r="AO1405">
        <v>1.3671</v>
      </c>
      <c r="AP1405">
        <v>1.5187999999999999</v>
      </c>
      <c r="AQ1405">
        <v>1.5284</v>
      </c>
      <c r="AR1405">
        <v>1.6053999999999999</v>
      </c>
      <c r="AS1405">
        <v>1.7059</v>
      </c>
      <c r="AT1405">
        <v>1.849</v>
      </c>
      <c r="AU1405">
        <v>1.5168999999999999</v>
      </c>
      <c r="AV1405">
        <v>1.7107000000000001</v>
      </c>
    </row>
    <row r="1406" spans="8:48" x14ac:dyDescent="0.3">
      <c r="H1406" t="s">
        <v>182</v>
      </c>
      <c r="I1406" t="s">
        <v>1147</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0.37459999999999999</v>
      </c>
      <c r="AD1406">
        <v>0.14680000000000001</v>
      </c>
      <c r="AE1406">
        <v>0.31790000000000002</v>
      </c>
      <c r="AF1406">
        <v>0.44650000000000001</v>
      </c>
      <c r="AG1406">
        <v>0.33279999999999998</v>
      </c>
      <c r="AH1406">
        <v>0.29470000000000002</v>
      </c>
      <c r="AI1406">
        <v>0.30030000000000001</v>
      </c>
      <c r="AJ1406">
        <v>0.4284</v>
      </c>
      <c r="AK1406">
        <v>0.51419999999999999</v>
      </c>
      <c r="AL1406">
        <v>0.50539999999999996</v>
      </c>
      <c r="AM1406">
        <v>0.85260000000000002</v>
      </c>
      <c r="AN1406">
        <v>1.1511</v>
      </c>
      <c r="AO1406">
        <v>1.0153000000000001</v>
      </c>
      <c r="AP1406">
        <v>1.3946000000000001</v>
      </c>
      <c r="AQ1406">
        <v>1.4590000000000001</v>
      </c>
      <c r="AR1406">
        <v>1.5639000000000001</v>
      </c>
      <c r="AS1406">
        <v>1.4912000000000001</v>
      </c>
      <c r="AT1406">
        <v>2.0821000000000001</v>
      </c>
      <c r="AU1406">
        <v>1.9137</v>
      </c>
      <c r="AV1406">
        <v>1.6394</v>
      </c>
    </row>
    <row r="1407" spans="8:48" x14ac:dyDescent="0.3">
      <c r="H1407" t="s">
        <v>219</v>
      </c>
      <c r="I1407" t="s">
        <v>569</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0.84670000000000001</v>
      </c>
      <c r="AQ1407">
        <v>1.1354</v>
      </c>
      <c r="AR1407">
        <v>1.2005999999999999</v>
      </c>
      <c r="AS1407">
        <v>1.4926999999999999</v>
      </c>
      <c r="AT1407">
        <v>1.6427</v>
      </c>
      <c r="AU1407">
        <v>1.5394000000000001</v>
      </c>
      <c r="AV1407">
        <v>1.5194000000000001</v>
      </c>
    </row>
    <row r="1408" spans="8:48" x14ac:dyDescent="0.3">
      <c r="H1408" t="s">
        <v>217</v>
      </c>
      <c r="I1408" t="s">
        <v>2458</v>
      </c>
      <c r="J1408">
        <v>1.1544000000000001</v>
      </c>
      <c r="K1408">
        <v>1.0374000000000001</v>
      </c>
      <c r="L1408">
        <v>0.8911</v>
      </c>
      <c r="M1408">
        <v>0.88070000000000004</v>
      </c>
      <c r="N1408">
        <v>0.84599999999999997</v>
      </c>
      <c r="O1408">
        <v>0.78390000000000004</v>
      </c>
      <c r="P1408">
        <v>0.78380000000000005</v>
      </c>
      <c r="Q1408">
        <v>0.88180000000000003</v>
      </c>
      <c r="R1408">
        <v>0.79990000000000006</v>
      </c>
      <c r="S1408">
        <v>0.88329999999999997</v>
      </c>
      <c r="T1408">
        <v>0.8</v>
      </c>
      <c r="U1408">
        <v>0.77170000000000005</v>
      </c>
      <c r="V1408">
        <v>0.82389999999999997</v>
      </c>
      <c r="W1408">
        <v>0.82779999999999998</v>
      </c>
      <c r="X1408">
        <v>0.88590000000000002</v>
      </c>
      <c r="Y1408">
        <v>1.141</v>
      </c>
      <c r="Z1408">
        <v>1.2468999999999999</v>
      </c>
      <c r="AA1408">
        <v>1.2492000000000001</v>
      </c>
      <c r="AB1408">
        <v>1.1633</v>
      </c>
      <c r="AC1408">
        <v>1.3502000000000001</v>
      </c>
      <c r="AD1408">
        <v>1.3338000000000001</v>
      </c>
      <c r="AE1408">
        <v>1.1160000000000001</v>
      </c>
      <c r="AF1408">
        <v>1.2770999999999999</v>
      </c>
      <c r="AG1408">
        <v>1.0841000000000001</v>
      </c>
      <c r="AH1408">
        <v>1.0370999999999999</v>
      </c>
      <c r="AI1408">
        <v>0.97840000000000005</v>
      </c>
      <c r="AJ1408">
        <v>0.99609999999999999</v>
      </c>
      <c r="AK1408">
        <v>1.2056</v>
      </c>
      <c r="AL1408">
        <v>1.1716</v>
      </c>
      <c r="AM1408">
        <v>1.3676999999999999</v>
      </c>
      <c r="AN1408">
        <v>1.4834000000000001</v>
      </c>
      <c r="AO1408">
        <v>1.5076000000000001</v>
      </c>
      <c r="AP1408">
        <v>1.5477000000000001</v>
      </c>
      <c r="AQ1408">
        <v>1.5368999999999999</v>
      </c>
      <c r="AR1408">
        <v>1.6528</v>
      </c>
      <c r="AS1408">
        <v>1.6927000000000001</v>
      </c>
      <c r="AT1408">
        <v>1.5366</v>
      </c>
      <c r="AU1408">
        <v>1.6193</v>
      </c>
      <c r="AV1408">
        <v>1.4866999999999999</v>
      </c>
    </row>
    <row r="1409" spans="8:48" x14ac:dyDescent="0.3">
      <c r="H1409" t="s">
        <v>216</v>
      </c>
      <c r="I1409" t="s">
        <v>1271</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0.34110000000000001</v>
      </c>
      <c r="AK1409">
        <v>0.36609999999999998</v>
      </c>
      <c r="AL1409">
        <v>0.2152</v>
      </c>
      <c r="AM1409">
        <v>0.32450000000000001</v>
      </c>
      <c r="AN1409">
        <v>0.42699999999999999</v>
      </c>
      <c r="AO1409">
        <v>0.41849999999999998</v>
      </c>
      <c r="AP1409">
        <v>0.49359999999999998</v>
      </c>
      <c r="AQ1409">
        <v>0.9093</v>
      </c>
      <c r="AR1409">
        <v>1.0629999999999999</v>
      </c>
      <c r="AS1409">
        <v>1.3368</v>
      </c>
      <c r="AT1409">
        <v>1.1122000000000001</v>
      </c>
      <c r="AU1409">
        <v>1.1920999999999999</v>
      </c>
      <c r="AV1409">
        <v>1.4664999999999999</v>
      </c>
    </row>
    <row r="1410" spans="8:48" x14ac:dyDescent="0.3">
      <c r="H1410" t="s">
        <v>218</v>
      </c>
      <c r="I1410" t="s">
        <v>669</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0.40079999999999999</v>
      </c>
      <c r="AU1410">
        <v>0.45679999999999998</v>
      </c>
      <c r="AV1410">
        <v>1.3262</v>
      </c>
    </row>
    <row r="1411" spans="8:48" x14ac:dyDescent="0.3">
      <c r="H1411" t="s">
        <v>222</v>
      </c>
      <c r="I1411" t="s">
        <v>1697</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0.45300000000000001</v>
      </c>
      <c r="AH1411">
        <v>0.41270000000000001</v>
      </c>
      <c r="AI1411">
        <v>0.3236</v>
      </c>
      <c r="AJ1411">
        <v>0.37209999999999999</v>
      </c>
      <c r="AK1411">
        <v>0</v>
      </c>
      <c r="AL1411">
        <v>0</v>
      </c>
      <c r="AM1411">
        <v>0</v>
      </c>
      <c r="AN1411">
        <v>0</v>
      </c>
      <c r="AO1411">
        <v>0.90469999999999995</v>
      </c>
      <c r="AP1411">
        <v>1.1676</v>
      </c>
      <c r="AQ1411">
        <v>1.0377000000000001</v>
      </c>
      <c r="AR1411">
        <v>1.2212000000000001</v>
      </c>
      <c r="AS1411">
        <v>1.264</v>
      </c>
      <c r="AT1411">
        <v>1.1734</v>
      </c>
      <c r="AU1411">
        <v>1.1091</v>
      </c>
      <c r="AV1411">
        <v>1.3253999999999999</v>
      </c>
    </row>
    <row r="1412" spans="8:48" x14ac:dyDescent="0.3">
      <c r="H1412" t="s">
        <v>215</v>
      </c>
      <c r="I1412" t="s">
        <v>1545</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0.53120000000000001</v>
      </c>
      <c r="AK1412">
        <v>1.0392999999999999</v>
      </c>
      <c r="AL1412">
        <v>1.0449999999999999</v>
      </c>
      <c r="AM1412">
        <v>0.9456</v>
      </c>
      <c r="AN1412">
        <v>0.82279999999999998</v>
      </c>
      <c r="AO1412">
        <v>1.1067</v>
      </c>
      <c r="AP1412">
        <v>0.89380000000000004</v>
      </c>
      <c r="AQ1412">
        <v>1.1363000000000001</v>
      </c>
      <c r="AR1412">
        <v>1.0667</v>
      </c>
      <c r="AS1412">
        <v>0.9234</v>
      </c>
      <c r="AT1412">
        <v>1.3049999999999999</v>
      </c>
      <c r="AU1412">
        <v>1.1291</v>
      </c>
      <c r="AV1412">
        <v>1.2824</v>
      </c>
    </row>
    <row r="1413" spans="8:48" x14ac:dyDescent="0.3">
      <c r="H1413" t="s">
        <v>230</v>
      </c>
      <c r="I1413" t="s">
        <v>550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1.0842000000000001</v>
      </c>
      <c r="AQ1413">
        <v>1.1997</v>
      </c>
      <c r="AR1413">
        <v>1.2555000000000001</v>
      </c>
      <c r="AS1413">
        <v>1.2262999999999999</v>
      </c>
      <c r="AT1413">
        <v>1.2565</v>
      </c>
      <c r="AU1413">
        <v>1.2708999999999999</v>
      </c>
      <c r="AV1413">
        <v>1.2652000000000001</v>
      </c>
    </row>
    <row r="1414" spans="8:48" x14ac:dyDescent="0.3">
      <c r="H1414" t="s">
        <v>227</v>
      </c>
      <c r="I1414" t="s">
        <v>1197</v>
      </c>
      <c r="J1414">
        <v>1.0980000000000001</v>
      </c>
      <c r="K1414">
        <v>1.2535000000000001</v>
      </c>
      <c r="L1414">
        <v>1.3491</v>
      </c>
      <c r="M1414">
        <v>1.2369000000000001</v>
      </c>
      <c r="N1414">
        <v>1.1681999999999999</v>
      </c>
      <c r="O1414">
        <v>1.4491000000000001</v>
      </c>
      <c r="P1414">
        <v>1.2333000000000001</v>
      </c>
      <c r="Q1414">
        <v>1.3294999999999999</v>
      </c>
      <c r="R1414">
        <v>1.0475000000000001</v>
      </c>
      <c r="S1414">
        <v>1.1448</v>
      </c>
      <c r="T1414">
        <v>1.0553999999999999</v>
      </c>
      <c r="U1414">
        <v>1.2319</v>
      </c>
      <c r="V1414">
        <v>0.96809999999999996</v>
      </c>
      <c r="W1414">
        <v>1.1127</v>
      </c>
      <c r="X1414">
        <v>1.0951</v>
      </c>
      <c r="Y1414">
        <v>1.2363999999999999</v>
      </c>
      <c r="Z1414">
        <v>1.1725000000000001</v>
      </c>
      <c r="AA1414">
        <v>1.3620000000000001</v>
      </c>
      <c r="AB1414">
        <v>1.5506</v>
      </c>
      <c r="AC1414">
        <v>1.5468</v>
      </c>
      <c r="AD1414">
        <v>1.9863999999999999</v>
      </c>
      <c r="AE1414">
        <v>1.8823000000000001</v>
      </c>
      <c r="AF1414">
        <v>2.1484000000000001</v>
      </c>
      <c r="AG1414">
        <v>1.6143000000000001</v>
      </c>
      <c r="AH1414">
        <v>1.4789000000000001</v>
      </c>
      <c r="AI1414">
        <v>1.4684999999999999</v>
      </c>
      <c r="AJ1414">
        <v>1.7992999999999999</v>
      </c>
      <c r="AK1414">
        <v>1.6393</v>
      </c>
      <c r="AL1414">
        <v>1.5529999999999999</v>
      </c>
      <c r="AM1414">
        <v>2.0434999999999999</v>
      </c>
      <c r="AN1414">
        <v>2.4022999999999999</v>
      </c>
      <c r="AO1414">
        <v>2.0983999999999998</v>
      </c>
      <c r="AP1414">
        <v>2.0497000000000001</v>
      </c>
      <c r="AQ1414">
        <v>1.8807</v>
      </c>
      <c r="AR1414">
        <v>1.7726999999999999</v>
      </c>
      <c r="AS1414">
        <v>1.7383</v>
      </c>
      <c r="AT1414">
        <v>1.2495000000000001</v>
      </c>
      <c r="AU1414">
        <v>1.3766</v>
      </c>
      <c r="AV1414">
        <v>1.2583</v>
      </c>
    </row>
    <row r="1415" spans="8:48" x14ac:dyDescent="0.3">
      <c r="H1415" t="s">
        <v>220</v>
      </c>
      <c r="I1415" t="s">
        <v>1223</v>
      </c>
      <c r="J1415">
        <v>0</v>
      </c>
      <c r="K1415">
        <v>0</v>
      </c>
      <c r="L1415">
        <v>0</v>
      </c>
      <c r="M1415">
        <v>0.93769999999999998</v>
      </c>
      <c r="N1415">
        <v>1.1406000000000001</v>
      </c>
      <c r="O1415">
        <v>1.3809</v>
      </c>
      <c r="P1415">
        <v>1.3734999999999999</v>
      </c>
      <c r="Q1415">
        <v>1.7526999999999999</v>
      </c>
      <c r="R1415">
        <v>1.7907</v>
      </c>
      <c r="S1415">
        <v>1.6771</v>
      </c>
      <c r="T1415">
        <v>1.8145</v>
      </c>
      <c r="U1415">
        <v>1.6916</v>
      </c>
      <c r="V1415">
        <v>1.6126</v>
      </c>
      <c r="W1415">
        <v>1.2336</v>
      </c>
      <c r="X1415">
        <v>1.3254999999999999</v>
      </c>
      <c r="Y1415">
        <v>1.4256</v>
      </c>
      <c r="Z1415">
        <v>1.5866</v>
      </c>
      <c r="AA1415">
        <v>1.2664</v>
      </c>
      <c r="AB1415">
        <v>1.177</v>
      </c>
      <c r="AC1415">
        <v>1.1974</v>
      </c>
      <c r="AD1415">
        <v>1.1874</v>
      </c>
      <c r="AE1415">
        <v>1.3207</v>
      </c>
      <c r="AF1415">
        <v>1.2162999999999999</v>
      </c>
      <c r="AG1415">
        <v>1.0864</v>
      </c>
      <c r="AH1415">
        <v>1.1288</v>
      </c>
      <c r="AI1415">
        <v>1.2816000000000001</v>
      </c>
      <c r="AJ1415">
        <v>0.91349999999999998</v>
      </c>
      <c r="AK1415">
        <v>0.31590000000000001</v>
      </c>
      <c r="AL1415">
        <v>0.28270000000000001</v>
      </c>
      <c r="AM1415">
        <v>0.99380000000000002</v>
      </c>
      <c r="AN1415">
        <v>1.1888000000000001</v>
      </c>
      <c r="AO1415">
        <v>1.1531</v>
      </c>
      <c r="AP1415">
        <v>1.1136999999999999</v>
      </c>
      <c r="AQ1415">
        <v>1.1807000000000001</v>
      </c>
      <c r="AR1415">
        <v>1.2145999999999999</v>
      </c>
      <c r="AS1415">
        <v>0.93789999999999996</v>
      </c>
      <c r="AT1415">
        <v>1.1980999999999999</v>
      </c>
      <c r="AU1415">
        <v>1.1337999999999999</v>
      </c>
      <c r="AV1415">
        <v>1.2356</v>
      </c>
    </row>
    <row r="1416" spans="8:48" x14ac:dyDescent="0.3">
      <c r="H1416" t="s">
        <v>229</v>
      </c>
      <c r="I1416" t="s">
        <v>1900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0.49280000000000002</v>
      </c>
      <c r="AM1416">
        <v>0.50949999999999995</v>
      </c>
      <c r="AN1416">
        <v>0.51139999999999997</v>
      </c>
      <c r="AO1416">
        <v>0.45079999999999998</v>
      </c>
      <c r="AP1416">
        <v>0.45929999999999999</v>
      </c>
      <c r="AQ1416">
        <v>0.57579999999999998</v>
      </c>
      <c r="AR1416">
        <v>0.5736</v>
      </c>
      <c r="AS1416">
        <v>1.1816</v>
      </c>
      <c r="AT1416">
        <v>1.2536</v>
      </c>
      <c r="AU1416">
        <v>1.3036000000000001</v>
      </c>
      <c r="AV1416">
        <v>1.2275</v>
      </c>
    </row>
    <row r="1417" spans="8:48" x14ac:dyDescent="0.3">
      <c r="H1417" t="s">
        <v>224</v>
      </c>
      <c r="I1417" t="s">
        <v>555</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0.3377</v>
      </c>
      <c r="AO1417">
        <v>0.43959999999999999</v>
      </c>
      <c r="AP1417">
        <v>0.38329999999999997</v>
      </c>
      <c r="AQ1417">
        <v>0.36470000000000002</v>
      </c>
      <c r="AR1417">
        <v>0.39250000000000002</v>
      </c>
      <c r="AS1417">
        <v>0.39240000000000003</v>
      </c>
      <c r="AT1417">
        <v>0.38169999999999998</v>
      </c>
      <c r="AU1417">
        <v>1.0004</v>
      </c>
      <c r="AV1417">
        <v>1.1726000000000001</v>
      </c>
    </row>
    <row r="1418" spans="8:48" x14ac:dyDescent="0.3">
      <c r="H1418" t="s">
        <v>221</v>
      </c>
      <c r="I1418" t="s">
        <v>1376</v>
      </c>
      <c r="J1418">
        <v>0.96</v>
      </c>
      <c r="K1418">
        <v>0.85699999999999998</v>
      </c>
      <c r="L1418">
        <v>0.85509999999999997</v>
      </c>
      <c r="M1418">
        <v>1.2614000000000001</v>
      </c>
      <c r="N1418">
        <v>1.091</v>
      </c>
      <c r="O1418">
        <v>1.2692000000000001</v>
      </c>
      <c r="P1418">
        <v>1.3203</v>
      </c>
      <c r="Q1418">
        <v>1.5261</v>
      </c>
      <c r="R1418">
        <v>1.3461000000000001</v>
      </c>
      <c r="S1418">
        <v>0.53410000000000002</v>
      </c>
      <c r="T1418">
        <v>0.75490000000000002</v>
      </c>
      <c r="U1418">
        <v>0.74119999999999997</v>
      </c>
      <c r="V1418">
        <v>0.71660000000000001</v>
      </c>
      <c r="W1418">
        <v>0.61629999999999996</v>
      </c>
      <c r="X1418">
        <v>0.60460000000000003</v>
      </c>
      <c r="Y1418">
        <v>0.63739999999999997</v>
      </c>
      <c r="Z1418">
        <v>0.46550000000000002</v>
      </c>
      <c r="AA1418">
        <v>0.55589999999999995</v>
      </c>
      <c r="AB1418">
        <v>0.72799999999999998</v>
      </c>
      <c r="AC1418">
        <v>0.78749999999999998</v>
      </c>
      <c r="AD1418">
        <v>0.81899999999999995</v>
      </c>
      <c r="AE1418">
        <v>0.83350000000000002</v>
      </c>
      <c r="AF1418">
        <v>0.45939999999999998</v>
      </c>
      <c r="AG1418">
        <v>0.61150000000000004</v>
      </c>
      <c r="AH1418">
        <v>0.61650000000000005</v>
      </c>
      <c r="AI1418">
        <v>0.57040000000000002</v>
      </c>
      <c r="AJ1418">
        <v>0.73550000000000004</v>
      </c>
      <c r="AK1418">
        <v>0.69279999999999997</v>
      </c>
      <c r="AL1418">
        <v>0.7107</v>
      </c>
      <c r="AM1418">
        <v>0.80720000000000003</v>
      </c>
      <c r="AN1418">
        <v>0.86909999999999998</v>
      </c>
      <c r="AO1418">
        <v>1.4482999999999999</v>
      </c>
      <c r="AP1418">
        <v>1.3380000000000001</v>
      </c>
      <c r="AQ1418">
        <v>1.3387</v>
      </c>
      <c r="AR1418">
        <v>1.3192999999999999</v>
      </c>
      <c r="AS1418">
        <v>1.3131999999999999</v>
      </c>
      <c r="AT1418">
        <v>1.4403999999999999</v>
      </c>
      <c r="AU1418">
        <v>1.0251999999999999</v>
      </c>
      <c r="AV1418">
        <v>1.1600999999999999</v>
      </c>
    </row>
    <row r="1419" spans="8:48" x14ac:dyDescent="0.3">
      <c r="H1419" t="s">
        <v>1445</v>
      </c>
      <c r="I1419" t="s">
        <v>1446</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0.53720000000000001</v>
      </c>
      <c r="AQ1419">
        <v>1.0446</v>
      </c>
      <c r="AR1419">
        <v>1.107</v>
      </c>
      <c r="AS1419">
        <v>1.1336999999999999</v>
      </c>
      <c r="AT1419">
        <v>1.155</v>
      </c>
      <c r="AU1419">
        <v>1.1577</v>
      </c>
      <c r="AV1419">
        <v>1.1568000000000001</v>
      </c>
    </row>
    <row r="1420" spans="8:48" x14ac:dyDescent="0.3">
      <c r="H1420" t="s">
        <v>231</v>
      </c>
      <c r="I1420" t="s">
        <v>584</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0.32290000000000002</v>
      </c>
      <c r="AG1420">
        <v>1.0763</v>
      </c>
      <c r="AH1420">
        <v>1.2806</v>
      </c>
      <c r="AI1420">
        <v>1.3226</v>
      </c>
      <c r="AJ1420">
        <v>1.2624</v>
      </c>
      <c r="AK1420">
        <v>1.3456999999999999</v>
      </c>
      <c r="AL1420">
        <v>1.3841000000000001</v>
      </c>
      <c r="AM1420">
        <v>1.2948999999999999</v>
      </c>
      <c r="AN1420">
        <v>1.6264000000000001</v>
      </c>
      <c r="AO1420">
        <v>1.5516000000000001</v>
      </c>
      <c r="AP1420">
        <v>1.2855000000000001</v>
      </c>
      <c r="AQ1420">
        <v>1.3090999999999999</v>
      </c>
      <c r="AR1420">
        <v>1.3392999999999999</v>
      </c>
      <c r="AS1420">
        <v>1.2868999999999999</v>
      </c>
      <c r="AT1420">
        <v>1.3120000000000001</v>
      </c>
      <c r="AU1420">
        <v>0.9365</v>
      </c>
      <c r="AV1420">
        <v>1.1471</v>
      </c>
    </row>
    <row r="1421" spans="8:48" x14ac:dyDescent="0.3">
      <c r="H1421" t="s">
        <v>225</v>
      </c>
      <c r="I1421" t="s">
        <v>561</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0.83979999999999999</v>
      </c>
      <c r="AG1421">
        <v>0.97770000000000001</v>
      </c>
      <c r="AH1421">
        <v>1.1586000000000001</v>
      </c>
      <c r="AI1421">
        <v>1.1517999999999999</v>
      </c>
      <c r="AJ1421">
        <v>1.3202</v>
      </c>
      <c r="AK1421">
        <v>1.1738999999999999</v>
      </c>
      <c r="AL1421">
        <v>1.1740999999999999</v>
      </c>
      <c r="AM1421">
        <v>1.0651999999999999</v>
      </c>
      <c r="AN1421">
        <v>1.1052</v>
      </c>
      <c r="AO1421">
        <v>1.1326000000000001</v>
      </c>
      <c r="AP1421">
        <v>1.3118000000000001</v>
      </c>
      <c r="AQ1421">
        <v>1.3493999999999999</v>
      </c>
      <c r="AR1421">
        <v>1.34</v>
      </c>
      <c r="AS1421">
        <v>1.4944999999999999</v>
      </c>
      <c r="AT1421">
        <v>1.4231</v>
      </c>
      <c r="AU1421">
        <v>1.0263</v>
      </c>
      <c r="AV1421">
        <v>1.1378999999999999</v>
      </c>
    </row>
    <row r="1422" spans="8:48" x14ac:dyDescent="0.3">
      <c r="H1422" t="s">
        <v>2459</v>
      </c>
      <c r="I1422" t="s">
        <v>2460</v>
      </c>
      <c r="J1422">
        <v>0</v>
      </c>
      <c r="K1422">
        <v>0</v>
      </c>
      <c r="L1422">
        <v>0</v>
      </c>
      <c r="M1422">
        <v>0</v>
      </c>
      <c r="N1422">
        <v>0</v>
      </c>
      <c r="O1422">
        <v>0</v>
      </c>
      <c r="P1422">
        <v>0</v>
      </c>
      <c r="Q1422">
        <v>0</v>
      </c>
      <c r="R1422">
        <v>0</v>
      </c>
      <c r="S1422">
        <v>0</v>
      </c>
      <c r="T1422">
        <v>0</v>
      </c>
      <c r="U1422">
        <v>0.91279999999999994</v>
      </c>
      <c r="V1422">
        <v>0</v>
      </c>
      <c r="W1422">
        <v>0</v>
      </c>
      <c r="X1422">
        <v>0</v>
      </c>
      <c r="Y1422">
        <v>0.26219999999999999</v>
      </c>
      <c r="Z1422">
        <v>0.90549999999999997</v>
      </c>
      <c r="AA1422">
        <v>0.6552</v>
      </c>
      <c r="AB1422">
        <v>2.2164999999999999</v>
      </c>
      <c r="AC1422">
        <v>0.53700000000000003</v>
      </c>
      <c r="AD1422">
        <v>0.67759999999999998</v>
      </c>
      <c r="AE1422">
        <v>1.5826</v>
      </c>
      <c r="AF1422">
        <v>4.4499999999999998E-2</v>
      </c>
      <c r="AG1422">
        <v>3.8416999999999999</v>
      </c>
      <c r="AH1422">
        <v>0.69640000000000002</v>
      </c>
      <c r="AI1422">
        <v>1.2586999999999999</v>
      </c>
      <c r="AJ1422">
        <v>0.3054</v>
      </c>
      <c r="AK1422">
        <v>0.5958</v>
      </c>
      <c r="AL1422">
        <v>1.9676</v>
      </c>
      <c r="AM1422">
        <v>0</v>
      </c>
      <c r="AN1422">
        <v>0</v>
      </c>
      <c r="AO1422">
        <v>1.7738</v>
      </c>
      <c r="AP1422">
        <v>1.6478999999999999</v>
      </c>
      <c r="AQ1422">
        <v>1.6740999999999999</v>
      </c>
      <c r="AR1422">
        <v>8.6999999999999994E-2</v>
      </c>
      <c r="AS1422">
        <v>1.0335000000000001</v>
      </c>
      <c r="AT1422">
        <v>0</v>
      </c>
      <c r="AU1422">
        <v>0.17530000000000001</v>
      </c>
      <c r="AV1422">
        <v>1.1071</v>
      </c>
    </row>
    <row r="1423" spans="8:48" x14ac:dyDescent="0.3">
      <c r="H1423" t="s">
        <v>81</v>
      </c>
      <c r="I1423" t="s">
        <v>631</v>
      </c>
      <c r="J1423">
        <v>0</v>
      </c>
      <c r="K1423">
        <v>0</v>
      </c>
      <c r="L1423">
        <v>0</v>
      </c>
      <c r="M1423">
        <v>0.3175</v>
      </c>
      <c r="N1423">
        <v>0.23549999999999999</v>
      </c>
      <c r="O1423">
        <v>0</v>
      </c>
      <c r="P1423">
        <v>0</v>
      </c>
      <c r="Q1423">
        <v>0</v>
      </c>
      <c r="R1423">
        <v>0</v>
      </c>
      <c r="S1423">
        <v>0</v>
      </c>
      <c r="T1423">
        <v>0</v>
      </c>
      <c r="U1423">
        <v>1.1012</v>
      </c>
      <c r="V1423">
        <v>1.2337</v>
      </c>
      <c r="W1423">
        <v>1.3914</v>
      </c>
      <c r="X1423">
        <v>1.2655000000000001</v>
      </c>
      <c r="Y1423">
        <v>1.3758999999999999</v>
      </c>
      <c r="Z1423">
        <v>0.75929999999999997</v>
      </c>
      <c r="AA1423">
        <v>0.7581</v>
      </c>
      <c r="AB1423">
        <v>0.75080000000000002</v>
      </c>
      <c r="AC1423">
        <v>0.7359</v>
      </c>
      <c r="AD1423">
        <v>0.3231</v>
      </c>
      <c r="AE1423">
        <v>0.36280000000000001</v>
      </c>
      <c r="AF1423">
        <v>0</v>
      </c>
      <c r="AG1423">
        <v>0</v>
      </c>
      <c r="AH1423">
        <v>0</v>
      </c>
      <c r="AI1423">
        <v>0</v>
      </c>
      <c r="AJ1423">
        <v>0</v>
      </c>
      <c r="AK1423">
        <v>0</v>
      </c>
      <c r="AL1423">
        <v>0</v>
      </c>
      <c r="AM1423">
        <v>0</v>
      </c>
      <c r="AN1423">
        <v>0</v>
      </c>
      <c r="AO1423">
        <v>0</v>
      </c>
      <c r="AP1423">
        <v>0</v>
      </c>
      <c r="AQ1423">
        <v>0</v>
      </c>
      <c r="AR1423">
        <v>0</v>
      </c>
      <c r="AS1423">
        <v>0</v>
      </c>
      <c r="AT1423">
        <v>0.91520000000000001</v>
      </c>
      <c r="AU1423">
        <v>1.0181</v>
      </c>
      <c r="AV1423">
        <v>1.0913999999999999</v>
      </c>
    </row>
    <row r="1424" spans="8:48" x14ac:dyDescent="0.3">
      <c r="H1424" t="s">
        <v>125</v>
      </c>
      <c r="I1424" t="s">
        <v>1095</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0.69989999999999997</v>
      </c>
      <c r="AH1424">
        <v>0.71930000000000005</v>
      </c>
      <c r="AI1424">
        <v>0.78900000000000003</v>
      </c>
      <c r="AJ1424">
        <v>0.88819999999999999</v>
      </c>
      <c r="AK1424">
        <v>0.878</v>
      </c>
      <c r="AL1424">
        <v>0.95020000000000004</v>
      </c>
      <c r="AM1424">
        <v>1.2002999999999999</v>
      </c>
      <c r="AN1424">
        <v>0.99450000000000005</v>
      </c>
      <c r="AO1424">
        <v>1.0277000000000001</v>
      </c>
      <c r="AP1424">
        <v>1.0661</v>
      </c>
      <c r="AQ1424">
        <v>1.0992999999999999</v>
      </c>
      <c r="AR1424">
        <v>1.0925</v>
      </c>
      <c r="AS1424">
        <v>1.1465000000000001</v>
      </c>
      <c r="AT1424">
        <v>1.0572999999999999</v>
      </c>
      <c r="AU1424">
        <v>0.91279999999999994</v>
      </c>
      <c r="AV1424">
        <v>1.089</v>
      </c>
    </row>
    <row r="1425" spans="8:48" x14ac:dyDescent="0.3">
      <c r="H1425" t="s">
        <v>1509</v>
      </c>
      <c r="I1425" t="s">
        <v>1510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0.3483</v>
      </c>
      <c r="AG1425">
        <v>0.68700000000000006</v>
      </c>
      <c r="AH1425">
        <v>0.85860000000000003</v>
      </c>
      <c r="AI1425">
        <v>0.75149999999999995</v>
      </c>
      <c r="AJ1425">
        <v>0.82489999999999997</v>
      </c>
      <c r="AK1425">
        <v>0.78039999999999998</v>
      </c>
      <c r="AL1425">
        <v>0.71970000000000001</v>
      </c>
      <c r="AM1425">
        <v>1.0582</v>
      </c>
      <c r="AN1425">
        <v>1.0287999999999999</v>
      </c>
      <c r="AO1425">
        <v>0.92110000000000003</v>
      </c>
      <c r="AP1425">
        <v>1.161</v>
      </c>
      <c r="AQ1425">
        <v>1.1106</v>
      </c>
      <c r="AR1425">
        <v>1.2474000000000001</v>
      </c>
      <c r="AS1425">
        <v>1.0943000000000001</v>
      </c>
      <c r="AT1425">
        <v>1.1895</v>
      </c>
      <c r="AU1425">
        <v>1.1939</v>
      </c>
      <c r="AV1425">
        <v>1.0881000000000001</v>
      </c>
    </row>
    <row r="1426" spans="8:48" x14ac:dyDescent="0.3">
      <c r="H1426" t="s">
        <v>232</v>
      </c>
      <c r="I1426" t="s">
        <v>797</v>
      </c>
      <c r="J1426">
        <v>2.74</v>
      </c>
      <c r="K1426">
        <v>2.19</v>
      </c>
      <c r="L1426">
        <v>2.2999999999999998</v>
      </c>
      <c r="M1426">
        <v>2.23</v>
      </c>
      <c r="N1426">
        <v>2.77</v>
      </c>
      <c r="O1426">
        <v>3.16</v>
      </c>
      <c r="P1426">
        <v>3.02</v>
      </c>
      <c r="Q1426">
        <v>3.75</v>
      </c>
      <c r="R1426">
        <v>2.62</v>
      </c>
      <c r="S1426">
        <v>2.97</v>
      </c>
      <c r="T1426">
        <v>2.08</v>
      </c>
      <c r="U1426">
        <v>1.22</v>
      </c>
      <c r="V1426">
        <v>1.24</v>
      </c>
      <c r="W1426">
        <v>1.23</v>
      </c>
      <c r="X1426">
        <v>1.27</v>
      </c>
      <c r="Y1426">
        <v>0.28999999999999998</v>
      </c>
      <c r="Z1426">
        <v>0.52</v>
      </c>
      <c r="AA1426">
        <v>0.37</v>
      </c>
      <c r="AB1426">
        <v>0.3</v>
      </c>
      <c r="AC1426">
        <v>0.61</v>
      </c>
      <c r="AD1426">
        <v>1.89</v>
      </c>
      <c r="AE1426">
        <v>0.03</v>
      </c>
      <c r="AF1426">
        <v>0</v>
      </c>
      <c r="AG1426">
        <v>0.05</v>
      </c>
      <c r="AH1426">
        <v>0.04</v>
      </c>
      <c r="AI1426">
        <v>0.04</v>
      </c>
      <c r="AJ1426">
        <v>0.04</v>
      </c>
      <c r="AK1426">
        <v>7.0000000000000007E-2</v>
      </c>
      <c r="AL1426">
        <v>0.03</v>
      </c>
      <c r="AM1426">
        <v>0.01</v>
      </c>
      <c r="AN1426">
        <v>0.46</v>
      </c>
      <c r="AO1426">
        <v>0.41</v>
      </c>
      <c r="AP1426">
        <v>1.23</v>
      </c>
      <c r="AQ1426">
        <v>1.55</v>
      </c>
      <c r="AR1426">
        <v>1.51</v>
      </c>
      <c r="AS1426">
        <v>1.51</v>
      </c>
      <c r="AT1426">
        <v>1.33</v>
      </c>
      <c r="AU1426">
        <v>1.9</v>
      </c>
      <c r="AV1426">
        <v>1.0900000000000001</v>
      </c>
    </row>
    <row r="1427" spans="8:48" x14ac:dyDescent="0.3">
      <c r="H1427" t="s">
        <v>1304</v>
      </c>
      <c r="I1427" t="s">
        <v>1305</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1.2412000000000001</v>
      </c>
      <c r="AL1427">
        <v>0.99370000000000003</v>
      </c>
      <c r="AM1427">
        <v>1.2998000000000001</v>
      </c>
      <c r="AN1427">
        <v>1.3725000000000001</v>
      </c>
      <c r="AO1427">
        <v>1.3423</v>
      </c>
      <c r="AP1427">
        <v>1.3727</v>
      </c>
      <c r="AQ1427">
        <v>1.0499000000000001</v>
      </c>
      <c r="AR1427">
        <v>0.97509999999999997</v>
      </c>
      <c r="AS1427">
        <v>1.2827999999999999</v>
      </c>
      <c r="AT1427">
        <v>1.2946</v>
      </c>
      <c r="AU1427">
        <v>1.0762</v>
      </c>
      <c r="AV1427">
        <v>1.0772999999999999</v>
      </c>
    </row>
    <row r="1428" spans="8:48" x14ac:dyDescent="0.3">
      <c r="H1428" t="s">
        <v>1721</v>
      </c>
      <c r="I1428" t="s">
        <v>1722</v>
      </c>
      <c r="J1428">
        <v>0</v>
      </c>
      <c r="K1428">
        <v>0</v>
      </c>
      <c r="L1428">
        <v>0</v>
      </c>
      <c r="M1428">
        <v>0</v>
      </c>
      <c r="N1428">
        <v>0</v>
      </c>
      <c r="O1428">
        <v>0</v>
      </c>
      <c r="P1428">
        <v>0</v>
      </c>
      <c r="Q1428">
        <v>0</v>
      </c>
      <c r="R1428">
        <v>0</v>
      </c>
      <c r="S1428">
        <v>0</v>
      </c>
      <c r="T1428">
        <v>0</v>
      </c>
      <c r="U1428">
        <v>0</v>
      </c>
      <c r="V1428">
        <v>0</v>
      </c>
      <c r="W1428">
        <v>0</v>
      </c>
      <c r="X1428">
        <v>0</v>
      </c>
      <c r="Y1428">
        <v>0.69059999999999999</v>
      </c>
      <c r="Z1428">
        <v>0.88919999999999999</v>
      </c>
      <c r="AA1428">
        <v>1.1086</v>
      </c>
      <c r="AB1428">
        <v>1.1632</v>
      </c>
      <c r="AC1428">
        <v>1.3848</v>
      </c>
      <c r="AD1428">
        <v>1.1201000000000001</v>
      </c>
      <c r="AE1428">
        <v>1.3071999999999999</v>
      </c>
      <c r="AF1428">
        <v>1.4108000000000001</v>
      </c>
      <c r="AG1428">
        <v>1.5232000000000001</v>
      </c>
      <c r="AH1428">
        <v>1.6215999999999999</v>
      </c>
      <c r="AI1428">
        <v>1.5931999999999999</v>
      </c>
      <c r="AJ1428">
        <v>1.115</v>
      </c>
      <c r="AK1428">
        <v>1.2212000000000001</v>
      </c>
      <c r="AL1428">
        <v>0.90910000000000002</v>
      </c>
      <c r="AM1428">
        <v>1.4084000000000001</v>
      </c>
      <c r="AN1428">
        <v>1.3794999999999999</v>
      </c>
      <c r="AO1428">
        <v>1.2968</v>
      </c>
      <c r="AP1428">
        <v>1.1506000000000001</v>
      </c>
      <c r="AQ1428">
        <v>1</v>
      </c>
      <c r="AR1428">
        <v>1.6385000000000001</v>
      </c>
      <c r="AS1428">
        <v>1.5513999999999999</v>
      </c>
      <c r="AT1428">
        <v>1.1676</v>
      </c>
      <c r="AU1428">
        <v>1.1289</v>
      </c>
      <c r="AV1428">
        <v>1.0646</v>
      </c>
    </row>
    <row r="1429" spans="8:48" x14ac:dyDescent="0.3">
      <c r="H1429" t="s">
        <v>1590</v>
      </c>
      <c r="I1429" t="s">
        <v>1591</v>
      </c>
      <c r="J1429">
        <v>1.2081999999999999</v>
      </c>
      <c r="K1429">
        <v>1.1596</v>
      </c>
      <c r="L1429">
        <v>1.2031000000000001</v>
      </c>
      <c r="M1429">
        <v>1.0932999999999999</v>
      </c>
      <c r="N1429">
        <v>1.1553</v>
      </c>
      <c r="O1429">
        <v>1.155</v>
      </c>
      <c r="P1429">
        <v>1.2364999999999999</v>
      </c>
      <c r="Q1429">
        <v>1.1739999999999999</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10.3315</v>
      </c>
      <c r="AM1429">
        <v>0</v>
      </c>
      <c r="AN1429">
        <v>0</v>
      </c>
      <c r="AO1429">
        <v>0.31630000000000003</v>
      </c>
      <c r="AP1429">
        <v>0</v>
      </c>
      <c r="AQ1429">
        <v>1.0707</v>
      </c>
      <c r="AR1429">
        <v>0.97089999999999999</v>
      </c>
      <c r="AS1429">
        <v>1.0431999999999999</v>
      </c>
      <c r="AT1429">
        <v>1.1459999999999999</v>
      </c>
      <c r="AU1429">
        <v>1.1891</v>
      </c>
      <c r="AV1429">
        <v>1.0633999999999999</v>
      </c>
    </row>
    <row r="1430" spans="8:48" x14ac:dyDescent="0.3">
      <c r="H1430" t="s">
        <v>1985</v>
      </c>
      <c r="I1430" t="s">
        <v>1986</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0.1133</v>
      </c>
      <c r="AC1430">
        <v>0.15340000000000001</v>
      </c>
      <c r="AD1430">
        <v>0.23649999999999999</v>
      </c>
      <c r="AE1430">
        <v>0.31869999999999998</v>
      </c>
      <c r="AF1430">
        <v>0.32790000000000002</v>
      </c>
      <c r="AG1430">
        <v>0.31040000000000001</v>
      </c>
      <c r="AH1430">
        <v>0.4466</v>
      </c>
      <c r="AI1430">
        <v>0.35599999999999998</v>
      </c>
      <c r="AJ1430">
        <v>0.32429999999999998</v>
      </c>
      <c r="AK1430">
        <v>0.36580000000000001</v>
      </c>
      <c r="AL1430">
        <v>0.32069999999999999</v>
      </c>
      <c r="AM1430">
        <v>0.39019999999999999</v>
      </c>
      <c r="AN1430">
        <v>1.0755999999999999</v>
      </c>
      <c r="AO1430">
        <v>0.93959999999999999</v>
      </c>
      <c r="AP1430">
        <v>1.3396999999999999</v>
      </c>
      <c r="AQ1430">
        <v>1.1871</v>
      </c>
      <c r="AR1430">
        <v>1.1547000000000001</v>
      </c>
      <c r="AS1430">
        <v>1.339</v>
      </c>
      <c r="AT1430">
        <v>1.4112</v>
      </c>
      <c r="AU1430">
        <v>1.2775000000000001</v>
      </c>
      <c r="AV1430">
        <v>1.0551999999999999</v>
      </c>
    </row>
    <row r="1431" spans="8:48" x14ac:dyDescent="0.3">
      <c r="H1431" t="s">
        <v>2461</v>
      </c>
      <c r="I1431" t="s">
        <v>2462</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0.65439999999999998</v>
      </c>
      <c r="AV1431">
        <v>1.0402</v>
      </c>
    </row>
    <row r="1432" spans="8:48" x14ac:dyDescent="0.3">
      <c r="H1432" t="s">
        <v>856</v>
      </c>
      <c r="I1432" t="s">
        <v>857</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9.1600000000000001E-2</v>
      </c>
      <c r="AC1432">
        <v>0.13220000000000001</v>
      </c>
      <c r="AD1432">
        <v>0.23719999999999999</v>
      </c>
      <c r="AE1432">
        <v>0.29799999999999999</v>
      </c>
      <c r="AF1432">
        <v>0.34300000000000003</v>
      </c>
      <c r="AG1432">
        <v>0.69810000000000005</v>
      </c>
      <c r="AH1432">
        <v>0.90749999999999997</v>
      </c>
      <c r="AI1432">
        <v>0.95040000000000002</v>
      </c>
      <c r="AJ1432">
        <v>0.83919999999999995</v>
      </c>
      <c r="AK1432">
        <v>0.89559999999999995</v>
      </c>
      <c r="AL1432">
        <v>0.74450000000000005</v>
      </c>
      <c r="AM1432">
        <v>0.56499999999999995</v>
      </c>
      <c r="AN1432">
        <v>0.74529999999999996</v>
      </c>
      <c r="AO1432">
        <v>0.60329999999999995</v>
      </c>
      <c r="AP1432">
        <v>0.56589999999999996</v>
      </c>
      <c r="AQ1432">
        <v>0.55859999999999999</v>
      </c>
      <c r="AR1432">
        <v>0.59660000000000002</v>
      </c>
      <c r="AS1432">
        <v>0.67469999999999997</v>
      </c>
      <c r="AT1432">
        <v>0.79339999999999999</v>
      </c>
      <c r="AU1432">
        <v>1.1480999999999999</v>
      </c>
      <c r="AV1432">
        <v>1.0287999999999999</v>
      </c>
    </row>
    <row r="1433" spans="8:48" x14ac:dyDescent="0.3">
      <c r="H1433" t="s">
        <v>1139</v>
      </c>
      <c r="I1433" t="s">
        <v>1140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0.37340000000000001</v>
      </c>
      <c r="AH1433">
        <v>0.45810000000000001</v>
      </c>
      <c r="AI1433">
        <v>0.49280000000000002</v>
      </c>
      <c r="AJ1433">
        <v>0.55969999999999998</v>
      </c>
      <c r="AK1433">
        <v>0.53300000000000003</v>
      </c>
      <c r="AL1433">
        <v>0.45839999999999997</v>
      </c>
      <c r="AM1433">
        <v>0.49180000000000001</v>
      </c>
      <c r="AN1433">
        <v>0.54579999999999995</v>
      </c>
      <c r="AO1433">
        <v>0.50129999999999997</v>
      </c>
      <c r="AP1433">
        <v>0.62260000000000004</v>
      </c>
      <c r="AQ1433">
        <v>0.94940000000000002</v>
      </c>
      <c r="AR1433">
        <v>0.79010000000000002</v>
      </c>
      <c r="AS1433">
        <v>0.50480000000000003</v>
      </c>
      <c r="AT1433">
        <v>0</v>
      </c>
      <c r="AU1433">
        <v>1.0134000000000001</v>
      </c>
      <c r="AV1433">
        <v>1.0076000000000001</v>
      </c>
    </row>
    <row r="1434" spans="8:48" x14ac:dyDescent="0.3">
      <c r="H1434" t="s">
        <v>1679</v>
      </c>
      <c r="I1434" t="s">
        <v>1680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0.93530000000000002</v>
      </c>
      <c r="AV1434">
        <v>1.0043</v>
      </c>
    </row>
    <row r="1435" spans="8:48" x14ac:dyDescent="0.3">
      <c r="H1435" t="s">
        <v>2463</v>
      </c>
      <c r="I1435" t="s">
        <v>2464</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0.1143</v>
      </c>
      <c r="AC1435">
        <v>0.1744</v>
      </c>
      <c r="AD1435">
        <v>0.215</v>
      </c>
      <c r="AE1435">
        <v>0.30509999999999998</v>
      </c>
      <c r="AF1435">
        <v>0.31440000000000001</v>
      </c>
      <c r="AG1435">
        <v>0.997</v>
      </c>
      <c r="AH1435">
        <v>1.0298</v>
      </c>
      <c r="AI1435">
        <v>0.97209999999999996</v>
      </c>
      <c r="AJ1435">
        <v>1.1815</v>
      </c>
      <c r="AK1435">
        <v>1.1868000000000001</v>
      </c>
      <c r="AL1435">
        <v>0.94140000000000001</v>
      </c>
      <c r="AM1435">
        <v>0.53990000000000005</v>
      </c>
      <c r="AN1435">
        <v>0.54559999999999997</v>
      </c>
      <c r="AO1435">
        <v>0.50870000000000004</v>
      </c>
      <c r="AP1435">
        <v>0.73809999999999998</v>
      </c>
      <c r="AQ1435">
        <v>1.2629999999999999</v>
      </c>
      <c r="AR1435">
        <v>0.99260000000000004</v>
      </c>
      <c r="AS1435">
        <v>0.83440000000000003</v>
      </c>
      <c r="AT1435">
        <v>0.93459999999999999</v>
      </c>
      <c r="AU1435">
        <v>0.96709999999999996</v>
      </c>
      <c r="AV1435">
        <v>0.99380000000000002</v>
      </c>
    </row>
    <row r="1436" spans="8:48" x14ac:dyDescent="0.3">
      <c r="H1436" t="s">
        <v>2243</v>
      </c>
      <c r="I1436" t="s">
        <v>2244</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0.74270000000000003</v>
      </c>
      <c r="AU1436">
        <v>0.99019999999999997</v>
      </c>
      <c r="AV1436">
        <v>0.98519999999999996</v>
      </c>
    </row>
    <row r="1437" spans="8:48" x14ac:dyDescent="0.3">
      <c r="H1437" t="s">
        <v>226</v>
      </c>
      <c r="I1437" t="s">
        <v>2465</v>
      </c>
      <c r="J1437">
        <v>0</v>
      </c>
      <c r="K1437">
        <v>0</v>
      </c>
      <c r="L1437">
        <v>0</v>
      </c>
      <c r="M1437">
        <v>0</v>
      </c>
      <c r="N1437">
        <v>0</v>
      </c>
      <c r="O1437">
        <v>0</v>
      </c>
      <c r="P1437">
        <v>0</v>
      </c>
      <c r="Q1437">
        <v>0</v>
      </c>
      <c r="R1437">
        <v>0</v>
      </c>
      <c r="S1437">
        <v>0</v>
      </c>
      <c r="T1437">
        <v>0</v>
      </c>
      <c r="U1437">
        <v>0</v>
      </c>
      <c r="V1437">
        <v>0</v>
      </c>
      <c r="W1437">
        <v>0</v>
      </c>
      <c r="X1437">
        <v>0</v>
      </c>
      <c r="Y1437">
        <v>0.49280000000000002</v>
      </c>
      <c r="Z1437">
        <v>0.62119999999999997</v>
      </c>
      <c r="AA1437">
        <v>0.76259999999999994</v>
      </c>
      <c r="AB1437">
        <v>0.89170000000000005</v>
      </c>
      <c r="AC1437">
        <v>1.4978</v>
      </c>
      <c r="AD1437">
        <v>1.2297</v>
      </c>
      <c r="AE1437">
        <v>1.1279999999999999</v>
      </c>
      <c r="AF1437">
        <v>1.1068</v>
      </c>
      <c r="AG1437">
        <v>0.81789999999999996</v>
      </c>
      <c r="AH1437">
        <v>0.89539999999999997</v>
      </c>
      <c r="AI1437">
        <v>0.90359999999999996</v>
      </c>
      <c r="AJ1437">
        <v>0.92020000000000002</v>
      </c>
      <c r="AK1437">
        <v>0.96279999999999999</v>
      </c>
      <c r="AL1437">
        <v>0.86329999999999996</v>
      </c>
      <c r="AM1437">
        <v>0.97499999999999998</v>
      </c>
      <c r="AN1437">
        <v>0.58430000000000004</v>
      </c>
      <c r="AO1437">
        <v>0.55910000000000004</v>
      </c>
      <c r="AP1437">
        <v>0.5282</v>
      </c>
      <c r="AQ1437">
        <v>1.1928000000000001</v>
      </c>
      <c r="AR1437">
        <v>1.2670999999999999</v>
      </c>
      <c r="AS1437">
        <v>1.5175000000000001</v>
      </c>
      <c r="AT1437">
        <v>1.3291999999999999</v>
      </c>
      <c r="AU1437">
        <v>0.99360000000000004</v>
      </c>
      <c r="AV1437">
        <v>0.97619999999999996</v>
      </c>
    </row>
    <row r="1438" spans="8:48" x14ac:dyDescent="0.3">
      <c r="H1438" t="s">
        <v>868</v>
      </c>
      <c r="I1438" t="s">
        <v>869</v>
      </c>
      <c r="J1438">
        <v>0.90010000000000001</v>
      </c>
      <c r="K1438">
        <v>0.86619999999999997</v>
      </c>
      <c r="L1438">
        <v>0.93769999999999998</v>
      </c>
      <c r="M1438">
        <v>0.93579999999999997</v>
      </c>
      <c r="N1438">
        <v>0.96350000000000002</v>
      </c>
      <c r="O1438">
        <v>0.98140000000000005</v>
      </c>
      <c r="P1438">
        <v>1.2747999999999999</v>
      </c>
      <c r="Q1438">
        <v>1.2413000000000001</v>
      </c>
      <c r="R1438">
        <v>1.1877</v>
      </c>
      <c r="S1438">
        <v>1.1046</v>
      </c>
      <c r="T1438">
        <v>1.3837999999999999</v>
      </c>
      <c r="U1438">
        <v>1.4092</v>
      </c>
      <c r="V1438">
        <v>1.4694</v>
      </c>
      <c r="W1438">
        <v>1.4942</v>
      </c>
      <c r="X1438">
        <v>1.7664</v>
      </c>
      <c r="Y1438">
        <v>1.5779000000000001</v>
      </c>
      <c r="Z1438">
        <v>1.5815999999999999</v>
      </c>
      <c r="AA1438">
        <v>1.2113</v>
      </c>
      <c r="AB1438">
        <v>1.2222999999999999</v>
      </c>
      <c r="AC1438">
        <v>1.4961</v>
      </c>
      <c r="AD1438">
        <v>1.2141999999999999</v>
      </c>
      <c r="AE1438">
        <v>1.1021000000000001</v>
      </c>
      <c r="AF1438">
        <v>0.95299999999999996</v>
      </c>
      <c r="AG1438">
        <v>1.1294</v>
      </c>
      <c r="AH1438">
        <v>1.1689000000000001</v>
      </c>
      <c r="AI1438">
        <v>1.2398</v>
      </c>
      <c r="AJ1438">
        <v>1.4806999999999999</v>
      </c>
      <c r="AK1438">
        <v>1.2139</v>
      </c>
      <c r="AL1438">
        <v>1.2395</v>
      </c>
      <c r="AM1438">
        <v>1.0779000000000001</v>
      </c>
      <c r="AN1438">
        <v>1.3016000000000001</v>
      </c>
      <c r="AO1438">
        <v>1.2931999999999999</v>
      </c>
      <c r="AP1438">
        <v>1.1459999999999999</v>
      </c>
      <c r="AQ1438">
        <v>1.3260000000000001</v>
      </c>
      <c r="AR1438">
        <v>1.2404999999999999</v>
      </c>
      <c r="AS1438">
        <v>1.0028999999999999</v>
      </c>
      <c r="AT1438">
        <v>1.1084000000000001</v>
      </c>
      <c r="AU1438">
        <v>1.0195000000000001</v>
      </c>
      <c r="AV1438">
        <v>0.95489999999999997</v>
      </c>
    </row>
    <row r="1439" spans="8:48" x14ac:dyDescent="0.3">
      <c r="H1439" t="s">
        <v>228</v>
      </c>
      <c r="I1439" t="s">
        <v>1889</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0.307</v>
      </c>
      <c r="AD1439">
        <v>0.49280000000000002</v>
      </c>
      <c r="AE1439">
        <v>0.5403</v>
      </c>
      <c r="AF1439">
        <v>0.61329999999999996</v>
      </c>
      <c r="AG1439">
        <v>0.58489999999999998</v>
      </c>
      <c r="AH1439">
        <v>0.44390000000000002</v>
      </c>
      <c r="AI1439">
        <v>0.46949999999999997</v>
      </c>
      <c r="AJ1439">
        <v>0.40200000000000002</v>
      </c>
      <c r="AK1439">
        <v>0.4163</v>
      </c>
      <c r="AL1439">
        <v>0.30120000000000002</v>
      </c>
      <c r="AM1439">
        <v>0.45440000000000003</v>
      </c>
      <c r="AN1439">
        <v>0.50729999999999997</v>
      </c>
      <c r="AO1439">
        <v>0.35289999999999999</v>
      </c>
      <c r="AP1439">
        <v>0.5413</v>
      </c>
      <c r="AQ1439">
        <v>0.36159999999999998</v>
      </c>
      <c r="AR1439">
        <v>0.30509999999999998</v>
      </c>
      <c r="AS1439">
        <v>0.38919999999999999</v>
      </c>
      <c r="AT1439">
        <v>0.3483</v>
      </c>
      <c r="AU1439">
        <v>1.1354</v>
      </c>
      <c r="AV1439">
        <v>0.95450000000000002</v>
      </c>
    </row>
    <row r="1440" spans="8:48" x14ac:dyDescent="0.3">
      <c r="H1440" t="s">
        <v>381</v>
      </c>
      <c r="I1440" t="s">
        <v>565</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0.82020000000000004</v>
      </c>
      <c r="AV1440">
        <v>0.9476</v>
      </c>
    </row>
    <row r="1441" spans="8:48" x14ac:dyDescent="0.3">
      <c r="H1441" t="s">
        <v>355</v>
      </c>
      <c r="I1441" t="s">
        <v>541</v>
      </c>
      <c r="J1441">
        <v>0.3876</v>
      </c>
      <c r="K1441">
        <v>0.32869999999999999</v>
      </c>
      <c r="L1441">
        <v>0.36570000000000003</v>
      </c>
      <c r="M1441">
        <v>0.38900000000000001</v>
      </c>
      <c r="N1441">
        <v>0.42670000000000002</v>
      </c>
      <c r="O1441">
        <v>0.35630000000000001</v>
      </c>
      <c r="P1441">
        <v>0.42559999999999998</v>
      </c>
      <c r="Q1441">
        <v>0.4405</v>
      </c>
      <c r="R1441">
        <v>0.49430000000000002</v>
      </c>
      <c r="S1441">
        <v>0.49320000000000003</v>
      </c>
      <c r="T1441">
        <v>0.49530000000000002</v>
      </c>
      <c r="U1441">
        <v>0.4773</v>
      </c>
      <c r="V1441">
        <v>0.8659</v>
      </c>
      <c r="W1441">
        <v>0.85570000000000002</v>
      </c>
      <c r="X1441">
        <v>0.88719999999999999</v>
      </c>
      <c r="Y1441">
        <v>0.98680000000000001</v>
      </c>
      <c r="Z1441">
        <v>0.95120000000000005</v>
      </c>
      <c r="AA1441">
        <v>1.0599000000000001</v>
      </c>
      <c r="AB1441">
        <v>1.0244</v>
      </c>
      <c r="AC1441">
        <v>1.0377000000000001</v>
      </c>
      <c r="AD1441">
        <v>0.87060000000000004</v>
      </c>
      <c r="AE1441">
        <v>0.89680000000000004</v>
      </c>
      <c r="AF1441">
        <v>0.66510000000000002</v>
      </c>
      <c r="AG1441">
        <v>0.61550000000000005</v>
      </c>
      <c r="AH1441">
        <v>0.72399999999999998</v>
      </c>
      <c r="AI1441">
        <v>0.6623</v>
      </c>
      <c r="AJ1441">
        <v>0.58609999999999995</v>
      </c>
      <c r="AK1441">
        <v>0.6502</v>
      </c>
      <c r="AL1441">
        <v>0.56100000000000005</v>
      </c>
      <c r="AM1441">
        <v>0.69130000000000003</v>
      </c>
      <c r="AN1441">
        <v>0.78410000000000002</v>
      </c>
      <c r="AO1441">
        <v>0.79169999999999996</v>
      </c>
      <c r="AP1441">
        <v>0.67659999999999998</v>
      </c>
      <c r="AQ1441">
        <v>0.68779999999999997</v>
      </c>
      <c r="AR1441">
        <v>0.73619999999999997</v>
      </c>
      <c r="AS1441">
        <v>0.68740000000000001</v>
      </c>
      <c r="AT1441">
        <v>0.77480000000000004</v>
      </c>
      <c r="AU1441">
        <v>0.61950000000000005</v>
      </c>
      <c r="AV1441">
        <v>0.94369999999999998</v>
      </c>
    </row>
    <row r="1442" spans="8:48" x14ac:dyDescent="0.3">
      <c r="H1442" t="s">
        <v>1255</v>
      </c>
      <c r="I1442" t="s">
        <v>1256</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0.9415</v>
      </c>
      <c r="AV1442">
        <v>0.91469999999999996</v>
      </c>
    </row>
    <row r="1443" spans="8:48" x14ac:dyDescent="0.3">
      <c r="H1443" t="s">
        <v>2130</v>
      </c>
      <c r="I1443" t="s">
        <v>2131</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0.45079999999999998</v>
      </c>
      <c r="AF1443">
        <v>0.60329999999999995</v>
      </c>
      <c r="AG1443">
        <v>0.55130000000000001</v>
      </c>
      <c r="AH1443">
        <v>0.54410000000000003</v>
      </c>
      <c r="AI1443">
        <v>0.82709999999999995</v>
      </c>
      <c r="AJ1443">
        <v>0.82369999999999999</v>
      </c>
      <c r="AK1443">
        <v>0.93989999999999996</v>
      </c>
      <c r="AL1443">
        <v>0.78820000000000001</v>
      </c>
      <c r="AM1443">
        <v>0.78849999999999998</v>
      </c>
      <c r="AN1443">
        <v>0.99419999999999997</v>
      </c>
      <c r="AO1443">
        <v>0.96619999999999995</v>
      </c>
      <c r="AP1443">
        <v>1.069</v>
      </c>
      <c r="AQ1443">
        <v>0.99629999999999996</v>
      </c>
      <c r="AR1443">
        <v>0.87609999999999999</v>
      </c>
      <c r="AS1443">
        <v>0.80600000000000005</v>
      </c>
      <c r="AT1443">
        <v>1.071</v>
      </c>
      <c r="AU1443">
        <v>1.0648</v>
      </c>
      <c r="AV1443">
        <v>0.90810000000000002</v>
      </c>
    </row>
    <row r="1444" spans="8:48" x14ac:dyDescent="0.3">
      <c r="H1444" t="s">
        <v>234</v>
      </c>
      <c r="I1444" t="s">
        <v>1935</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0.37469999999999998</v>
      </c>
      <c r="AG1444">
        <v>0.56220000000000003</v>
      </c>
      <c r="AH1444">
        <v>0.91720000000000002</v>
      </c>
      <c r="AI1444">
        <v>1.0304</v>
      </c>
      <c r="AJ1444">
        <v>0.95089999999999997</v>
      </c>
      <c r="AK1444">
        <v>0.19450000000000001</v>
      </c>
      <c r="AL1444">
        <v>0</v>
      </c>
      <c r="AM1444">
        <v>0.44640000000000002</v>
      </c>
      <c r="AN1444">
        <v>0.52949999999999997</v>
      </c>
      <c r="AO1444">
        <v>0.4708</v>
      </c>
      <c r="AP1444">
        <v>0.62309999999999999</v>
      </c>
      <c r="AQ1444">
        <v>0.61929999999999996</v>
      </c>
      <c r="AR1444">
        <v>0.68459999999999999</v>
      </c>
      <c r="AS1444">
        <v>1.1472</v>
      </c>
      <c r="AT1444">
        <v>0.59379999999999999</v>
      </c>
      <c r="AU1444">
        <v>0.755</v>
      </c>
      <c r="AV1444">
        <v>0.89859999999999995</v>
      </c>
    </row>
    <row r="1445" spans="8:48" x14ac:dyDescent="0.3">
      <c r="H1445" t="s">
        <v>374</v>
      </c>
      <c r="I1445" t="s">
        <v>549</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0.2102</v>
      </c>
      <c r="AP1445">
        <v>1.2423</v>
      </c>
      <c r="AQ1445">
        <v>1.3566</v>
      </c>
      <c r="AR1445">
        <v>1.4308000000000001</v>
      </c>
      <c r="AS1445">
        <v>1.6275999999999999</v>
      </c>
      <c r="AT1445">
        <v>1.4168000000000001</v>
      </c>
      <c r="AU1445">
        <v>0.89119999999999999</v>
      </c>
      <c r="AV1445">
        <v>0.89839999999999998</v>
      </c>
    </row>
    <row r="1446" spans="8:48" x14ac:dyDescent="0.3">
      <c r="H1446" t="s">
        <v>1230</v>
      </c>
      <c r="I1446" t="s">
        <v>1231</v>
      </c>
      <c r="J1446">
        <v>0.97340000000000004</v>
      </c>
      <c r="K1446">
        <v>1.0234000000000001</v>
      </c>
      <c r="L1446">
        <v>0.93569999999999998</v>
      </c>
      <c r="M1446">
        <v>0.46650000000000003</v>
      </c>
      <c r="N1446">
        <v>0.25319999999999998</v>
      </c>
      <c r="O1446">
        <v>0.24660000000000001</v>
      </c>
      <c r="P1446">
        <v>0.25280000000000002</v>
      </c>
      <c r="Q1446">
        <v>0.24540000000000001</v>
      </c>
      <c r="R1446">
        <v>0.29239999999999999</v>
      </c>
      <c r="S1446">
        <v>0.30349999999999999</v>
      </c>
      <c r="T1446">
        <v>0.32319999999999999</v>
      </c>
      <c r="U1446">
        <v>0.47389999999999999</v>
      </c>
      <c r="V1446">
        <v>0.51049999999999995</v>
      </c>
      <c r="W1446">
        <v>0.50519999999999998</v>
      </c>
      <c r="X1446">
        <v>0.41120000000000001</v>
      </c>
      <c r="Y1446">
        <v>0.31730000000000003</v>
      </c>
      <c r="Z1446">
        <v>0.38650000000000001</v>
      </c>
      <c r="AA1446">
        <v>0.38069999999999998</v>
      </c>
      <c r="AB1446">
        <v>0.56010000000000004</v>
      </c>
      <c r="AC1446">
        <v>0.63280000000000003</v>
      </c>
      <c r="AD1446">
        <v>0.52539999999999998</v>
      </c>
      <c r="AE1446">
        <v>0.46139999999999998</v>
      </c>
      <c r="AF1446">
        <v>0.53680000000000005</v>
      </c>
      <c r="AG1446">
        <v>0.54600000000000004</v>
      </c>
      <c r="AH1446">
        <v>0.60909999999999997</v>
      </c>
      <c r="AI1446">
        <v>0.65059999999999996</v>
      </c>
      <c r="AJ1446">
        <v>0.52780000000000005</v>
      </c>
      <c r="AK1446">
        <v>0.46160000000000001</v>
      </c>
      <c r="AL1446">
        <v>0.48020000000000002</v>
      </c>
      <c r="AM1446">
        <v>0.59970000000000001</v>
      </c>
      <c r="AN1446">
        <v>0.61890000000000001</v>
      </c>
      <c r="AO1446">
        <v>0.60980000000000001</v>
      </c>
      <c r="AP1446">
        <v>0.71799999999999997</v>
      </c>
      <c r="AQ1446">
        <v>0.6794</v>
      </c>
      <c r="AR1446">
        <v>0.77649999999999997</v>
      </c>
      <c r="AS1446">
        <v>0.72740000000000005</v>
      </c>
      <c r="AT1446">
        <v>0.83260000000000001</v>
      </c>
      <c r="AU1446">
        <v>0.64700000000000002</v>
      </c>
      <c r="AV1446">
        <v>0.89770000000000005</v>
      </c>
    </row>
    <row r="1447" spans="8:48" x14ac:dyDescent="0.3">
      <c r="H1447" t="s">
        <v>2466</v>
      </c>
      <c r="I1447" t="s">
        <v>2467</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1.1903999999999999</v>
      </c>
      <c r="AR1447">
        <v>1.1154999999999999</v>
      </c>
      <c r="AS1447">
        <v>1.2902</v>
      </c>
      <c r="AT1447">
        <v>1.2828999999999999</v>
      </c>
      <c r="AU1447">
        <v>1.0809</v>
      </c>
      <c r="AV1447">
        <v>0.88560000000000005</v>
      </c>
    </row>
    <row r="1448" spans="8:48" x14ac:dyDescent="0.3">
      <c r="H1448" t="s">
        <v>425</v>
      </c>
      <c r="I1448" t="s">
        <v>589</v>
      </c>
      <c r="J1448">
        <v>0</v>
      </c>
      <c r="K1448">
        <v>0</v>
      </c>
      <c r="L1448">
        <v>0</v>
      </c>
      <c r="M1448">
        <v>0</v>
      </c>
      <c r="N1448">
        <v>0</v>
      </c>
      <c r="O1448">
        <v>0</v>
      </c>
      <c r="P1448">
        <v>0.22559999999999999</v>
      </c>
      <c r="Q1448">
        <v>0.28470000000000001</v>
      </c>
      <c r="R1448">
        <v>0.29770000000000002</v>
      </c>
      <c r="S1448">
        <v>0.26440000000000002</v>
      </c>
      <c r="T1448">
        <v>0.30709999999999998</v>
      </c>
      <c r="U1448">
        <v>0.49280000000000002</v>
      </c>
      <c r="V1448">
        <v>0.36670000000000003</v>
      </c>
      <c r="W1448">
        <v>0.35510000000000003</v>
      </c>
      <c r="X1448">
        <v>0.26519999999999999</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0.82640000000000002</v>
      </c>
    </row>
    <row r="1449" spans="8:48" x14ac:dyDescent="0.3">
      <c r="H1449" t="s">
        <v>362</v>
      </c>
      <c r="I1449" t="s">
        <v>551</v>
      </c>
      <c r="J1449">
        <v>0.3251</v>
      </c>
      <c r="K1449">
        <v>0.29449999999999998</v>
      </c>
      <c r="L1449">
        <v>0.30109999999999998</v>
      </c>
      <c r="M1449">
        <v>0.30690000000000001</v>
      </c>
      <c r="N1449">
        <v>0.2999</v>
      </c>
      <c r="O1449">
        <v>0.31059999999999999</v>
      </c>
      <c r="P1449">
        <v>0.30769999999999997</v>
      </c>
      <c r="Q1449">
        <v>0.36969999999999997</v>
      </c>
      <c r="R1449">
        <v>0.40079999999999999</v>
      </c>
      <c r="S1449">
        <v>0.40770000000000001</v>
      </c>
      <c r="T1449">
        <v>0.38350000000000001</v>
      </c>
      <c r="U1449">
        <v>0.38590000000000002</v>
      </c>
      <c r="V1449">
        <v>0.55079999999999996</v>
      </c>
      <c r="W1449">
        <v>0.51639999999999997</v>
      </c>
      <c r="X1449">
        <v>0.50529999999999997</v>
      </c>
      <c r="Y1449">
        <v>0.48520000000000002</v>
      </c>
      <c r="Z1449">
        <v>0.33639999999999998</v>
      </c>
      <c r="AA1449">
        <v>0.26590000000000003</v>
      </c>
      <c r="AB1449">
        <v>0</v>
      </c>
      <c r="AC1449">
        <v>0</v>
      </c>
      <c r="AD1449">
        <v>0</v>
      </c>
      <c r="AE1449">
        <v>0</v>
      </c>
      <c r="AF1449">
        <v>0</v>
      </c>
      <c r="AG1449">
        <v>0</v>
      </c>
      <c r="AH1449">
        <v>0</v>
      </c>
      <c r="AI1449">
        <v>0</v>
      </c>
      <c r="AJ1449">
        <v>0</v>
      </c>
      <c r="AK1449">
        <v>0</v>
      </c>
      <c r="AL1449">
        <v>0</v>
      </c>
      <c r="AM1449">
        <v>0</v>
      </c>
      <c r="AN1449">
        <v>0</v>
      </c>
      <c r="AO1449">
        <v>1.1601999999999999</v>
      </c>
      <c r="AP1449">
        <v>0.92920000000000003</v>
      </c>
      <c r="AQ1449">
        <v>1.1636</v>
      </c>
      <c r="AR1449">
        <v>0.86109999999999998</v>
      </c>
      <c r="AS1449">
        <v>0.7661</v>
      </c>
      <c r="AT1449">
        <v>1.0692999999999999</v>
      </c>
      <c r="AU1449">
        <v>0.76880000000000004</v>
      </c>
      <c r="AV1449">
        <v>0.81020000000000003</v>
      </c>
    </row>
    <row r="1450" spans="8:48" x14ac:dyDescent="0.3">
      <c r="H1450" t="s">
        <v>2468</v>
      </c>
      <c r="I1450" t="s">
        <v>2469</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0.62270000000000003</v>
      </c>
      <c r="AI1450">
        <v>0.71630000000000005</v>
      </c>
      <c r="AJ1450">
        <v>0.67989999999999995</v>
      </c>
      <c r="AK1450">
        <v>0.72629999999999995</v>
      </c>
      <c r="AL1450">
        <v>0.73470000000000002</v>
      </c>
      <c r="AM1450">
        <v>0.81610000000000005</v>
      </c>
      <c r="AN1450">
        <v>0.78910000000000002</v>
      </c>
      <c r="AO1450">
        <v>0.82789999999999997</v>
      </c>
      <c r="AP1450">
        <v>0.79459999999999997</v>
      </c>
      <c r="AQ1450">
        <v>0.87970000000000004</v>
      </c>
      <c r="AR1450">
        <v>0.77400000000000002</v>
      </c>
      <c r="AS1450">
        <v>0.62729999999999997</v>
      </c>
      <c r="AT1450">
        <v>0.69</v>
      </c>
      <c r="AU1450">
        <v>0.73470000000000002</v>
      </c>
      <c r="AV1450">
        <v>0.79890000000000005</v>
      </c>
    </row>
    <row r="1451" spans="8:48" x14ac:dyDescent="0.3">
      <c r="H1451" t="s">
        <v>2470</v>
      </c>
      <c r="I1451" t="s">
        <v>2471</v>
      </c>
      <c r="J1451">
        <v>0.18079999999999999</v>
      </c>
      <c r="K1451">
        <v>0.19520000000000001</v>
      </c>
      <c r="L1451">
        <v>0.19450000000000001</v>
      </c>
      <c r="M1451">
        <v>0.2475</v>
      </c>
      <c r="N1451">
        <v>0.42280000000000001</v>
      </c>
      <c r="O1451">
        <v>0.49309999999999998</v>
      </c>
      <c r="P1451">
        <v>0.43509999999999999</v>
      </c>
      <c r="Q1451">
        <v>0.4088</v>
      </c>
      <c r="R1451">
        <v>0.55269999999999997</v>
      </c>
      <c r="S1451">
        <v>0.54479999999999995</v>
      </c>
      <c r="T1451">
        <v>0.55649999999999999</v>
      </c>
      <c r="U1451">
        <v>0.52749999999999997</v>
      </c>
      <c r="V1451">
        <v>0.2094</v>
      </c>
      <c r="W1451">
        <v>0.1928</v>
      </c>
      <c r="X1451">
        <v>0.18579999999999999</v>
      </c>
      <c r="Y1451">
        <v>0.40510000000000002</v>
      </c>
      <c r="Z1451">
        <v>0.43409999999999999</v>
      </c>
      <c r="AA1451">
        <v>0.52159999999999995</v>
      </c>
      <c r="AB1451">
        <v>0.72729999999999995</v>
      </c>
      <c r="AC1451">
        <v>0.73660000000000003</v>
      </c>
      <c r="AD1451">
        <v>0.59160000000000001</v>
      </c>
      <c r="AE1451">
        <v>0.45950000000000002</v>
      </c>
      <c r="AF1451">
        <v>0.91679999999999995</v>
      </c>
      <c r="AG1451">
        <v>0.75260000000000005</v>
      </c>
      <c r="AH1451">
        <v>0.95</v>
      </c>
      <c r="AI1451">
        <v>0.77339999999999998</v>
      </c>
      <c r="AJ1451">
        <v>0.88390000000000002</v>
      </c>
      <c r="AK1451">
        <v>0.78700000000000003</v>
      </c>
      <c r="AL1451">
        <v>0.2676</v>
      </c>
      <c r="AM1451">
        <v>0.40050000000000002</v>
      </c>
      <c r="AN1451">
        <v>0.51770000000000005</v>
      </c>
      <c r="AO1451">
        <v>0.4768</v>
      </c>
      <c r="AP1451">
        <v>0.50919999999999999</v>
      </c>
      <c r="AQ1451">
        <v>0.76570000000000005</v>
      </c>
      <c r="AR1451">
        <v>0.79610000000000003</v>
      </c>
      <c r="AS1451">
        <v>0.73280000000000001</v>
      </c>
      <c r="AT1451">
        <v>0.82430000000000003</v>
      </c>
      <c r="AU1451">
        <v>0.91610000000000003</v>
      </c>
      <c r="AV1451">
        <v>0.79179999999999995</v>
      </c>
    </row>
    <row r="1452" spans="8:48" x14ac:dyDescent="0.3">
      <c r="H1452" t="s">
        <v>383</v>
      </c>
      <c r="I1452" t="s">
        <v>559</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0.45579999999999998</v>
      </c>
      <c r="AU1452">
        <v>0.72060000000000002</v>
      </c>
      <c r="AV1452">
        <v>0.79120000000000001</v>
      </c>
    </row>
    <row r="1453" spans="8:48" x14ac:dyDescent="0.3">
      <c r="H1453" t="s">
        <v>1883</v>
      </c>
      <c r="I1453" t="s">
        <v>1884</v>
      </c>
      <c r="J1453">
        <v>0</v>
      </c>
      <c r="K1453">
        <v>0</v>
      </c>
      <c r="L1453">
        <v>0</v>
      </c>
      <c r="M1453">
        <v>0</v>
      </c>
      <c r="N1453">
        <v>0</v>
      </c>
      <c r="O1453">
        <v>0</v>
      </c>
      <c r="P1453">
        <v>0</v>
      </c>
      <c r="Q1453">
        <v>0</v>
      </c>
      <c r="R1453">
        <v>0</v>
      </c>
      <c r="S1453">
        <v>0</v>
      </c>
      <c r="T1453">
        <v>0</v>
      </c>
      <c r="U1453">
        <v>0</v>
      </c>
      <c r="V1453">
        <v>0</v>
      </c>
      <c r="W1453">
        <v>0</v>
      </c>
      <c r="X1453">
        <v>0</v>
      </c>
      <c r="Y1453">
        <v>0.35830000000000001</v>
      </c>
      <c r="Z1453">
        <v>0.51719999999999999</v>
      </c>
      <c r="AA1453">
        <v>0.54910000000000003</v>
      </c>
      <c r="AB1453">
        <v>0.6663</v>
      </c>
      <c r="AC1453">
        <v>0.69599999999999995</v>
      </c>
      <c r="AD1453">
        <v>0.89500000000000002</v>
      </c>
      <c r="AE1453">
        <v>0.88719999999999999</v>
      </c>
      <c r="AF1453">
        <v>0.9698</v>
      </c>
      <c r="AG1453">
        <v>0.90459999999999996</v>
      </c>
      <c r="AH1453">
        <v>0.9083</v>
      </c>
      <c r="AI1453">
        <v>0.71430000000000005</v>
      </c>
      <c r="AJ1453">
        <v>0.66810000000000003</v>
      </c>
      <c r="AK1453">
        <v>0.55689999999999995</v>
      </c>
      <c r="AL1453">
        <v>0.52959999999999996</v>
      </c>
      <c r="AM1453">
        <v>0</v>
      </c>
      <c r="AN1453">
        <v>0</v>
      </c>
      <c r="AO1453">
        <v>0</v>
      </c>
      <c r="AP1453">
        <v>0</v>
      </c>
      <c r="AQ1453">
        <v>0</v>
      </c>
      <c r="AR1453">
        <v>0</v>
      </c>
      <c r="AS1453">
        <v>0</v>
      </c>
      <c r="AT1453">
        <v>0</v>
      </c>
      <c r="AU1453">
        <v>0.66</v>
      </c>
      <c r="AV1453">
        <v>0.78129999999999999</v>
      </c>
    </row>
    <row r="1454" spans="8:48" x14ac:dyDescent="0.3">
      <c r="H1454" t="s">
        <v>233</v>
      </c>
      <c r="I1454" t="s">
        <v>556</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0.52059999999999995</v>
      </c>
      <c r="AL1454">
        <v>1.0263</v>
      </c>
      <c r="AM1454">
        <v>1.3763000000000001</v>
      </c>
      <c r="AN1454">
        <v>0.99790000000000001</v>
      </c>
      <c r="AO1454">
        <v>0.99819999999999998</v>
      </c>
      <c r="AP1454">
        <v>1.0346</v>
      </c>
      <c r="AQ1454">
        <v>0.57909999999999995</v>
      </c>
      <c r="AR1454">
        <v>0.64849999999999997</v>
      </c>
      <c r="AS1454">
        <v>0.67530000000000001</v>
      </c>
      <c r="AT1454">
        <v>0.80989999999999995</v>
      </c>
      <c r="AU1454">
        <v>0.436</v>
      </c>
      <c r="AV1454">
        <v>0.77739999999999998</v>
      </c>
    </row>
    <row r="1455" spans="8:48" x14ac:dyDescent="0.3">
      <c r="H1455" t="s">
        <v>1944</v>
      </c>
      <c r="I1455" t="s">
        <v>1945</v>
      </c>
      <c r="J1455">
        <v>0.60170000000000001</v>
      </c>
      <c r="K1455">
        <v>0.50729999999999997</v>
      </c>
      <c r="L1455">
        <v>0.74729999999999996</v>
      </c>
      <c r="M1455">
        <v>0.77059999999999995</v>
      </c>
      <c r="N1455">
        <v>0.1502</v>
      </c>
      <c r="O1455">
        <v>0.1804</v>
      </c>
      <c r="P1455">
        <v>0.19270000000000001</v>
      </c>
      <c r="Q1455">
        <v>0.25259999999999999</v>
      </c>
      <c r="R1455">
        <v>0.26979999999999998</v>
      </c>
      <c r="S1455">
        <v>0.25219999999999998</v>
      </c>
      <c r="T1455">
        <v>0.25309999999999999</v>
      </c>
      <c r="U1455">
        <v>0.21709999999999999</v>
      </c>
      <c r="V1455">
        <v>0</v>
      </c>
      <c r="W1455">
        <v>0</v>
      </c>
      <c r="X1455">
        <v>0</v>
      </c>
      <c r="Y1455">
        <v>0</v>
      </c>
      <c r="Z1455">
        <v>0</v>
      </c>
      <c r="AA1455">
        <v>0</v>
      </c>
      <c r="AB1455">
        <v>0</v>
      </c>
      <c r="AC1455">
        <v>0</v>
      </c>
      <c r="AD1455">
        <v>0</v>
      </c>
      <c r="AE1455">
        <v>0</v>
      </c>
      <c r="AF1455">
        <v>0</v>
      </c>
      <c r="AG1455">
        <v>0</v>
      </c>
      <c r="AH1455">
        <v>0</v>
      </c>
      <c r="AI1455">
        <v>0</v>
      </c>
      <c r="AJ1455">
        <v>0</v>
      </c>
      <c r="AK1455">
        <v>0</v>
      </c>
      <c r="AL1455">
        <v>0.52290000000000003</v>
      </c>
      <c r="AM1455">
        <v>0.72589999999999999</v>
      </c>
      <c r="AN1455">
        <v>0.68220000000000003</v>
      </c>
      <c r="AO1455">
        <v>0.72609999999999997</v>
      </c>
      <c r="AP1455">
        <v>0.86309999999999998</v>
      </c>
      <c r="AQ1455">
        <v>0.67020000000000002</v>
      </c>
      <c r="AR1455">
        <v>0.81159999999999999</v>
      </c>
      <c r="AS1455">
        <v>0.83530000000000004</v>
      </c>
      <c r="AT1455">
        <v>0.65659999999999996</v>
      </c>
      <c r="AU1455">
        <v>0.89990000000000003</v>
      </c>
      <c r="AV1455">
        <v>0.7762</v>
      </c>
    </row>
    <row r="1456" spans="8:48" x14ac:dyDescent="0.3">
      <c r="H1456" t="s">
        <v>2472</v>
      </c>
      <c r="I1456" t="s">
        <v>2473</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0.4773</v>
      </c>
      <c r="AH1456">
        <v>0.54349999999999998</v>
      </c>
      <c r="AI1456">
        <v>0.53639999999999999</v>
      </c>
      <c r="AJ1456">
        <v>0.78010000000000002</v>
      </c>
      <c r="AK1456">
        <v>0.84940000000000004</v>
      </c>
      <c r="AL1456">
        <v>0.8952</v>
      </c>
      <c r="AM1456">
        <v>0.85940000000000005</v>
      </c>
      <c r="AN1456">
        <v>0.76229999999999998</v>
      </c>
      <c r="AO1456">
        <v>0.6673</v>
      </c>
      <c r="AP1456">
        <v>0.58650000000000002</v>
      </c>
      <c r="AQ1456">
        <v>0.52580000000000005</v>
      </c>
      <c r="AR1456">
        <v>0.69810000000000005</v>
      </c>
      <c r="AS1456">
        <v>0.75219999999999998</v>
      </c>
      <c r="AT1456">
        <v>0.69069999999999998</v>
      </c>
      <c r="AU1456">
        <v>0.67300000000000004</v>
      </c>
      <c r="AV1456">
        <v>0.746</v>
      </c>
    </row>
    <row r="1457" spans="8:48" x14ac:dyDescent="0.3">
      <c r="H1457" t="s">
        <v>80</v>
      </c>
      <c r="I1457" t="s">
        <v>634</v>
      </c>
      <c r="J1457">
        <v>0.48020000000000002</v>
      </c>
      <c r="K1457">
        <v>0.48380000000000001</v>
      </c>
      <c r="L1457">
        <v>0.65800000000000003</v>
      </c>
      <c r="M1457">
        <v>0.67369999999999997</v>
      </c>
      <c r="N1457">
        <v>0.35709999999999997</v>
      </c>
      <c r="O1457">
        <v>0.32950000000000002</v>
      </c>
      <c r="P1457">
        <v>0.30330000000000001</v>
      </c>
      <c r="Q1457">
        <v>0.29049999999999998</v>
      </c>
      <c r="R1457">
        <v>0.26290000000000002</v>
      </c>
      <c r="S1457">
        <v>0.2465</v>
      </c>
      <c r="T1457">
        <v>0.2681</v>
      </c>
      <c r="U1457">
        <v>0.49930000000000002</v>
      </c>
      <c r="V1457">
        <v>0.49690000000000001</v>
      </c>
      <c r="W1457">
        <v>0.52539999999999998</v>
      </c>
      <c r="X1457">
        <v>0.53069999999999995</v>
      </c>
      <c r="Y1457">
        <v>0.38740000000000002</v>
      </c>
      <c r="Z1457">
        <v>0.45669999999999999</v>
      </c>
      <c r="AA1457">
        <v>0.39550000000000002</v>
      </c>
      <c r="AB1457">
        <v>0.5635</v>
      </c>
      <c r="AC1457">
        <v>0.55779999999999996</v>
      </c>
      <c r="AD1457">
        <v>0.43330000000000002</v>
      </c>
      <c r="AE1457">
        <v>0.4</v>
      </c>
      <c r="AF1457">
        <v>0.52890000000000004</v>
      </c>
      <c r="AG1457">
        <v>0.64429999999999998</v>
      </c>
      <c r="AH1457">
        <v>0.71489999999999998</v>
      </c>
      <c r="AI1457">
        <v>0.94540000000000002</v>
      </c>
      <c r="AJ1457">
        <v>1.0849</v>
      </c>
      <c r="AK1457">
        <v>1.0107999999999999</v>
      </c>
      <c r="AL1457">
        <v>1.0295000000000001</v>
      </c>
      <c r="AM1457">
        <v>0.81440000000000001</v>
      </c>
      <c r="AN1457">
        <v>0.74529999999999996</v>
      </c>
      <c r="AO1457">
        <v>0.79730000000000001</v>
      </c>
      <c r="AP1457">
        <v>0.96509999999999996</v>
      </c>
      <c r="AQ1457">
        <v>0.98740000000000006</v>
      </c>
      <c r="AR1457">
        <v>0.74890000000000001</v>
      </c>
      <c r="AS1457">
        <v>0.79949999999999999</v>
      </c>
      <c r="AT1457">
        <v>0.81389999999999996</v>
      </c>
      <c r="AU1457">
        <v>0.6966</v>
      </c>
      <c r="AV1457">
        <v>0.72750000000000004</v>
      </c>
    </row>
    <row r="1458" spans="8:48" x14ac:dyDescent="0.3">
      <c r="H1458" t="s">
        <v>1154</v>
      </c>
      <c r="I1458" t="s">
        <v>1155</v>
      </c>
      <c r="J1458">
        <v>0</v>
      </c>
      <c r="K1458">
        <v>0</v>
      </c>
      <c r="L1458">
        <v>0</v>
      </c>
      <c r="M1458">
        <v>0</v>
      </c>
      <c r="N1458">
        <v>0</v>
      </c>
      <c r="O1458">
        <v>0</v>
      </c>
      <c r="P1458">
        <v>0</v>
      </c>
      <c r="Q1458">
        <v>0</v>
      </c>
      <c r="R1458">
        <v>0</v>
      </c>
      <c r="S1458">
        <v>0</v>
      </c>
      <c r="T1458">
        <v>0</v>
      </c>
      <c r="U1458">
        <v>0</v>
      </c>
      <c r="V1458">
        <v>0.53569999999999995</v>
      </c>
      <c r="W1458">
        <v>0.626</v>
      </c>
      <c r="X1458">
        <v>0.65290000000000004</v>
      </c>
      <c r="Y1458">
        <v>0.79459999999999997</v>
      </c>
      <c r="Z1458">
        <v>0.5675</v>
      </c>
      <c r="AA1458">
        <v>0.54810000000000003</v>
      </c>
      <c r="AB1458">
        <v>0.4894</v>
      </c>
      <c r="AC1458">
        <v>0.62549999999999994</v>
      </c>
      <c r="AD1458">
        <v>0.91820000000000002</v>
      </c>
      <c r="AE1458">
        <v>0.76759999999999995</v>
      </c>
      <c r="AF1458">
        <v>0.76160000000000005</v>
      </c>
      <c r="AG1458">
        <v>0.64559999999999995</v>
      </c>
      <c r="AH1458">
        <v>0.71040000000000003</v>
      </c>
      <c r="AI1458">
        <v>0.66539999999999999</v>
      </c>
      <c r="AJ1458">
        <v>0.73950000000000005</v>
      </c>
      <c r="AK1458">
        <v>0.82379999999999998</v>
      </c>
      <c r="AL1458">
        <v>0.62419999999999998</v>
      </c>
      <c r="AM1458">
        <v>0.55769999999999997</v>
      </c>
      <c r="AN1458">
        <v>0.71930000000000005</v>
      </c>
      <c r="AO1458">
        <v>0.76980000000000004</v>
      </c>
      <c r="AP1458">
        <v>0.70689999999999997</v>
      </c>
      <c r="AQ1458">
        <v>0.77380000000000004</v>
      </c>
      <c r="AR1458">
        <v>0.94630000000000003</v>
      </c>
      <c r="AS1458">
        <v>0.98180000000000001</v>
      </c>
      <c r="AT1458">
        <v>1.0487</v>
      </c>
      <c r="AU1458">
        <v>0.91269999999999996</v>
      </c>
      <c r="AV1458">
        <v>0.72540000000000004</v>
      </c>
    </row>
    <row r="1459" spans="8:48" x14ac:dyDescent="0.3">
      <c r="H1459" t="s">
        <v>2474</v>
      </c>
      <c r="I1459" t="s">
        <v>2475</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0.73629999999999995</v>
      </c>
      <c r="AU1459">
        <v>0.81969999999999998</v>
      </c>
      <c r="AV1459">
        <v>0.71089999999999998</v>
      </c>
    </row>
    <row r="1460" spans="8:48" x14ac:dyDescent="0.3">
      <c r="H1460" t="s">
        <v>1749</v>
      </c>
      <c r="I1460" t="s">
        <v>1750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0.69279999999999997</v>
      </c>
      <c r="AV1460">
        <v>0.70279999999999998</v>
      </c>
    </row>
    <row r="1461" spans="8:48" x14ac:dyDescent="0.3">
      <c r="H1461" t="s">
        <v>146</v>
      </c>
      <c r="I1461" t="s">
        <v>1136</v>
      </c>
      <c r="J1461">
        <v>0</v>
      </c>
      <c r="K1461">
        <v>0.27289999999999998</v>
      </c>
      <c r="L1461">
        <v>0.30609999999999998</v>
      </c>
      <c r="M1461">
        <v>0.38819999999999999</v>
      </c>
      <c r="N1461">
        <v>0.45710000000000001</v>
      </c>
      <c r="O1461">
        <v>0.50829999999999997</v>
      </c>
      <c r="P1461">
        <v>0.57040000000000002</v>
      </c>
      <c r="Q1461">
        <v>0.61829999999999996</v>
      </c>
      <c r="R1461">
        <v>0.51939999999999997</v>
      </c>
      <c r="S1461">
        <v>0.53039999999999998</v>
      </c>
      <c r="T1461">
        <v>0.58430000000000004</v>
      </c>
      <c r="U1461">
        <v>0.65759999999999996</v>
      </c>
      <c r="V1461">
        <v>0.61370000000000002</v>
      </c>
      <c r="W1461">
        <v>0.56559999999999999</v>
      </c>
      <c r="X1461">
        <v>0.48170000000000002</v>
      </c>
      <c r="Y1461">
        <v>0.79500000000000004</v>
      </c>
      <c r="Z1461">
        <v>0.97240000000000004</v>
      </c>
      <c r="AA1461">
        <v>0.85119999999999996</v>
      </c>
      <c r="AB1461">
        <v>0.95379999999999998</v>
      </c>
      <c r="AC1461">
        <v>1.0116000000000001</v>
      </c>
      <c r="AD1461">
        <v>0.77769999999999995</v>
      </c>
      <c r="AE1461">
        <v>0.80359999999999998</v>
      </c>
      <c r="AF1461">
        <v>0.70220000000000005</v>
      </c>
      <c r="AG1461">
        <v>0.51060000000000005</v>
      </c>
      <c r="AH1461">
        <v>0.40660000000000002</v>
      </c>
      <c r="AI1461">
        <v>0.37569999999999998</v>
      </c>
      <c r="AJ1461">
        <v>0.44019999999999998</v>
      </c>
      <c r="AK1461">
        <v>0.43940000000000001</v>
      </c>
      <c r="AL1461">
        <v>0.45490000000000003</v>
      </c>
      <c r="AM1461">
        <v>0.47389999999999999</v>
      </c>
      <c r="AN1461">
        <v>0.44309999999999999</v>
      </c>
      <c r="AO1461">
        <v>0.39729999999999999</v>
      </c>
      <c r="AP1461">
        <v>0.42699999999999999</v>
      </c>
      <c r="AQ1461">
        <v>0.46899999999999997</v>
      </c>
      <c r="AR1461">
        <v>0.47170000000000001</v>
      </c>
      <c r="AS1461">
        <v>0.52880000000000005</v>
      </c>
      <c r="AT1461">
        <v>0.64419999999999999</v>
      </c>
      <c r="AU1461">
        <v>0.55959999999999999</v>
      </c>
      <c r="AV1461">
        <v>0.70140000000000002</v>
      </c>
    </row>
    <row r="1462" spans="8:48" x14ac:dyDescent="0.3">
      <c r="H1462" t="s">
        <v>2476</v>
      </c>
      <c r="I1462" t="s">
        <v>2477</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0.26329999999999998</v>
      </c>
      <c r="AV1462">
        <v>0.69540000000000002</v>
      </c>
    </row>
    <row r="1463" spans="8:48" x14ac:dyDescent="0.3">
      <c r="H1463" t="s">
        <v>1765</v>
      </c>
      <c r="I1463" t="s">
        <v>1766</v>
      </c>
      <c r="J1463">
        <v>0.2261</v>
      </c>
      <c r="K1463">
        <v>0.34189999999999998</v>
      </c>
      <c r="L1463">
        <v>0.39019999999999999</v>
      </c>
      <c r="M1463">
        <v>0.4632</v>
      </c>
      <c r="N1463">
        <v>0.438</v>
      </c>
      <c r="O1463">
        <v>0.31819999999999998</v>
      </c>
      <c r="P1463">
        <v>0.3246</v>
      </c>
      <c r="Q1463">
        <v>0.35749999999999998</v>
      </c>
      <c r="R1463">
        <v>0.39150000000000001</v>
      </c>
      <c r="S1463">
        <v>0.33289999999999997</v>
      </c>
      <c r="T1463">
        <v>0.53600000000000003</v>
      </c>
      <c r="U1463">
        <v>0.58309999999999995</v>
      </c>
      <c r="V1463">
        <v>0.58599999999999997</v>
      </c>
      <c r="W1463">
        <v>0.48599999999999999</v>
      </c>
      <c r="X1463">
        <v>0.51500000000000001</v>
      </c>
      <c r="Y1463">
        <v>0.58450000000000002</v>
      </c>
      <c r="Z1463">
        <v>0.63460000000000005</v>
      </c>
      <c r="AA1463">
        <v>0.57840000000000003</v>
      </c>
      <c r="AB1463">
        <v>0.73160000000000003</v>
      </c>
      <c r="AC1463">
        <v>0.79779999999999995</v>
      </c>
      <c r="AD1463">
        <v>0.82430000000000003</v>
      </c>
      <c r="AE1463">
        <v>0.71960000000000002</v>
      </c>
      <c r="AF1463">
        <v>0.62219999999999998</v>
      </c>
      <c r="AG1463">
        <v>0.88600000000000001</v>
      </c>
      <c r="AH1463">
        <v>0.84309999999999996</v>
      </c>
      <c r="AI1463">
        <v>0.7742</v>
      </c>
      <c r="AJ1463">
        <v>0.87390000000000001</v>
      </c>
      <c r="AK1463">
        <v>0.91859999999999997</v>
      </c>
      <c r="AL1463">
        <v>0.79849999999999999</v>
      </c>
      <c r="AM1463">
        <v>0.95140000000000002</v>
      </c>
      <c r="AN1463">
        <v>1.1635</v>
      </c>
      <c r="AO1463">
        <v>1.19</v>
      </c>
      <c r="AP1463">
        <v>1.0024</v>
      </c>
      <c r="AQ1463">
        <v>1.0730999999999999</v>
      </c>
      <c r="AR1463">
        <v>0.87519999999999998</v>
      </c>
      <c r="AS1463">
        <v>0.78649999999999998</v>
      </c>
      <c r="AT1463">
        <v>0.88880000000000003</v>
      </c>
      <c r="AU1463">
        <v>0.67869999999999997</v>
      </c>
      <c r="AV1463">
        <v>0.68799999999999994</v>
      </c>
    </row>
    <row r="1464" spans="8:48" x14ac:dyDescent="0.3">
      <c r="H1464" t="s">
        <v>90</v>
      </c>
      <c r="I1464" t="s">
        <v>640</v>
      </c>
      <c r="J1464">
        <v>0</v>
      </c>
      <c r="K1464">
        <v>0</v>
      </c>
      <c r="L1464">
        <v>0</v>
      </c>
      <c r="M1464">
        <v>0</v>
      </c>
      <c r="N1464">
        <v>0</v>
      </c>
      <c r="O1464">
        <v>0</v>
      </c>
      <c r="P1464">
        <v>0</v>
      </c>
      <c r="Q1464">
        <v>0</v>
      </c>
      <c r="R1464">
        <v>0</v>
      </c>
      <c r="S1464">
        <v>0</v>
      </c>
      <c r="T1464">
        <v>0</v>
      </c>
      <c r="U1464">
        <v>0.55600000000000005</v>
      </c>
      <c r="V1464">
        <v>0.5272</v>
      </c>
      <c r="W1464">
        <v>0.51300000000000001</v>
      </c>
      <c r="X1464">
        <v>0.44640000000000002</v>
      </c>
      <c r="Y1464">
        <v>0.86780000000000002</v>
      </c>
      <c r="Z1464">
        <v>0.97409999999999997</v>
      </c>
      <c r="AA1464">
        <v>0.72189999999999999</v>
      </c>
      <c r="AB1464">
        <v>0.78100000000000003</v>
      </c>
      <c r="AC1464">
        <v>0.86829999999999996</v>
      </c>
      <c r="AD1464">
        <v>0.7006</v>
      </c>
      <c r="AE1464">
        <v>0.7792</v>
      </c>
      <c r="AF1464">
        <v>0.78029999999999999</v>
      </c>
      <c r="AG1464">
        <v>0.51319999999999999</v>
      </c>
      <c r="AH1464">
        <v>0.47170000000000001</v>
      </c>
      <c r="AI1464">
        <v>0.45219999999999999</v>
      </c>
      <c r="AJ1464">
        <v>0.57089999999999996</v>
      </c>
      <c r="AK1464">
        <v>0.6401</v>
      </c>
      <c r="AL1464">
        <v>0.57840000000000003</v>
      </c>
      <c r="AM1464">
        <v>0.59809999999999997</v>
      </c>
      <c r="AN1464">
        <v>0.64270000000000005</v>
      </c>
      <c r="AO1464">
        <v>0.52</v>
      </c>
      <c r="AP1464">
        <v>0.56210000000000004</v>
      </c>
      <c r="AQ1464">
        <v>0.60809999999999997</v>
      </c>
      <c r="AR1464">
        <v>0.57730000000000004</v>
      </c>
      <c r="AS1464">
        <v>0.65539999999999998</v>
      </c>
      <c r="AT1464">
        <v>0.67859999999999998</v>
      </c>
      <c r="AU1464">
        <v>0.59450000000000003</v>
      </c>
      <c r="AV1464">
        <v>0.68520000000000003</v>
      </c>
    </row>
    <row r="1465" spans="8:48" x14ac:dyDescent="0.3">
      <c r="H1465" t="s">
        <v>2231</v>
      </c>
      <c r="I1465" t="s">
        <v>2232</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0.76229999999999998</v>
      </c>
      <c r="AG1465">
        <v>0.79559999999999997</v>
      </c>
      <c r="AH1465">
        <v>0.66669999999999996</v>
      </c>
      <c r="AI1465">
        <v>0.62709999999999999</v>
      </c>
      <c r="AJ1465">
        <v>0.66080000000000005</v>
      </c>
      <c r="AK1465">
        <v>0.72809999999999997</v>
      </c>
      <c r="AL1465">
        <v>0.72</v>
      </c>
      <c r="AM1465">
        <v>0.55979999999999996</v>
      </c>
      <c r="AN1465">
        <v>0.5847</v>
      </c>
      <c r="AO1465">
        <v>0.57050000000000001</v>
      </c>
      <c r="AP1465">
        <v>0.75929999999999997</v>
      </c>
      <c r="AQ1465">
        <v>0.75729999999999997</v>
      </c>
      <c r="AR1465">
        <v>0.75319999999999998</v>
      </c>
      <c r="AS1465">
        <v>0.71020000000000005</v>
      </c>
      <c r="AT1465">
        <v>0.65900000000000003</v>
      </c>
      <c r="AU1465">
        <v>0.73199999999999998</v>
      </c>
      <c r="AV1465">
        <v>0.68110000000000004</v>
      </c>
    </row>
    <row r="1466" spans="8:48" x14ac:dyDescent="0.3">
      <c r="H1466" t="s">
        <v>2478</v>
      </c>
      <c r="I1466" t="s">
        <v>2479</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0.68730000000000002</v>
      </c>
      <c r="AU1466">
        <v>0.60740000000000005</v>
      </c>
      <c r="AV1466">
        <v>0.67849999999999999</v>
      </c>
    </row>
    <row r="1467" spans="8:48" x14ac:dyDescent="0.3">
      <c r="H1467" t="s">
        <v>755</v>
      </c>
      <c r="I1467" t="s">
        <v>756</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0.45429999999999998</v>
      </c>
      <c r="AN1467">
        <v>0.50070000000000003</v>
      </c>
      <c r="AO1467">
        <v>0.71319999999999995</v>
      </c>
      <c r="AP1467">
        <v>0.69530000000000003</v>
      </c>
      <c r="AQ1467">
        <v>0.67130000000000001</v>
      </c>
      <c r="AR1467">
        <v>0.72770000000000001</v>
      </c>
      <c r="AS1467">
        <v>0.73899999999999999</v>
      </c>
      <c r="AT1467">
        <v>0.74580000000000002</v>
      </c>
      <c r="AU1467">
        <v>0.64939999999999998</v>
      </c>
      <c r="AV1467">
        <v>0.67220000000000002</v>
      </c>
    </row>
    <row r="1468" spans="8:48" x14ac:dyDescent="0.3">
      <c r="H1468" t="s">
        <v>1148</v>
      </c>
      <c r="I1468" t="s">
        <v>1149</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0.6915</v>
      </c>
      <c r="AI1468">
        <v>0.72570000000000001</v>
      </c>
      <c r="AJ1468">
        <v>0.62549999999999994</v>
      </c>
      <c r="AK1468">
        <v>0.62670000000000003</v>
      </c>
      <c r="AL1468">
        <v>0.5716</v>
      </c>
      <c r="AM1468">
        <v>0.53800000000000003</v>
      </c>
      <c r="AN1468">
        <v>0.54690000000000005</v>
      </c>
      <c r="AO1468">
        <v>0.48730000000000001</v>
      </c>
      <c r="AP1468">
        <v>0.51229999999999998</v>
      </c>
      <c r="AQ1468">
        <v>0.51180000000000003</v>
      </c>
      <c r="AR1468">
        <v>0.621</v>
      </c>
      <c r="AS1468">
        <v>0.6502</v>
      </c>
      <c r="AT1468">
        <v>0.70920000000000005</v>
      </c>
      <c r="AU1468">
        <v>0.63990000000000002</v>
      </c>
      <c r="AV1468">
        <v>0.66820000000000002</v>
      </c>
    </row>
    <row r="1469" spans="8:48" x14ac:dyDescent="0.3">
      <c r="H1469" t="s">
        <v>2480</v>
      </c>
      <c r="I1469" t="s">
        <v>2481</v>
      </c>
      <c r="J1469">
        <v>0</v>
      </c>
      <c r="K1469">
        <v>0</v>
      </c>
      <c r="L1469">
        <v>0</v>
      </c>
      <c r="M1469">
        <v>0</v>
      </c>
      <c r="N1469">
        <v>0</v>
      </c>
      <c r="O1469">
        <v>0</v>
      </c>
      <c r="P1469">
        <v>0</v>
      </c>
      <c r="Q1469">
        <v>0</v>
      </c>
      <c r="R1469">
        <v>0</v>
      </c>
      <c r="S1469">
        <v>0</v>
      </c>
      <c r="T1469">
        <v>0</v>
      </c>
      <c r="U1469">
        <v>0</v>
      </c>
      <c r="V1469">
        <v>0</v>
      </c>
      <c r="W1469">
        <v>0</v>
      </c>
      <c r="X1469">
        <v>0</v>
      </c>
      <c r="Y1469">
        <v>0.38329999999999997</v>
      </c>
      <c r="Z1469">
        <v>0.38829999999999998</v>
      </c>
      <c r="AA1469">
        <v>0.40139999999999998</v>
      </c>
      <c r="AB1469">
        <v>0.51449999999999996</v>
      </c>
      <c r="AC1469">
        <v>0.46050000000000002</v>
      </c>
      <c r="AD1469">
        <v>0.70450000000000002</v>
      </c>
      <c r="AE1469">
        <v>0.54239999999999999</v>
      </c>
      <c r="AF1469">
        <v>0.54549999999999998</v>
      </c>
      <c r="AG1469">
        <v>0.66190000000000004</v>
      </c>
      <c r="AH1469">
        <v>0.74329999999999996</v>
      </c>
      <c r="AI1469">
        <v>0.69350000000000001</v>
      </c>
      <c r="AJ1469">
        <v>0.71430000000000005</v>
      </c>
      <c r="AK1469">
        <v>0.70469999999999999</v>
      </c>
      <c r="AL1469">
        <v>0.71260000000000001</v>
      </c>
      <c r="AM1469">
        <v>0.63300000000000001</v>
      </c>
      <c r="AN1469">
        <v>0.5796</v>
      </c>
      <c r="AO1469">
        <v>0.47239999999999999</v>
      </c>
      <c r="AP1469">
        <v>0.76639999999999997</v>
      </c>
      <c r="AQ1469">
        <v>0.63280000000000003</v>
      </c>
      <c r="AR1469">
        <v>0.81359999999999999</v>
      </c>
      <c r="AS1469">
        <v>0.64910000000000001</v>
      </c>
      <c r="AT1469">
        <v>0.64129999999999998</v>
      </c>
      <c r="AU1469">
        <v>0.70379999999999998</v>
      </c>
      <c r="AV1469">
        <v>0.66579999999999995</v>
      </c>
    </row>
    <row r="1470" spans="8:48" x14ac:dyDescent="0.3">
      <c r="H1470" t="s">
        <v>1761</v>
      </c>
      <c r="I1470" t="s">
        <v>1762</v>
      </c>
      <c r="J1470">
        <v>1.0699000000000001</v>
      </c>
      <c r="K1470">
        <v>1.0550999999999999</v>
      </c>
      <c r="L1470">
        <v>1.0065999999999999</v>
      </c>
      <c r="M1470">
        <v>1.0605</v>
      </c>
      <c r="N1470">
        <v>1.1496999999999999</v>
      </c>
      <c r="O1470">
        <v>1.1912</v>
      </c>
      <c r="P1470">
        <v>1.0129999999999999</v>
      </c>
      <c r="Q1470">
        <v>0.70960000000000001</v>
      </c>
      <c r="R1470">
        <v>0.93130000000000002</v>
      </c>
      <c r="S1470">
        <v>1.0316000000000001</v>
      </c>
      <c r="T1470">
        <v>1.1133</v>
      </c>
      <c r="U1470">
        <v>1.5899000000000001</v>
      </c>
      <c r="V1470">
        <v>1.4998</v>
      </c>
      <c r="W1470">
        <v>1.5077</v>
      </c>
      <c r="X1470">
        <v>1.1344000000000001</v>
      </c>
      <c r="Y1470">
        <v>1.357</v>
      </c>
      <c r="Z1470">
        <v>1.3334999999999999</v>
      </c>
      <c r="AA1470">
        <v>1.3935999999999999</v>
      </c>
      <c r="AB1470">
        <v>0.88729999999999998</v>
      </c>
      <c r="AC1470">
        <v>1.0247999999999999</v>
      </c>
      <c r="AD1470">
        <v>1.2204999999999999</v>
      </c>
      <c r="AE1470">
        <v>0.84830000000000005</v>
      </c>
      <c r="AF1470">
        <v>0.68759999999999999</v>
      </c>
      <c r="AG1470">
        <v>0.60429999999999995</v>
      </c>
      <c r="AH1470">
        <v>0.69130000000000003</v>
      </c>
      <c r="AI1470">
        <v>0.52290000000000003</v>
      </c>
      <c r="AJ1470">
        <v>0.51770000000000005</v>
      </c>
      <c r="AK1470">
        <v>0.53700000000000003</v>
      </c>
      <c r="AL1470">
        <v>0.62609999999999999</v>
      </c>
      <c r="AM1470">
        <v>0.67390000000000005</v>
      </c>
      <c r="AN1470">
        <v>0.82420000000000004</v>
      </c>
      <c r="AO1470">
        <v>0.78510000000000002</v>
      </c>
      <c r="AP1470">
        <v>0.67579999999999996</v>
      </c>
      <c r="AQ1470">
        <v>0.67110000000000003</v>
      </c>
      <c r="AR1470">
        <v>0.84840000000000004</v>
      </c>
      <c r="AS1470">
        <v>0.93730000000000002</v>
      </c>
      <c r="AT1470">
        <v>1.0550999999999999</v>
      </c>
      <c r="AU1470">
        <v>0.79959999999999998</v>
      </c>
      <c r="AV1470">
        <v>0.65969999999999995</v>
      </c>
    </row>
    <row r="1471" spans="8:48" x14ac:dyDescent="0.3">
      <c r="H1471" t="s">
        <v>2482</v>
      </c>
      <c r="I1471" t="s">
        <v>2483</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0.69440000000000002</v>
      </c>
      <c r="AV1471">
        <v>0.65890000000000004</v>
      </c>
    </row>
    <row r="1472" spans="8:48" x14ac:dyDescent="0.3">
      <c r="H1472" t="s">
        <v>2484</v>
      </c>
      <c r="I1472" t="s">
        <v>2485</v>
      </c>
      <c r="J1472">
        <v>0</v>
      </c>
      <c r="K1472">
        <v>0</v>
      </c>
      <c r="L1472">
        <v>0</v>
      </c>
      <c r="M1472">
        <v>0</v>
      </c>
      <c r="N1472">
        <v>0</v>
      </c>
      <c r="O1472">
        <v>0</v>
      </c>
      <c r="P1472">
        <v>0</v>
      </c>
      <c r="Q1472">
        <v>0</v>
      </c>
      <c r="R1472">
        <v>0</v>
      </c>
      <c r="S1472">
        <v>0</v>
      </c>
      <c r="T1472">
        <v>0</v>
      </c>
      <c r="U1472">
        <v>0.38100000000000001</v>
      </c>
      <c r="V1472">
        <v>0.36849999999999999</v>
      </c>
      <c r="W1472">
        <v>0.35189999999999999</v>
      </c>
      <c r="X1472">
        <v>0.36580000000000001</v>
      </c>
      <c r="Y1472">
        <v>0.38100000000000001</v>
      </c>
      <c r="Z1472">
        <v>0.34789999999999999</v>
      </c>
      <c r="AA1472">
        <v>0.38080000000000003</v>
      </c>
      <c r="AB1472">
        <v>0.47589999999999999</v>
      </c>
      <c r="AC1472">
        <v>0.56969999999999998</v>
      </c>
      <c r="AD1472">
        <v>0.51580000000000004</v>
      </c>
      <c r="AE1472">
        <v>0.57450000000000001</v>
      </c>
      <c r="AF1472">
        <v>0.60329999999999995</v>
      </c>
      <c r="AG1472">
        <v>0.66710000000000003</v>
      </c>
      <c r="AH1472">
        <v>0.74380000000000002</v>
      </c>
      <c r="AI1472">
        <v>0.78480000000000005</v>
      </c>
      <c r="AJ1472">
        <v>0.65459999999999996</v>
      </c>
      <c r="AK1472">
        <v>0.61309999999999998</v>
      </c>
      <c r="AL1472">
        <v>0.54759999999999998</v>
      </c>
      <c r="AM1472">
        <v>0.62019999999999997</v>
      </c>
      <c r="AN1472">
        <v>0.56630000000000003</v>
      </c>
      <c r="AO1472">
        <v>0.70930000000000004</v>
      </c>
      <c r="AP1472">
        <v>0.58940000000000003</v>
      </c>
      <c r="AQ1472">
        <v>0.58579999999999999</v>
      </c>
      <c r="AR1472">
        <v>0.55159999999999998</v>
      </c>
      <c r="AS1472">
        <v>0.5917</v>
      </c>
      <c r="AT1472">
        <v>0.66400000000000003</v>
      </c>
      <c r="AU1472">
        <v>0.71009999999999995</v>
      </c>
      <c r="AV1472">
        <v>0.65639999999999998</v>
      </c>
    </row>
    <row r="1473" spans="8:48" x14ac:dyDescent="0.3">
      <c r="H1473" t="s">
        <v>2486</v>
      </c>
      <c r="I1473" t="s">
        <v>2487</v>
      </c>
      <c r="J1473">
        <v>0</v>
      </c>
      <c r="K1473">
        <v>0</v>
      </c>
      <c r="L1473">
        <v>0</v>
      </c>
      <c r="M1473">
        <v>0</v>
      </c>
      <c r="N1473">
        <v>0</v>
      </c>
      <c r="O1473">
        <v>0</v>
      </c>
      <c r="P1473">
        <v>0</v>
      </c>
      <c r="Q1473">
        <v>0</v>
      </c>
      <c r="R1473">
        <v>0</v>
      </c>
      <c r="S1473">
        <v>0</v>
      </c>
      <c r="T1473">
        <v>0</v>
      </c>
      <c r="U1473">
        <v>0</v>
      </c>
      <c r="V1473">
        <v>0</v>
      </c>
      <c r="W1473">
        <v>0</v>
      </c>
      <c r="X1473">
        <v>0</v>
      </c>
      <c r="Y1473">
        <v>0</v>
      </c>
      <c r="Z1473">
        <v>0.29089999999999999</v>
      </c>
      <c r="AA1473">
        <v>0.6804</v>
      </c>
      <c r="AB1473">
        <v>0.97829999999999995</v>
      </c>
      <c r="AC1473">
        <v>1.1556999999999999</v>
      </c>
      <c r="AD1473">
        <v>1.5402</v>
      </c>
      <c r="AE1473">
        <v>1.2135</v>
      </c>
      <c r="AF1473">
        <v>1.5396000000000001</v>
      </c>
      <c r="AG1473">
        <v>1.1434</v>
      </c>
      <c r="AH1473">
        <v>1.1861999999999999</v>
      </c>
      <c r="AI1473">
        <v>0.98180000000000001</v>
      </c>
      <c r="AJ1473">
        <v>0.97829999999999995</v>
      </c>
      <c r="AK1473">
        <v>1.1091</v>
      </c>
      <c r="AL1473">
        <v>1.0658000000000001</v>
      </c>
      <c r="AM1473">
        <v>1.1717</v>
      </c>
      <c r="AN1473">
        <v>1.1731</v>
      </c>
      <c r="AO1473">
        <v>1.1071</v>
      </c>
      <c r="AP1473">
        <v>0.80030000000000001</v>
      </c>
      <c r="AQ1473">
        <v>0.75349999999999995</v>
      </c>
      <c r="AR1473">
        <v>0.73809999999999998</v>
      </c>
      <c r="AS1473">
        <v>0.65159999999999996</v>
      </c>
      <c r="AT1473">
        <v>0.63390000000000002</v>
      </c>
      <c r="AU1473">
        <v>0.57389999999999997</v>
      </c>
      <c r="AV1473">
        <v>0.65349999999999997</v>
      </c>
    </row>
    <row r="1474" spans="8:48" x14ac:dyDescent="0.3">
      <c r="H1474" t="s">
        <v>365</v>
      </c>
      <c r="I1474" t="s">
        <v>554</v>
      </c>
      <c r="J1474">
        <v>0</v>
      </c>
      <c r="K1474">
        <v>0</v>
      </c>
      <c r="L1474">
        <v>0</v>
      </c>
      <c r="M1474">
        <v>0</v>
      </c>
      <c r="N1474">
        <v>0</v>
      </c>
      <c r="O1474">
        <v>0</v>
      </c>
      <c r="P1474">
        <v>0</v>
      </c>
      <c r="Q1474">
        <v>0</v>
      </c>
      <c r="R1474">
        <v>0</v>
      </c>
      <c r="S1474">
        <v>0</v>
      </c>
      <c r="T1474">
        <v>0</v>
      </c>
      <c r="U1474">
        <v>0</v>
      </c>
      <c r="V1474">
        <v>0</v>
      </c>
      <c r="W1474">
        <v>0</v>
      </c>
      <c r="X1474">
        <v>0</v>
      </c>
      <c r="Y1474">
        <v>0</v>
      </c>
      <c r="Z1474">
        <v>0</v>
      </c>
      <c r="AA1474">
        <v>4.8599999999999997E-2</v>
      </c>
      <c r="AB1474">
        <v>0.78559999999999997</v>
      </c>
      <c r="AC1474">
        <v>0.86699999999999999</v>
      </c>
      <c r="AD1474">
        <v>1.4937</v>
      </c>
      <c r="AE1474">
        <v>1.6113</v>
      </c>
      <c r="AF1474">
        <v>1.4512</v>
      </c>
      <c r="AG1474">
        <v>1.2465999999999999</v>
      </c>
      <c r="AH1474">
        <v>1.2669999999999999</v>
      </c>
      <c r="AI1474">
        <v>1.1819</v>
      </c>
      <c r="AJ1474">
        <v>0.89</v>
      </c>
      <c r="AK1474">
        <v>0.93110000000000004</v>
      </c>
      <c r="AL1474">
        <v>0.77510000000000001</v>
      </c>
      <c r="AM1474">
        <v>0.79449999999999998</v>
      </c>
      <c r="AN1474">
        <v>0.8135</v>
      </c>
      <c r="AO1474">
        <v>0.74380000000000002</v>
      </c>
      <c r="AP1474">
        <v>0.81499999999999995</v>
      </c>
      <c r="AQ1474">
        <v>0.72389999999999999</v>
      </c>
      <c r="AR1474">
        <v>0.69489999999999996</v>
      </c>
      <c r="AS1474">
        <v>0.7298</v>
      </c>
      <c r="AT1474">
        <v>0.83630000000000004</v>
      </c>
      <c r="AU1474">
        <v>0.65310000000000001</v>
      </c>
      <c r="AV1474">
        <v>0.63619999999999999</v>
      </c>
    </row>
    <row r="1475" spans="8:48" x14ac:dyDescent="0.3">
      <c r="H1475" t="s">
        <v>2488</v>
      </c>
      <c r="I1475" t="s">
        <v>2489</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0.31979999999999997</v>
      </c>
      <c r="AD1475">
        <v>0.26519999999999999</v>
      </c>
      <c r="AE1475">
        <v>0.37580000000000002</v>
      </c>
      <c r="AF1475">
        <v>0.35299999999999998</v>
      </c>
      <c r="AG1475">
        <v>0.9052</v>
      </c>
      <c r="AH1475">
        <v>0.98919999999999997</v>
      </c>
      <c r="AI1475">
        <v>0.97789999999999999</v>
      </c>
      <c r="AJ1475">
        <v>1.1017999999999999</v>
      </c>
      <c r="AK1475">
        <v>0.99950000000000006</v>
      </c>
      <c r="AL1475">
        <v>0.82809999999999995</v>
      </c>
      <c r="AM1475">
        <v>1.0728</v>
      </c>
      <c r="AN1475">
        <v>1.0264</v>
      </c>
      <c r="AO1475">
        <v>0.86040000000000005</v>
      </c>
      <c r="AP1475">
        <v>1.0425</v>
      </c>
      <c r="AQ1475">
        <v>0.89459999999999995</v>
      </c>
      <c r="AR1475">
        <v>0.96419999999999995</v>
      </c>
      <c r="AS1475">
        <v>0.67759999999999998</v>
      </c>
      <c r="AT1475">
        <v>0.84</v>
      </c>
      <c r="AU1475">
        <v>0.64539999999999997</v>
      </c>
      <c r="AV1475">
        <v>0.6341</v>
      </c>
    </row>
    <row r="1476" spans="8:48" x14ac:dyDescent="0.3">
      <c r="H1476" t="s">
        <v>2490</v>
      </c>
      <c r="I1476" t="s">
        <v>2491</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0.57789999999999997</v>
      </c>
      <c r="AC1476">
        <v>0.47570000000000001</v>
      </c>
      <c r="AD1476">
        <v>0.42959999999999998</v>
      </c>
      <c r="AE1476">
        <v>0.4708</v>
      </c>
      <c r="AF1476">
        <v>0.70399999999999996</v>
      </c>
      <c r="AG1476">
        <v>0.60809999999999997</v>
      </c>
      <c r="AH1476">
        <v>0.55920000000000003</v>
      </c>
      <c r="AI1476">
        <v>0.5454</v>
      </c>
      <c r="AJ1476">
        <v>0.66149999999999998</v>
      </c>
      <c r="AK1476">
        <v>0.65539999999999998</v>
      </c>
      <c r="AL1476">
        <v>0.54220000000000002</v>
      </c>
      <c r="AM1476">
        <v>0.99409999999999998</v>
      </c>
      <c r="AN1476">
        <v>0.94389999999999996</v>
      </c>
      <c r="AO1476">
        <v>0.75139999999999996</v>
      </c>
      <c r="AP1476">
        <v>0.84619999999999995</v>
      </c>
      <c r="AQ1476">
        <v>0.76800000000000002</v>
      </c>
      <c r="AR1476">
        <v>0.75660000000000005</v>
      </c>
      <c r="AS1476">
        <v>0.68620000000000003</v>
      </c>
      <c r="AT1476">
        <v>0.7399</v>
      </c>
      <c r="AU1476">
        <v>0.58609999999999995</v>
      </c>
      <c r="AV1476">
        <v>0.63349999999999995</v>
      </c>
    </row>
    <row r="1477" spans="8:48" x14ac:dyDescent="0.3">
      <c r="H1477" t="s">
        <v>408</v>
      </c>
      <c r="I1477" t="s">
        <v>578</v>
      </c>
      <c r="J1477">
        <v>0</v>
      </c>
      <c r="K1477">
        <v>0</v>
      </c>
      <c r="L1477">
        <v>0</v>
      </c>
      <c r="M1477">
        <v>0</v>
      </c>
      <c r="N1477">
        <v>0</v>
      </c>
      <c r="O1477">
        <v>0</v>
      </c>
      <c r="P1477">
        <v>0</v>
      </c>
      <c r="Q1477">
        <v>0</v>
      </c>
      <c r="R1477">
        <v>0</v>
      </c>
      <c r="S1477">
        <v>0</v>
      </c>
      <c r="T1477">
        <v>0</v>
      </c>
      <c r="U1477">
        <v>0</v>
      </c>
      <c r="V1477">
        <v>0</v>
      </c>
      <c r="W1477">
        <v>0</v>
      </c>
      <c r="X1477">
        <v>0</v>
      </c>
      <c r="Y1477">
        <v>0</v>
      </c>
      <c r="Z1477">
        <v>0</v>
      </c>
      <c r="AA1477">
        <v>2.4500000000000001E-2</v>
      </c>
      <c r="AB1477">
        <v>9.9099999999999994E-2</v>
      </c>
      <c r="AC1477">
        <v>0.1273</v>
      </c>
      <c r="AD1477">
        <v>0.2646</v>
      </c>
      <c r="AE1477">
        <v>0.3513</v>
      </c>
      <c r="AF1477">
        <v>0.91339999999999999</v>
      </c>
      <c r="AG1477">
        <v>1.0427</v>
      </c>
      <c r="AH1477">
        <v>0.84750000000000003</v>
      </c>
      <c r="AI1477">
        <v>0.97319999999999995</v>
      </c>
      <c r="AJ1477">
        <v>0.8931</v>
      </c>
      <c r="AK1477">
        <v>0.75829999999999997</v>
      </c>
      <c r="AL1477">
        <v>0.84950000000000003</v>
      </c>
      <c r="AM1477">
        <v>0.9042</v>
      </c>
      <c r="AN1477">
        <v>0.87639999999999996</v>
      </c>
      <c r="AO1477">
        <v>0.76</v>
      </c>
      <c r="AP1477">
        <v>0.80800000000000005</v>
      </c>
      <c r="AQ1477">
        <v>0.96330000000000005</v>
      </c>
      <c r="AR1477">
        <v>0</v>
      </c>
      <c r="AS1477">
        <v>0</v>
      </c>
      <c r="AT1477">
        <v>0</v>
      </c>
      <c r="AU1477">
        <v>0.71499999999999997</v>
      </c>
      <c r="AV1477">
        <v>0.63139999999999996</v>
      </c>
    </row>
    <row r="1478" spans="8:48" x14ac:dyDescent="0.3">
      <c r="H1478" t="s">
        <v>2492</v>
      </c>
      <c r="I1478" t="s">
        <v>2493</v>
      </c>
      <c r="J1478">
        <v>0.41710000000000003</v>
      </c>
      <c r="K1478">
        <v>0.48480000000000001</v>
      </c>
      <c r="L1478">
        <v>0.49509999999999998</v>
      </c>
      <c r="M1478">
        <v>0.53249999999999997</v>
      </c>
      <c r="N1478">
        <v>0.48709999999999998</v>
      </c>
      <c r="O1478">
        <v>0.54279999999999995</v>
      </c>
      <c r="P1478">
        <v>0.66359999999999997</v>
      </c>
      <c r="Q1478">
        <v>0.70199999999999996</v>
      </c>
      <c r="R1478">
        <v>0.60229999999999995</v>
      </c>
      <c r="S1478">
        <v>0.61350000000000005</v>
      </c>
      <c r="T1478">
        <v>0.69989999999999997</v>
      </c>
      <c r="U1478">
        <v>0.72499999999999998</v>
      </c>
      <c r="V1478">
        <v>0.68259999999999998</v>
      </c>
      <c r="W1478">
        <v>0.76449999999999996</v>
      </c>
      <c r="X1478">
        <v>1.2436</v>
      </c>
      <c r="Y1478">
        <v>0.62980000000000003</v>
      </c>
      <c r="Z1478">
        <v>0.61080000000000001</v>
      </c>
      <c r="AA1478">
        <v>0.4284</v>
      </c>
      <c r="AB1478">
        <v>1.0788</v>
      </c>
      <c r="AC1478">
        <v>1.0985</v>
      </c>
      <c r="AD1478">
        <v>1.0610999999999999</v>
      </c>
      <c r="AE1478">
        <v>0.73839999999999995</v>
      </c>
      <c r="AF1478">
        <v>0.66669999999999996</v>
      </c>
      <c r="AG1478">
        <v>0.59589999999999999</v>
      </c>
      <c r="AH1478">
        <v>0.58409999999999995</v>
      </c>
      <c r="AI1478">
        <v>0.70369999999999999</v>
      </c>
      <c r="AJ1478">
        <v>0.84740000000000004</v>
      </c>
      <c r="AK1478">
        <v>0.75180000000000002</v>
      </c>
      <c r="AL1478">
        <v>0.62219999999999998</v>
      </c>
      <c r="AM1478">
        <v>0.87509999999999999</v>
      </c>
      <c r="AN1478">
        <v>1.0154000000000001</v>
      </c>
      <c r="AO1478">
        <v>0.89170000000000005</v>
      </c>
      <c r="AP1478">
        <v>0.85429999999999995</v>
      </c>
      <c r="AQ1478">
        <v>0.7379</v>
      </c>
      <c r="AR1478">
        <v>0.85550000000000004</v>
      </c>
      <c r="AS1478">
        <v>0.89</v>
      </c>
      <c r="AT1478">
        <v>0.80769999999999997</v>
      </c>
      <c r="AU1478">
        <v>0.65569999999999995</v>
      </c>
      <c r="AV1478">
        <v>0.61650000000000005</v>
      </c>
    </row>
    <row r="1479" spans="8:48" x14ac:dyDescent="0.3">
      <c r="H1479" t="s">
        <v>852</v>
      </c>
      <c r="I1479" t="s">
        <v>853</v>
      </c>
      <c r="J1479">
        <v>0.34570000000000001</v>
      </c>
      <c r="K1479">
        <v>0.45369999999999999</v>
      </c>
      <c r="L1479">
        <v>0.44879999999999998</v>
      </c>
      <c r="M1479">
        <v>0.30280000000000001</v>
      </c>
      <c r="N1479">
        <v>0.34029999999999999</v>
      </c>
      <c r="O1479">
        <v>0.24990000000000001</v>
      </c>
      <c r="P1479">
        <v>0.24690000000000001</v>
      </c>
      <c r="Q1479">
        <v>0.2596</v>
      </c>
      <c r="R1479">
        <v>0.41920000000000002</v>
      </c>
      <c r="S1479">
        <v>0.36099999999999999</v>
      </c>
      <c r="T1479">
        <v>0.2472</v>
      </c>
      <c r="U1479">
        <v>0.4103</v>
      </c>
      <c r="V1479">
        <v>1.2</v>
      </c>
      <c r="W1479">
        <v>1.1744000000000001</v>
      </c>
      <c r="X1479">
        <v>1.2121999999999999</v>
      </c>
      <c r="Y1479">
        <v>1.1085</v>
      </c>
      <c r="Z1479">
        <v>1.1734</v>
      </c>
      <c r="AA1479">
        <v>1.0951</v>
      </c>
      <c r="AB1479">
        <v>1.2571000000000001</v>
      </c>
      <c r="AC1479">
        <v>1.1534</v>
      </c>
      <c r="AD1479">
        <v>1.2455000000000001</v>
      </c>
      <c r="AE1479">
        <v>1.0650999999999999</v>
      </c>
      <c r="AF1479">
        <v>0.92710000000000004</v>
      </c>
      <c r="AG1479">
        <v>0.77059999999999995</v>
      </c>
      <c r="AH1479">
        <v>0.91279999999999994</v>
      </c>
      <c r="AI1479">
        <v>0.79700000000000004</v>
      </c>
      <c r="AJ1479">
        <v>0.84209999999999996</v>
      </c>
      <c r="AK1479">
        <v>0.84370000000000001</v>
      </c>
      <c r="AL1479">
        <v>0.83630000000000004</v>
      </c>
      <c r="AM1479">
        <v>0.6331</v>
      </c>
      <c r="AN1479">
        <v>0.64410000000000001</v>
      </c>
      <c r="AO1479">
        <v>0.60060000000000002</v>
      </c>
      <c r="AP1479">
        <v>0.74260000000000004</v>
      </c>
      <c r="AQ1479">
        <v>0.70930000000000004</v>
      </c>
      <c r="AR1479">
        <v>0.7843</v>
      </c>
      <c r="AS1479">
        <v>0.67500000000000004</v>
      </c>
      <c r="AT1479">
        <v>0.68810000000000004</v>
      </c>
      <c r="AU1479">
        <v>0.64800000000000002</v>
      </c>
      <c r="AV1479">
        <v>0.61560000000000004</v>
      </c>
    </row>
    <row r="1480" spans="8:48" x14ac:dyDescent="0.3">
      <c r="H1480" t="s">
        <v>223</v>
      </c>
      <c r="I1480" t="s">
        <v>1240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0.16070000000000001</v>
      </c>
      <c r="AR1480">
        <v>0.45910000000000001</v>
      </c>
      <c r="AS1480">
        <v>0.55149999999999999</v>
      </c>
      <c r="AT1480">
        <v>0.57299999999999995</v>
      </c>
      <c r="AU1480">
        <v>0.73599999999999999</v>
      </c>
      <c r="AV1480">
        <v>0.60950000000000004</v>
      </c>
    </row>
    <row r="1481" spans="8:48" x14ac:dyDescent="0.3">
      <c r="H1481" t="s">
        <v>1925</v>
      </c>
      <c r="I1481" t="s">
        <v>1926</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0.49640000000000001</v>
      </c>
      <c r="AH1481">
        <v>0.74160000000000004</v>
      </c>
      <c r="AI1481">
        <v>0.85409999999999997</v>
      </c>
      <c r="AJ1481">
        <v>0.63560000000000005</v>
      </c>
      <c r="AK1481">
        <v>0.76910000000000001</v>
      </c>
      <c r="AL1481">
        <v>0.5877</v>
      </c>
      <c r="AM1481">
        <v>0.58689999999999998</v>
      </c>
      <c r="AN1481">
        <v>0.93879999999999997</v>
      </c>
      <c r="AO1481">
        <v>0.84850000000000003</v>
      </c>
      <c r="AP1481">
        <v>0.81479999999999997</v>
      </c>
      <c r="AQ1481">
        <v>0.81530000000000002</v>
      </c>
      <c r="AR1481">
        <v>0.65649999999999997</v>
      </c>
      <c r="AS1481">
        <v>0.73089999999999999</v>
      </c>
      <c r="AT1481">
        <v>0.62419999999999998</v>
      </c>
      <c r="AU1481">
        <v>0.56030000000000002</v>
      </c>
      <c r="AV1481">
        <v>0.60899999999999999</v>
      </c>
    </row>
    <row r="1482" spans="8:48" x14ac:dyDescent="0.3">
      <c r="H1482" t="s">
        <v>377</v>
      </c>
      <c r="I1482" t="s">
        <v>552</v>
      </c>
      <c r="J1482">
        <v>1.1342000000000001</v>
      </c>
      <c r="K1482">
        <v>1.036</v>
      </c>
      <c r="L1482">
        <v>1.0696000000000001</v>
      </c>
      <c r="M1482">
        <v>0.92849999999999999</v>
      </c>
      <c r="N1482">
        <v>0.70169999999999999</v>
      </c>
      <c r="O1482">
        <v>0.29849999999999999</v>
      </c>
      <c r="P1482">
        <v>0.29110000000000003</v>
      </c>
      <c r="Q1482">
        <v>0.29339999999999999</v>
      </c>
      <c r="R1482">
        <v>0.30380000000000001</v>
      </c>
      <c r="S1482">
        <v>0.30330000000000001</v>
      </c>
      <c r="T1482">
        <v>0.30430000000000001</v>
      </c>
      <c r="U1482">
        <v>0.3</v>
      </c>
      <c r="V1482">
        <v>0.30980000000000002</v>
      </c>
      <c r="W1482">
        <v>0.32829999999999998</v>
      </c>
      <c r="X1482">
        <v>0.33900000000000002</v>
      </c>
      <c r="Y1482">
        <v>0.43190000000000001</v>
      </c>
      <c r="Z1482">
        <v>0.47389999999999999</v>
      </c>
      <c r="AA1482">
        <v>0.51539999999999997</v>
      </c>
      <c r="AB1482">
        <v>0.56369999999999998</v>
      </c>
      <c r="AC1482">
        <v>0.56989999999999996</v>
      </c>
      <c r="AD1482">
        <v>0.53690000000000004</v>
      </c>
      <c r="AE1482">
        <v>0.50249999999999995</v>
      </c>
      <c r="AF1482">
        <v>0.52249999999999996</v>
      </c>
      <c r="AG1482">
        <v>0.60680000000000001</v>
      </c>
      <c r="AH1482">
        <v>0.57650000000000001</v>
      </c>
      <c r="AI1482">
        <v>0.60370000000000001</v>
      </c>
      <c r="AJ1482">
        <v>0.73909999999999998</v>
      </c>
      <c r="AK1482">
        <v>0.61119999999999997</v>
      </c>
      <c r="AL1482">
        <v>0.56269999999999998</v>
      </c>
      <c r="AM1482">
        <v>0.5524</v>
      </c>
      <c r="AN1482">
        <v>0.68240000000000001</v>
      </c>
      <c r="AO1482">
        <v>0.63619999999999999</v>
      </c>
      <c r="AP1482">
        <v>0.73180000000000001</v>
      </c>
      <c r="AQ1482">
        <v>0.71930000000000005</v>
      </c>
      <c r="AR1482">
        <v>0.66239999999999999</v>
      </c>
      <c r="AS1482">
        <v>0.66390000000000005</v>
      </c>
      <c r="AT1482">
        <v>0.67279999999999995</v>
      </c>
      <c r="AU1482">
        <v>0.60709999999999997</v>
      </c>
      <c r="AV1482">
        <v>0.60099999999999998</v>
      </c>
    </row>
    <row r="1483" spans="8:48" x14ac:dyDescent="0.3">
      <c r="H1483" t="s">
        <v>2494</v>
      </c>
      <c r="I1483" t="s">
        <v>2495</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0.26040000000000002</v>
      </c>
      <c r="AM1483">
        <v>0.2036</v>
      </c>
      <c r="AN1483">
        <v>0.15709999999999999</v>
      </c>
      <c r="AO1483">
        <v>0.21970000000000001</v>
      </c>
      <c r="AP1483">
        <v>0.16239999999999999</v>
      </c>
      <c r="AQ1483">
        <v>0.20250000000000001</v>
      </c>
      <c r="AR1483">
        <v>0.18490000000000001</v>
      </c>
      <c r="AS1483">
        <v>0.16739999999999999</v>
      </c>
      <c r="AT1483">
        <v>0.24210000000000001</v>
      </c>
      <c r="AU1483">
        <v>0.44650000000000001</v>
      </c>
      <c r="AV1483">
        <v>0.59609999999999996</v>
      </c>
    </row>
    <row r="1484" spans="8:48" x14ac:dyDescent="0.3">
      <c r="H1484" t="s">
        <v>1184</v>
      </c>
      <c r="I1484" t="s">
        <v>1185</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0.52410000000000001</v>
      </c>
      <c r="AU1484">
        <v>0.71060000000000001</v>
      </c>
      <c r="AV1484">
        <v>0.58479999999999999</v>
      </c>
    </row>
    <row r="1485" spans="8:48" x14ac:dyDescent="0.3">
      <c r="H1485" t="s">
        <v>711</v>
      </c>
      <c r="I1485" t="s">
        <v>712</v>
      </c>
      <c r="J1485">
        <v>0.2145</v>
      </c>
      <c r="K1485">
        <v>0.15340000000000001</v>
      </c>
      <c r="L1485">
        <v>0.25009999999999999</v>
      </c>
      <c r="M1485">
        <v>0.22869999999999999</v>
      </c>
      <c r="N1485">
        <v>0.28000000000000003</v>
      </c>
      <c r="O1485">
        <v>0.27260000000000001</v>
      </c>
      <c r="P1485">
        <v>0.30080000000000001</v>
      </c>
      <c r="Q1485">
        <v>0.30159999999999998</v>
      </c>
      <c r="R1485">
        <v>0.25259999999999999</v>
      </c>
      <c r="S1485">
        <v>0.2001</v>
      </c>
      <c r="T1485">
        <v>0.17449999999999999</v>
      </c>
      <c r="U1485">
        <v>0.24460000000000001</v>
      </c>
      <c r="V1485">
        <v>0.2777</v>
      </c>
      <c r="W1485">
        <v>0.1958</v>
      </c>
      <c r="X1485">
        <v>0.15310000000000001</v>
      </c>
      <c r="Y1485">
        <v>0</v>
      </c>
      <c r="Z1485">
        <v>0</v>
      </c>
      <c r="AA1485">
        <v>0</v>
      </c>
      <c r="AB1485">
        <v>0</v>
      </c>
      <c r="AC1485">
        <v>0</v>
      </c>
      <c r="AD1485">
        <v>0</v>
      </c>
      <c r="AE1485">
        <v>0</v>
      </c>
      <c r="AF1485">
        <v>0</v>
      </c>
      <c r="AG1485">
        <v>0</v>
      </c>
      <c r="AH1485">
        <v>0</v>
      </c>
      <c r="AI1485">
        <v>1.0858000000000001</v>
      </c>
      <c r="AJ1485">
        <v>1.0699000000000001</v>
      </c>
      <c r="AK1485">
        <v>1.1387</v>
      </c>
      <c r="AL1485">
        <v>1.0518000000000001</v>
      </c>
      <c r="AM1485">
        <v>1.1039000000000001</v>
      </c>
      <c r="AN1485">
        <v>1.0195000000000001</v>
      </c>
      <c r="AO1485">
        <v>0.97619999999999996</v>
      </c>
      <c r="AP1485">
        <v>0.93189999999999995</v>
      </c>
      <c r="AQ1485">
        <v>0.96850000000000003</v>
      </c>
      <c r="AR1485">
        <v>0.69740000000000002</v>
      </c>
      <c r="AS1485">
        <v>1.2381</v>
      </c>
      <c r="AT1485">
        <v>0.95140000000000002</v>
      </c>
      <c r="AU1485">
        <v>0.99929999999999997</v>
      </c>
      <c r="AV1485">
        <v>0.57950000000000002</v>
      </c>
    </row>
    <row r="1486" spans="8:48" x14ac:dyDescent="0.3">
      <c r="H1486" t="s">
        <v>2405</v>
      </c>
      <c r="I1486" t="s">
        <v>2406</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0.31759999999999999</v>
      </c>
      <c r="AJ1486">
        <v>0.34560000000000002</v>
      </c>
      <c r="AK1486">
        <v>0.31730000000000003</v>
      </c>
      <c r="AL1486">
        <v>0.23250000000000001</v>
      </c>
      <c r="AM1486">
        <v>0.27950000000000003</v>
      </c>
      <c r="AN1486">
        <v>0.33079999999999998</v>
      </c>
      <c r="AO1486">
        <v>0.33489999999999998</v>
      </c>
      <c r="AP1486">
        <v>0.2329</v>
      </c>
      <c r="AQ1486">
        <v>0</v>
      </c>
      <c r="AR1486">
        <v>0</v>
      </c>
      <c r="AS1486">
        <v>0</v>
      </c>
      <c r="AT1486">
        <v>0</v>
      </c>
      <c r="AU1486">
        <v>0.84970000000000001</v>
      </c>
      <c r="AV1486">
        <v>0.57530000000000003</v>
      </c>
    </row>
    <row r="1487" spans="8:48" x14ac:dyDescent="0.3">
      <c r="H1487" t="s">
        <v>2496</v>
      </c>
      <c r="I1487" t="s">
        <v>2497</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0.3906</v>
      </c>
      <c r="AU1487">
        <v>0.61429999999999996</v>
      </c>
      <c r="AV1487">
        <v>0.57040000000000002</v>
      </c>
    </row>
    <row r="1488" spans="8:48" x14ac:dyDescent="0.3">
      <c r="H1488" t="s">
        <v>2498</v>
      </c>
      <c r="I1488" t="s">
        <v>2499</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0.50980000000000003</v>
      </c>
      <c r="AV1488">
        <v>0.5696</v>
      </c>
    </row>
    <row r="1489" spans="8:48" x14ac:dyDescent="0.3">
      <c r="H1489" t="s">
        <v>2500</v>
      </c>
      <c r="I1489" t="s">
        <v>2501</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0.15079999999999999</v>
      </c>
      <c r="AP1489">
        <v>0.35809999999999997</v>
      </c>
      <c r="AQ1489">
        <v>0.45939999999999998</v>
      </c>
      <c r="AR1489">
        <v>0.6976</v>
      </c>
      <c r="AS1489">
        <v>0.84799999999999998</v>
      </c>
      <c r="AT1489">
        <v>0.67730000000000001</v>
      </c>
      <c r="AU1489">
        <v>0.59519999999999995</v>
      </c>
      <c r="AV1489">
        <v>0.56850000000000001</v>
      </c>
    </row>
    <row r="1490" spans="8:48" x14ac:dyDescent="0.3">
      <c r="H1490" t="s">
        <v>1683</v>
      </c>
      <c r="I1490" t="s">
        <v>1684</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0.60470000000000002</v>
      </c>
      <c r="AU1490">
        <v>0.68320000000000003</v>
      </c>
      <c r="AV1490">
        <v>0.56710000000000005</v>
      </c>
    </row>
    <row r="1491" spans="8:48" x14ac:dyDescent="0.3">
      <c r="H1491" t="s">
        <v>2502</v>
      </c>
      <c r="I1491" t="s">
        <v>2503</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8.2900000000000001E-2</v>
      </c>
      <c r="AT1491">
        <v>0.35770000000000002</v>
      </c>
      <c r="AU1491">
        <v>0.56930000000000003</v>
      </c>
      <c r="AV1491">
        <v>0.56479999999999997</v>
      </c>
    </row>
    <row r="1492" spans="8:48" x14ac:dyDescent="0.3">
      <c r="H1492" t="s">
        <v>1521</v>
      </c>
      <c r="I1492" t="s">
        <v>1522</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0.7399</v>
      </c>
      <c r="AV1492">
        <v>0.55020000000000002</v>
      </c>
    </row>
    <row r="1493" spans="8:48" x14ac:dyDescent="0.3">
      <c r="H1493" t="s">
        <v>2504</v>
      </c>
      <c r="I1493" t="s">
        <v>2505</v>
      </c>
      <c r="J1493">
        <v>0</v>
      </c>
      <c r="K1493">
        <v>0</v>
      </c>
      <c r="L1493">
        <v>0</v>
      </c>
      <c r="M1493">
        <v>0.73270000000000002</v>
      </c>
      <c r="N1493">
        <v>0.61360000000000003</v>
      </c>
      <c r="O1493">
        <v>0.54659999999999997</v>
      </c>
      <c r="P1493">
        <v>0.58109999999999995</v>
      </c>
      <c r="Q1493">
        <v>0.56769999999999998</v>
      </c>
      <c r="R1493">
        <v>0.60699999999999998</v>
      </c>
      <c r="S1493">
        <v>0.60150000000000003</v>
      </c>
      <c r="T1493">
        <v>0.55740000000000001</v>
      </c>
      <c r="U1493">
        <v>0.441</v>
      </c>
      <c r="V1493">
        <v>0.46550000000000002</v>
      </c>
      <c r="W1493">
        <v>0.52390000000000003</v>
      </c>
      <c r="X1493">
        <v>0.61119999999999997</v>
      </c>
      <c r="Y1493">
        <v>0.70409999999999995</v>
      </c>
      <c r="Z1493">
        <v>0.52080000000000004</v>
      </c>
      <c r="AA1493">
        <v>0.57110000000000005</v>
      </c>
      <c r="AB1493">
        <v>0.4874</v>
      </c>
      <c r="AC1493">
        <v>0.55589999999999995</v>
      </c>
      <c r="AD1493">
        <v>0.38600000000000001</v>
      </c>
      <c r="AE1493">
        <v>0.65900000000000003</v>
      </c>
      <c r="AF1493">
        <v>0.66500000000000004</v>
      </c>
      <c r="AG1493">
        <v>0.7369</v>
      </c>
      <c r="AH1493">
        <v>0.58289999999999997</v>
      </c>
      <c r="AI1493">
        <v>0.50980000000000003</v>
      </c>
      <c r="AJ1493">
        <v>0.59440000000000004</v>
      </c>
      <c r="AK1493">
        <v>0.52429999999999999</v>
      </c>
      <c r="AL1493">
        <v>0.43309999999999998</v>
      </c>
      <c r="AM1493">
        <v>0.54090000000000005</v>
      </c>
      <c r="AN1493">
        <v>0.19500000000000001</v>
      </c>
      <c r="AO1493">
        <v>0.39150000000000001</v>
      </c>
      <c r="AP1493">
        <v>0.40360000000000001</v>
      </c>
      <c r="AQ1493">
        <v>0.40899999999999997</v>
      </c>
      <c r="AR1493">
        <v>0.5252</v>
      </c>
      <c r="AS1493">
        <v>0.55889999999999995</v>
      </c>
      <c r="AT1493">
        <v>0.6179</v>
      </c>
      <c r="AU1493">
        <v>0.56130000000000002</v>
      </c>
      <c r="AV1493">
        <v>0.5494</v>
      </c>
    </row>
    <row r="1494" spans="8:48" x14ac:dyDescent="0.3">
      <c r="H1494" t="s">
        <v>2506</v>
      </c>
      <c r="I1494" t="s">
        <v>2507</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2.5899999999999999E-2</v>
      </c>
      <c r="AV1494">
        <v>0.54890000000000005</v>
      </c>
    </row>
    <row r="1495" spans="8:48" x14ac:dyDescent="0.3">
      <c r="H1495" t="s">
        <v>2508</v>
      </c>
      <c r="I1495" t="s">
        <v>2509</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0.53700000000000003</v>
      </c>
    </row>
    <row r="1496" spans="8:48" x14ac:dyDescent="0.3">
      <c r="H1496" t="s">
        <v>2510</v>
      </c>
      <c r="I1496" t="s">
        <v>2511</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1.1156999999999999</v>
      </c>
      <c r="AR1496">
        <v>1.1060000000000001</v>
      </c>
      <c r="AS1496">
        <v>1.0219</v>
      </c>
      <c r="AT1496">
        <v>0.86719999999999997</v>
      </c>
      <c r="AU1496">
        <v>0.97699999999999998</v>
      </c>
      <c r="AV1496">
        <v>0.53420000000000001</v>
      </c>
    </row>
    <row r="1497" spans="8:48" x14ac:dyDescent="0.3">
      <c r="H1497" t="s">
        <v>2512</v>
      </c>
      <c r="I1497" t="s">
        <v>2513</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0.50700000000000001</v>
      </c>
      <c r="AI1497">
        <v>0.50370000000000004</v>
      </c>
      <c r="AJ1497">
        <v>0.7369</v>
      </c>
      <c r="AK1497">
        <v>0.78700000000000003</v>
      </c>
      <c r="AL1497">
        <v>0.75009999999999999</v>
      </c>
      <c r="AM1497">
        <v>0.77800000000000002</v>
      </c>
      <c r="AN1497">
        <v>0.63490000000000002</v>
      </c>
      <c r="AO1497">
        <v>0.51910000000000001</v>
      </c>
      <c r="AP1497">
        <v>0.47239999999999999</v>
      </c>
      <c r="AQ1497">
        <v>0.4088</v>
      </c>
      <c r="AR1497">
        <v>0.42130000000000001</v>
      </c>
      <c r="AS1497">
        <v>0.36990000000000001</v>
      </c>
      <c r="AT1497">
        <v>0.43030000000000002</v>
      </c>
      <c r="AU1497">
        <v>0.50209999999999999</v>
      </c>
      <c r="AV1497">
        <v>0.52969999999999995</v>
      </c>
    </row>
    <row r="1498" spans="8:48" x14ac:dyDescent="0.3">
      <c r="H1498" t="s">
        <v>650</v>
      </c>
      <c r="I1498" t="s">
        <v>651</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0.30740000000000001</v>
      </c>
      <c r="AE1498">
        <v>0.32729999999999998</v>
      </c>
      <c r="AF1498">
        <v>0.30009999999999998</v>
      </c>
      <c r="AG1498">
        <v>0.35049999999999998</v>
      </c>
      <c r="AH1498">
        <v>0.31440000000000001</v>
      </c>
      <c r="AI1498">
        <v>0.4007</v>
      </c>
      <c r="AJ1498">
        <v>0.44800000000000001</v>
      </c>
      <c r="AK1498">
        <v>0.59189999999999998</v>
      </c>
      <c r="AL1498">
        <v>0.83209999999999995</v>
      </c>
      <c r="AM1498">
        <v>1.0007999999999999</v>
      </c>
      <c r="AN1498">
        <v>0.99019999999999997</v>
      </c>
      <c r="AO1498">
        <v>0.94030000000000002</v>
      </c>
      <c r="AP1498">
        <v>0.73360000000000003</v>
      </c>
      <c r="AQ1498">
        <v>0.63180000000000003</v>
      </c>
      <c r="AR1498">
        <v>0.76819999999999999</v>
      </c>
      <c r="AS1498">
        <v>0.84619999999999995</v>
      </c>
      <c r="AT1498">
        <v>0.80320000000000003</v>
      </c>
      <c r="AU1498">
        <v>0.43819999999999998</v>
      </c>
      <c r="AV1498">
        <v>0.51300000000000001</v>
      </c>
    </row>
    <row r="1499" spans="8:48" x14ac:dyDescent="0.3">
      <c r="H1499" t="s">
        <v>75</v>
      </c>
      <c r="I1499" t="s">
        <v>636</v>
      </c>
      <c r="J1499">
        <v>0.60419999999999996</v>
      </c>
      <c r="K1499">
        <v>0.65880000000000005</v>
      </c>
      <c r="L1499">
        <v>0.60680000000000001</v>
      </c>
      <c r="M1499">
        <v>0.63019999999999998</v>
      </c>
      <c r="N1499">
        <v>0.61019999999999996</v>
      </c>
      <c r="O1499">
        <v>0.68120000000000003</v>
      </c>
      <c r="P1499">
        <v>0.75649999999999995</v>
      </c>
      <c r="Q1499">
        <v>0.69679999999999997</v>
      </c>
      <c r="R1499">
        <v>0.73229999999999995</v>
      </c>
      <c r="S1499">
        <v>0.74309999999999998</v>
      </c>
      <c r="T1499">
        <v>0.64529999999999998</v>
      </c>
      <c r="U1499">
        <v>0.5978</v>
      </c>
      <c r="V1499">
        <v>0.55879999999999996</v>
      </c>
      <c r="W1499">
        <v>0.56820000000000004</v>
      </c>
      <c r="X1499">
        <v>0.56769999999999998</v>
      </c>
      <c r="Y1499">
        <v>0.75729999999999997</v>
      </c>
      <c r="Z1499">
        <v>0.67749999999999999</v>
      </c>
      <c r="AA1499">
        <v>0.9819</v>
      </c>
      <c r="AB1499">
        <v>0.9153</v>
      </c>
      <c r="AC1499">
        <v>1.1175999999999999</v>
      </c>
      <c r="AD1499">
        <v>1.1497999999999999</v>
      </c>
      <c r="AE1499">
        <v>1.3507</v>
      </c>
      <c r="AF1499">
        <v>1.4939</v>
      </c>
      <c r="AG1499">
        <v>0.89429999999999998</v>
      </c>
      <c r="AH1499">
        <v>0.7994</v>
      </c>
      <c r="AI1499">
        <v>0.72450000000000003</v>
      </c>
      <c r="AJ1499">
        <v>0.89459999999999995</v>
      </c>
      <c r="AK1499">
        <v>0.89129999999999998</v>
      </c>
      <c r="AL1499">
        <v>0.60140000000000005</v>
      </c>
      <c r="AM1499">
        <v>0.79710000000000003</v>
      </c>
      <c r="AN1499">
        <v>0.4178</v>
      </c>
      <c r="AO1499">
        <v>0.37409999999999999</v>
      </c>
      <c r="AP1499">
        <v>0.33600000000000002</v>
      </c>
      <c r="AQ1499">
        <v>0.33460000000000001</v>
      </c>
      <c r="AR1499">
        <v>0.32650000000000001</v>
      </c>
      <c r="AS1499">
        <v>0.34100000000000003</v>
      </c>
      <c r="AT1499">
        <v>0.33279999999999998</v>
      </c>
      <c r="AU1499">
        <v>0.35360000000000003</v>
      </c>
      <c r="AV1499">
        <v>0.49819999999999998</v>
      </c>
    </row>
    <row r="1500" spans="8:48" x14ac:dyDescent="0.3">
      <c r="H1500" t="s">
        <v>2514</v>
      </c>
      <c r="I1500" t="s">
        <v>2515</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0.4415</v>
      </c>
      <c r="AV1500">
        <v>0.48749999999999999</v>
      </c>
    </row>
    <row r="1501" spans="8:48" x14ac:dyDescent="0.3">
      <c r="H1501" t="s">
        <v>2516</v>
      </c>
      <c r="I1501" t="s">
        <v>2517</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0.19420000000000001</v>
      </c>
      <c r="AT1501">
        <v>0.33589999999999998</v>
      </c>
      <c r="AU1501">
        <v>0.35849999999999999</v>
      </c>
      <c r="AV1501">
        <v>0.48349999999999999</v>
      </c>
    </row>
    <row r="1502" spans="8:48" x14ac:dyDescent="0.3">
      <c r="H1502" t="s">
        <v>689</v>
      </c>
      <c r="I1502" t="s">
        <v>690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0.33889999999999998</v>
      </c>
      <c r="AG1502">
        <v>0.32979999999999998</v>
      </c>
      <c r="AH1502">
        <v>0.4007</v>
      </c>
      <c r="AI1502">
        <v>0.36220000000000002</v>
      </c>
      <c r="AJ1502">
        <v>0.40889999999999999</v>
      </c>
      <c r="AK1502">
        <v>0.34820000000000001</v>
      </c>
      <c r="AL1502">
        <v>0.39879999999999999</v>
      </c>
      <c r="AM1502">
        <v>0.50739999999999996</v>
      </c>
      <c r="AN1502">
        <v>0.38030000000000003</v>
      </c>
      <c r="AO1502">
        <v>0.63249999999999995</v>
      </c>
      <c r="AP1502">
        <v>0.45540000000000003</v>
      </c>
      <c r="AQ1502">
        <v>0.37269999999999998</v>
      </c>
      <c r="AR1502">
        <v>0.49869999999999998</v>
      </c>
      <c r="AS1502">
        <v>0.45150000000000001</v>
      </c>
      <c r="AT1502">
        <v>0.57450000000000001</v>
      </c>
      <c r="AU1502">
        <v>0.46360000000000001</v>
      </c>
      <c r="AV1502">
        <v>0.48209999999999997</v>
      </c>
    </row>
    <row r="1503" spans="8:48" x14ac:dyDescent="0.3">
      <c r="H1503" t="s">
        <v>2518</v>
      </c>
      <c r="I1503" t="s">
        <v>2519</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0.4551</v>
      </c>
      <c r="AV1503">
        <v>0.45650000000000002</v>
      </c>
    </row>
    <row r="1504" spans="8:48" x14ac:dyDescent="0.3">
      <c r="H1504" t="s">
        <v>1877</v>
      </c>
      <c r="I1504" t="s">
        <v>1878</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0.44590000000000002</v>
      </c>
    </row>
    <row r="1505" spans="8:48" x14ac:dyDescent="0.3">
      <c r="H1505" t="s">
        <v>2520</v>
      </c>
      <c r="I1505" t="s">
        <v>2521</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0.44259999999999999</v>
      </c>
    </row>
    <row r="1506" spans="8:48" x14ac:dyDescent="0.3">
      <c r="H1506" t="s">
        <v>834</v>
      </c>
      <c r="I1506" t="s">
        <v>835</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7.3999999999999996E-2</v>
      </c>
      <c r="AU1506">
        <v>0.45090000000000002</v>
      </c>
      <c r="AV1506">
        <v>0.43959999999999999</v>
      </c>
    </row>
    <row r="1507" spans="8:48" x14ac:dyDescent="0.3">
      <c r="H1507" t="s">
        <v>842</v>
      </c>
      <c r="I1507" t="s">
        <v>843</v>
      </c>
      <c r="J1507">
        <v>0.54449999999999998</v>
      </c>
      <c r="K1507">
        <v>0.49909999999999999</v>
      </c>
      <c r="L1507">
        <v>0.78710000000000002</v>
      </c>
      <c r="M1507">
        <v>0.76219999999999999</v>
      </c>
      <c r="N1507">
        <v>0.70909999999999995</v>
      </c>
      <c r="O1507">
        <v>0.57609999999999995</v>
      </c>
      <c r="P1507">
        <v>0.63500000000000001</v>
      </c>
      <c r="Q1507">
        <v>0.62260000000000004</v>
      </c>
      <c r="R1507">
        <v>0.63449999999999995</v>
      </c>
      <c r="S1507">
        <v>0.65449999999999997</v>
      </c>
      <c r="T1507">
        <v>0.99099999999999999</v>
      </c>
      <c r="U1507">
        <v>1.0152000000000001</v>
      </c>
      <c r="V1507">
        <v>0.94820000000000004</v>
      </c>
      <c r="W1507">
        <v>0.96940000000000004</v>
      </c>
      <c r="X1507">
        <v>1.1516999999999999</v>
      </c>
      <c r="Y1507">
        <v>0.8327</v>
      </c>
      <c r="Z1507">
        <v>0.46179999999999999</v>
      </c>
      <c r="AA1507">
        <v>0.28649999999999998</v>
      </c>
      <c r="AB1507">
        <v>0.3296</v>
      </c>
      <c r="AC1507">
        <v>0.19539999999999999</v>
      </c>
      <c r="AD1507">
        <v>0.10390000000000001</v>
      </c>
      <c r="AE1507">
        <v>0.2339</v>
      </c>
      <c r="AF1507">
        <v>0.23130000000000001</v>
      </c>
      <c r="AG1507">
        <v>0.3024</v>
      </c>
      <c r="AH1507">
        <v>0.36209999999999998</v>
      </c>
      <c r="AI1507">
        <v>0.2928</v>
      </c>
      <c r="AJ1507">
        <v>0.4471</v>
      </c>
      <c r="AK1507">
        <v>0.4032</v>
      </c>
      <c r="AL1507">
        <v>0.4098</v>
      </c>
      <c r="AM1507">
        <v>0.40139999999999998</v>
      </c>
      <c r="AN1507">
        <v>0.39190000000000003</v>
      </c>
      <c r="AO1507">
        <v>0.57730000000000004</v>
      </c>
      <c r="AP1507">
        <v>0.38790000000000002</v>
      </c>
      <c r="AQ1507">
        <v>0.44040000000000001</v>
      </c>
      <c r="AR1507">
        <v>0.37519999999999998</v>
      </c>
      <c r="AS1507">
        <v>0.32440000000000002</v>
      </c>
      <c r="AT1507">
        <v>0.40179999999999999</v>
      </c>
      <c r="AU1507">
        <v>0.57450000000000001</v>
      </c>
      <c r="AV1507">
        <v>0.43169999999999997</v>
      </c>
    </row>
    <row r="1508" spans="8:48" x14ac:dyDescent="0.3">
      <c r="H1508" t="s">
        <v>2522</v>
      </c>
      <c r="I1508" t="s">
        <v>2523</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0.1062</v>
      </c>
      <c r="AC1508">
        <v>0.17080000000000001</v>
      </c>
      <c r="AD1508">
        <v>0.2928</v>
      </c>
      <c r="AE1508">
        <v>0.30830000000000002</v>
      </c>
      <c r="AF1508">
        <v>0.30420000000000003</v>
      </c>
      <c r="AG1508">
        <v>0.50109999999999999</v>
      </c>
      <c r="AH1508">
        <v>0.41749999999999998</v>
      </c>
      <c r="AI1508">
        <v>0.34589999999999999</v>
      </c>
      <c r="AJ1508">
        <v>0.39860000000000001</v>
      </c>
      <c r="AK1508">
        <v>0.35630000000000001</v>
      </c>
      <c r="AL1508">
        <v>0.3301</v>
      </c>
      <c r="AM1508">
        <v>0.50309999999999999</v>
      </c>
      <c r="AN1508">
        <v>0.5867</v>
      </c>
      <c r="AO1508">
        <v>0.58109999999999995</v>
      </c>
      <c r="AP1508">
        <v>0.44600000000000001</v>
      </c>
      <c r="AQ1508">
        <v>0.43309999999999998</v>
      </c>
      <c r="AR1508">
        <v>0.43580000000000002</v>
      </c>
      <c r="AS1508">
        <v>0.6331</v>
      </c>
      <c r="AT1508">
        <v>0.74180000000000001</v>
      </c>
      <c r="AU1508">
        <v>0.54139999999999999</v>
      </c>
      <c r="AV1508">
        <v>0.42559999999999998</v>
      </c>
    </row>
    <row r="1509" spans="8:48" x14ac:dyDescent="0.3">
      <c r="H1509" t="s">
        <v>1689</v>
      </c>
      <c r="I1509" t="s">
        <v>1690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0.59640000000000004</v>
      </c>
      <c r="AI1509">
        <v>0.51300000000000001</v>
      </c>
      <c r="AJ1509">
        <v>0.47210000000000002</v>
      </c>
      <c r="AK1509">
        <v>0.52859999999999996</v>
      </c>
      <c r="AL1509">
        <v>0.29110000000000003</v>
      </c>
      <c r="AM1509">
        <v>0.38769999999999999</v>
      </c>
      <c r="AN1509">
        <v>0.40250000000000002</v>
      </c>
      <c r="AO1509">
        <v>0.34949999999999998</v>
      </c>
      <c r="AP1509">
        <v>0.40810000000000002</v>
      </c>
      <c r="AQ1509">
        <v>0.7752</v>
      </c>
      <c r="AR1509">
        <v>0.98260000000000003</v>
      </c>
      <c r="AS1509">
        <v>0.72899999999999998</v>
      </c>
      <c r="AT1509">
        <v>0.73829999999999996</v>
      </c>
      <c r="AU1509">
        <v>0.51919999999999999</v>
      </c>
      <c r="AV1509">
        <v>0.4042</v>
      </c>
    </row>
    <row r="1510" spans="8:48" x14ac:dyDescent="0.3">
      <c r="H1510" t="s">
        <v>2524</v>
      </c>
      <c r="I1510" t="s">
        <v>2525</v>
      </c>
      <c r="J1510">
        <v>0</v>
      </c>
      <c r="K1510">
        <v>0</v>
      </c>
      <c r="L1510">
        <v>0</v>
      </c>
      <c r="M1510">
        <v>0</v>
      </c>
      <c r="N1510">
        <v>0</v>
      </c>
      <c r="O1510">
        <v>0</v>
      </c>
      <c r="P1510">
        <v>0</v>
      </c>
      <c r="Q1510">
        <v>0</v>
      </c>
      <c r="R1510">
        <v>0</v>
      </c>
      <c r="S1510">
        <v>0</v>
      </c>
      <c r="T1510">
        <v>0</v>
      </c>
      <c r="U1510">
        <v>0</v>
      </c>
      <c r="V1510">
        <v>0</v>
      </c>
      <c r="W1510">
        <v>0</v>
      </c>
      <c r="X1510">
        <v>0</v>
      </c>
      <c r="Y1510">
        <v>0.40089999999999998</v>
      </c>
      <c r="Z1510">
        <v>0.40060000000000001</v>
      </c>
      <c r="AA1510">
        <v>0.44400000000000001</v>
      </c>
      <c r="AB1510">
        <v>0.53920000000000001</v>
      </c>
      <c r="AC1510">
        <v>0.69650000000000001</v>
      </c>
      <c r="AD1510">
        <v>0.39750000000000002</v>
      </c>
      <c r="AE1510">
        <v>0.27489999999999998</v>
      </c>
      <c r="AF1510">
        <v>0.39879999999999999</v>
      </c>
      <c r="AG1510">
        <v>0</v>
      </c>
      <c r="AH1510">
        <v>0</v>
      </c>
      <c r="AI1510">
        <v>0</v>
      </c>
      <c r="AJ1510">
        <v>0</v>
      </c>
      <c r="AK1510">
        <v>0</v>
      </c>
      <c r="AL1510">
        <v>0.12520000000000001</v>
      </c>
      <c r="AM1510">
        <v>0.14699999999999999</v>
      </c>
      <c r="AN1510">
        <v>0.2205</v>
      </c>
      <c r="AO1510">
        <v>0.22620000000000001</v>
      </c>
      <c r="AP1510">
        <v>0.20760000000000001</v>
      </c>
      <c r="AQ1510">
        <v>0.30080000000000001</v>
      </c>
      <c r="AR1510">
        <v>0.38190000000000002</v>
      </c>
      <c r="AS1510">
        <v>0.39290000000000003</v>
      </c>
      <c r="AT1510">
        <v>0.47060000000000002</v>
      </c>
      <c r="AU1510">
        <v>0.34760000000000002</v>
      </c>
      <c r="AV1510">
        <v>0.3911</v>
      </c>
    </row>
    <row r="1511" spans="8:48" x14ac:dyDescent="0.3">
      <c r="H1511" t="s">
        <v>2526</v>
      </c>
      <c r="I1511" t="s">
        <v>2527</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0.30790000000000001</v>
      </c>
      <c r="AP1511">
        <v>0.31809999999999999</v>
      </c>
      <c r="AQ1511">
        <v>0.54379999999999995</v>
      </c>
      <c r="AR1511">
        <v>0.46260000000000001</v>
      </c>
      <c r="AS1511">
        <v>0.4335</v>
      </c>
      <c r="AT1511">
        <v>0.45500000000000002</v>
      </c>
      <c r="AU1511">
        <v>0.51270000000000004</v>
      </c>
      <c r="AV1511">
        <v>0.38090000000000002</v>
      </c>
    </row>
    <row r="1512" spans="8:48" x14ac:dyDescent="0.3">
      <c r="H1512" t="s">
        <v>2528</v>
      </c>
      <c r="I1512" t="s">
        <v>2529</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0.17399999999999999</v>
      </c>
      <c r="AV1512">
        <v>0.37040000000000001</v>
      </c>
    </row>
    <row r="1513" spans="8:48" x14ac:dyDescent="0.3">
      <c r="H1513" t="s">
        <v>2349</v>
      </c>
      <c r="I1513" t="s">
        <v>2350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0.30980000000000002</v>
      </c>
      <c r="AV1513">
        <v>0.35670000000000002</v>
      </c>
    </row>
    <row r="1514" spans="8:48" x14ac:dyDescent="0.3">
      <c r="H1514" t="s">
        <v>181</v>
      </c>
      <c r="I1514" t="s">
        <v>2172</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0.36</v>
      </c>
      <c r="AM1514">
        <v>0.44</v>
      </c>
      <c r="AN1514">
        <v>0.4652</v>
      </c>
      <c r="AO1514">
        <v>0.44690000000000002</v>
      </c>
      <c r="AP1514">
        <v>0.57130000000000003</v>
      </c>
      <c r="AQ1514">
        <v>0.4738</v>
      </c>
      <c r="AR1514">
        <v>0.48120000000000002</v>
      </c>
      <c r="AS1514">
        <v>0.55930000000000002</v>
      </c>
      <c r="AT1514">
        <v>0.48570000000000002</v>
      </c>
      <c r="AU1514">
        <v>0.46800000000000003</v>
      </c>
      <c r="AV1514">
        <v>0.35659999999999997</v>
      </c>
    </row>
    <row r="1515" spans="8:48" x14ac:dyDescent="0.3">
      <c r="H1515" t="s">
        <v>432</v>
      </c>
      <c r="I1515" t="s">
        <v>588</v>
      </c>
      <c r="J1515">
        <v>0</v>
      </c>
      <c r="K1515">
        <v>0</v>
      </c>
      <c r="L1515">
        <v>0</v>
      </c>
      <c r="M1515">
        <v>0</v>
      </c>
      <c r="N1515">
        <v>0</v>
      </c>
      <c r="O1515">
        <v>0</v>
      </c>
      <c r="P1515">
        <v>0</v>
      </c>
      <c r="Q1515">
        <v>0</v>
      </c>
      <c r="R1515">
        <v>0</v>
      </c>
      <c r="S1515">
        <v>0</v>
      </c>
      <c r="T1515">
        <v>0</v>
      </c>
      <c r="U1515">
        <v>0</v>
      </c>
      <c r="V1515">
        <v>0</v>
      </c>
      <c r="W1515">
        <v>0</v>
      </c>
      <c r="X1515">
        <v>0</v>
      </c>
      <c r="Y1515">
        <v>0</v>
      </c>
      <c r="Z1515">
        <v>0</v>
      </c>
      <c r="AA1515">
        <v>1.2999999999999999E-2</v>
      </c>
      <c r="AB1515">
        <v>0.2787</v>
      </c>
      <c r="AC1515">
        <v>0.30940000000000001</v>
      </c>
      <c r="AD1515">
        <v>0.50539999999999996</v>
      </c>
      <c r="AE1515">
        <v>0.58230000000000004</v>
      </c>
      <c r="AF1515">
        <v>0.70530000000000004</v>
      </c>
      <c r="AG1515">
        <v>0.59989999999999999</v>
      </c>
      <c r="AH1515">
        <v>0.53100000000000003</v>
      </c>
      <c r="AI1515">
        <v>0.42020000000000002</v>
      </c>
      <c r="AJ1515">
        <v>0.38669999999999999</v>
      </c>
      <c r="AK1515">
        <v>0.41289999999999999</v>
      </c>
      <c r="AL1515">
        <v>0.33389999999999997</v>
      </c>
      <c r="AM1515">
        <v>0.39950000000000002</v>
      </c>
      <c r="AN1515">
        <v>0.4773</v>
      </c>
      <c r="AO1515">
        <v>0.50409999999999999</v>
      </c>
      <c r="AP1515">
        <v>0.64810000000000001</v>
      </c>
      <c r="AQ1515">
        <v>0.47010000000000002</v>
      </c>
      <c r="AR1515">
        <v>0.35809999999999997</v>
      </c>
      <c r="AS1515">
        <v>0.42359999999999998</v>
      </c>
      <c r="AT1515">
        <v>0.31390000000000001</v>
      </c>
      <c r="AU1515">
        <v>0.32740000000000002</v>
      </c>
      <c r="AV1515">
        <v>0.3538</v>
      </c>
    </row>
    <row r="1516" spans="8:48" x14ac:dyDescent="0.3">
      <c r="H1516" t="s">
        <v>141</v>
      </c>
      <c r="I1516" t="s">
        <v>1121</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0.24660000000000001</v>
      </c>
      <c r="AP1516">
        <v>0</v>
      </c>
      <c r="AQ1516">
        <v>0</v>
      </c>
      <c r="AR1516">
        <v>0</v>
      </c>
      <c r="AS1516">
        <v>0</v>
      </c>
      <c r="AT1516">
        <v>0.30049999999999999</v>
      </c>
      <c r="AU1516">
        <v>0.32240000000000002</v>
      </c>
      <c r="AV1516">
        <v>0.3448</v>
      </c>
    </row>
    <row r="1517" spans="8:48" x14ac:dyDescent="0.3">
      <c r="H1517" t="s">
        <v>2271</v>
      </c>
      <c r="I1517" t="s">
        <v>2272</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0.30609999999999998</v>
      </c>
      <c r="AV1517">
        <v>0.34350000000000003</v>
      </c>
    </row>
    <row r="1518" spans="8:48" x14ac:dyDescent="0.3">
      <c r="H1518" t="s">
        <v>1076</v>
      </c>
      <c r="I1518" t="s">
        <v>1077</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0.39219999999999999</v>
      </c>
      <c r="AN1518">
        <v>0.51280000000000003</v>
      </c>
      <c r="AO1518">
        <v>0.51339999999999997</v>
      </c>
      <c r="AP1518">
        <v>0.4904</v>
      </c>
      <c r="AQ1518">
        <v>0.46810000000000002</v>
      </c>
      <c r="AR1518">
        <v>0.38769999999999999</v>
      </c>
      <c r="AS1518">
        <v>0.33139999999999997</v>
      </c>
      <c r="AT1518">
        <v>0.4012</v>
      </c>
      <c r="AU1518">
        <v>0.28160000000000002</v>
      </c>
      <c r="AV1518">
        <v>0.34310000000000002</v>
      </c>
    </row>
    <row r="1519" spans="8:48" x14ac:dyDescent="0.3">
      <c r="H1519" t="s">
        <v>2530</v>
      </c>
      <c r="I1519" t="s">
        <v>2531</v>
      </c>
      <c r="J1519">
        <v>0</v>
      </c>
      <c r="K1519">
        <v>0</v>
      </c>
      <c r="L1519">
        <v>0</v>
      </c>
      <c r="M1519">
        <v>0</v>
      </c>
      <c r="N1519">
        <v>0</v>
      </c>
      <c r="O1519">
        <v>0</v>
      </c>
      <c r="P1519">
        <v>0</v>
      </c>
      <c r="Q1519">
        <v>0</v>
      </c>
      <c r="R1519">
        <v>0.25209999999999999</v>
      </c>
      <c r="S1519">
        <v>0.26219999999999999</v>
      </c>
      <c r="T1519">
        <v>0.34820000000000001</v>
      </c>
      <c r="U1519">
        <v>0.35439999999999999</v>
      </c>
      <c r="V1519">
        <v>0.34470000000000001</v>
      </c>
      <c r="W1519">
        <v>0.36380000000000001</v>
      </c>
      <c r="X1519">
        <v>0.31340000000000001</v>
      </c>
      <c r="Y1519">
        <v>0.44619999999999999</v>
      </c>
      <c r="Z1519">
        <v>0.52459999999999996</v>
      </c>
      <c r="AA1519">
        <v>0.56810000000000005</v>
      </c>
      <c r="AB1519">
        <v>0.65800000000000003</v>
      </c>
      <c r="AC1519">
        <v>0.63290000000000002</v>
      </c>
      <c r="AD1519">
        <v>0.72219999999999995</v>
      </c>
      <c r="AE1519">
        <v>0.62319999999999998</v>
      </c>
      <c r="AF1519">
        <v>0.61380000000000001</v>
      </c>
      <c r="AG1519">
        <v>0.60880000000000001</v>
      </c>
      <c r="AH1519">
        <v>0.53749999999999998</v>
      </c>
      <c r="AI1519">
        <v>0.53900000000000003</v>
      </c>
      <c r="AJ1519">
        <v>0.48459999999999998</v>
      </c>
      <c r="AK1519">
        <v>0.63239999999999996</v>
      </c>
      <c r="AL1519">
        <v>0.58640000000000003</v>
      </c>
      <c r="AM1519">
        <v>0.59060000000000001</v>
      </c>
      <c r="AN1519">
        <v>0.48</v>
      </c>
      <c r="AO1519">
        <v>0.56679999999999997</v>
      </c>
      <c r="AP1519">
        <v>0.42809999999999998</v>
      </c>
      <c r="AQ1519">
        <v>0.36270000000000002</v>
      </c>
      <c r="AR1519">
        <v>0.38179999999999997</v>
      </c>
      <c r="AS1519">
        <v>0.37159999999999999</v>
      </c>
      <c r="AT1519">
        <v>0.39389999999999997</v>
      </c>
      <c r="AU1519">
        <v>0.31290000000000001</v>
      </c>
      <c r="AV1519">
        <v>0.32629999999999998</v>
      </c>
    </row>
    <row r="1520" spans="8:48" x14ac:dyDescent="0.3">
      <c r="H1520" t="s">
        <v>177</v>
      </c>
      <c r="I1520" t="s">
        <v>1190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0.30049999999999999</v>
      </c>
      <c r="AR1520">
        <v>0.35920000000000002</v>
      </c>
      <c r="AS1520">
        <v>0.23799999999999999</v>
      </c>
      <c r="AT1520">
        <v>0.29520000000000002</v>
      </c>
      <c r="AU1520">
        <v>0.27339999999999998</v>
      </c>
      <c r="AV1520">
        <v>0.32190000000000002</v>
      </c>
    </row>
    <row r="1521" spans="8:48" x14ac:dyDescent="0.3">
      <c r="H1521" t="s">
        <v>1013</v>
      </c>
      <c r="I1521" t="s">
        <v>1014</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0.30280000000000001</v>
      </c>
      <c r="AR1521">
        <v>0.3049</v>
      </c>
      <c r="AS1521">
        <v>0.3876</v>
      </c>
      <c r="AT1521">
        <v>0.38009999999999999</v>
      </c>
      <c r="AU1521">
        <v>0.19869999999999999</v>
      </c>
      <c r="AV1521">
        <v>0.31690000000000002</v>
      </c>
    </row>
    <row r="1522" spans="8:48" x14ac:dyDescent="0.3">
      <c r="H1522" t="s">
        <v>183</v>
      </c>
      <c r="I1522" t="s">
        <v>2063</v>
      </c>
      <c r="J1522">
        <v>0</v>
      </c>
      <c r="K1522">
        <v>0</v>
      </c>
      <c r="L1522">
        <v>0.26229999999999998</v>
      </c>
      <c r="M1522">
        <v>0.31440000000000001</v>
      </c>
      <c r="N1522">
        <v>0.33889999999999998</v>
      </c>
      <c r="O1522">
        <v>0.36020000000000002</v>
      </c>
      <c r="P1522">
        <v>0.34899999999999998</v>
      </c>
      <c r="Q1522">
        <v>0.27389999999999998</v>
      </c>
      <c r="R1522">
        <v>0.34799999999999998</v>
      </c>
      <c r="S1522">
        <v>0.3674</v>
      </c>
      <c r="T1522">
        <v>0.60540000000000005</v>
      </c>
      <c r="U1522">
        <v>0.66279999999999994</v>
      </c>
      <c r="V1522">
        <v>0.72109999999999996</v>
      </c>
      <c r="W1522">
        <v>0.86099999999999999</v>
      </c>
      <c r="X1522">
        <v>0.92100000000000004</v>
      </c>
      <c r="Y1522">
        <v>0.36580000000000001</v>
      </c>
      <c r="Z1522">
        <v>0.36330000000000001</v>
      </c>
      <c r="AA1522">
        <v>0.36159999999999998</v>
      </c>
      <c r="AB1522">
        <v>0.56220000000000003</v>
      </c>
      <c r="AC1522">
        <v>0.57050000000000001</v>
      </c>
      <c r="AD1522">
        <v>0.98680000000000001</v>
      </c>
      <c r="AE1522">
        <v>0.8911</v>
      </c>
      <c r="AF1522">
        <v>0.88819999999999999</v>
      </c>
      <c r="AG1522">
        <v>0</v>
      </c>
      <c r="AH1522">
        <v>0</v>
      </c>
      <c r="AI1522">
        <v>0</v>
      </c>
      <c r="AJ1522">
        <v>0</v>
      </c>
      <c r="AK1522">
        <v>0</v>
      </c>
      <c r="AL1522">
        <v>0</v>
      </c>
      <c r="AM1522">
        <v>0</v>
      </c>
      <c r="AN1522">
        <v>0</v>
      </c>
      <c r="AO1522">
        <v>0</v>
      </c>
      <c r="AP1522">
        <v>0</v>
      </c>
      <c r="AQ1522">
        <v>0</v>
      </c>
      <c r="AR1522">
        <v>0</v>
      </c>
      <c r="AS1522">
        <v>0</v>
      </c>
      <c r="AT1522">
        <v>0</v>
      </c>
      <c r="AU1522">
        <v>0.30359999999999998</v>
      </c>
      <c r="AV1522">
        <v>0.315</v>
      </c>
    </row>
    <row r="1523" spans="8:48" x14ac:dyDescent="0.3">
      <c r="H1523" t="s">
        <v>1145</v>
      </c>
      <c r="I1523" t="s">
        <v>1146</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0.313</v>
      </c>
    </row>
    <row r="1524" spans="8:48" x14ac:dyDescent="0.3">
      <c r="H1524" t="s">
        <v>1228</v>
      </c>
      <c r="I1524" t="s">
        <v>1229</v>
      </c>
      <c r="J1524">
        <v>0.18690000000000001</v>
      </c>
      <c r="K1524">
        <v>0.19139999999999999</v>
      </c>
      <c r="L1524">
        <v>0.1391</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0.42830000000000001</v>
      </c>
      <c r="AU1524">
        <v>0.27179999999999999</v>
      </c>
      <c r="AV1524">
        <v>0.31090000000000001</v>
      </c>
    </row>
    <row r="1525" spans="8:48" x14ac:dyDescent="0.3">
      <c r="H1525" t="s">
        <v>2532</v>
      </c>
      <c r="I1525" t="s">
        <v>2533</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0.29099999999999998</v>
      </c>
      <c r="AH1525">
        <v>0.36470000000000002</v>
      </c>
      <c r="AI1525">
        <v>0.34749999999999998</v>
      </c>
      <c r="AJ1525">
        <v>0.31280000000000002</v>
      </c>
      <c r="AK1525">
        <v>0.32119999999999999</v>
      </c>
      <c r="AL1525">
        <v>0.25629999999999997</v>
      </c>
      <c r="AM1525">
        <v>0.28270000000000001</v>
      </c>
      <c r="AN1525">
        <v>0.31840000000000002</v>
      </c>
      <c r="AO1525">
        <v>0.3211</v>
      </c>
      <c r="AP1525">
        <v>0.26019999999999999</v>
      </c>
      <c r="AQ1525">
        <v>0.23760000000000001</v>
      </c>
      <c r="AR1525">
        <v>0.2223</v>
      </c>
      <c r="AS1525">
        <v>0.3332</v>
      </c>
      <c r="AT1525">
        <v>0.28920000000000001</v>
      </c>
      <c r="AU1525">
        <v>0.18590000000000001</v>
      </c>
      <c r="AV1525">
        <v>0.30880000000000002</v>
      </c>
    </row>
    <row r="1526" spans="8:48" x14ac:dyDescent="0.3">
      <c r="H1526" t="s">
        <v>1529</v>
      </c>
      <c r="I1526" t="s">
        <v>1530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0.31109999999999999</v>
      </c>
      <c r="AV1526">
        <v>0.30659999999999998</v>
      </c>
    </row>
    <row r="1527" spans="8:48" x14ac:dyDescent="0.3">
      <c r="H1527" t="s">
        <v>2534</v>
      </c>
      <c r="I1527" t="s">
        <v>2535</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0.2177</v>
      </c>
      <c r="AV1527">
        <v>0.30580000000000002</v>
      </c>
    </row>
    <row r="1528" spans="8:48" x14ac:dyDescent="0.3">
      <c r="H1528" t="s">
        <v>73</v>
      </c>
      <c r="I1528" t="s">
        <v>620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0.1724</v>
      </c>
      <c r="AD1528">
        <v>0.34620000000000001</v>
      </c>
      <c r="AE1528">
        <v>0.41449999999999998</v>
      </c>
      <c r="AF1528">
        <v>0.49309999999999998</v>
      </c>
      <c r="AG1528">
        <v>0.43569999999999998</v>
      </c>
      <c r="AH1528">
        <v>0.3241</v>
      </c>
      <c r="AI1528">
        <v>0</v>
      </c>
      <c r="AJ1528">
        <v>0</v>
      </c>
      <c r="AK1528">
        <v>0</v>
      </c>
      <c r="AL1528">
        <v>0</v>
      </c>
      <c r="AM1528">
        <v>0</v>
      </c>
      <c r="AN1528">
        <v>0</v>
      </c>
      <c r="AO1528">
        <v>0</v>
      </c>
      <c r="AP1528">
        <v>0</v>
      </c>
      <c r="AQ1528">
        <v>0</v>
      </c>
      <c r="AR1528">
        <v>0</v>
      </c>
      <c r="AS1528">
        <v>0.32690000000000002</v>
      </c>
      <c r="AT1528">
        <v>0.38500000000000001</v>
      </c>
      <c r="AU1528">
        <v>0.3322</v>
      </c>
      <c r="AV1528">
        <v>0.3049</v>
      </c>
    </row>
    <row r="1529" spans="8:48" x14ac:dyDescent="0.3">
      <c r="H1529" t="s">
        <v>2102</v>
      </c>
      <c r="I1529" t="s">
        <v>2103</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0.38190000000000002</v>
      </c>
      <c r="AR1529">
        <v>0.35270000000000001</v>
      </c>
      <c r="AS1529">
        <v>0.30890000000000001</v>
      </c>
      <c r="AT1529">
        <v>0.33329999999999999</v>
      </c>
      <c r="AU1529">
        <v>0.36349999999999999</v>
      </c>
      <c r="AV1529">
        <v>0.2974</v>
      </c>
    </row>
    <row r="1530" spans="8:48" x14ac:dyDescent="0.3">
      <c r="H1530" t="s">
        <v>2389</v>
      </c>
      <c r="I1530" t="s">
        <v>2390</v>
      </c>
      <c r="J1530">
        <v>0</v>
      </c>
      <c r="K1530">
        <v>0</v>
      </c>
      <c r="L1530">
        <v>0</v>
      </c>
      <c r="M1530">
        <v>0</v>
      </c>
      <c r="N1530">
        <v>0</v>
      </c>
      <c r="O1530">
        <v>0</v>
      </c>
      <c r="P1530">
        <v>0</v>
      </c>
      <c r="Q1530">
        <v>0</v>
      </c>
      <c r="R1530">
        <v>0</v>
      </c>
      <c r="S1530">
        <v>0</v>
      </c>
      <c r="T1530">
        <v>0</v>
      </c>
      <c r="U1530">
        <v>0</v>
      </c>
      <c r="V1530">
        <v>0</v>
      </c>
      <c r="W1530">
        <v>0</v>
      </c>
      <c r="X1530">
        <v>0</v>
      </c>
      <c r="Y1530">
        <v>0</v>
      </c>
      <c r="Z1530">
        <v>0</v>
      </c>
      <c r="AA1530">
        <v>0.10630000000000001</v>
      </c>
      <c r="AB1530">
        <v>0.1181</v>
      </c>
      <c r="AC1530">
        <v>0.15909999999999999</v>
      </c>
      <c r="AD1530">
        <v>0.27529999999999999</v>
      </c>
      <c r="AE1530">
        <v>0.32029999999999997</v>
      </c>
      <c r="AF1530">
        <v>0.32569999999999999</v>
      </c>
      <c r="AG1530">
        <v>0.3155</v>
      </c>
      <c r="AH1530">
        <v>0.33810000000000001</v>
      </c>
      <c r="AI1530">
        <v>0.31069999999999998</v>
      </c>
      <c r="AJ1530">
        <v>0.313</v>
      </c>
      <c r="AK1530">
        <v>0.25790000000000002</v>
      </c>
      <c r="AL1530">
        <v>0.22800000000000001</v>
      </c>
      <c r="AM1530">
        <v>0.33300000000000002</v>
      </c>
      <c r="AN1530">
        <v>0.47089999999999999</v>
      </c>
      <c r="AO1530">
        <v>0.34699999999999998</v>
      </c>
      <c r="AP1530">
        <v>0.216</v>
      </c>
      <c r="AQ1530">
        <v>0.16139999999999999</v>
      </c>
      <c r="AR1530">
        <v>0.34560000000000002</v>
      </c>
      <c r="AS1530">
        <v>0.3332</v>
      </c>
      <c r="AT1530">
        <v>0.40360000000000001</v>
      </c>
      <c r="AU1530">
        <v>0.33789999999999998</v>
      </c>
      <c r="AV1530">
        <v>0.29730000000000001</v>
      </c>
    </row>
    <row r="1531" spans="8:48" x14ac:dyDescent="0.3">
      <c r="H1531" t="s">
        <v>139</v>
      </c>
      <c r="I1531" t="s">
        <v>1118</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0.29360000000000003</v>
      </c>
    </row>
    <row r="1532" spans="8:48" x14ac:dyDescent="0.3">
      <c r="H1532" t="s">
        <v>2536</v>
      </c>
      <c r="I1532" t="s">
        <v>2537</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0.15490000000000001</v>
      </c>
      <c r="AE1532">
        <v>0.23039999999999999</v>
      </c>
      <c r="AF1532">
        <v>1.1094999999999999</v>
      </c>
      <c r="AG1532">
        <v>0.9325</v>
      </c>
      <c r="AH1532">
        <v>1.0173000000000001</v>
      </c>
      <c r="AI1532">
        <v>0.9859</v>
      </c>
      <c r="AJ1532">
        <v>1.1478999999999999</v>
      </c>
      <c r="AK1532">
        <v>1.1694</v>
      </c>
      <c r="AL1532">
        <v>0.84709999999999996</v>
      </c>
      <c r="AM1532">
        <v>0.97130000000000005</v>
      </c>
      <c r="AN1532">
        <v>1.0499000000000001</v>
      </c>
      <c r="AO1532">
        <v>1.0073000000000001</v>
      </c>
      <c r="AP1532">
        <v>0.78110000000000002</v>
      </c>
      <c r="AQ1532">
        <v>0.24959999999999999</v>
      </c>
      <c r="AR1532">
        <v>0.22509999999999999</v>
      </c>
      <c r="AS1532">
        <v>0.22770000000000001</v>
      </c>
      <c r="AT1532">
        <v>0.3175</v>
      </c>
      <c r="AU1532">
        <v>0.29249999999999998</v>
      </c>
      <c r="AV1532">
        <v>0.29339999999999999</v>
      </c>
    </row>
    <row r="1533" spans="8:48" x14ac:dyDescent="0.3">
      <c r="H1533" t="s">
        <v>1863</v>
      </c>
      <c r="I1533" t="s">
        <v>1864</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0.35620000000000002</v>
      </c>
      <c r="AS1533">
        <v>0.33079999999999998</v>
      </c>
      <c r="AT1533">
        <v>0.40079999999999999</v>
      </c>
      <c r="AU1533">
        <v>0.29820000000000002</v>
      </c>
      <c r="AV1533">
        <v>0.29120000000000001</v>
      </c>
    </row>
    <row r="1534" spans="8:48" x14ac:dyDescent="0.3">
      <c r="H1534" t="s">
        <v>2538</v>
      </c>
      <c r="I1534" t="s">
        <v>2539</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0.28610000000000002</v>
      </c>
      <c r="AK1534">
        <v>0.38290000000000002</v>
      </c>
      <c r="AL1534">
        <v>0.25459999999999999</v>
      </c>
      <c r="AM1534">
        <v>0.58640000000000003</v>
      </c>
      <c r="AN1534">
        <v>0.36919999999999997</v>
      </c>
      <c r="AO1534">
        <v>0.36969999999999997</v>
      </c>
      <c r="AP1534">
        <v>0.42670000000000002</v>
      </c>
      <c r="AQ1534">
        <v>0.51380000000000003</v>
      </c>
      <c r="AR1534">
        <v>0.44409999999999999</v>
      </c>
      <c r="AS1534">
        <v>0.39739999999999998</v>
      </c>
      <c r="AT1534">
        <v>0.39290000000000003</v>
      </c>
      <c r="AU1534">
        <v>0.28589999999999999</v>
      </c>
      <c r="AV1534">
        <v>0.29020000000000001</v>
      </c>
    </row>
    <row r="1535" spans="8:48" x14ac:dyDescent="0.3">
      <c r="H1535" t="s">
        <v>2540</v>
      </c>
      <c r="I1535" t="s">
        <v>2541</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0.40360000000000001</v>
      </c>
      <c r="AR1535">
        <v>0.48370000000000002</v>
      </c>
      <c r="AS1535">
        <v>0.37690000000000001</v>
      </c>
      <c r="AT1535">
        <v>0.29830000000000001</v>
      </c>
      <c r="AU1535">
        <v>0.33119999999999999</v>
      </c>
      <c r="AV1535">
        <v>0.28739999999999999</v>
      </c>
    </row>
    <row r="1536" spans="8:48" x14ac:dyDescent="0.3">
      <c r="H1536" t="s">
        <v>2542</v>
      </c>
      <c r="I1536" t="s">
        <v>2543</v>
      </c>
      <c r="J1536">
        <v>0</v>
      </c>
      <c r="K1536">
        <v>0</v>
      </c>
      <c r="L1536">
        <v>0</v>
      </c>
      <c r="M1536">
        <v>0</v>
      </c>
      <c r="N1536">
        <v>0</v>
      </c>
      <c r="O1536">
        <v>0</v>
      </c>
      <c r="P1536">
        <v>0</v>
      </c>
      <c r="Q1536">
        <v>0</v>
      </c>
      <c r="R1536">
        <v>0</v>
      </c>
      <c r="S1536">
        <v>1.4923</v>
      </c>
      <c r="T1536">
        <v>8.3799999999999999E-2</v>
      </c>
      <c r="U1536">
        <v>0.81359999999999999</v>
      </c>
      <c r="V1536">
        <v>0</v>
      </c>
      <c r="W1536">
        <v>0</v>
      </c>
      <c r="X1536">
        <v>0</v>
      </c>
      <c r="Y1536">
        <v>0.44409999999999999</v>
      </c>
      <c r="Z1536">
        <v>0.30630000000000002</v>
      </c>
      <c r="AA1536">
        <v>1.8582000000000001</v>
      </c>
      <c r="AB1536">
        <v>3.0141</v>
      </c>
      <c r="AC1536">
        <v>0.22739999999999999</v>
      </c>
      <c r="AD1536">
        <v>0.44969999999999999</v>
      </c>
      <c r="AE1536">
        <v>0.4098</v>
      </c>
      <c r="AF1536">
        <v>0.26879999999999998</v>
      </c>
      <c r="AG1536">
        <v>0</v>
      </c>
      <c r="AH1536">
        <v>0</v>
      </c>
      <c r="AI1536">
        <v>0</v>
      </c>
      <c r="AJ1536">
        <v>0</v>
      </c>
      <c r="AK1536">
        <v>0</v>
      </c>
      <c r="AL1536">
        <v>0</v>
      </c>
      <c r="AM1536">
        <v>0</v>
      </c>
      <c r="AN1536">
        <v>0</v>
      </c>
      <c r="AO1536">
        <v>0</v>
      </c>
      <c r="AP1536">
        <v>0.38750000000000001</v>
      </c>
      <c r="AQ1536">
        <v>0.15709999999999999</v>
      </c>
      <c r="AR1536">
        <v>0.29870000000000002</v>
      </c>
      <c r="AS1536">
        <v>0.37490000000000001</v>
      </c>
      <c r="AT1536">
        <v>0.30659999999999998</v>
      </c>
      <c r="AU1536">
        <v>0.35370000000000001</v>
      </c>
      <c r="AV1536">
        <v>0.26050000000000001</v>
      </c>
    </row>
    <row r="1537" spans="8:48" x14ac:dyDescent="0.3">
      <c r="H1537" t="s">
        <v>455</v>
      </c>
      <c r="I1537" t="s">
        <v>611</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0.24709999999999999</v>
      </c>
    </row>
    <row r="1538" spans="8:48" x14ac:dyDescent="0.3">
      <c r="H1538" t="s">
        <v>870</v>
      </c>
      <c r="I1538" t="s">
        <v>871</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0.2445</v>
      </c>
    </row>
    <row r="1539" spans="8:48" x14ac:dyDescent="0.3">
      <c r="H1539" t="s">
        <v>71</v>
      </c>
      <c r="I1539" t="s">
        <v>594</v>
      </c>
      <c r="J1539">
        <v>1.32</v>
      </c>
      <c r="K1539">
        <v>0.56999999999999995</v>
      </c>
      <c r="L1539">
        <v>0.8</v>
      </c>
      <c r="M1539">
        <v>0.9</v>
      </c>
      <c r="N1539">
        <v>1.04</v>
      </c>
      <c r="O1539">
        <v>0.08</v>
      </c>
      <c r="P1539">
        <v>0.35</v>
      </c>
      <c r="Q1539">
        <v>0.54</v>
      </c>
      <c r="R1539">
        <v>0.09</v>
      </c>
      <c r="S1539">
        <v>-0.4</v>
      </c>
      <c r="T1539">
        <v>1.46</v>
      </c>
      <c r="U1539">
        <v>-0.15</v>
      </c>
      <c r="V1539">
        <v>-0.09</v>
      </c>
      <c r="W1539">
        <v>-0.09</v>
      </c>
      <c r="X1539">
        <v>-0.09</v>
      </c>
      <c r="Y1539">
        <v>7.0000000000000007E-2</v>
      </c>
      <c r="Z1539">
        <v>-0.34</v>
      </c>
      <c r="AA1539">
        <v>-0.09</v>
      </c>
      <c r="AB1539">
        <v>-2.14</v>
      </c>
      <c r="AC1539">
        <v>0.31</v>
      </c>
      <c r="AD1539">
        <v>0.34</v>
      </c>
      <c r="AE1539">
        <v>1.28</v>
      </c>
      <c r="AF1539">
        <v>0.56999999999999995</v>
      </c>
      <c r="AG1539">
        <v>0.79</v>
      </c>
      <c r="AH1539">
        <v>-0.02</v>
      </c>
      <c r="AI1539">
        <v>1.03</v>
      </c>
      <c r="AJ1539">
        <v>0.99</v>
      </c>
      <c r="AK1539">
        <v>0.31</v>
      </c>
      <c r="AL1539">
        <v>0.84</v>
      </c>
      <c r="AM1539">
        <v>1.38</v>
      </c>
      <c r="AN1539">
        <v>-0.17</v>
      </c>
      <c r="AO1539">
        <v>0.23</v>
      </c>
      <c r="AP1539">
        <v>0.12</v>
      </c>
      <c r="AQ1539">
        <v>1.1200000000000001</v>
      </c>
      <c r="AR1539">
        <v>0.7</v>
      </c>
      <c r="AS1539">
        <v>0.83</v>
      </c>
      <c r="AT1539">
        <v>0.65</v>
      </c>
      <c r="AU1539">
        <v>0.01</v>
      </c>
      <c r="AV1539">
        <v>0.24</v>
      </c>
    </row>
    <row r="1540" spans="8:48" x14ac:dyDescent="0.3">
      <c r="H1540" t="s">
        <v>1178</v>
      </c>
      <c r="I1540" t="s">
        <v>1179</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0.32750000000000001</v>
      </c>
      <c r="AP1540">
        <v>0.33389999999999997</v>
      </c>
      <c r="AQ1540">
        <v>0.31430000000000002</v>
      </c>
      <c r="AR1540">
        <v>0.29060000000000002</v>
      </c>
      <c r="AS1540">
        <v>0.29199999999999998</v>
      </c>
      <c r="AT1540">
        <v>0.34260000000000002</v>
      </c>
      <c r="AU1540">
        <v>0.24360000000000001</v>
      </c>
      <c r="AV1540">
        <v>0.23569999999999999</v>
      </c>
    </row>
    <row r="1541" spans="8:48" x14ac:dyDescent="0.3">
      <c r="H1541" t="s">
        <v>2544</v>
      </c>
      <c r="I1541" t="s">
        <v>2545</v>
      </c>
      <c r="J1541">
        <v>0</v>
      </c>
      <c r="K1541">
        <v>0</v>
      </c>
      <c r="L1541">
        <v>0</v>
      </c>
      <c r="M1541">
        <v>0</v>
      </c>
      <c r="N1541">
        <v>0</v>
      </c>
      <c r="O1541">
        <v>0</v>
      </c>
      <c r="P1541">
        <v>0</v>
      </c>
      <c r="Q1541">
        <v>0</v>
      </c>
      <c r="R1541">
        <v>0</v>
      </c>
      <c r="S1541">
        <v>0</v>
      </c>
      <c r="T1541">
        <v>0</v>
      </c>
      <c r="U1541">
        <v>0</v>
      </c>
      <c r="V1541">
        <v>0</v>
      </c>
      <c r="W1541">
        <v>0</v>
      </c>
      <c r="X1541">
        <v>0</v>
      </c>
      <c r="Y1541">
        <v>0.49380000000000002</v>
      </c>
      <c r="Z1541">
        <v>0.80149999999999999</v>
      </c>
      <c r="AA1541">
        <v>0.85919999999999996</v>
      </c>
      <c r="AB1541">
        <v>0.76359999999999995</v>
      </c>
      <c r="AC1541">
        <v>1.1917</v>
      </c>
      <c r="AD1541">
        <v>0.69910000000000005</v>
      </c>
      <c r="AE1541">
        <v>0.65639999999999998</v>
      </c>
      <c r="AF1541">
        <v>0.55189999999999995</v>
      </c>
      <c r="AG1541">
        <v>0.38059999999999999</v>
      </c>
      <c r="AH1541">
        <v>0.40720000000000001</v>
      </c>
      <c r="AI1541">
        <v>0.45639999999999997</v>
      </c>
      <c r="AJ1541">
        <v>0.58789999999999998</v>
      </c>
      <c r="AK1541">
        <v>0.49769999999999998</v>
      </c>
      <c r="AL1541">
        <v>0.5353</v>
      </c>
      <c r="AM1541">
        <v>0.69440000000000002</v>
      </c>
      <c r="AN1541">
        <v>0.65429999999999999</v>
      </c>
      <c r="AO1541">
        <v>0.61140000000000005</v>
      </c>
      <c r="AP1541">
        <v>0.50190000000000001</v>
      </c>
      <c r="AQ1541">
        <v>0.30659999999999998</v>
      </c>
      <c r="AR1541">
        <v>0.3004</v>
      </c>
      <c r="AS1541">
        <v>0.31340000000000001</v>
      </c>
      <c r="AT1541">
        <v>0</v>
      </c>
      <c r="AU1541">
        <v>0.2412</v>
      </c>
      <c r="AV1541">
        <v>0.2301</v>
      </c>
    </row>
    <row r="1542" spans="8:48" x14ac:dyDescent="0.3">
      <c r="H1542" t="s">
        <v>2039</v>
      </c>
      <c r="I1542" t="s">
        <v>2040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0.28989999999999999</v>
      </c>
      <c r="AV1542">
        <v>0.2205</v>
      </c>
    </row>
    <row r="1543" spans="8:48" x14ac:dyDescent="0.3">
      <c r="H1543" t="s">
        <v>2120</v>
      </c>
      <c r="I1543" t="s">
        <v>2121</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0.21740000000000001</v>
      </c>
    </row>
    <row r="1544" spans="8:48" x14ac:dyDescent="0.3">
      <c r="H1544" t="s">
        <v>2546</v>
      </c>
      <c r="I1544" t="s">
        <v>2547</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0.15359999999999999</v>
      </c>
      <c r="AM1544">
        <v>0.2152</v>
      </c>
      <c r="AN1544">
        <v>0.19620000000000001</v>
      </c>
      <c r="AO1544">
        <v>0.1434</v>
      </c>
      <c r="AP1544">
        <v>0.14630000000000001</v>
      </c>
      <c r="AQ1544">
        <v>0.1739</v>
      </c>
      <c r="AR1544">
        <v>0.17169999999999999</v>
      </c>
      <c r="AS1544">
        <v>0.30980000000000002</v>
      </c>
      <c r="AT1544">
        <v>0.27510000000000001</v>
      </c>
      <c r="AU1544">
        <v>0.29699999999999999</v>
      </c>
      <c r="AV1544">
        <v>0.21310000000000001</v>
      </c>
    </row>
    <row r="1545" spans="8:48" x14ac:dyDescent="0.3">
      <c r="H1545" t="s">
        <v>2548</v>
      </c>
      <c r="I1545" t="s">
        <v>2549</v>
      </c>
      <c r="J1545">
        <v>0</v>
      </c>
      <c r="K1545">
        <v>0</v>
      </c>
      <c r="L1545">
        <v>0</v>
      </c>
      <c r="M1545">
        <v>0</v>
      </c>
      <c r="N1545">
        <v>0</v>
      </c>
      <c r="O1545">
        <v>0</v>
      </c>
      <c r="P1545">
        <v>0</v>
      </c>
      <c r="Q1545">
        <v>0</v>
      </c>
      <c r="R1545">
        <v>0</v>
      </c>
      <c r="S1545">
        <v>0</v>
      </c>
      <c r="T1545">
        <v>0</v>
      </c>
      <c r="U1545">
        <v>0</v>
      </c>
      <c r="V1545">
        <v>0</v>
      </c>
      <c r="W1545">
        <v>0</v>
      </c>
      <c r="X1545">
        <v>0</v>
      </c>
      <c r="Y1545">
        <v>0</v>
      </c>
      <c r="Z1545">
        <v>0</v>
      </c>
      <c r="AA1545">
        <v>0.30209999999999998</v>
      </c>
      <c r="AB1545">
        <v>0.32969999999999999</v>
      </c>
      <c r="AC1545">
        <v>0.2903</v>
      </c>
      <c r="AD1545">
        <v>0.28689999999999999</v>
      </c>
      <c r="AE1545">
        <v>0.249</v>
      </c>
      <c r="AF1545">
        <v>0.21229999999999999</v>
      </c>
      <c r="AG1545">
        <v>0.26669999999999999</v>
      </c>
      <c r="AH1545">
        <v>0.29270000000000002</v>
      </c>
      <c r="AI1545">
        <v>0.32219999999999999</v>
      </c>
      <c r="AJ1545">
        <v>0.34799999999999998</v>
      </c>
      <c r="AK1545">
        <v>0.37069999999999997</v>
      </c>
      <c r="AL1545">
        <v>0.3327</v>
      </c>
      <c r="AM1545">
        <v>0.43440000000000001</v>
      </c>
      <c r="AN1545">
        <v>0.41949999999999998</v>
      </c>
      <c r="AO1545">
        <v>0.43559999999999999</v>
      </c>
      <c r="AP1545">
        <v>0.3906</v>
      </c>
      <c r="AQ1545">
        <v>0.33850000000000002</v>
      </c>
      <c r="AR1545">
        <v>0.3024</v>
      </c>
      <c r="AS1545">
        <v>0.33489999999999998</v>
      </c>
      <c r="AT1545">
        <v>0.27700000000000002</v>
      </c>
      <c r="AU1545">
        <v>0.30070000000000002</v>
      </c>
      <c r="AV1545">
        <v>0.2074</v>
      </c>
    </row>
    <row r="1546" spans="8:48" x14ac:dyDescent="0.3">
      <c r="H1546" t="s">
        <v>364</v>
      </c>
      <c r="I1546" t="s">
        <v>542</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0.184</v>
      </c>
    </row>
    <row r="1547" spans="8:48" x14ac:dyDescent="0.3">
      <c r="H1547" t="s">
        <v>2550</v>
      </c>
      <c r="I1547" t="s">
        <v>2551</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0.31259999999999999</v>
      </c>
      <c r="AJ1547">
        <v>0.56589999999999996</v>
      </c>
      <c r="AK1547">
        <v>0.36099999999999999</v>
      </c>
      <c r="AL1547">
        <v>0.18909999999999999</v>
      </c>
      <c r="AM1547">
        <v>0</v>
      </c>
      <c r="AN1547">
        <v>0</v>
      </c>
      <c r="AO1547">
        <v>0</v>
      </c>
      <c r="AP1547">
        <v>0</v>
      </c>
      <c r="AQ1547">
        <v>0</v>
      </c>
      <c r="AR1547">
        <v>0</v>
      </c>
      <c r="AS1547">
        <v>0</v>
      </c>
      <c r="AT1547">
        <v>0</v>
      </c>
      <c r="AU1547">
        <v>0.21360000000000001</v>
      </c>
      <c r="AV1547">
        <v>0.1789</v>
      </c>
    </row>
    <row r="1548" spans="8:48" x14ac:dyDescent="0.3">
      <c r="H1548" t="s">
        <v>2552</v>
      </c>
      <c r="I1548" t="s">
        <v>2553</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0.11269999999999999</v>
      </c>
    </row>
    <row r="1549" spans="8:48" x14ac:dyDescent="0.3">
      <c r="H1549" t="s">
        <v>2554</v>
      </c>
      <c r="I1549" t="s">
        <v>2555</v>
      </c>
      <c r="J1549">
        <v>0.30270000000000002</v>
      </c>
      <c r="K1549">
        <v>0.36980000000000002</v>
      </c>
      <c r="L1549">
        <v>0.37309999999999999</v>
      </c>
      <c r="M1549">
        <v>0.3468</v>
      </c>
      <c r="N1549">
        <v>0.35260000000000002</v>
      </c>
      <c r="O1549">
        <v>0.31569999999999998</v>
      </c>
      <c r="P1549">
        <v>0.25690000000000002</v>
      </c>
      <c r="Q1549">
        <v>0.25850000000000001</v>
      </c>
      <c r="R1549">
        <v>0.23980000000000001</v>
      </c>
      <c r="S1549">
        <v>0.15890000000000001</v>
      </c>
      <c r="T1549">
        <v>0.29310000000000003</v>
      </c>
      <c r="U1549">
        <v>0.30819999999999997</v>
      </c>
      <c r="V1549">
        <v>0.24030000000000001</v>
      </c>
      <c r="W1549">
        <v>0.24529999999999999</v>
      </c>
      <c r="X1549">
        <v>0.24399999999999999</v>
      </c>
      <c r="Y1549">
        <v>0.33229999999999998</v>
      </c>
      <c r="Z1549">
        <v>0.35749999999999998</v>
      </c>
      <c r="AA1549">
        <v>0.39200000000000002</v>
      </c>
      <c r="AB1549">
        <v>0.53010000000000002</v>
      </c>
      <c r="AC1549">
        <v>0.68630000000000002</v>
      </c>
      <c r="AD1549">
        <v>0.66369999999999996</v>
      </c>
      <c r="AE1549">
        <v>0.33189999999999997</v>
      </c>
      <c r="AF1549">
        <v>0.3085</v>
      </c>
      <c r="AG1549">
        <v>0.40150000000000002</v>
      </c>
      <c r="AH1549">
        <v>0.4909</v>
      </c>
      <c r="AI1549">
        <v>0.43940000000000001</v>
      </c>
      <c r="AJ1549">
        <v>0.51910000000000001</v>
      </c>
      <c r="AK1549">
        <v>0.4587</v>
      </c>
      <c r="AL1549">
        <v>0.4017</v>
      </c>
      <c r="AM1549">
        <v>0.41049999999999998</v>
      </c>
      <c r="AN1549">
        <v>0.35320000000000001</v>
      </c>
      <c r="AO1549">
        <v>0.38919999999999999</v>
      </c>
      <c r="AP1549">
        <v>0.36180000000000001</v>
      </c>
      <c r="AQ1549">
        <v>0.29299999999999998</v>
      </c>
      <c r="AR1549">
        <v>0.2898</v>
      </c>
      <c r="AS1549">
        <v>0.25840000000000002</v>
      </c>
      <c r="AT1549">
        <v>0.21529999999999999</v>
      </c>
      <c r="AU1549">
        <v>0.10829999999999999</v>
      </c>
      <c r="AV1549">
        <v>0.1075</v>
      </c>
    </row>
    <row r="1550" spans="8:48" x14ac:dyDescent="0.3">
      <c r="H1550" t="s">
        <v>2556</v>
      </c>
      <c r="I1550" t="s">
        <v>2557</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0.17749999999999999</v>
      </c>
      <c r="AK1550">
        <v>0.27079999999999999</v>
      </c>
      <c r="AL1550">
        <v>0.17829999999999999</v>
      </c>
      <c r="AM1550">
        <v>8.5599999999999996E-2</v>
      </c>
      <c r="AN1550">
        <v>0.18410000000000001</v>
      </c>
      <c r="AO1550">
        <v>0.24579999999999999</v>
      </c>
      <c r="AP1550">
        <v>0.16919999999999999</v>
      </c>
      <c r="AQ1550">
        <v>0.17560000000000001</v>
      </c>
      <c r="AR1550">
        <v>0.1106</v>
      </c>
      <c r="AS1550">
        <v>8.2000000000000003E-2</v>
      </c>
      <c r="AT1550">
        <v>7.85E-2</v>
      </c>
      <c r="AU1550">
        <v>6.4299999999999996E-2</v>
      </c>
      <c r="AV1550">
        <v>7.1199999999999999E-2</v>
      </c>
    </row>
    <row r="1551" spans="8:48" x14ac:dyDescent="0.3">
      <c r="H1551" t="s">
        <v>2558</v>
      </c>
      <c r="I1551" t="s">
        <v>2559</v>
      </c>
      <c r="J1551">
        <v>0.75</v>
      </c>
      <c r="K1551">
        <v>0.49</v>
      </c>
      <c r="L1551">
        <v>0.26</v>
      </c>
      <c r="M1551">
        <v>0.26</v>
      </c>
      <c r="N1551">
        <v>0.26</v>
      </c>
      <c r="O1551">
        <v>0.02</v>
      </c>
      <c r="P1551">
        <v>0.28000000000000003</v>
      </c>
      <c r="Q1551">
        <v>0</v>
      </c>
      <c r="R1551">
        <v>0.43</v>
      </c>
      <c r="S1551">
        <v>0.44</v>
      </c>
      <c r="T1551">
        <v>0.39</v>
      </c>
      <c r="U1551">
        <v>0.38</v>
      </c>
      <c r="V1551">
        <v>0.3</v>
      </c>
      <c r="W1551">
        <v>0.3</v>
      </c>
      <c r="X1551">
        <v>0.31</v>
      </c>
      <c r="Y1551">
        <v>0.38</v>
      </c>
      <c r="Z1551">
        <v>0.36</v>
      </c>
      <c r="AA1551">
        <v>0.33</v>
      </c>
      <c r="AB1551">
        <v>0.36</v>
      </c>
      <c r="AC1551">
        <v>0.39</v>
      </c>
      <c r="AD1551">
        <v>0.4</v>
      </c>
      <c r="AE1551">
        <v>0.31</v>
      </c>
      <c r="AF1551">
        <v>0.28999999999999998</v>
      </c>
      <c r="AG1551">
        <v>0.3</v>
      </c>
      <c r="AH1551">
        <v>0.26</v>
      </c>
      <c r="AI1551">
        <v>0.22</v>
      </c>
      <c r="AJ1551">
        <v>0.16</v>
      </c>
      <c r="AK1551">
        <v>0.17</v>
      </c>
      <c r="AL1551">
        <v>0.56000000000000005</v>
      </c>
      <c r="AM1551">
        <v>0.88</v>
      </c>
      <c r="AN1551">
        <v>1.0900000000000001</v>
      </c>
      <c r="AO1551">
        <v>0.92</v>
      </c>
      <c r="AP1551">
        <v>0.85</v>
      </c>
      <c r="AQ1551">
        <v>1</v>
      </c>
      <c r="AR1551">
        <v>0.92</v>
      </c>
      <c r="AS1551">
        <v>0.89</v>
      </c>
      <c r="AT1551">
        <v>0.91</v>
      </c>
      <c r="AU1551">
        <v>0.83</v>
      </c>
      <c r="AV1551">
        <v>0</v>
      </c>
    </row>
    <row r="1552" spans="8:48" x14ac:dyDescent="0.3">
      <c r="H1552" t="s">
        <v>2560</v>
      </c>
      <c r="I1552" t="s">
        <v>2561</v>
      </c>
      <c r="J1552">
        <v>0</v>
      </c>
      <c r="K1552">
        <v>0</v>
      </c>
      <c r="L1552">
        <v>4.3799999999999999E-2</v>
      </c>
      <c r="M1552">
        <v>0.42359999999999998</v>
      </c>
      <c r="N1552">
        <v>1.1912</v>
      </c>
      <c r="O1552">
        <v>1.2229000000000001</v>
      </c>
      <c r="P1552">
        <v>1.2658</v>
      </c>
      <c r="Q1552">
        <v>1.6204000000000001</v>
      </c>
      <c r="R1552">
        <v>1.0342</v>
      </c>
      <c r="S1552">
        <v>0.85299999999999998</v>
      </c>
      <c r="T1552">
        <v>0.72160000000000002</v>
      </c>
      <c r="U1552">
        <v>0.58420000000000005</v>
      </c>
      <c r="V1552">
        <v>0.4733</v>
      </c>
      <c r="W1552">
        <v>0.45119999999999999</v>
      </c>
      <c r="X1552">
        <v>0.59650000000000003</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row>
    <row r="1553" spans="8:48" x14ac:dyDescent="0.3">
      <c r="H1553" t="s">
        <v>2562</v>
      </c>
      <c r="I1553" t="s">
        <v>2563</v>
      </c>
      <c r="J1553">
        <v>0.13619999999999999</v>
      </c>
      <c r="K1553">
        <v>0.1227</v>
      </c>
      <c r="L1553">
        <v>9.9699999999999997E-2</v>
      </c>
      <c r="M1553">
        <v>3.73E-2</v>
      </c>
      <c r="N1553">
        <v>1.2699999999999999E-2</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row>
    <row r="1554" spans="8:48" x14ac:dyDescent="0.3">
      <c r="H1554" t="s">
        <v>2564</v>
      </c>
      <c r="I1554" t="s">
        <v>2565</v>
      </c>
      <c r="J1554">
        <v>0</v>
      </c>
      <c r="K1554">
        <v>0</v>
      </c>
      <c r="L1554">
        <v>0</v>
      </c>
      <c r="M1554">
        <v>0</v>
      </c>
      <c r="N1554">
        <v>0.6663</v>
      </c>
      <c r="O1554">
        <v>0.74339999999999995</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row>
    <row r="1555" spans="8:48" x14ac:dyDescent="0.3">
      <c r="H1555" t="s">
        <v>2566</v>
      </c>
      <c r="I1555" t="s">
        <v>2567</v>
      </c>
      <c r="J1555">
        <v>0</v>
      </c>
      <c r="K1555">
        <v>0</v>
      </c>
      <c r="L1555">
        <v>0</v>
      </c>
      <c r="M1555">
        <v>0</v>
      </c>
      <c r="N1555">
        <v>0</v>
      </c>
      <c r="O1555">
        <v>0</v>
      </c>
      <c r="P1555">
        <v>0</v>
      </c>
      <c r="Q1555">
        <v>0</v>
      </c>
      <c r="R1555">
        <v>0</v>
      </c>
      <c r="S1555">
        <v>0</v>
      </c>
      <c r="T1555">
        <v>0</v>
      </c>
      <c r="U1555">
        <v>0</v>
      </c>
      <c r="V1555">
        <v>5.6599999999999998E-2</v>
      </c>
      <c r="W1555">
        <v>4.4400000000000002E-2</v>
      </c>
      <c r="X1555">
        <v>5.2299999999999999E-2</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row>
    <row r="1556" spans="8:48" x14ac:dyDescent="0.3">
      <c r="H1556" t="s">
        <v>2568</v>
      </c>
      <c r="I1556" t="s">
        <v>2569</v>
      </c>
      <c r="J1556">
        <v>0</v>
      </c>
      <c r="K1556">
        <v>0</v>
      </c>
      <c r="L1556">
        <v>0</v>
      </c>
      <c r="M1556">
        <v>0</v>
      </c>
      <c r="N1556">
        <v>0</v>
      </c>
      <c r="O1556">
        <v>0</v>
      </c>
      <c r="P1556">
        <v>0</v>
      </c>
      <c r="Q1556">
        <v>0</v>
      </c>
      <c r="R1556">
        <v>0</v>
      </c>
      <c r="S1556">
        <v>0.15340000000000001</v>
      </c>
      <c r="T1556">
        <v>0.15229999999999999</v>
      </c>
      <c r="U1556">
        <v>0.41399999999999998</v>
      </c>
      <c r="V1556">
        <v>0</v>
      </c>
      <c r="W1556">
        <v>0</v>
      </c>
      <c r="X1556">
        <v>0</v>
      </c>
      <c r="Y1556">
        <v>0</v>
      </c>
      <c r="Z1556">
        <v>0.39219999999999999</v>
      </c>
      <c r="AA1556">
        <v>0.41349999999999998</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row>
    <row r="1557" spans="8:48" x14ac:dyDescent="0.3">
      <c r="H1557" t="s">
        <v>2570</v>
      </c>
      <c r="I1557" t="s">
        <v>2571</v>
      </c>
      <c r="J1557">
        <v>0</v>
      </c>
      <c r="K1557">
        <v>0</v>
      </c>
      <c r="L1557">
        <v>0</v>
      </c>
      <c r="M1557">
        <v>0</v>
      </c>
      <c r="N1557">
        <v>0</v>
      </c>
      <c r="O1557">
        <v>0</v>
      </c>
      <c r="P1557">
        <v>0</v>
      </c>
      <c r="Q1557">
        <v>0</v>
      </c>
      <c r="R1557">
        <v>0</v>
      </c>
      <c r="S1557">
        <v>0</v>
      </c>
      <c r="T1557">
        <v>0</v>
      </c>
      <c r="U1557">
        <v>0</v>
      </c>
      <c r="V1557">
        <v>0</v>
      </c>
      <c r="W1557">
        <v>0</v>
      </c>
      <c r="X1557">
        <v>0</v>
      </c>
      <c r="Y1557">
        <v>0</v>
      </c>
      <c r="Z1557">
        <v>0.36399999999999999</v>
      </c>
      <c r="AA1557">
        <v>0.3221</v>
      </c>
      <c r="AB1557">
        <v>0.24390000000000001</v>
      </c>
      <c r="AC1557">
        <v>0.35589999999999999</v>
      </c>
      <c r="AD1557">
        <v>0.42899999999999999</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row>
    <row r="1558" spans="8:48" x14ac:dyDescent="0.3">
      <c r="H1558" t="s">
        <v>2572</v>
      </c>
      <c r="I1558" t="s">
        <v>2573</v>
      </c>
      <c r="J1558">
        <v>0</v>
      </c>
      <c r="K1558">
        <v>0</v>
      </c>
      <c r="L1558">
        <v>0</v>
      </c>
      <c r="M1558">
        <v>0</v>
      </c>
      <c r="N1558">
        <v>0</v>
      </c>
      <c r="O1558">
        <v>0</v>
      </c>
      <c r="P1558">
        <v>0</v>
      </c>
      <c r="Q1558">
        <v>0</v>
      </c>
      <c r="R1558">
        <v>0</v>
      </c>
      <c r="S1558">
        <v>0</v>
      </c>
      <c r="T1558">
        <v>0</v>
      </c>
      <c r="U1558">
        <v>9.06E-2</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row>
    <row r="1559" spans="8:48" x14ac:dyDescent="0.3">
      <c r="H1559" t="s">
        <v>2574</v>
      </c>
      <c r="I1559" t="s">
        <v>2575</v>
      </c>
      <c r="J1559">
        <v>0</v>
      </c>
      <c r="K1559">
        <v>0</v>
      </c>
      <c r="L1559">
        <v>0</v>
      </c>
      <c r="M1559">
        <v>0</v>
      </c>
      <c r="N1559">
        <v>0</v>
      </c>
      <c r="O1559">
        <v>0</v>
      </c>
      <c r="P1559">
        <v>0</v>
      </c>
      <c r="Q1559">
        <v>0</v>
      </c>
      <c r="R1559">
        <v>0</v>
      </c>
      <c r="S1559">
        <v>0.15179999999999999</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row>
    <row r="1560" spans="8:48" x14ac:dyDescent="0.3">
      <c r="H1560" t="s">
        <v>2576</v>
      </c>
      <c r="I1560" t="s">
        <v>2577</v>
      </c>
      <c r="J1560">
        <v>0</v>
      </c>
      <c r="K1560">
        <v>0</v>
      </c>
      <c r="L1560">
        <v>0</v>
      </c>
      <c r="M1560">
        <v>0</v>
      </c>
      <c r="N1560">
        <v>0</v>
      </c>
      <c r="O1560">
        <v>0</v>
      </c>
      <c r="P1560">
        <v>0</v>
      </c>
      <c r="Q1560">
        <v>0</v>
      </c>
      <c r="R1560">
        <v>0.32879999999999998</v>
      </c>
      <c r="S1560">
        <v>0.26819999999999999</v>
      </c>
      <c r="T1560">
        <v>0.25990000000000002</v>
      </c>
      <c r="U1560">
        <v>0.24579999999999999</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row>
    <row r="1561" spans="8:48" x14ac:dyDescent="0.3">
      <c r="H1561" t="s">
        <v>2578</v>
      </c>
      <c r="I1561" t="s">
        <v>2579</v>
      </c>
      <c r="J1561">
        <v>0</v>
      </c>
      <c r="K1561">
        <v>0</v>
      </c>
      <c r="L1561">
        <v>0</v>
      </c>
      <c r="M1561">
        <v>0</v>
      </c>
      <c r="N1561">
        <v>0</v>
      </c>
      <c r="O1561">
        <v>0</v>
      </c>
      <c r="P1561">
        <v>0</v>
      </c>
      <c r="Q1561">
        <v>0</v>
      </c>
      <c r="R1561">
        <v>0</v>
      </c>
      <c r="S1561">
        <v>0</v>
      </c>
      <c r="T1561">
        <v>0</v>
      </c>
      <c r="U1561">
        <v>0</v>
      </c>
      <c r="V1561">
        <v>0</v>
      </c>
      <c r="W1561">
        <v>0</v>
      </c>
      <c r="X1561">
        <v>0</v>
      </c>
      <c r="Y1561">
        <v>0.2601</v>
      </c>
      <c r="Z1561">
        <v>0.30380000000000001</v>
      </c>
      <c r="AA1561">
        <v>0.24809999999999999</v>
      </c>
      <c r="AB1561">
        <v>0.23899999999999999</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row>
    <row r="1562" spans="8:48" x14ac:dyDescent="0.3">
      <c r="H1562" t="s">
        <v>2580</v>
      </c>
      <c r="I1562" t="s">
        <v>2579</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row>
    <row r="1563" spans="8:48" x14ac:dyDescent="0.3">
      <c r="H1563" t="s">
        <v>2581</v>
      </c>
      <c r="I1563" t="s">
        <v>2582</v>
      </c>
      <c r="J1563">
        <v>0</v>
      </c>
      <c r="K1563">
        <v>0</v>
      </c>
      <c r="L1563">
        <v>0</v>
      </c>
      <c r="M1563">
        <v>0</v>
      </c>
      <c r="N1563">
        <v>0</v>
      </c>
      <c r="O1563">
        <v>0</v>
      </c>
      <c r="P1563">
        <v>0</v>
      </c>
      <c r="Q1563">
        <v>0</v>
      </c>
      <c r="R1563">
        <v>0</v>
      </c>
      <c r="S1563">
        <v>0</v>
      </c>
      <c r="T1563">
        <v>0</v>
      </c>
      <c r="U1563">
        <v>0</v>
      </c>
      <c r="V1563">
        <v>0.221</v>
      </c>
      <c r="W1563">
        <v>0.1757</v>
      </c>
      <c r="X1563">
        <v>0.14710000000000001</v>
      </c>
      <c r="Y1563">
        <v>0.16289999999999999</v>
      </c>
      <c r="Z1563">
        <v>0.1052</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row>
    <row r="1564" spans="8:48" x14ac:dyDescent="0.3">
      <c r="H1564" t="s">
        <v>2583</v>
      </c>
      <c r="I1564" t="s">
        <v>2584</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4.5999999999999999E-2</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row>
    <row r="1565" spans="8:48" x14ac:dyDescent="0.3">
      <c r="H1565" t="s">
        <v>2585</v>
      </c>
      <c r="I1565" t="s">
        <v>2586</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0.39579999999999999</v>
      </c>
      <c r="AC1565">
        <v>0.54179999999999995</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row>
    <row r="1566" spans="8:48" x14ac:dyDescent="0.3">
      <c r="H1566" t="s">
        <v>2587</v>
      </c>
      <c r="I1566" t="s">
        <v>2588</v>
      </c>
      <c r="J1566">
        <v>0</v>
      </c>
      <c r="K1566">
        <v>0</v>
      </c>
      <c r="L1566">
        <v>0</v>
      </c>
      <c r="M1566">
        <v>0</v>
      </c>
      <c r="N1566">
        <v>0</v>
      </c>
      <c r="O1566">
        <v>0</v>
      </c>
      <c r="P1566">
        <v>0</v>
      </c>
      <c r="Q1566">
        <v>0</v>
      </c>
      <c r="R1566">
        <v>0</v>
      </c>
      <c r="S1566">
        <v>0</v>
      </c>
      <c r="T1566">
        <v>0.46229999999999999</v>
      </c>
      <c r="U1566">
        <v>0.69450000000000001</v>
      </c>
      <c r="V1566">
        <v>1.3303</v>
      </c>
      <c r="W1566">
        <v>1.4149</v>
      </c>
      <c r="X1566">
        <v>1.5512999999999999</v>
      </c>
      <c r="Y1566">
        <v>1.2986</v>
      </c>
      <c r="Z1566">
        <v>1.3196000000000001</v>
      </c>
      <c r="AA1566">
        <v>0.63180000000000003</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row>
    <row r="1567" spans="8:48" x14ac:dyDescent="0.3">
      <c r="H1567" t="s">
        <v>2589</v>
      </c>
      <c r="I1567" t="s">
        <v>2590</v>
      </c>
      <c r="J1567">
        <v>0.2253</v>
      </c>
      <c r="K1567">
        <v>0.2122</v>
      </c>
      <c r="L1567">
        <v>0.20319999999999999</v>
      </c>
      <c r="M1567">
        <v>0.2059</v>
      </c>
      <c r="N1567">
        <v>0.21079999999999999</v>
      </c>
      <c r="O1567">
        <v>0.22500000000000001</v>
      </c>
      <c r="P1567">
        <v>0.22289999999999999</v>
      </c>
      <c r="Q1567">
        <v>0.21429999999999999</v>
      </c>
      <c r="R1567">
        <v>0.1953</v>
      </c>
      <c r="S1567">
        <v>0.2485</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row>
    <row r="1568" spans="8:48" x14ac:dyDescent="0.3">
      <c r="H1568" t="s">
        <v>2591</v>
      </c>
      <c r="I1568" t="s">
        <v>2592</v>
      </c>
      <c r="J1568">
        <v>0.30099999999999999</v>
      </c>
      <c r="K1568">
        <v>0.2462</v>
      </c>
      <c r="L1568">
        <v>0.1249</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row>
    <row r="1569" spans="8:48" x14ac:dyDescent="0.3">
      <c r="H1569" t="s">
        <v>709</v>
      </c>
      <c r="I1569" t="s">
        <v>710</v>
      </c>
      <c r="J1569">
        <v>5.3400000000000003E-2</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row>
    <row r="1570" spans="8:48" x14ac:dyDescent="0.3">
      <c r="H1570" t="s">
        <v>2593</v>
      </c>
      <c r="I1570" t="s">
        <v>2594</v>
      </c>
      <c r="J1570">
        <v>0</v>
      </c>
      <c r="K1570">
        <v>1.17E-2</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row>
    <row r="1571" spans="8:48" x14ac:dyDescent="0.3">
      <c r="H1571" t="s">
        <v>2595</v>
      </c>
      <c r="I1571" t="s">
        <v>2596</v>
      </c>
      <c r="J1571">
        <v>0</v>
      </c>
      <c r="K1571">
        <v>0</v>
      </c>
      <c r="L1571">
        <v>0</v>
      </c>
      <c r="M1571">
        <v>0</v>
      </c>
      <c r="N1571">
        <v>0</v>
      </c>
      <c r="O1571">
        <v>0</v>
      </c>
      <c r="P1571">
        <v>0</v>
      </c>
      <c r="Q1571">
        <v>0</v>
      </c>
      <c r="R1571">
        <v>0.25309999999999999</v>
      </c>
      <c r="S1571">
        <v>0.3503</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row>
    <row r="1572" spans="8:48" x14ac:dyDescent="0.3">
      <c r="H1572" t="s">
        <v>2597</v>
      </c>
      <c r="I1572" t="s">
        <v>2598</v>
      </c>
      <c r="J1572">
        <v>0</v>
      </c>
      <c r="K1572">
        <v>0</v>
      </c>
      <c r="L1572">
        <v>0</v>
      </c>
      <c r="M1572">
        <v>0</v>
      </c>
      <c r="N1572">
        <v>0</v>
      </c>
      <c r="O1572">
        <v>0</v>
      </c>
      <c r="P1572">
        <v>0</v>
      </c>
      <c r="Q1572">
        <v>0</v>
      </c>
      <c r="R1572">
        <v>0</v>
      </c>
      <c r="S1572">
        <v>0</v>
      </c>
      <c r="T1572">
        <v>0</v>
      </c>
      <c r="U1572">
        <v>0</v>
      </c>
      <c r="V1572">
        <v>0</v>
      </c>
      <c r="W1572">
        <v>0</v>
      </c>
      <c r="X1572">
        <v>0</v>
      </c>
      <c r="Y1572">
        <v>0</v>
      </c>
      <c r="Z1572">
        <v>0.68369999999999997</v>
      </c>
      <c r="AA1572">
        <v>0.45900000000000002</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row>
    <row r="1573" spans="8:48" x14ac:dyDescent="0.3">
      <c r="H1573" t="s">
        <v>2599</v>
      </c>
      <c r="I1573" t="s">
        <v>2600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0.16900000000000001</v>
      </c>
      <c r="AG1573">
        <v>0.20180000000000001</v>
      </c>
      <c r="AH1573">
        <v>0.1183</v>
      </c>
      <c r="AI1573">
        <v>0</v>
      </c>
      <c r="AJ1573">
        <v>0</v>
      </c>
      <c r="AK1573">
        <v>0</v>
      </c>
      <c r="AL1573">
        <v>0</v>
      </c>
      <c r="AM1573">
        <v>0</v>
      </c>
      <c r="AN1573">
        <v>0</v>
      </c>
      <c r="AO1573">
        <v>0</v>
      </c>
      <c r="AP1573">
        <v>0</v>
      </c>
      <c r="AQ1573">
        <v>0</v>
      </c>
      <c r="AR1573">
        <v>0</v>
      </c>
      <c r="AS1573">
        <v>0</v>
      </c>
      <c r="AT1573">
        <v>0</v>
      </c>
      <c r="AU1573">
        <v>0</v>
      </c>
      <c r="AV1573">
        <v>0</v>
      </c>
    </row>
    <row r="1574" spans="8:48" x14ac:dyDescent="0.3">
      <c r="H1574" t="s">
        <v>2601</v>
      </c>
      <c r="I1574" t="s">
        <v>2602</v>
      </c>
      <c r="J1574">
        <v>0</v>
      </c>
      <c r="K1574">
        <v>0</v>
      </c>
      <c r="L1574">
        <v>0</v>
      </c>
      <c r="M1574">
        <v>0</v>
      </c>
      <c r="N1574">
        <v>0</v>
      </c>
      <c r="O1574">
        <v>0.41849999999999998</v>
      </c>
      <c r="P1574">
        <v>0.42880000000000001</v>
      </c>
      <c r="Q1574">
        <v>0.5504</v>
      </c>
      <c r="R1574">
        <v>0.48880000000000001</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row>
    <row r="1575" spans="8:48" x14ac:dyDescent="0.3">
      <c r="H1575" t="s">
        <v>2603</v>
      </c>
      <c r="I1575" t="s">
        <v>2604</v>
      </c>
      <c r="J1575">
        <v>0</v>
      </c>
      <c r="K1575">
        <v>0</v>
      </c>
      <c r="L1575">
        <v>0</v>
      </c>
      <c r="M1575">
        <v>0</v>
      </c>
      <c r="N1575">
        <v>0</v>
      </c>
      <c r="O1575">
        <v>0</v>
      </c>
      <c r="P1575">
        <v>0</v>
      </c>
      <c r="Q1575">
        <v>0</v>
      </c>
      <c r="R1575">
        <v>0</v>
      </c>
      <c r="S1575">
        <v>0</v>
      </c>
      <c r="T1575">
        <v>0.36799999999999999</v>
      </c>
      <c r="U1575">
        <v>0.37669999999999998</v>
      </c>
      <c r="V1575">
        <v>0.45419999999999999</v>
      </c>
      <c r="W1575">
        <v>0.52029999999999998</v>
      </c>
      <c r="X1575">
        <v>0.64800000000000002</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row>
    <row r="1576" spans="8:48" x14ac:dyDescent="0.3">
      <c r="H1576" t="s">
        <v>2605</v>
      </c>
      <c r="I1576" t="s">
        <v>2606</v>
      </c>
      <c r="J1576">
        <v>0</v>
      </c>
      <c r="K1576">
        <v>0</v>
      </c>
      <c r="L1576">
        <v>0</v>
      </c>
      <c r="M1576">
        <v>0</v>
      </c>
      <c r="N1576">
        <v>0</v>
      </c>
      <c r="O1576">
        <v>0</v>
      </c>
      <c r="P1576">
        <v>0</v>
      </c>
      <c r="Q1576">
        <v>0</v>
      </c>
      <c r="R1576">
        <v>0</v>
      </c>
      <c r="S1576">
        <v>0</v>
      </c>
      <c r="T1576">
        <v>0</v>
      </c>
      <c r="U1576">
        <v>0</v>
      </c>
      <c r="V1576">
        <v>0</v>
      </c>
      <c r="W1576">
        <v>0</v>
      </c>
      <c r="X1576">
        <v>0</v>
      </c>
      <c r="Y1576">
        <v>0</v>
      </c>
      <c r="Z1576">
        <v>0.1678</v>
      </c>
      <c r="AA1576">
        <v>9.6600000000000005E-2</v>
      </c>
      <c r="AB1576">
        <v>0.1047</v>
      </c>
      <c r="AC1576">
        <v>0.16880000000000001</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row>
    <row r="1577" spans="8:48" x14ac:dyDescent="0.3">
      <c r="H1577" t="s">
        <v>2607</v>
      </c>
      <c r="I1577" t="s">
        <v>2608</v>
      </c>
      <c r="J1577">
        <v>0</v>
      </c>
      <c r="K1577">
        <v>0</v>
      </c>
      <c r="L1577">
        <v>0</v>
      </c>
      <c r="M1577">
        <v>0</v>
      </c>
      <c r="N1577">
        <v>0</v>
      </c>
      <c r="O1577">
        <v>0</v>
      </c>
      <c r="P1577">
        <v>0</v>
      </c>
      <c r="Q1577">
        <v>0</v>
      </c>
      <c r="R1577">
        <v>0</v>
      </c>
      <c r="S1577">
        <v>9.4600000000000004E-2</v>
      </c>
      <c r="T1577">
        <v>0.128</v>
      </c>
      <c r="U1577">
        <v>0</v>
      </c>
      <c r="V1577">
        <v>0</v>
      </c>
      <c r="W1577">
        <v>0</v>
      </c>
      <c r="X1577">
        <v>0</v>
      </c>
      <c r="Y1577">
        <v>0</v>
      </c>
      <c r="Z1577">
        <v>0</v>
      </c>
      <c r="AA1577">
        <v>6.4799999999999996E-2</v>
      </c>
      <c r="AB1577">
        <v>0.30409999999999998</v>
      </c>
      <c r="AC1577">
        <v>0.39839999999999998</v>
      </c>
      <c r="AD1577">
        <v>0.2089</v>
      </c>
      <c r="AE1577">
        <v>0.20549999999999999</v>
      </c>
      <c r="AF1577">
        <v>0.12939999999999999</v>
      </c>
      <c r="AG1577">
        <v>0</v>
      </c>
      <c r="AH1577">
        <v>0</v>
      </c>
      <c r="AI1577">
        <v>0</v>
      </c>
      <c r="AJ1577">
        <v>0</v>
      </c>
      <c r="AK1577">
        <v>0</v>
      </c>
      <c r="AL1577">
        <v>0</v>
      </c>
      <c r="AM1577">
        <v>0</v>
      </c>
      <c r="AN1577">
        <v>0</v>
      </c>
      <c r="AO1577">
        <v>0</v>
      </c>
      <c r="AP1577">
        <v>0</v>
      </c>
      <c r="AQ1577">
        <v>0</v>
      </c>
      <c r="AR1577">
        <v>0</v>
      </c>
      <c r="AS1577">
        <v>0</v>
      </c>
      <c r="AT1577">
        <v>0</v>
      </c>
      <c r="AU1577">
        <v>0</v>
      </c>
      <c r="AV1577">
        <v>0</v>
      </c>
    </row>
    <row r="1578" spans="8:48" x14ac:dyDescent="0.3">
      <c r="H1578" t="s">
        <v>2609</v>
      </c>
      <c r="I1578" t="s">
        <v>2610</v>
      </c>
      <c r="J1578">
        <v>0</v>
      </c>
      <c r="K1578">
        <v>0</v>
      </c>
      <c r="L1578">
        <v>0</v>
      </c>
      <c r="M1578">
        <v>0</v>
      </c>
      <c r="N1578">
        <v>0</v>
      </c>
      <c r="O1578">
        <v>0</v>
      </c>
      <c r="P1578">
        <v>0</v>
      </c>
      <c r="Q1578">
        <v>0</v>
      </c>
      <c r="R1578">
        <v>0</v>
      </c>
      <c r="S1578">
        <v>0</v>
      </c>
      <c r="T1578">
        <v>0</v>
      </c>
      <c r="U1578">
        <v>0</v>
      </c>
      <c r="V1578">
        <v>0</v>
      </c>
      <c r="W1578">
        <v>0</v>
      </c>
      <c r="X1578">
        <v>0</v>
      </c>
      <c r="Y1578">
        <v>0.51029999999999998</v>
      </c>
      <c r="Z1578">
        <v>0.6462</v>
      </c>
      <c r="AA1578">
        <v>0.68530000000000002</v>
      </c>
      <c r="AB1578">
        <v>0.43290000000000001</v>
      </c>
      <c r="AC1578">
        <v>0.34920000000000001</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row>
    <row r="1579" spans="8:48" x14ac:dyDescent="0.3">
      <c r="H1579" t="s">
        <v>2611</v>
      </c>
      <c r="I1579" t="s">
        <v>2612</v>
      </c>
      <c r="J1579">
        <v>0</v>
      </c>
      <c r="K1579">
        <v>0</v>
      </c>
      <c r="L1579">
        <v>0</v>
      </c>
      <c r="M1579">
        <v>0</v>
      </c>
      <c r="N1579">
        <v>0</v>
      </c>
      <c r="O1579">
        <v>0</v>
      </c>
      <c r="P1579">
        <v>0</v>
      </c>
      <c r="Q1579">
        <v>0</v>
      </c>
      <c r="R1579">
        <v>0</v>
      </c>
      <c r="S1579">
        <v>0</v>
      </c>
      <c r="T1579">
        <v>0</v>
      </c>
      <c r="U1579">
        <v>0</v>
      </c>
      <c r="V1579">
        <v>0</v>
      </c>
      <c r="W1579">
        <v>0</v>
      </c>
      <c r="X1579">
        <v>0</v>
      </c>
      <c r="Y1579">
        <v>0</v>
      </c>
      <c r="Z1579">
        <v>0</v>
      </c>
      <c r="AA1579">
        <v>4.4900000000000002E-2</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row>
    <row r="1580" spans="8:48" x14ac:dyDescent="0.3">
      <c r="H1580" t="s">
        <v>2613</v>
      </c>
      <c r="I1580" t="s">
        <v>2614</v>
      </c>
      <c r="J1580">
        <v>0</v>
      </c>
      <c r="K1580">
        <v>0</v>
      </c>
      <c r="L1580">
        <v>0</v>
      </c>
      <c r="M1580">
        <v>0</v>
      </c>
      <c r="N1580">
        <v>0</v>
      </c>
      <c r="O1580">
        <v>0</v>
      </c>
      <c r="P1580">
        <v>0</v>
      </c>
      <c r="Q1580">
        <v>0</v>
      </c>
      <c r="R1580">
        <v>0</v>
      </c>
      <c r="S1580">
        <v>0</v>
      </c>
      <c r="T1580">
        <v>0</v>
      </c>
      <c r="U1580">
        <v>0</v>
      </c>
      <c r="V1580">
        <v>0</v>
      </c>
      <c r="W1580">
        <v>0</v>
      </c>
      <c r="X1580">
        <v>0</v>
      </c>
      <c r="Y1580">
        <v>0</v>
      </c>
      <c r="Z1580">
        <v>0</v>
      </c>
      <c r="AA1580">
        <v>0.32319999999999999</v>
      </c>
      <c r="AB1580">
        <v>0.33460000000000001</v>
      </c>
      <c r="AC1580">
        <v>0.39489999999999997</v>
      </c>
      <c r="AD1580">
        <v>0.30420000000000003</v>
      </c>
      <c r="AE1580">
        <v>0.28420000000000001</v>
      </c>
      <c r="AF1580">
        <v>0.1555</v>
      </c>
      <c r="AG1580">
        <v>0.26619999999999999</v>
      </c>
      <c r="AH1580">
        <v>0.31669999999999998</v>
      </c>
      <c r="AI1580">
        <v>0.32100000000000001</v>
      </c>
      <c r="AJ1580">
        <v>0.32590000000000002</v>
      </c>
      <c r="AK1580">
        <v>0.39029999999999998</v>
      </c>
      <c r="AL1580">
        <v>0.25869999999999999</v>
      </c>
      <c r="AM1580">
        <v>0</v>
      </c>
      <c r="AN1580">
        <v>0</v>
      </c>
      <c r="AO1580">
        <v>0</v>
      </c>
      <c r="AP1580">
        <v>0</v>
      </c>
      <c r="AQ1580">
        <v>0</v>
      </c>
      <c r="AR1580">
        <v>0</v>
      </c>
      <c r="AS1580">
        <v>0</v>
      </c>
      <c r="AT1580">
        <v>0</v>
      </c>
      <c r="AU1580">
        <v>0</v>
      </c>
      <c r="AV1580">
        <v>0</v>
      </c>
    </row>
    <row r="1581" spans="8:48" x14ac:dyDescent="0.3">
      <c r="H1581" t="s">
        <v>2615</v>
      </c>
      <c r="I1581" t="s">
        <v>2616</v>
      </c>
      <c r="J1581">
        <v>6.2899999999999998E-2</v>
      </c>
      <c r="K1581">
        <v>0</v>
      </c>
      <c r="L1581">
        <v>0</v>
      </c>
      <c r="M1581">
        <v>0</v>
      </c>
      <c r="N1581">
        <v>0</v>
      </c>
      <c r="O1581">
        <v>0</v>
      </c>
      <c r="P1581">
        <v>0</v>
      </c>
      <c r="Q1581">
        <v>0.3039</v>
      </c>
      <c r="R1581">
        <v>0.67100000000000004</v>
      </c>
      <c r="S1581">
        <v>0.74819999999999998</v>
      </c>
      <c r="T1581">
        <v>0.61870000000000003</v>
      </c>
      <c r="U1581">
        <v>0.52800000000000002</v>
      </c>
      <c r="V1581">
        <v>0.56559999999999999</v>
      </c>
      <c r="W1581">
        <v>0.46389999999999998</v>
      </c>
      <c r="X1581">
        <v>0.4471</v>
      </c>
      <c r="Y1581">
        <v>0.52659999999999996</v>
      </c>
      <c r="Z1581">
        <v>0.50439999999999996</v>
      </c>
      <c r="AA1581">
        <v>0.47539999999999999</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row>
    <row r="1582" spans="8:48" x14ac:dyDescent="0.3">
      <c r="H1582" t="s">
        <v>2617</v>
      </c>
      <c r="I1582" t="s">
        <v>2618</v>
      </c>
      <c r="J1582">
        <v>0</v>
      </c>
      <c r="K1582">
        <v>0.35770000000000002</v>
      </c>
      <c r="L1582">
        <v>0.24909999999999999</v>
      </c>
      <c r="M1582">
        <v>0.22489999999999999</v>
      </c>
      <c r="N1582">
        <v>0.34029999999999999</v>
      </c>
      <c r="O1582">
        <v>0.60319999999999996</v>
      </c>
      <c r="P1582">
        <v>0.53390000000000004</v>
      </c>
      <c r="Q1582">
        <v>0.41930000000000001</v>
      </c>
      <c r="R1582">
        <v>0.29759999999999998</v>
      </c>
      <c r="S1582">
        <v>0.17879999999999999</v>
      </c>
      <c r="T1582">
        <v>0.20499999999999999</v>
      </c>
      <c r="U1582">
        <v>0.158</v>
      </c>
      <c r="V1582">
        <v>0.10920000000000001</v>
      </c>
      <c r="W1582">
        <v>0.1139</v>
      </c>
      <c r="X1582">
        <v>9.4100000000000003E-2</v>
      </c>
      <c r="Y1582">
        <v>0.10050000000000001</v>
      </c>
      <c r="Z1582">
        <v>0.16200000000000001</v>
      </c>
      <c r="AA1582">
        <v>0.17899999999999999</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row>
    <row r="1583" spans="8:48" x14ac:dyDescent="0.3">
      <c r="H1583" t="s">
        <v>2619</v>
      </c>
      <c r="I1583" t="s">
        <v>2620</v>
      </c>
      <c r="J1583">
        <v>0</v>
      </c>
      <c r="K1583">
        <v>0</v>
      </c>
      <c r="L1583">
        <v>0</v>
      </c>
      <c r="M1583">
        <v>0</v>
      </c>
      <c r="N1583">
        <v>0</v>
      </c>
      <c r="O1583">
        <v>0</v>
      </c>
      <c r="P1583">
        <v>0</v>
      </c>
      <c r="Q1583">
        <v>0</v>
      </c>
      <c r="R1583">
        <v>0.11169999999999999</v>
      </c>
      <c r="S1583">
        <v>0.11899999999999999</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row>
    <row r="1584" spans="8:48" x14ac:dyDescent="0.3">
      <c r="H1584" t="s">
        <v>2621</v>
      </c>
      <c r="I1584" t="s">
        <v>2622</v>
      </c>
      <c r="J1584">
        <v>0.53959999999999997</v>
      </c>
      <c r="K1584">
        <v>0.53239999999999998</v>
      </c>
      <c r="L1584">
        <v>0.36</v>
      </c>
      <c r="M1584">
        <v>0.52510000000000001</v>
      </c>
      <c r="N1584">
        <v>0.78280000000000005</v>
      </c>
      <c r="O1584">
        <v>0.9204</v>
      </c>
      <c r="P1584">
        <v>1.0027999999999999</v>
      </c>
      <c r="Q1584">
        <v>0.96909999999999996</v>
      </c>
      <c r="R1584">
        <v>0.65780000000000005</v>
      </c>
      <c r="S1584">
        <v>0.46949999999999997</v>
      </c>
      <c r="T1584">
        <v>0.46410000000000001</v>
      </c>
      <c r="U1584">
        <v>0.3962</v>
      </c>
      <c r="V1584">
        <v>0.69269999999999998</v>
      </c>
      <c r="W1584">
        <v>0.68530000000000002</v>
      </c>
      <c r="X1584">
        <v>0.60770000000000002</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row>
    <row r="1585" spans="8:48" x14ac:dyDescent="0.3">
      <c r="H1585" t="s">
        <v>2623</v>
      </c>
      <c r="I1585" t="s">
        <v>2624</v>
      </c>
      <c r="J1585">
        <v>0</v>
      </c>
      <c r="K1585">
        <v>0</v>
      </c>
      <c r="L1585">
        <v>0</v>
      </c>
      <c r="M1585">
        <v>0</v>
      </c>
      <c r="N1585">
        <v>0</v>
      </c>
      <c r="O1585">
        <v>0</v>
      </c>
      <c r="P1585">
        <v>0</v>
      </c>
      <c r="Q1585">
        <v>0</v>
      </c>
      <c r="R1585">
        <v>0</v>
      </c>
      <c r="S1585">
        <v>0</v>
      </c>
      <c r="T1585">
        <v>0</v>
      </c>
      <c r="U1585">
        <v>0</v>
      </c>
      <c r="V1585">
        <v>0.1333</v>
      </c>
      <c r="W1585">
        <v>0.1234</v>
      </c>
      <c r="X1585">
        <v>0.1137</v>
      </c>
      <c r="Y1585">
        <v>0.40060000000000001</v>
      </c>
      <c r="Z1585">
        <v>0.37740000000000001</v>
      </c>
      <c r="AA1585">
        <v>0.435</v>
      </c>
      <c r="AB1585">
        <v>0.17899999999999999</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row>
    <row r="1586" spans="8:48" x14ac:dyDescent="0.3">
      <c r="H1586" t="s">
        <v>2625</v>
      </c>
      <c r="I1586" t="s">
        <v>2626</v>
      </c>
      <c r="J1586">
        <v>0</v>
      </c>
      <c r="K1586">
        <v>0</v>
      </c>
      <c r="L1586">
        <v>0</v>
      </c>
      <c r="M1586">
        <v>0</v>
      </c>
      <c r="N1586">
        <v>0</v>
      </c>
      <c r="O1586">
        <v>0</v>
      </c>
      <c r="P1586">
        <v>0.29709999999999998</v>
      </c>
      <c r="Q1586">
        <v>0.74350000000000005</v>
      </c>
      <c r="R1586">
        <v>0.67659999999999998</v>
      </c>
      <c r="S1586">
        <v>0.67779999999999996</v>
      </c>
      <c r="T1586">
        <v>0.55220000000000002</v>
      </c>
      <c r="U1586">
        <v>0.60570000000000002</v>
      </c>
      <c r="V1586">
        <v>0.58279999999999998</v>
      </c>
      <c r="W1586">
        <v>0.8407</v>
      </c>
      <c r="X1586">
        <v>1.1103000000000001</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row>
    <row r="1587" spans="8:48" x14ac:dyDescent="0.3">
      <c r="H1587" t="s">
        <v>2627</v>
      </c>
      <c r="I1587" t="s">
        <v>2628</v>
      </c>
      <c r="J1587">
        <v>0</v>
      </c>
      <c r="K1587">
        <v>0</v>
      </c>
      <c r="L1587">
        <v>0</v>
      </c>
      <c r="M1587">
        <v>0</v>
      </c>
      <c r="N1587">
        <v>0</v>
      </c>
      <c r="O1587">
        <v>0</v>
      </c>
      <c r="P1587">
        <v>0</v>
      </c>
      <c r="Q1587">
        <v>0</v>
      </c>
      <c r="R1587">
        <v>0.40579999999999999</v>
      </c>
      <c r="S1587">
        <v>0.44040000000000001</v>
      </c>
      <c r="T1587">
        <v>0.47489999999999999</v>
      </c>
      <c r="U1587">
        <v>0.53620000000000001</v>
      </c>
      <c r="V1587">
        <v>0.67710000000000004</v>
      </c>
      <c r="W1587">
        <v>0.90920000000000001</v>
      </c>
      <c r="X1587">
        <v>0.88100000000000001</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row>
    <row r="1588" spans="8:48" x14ac:dyDescent="0.3">
      <c r="H1588" t="s">
        <v>2629</v>
      </c>
      <c r="I1588" t="s">
        <v>2630</v>
      </c>
      <c r="J1588">
        <v>0</v>
      </c>
      <c r="K1588">
        <v>0.1699</v>
      </c>
      <c r="L1588">
        <v>0.12809999999999999</v>
      </c>
      <c r="M1588">
        <v>0.1686</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row>
    <row r="1589" spans="8:48" x14ac:dyDescent="0.3">
      <c r="H1589" t="s">
        <v>2631</v>
      </c>
      <c r="I1589" t="s">
        <v>2632</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2.7E-2</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row>
    <row r="1590" spans="8:48" x14ac:dyDescent="0.3">
      <c r="H1590" t="s">
        <v>2633</v>
      </c>
      <c r="I1590" t="s">
        <v>2634</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0.1169</v>
      </c>
      <c r="AI1590">
        <v>0.14169999999999999</v>
      </c>
      <c r="AJ1590">
        <v>0.18590000000000001</v>
      </c>
      <c r="AK1590">
        <v>0.22220000000000001</v>
      </c>
      <c r="AL1590">
        <v>0.23680000000000001</v>
      </c>
      <c r="AM1590">
        <v>0</v>
      </c>
      <c r="AN1590">
        <v>0</v>
      </c>
      <c r="AO1590">
        <v>0</v>
      </c>
      <c r="AP1590">
        <v>0</v>
      </c>
      <c r="AQ1590">
        <v>0</v>
      </c>
      <c r="AR1590">
        <v>0</v>
      </c>
      <c r="AS1590">
        <v>0</v>
      </c>
      <c r="AT1590">
        <v>0</v>
      </c>
      <c r="AU1590">
        <v>0</v>
      </c>
      <c r="AV1590">
        <v>0</v>
      </c>
    </row>
    <row r="1591" spans="8:48" x14ac:dyDescent="0.3">
      <c r="H1591" t="s">
        <v>2635</v>
      </c>
      <c r="I1591" t="s">
        <v>2636</v>
      </c>
      <c r="J1591">
        <v>0.58620000000000005</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row>
    <row r="1592" spans="8:48" x14ac:dyDescent="0.3">
      <c r="H1592" t="s">
        <v>2637</v>
      </c>
      <c r="I1592" t="s">
        <v>2638</v>
      </c>
      <c r="J1592">
        <v>0</v>
      </c>
      <c r="K1592">
        <v>0</v>
      </c>
      <c r="L1592">
        <v>0</v>
      </c>
      <c r="M1592">
        <v>0</v>
      </c>
      <c r="N1592">
        <v>0</v>
      </c>
      <c r="O1592">
        <v>0</v>
      </c>
      <c r="P1592">
        <v>0</v>
      </c>
      <c r="Q1592">
        <v>0</v>
      </c>
      <c r="R1592">
        <v>0.2152</v>
      </c>
      <c r="S1592">
        <v>0.2074</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row>
    <row r="1593" spans="8:48" x14ac:dyDescent="0.3">
      <c r="H1593" t="s">
        <v>2639</v>
      </c>
      <c r="I1593" t="s">
        <v>2640</v>
      </c>
      <c r="J1593">
        <v>1.44E-2</v>
      </c>
      <c r="K1593">
        <v>1.8200000000000001E-2</v>
      </c>
      <c r="L1593">
        <v>1.0699999999999999E-2</v>
      </c>
      <c r="M1593">
        <v>7.4999999999999997E-3</v>
      </c>
      <c r="N1593">
        <v>1.0699999999999999E-2</v>
      </c>
      <c r="O1593">
        <v>1.55E-2</v>
      </c>
      <c r="P1593">
        <v>1.32E-2</v>
      </c>
      <c r="Q1593">
        <v>1.2E-2</v>
      </c>
      <c r="R1593">
        <v>8.6E-3</v>
      </c>
      <c r="S1593">
        <v>6.1999999999999998E-3</v>
      </c>
      <c r="T1593">
        <v>6.1999999999999998E-3</v>
      </c>
      <c r="U1593">
        <v>3.3E-3</v>
      </c>
      <c r="V1593">
        <v>4.8999999999999998E-3</v>
      </c>
      <c r="W1593">
        <v>2.5000000000000001E-3</v>
      </c>
      <c r="X1593">
        <v>1.8E-3</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row>
    <row r="1594" spans="8:48" x14ac:dyDescent="0.3">
      <c r="H1594" t="s">
        <v>2641</v>
      </c>
      <c r="I1594" t="s">
        <v>2642</v>
      </c>
      <c r="J1594">
        <v>0</v>
      </c>
      <c r="K1594">
        <v>0</v>
      </c>
      <c r="L1594">
        <v>0</v>
      </c>
      <c r="M1594">
        <v>0</v>
      </c>
      <c r="N1594">
        <v>0</v>
      </c>
      <c r="O1594">
        <v>0</v>
      </c>
      <c r="P1594">
        <v>0</v>
      </c>
      <c r="Q1594">
        <v>0</v>
      </c>
      <c r="R1594">
        <v>0</v>
      </c>
      <c r="S1594">
        <v>0</v>
      </c>
      <c r="T1594">
        <v>0</v>
      </c>
      <c r="U1594">
        <v>0.52180000000000004</v>
      </c>
      <c r="V1594">
        <v>0.45669999999999999</v>
      </c>
      <c r="W1594">
        <v>0.4662</v>
      </c>
      <c r="X1594">
        <v>0.2853</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row>
    <row r="1595" spans="8:48" x14ac:dyDescent="0.3">
      <c r="H1595" t="s">
        <v>2643</v>
      </c>
      <c r="I1595" t="s">
        <v>2644</v>
      </c>
      <c r="J1595">
        <v>0</v>
      </c>
      <c r="K1595">
        <v>0</v>
      </c>
      <c r="L1595">
        <v>0</v>
      </c>
      <c r="M1595">
        <v>0</v>
      </c>
      <c r="N1595">
        <v>0</v>
      </c>
      <c r="O1595">
        <v>0.35859999999999997</v>
      </c>
      <c r="P1595">
        <v>0.4204</v>
      </c>
      <c r="Q1595">
        <v>0.48749999999999999</v>
      </c>
      <c r="R1595">
        <v>0.4375</v>
      </c>
      <c r="S1595">
        <v>0.39190000000000003</v>
      </c>
      <c r="T1595">
        <v>0.39710000000000001</v>
      </c>
      <c r="U1595">
        <v>0.4249</v>
      </c>
      <c r="V1595">
        <v>0.3352</v>
      </c>
      <c r="W1595">
        <v>0.3216</v>
      </c>
      <c r="X1595">
        <v>0.31490000000000001</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row>
    <row r="1596" spans="8:48" x14ac:dyDescent="0.3">
      <c r="H1596" t="s">
        <v>2645</v>
      </c>
      <c r="I1596" t="s">
        <v>2646</v>
      </c>
      <c r="J1596">
        <v>0</v>
      </c>
      <c r="K1596">
        <v>0</v>
      </c>
      <c r="L1596">
        <v>0</v>
      </c>
      <c r="M1596">
        <v>0</v>
      </c>
      <c r="N1596">
        <v>0</v>
      </c>
      <c r="O1596">
        <v>0</v>
      </c>
      <c r="P1596">
        <v>0</v>
      </c>
      <c r="Q1596">
        <v>0</v>
      </c>
      <c r="R1596">
        <v>0</v>
      </c>
      <c r="S1596">
        <v>0</v>
      </c>
      <c r="T1596">
        <v>0.54210000000000003</v>
      </c>
      <c r="U1596">
        <v>0.56159999999999999</v>
      </c>
      <c r="V1596">
        <v>0.68240000000000001</v>
      </c>
      <c r="W1596">
        <v>0.68359999999999999</v>
      </c>
      <c r="X1596">
        <v>0.57999999999999996</v>
      </c>
      <c r="Y1596">
        <v>0.79290000000000005</v>
      </c>
      <c r="Z1596">
        <v>1.087</v>
      </c>
      <c r="AA1596">
        <v>1.1768000000000001</v>
      </c>
      <c r="AB1596">
        <v>0.94299999999999995</v>
      </c>
      <c r="AC1596">
        <v>0.629</v>
      </c>
      <c r="AD1596">
        <v>1.0254000000000001</v>
      </c>
      <c r="AE1596">
        <v>1.2729999999999999</v>
      </c>
      <c r="AF1596">
        <v>0</v>
      </c>
      <c r="AG1596">
        <v>0</v>
      </c>
      <c r="AH1596">
        <v>0</v>
      </c>
      <c r="AI1596">
        <v>0</v>
      </c>
      <c r="AJ1596">
        <v>0</v>
      </c>
      <c r="AK1596">
        <v>0</v>
      </c>
      <c r="AL1596">
        <v>0</v>
      </c>
      <c r="AM1596">
        <v>0</v>
      </c>
      <c r="AN1596">
        <v>0</v>
      </c>
      <c r="AO1596">
        <v>0</v>
      </c>
      <c r="AP1596">
        <v>0</v>
      </c>
      <c r="AQ1596">
        <v>0</v>
      </c>
      <c r="AR1596">
        <v>0</v>
      </c>
      <c r="AS1596">
        <v>0</v>
      </c>
      <c r="AT1596">
        <v>0</v>
      </c>
      <c r="AU1596">
        <v>0</v>
      </c>
      <c r="AV1596">
        <v>0</v>
      </c>
    </row>
    <row r="1597" spans="8:48" x14ac:dyDescent="0.3">
      <c r="H1597" t="s">
        <v>2647</v>
      </c>
      <c r="I1597" t="s">
        <v>2648</v>
      </c>
      <c r="J1597">
        <v>0</v>
      </c>
      <c r="K1597">
        <v>0</v>
      </c>
      <c r="L1597">
        <v>0</v>
      </c>
      <c r="M1597">
        <v>0</v>
      </c>
      <c r="N1597">
        <v>0</v>
      </c>
      <c r="O1597">
        <v>0.39879999999999999</v>
      </c>
      <c r="P1597">
        <v>0.54779999999999995</v>
      </c>
      <c r="Q1597">
        <v>0.29210000000000003</v>
      </c>
      <c r="R1597">
        <v>0.42599999999999999</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row>
    <row r="1598" spans="8:48" x14ac:dyDescent="0.3">
      <c r="H1598" t="s">
        <v>2649</v>
      </c>
      <c r="I1598" t="s">
        <v>2650</v>
      </c>
      <c r="J1598">
        <v>0</v>
      </c>
      <c r="K1598">
        <v>0</v>
      </c>
      <c r="L1598">
        <v>0</v>
      </c>
      <c r="M1598">
        <v>0</v>
      </c>
      <c r="N1598">
        <v>0</v>
      </c>
      <c r="O1598">
        <v>0</v>
      </c>
      <c r="P1598">
        <v>7.5700000000000003E-2</v>
      </c>
      <c r="Q1598">
        <v>6.4899999999999999E-2</v>
      </c>
      <c r="R1598">
        <v>7.9899999999999999E-2</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row>
    <row r="1599" spans="8:48" x14ac:dyDescent="0.3">
      <c r="H1599" t="s">
        <v>2651</v>
      </c>
      <c r="I1599" t="s">
        <v>2652</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7.6999999999999999E-2</v>
      </c>
      <c r="AH1599">
        <v>7.9399999999999998E-2</v>
      </c>
      <c r="AI1599">
        <v>0.20899999999999999</v>
      </c>
      <c r="AJ1599">
        <v>0.21179999999999999</v>
      </c>
      <c r="AK1599">
        <v>9.7299999999999998E-2</v>
      </c>
      <c r="AL1599">
        <v>0</v>
      </c>
      <c r="AM1599">
        <v>0</v>
      </c>
      <c r="AN1599">
        <v>0</v>
      </c>
      <c r="AO1599">
        <v>0</v>
      </c>
      <c r="AP1599">
        <v>0</v>
      </c>
      <c r="AQ1599">
        <v>0</v>
      </c>
      <c r="AR1599">
        <v>0</v>
      </c>
      <c r="AS1599">
        <v>0</v>
      </c>
      <c r="AT1599">
        <v>0</v>
      </c>
      <c r="AU1599">
        <v>0</v>
      </c>
      <c r="AV1599">
        <v>0</v>
      </c>
    </row>
    <row r="1600" spans="8:48" x14ac:dyDescent="0.3">
      <c r="H1600" t="s">
        <v>2653</v>
      </c>
      <c r="I1600" t="s">
        <v>2652</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row>
    <row r="1601" spans="8:48" x14ac:dyDescent="0.3">
      <c r="H1601" t="s">
        <v>2654</v>
      </c>
      <c r="I1601" t="s">
        <v>2655</v>
      </c>
      <c r="J1601">
        <v>0</v>
      </c>
      <c r="K1601">
        <v>0</v>
      </c>
      <c r="L1601">
        <v>0</v>
      </c>
      <c r="M1601">
        <v>0</v>
      </c>
      <c r="N1601">
        <v>0</v>
      </c>
      <c r="O1601">
        <v>0.371</v>
      </c>
      <c r="P1601">
        <v>0.39290000000000003</v>
      </c>
      <c r="Q1601">
        <v>0.21299999999999999</v>
      </c>
      <c r="R1601">
        <v>0.2321</v>
      </c>
      <c r="S1601">
        <v>0.25390000000000001</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row>
    <row r="1602" spans="8:48" x14ac:dyDescent="0.3">
      <c r="H1602" t="s">
        <v>2656</v>
      </c>
      <c r="I1602" t="s">
        <v>2657</v>
      </c>
      <c r="J1602">
        <v>0</v>
      </c>
      <c r="K1602">
        <v>0</v>
      </c>
      <c r="L1602">
        <v>0</v>
      </c>
      <c r="M1602">
        <v>0</v>
      </c>
      <c r="N1602">
        <v>0</v>
      </c>
      <c r="O1602">
        <v>0</v>
      </c>
      <c r="P1602">
        <v>0</v>
      </c>
      <c r="Q1602">
        <v>0</v>
      </c>
      <c r="R1602">
        <v>0</v>
      </c>
      <c r="S1602">
        <v>6.8099999999999994E-2</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row>
    <row r="1603" spans="8:48" x14ac:dyDescent="0.3">
      <c r="H1603" t="s">
        <v>2658</v>
      </c>
      <c r="I1603" t="s">
        <v>2659</v>
      </c>
      <c r="J1603">
        <v>0</v>
      </c>
      <c r="K1603">
        <v>0</v>
      </c>
      <c r="L1603">
        <v>0</v>
      </c>
      <c r="M1603">
        <v>0</v>
      </c>
      <c r="N1603">
        <v>0</v>
      </c>
      <c r="O1603">
        <v>0</v>
      </c>
      <c r="P1603">
        <v>0</v>
      </c>
      <c r="Q1603">
        <v>0.13819999999999999</v>
      </c>
      <c r="R1603">
        <v>0.1396</v>
      </c>
      <c r="S1603">
        <v>0.1348</v>
      </c>
      <c r="T1603">
        <v>0.121</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row>
    <row r="1604" spans="8:48" x14ac:dyDescent="0.3">
      <c r="H1604" t="s">
        <v>2660</v>
      </c>
      <c r="I1604" t="s">
        <v>2661</v>
      </c>
      <c r="J1604">
        <v>0</v>
      </c>
      <c r="K1604">
        <v>0</v>
      </c>
      <c r="L1604">
        <v>0</v>
      </c>
      <c r="M1604">
        <v>0</v>
      </c>
      <c r="N1604">
        <v>0</v>
      </c>
      <c r="O1604">
        <v>0.1114</v>
      </c>
      <c r="P1604">
        <v>0.15479999999999999</v>
      </c>
      <c r="Q1604">
        <v>0.1578</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row>
    <row r="1605" spans="8:48" x14ac:dyDescent="0.3">
      <c r="H1605" t="s">
        <v>2662</v>
      </c>
      <c r="I1605" t="s">
        <v>2663</v>
      </c>
      <c r="J1605">
        <v>0</v>
      </c>
      <c r="K1605">
        <v>0</v>
      </c>
      <c r="L1605">
        <v>0</v>
      </c>
      <c r="M1605">
        <v>0</v>
      </c>
      <c r="N1605">
        <v>0</v>
      </c>
      <c r="O1605">
        <v>0.25979999999999998</v>
      </c>
      <c r="P1605">
        <v>0.53469999999999995</v>
      </c>
      <c r="Q1605">
        <v>0.56240000000000001</v>
      </c>
      <c r="R1605">
        <v>0.56799999999999995</v>
      </c>
      <c r="S1605">
        <v>0.49659999999999999</v>
      </c>
      <c r="T1605">
        <v>0.53200000000000003</v>
      </c>
      <c r="U1605">
        <v>0.56159999999999999</v>
      </c>
      <c r="V1605">
        <v>0.5151</v>
      </c>
      <c r="W1605">
        <v>0.54420000000000002</v>
      </c>
      <c r="X1605">
        <v>0.53580000000000005</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row>
    <row r="1606" spans="8:48" x14ac:dyDescent="0.3">
      <c r="H1606" t="s">
        <v>2664</v>
      </c>
      <c r="I1606" t="s">
        <v>2665</v>
      </c>
      <c r="J1606">
        <v>0</v>
      </c>
      <c r="K1606">
        <v>0.25990000000000002</v>
      </c>
      <c r="L1606">
        <v>0.3972</v>
      </c>
      <c r="M1606">
        <v>0.53349999999999997</v>
      </c>
      <c r="N1606">
        <v>0.4491</v>
      </c>
      <c r="O1606">
        <v>0.64949999999999997</v>
      </c>
      <c r="P1606">
        <v>0.61609999999999998</v>
      </c>
      <c r="Q1606">
        <v>0.42970000000000003</v>
      </c>
      <c r="R1606">
        <v>0.52190000000000003</v>
      </c>
      <c r="S1606">
        <v>0.60589999999999999</v>
      </c>
      <c r="T1606">
        <v>0.59130000000000005</v>
      </c>
      <c r="U1606">
        <v>0.60740000000000005</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row>
    <row r="1607" spans="8:48" x14ac:dyDescent="0.3">
      <c r="H1607" t="s">
        <v>122</v>
      </c>
      <c r="I1607" t="s">
        <v>543</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0.46689999999999998</v>
      </c>
      <c r="AC1607">
        <v>0.49340000000000001</v>
      </c>
      <c r="AD1607">
        <v>0.50429999999999997</v>
      </c>
      <c r="AE1607">
        <v>0.4849</v>
      </c>
      <c r="AF1607">
        <v>0</v>
      </c>
      <c r="AG1607">
        <v>0</v>
      </c>
      <c r="AH1607">
        <v>0</v>
      </c>
      <c r="AI1607">
        <v>0</v>
      </c>
      <c r="AJ1607">
        <v>0</v>
      </c>
      <c r="AK1607">
        <v>0</v>
      </c>
      <c r="AL1607">
        <v>0</v>
      </c>
      <c r="AM1607">
        <v>0</v>
      </c>
      <c r="AN1607">
        <v>0</v>
      </c>
      <c r="AO1607">
        <v>0</v>
      </c>
      <c r="AP1607">
        <v>0</v>
      </c>
      <c r="AQ1607">
        <v>0</v>
      </c>
      <c r="AR1607">
        <v>0</v>
      </c>
      <c r="AS1607">
        <v>0</v>
      </c>
      <c r="AT1607">
        <v>0</v>
      </c>
      <c r="AU1607">
        <v>0</v>
      </c>
      <c r="AV1607">
        <v>0</v>
      </c>
    </row>
    <row r="1608" spans="8:48" x14ac:dyDescent="0.3">
      <c r="H1608" t="s">
        <v>2666</v>
      </c>
      <c r="I1608" t="s">
        <v>2667</v>
      </c>
      <c r="J1608">
        <v>0.39789999999999998</v>
      </c>
      <c r="K1608">
        <v>0.37580000000000002</v>
      </c>
      <c r="L1608">
        <v>0.44840000000000002</v>
      </c>
      <c r="M1608">
        <v>0.59640000000000004</v>
      </c>
      <c r="N1608">
        <v>0.66290000000000004</v>
      </c>
      <c r="O1608">
        <v>0.52859999999999996</v>
      </c>
      <c r="P1608">
        <v>0.4254</v>
      </c>
      <c r="Q1608">
        <v>0.19089999999999999</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row>
    <row r="1609" spans="8:48" x14ac:dyDescent="0.3">
      <c r="H1609" t="s">
        <v>1354</v>
      </c>
      <c r="I1609" t="s">
        <v>1355</v>
      </c>
      <c r="J1609">
        <v>0.3669</v>
      </c>
      <c r="K1609">
        <v>1.0670999999999999</v>
      </c>
      <c r="L1609">
        <v>0.98809999999999998</v>
      </c>
      <c r="M1609">
        <v>1.3597999999999999</v>
      </c>
      <c r="N1609">
        <v>1.3281000000000001</v>
      </c>
      <c r="O1609">
        <v>1.3313999999999999</v>
      </c>
      <c r="P1609">
        <v>1.5265</v>
      </c>
      <c r="Q1609">
        <v>1.5750999999999999</v>
      </c>
      <c r="R1609">
        <v>1.3208</v>
      </c>
      <c r="S1609">
        <v>1.0439000000000001</v>
      </c>
      <c r="T1609">
        <v>0.99409999999999998</v>
      </c>
      <c r="U1609">
        <v>0.87949999999999995</v>
      </c>
      <c r="V1609">
        <v>0.89139999999999997</v>
      </c>
      <c r="W1609">
        <v>0.86270000000000002</v>
      </c>
      <c r="X1609">
        <v>0.78610000000000002</v>
      </c>
      <c r="Y1609">
        <v>0.71589999999999998</v>
      </c>
      <c r="Z1609">
        <v>0.45340000000000003</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row>
    <row r="1610" spans="8:48" x14ac:dyDescent="0.3">
      <c r="H1610" t="s">
        <v>2668</v>
      </c>
      <c r="I1610" t="s">
        <v>2669</v>
      </c>
      <c r="J1610">
        <v>0.2298</v>
      </c>
      <c r="K1610">
        <v>0.23549999999999999</v>
      </c>
      <c r="L1610">
        <v>0.21759999999999999</v>
      </c>
      <c r="M1610">
        <v>0.22570000000000001</v>
      </c>
      <c r="N1610">
        <v>0.2223</v>
      </c>
      <c r="O1610">
        <v>0.2268</v>
      </c>
      <c r="P1610">
        <v>0.25319999999999998</v>
      </c>
      <c r="Q1610">
        <v>0.17710000000000001</v>
      </c>
      <c r="R1610">
        <v>0.17230000000000001</v>
      </c>
      <c r="S1610">
        <v>0.19819999999999999</v>
      </c>
      <c r="T1610">
        <v>0.1978</v>
      </c>
      <c r="U1610">
        <v>0.20660000000000001</v>
      </c>
      <c r="V1610">
        <v>0.2087</v>
      </c>
      <c r="W1610">
        <v>0.1956</v>
      </c>
      <c r="X1610">
        <v>0.1988</v>
      </c>
      <c r="Y1610">
        <v>0.2117</v>
      </c>
      <c r="Z1610">
        <v>0.1774</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row>
    <row r="1611" spans="8:48" x14ac:dyDescent="0.3">
      <c r="H1611" t="s">
        <v>1281</v>
      </c>
      <c r="I1611" t="s">
        <v>1282</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0.60940000000000005</v>
      </c>
      <c r="AC1611">
        <v>0.64200000000000002</v>
      </c>
      <c r="AD1611">
        <v>0.93479999999999996</v>
      </c>
      <c r="AE1611">
        <v>0.97840000000000005</v>
      </c>
      <c r="AF1611">
        <v>0.7762</v>
      </c>
      <c r="AG1611">
        <v>0.96640000000000004</v>
      </c>
      <c r="AH1611">
        <v>0.88229999999999997</v>
      </c>
      <c r="AI1611">
        <v>0.89219999999999999</v>
      </c>
      <c r="AJ1611">
        <v>1.0163</v>
      </c>
      <c r="AK1611">
        <v>0.9788</v>
      </c>
      <c r="AL1611">
        <v>0.95679999999999998</v>
      </c>
      <c r="AM1611">
        <v>1.2063999999999999</v>
      </c>
      <c r="AN1611">
        <v>1.2989999999999999</v>
      </c>
      <c r="AO1611">
        <v>0.80520000000000003</v>
      </c>
      <c r="AP1611">
        <v>0.60929999999999995</v>
      </c>
      <c r="AQ1611">
        <v>0</v>
      </c>
      <c r="AR1611">
        <v>0</v>
      </c>
      <c r="AS1611">
        <v>0</v>
      </c>
      <c r="AT1611">
        <v>0</v>
      </c>
      <c r="AU1611">
        <v>0</v>
      </c>
      <c r="AV1611">
        <v>0</v>
      </c>
    </row>
    <row r="1612" spans="8:48" x14ac:dyDescent="0.3">
      <c r="H1612" t="s">
        <v>2670</v>
      </c>
      <c r="I1612" t="s">
        <v>2671</v>
      </c>
      <c r="J1612">
        <v>0</v>
      </c>
      <c r="K1612">
        <v>0</v>
      </c>
      <c r="L1612">
        <v>0.19639999999999999</v>
      </c>
      <c r="M1612">
        <v>0.4042</v>
      </c>
      <c r="N1612">
        <v>0.35859999999999997</v>
      </c>
      <c r="O1612">
        <v>0.4597</v>
      </c>
      <c r="P1612">
        <v>0.43719999999999998</v>
      </c>
      <c r="Q1612">
        <v>0.40060000000000001</v>
      </c>
      <c r="R1612">
        <v>0.40160000000000001</v>
      </c>
      <c r="S1612">
        <v>0.38829999999999998</v>
      </c>
      <c r="T1612">
        <v>0.40899999999999997</v>
      </c>
      <c r="U1612">
        <v>0.55479999999999996</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row>
    <row r="1613" spans="8:48" x14ac:dyDescent="0.3">
      <c r="H1613" t="s">
        <v>445</v>
      </c>
      <c r="I1613" t="s">
        <v>601</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0.34100000000000003</v>
      </c>
      <c r="AG1613">
        <v>0.2863</v>
      </c>
      <c r="AH1613">
        <v>0.26879999999999998</v>
      </c>
      <c r="AI1613">
        <v>0.39529999999999998</v>
      </c>
      <c r="AJ1613">
        <v>0.35289999999999999</v>
      </c>
      <c r="AK1613">
        <v>0.3861</v>
      </c>
      <c r="AL1613">
        <v>0.38819999999999999</v>
      </c>
      <c r="AM1613">
        <v>0.4728</v>
      </c>
      <c r="AN1613">
        <v>0.48830000000000001</v>
      </c>
      <c r="AO1613">
        <v>0.4385</v>
      </c>
      <c r="AP1613">
        <v>0.41660000000000003</v>
      </c>
      <c r="AQ1613">
        <v>0.33489999999999998</v>
      </c>
      <c r="AR1613">
        <v>0.28749999999999998</v>
      </c>
      <c r="AS1613">
        <v>0.30620000000000003</v>
      </c>
      <c r="AT1613">
        <v>0.28499999999999998</v>
      </c>
      <c r="AU1613">
        <v>0.21640000000000001</v>
      </c>
      <c r="AV1613">
        <v>0</v>
      </c>
    </row>
    <row r="1614" spans="8:48" x14ac:dyDescent="0.3">
      <c r="H1614" t="s">
        <v>2672</v>
      </c>
      <c r="I1614" t="s">
        <v>2673</v>
      </c>
      <c r="J1614">
        <v>0</v>
      </c>
      <c r="K1614">
        <v>0</v>
      </c>
      <c r="L1614">
        <v>0</v>
      </c>
      <c r="M1614">
        <v>0</v>
      </c>
      <c r="N1614">
        <v>0</v>
      </c>
      <c r="O1614">
        <v>0</v>
      </c>
      <c r="P1614">
        <v>0</v>
      </c>
      <c r="Q1614">
        <v>0</v>
      </c>
      <c r="R1614">
        <v>0</v>
      </c>
      <c r="S1614">
        <v>0</v>
      </c>
      <c r="T1614">
        <v>0</v>
      </c>
      <c r="U1614">
        <v>0</v>
      </c>
      <c r="V1614">
        <v>0</v>
      </c>
      <c r="W1614">
        <v>0</v>
      </c>
      <c r="X1614">
        <v>0</v>
      </c>
      <c r="Y1614">
        <v>0</v>
      </c>
      <c r="Z1614">
        <v>0.32250000000000001</v>
      </c>
      <c r="AA1614">
        <v>0.33090000000000003</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row>
    <row r="1615" spans="8:48" x14ac:dyDescent="0.3">
      <c r="H1615" t="s">
        <v>418</v>
      </c>
      <c r="I1615" t="s">
        <v>579</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1.0620000000000001</v>
      </c>
      <c r="AE1615">
        <v>1.0033000000000001</v>
      </c>
      <c r="AF1615">
        <v>1.3661000000000001</v>
      </c>
      <c r="AG1615">
        <v>1.3129999999999999</v>
      </c>
      <c r="AH1615">
        <v>1.6754</v>
      </c>
      <c r="AI1615">
        <v>1.7136</v>
      </c>
      <c r="AJ1615">
        <v>1.5215000000000001</v>
      </c>
      <c r="AK1615">
        <v>1.1852</v>
      </c>
      <c r="AL1615">
        <v>1.2689999999999999</v>
      </c>
      <c r="AM1615">
        <v>1.0650999999999999</v>
      </c>
      <c r="AN1615">
        <v>1.1854</v>
      </c>
      <c r="AO1615">
        <v>0</v>
      </c>
      <c r="AP1615">
        <v>0</v>
      </c>
      <c r="AQ1615">
        <v>0</v>
      </c>
      <c r="AR1615">
        <v>0</v>
      </c>
      <c r="AS1615">
        <v>0</v>
      </c>
      <c r="AT1615">
        <v>0</v>
      </c>
      <c r="AU1615">
        <v>0</v>
      </c>
      <c r="AV1615">
        <v>0</v>
      </c>
    </row>
    <row r="1616" spans="8:48" x14ac:dyDescent="0.3">
      <c r="H1616" t="s">
        <v>719</v>
      </c>
      <c r="I1616" t="s">
        <v>720</v>
      </c>
      <c r="J1616">
        <v>0</v>
      </c>
      <c r="K1616">
        <v>0.2419</v>
      </c>
      <c r="L1616">
        <v>0.68740000000000001</v>
      </c>
      <c r="M1616">
        <v>0.78790000000000004</v>
      </c>
      <c r="N1616">
        <v>0.96699999999999997</v>
      </c>
      <c r="O1616">
        <v>1.0167999999999999</v>
      </c>
      <c r="P1616">
        <v>0.97809999999999997</v>
      </c>
      <c r="Q1616">
        <v>0.85409999999999997</v>
      </c>
      <c r="R1616">
        <v>0.97940000000000005</v>
      </c>
      <c r="S1616">
        <v>0.80259999999999998</v>
      </c>
      <c r="T1616">
        <v>0.46139999999999998</v>
      </c>
      <c r="U1616">
        <v>0.37909999999999999</v>
      </c>
      <c r="V1616">
        <v>0.26229999999999998</v>
      </c>
      <c r="W1616">
        <v>0.34420000000000001</v>
      </c>
      <c r="X1616">
        <v>0.2722</v>
      </c>
      <c r="Y1616">
        <v>0.37140000000000001</v>
      </c>
      <c r="Z1616">
        <v>0.38850000000000001</v>
      </c>
      <c r="AA1616">
        <v>0.30149999999999999</v>
      </c>
      <c r="AB1616">
        <v>0.32350000000000001</v>
      </c>
      <c r="AC1616">
        <v>0.2092</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row>
    <row r="1617" spans="8:48" x14ac:dyDescent="0.3">
      <c r="H1617" t="s">
        <v>723</v>
      </c>
      <c r="I1617" t="s">
        <v>724</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0.3226</v>
      </c>
      <c r="AK1617">
        <v>0.36420000000000002</v>
      </c>
      <c r="AL1617">
        <v>0</v>
      </c>
      <c r="AM1617">
        <v>0</v>
      </c>
      <c r="AN1617">
        <v>0</v>
      </c>
      <c r="AO1617">
        <v>0</v>
      </c>
      <c r="AP1617">
        <v>0</v>
      </c>
      <c r="AQ1617">
        <v>0</v>
      </c>
      <c r="AR1617">
        <v>0</v>
      </c>
      <c r="AS1617">
        <v>0</v>
      </c>
      <c r="AT1617">
        <v>0</v>
      </c>
      <c r="AU1617">
        <v>0</v>
      </c>
      <c r="AV1617">
        <v>0</v>
      </c>
    </row>
    <row r="1618" spans="8:48" x14ac:dyDescent="0.3">
      <c r="H1618" t="s">
        <v>1379</v>
      </c>
      <c r="I1618" t="s">
        <v>1380</v>
      </c>
      <c r="J1618">
        <v>0</v>
      </c>
      <c r="K1618">
        <v>0</v>
      </c>
      <c r="L1618">
        <v>0</v>
      </c>
      <c r="M1618">
        <v>0</v>
      </c>
      <c r="N1618">
        <v>0</v>
      </c>
      <c r="O1618">
        <v>0</v>
      </c>
      <c r="P1618">
        <v>0</v>
      </c>
      <c r="Q1618">
        <v>0</v>
      </c>
      <c r="R1618">
        <v>0</v>
      </c>
      <c r="S1618">
        <v>0.2485</v>
      </c>
      <c r="T1618">
        <v>0.35370000000000001</v>
      </c>
      <c r="U1618">
        <v>0.3377</v>
      </c>
      <c r="V1618">
        <v>0.32450000000000001</v>
      </c>
      <c r="W1618">
        <v>0.2651</v>
      </c>
      <c r="X1618">
        <v>0.2555</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row>
    <row r="1619" spans="8:48" x14ac:dyDescent="0.3">
      <c r="H1619" t="s">
        <v>1387</v>
      </c>
      <c r="I1619" t="s">
        <v>1388</v>
      </c>
      <c r="J1619">
        <v>0</v>
      </c>
      <c r="K1619">
        <v>0</v>
      </c>
      <c r="L1619">
        <v>0</v>
      </c>
      <c r="M1619">
        <v>0</v>
      </c>
      <c r="N1619">
        <v>0</v>
      </c>
      <c r="O1619">
        <v>0</v>
      </c>
      <c r="P1619">
        <v>0</v>
      </c>
      <c r="Q1619">
        <v>0</v>
      </c>
      <c r="R1619">
        <v>0</v>
      </c>
      <c r="S1619">
        <v>0</v>
      </c>
      <c r="T1619">
        <v>0</v>
      </c>
      <c r="U1619">
        <v>0</v>
      </c>
      <c r="V1619">
        <v>0</v>
      </c>
      <c r="W1619">
        <v>0</v>
      </c>
      <c r="X1619">
        <v>0</v>
      </c>
      <c r="Y1619">
        <v>0</v>
      </c>
      <c r="Z1619">
        <v>0</v>
      </c>
      <c r="AA1619">
        <v>0.44090000000000001</v>
      </c>
      <c r="AB1619">
        <v>0.76259999999999994</v>
      </c>
      <c r="AC1619">
        <v>0.86980000000000002</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row>
    <row r="1620" spans="8:48" x14ac:dyDescent="0.3">
      <c r="H1620" t="s">
        <v>662</v>
      </c>
      <c r="I1620" t="s">
        <v>663</v>
      </c>
      <c r="J1620">
        <v>0.67069999999999996</v>
      </c>
      <c r="K1620">
        <v>0.59630000000000005</v>
      </c>
      <c r="L1620">
        <v>0.49109999999999998</v>
      </c>
      <c r="M1620">
        <v>0.2137</v>
      </c>
      <c r="N1620">
        <v>0.2099</v>
      </c>
      <c r="O1620">
        <v>0.2026</v>
      </c>
      <c r="P1620">
        <v>0.22819999999999999</v>
      </c>
      <c r="Q1620">
        <v>0.247</v>
      </c>
      <c r="R1620">
        <v>0.24629999999999999</v>
      </c>
      <c r="S1620">
        <v>0.24690000000000001</v>
      </c>
      <c r="T1620">
        <v>0.23960000000000001</v>
      </c>
      <c r="U1620">
        <v>0.25459999999999999</v>
      </c>
      <c r="V1620">
        <v>0.45119999999999999</v>
      </c>
      <c r="W1620">
        <v>0.43169999999999997</v>
      </c>
      <c r="X1620">
        <v>0.46879999999999999</v>
      </c>
      <c r="Y1620">
        <v>0.25209999999999999</v>
      </c>
      <c r="Z1620">
        <v>9.3200000000000005E-2</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row>
    <row r="1621" spans="8:48" x14ac:dyDescent="0.3">
      <c r="H1621" t="s">
        <v>2674</v>
      </c>
      <c r="I1621" t="s">
        <v>2675</v>
      </c>
      <c r="J1621">
        <v>0.43940000000000001</v>
      </c>
      <c r="K1621">
        <v>0.35959999999999998</v>
      </c>
      <c r="L1621">
        <v>0.32319999999999999</v>
      </c>
      <c r="M1621">
        <v>4.87E-2</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row>
    <row r="1622" spans="8:48" x14ac:dyDescent="0.3">
      <c r="H1622" t="s">
        <v>737</v>
      </c>
      <c r="I1622" t="s">
        <v>738</v>
      </c>
      <c r="J1622">
        <v>0</v>
      </c>
      <c r="K1622">
        <v>0</v>
      </c>
      <c r="L1622">
        <v>0</v>
      </c>
      <c r="M1622">
        <v>0</v>
      </c>
      <c r="N1622">
        <v>0</v>
      </c>
      <c r="O1622">
        <v>0</v>
      </c>
      <c r="P1622">
        <v>0</v>
      </c>
      <c r="Q1622">
        <v>0</v>
      </c>
      <c r="R1622">
        <v>0.54320000000000002</v>
      </c>
      <c r="S1622">
        <v>0.51080000000000003</v>
      </c>
      <c r="T1622">
        <v>0.5806</v>
      </c>
      <c r="U1622">
        <v>0.28949999999999998</v>
      </c>
      <c r="V1622">
        <v>0.23519999999999999</v>
      </c>
      <c r="W1622">
        <v>0.2273</v>
      </c>
      <c r="X1622">
        <v>0.26300000000000001</v>
      </c>
      <c r="Y1622">
        <v>0.17299999999999999</v>
      </c>
      <c r="Z1622">
        <v>0.14760000000000001</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row>
    <row r="1623" spans="8:48" x14ac:dyDescent="0.3">
      <c r="H1623" t="s">
        <v>2676</v>
      </c>
      <c r="I1623" t="s">
        <v>2677</v>
      </c>
      <c r="J1623">
        <v>0.77949999999999997</v>
      </c>
      <c r="K1623">
        <v>0.68159999999999998</v>
      </c>
      <c r="L1623">
        <v>0.73070000000000002</v>
      </c>
      <c r="M1623">
        <v>1.2314000000000001</v>
      </c>
      <c r="N1623">
        <v>1.4802999999999999</v>
      </c>
      <c r="O1623">
        <v>1.3588</v>
      </c>
      <c r="P1623">
        <v>1.1938</v>
      </c>
      <c r="Q1623">
        <v>1.1193</v>
      </c>
      <c r="R1623">
        <v>0.76170000000000004</v>
      </c>
      <c r="S1623">
        <v>1.4335</v>
      </c>
      <c r="T1623">
        <v>1.4916</v>
      </c>
      <c r="U1623">
        <v>1.4738</v>
      </c>
      <c r="V1623">
        <v>1.0938000000000001</v>
      </c>
      <c r="W1623">
        <v>0.92390000000000005</v>
      </c>
      <c r="X1623">
        <v>0.85140000000000005</v>
      </c>
      <c r="Y1623">
        <v>0.66500000000000004</v>
      </c>
      <c r="Z1623">
        <v>0.7581</v>
      </c>
      <c r="AA1623">
        <v>0.72170000000000001</v>
      </c>
      <c r="AB1623">
        <v>0.56230000000000002</v>
      </c>
      <c r="AC1623">
        <v>0.60140000000000005</v>
      </c>
      <c r="AD1623">
        <v>0.37869999999999998</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row>
    <row r="1624" spans="8:48" x14ac:dyDescent="0.3">
      <c r="H1624" t="s">
        <v>2678</v>
      </c>
      <c r="I1624" t="s">
        <v>2679</v>
      </c>
      <c r="J1624">
        <v>0.74550000000000005</v>
      </c>
      <c r="K1624">
        <v>0.54679999999999995</v>
      </c>
      <c r="L1624">
        <v>0.51700000000000002</v>
      </c>
      <c r="M1624">
        <v>0.50390000000000001</v>
      </c>
      <c r="N1624">
        <v>0.27289999999999998</v>
      </c>
      <c r="O1624">
        <v>0.215</v>
      </c>
      <c r="P1624">
        <v>0.24229999999999999</v>
      </c>
      <c r="Q1624">
        <v>0.2475</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row>
    <row r="1625" spans="8:48" x14ac:dyDescent="0.3">
      <c r="H1625" t="s">
        <v>2680</v>
      </c>
      <c r="I1625" t="s">
        <v>2681</v>
      </c>
      <c r="J1625">
        <v>0.48809999999999998</v>
      </c>
      <c r="K1625">
        <v>0.42249999999999999</v>
      </c>
      <c r="L1625">
        <v>0.33960000000000001</v>
      </c>
      <c r="M1625">
        <v>2.6200000000000001E-2</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row>
    <row r="1626" spans="8:48" x14ac:dyDescent="0.3">
      <c r="H1626" t="s">
        <v>743</v>
      </c>
      <c r="I1626" t="s">
        <v>744</v>
      </c>
      <c r="J1626">
        <v>0</v>
      </c>
      <c r="K1626">
        <v>0</v>
      </c>
      <c r="L1626">
        <v>0</v>
      </c>
      <c r="M1626">
        <v>0</v>
      </c>
      <c r="N1626">
        <v>0</v>
      </c>
      <c r="O1626">
        <v>0</v>
      </c>
      <c r="P1626">
        <v>0</v>
      </c>
      <c r="Q1626">
        <v>0</v>
      </c>
      <c r="R1626">
        <v>0</v>
      </c>
      <c r="S1626">
        <v>0</v>
      </c>
      <c r="T1626">
        <v>0</v>
      </c>
      <c r="U1626">
        <v>0</v>
      </c>
      <c r="V1626">
        <v>0</v>
      </c>
      <c r="W1626">
        <v>0</v>
      </c>
      <c r="X1626">
        <v>0</v>
      </c>
      <c r="Y1626">
        <v>0.67959999999999998</v>
      </c>
      <c r="Z1626">
        <v>0.68500000000000005</v>
      </c>
      <c r="AA1626">
        <v>0.61250000000000004</v>
      </c>
      <c r="AB1626">
        <v>0.58430000000000004</v>
      </c>
      <c r="AC1626">
        <v>0.79400000000000004</v>
      </c>
      <c r="AD1626">
        <v>0.66579999999999995</v>
      </c>
      <c r="AE1626">
        <v>0.63229999999999997</v>
      </c>
      <c r="AF1626">
        <v>0.57230000000000003</v>
      </c>
      <c r="AG1626">
        <v>0.61029999999999995</v>
      </c>
      <c r="AH1626">
        <v>0</v>
      </c>
      <c r="AI1626">
        <v>0</v>
      </c>
      <c r="AJ1626">
        <v>0</v>
      </c>
      <c r="AK1626">
        <v>0</v>
      </c>
      <c r="AL1626">
        <v>0</v>
      </c>
      <c r="AM1626">
        <v>0</v>
      </c>
      <c r="AN1626">
        <v>0</v>
      </c>
      <c r="AO1626">
        <v>0</v>
      </c>
      <c r="AP1626">
        <v>0</v>
      </c>
      <c r="AQ1626">
        <v>0</v>
      </c>
      <c r="AR1626">
        <v>0</v>
      </c>
      <c r="AS1626">
        <v>0</v>
      </c>
      <c r="AT1626">
        <v>0</v>
      </c>
      <c r="AU1626">
        <v>0</v>
      </c>
      <c r="AV1626">
        <v>0</v>
      </c>
    </row>
    <row r="1627" spans="8:48" x14ac:dyDescent="0.3">
      <c r="H1627" t="s">
        <v>1130</v>
      </c>
      <c r="I1627" t="s">
        <v>1131</v>
      </c>
      <c r="J1627">
        <v>0</v>
      </c>
      <c r="K1627">
        <v>0</v>
      </c>
      <c r="L1627">
        <v>0</v>
      </c>
      <c r="M1627">
        <v>0</v>
      </c>
      <c r="N1627">
        <v>0</v>
      </c>
      <c r="O1627">
        <v>0</v>
      </c>
      <c r="P1627">
        <v>0</v>
      </c>
      <c r="Q1627">
        <v>1.1188</v>
      </c>
      <c r="R1627">
        <v>1.2073</v>
      </c>
      <c r="S1627">
        <v>1.2844</v>
      </c>
      <c r="T1627">
        <v>1.1815</v>
      </c>
      <c r="U1627">
        <v>1.2351000000000001</v>
      </c>
      <c r="V1627">
        <v>0.82879999999999998</v>
      </c>
      <c r="W1627">
        <v>0.86270000000000002</v>
      </c>
      <c r="X1627">
        <v>0.81289999999999996</v>
      </c>
      <c r="Y1627">
        <v>0.64990000000000003</v>
      </c>
      <c r="Z1627">
        <v>0.75109999999999999</v>
      </c>
      <c r="AA1627">
        <v>0.65600000000000003</v>
      </c>
      <c r="AB1627">
        <v>0.6804</v>
      </c>
      <c r="AC1627">
        <v>0.59499999999999997</v>
      </c>
      <c r="AD1627">
        <v>0.26989999999999997</v>
      </c>
      <c r="AE1627">
        <v>0.4773</v>
      </c>
      <c r="AF1627">
        <v>0.50329999999999997</v>
      </c>
      <c r="AG1627">
        <v>0.27310000000000001</v>
      </c>
      <c r="AH1627">
        <v>0.2064</v>
      </c>
      <c r="AI1627">
        <v>0.28349999999999997</v>
      </c>
      <c r="AJ1627">
        <v>0.31640000000000001</v>
      </c>
      <c r="AK1627">
        <v>0.33260000000000001</v>
      </c>
      <c r="AL1627">
        <v>0.27689999999999998</v>
      </c>
      <c r="AM1627">
        <v>0.29899999999999999</v>
      </c>
      <c r="AN1627">
        <v>0.28670000000000001</v>
      </c>
      <c r="AO1627">
        <v>0.34239999999999998</v>
      </c>
      <c r="AP1627">
        <v>0</v>
      </c>
      <c r="AQ1627">
        <v>0</v>
      </c>
      <c r="AR1627">
        <v>0</v>
      </c>
      <c r="AS1627">
        <v>0</v>
      </c>
      <c r="AT1627">
        <v>0</v>
      </c>
      <c r="AU1627">
        <v>0</v>
      </c>
      <c r="AV1627">
        <v>0</v>
      </c>
    </row>
    <row r="1628" spans="8:48" x14ac:dyDescent="0.3">
      <c r="H1628" t="s">
        <v>1401</v>
      </c>
      <c r="I1628" t="s">
        <v>1402</v>
      </c>
      <c r="J1628">
        <v>0.91139999999999999</v>
      </c>
      <c r="K1628">
        <v>0.86109999999999998</v>
      </c>
      <c r="L1628">
        <v>0.80869999999999997</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row>
    <row r="1629" spans="8:48" x14ac:dyDescent="0.3">
      <c r="H1629" t="s">
        <v>2682</v>
      </c>
      <c r="I1629" t="s">
        <v>2683</v>
      </c>
      <c r="J1629">
        <v>0</v>
      </c>
      <c r="K1629">
        <v>0</v>
      </c>
      <c r="L1629">
        <v>0</v>
      </c>
      <c r="M1629">
        <v>0</v>
      </c>
      <c r="N1629">
        <v>0</v>
      </c>
      <c r="O1629">
        <v>0</v>
      </c>
      <c r="P1629">
        <v>0</v>
      </c>
      <c r="Q1629">
        <v>0</v>
      </c>
      <c r="R1629">
        <v>0</v>
      </c>
      <c r="S1629">
        <v>0.15509999999999999</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row>
    <row r="1630" spans="8:48" x14ac:dyDescent="0.3">
      <c r="H1630" t="s">
        <v>1403</v>
      </c>
      <c r="I1630" t="s">
        <v>1404</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0.30399999999999999</v>
      </c>
      <c r="AP1630">
        <v>0.27989999999999998</v>
      </c>
      <c r="AQ1630">
        <v>0.32419999999999999</v>
      </c>
      <c r="AR1630">
        <v>0.33289999999999997</v>
      </c>
      <c r="AS1630">
        <v>0.44379999999999997</v>
      </c>
      <c r="AT1630">
        <v>0.38329999999999997</v>
      </c>
      <c r="AU1630">
        <v>0.37209999999999999</v>
      </c>
      <c r="AV1630">
        <v>0</v>
      </c>
    </row>
    <row r="1631" spans="8:48" x14ac:dyDescent="0.3">
      <c r="H1631" t="s">
        <v>2684</v>
      </c>
      <c r="I1631" t="s">
        <v>2685</v>
      </c>
      <c r="J1631">
        <v>0.37290000000000001</v>
      </c>
      <c r="K1631">
        <v>0.21740000000000001</v>
      </c>
      <c r="L1631">
        <v>0.26050000000000001</v>
      </c>
      <c r="M1631">
        <v>0.26829999999999998</v>
      </c>
      <c r="N1631">
        <v>0.31709999999999999</v>
      </c>
      <c r="O1631">
        <v>0.30819999999999997</v>
      </c>
      <c r="P1631">
        <v>0.30130000000000001</v>
      </c>
      <c r="Q1631">
        <v>0.27850000000000003</v>
      </c>
      <c r="R1631">
        <v>0.51700000000000002</v>
      </c>
      <c r="S1631">
        <v>0.55689999999999995</v>
      </c>
      <c r="T1631">
        <v>0.4839</v>
      </c>
      <c r="U1631">
        <v>0.39329999999999998</v>
      </c>
      <c r="V1631">
        <v>0.4138</v>
      </c>
      <c r="W1631">
        <v>0.42449999999999999</v>
      </c>
      <c r="X1631">
        <v>0.436</v>
      </c>
      <c r="Y1631">
        <v>0.44119999999999998</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row>
    <row r="1632" spans="8:48" x14ac:dyDescent="0.3">
      <c r="H1632" t="s">
        <v>2686</v>
      </c>
      <c r="I1632" t="s">
        <v>2687</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0.3044</v>
      </c>
      <c r="AF1632">
        <v>0.3659</v>
      </c>
      <c r="AG1632">
        <v>0.33300000000000002</v>
      </c>
      <c r="AH1632">
        <v>0.40939999999999999</v>
      </c>
      <c r="AI1632">
        <v>0.37890000000000001</v>
      </c>
      <c r="AJ1632">
        <v>0.4536</v>
      </c>
      <c r="AK1632">
        <v>0.51349999999999996</v>
      </c>
      <c r="AL1632">
        <v>0.4052</v>
      </c>
      <c r="AM1632">
        <v>0.48430000000000001</v>
      </c>
      <c r="AN1632">
        <v>0.35089999999999999</v>
      </c>
      <c r="AO1632">
        <v>0</v>
      </c>
      <c r="AP1632">
        <v>0</v>
      </c>
      <c r="AQ1632">
        <v>0</v>
      </c>
      <c r="AR1632">
        <v>0</v>
      </c>
      <c r="AS1632">
        <v>0</v>
      </c>
      <c r="AT1632">
        <v>0</v>
      </c>
      <c r="AU1632">
        <v>0</v>
      </c>
      <c r="AV1632">
        <v>0</v>
      </c>
    </row>
    <row r="1633" spans="8:48" x14ac:dyDescent="0.3">
      <c r="H1633" t="s">
        <v>2688</v>
      </c>
      <c r="I1633" t="s">
        <v>2689</v>
      </c>
      <c r="J1633">
        <v>0.46110000000000001</v>
      </c>
      <c r="K1633">
        <v>0.26219999999999999</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row>
    <row r="1634" spans="8:48" x14ac:dyDescent="0.3">
      <c r="H1634" t="s">
        <v>2690</v>
      </c>
      <c r="I1634" t="s">
        <v>2691</v>
      </c>
      <c r="J1634">
        <v>0.73070000000000002</v>
      </c>
      <c r="K1634">
        <v>0.75380000000000003</v>
      </c>
      <c r="L1634">
        <v>0.60050000000000003</v>
      </c>
      <c r="M1634">
        <v>0.46060000000000001</v>
      </c>
      <c r="N1634">
        <v>0.49070000000000003</v>
      </c>
      <c r="O1634">
        <v>0.57930000000000004</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row>
    <row r="1635" spans="8:48" x14ac:dyDescent="0.3">
      <c r="H1635" t="s">
        <v>1415</v>
      </c>
      <c r="I1635" t="s">
        <v>1416</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0.30049999999999999</v>
      </c>
      <c r="AH1635">
        <v>0.2984</v>
      </c>
      <c r="AI1635">
        <v>0.31519999999999998</v>
      </c>
      <c r="AJ1635">
        <v>0.3236</v>
      </c>
      <c r="AK1635">
        <v>0</v>
      </c>
      <c r="AL1635">
        <v>0</v>
      </c>
      <c r="AM1635">
        <v>0</v>
      </c>
      <c r="AN1635">
        <v>0</v>
      </c>
      <c r="AO1635">
        <v>0</v>
      </c>
      <c r="AP1635">
        <v>0</v>
      </c>
      <c r="AQ1635">
        <v>0</v>
      </c>
      <c r="AR1635">
        <v>0</v>
      </c>
      <c r="AS1635">
        <v>0</v>
      </c>
      <c r="AT1635">
        <v>0</v>
      </c>
      <c r="AU1635">
        <v>0</v>
      </c>
      <c r="AV1635">
        <v>0</v>
      </c>
    </row>
    <row r="1636" spans="8:48" x14ac:dyDescent="0.3">
      <c r="H1636" t="s">
        <v>1419</v>
      </c>
      <c r="I1636" t="s">
        <v>1420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0.30509999999999998</v>
      </c>
      <c r="AN1636">
        <v>0.34470000000000001</v>
      </c>
      <c r="AO1636">
        <v>0.36670000000000003</v>
      </c>
      <c r="AP1636">
        <v>0.3155</v>
      </c>
      <c r="AQ1636">
        <v>0.3105</v>
      </c>
      <c r="AR1636">
        <v>0</v>
      </c>
      <c r="AS1636">
        <v>0</v>
      </c>
      <c r="AT1636">
        <v>0</v>
      </c>
      <c r="AU1636">
        <v>0</v>
      </c>
      <c r="AV1636">
        <v>0</v>
      </c>
    </row>
    <row r="1637" spans="8:48" x14ac:dyDescent="0.3">
      <c r="H1637" t="s">
        <v>2692</v>
      </c>
      <c r="I1637" t="s">
        <v>2693</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0.34760000000000002</v>
      </c>
      <c r="AT1637">
        <v>0.34739999999999999</v>
      </c>
      <c r="AU1637">
        <v>0.31780000000000003</v>
      </c>
      <c r="AV1637">
        <v>0</v>
      </c>
    </row>
    <row r="1638" spans="8:48" x14ac:dyDescent="0.3">
      <c r="H1638" t="s">
        <v>1340</v>
      </c>
      <c r="I1638" t="s">
        <v>1341</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1.0603</v>
      </c>
      <c r="AI1638">
        <v>0</v>
      </c>
      <c r="AJ1638">
        <v>0</v>
      </c>
      <c r="AK1638">
        <v>0</v>
      </c>
      <c r="AL1638">
        <v>0</v>
      </c>
      <c r="AM1638">
        <v>0</v>
      </c>
      <c r="AN1638">
        <v>0</v>
      </c>
      <c r="AO1638">
        <v>0</v>
      </c>
      <c r="AP1638">
        <v>0</v>
      </c>
      <c r="AQ1638">
        <v>0</v>
      </c>
      <c r="AR1638">
        <v>0</v>
      </c>
      <c r="AS1638">
        <v>0</v>
      </c>
      <c r="AT1638">
        <v>0</v>
      </c>
      <c r="AU1638">
        <v>0</v>
      </c>
      <c r="AV1638">
        <v>0</v>
      </c>
    </row>
    <row r="1639" spans="8:48" x14ac:dyDescent="0.3">
      <c r="H1639" t="s">
        <v>2694</v>
      </c>
      <c r="I1639" t="s">
        <v>2695</v>
      </c>
      <c r="J1639">
        <v>0.77180000000000004</v>
      </c>
      <c r="K1639">
        <v>0.65349999999999997</v>
      </c>
      <c r="L1639">
        <v>0.66110000000000002</v>
      </c>
      <c r="M1639">
        <v>0.41639999999999999</v>
      </c>
      <c r="N1639">
        <v>2.93E-2</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row>
    <row r="1640" spans="8:48" x14ac:dyDescent="0.3">
      <c r="H1640" t="s">
        <v>2696</v>
      </c>
      <c r="I1640" t="s">
        <v>2697</v>
      </c>
      <c r="J1640">
        <v>0</v>
      </c>
      <c r="K1640">
        <v>0.20530000000000001</v>
      </c>
      <c r="L1640">
        <v>0.1842</v>
      </c>
      <c r="M1640">
        <v>9.8000000000000004E-2</v>
      </c>
      <c r="N1640">
        <v>6.6500000000000004E-2</v>
      </c>
      <c r="O1640">
        <v>3.7199999999999997E-2</v>
      </c>
      <c r="P1640">
        <v>1.04E-2</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row>
    <row r="1641" spans="8:48" x14ac:dyDescent="0.3">
      <c r="H1641" t="s">
        <v>2698</v>
      </c>
      <c r="I1641" t="s">
        <v>2699</v>
      </c>
      <c r="J1641">
        <v>0.2024</v>
      </c>
      <c r="K1641">
        <v>7.3300000000000004E-2</v>
      </c>
      <c r="L1641">
        <v>7.6100000000000001E-2</v>
      </c>
      <c r="M1641">
        <v>9.0300000000000005E-2</v>
      </c>
      <c r="N1641">
        <v>8.2000000000000003E-2</v>
      </c>
      <c r="O1641">
        <v>7.9799999999999996E-2</v>
      </c>
      <c r="P1641">
        <v>8.6800000000000002E-2</v>
      </c>
      <c r="Q1641">
        <v>1.9699999999999999E-2</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row>
    <row r="1642" spans="8:48" x14ac:dyDescent="0.3">
      <c r="H1642" t="s">
        <v>77</v>
      </c>
      <c r="I1642" t="s">
        <v>625</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0.70689999999999997</v>
      </c>
      <c r="AI1642">
        <v>1.2361</v>
      </c>
      <c r="AJ1642">
        <v>0.79810000000000003</v>
      </c>
      <c r="AK1642">
        <v>0.87839999999999996</v>
      </c>
      <c r="AL1642">
        <v>0.79169999999999996</v>
      </c>
      <c r="AM1642">
        <v>0.55089999999999995</v>
      </c>
      <c r="AN1642">
        <v>0.30230000000000001</v>
      </c>
      <c r="AO1642">
        <v>0</v>
      </c>
      <c r="AP1642">
        <v>0</v>
      </c>
      <c r="AQ1642">
        <v>0</v>
      </c>
      <c r="AR1642">
        <v>0</v>
      </c>
      <c r="AS1642">
        <v>0</v>
      </c>
      <c r="AT1642">
        <v>0</v>
      </c>
      <c r="AU1642">
        <v>0</v>
      </c>
      <c r="AV1642">
        <v>0</v>
      </c>
    </row>
    <row r="1643" spans="8:48" x14ac:dyDescent="0.3">
      <c r="H1643" t="s">
        <v>2700</v>
      </c>
      <c r="I1643" t="s">
        <v>2701</v>
      </c>
      <c r="J1643">
        <v>0.34360000000000002</v>
      </c>
      <c r="K1643">
        <v>0.30790000000000001</v>
      </c>
      <c r="L1643">
        <v>0.32029999999999997</v>
      </c>
      <c r="M1643">
        <v>0.28470000000000001</v>
      </c>
      <c r="N1643">
        <v>0.31659999999999999</v>
      </c>
      <c r="O1643">
        <v>0.42780000000000001</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row>
    <row r="1644" spans="8:48" x14ac:dyDescent="0.3">
      <c r="H1644" t="s">
        <v>1435</v>
      </c>
      <c r="I1644" t="s">
        <v>1436</v>
      </c>
      <c r="J1644">
        <v>0.45760000000000001</v>
      </c>
      <c r="K1644">
        <v>0.60619999999999996</v>
      </c>
      <c r="L1644">
        <v>0.1835</v>
      </c>
      <c r="M1644">
        <v>0.1118</v>
      </c>
      <c r="N1644">
        <v>0.14050000000000001</v>
      </c>
      <c r="O1644">
        <v>0</v>
      </c>
      <c r="P1644">
        <v>0</v>
      </c>
      <c r="Q1644">
        <v>0</v>
      </c>
      <c r="R1644">
        <v>9.2899999999999996E-2</v>
      </c>
      <c r="S1644">
        <v>0.1057</v>
      </c>
      <c r="T1644">
        <v>0.50039999999999996</v>
      </c>
      <c r="U1644">
        <v>0.54859999999999998</v>
      </c>
      <c r="V1644">
        <v>0.54359999999999997</v>
      </c>
      <c r="W1644">
        <v>0.45329999999999998</v>
      </c>
      <c r="X1644">
        <v>0.54090000000000005</v>
      </c>
      <c r="Y1644">
        <v>0.48459999999999998</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row>
    <row r="1645" spans="8:48" x14ac:dyDescent="0.3">
      <c r="H1645" t="s">
        <v>2702</v>
      </c>
      <c r="I1645" t="s">
        <v>2703</v>
      </c>
      <c r="J1645">
        <v>0</v>
      </c>
      <c r="K1645">
        <v>0</v>
      </c>
      <c r="L1645">
        <v>0</v>
      </c>
      <c r="M1645">
        <v>0</v>
      </c>
      <c r="N1645">
        <v>0</v>
      </c>
      <c r="O1645">
        <v>0</v>
      </c>
      <c r="P1645">
        <v>0</v>
      </c>
      <c r="Q1645">
        <v>0</v>
      </c>
      <c r="R1645">
        <v>0</v>
      </c>
      <c r="S1645">
        <v>0</v>
      </c>
      <c r="T1645">
        <v>0</v>
      </c>
      <c r="U1645">
        <v>0</v>
      </c>
      <c r="V1645">
        <v>0</v>
      </c>
      <c r="W1645">
        <v>0</v>
      </c>
      <c r="X1645">
        <v>0</v>
      </c>
      <c r="Y1645">
        <v>0</v>
      </c>
      <c r="Z1645">
        <v>0.69030000000000002</v>
      </c>
      <c r="AA1645">
        <v>1.1331</v>
      </c>
      <c r="AB1645">
        <v>1.8774999999999999</v>
      </c>
      <c r="AC1645">
        <v>1.5832999999999999</v>
      </c>
      <c r="AD1645">
        <v>1.6114999999999999</v>
      </c>
      <c r="AE1645">
        <v>1.0141</v>
      </c>
      <c r="AF1645">
        <v>0.79579999999999995</v>
      </c>
      <c r="AG1645">
        <v>0</v>
      </c>
      <c r="AH1645">
        <v>0</v>
      </c>
      <c r="AI1645">
        <v>0</v>
      </c>
      <c r="AJ1645">
        <v>0</v>
      </c>
      <c r="AK1645">
        <v>0</v>
      </c>
      <c r="AL1645">
        <v>0</v>
      </c>
      <c r="AM1645">
        <v>0</v>
      </c>
      <c r="AN1645">
        <v>0</v>
      </c>
      <c r="AO1645">
        <v>0</v>
      </c>
      <c r="AP1645">
        <v>0</v>
      </c>
      <c r="AQ1645">
        <v>0</v>
      </c>
      <c r="AR1645">
        <v>0</v>
      </c>
      <c r="AS1645">
        <v>0</v>
      </c>
      <c r="AT1645">
        <v>0</v>
      </c>
      <c r="AU1645">
        <v>0</v>
      </c>
      <c r="AV1645">
        <v>0</v>
      </c>
    </row>
    <row r="1646" spans="8:48" x14ac:dyDescent="0.3">
      <c r="H1646" t="s">
        <v>693</v>
      </c>
      <c r="I1646" t="s">
        <v>694</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0.17399999999999999</v>
      </c>
      <c r="AK1646">
        <v>0.31669999999999998</v>
      </c>
      <c r="AL1646">
        <v>0.18609999999999999</v>
      </c>
      <c r="AM1646">
        <v>8.8999999999999996E-2</v>
      </c>
      <c r="AN1646">
        <v>0</v>
      </c>
      <c r="AO1646">
        <v>0</v>
      </c>
      <c r="AP1646">
        <v>0</v>
      </c>
      <c r="AQ1646">
        <v>0</v>
      </c>
      <c r="AR1646">
        <v>0</v>
      </c>
      <c r="AS1646">
        <v>0</v>
      </c>
      <c r="AT1646">
        <v>0</v>
      </c>
      <c r="AU1646">
        <v>0</v>
      </c>
      <c r="AV1646">
        <v>0</v>
      </c>
    </row>
    <row r="1647" spans="8:48" x14ac:dyDescent="0.3">
      <c r="H1647" t="s">
        <v>2704</v>
      </c>
      <c r="I1647" t="s">
        <v>2705</v>
      </c>
      <c r="J1647">
        <v>0.96179999999999999</v>
      </c>
      <c r="K1647">
        <v>0.83950000000000002</v>
      </c>
      <c r="L1647">
        <v>0.71279999999999999</v>
      </c>
      <c r="M1647">
        <v>0.53959999999999997</v>
      </c>
      <c r="N1647">
        <v>0.54810000000000003</v>
      </c>
      <c r="O1647">
        <v>0.28089999999999998</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row>
    <row r="1648" spans="8:48" x14ac:dyDescent="0.3">
      <c r="H1648" t="s">
        <v>763</v>
      </c>
      <c r="I1648" t="s">
        <v>764</v>
      </c>
      <c r="J1648">
        <v>0.1125</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0.28870000000000001</v>
      </c>
      <c r="AK1648">
        <v>0.45150000000000001</v>
      </c>
      <c r="AL1648">
        <v>0.3135</v>
      </c>
      <c r="AM1648">
        <v>0</v>
      </c>
      <c r="AN1648">
        <v>0</v>
      </c>
      <c r="AO1648">
        <v>0</v>
      </c>
      <c r="AP1648">
        <v>0</v>
      </c>
      <c r="AQ1648">
        <v>0</v>
      </c>
      <c r="AR1648">
        <v>0</v>
      </c>
      <c r="AS1648">
        <v>0</v>
      </c>
      <c r="AT1648">
        <v>0</v>
      </c>
      <c r="AU1648">
        <v>0</v>
      </c>
      <c r="AV1648">
        <v>0</v>
      </c>
    </row>
    <row r="1649" spans="8:48" x14ac:dyDescent="0.3">
      <c r="H1649" t="s">
        <v>2706</v>
      </c>
      <c r="I1649" t="s">
        <v>2707</v>
      </c>
      <c r="J1649">
        <v>0.14449999999999999</v>
      </c>
      <c r="K1649">
        <v>0.15540000000000001</v>
      </c>
      <c r="L1649">
        <v>0.1825</v>
      </c>
      <c r="M1649">
        <v>0.27879999999999999</v>
      </c>
      <c r="N1649">
        <v>0.46279999999999999</v>
      </c>
      <c r="O1649">
        <v>0.53979999999999995</v>
      </c>
      <c r="P1649">
        <v>0.7107</v>
      </c>
      <c r="Q1649">
        <v>0.91549999999999998</v>
      </c>
      <c r="R1649">
        <v>1.0775999999999999</v>
      </c>
      <c r="S1649">
        <v>0.97689999999999999</v>
      </c>
      <c r="T1649">
        <v>0.72719999999999996</v>
      </c>
      <c r="U1649">
        <v>0.59140000000000004</v>
      </c>
      <c r="V1649">
        <v>0.63819999999999999</v>
      </c>
      <c r="W1649">
        <v>0.77249999999999996</v>
      </c>
      <c r="X1649">
        <v>0.81610000000000005</v>
      </c>
      <c r="Y1649">
        <v>0.86699999999999999</v>
      </c>
      <c r="Z1649">
        <v>0.76900000000000002</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row>
    <row r="1650" spans="8:48" x14ac:dyDescent="0.3">
      <c r="H1650" t="s">
        <v>447</v>
      </c>
      <c r="I1650" t="s">
        <v>603</v>
      </c>
      <c r="J1650">
        <v>0</v>
      </c>
      <c r="K1650">
        <v>0</v>
      </c>
      <c r="L1650">
        <v>0</v>
      </c>
      <c r="M1650">
        <v>0</v>
      </c>
      <c r="N1650">
        <v>0</v>
      </c>
      <c r="O1650">
        <v>0</v>
      </c>
      <c r="P1650">
        <v>0</v>
      </c>
      <c r="Q1650">
        <v>0</v>
      </c>
      <c r="R1650">
        <v>0</v>
      </c>
      <c r="S1650">
        <v>0</v>
      </c>
      <c r="T1650">
        <v>0</v>
      </c>
      <c r="U1650">
        <v>0</v>
      </c>
      <c r="V1650">
        <v>0</v>
      </c>
      <c r="W1650">
        <v>0</v>
      </c>
      <c r="X1650">
        <v>0</v>
      </c>
      <c r="Y1650">
        <v>0</v>
      </c>
      <c r="Z1650">
        <v>0.37919999999999998</v>
      </c>
      <c r="AA1650">
        <v>0.60229999999999995</v>
      </c>
      <c r="AB1650">
        <v>0.53910000000000002</v>
      </c>
      <c r="AC1650">
        <v>0.54620000000000002</v>
      </c>
      <c r="AD1650">
        <v>0.60740000000000005</v>
      </c>
      <c r="AE1650">
        <v>0.61070000000000002</v>
      </c>
      <c r="AF1650">
        <v>0.82789999999999997</v>
      </c>
      <c r="AG1650">
        <v>0.93400000000000005</v>
      </c>
      <c r="AH1650">
        <v>0.93069999999999997</v>
      </c>
      <c r="AI1650">
        <v>0.74660000000000004</v>
      </c>
      <c r="AJ1650">
        <v>0</v>
      </c>
      <c r="AK1650">
        <v>0</v>
      </c>
      <c r="AL1650">
        <v>0</v>
      </c>
      <c r="AM1650">
        <v>0</v>
      </c>
      <c r="AN1650">
        <v>0</v>
      </c>
      <c r="AO1650">
        <v>0</v>
      </c>
      <c r="AP1650">
        <v>0</v>
      </c>
      <c r="AQ1650">
        <v>0</v>
      </c>
      <c r="AR1650">
        <v>0</v>
      </c>
      <c r="AS1650">
        <v>0</v>
      </c>
      <c r="AT1650">
        <v>0</v>
      </c>
      <c r="AU1650">
        <v>0</v>
      </c>
      <c r="AV1650">
        <v>0</v>
      </c>
    </row>
    <row r="1651" spans="8:48" x14ac:dyDescent="0.3">
      <c r="H1651" t="s">
        <v>2708</v>
      </c>
      <c r="I1651" t="s">
        <v>2709</v>
      </c>
      <c r="J1651">
        <v>0.1043</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row>
    <row r="1652" spans="8:48" x14ac:dyDescent="0.3">
      <c r="H1652" t="s">
        <v>769</v>
      </c>
      <c r="I1652" t="s">
        <v>770</v>
      </c>
      <c r="J1652">
        <v>0.47420000000000001</v>
      </c>
      <c r="K1652">
        <v>0.4698</v>
      </c>
      <c r="L1652">
        <v>0.4214</v>
      </c>
      <c r="M1652">
        <v>0.32569999999999999</v>
      </c>
      <c r="N1652">
        <v>0.19289999999999999</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row>
    <row r="1653" spans="8:48" x14ac:dyDescent="0.3">
      <c r="H1653" t="s">
        <v>2710</v>
      </c>
      <c r="I1653" t="s">
        <v>2711</v>
      </c>
      <c r="J1653">
        <v>9.4799999999999995E-2</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row>
    <row r="1654" spans="8:48" x14ac:dyDescent="0.3">
      <c r="H1654" t="s">
        <v>1453</v>
      </c>
      <c r="I1654" t="s">
        <v>1454</v>
      </c>
      <c r="J1654">
        <v>0</v>
      </c>
      <c r="K1654">
        <v>0</v>
      </c>
      <c r="L1654">
        <v>0</v>
      </c>
      <c r="M1654">
        <v>0</v>
      </c>
      <c r="N1654">
        <v>0</v>
      </c>
      <c r="O1654">
        <v>0</v>
      </c>
      <c r="P1654">
        <v>0</v>
      </c>
      <c r="Q1654">
        <v>0</v>
      </c>
      <c r="R1654">
        <v>0</v>
      </c>
      <c r="S1654">
        <v>0</v>
      </c>
      <c r="T1654">
        <v>0</v>
      </c>
      <c r="U1654">
        <v>0</v>
      </c>
      <c r="V1654">
        <v>0</v>
      </c>
      <c r="W1654">
        <v>0</v>
      </c>
      <c r="X1654">
        <v>0</v>
      </c>
      <c r="Y1654">
        <v>0.37659999999999999</v>
      </c>
      <c r="Z1654">
        <v>0.255</v>
      </c>
      <c r="AA1654">
        <v>0.251</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row>
    <row r="1655" spans="8:48" x14ac:dyDescent="0.3">
      <c r="H1655" t="s">
        <v>1455</v>
      </c>
      <c r="I1655" t="s">
        <v>1456</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0.12509999999999999</v>
      </c>
      <c r="AD1655">
        <v>0.3352</v>
      </c>
      <c r="AE1655">
        <v>0.3044</v>
      </c>
      <c r="AF1655">
        <v>0.34100000000000003</v>
      </c>
      <c r="AG1655">
        <v>0.31769999999999998</v>
      </c>
      <c r="AH1655">
        <v>0.30630000000000002</v>
      </c>
      <c r="AI1655">
        <v>0.35620000000000002</v>
      </c>
      <c r="AJ1655">
        <v>0.45379999999999998</v>
      </c>
      <c r="AK1655">
        <v>0.37969999999999998</v>
      </c>
      <c r="AL1655">
        <v>0.32500000000000001</v>
      </c>
      <c r="AM1655">
        <v>0.31669999999999998</v>
      </c>
      <c r="AN1655">
        <v>0.3196</v>
      </c>
      <c r="AO1655">
        <v>0.36480000000000001</v>
      </c>
      <c r="AP1655">
        <v>0.27100000000000002</v>
      </c>
      <c r="AQ1655">
        <v>0</v>
      </c>
      <c r="AR1655">
        <v>0</v>
      </c>
      <c r="AS1655">
        <v>0</v>
      </c>
      <c r="AT1655">
        <v>0</v>
      </c>
      <c r="AU1655">
        <v>0</v>
      </c>
      <c r="AV1655">
        <v>0</v>
      </c>
    </row>
    <row r="1656" spans="8:48" x14ac:dyDescent="0.3">
      <c r="H1656" t="s">
        <v>2712</v>
      </c>
      <c r="I1656" t="s">
        <v>2713</v>
      </c>
      <c r="J1656">
        <v>0</v>
      </c>
      <c r="K1656">
        <v>0</v>
      </c>
      <c r="L1656">
        <v>0</v>
      </c>
      <c r="M1656">
        <v>0</v>
      </c>
      <c r="N1656">
        <v>0</v>
      </c>
      <c r="O1656">
        <v>0</v>
      </c>
      <c r="P1656">
        <v>0</v>
      </c>
      <c r="Q1656">
        <v>0</v>
      </c>
      <c r="R1656">
        <v>0</v>
      </c>
      <c r="S1656">
        <v>0</v>
      </c>
      <c r="T1656">
        <v>0</v>
      </c>
      <c r="U1656">
        <v>0</v>
      </c>
      <c r="V1656">
        <v>0</v>
      </c>
      <c r="W1656">
        <v>0</v>
      </c>
      <c r="X1656">
        <v>0</v>
      </c>
      <c r="Y1656">
        <v>0.28810000000000002</v>
      </c>
      <c r="Z1656">
        <v>0.2596</v>
      </c>
      <c r="AA1656">
        <v>0.28449999999999998</v>
      </c>
      <c r="AB1656">
        <v>0.20669999999999999</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row>
    <row r="1657" spans="8:48" x14ac:dyDescent="0.3">
      <c r="H1657" t="s">
        <v>1459</v>
      </c>
      <c r="I1657" t="s">
        <v>1460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0.2928</v>
      </c>
      <c r="AR1657">
        <v>0.25009999999999999</v>
      </c>
      <c r="AS1657">
        <v>0.31680000000000003</v>
      </c>
      <c r="AT1657">
        <v>0</v>
      </c>
      <c r="AU1657">
        <v>0</v>
      </c>
      <c r="AV1657">
        <v>0</v>
      </c>
    </row>
    <row r="1658" spans="8:48" x14ac:dyDescent="0.3">
      <c r="H1658" t="s">
        <v>2714</v>
      </c>
      <c r="I1658" t="s">
        <v>2715</v>
      </c>
      <c r="J1658">
        <v>0</v>
      </c>
      <c r="K1658">
        <v>0</v>
      </c>
      <c r="L1658">
        <v>0</v>
      </c>
      <c r="M1658">
        <v>0</v>
      </c>
      <c r="N1658">
        <v>0</v>
      </c>
      <c r="O1658">
        <v>0</v>
      </c>
      <c r="P1658">
        <v>0</v>
      </c>
      <c r="Q1658">
        <v>0</v>
      </c>
      <c r="R1658">
        <v>0</v>
      </c>
      <c r="S1658">
        <v>0</v>
      </c>
      <c r="T1658">
        <v>0</v>
      </c>
      <c r="U1658">
        <v>0</v>
      </c>
      <c r="V1658">
        <v>0.50139999999999996</v>
      </c>
      <c r="W1658">
        <v>0.59499999999999997</v>
      </c>
      <c r="X1658">
        <v>0.51949999999999996</v>
      </c>
      <c r="Y1658">
        <v>0.84889999999999999</v>
      </c>
      <c r="Z1658">
        <v>0.91600000000000004</v>
      </c>
      <c r="AA1658">
        <v>1.0144</v>
      </c>
      <c r="AB1658">
        <v>0.56589999999999996</v>
      </c>
      <c r="AC1658">
        <v>0.53049999999999997</v>
      </c>
      <c r="AD1658">
        <v>0.50590000000000002</v>
      </c>
      <c r="AE1658">
        <v>0.69730000000000003</v>
      </c>
      <c r="AF1658">
        <v>0.45190000000000002</v>
      </c>
      <c r="AG1658">
        <v>0.27779999999999999</v>
      </c>
      <c r="AH1658">
        <v>0.2092</v>
      </c>
      <c r="AI1658">
        <v>0.32979999999999998</v>
      </c>
      <c r="AJ1658">
        <v>0.29699999999999999</v>
      </c>
      <c r="AK1658">
        <v>0.35320000000000001</v>
      </c>
      <c r="AL1658">
        <v>0.26169999999999999</v>
      </c>
      <c r="AM1658">
        <v>0.313</v>
      </c>
      <c r="AN1658">
        <v>0.26939999999999997</v>
      </c>
      <c r="AO1658">
        <v>0.31719999999999998</v>
      </c>
      <c r="AP1658">
        <v>0.26150000000000001</v>
      </c>
      <c r="AQ1658">
        <v>0.24490000000000001</v>
      </c>
      <c r="AR1658">
        <v>0.2056</v>
      </c>
      <c r="AS1658">
        <v>0.21010000000000001</v>
      </c>
      <c r="AT1658">
        <v>0.29670000000000002</v>
      </c>
      <c r="AU1658">
        <v>0</v>
      </c>
      <c r="AV1658">
        <v>0</v>
      </c>
    </row>
    <row r="1659" spans="8:48" x14ac:dyDescent="0.3">
      <c r="H1659" t="s">
        <v>1467</v>
      </c>
      <c r="I1659" t="s">
        <v>1468</v>
      </c>
      <c r="J1659">
        <v>0</v>
      </c>
      <c r="K1659">
        <v>0.1605</v>
      </c>
      <c r="L1659">
        <v>0.1394</v>
      </c>
      <c r="M1659">
        <v>0.1232</v>
      </c>
      <c r="N1659">
        <v>0.1181</v>
      </c>
      <c r="O1659">
        <v>9.7100000000000006E-2</v>
      </c>
      <c r="P1659">
        <v>0.11840000000000001</v>
      </c>
      <c r="Q1659">
        <v>0.10290000000000001</v>
      </c>
      <c r="R1659">
        <v>0</v>
      </c>
      <c r="S1659">
        <v>0</v>
      </c>
      <c r="T1659">
        <v>0</v>
      </c>
      <c r="U1659">
        <v>0</v>
      </c>
      <c r="V1659">
        <v>0</v>
      </c>
      <c r="W1659">
        <v>0</v>
      </c>
      <c r="X1659">
        <v>0</v>
      </c>
      <c r="Y1659">
        <v>0</v>
      </c>
      <c r="Z1659">
        <v>0</v>
      </c>
      <c r="AA1659">
        <v>0</v>
      </c>
      <c r="AB1659">
        <v>0.53839999999999999</v>
      </c>
      <c r="AC1659">
        <v>0.65149999999999997</v>
      </c>
      <c r="AD1659">
        <v>0.58989999999999998</v>
      </c>
      <c r="AE1659">
        <v>0.57140000000000002</v>
      </c>
      <c r="AF1659">
        <v>0</v>
      </c>
      <c r="AG1659">
        <v>0</v>
      </c>
      <c r="AH1659">
        <v>0</v>
      </c>
      <c r="AI1659">
        <v>0</v>
      </c>
      <c r="AJ1659">
        <v>0</v>
      </c>
      <c r="AK1659">
        <v>0</v>
      </c>
      <c r="AL1659">
        <v>0</v>
      </c>
      <c r="AM1659">
        <v>0</v>
      </c>
      <c r="AN1659">
        <v>0</v>
      </c>
      <c r="AO1659">
        <v>0</v>
      </c>
      <c r="AP1659">
        <v>0</v>
      </c>
      <c r="AQ1659">
        <v>0</v>
      </c>
      <c r="AR1659">
        <v>0</v>
      </c>
      <c r="AS1659">
        <v>0</v>
      </c>
      <c r="AT1659">
        <v>0</v>
      </c>
      <c r="AU1659">
        <v>0</v>
      </c>
      <c r="AV1659">
        <v>0</v>
      </c>
    </row>
    <row r="1660" spans="8:48" x14ac:dyDescent="0.3">
      <c r="H1660" t="s">
        <v>2716</v>
      </c>
      <c r="I1660" t="s">
        <v>2717</v>
      </c>
      <c r="J1660">
        <v>0.23549999999999999</v>
      </c>
      <c r="K1660">
        <v>0.2334</v>
      </c>
      <c r="L1660">
        <v>0.24329999999999999</v>
      </c>
      <c r="M1660">
        <v>0.46260000000000001</v>
      </c>
      <c r="N1660">
        <v>0.59670000000000001</v>
      </c>
      <c r="O1660">
        <v>0.51170000000000004</v>
      </c>
      <c r="P1660">
        <v>0.21640000000000001</v>
      </c>
      <c r="Q1660">
        <v>0.12230000000000001</v>
      </c>
      <c r="R1660">
        <v>8.6300000000000002E-2</v>
      </c>
      <c r="S1660">
        <v>7.4399999999999994E-2</v>
      </c>
      <c r="T1660">
        <v>6.2799999999999995E-2</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row>
    <row r="1661" spans="8:48" x14ac:dyDescent="0.3">
      <c r="H1661" t="s">
        <v>2718</v>
      </c>
      <c r="I1661" t="s">
        <v>2719</v>
      </c>
      <c r="J1661">
        <v>0.51470000000000005</v>
      </c>
      <c r="K1661">
        <v>0.46450000000000002</v>
      </c>
      <c r="L1661">
        <v>0.79100000000000004</v>
      </c>
      <c r="M1661">
        <v>0.60609999999999997</v>
      </c>
      <c r="N1661">
        <v>0.58640000000000003</v>
      </c>
      <c r="O1661">
        <v>0.41320000000000001</v>
      </c>
      <c r="P1661">
        <v>0</v>
      </c>
      <c r="Q1661">
        <v>0.53059999999999996</v>
      </c>
      <c r="R1661">
        <v>0.43809999999999999</v>
      </c>
      <c r="S1661">
        <v>0.51259999999999994</v>
      </c>
      <c r="T1661">
        <v>0.53939999999999999</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row>
    <row r="1662" spans="8:48" x14ac:dyDescent="0.3">
      <c r="H1662" t="s">
        <v>2720</v>
      </c>
      <c r="I1662" t="s">
        <v>2721</v>
      </c>
      <c r="J1662">
        <v>0.22570000000000001</v>
      </c>
      <c r="K1662">
        <v>0.1983</v>
      </c>
      <c r="L1662">
        <v>0.1721</v>
      </c>
      <c r="M1662">
        <v>0.182</v>
      </c>
      <c r="N1662">
        <v>0.25569999999999998</v>
      </c>
      <c r="O1662">
        <v>0.20449999999999999</v>
      </c>
      <c r="P1662">
        <v>0.23619999999999999</v>
      </c>
      <c r="Q1662">
        <v>0.2331</v>
      </c>
      <c r="R1662">
        <v>0.16889999999999999</v>
      </c>
      <c r="S1662">
        <v>0.1118</v>
      </c>
      <c r="T1662">
        <v>0</v>
      </c>
      <c r="U1662">
        <v>0</v>
      </c>
      <c r="V1662">
        <v>0</v>
      </c>
      <c r="W1662">
        <v>0</v>
      </c>
      <c r="X1662">
        <v>0</v>
      </c>
      <c r="Y1662">
        <v>0</v>
      </c>
      <c r="Z1662">
        <v>0</v>
      </c>
      <c r="AA1662">
        <v>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row>
    <row r="1663" spans="8:48" x14ac:dyDescent="0.3">
      <c r="H1663" t="s">
        <v>448</v>
      </c>
      <c r="I1663" t="s">
        <v>604</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1.4543999999999999</v>
      </c>
      <c r="AE1663">
        <v>1.5705</v>
      </c>
      <c r="AF1663">
        <v>1.5546</v>
      </c>
      <c r="AG1663">
        <v>0.85909999999999997</v>
      </c>
      <c r="AH1663">
        <v>1.0544</v>
      </c>
      <c r="AI1663">
        <v>1.0328999999999999</v>
      </c>
      <c r="AJ1663">
        <v>1.018</v>
      </c>
      <c r="AK1663">
        <v>0.98450000000000004</v>
      </c>
      <c r="AL1663">
        <v>0.88890000000000002</v>
      </c>
      <c r="AM1663">
        <v>1.1695</v>
      </c>
      <c r="AN1663">
        <v>0.98099999999999998</v>
      </c>
      <c r="AO1663">
        <v>0.89159999999999995</v>
      </c>
      <c r="AP1663">
        <v>0.66800000000000004</v>
      </c>
      <c r="AQ1663">
        <v>0</v>
      </c>
      <c r="AR1663">
        <v>0</v>
      </c>
      <c r="AS1663">
        <v>0</v>
      </c>
      <c r="AT1663">
        <v>0</v>
      </c>
      <c r="AU1663">
        <v>0</v>
      </c>
      <c r="AV1663">
        <v>0</v>
      </c>
    </row>
    <row r="1664" spans="8:48" x14ac:dyDescent="0.3">
      <c r="H1664" t="s">
        <v>421</v>
      </c>
      <c r="I1664" t="s">
        <v>581</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0.18140000000000001</v>
      </c>
      <c r="AM1664">
        <v>0.37359999999999999</v>
      </c>
      <c r="AN1664">
        <v>0</v>
      </c>
      <c r="AO1664">
        <v>0</v>
      </c>
      <c r="AP1664">
        <v>0</v>
      </c>
      <c r="AQ1664">
        <v>0</v>
      </c>
      <c r="AR1664">
        <v>0</v>
      </c>
      <c r="AS1664">
        <v>0</v>
      </c>
      <c r="AT1664">
        <v>0</v>
      </c>
      <c r="AU1664">
        <v>0</v>
      </c>
      <c r="AV1664">
        <v>0</v>
      </c>
    </row>
    <row r="1665" spans="8:48" x14ac:dyDescent="0.3">
      <c r="H1665" t="s">
        <v>695</v>
      </c>
      <c r="I1665" t="s">
        <v>696</v>
      </c>
      <c r="J1665">
        <v>0</v>
      </c>
      <c r="K1665">
        <v>0</v>
      </c>
      <c r="L1665">
        <v>0</v>
      </c>
      <c r="M1665">
        <v>0</v>
      </c>
      <c r="N1665">
        <v>0.6139</v>
      </c>
      <c r="O1665">
        <v>0.69479999999999997</v>
      </c>
      <c r="P1665">
        <v>0.72470000000000001</v>
      </c>
      <c r="Q1665">
        <v>0.66569999999999996</v>
      </c>
      <c r="R1665">
        <v>0.7288</v>
      </c>
      <c r="S1665">
        <v>0.73099999999999998</v>
      </c>
      <c r="T1665">
        <v>0.84179999999999999</v>
      </c>
      <c r="U1665">
        <v>0.67910000000000004</v>
      </c>
      <c r="V1665">
        <v>0.48060000000000003</v>
      </c>
      <c r="W1665">
        <v>0.47210000000000002</v>
      </c>
      <c r="X1665">
        <v>0.43219999999999997</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row>
    <row r="1666" spans="8:48" x14ac:dyDescent="0.3">
      <c r="H1666" t="s">
        <v>2722</v>
      </c>
      <c r="I1666" t="s">
        <v>2723</v>
      </c>
      <c r="J1666">
        <v>0.44069999999999998</v>
      </c>
      <c r="K1666">
        <v>0.32040000000000002</v>
      </c>
      <c r="L1666">
        <v>0.20430000000000001</v>
      </c>
      <c r="M1666">
        <v>0.24859999999999999</v>
      </c>
      <c r="N1666">
        <v>0.2717</v>
      </c>
      <c r="O1666">
        <v>0.21429999999999999</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row>
    <row r="1667" spans="8:48" x14ac:dyDescent="0.3">
      <c r="H1667" t="s">
        <v>449</v>
      </c>
      <c r="I1667" t="s">
        <v>605</v>
      </c>
      <c r="J1667">
        <v>0</v>
      </c>
      <c r="K1667">
        <v>0</v>
      </c>
      <c r="L1667">
        <v>0.49419999999999997</v>
      </c>
      <c r="M1667">
        <v>0.53120000000000001</v>
      </c>
      <c r="N1667">
        <v>0.53969999999999996</v>
      </c>
      <c r="O1667">
        <v>0.63319999999999999</v>
      </c>
      <c r="P1667">
        <v>0.85109999999999997</v>
      </c>
      <c r="Q1667">
        <v>0.99070000000000003</v>
      </c>
      <c r="R1667">
        <v>0.98609999999999998</v>
      </c>
      <c r="S1667">
        <v>0.87570000000000003</v>
      </c>
      <c r="T1667">
        <v>0.74450000000000005</v>
      </c>
      <c r="U1667">
        <v>0.73919999999999997</v>
      </c>
      <c r="V1667">
        <v>0.66439999999999999</v>
      </c>
      <c r="W1667">
        <v>0.52829999999999999</v>
      </c>
      <c r="X1667">
        <v>0.47349999999999998</v>
      </c>
      <c r="Y1667">
        <v>0.45800000000000002</v>
      </c>
      <c r="Z1667">
        <v>0.35770000000000002</v>
      </c>
      <c r="AA1667">
        <v>0.33610000000000001</v>
      </c>
      <c r="AB1667">
        <v>0.35239999999999999</v>
      </c>
      <c r="AC1667">
        <v>0.12870000000000001</v>
      </c>
      <c r="AD1667">
        <v>0.27479999999999999</v>
      </c>
      <c r="AE1667">
        <v>0.32390000000000002</v>
      </c>
      <c r="AF1667">
        <v>0.35949999999999999</v>
      </c>
      <c r="AG1667">
        <v>0.28999999999999998</v>
      </c>
      <c r="AH1667">
        <v>0</v>
      </c>
      <c r="AI1667">
        <v>0</v>
      </c>
      <c r="AJ1667">
        <v>0</v>
      </c>
      <c r="AK1667">
        <v>0</v>
      </c>
      <c r="AL1667">
        <v>0</v>
      </c>
      <c r="AM1667">
        <v>0</v>
      </c>
      <c r="AN1667">
        <v>0</v>
      </c>
      <c r="AO1667">
        <v>0</v>
      </c>
      <c r="AP1667">
        <v>0</v>
      </c>
      <c r="AQ1667">
        <v>0</v>
      </c>
      <c r="AR1667">
        <v>0</v>
      </c>
      <c r="AS1667">
        <v>0</v>
      </c>
      <c r="AT1667">
        <v>0</v>
      </c>
      <c r="AU1667">
        <v>0</v>
      </c>
      <c r="AV1667">
        <v>0</v>
      </c>
    </row>
    <row r="1668" spans="8:48" x14ac:dyDescent="0.3">
      <c r="H1668" t="s">
        <v>1475</v>
      </c>
      <c r="I1668" t="s">
        <v>1476</v>
      </c>
      <c r="J1668">
        <v>0</v>
      </c>
      <c r="K1668">
        <v>0</v>
      </c>
      <c r="L1668">
        <v>0</v>
      </c>
      <c r="M1668">
        <v>0</v>
      </c>
      <c r="N1668">
        <v>0</v>
      </c>
      <c r="O1668">
        <v>0</v>
      </c>
      <c r="P1668">
        <v>0</v>
      </c>
      <c r="Q1668">
        <v>0</v>
      </c>
      <c r="R1668">
        <v>0</v>
      </c>
      <c r="S1668">
        <v>0</v>
      </c>
      <c r="T1668">
        <v>0</v>
      </c>
      <c r="U1668">
        <v>0</v>
      </c>
      <c r="V1668">
        <v>0.37109999999999999</v>
      </c>
      <c r="W1668">
        <v>0.23649999999999999</v>
      </c>
      <c r="X1668">
        <v>0.1017</v>
      </c>
      <c r="Y1668">
        <v>0.27060000000000001</v>
      </c>
      <c r="Z1668">
        <v>5.4000000000000003E-3</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row>
    <row r="1669" spans="8:48" x14ac:dyDescent="0.3">
      <c r="H1669" t="s">
        <v>2724</v>
      </c>
      <c r="I1669" t="s">
        <v>2725</v>
      </c>
      <c r="J1669">
        <v>0</v>
      </c>
      <c r="K1669">
        <v>0</v>
      </c>
      <c r="L1669">
        <v>0</v>
      </c>
      <c r="M1669">
        <v>0</v>
      </c>
      <c r="N1669">
        <v>0</v>
      </c>
      <c r="O1669">
        <v>0</v>
      </c>
      <c r="P1669">
        <v>0</v>
      </c>
      <c r="Q1669">
        <v>0</v>
      </c>
      <c r="R1669">
        <v>0</v>
      </c>
      <c r="S1669">
        <v>0</v>
      </c>
      <c r="T1669">
        <v>0</v>
      </c>
      <c r="U1669">
        <v>0</v>
      </c>
      <c r="V1669">
        <v>0</v>
      </c>
      <c r="W1669">
        <v>0</v>
      </c>
      <c r="X1669">
        <v>0</v>
      </c>
      <c r="Y1669">
        <v>0</v>
      </c>
      <c r="Z1669">
        <v>0</v>
      </c>
      <c r="AA1669">
        <v>0.11070000000000001</v>
      </c>
      <c r="AB1669">
        <v>0.17499999999999999</v>
      </c>
      <c r="AC1669">
        <v>0.13100000000000001</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row>
    <row r="1670" spans="8:48" x14ac:dyDescent="0.3">
      <c r="H1670" t="s">
        <v>2726</v>
      </c>
      <c r="I1670" t="s">
        <v>2727</v>
      </c>
      <c r="J1670">
        <v>1.0599000000000001</v>
      </c>
      <c r="K1670">
        <v>0.92610000000000003</v>
      </c>
      <c r="L1670">
        <v>1.0604</v>
      </c>
      <c r="M1670">
        <v>1.1033999999999999</v>
      </c>
      <c r="N1670">
        <v>1.0411999999999999</v>
      </c>
      <c r="O1670">
        <v>1.0008999999999999</v>
      </c>
      <c r="P1670">
        <v>0.93100000000000005</v>
      </c>
      <c r="Q1670">
        <v>0.82909999999999995</v>
      </c>
      <c r="R1670">
        <v>0.91790000000000005</v>
      </c>
      <c r="S1670">
        <v>0.95140000000000002</v>
      </c>
      <c r="T1670">
        <v>0.89119999999999999</v>
      </c>
      <c r="U1670">
        <v>0.94879999999999998</v>
      </c>
      <c r="V1670">
        <v>0.39300000000000002</v>
      </c>
      <c r="W1670">
        <v>0.35439999999999999</v>
      </c>
      <c r="X1670">
        <v>0.3029</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row>
    <row r="1671" spans="8:48" x14ac:dyDescent="0.3">
      <c r="H1671" t="s">
        <v>1481</v>
      </c>
      <c r="I1671" t="s">
        <v>1482</v>
      </c>
      <c r="J1671">
        <v>0</v>
      </c>
      <c r="K1671">
        <v>0</v>
      </c>
      <c r="L1671">
        <v>0</v>
      </c>
      <c r="M1671">
        <v>0</v>
      </c>
      <c r="N1671">
        <v>0</v>
      </c>
      <c r="O1671">
        <v>0</v>
      </c>
      <c r="P1671">
        <v>0</v>
      </c>
      <c r="Q1671">
        <v>0</v>
      </c>
      <c r="R1671">
        <v>0</v>
      </c>
      <c r="S1671">
        <v>0</v>
      </c>
      <c r="T1671">
        <v>0</v>
      </c>
      <c r="U1671">
        <v>0</v>
      </c>
      <c r="V1671">
        <v>0</v>
      </c>
      <c r="W1671">
        <v>0</v>
      </c>
      <c r="X1671">
        <v>0</v>
      </c>
      <c r="Y1671">
        <v>0</v>
      </c>
      <c r="Z1671">
        <v>0</v>
      </c>
      <c r="AA1671">
        <v>0.65969999999999995</v>
      </c>
      <c r="AB1671">
        <v>0.82779999999999998</v>
      </c>
      <c r="AC1671">
        <v>0.33279999999999998</v>
      </c>
      <c r="AD1671">
        <v>0</v>
      </c>
      <c r="AE1671">
        <v>0.87839999999999996</v>
      </c>
      <c r="AF1671">
        <v>0.96020000000000005</v>
      </c>
      <c r="AG1671">
        <v>0.96589999999999998</v>
      </c>
      <c r="AH1671">
        <v>0.43469999999999998</v>
      </c>
      <c r="AI1671">
        <v>0.4491</v>
      </c>
      <c r="AJ1671">
        <v>0.31190000000000001</v>
      </c>
      <c r="AK1671">
        <v>0.3261</v>
      </c>
      <c r="AL1671">
        <v>0</v>
      </c>
      <c r="AM1671">
        <v>0</v>
      </c>
      <c r="AN1671">
        <v>0</v>
      </c>
      <c r="AO1671">
        <v>0</v>
      </c>
      <c r="AP1671">
        <v>0</v>
      </c>
      <c r="AQ1671">
        <v>0</v>
      </c>
      <c r="AR1671">
        <v>0</v>
      </c>
      <c r="AS1671">
        <v>0</v>
      </c>
      <c r="AT1671">
        <v>0</v>
      </c>
      <c r="AU1671">
        <v>0</v>
      </c>
      <c r="AV1671">
        <v>0</v>
      </c>
    </row>
    <row r="1672" spans="8:48" x14ac:dyDescent="0.3">
      <c r="H1672" t="s">
        <v>1483</v>
      </c>
      <c r="I1672" t="s">
        <v>1484</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0.81869999999999998</v>
      </c>
      <c r="AL1672">
        <v>0.89539999999999997</v>
      </c>
      <c r="AM1672">
        <v>1.1684000000000001</v>
      </c>
      <c r="AN1672">
        <v>1.6585000000000001</v>
      </c>
      <c r="AO1672">
        <v>1.4764999999999999</v>
      </c>
      <c r="AP1672">
        <v>1.3586</v>
      </c>
      <c r="AQ1672">
        <v>1.46</v>
      </c>
      <c r="AR1672">
        <v>1.3429</v>
      </c>
      <c r="AS1672">
        <v>0</v>
      </c>
      <c r="AT1672">
        <v>0</v>
      </c>
      <c r="AU1672">
        <v>0</v>
      </c>
      <c r="AV1672">
        <v>0</v>
      </c>
    </row>
    <row r="1673" spans="8:48" x14ac:dyDescent="0.3">
      <c r="H1673" t="s">
        <v>785</v>
      </c>
      <c r="I1673" t="s">
        <v>786</v>
      </c>
      <c r="J1673">
        <v>0</v>
      </c>
      <c r="K1673">
        <v>0</v>
      </c>
      <c r="L1673">
        <v>0</v>
      </c>
      <c r="M1673">
        <v>0</v>
      </c>
      <c r="N1673">
        <v>0</v>
      </c>
      <c r="O1673">
        <v>0</v>
      </c>
      <c r="P1673">
        <v>0</v>
      </c>
      <c r="Q1673">
        <v>0</v>
      </c>
      <c r="R1673">
        <v>0</v>
      </c>
      <c r="S1673">
        <v>0</v>
      </c>
      <c r="T1673">
        <v>0</v>
      </c>
      <c r="U1673">
        <v>0</v>
      </c>
      <c r="V1673">
        <v>0.33229999999999998</v>
      </c>
      <c r="W1673">
        <v>0.2019</v>
      </c>
      <c r="X1673">
        <v>0.1452</v>
      </c>
      <c r="Y1673">
        <v>6.7100000000000007E-2</v>
      </c>
      <c r="Z1673">
        <v>7.3099999999999998E-2</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row>
    <row r="1674" spans="8:48" x14ac:dyDescent="0.3">
      <c r="H1674" t="s">
        <v>2728</v>
      </c>
      <c r="I1674" t="s">
        <v>2729</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0.34899999999999998</v>
      </c>
      <c r="AN1674">
        <v>0.48670000000000002</v>
      </c>
      <c r="AO1674">
        <v>0.87819999999999998</v>
      </c>
      <c r="AP1674">
        <v>0.66890000000000005</v>
      </c>
      <c r="AQ1674">
        <v>0.5827</v>
      </c>
      <c r="AR1674">
        <v>0.88149999999999995</v>
      </c>
      <c r="AS1674">
        <v>0</v>
      </c>
      <c r="AT1674">
        <v>0</v>
      </c>
      <c r="AU1674">
        <v>0</v>
      </c>
      <c r="AV1674">
        <v>0</v>
      </c>
    </row>
    <row r="1675" spans="8:48" x14ac:dyDescent="0.3">
      <c r="H1675" t="s">
        <v>666</v>
      </c>
      <c r="I1675" t="s">
        <v>667</v>
      </c>
      <c r="J1675">
        <v>0</v>
      </c>
      <c r="K1675">
        <v>0</v>
      </c>
      <c r="L1675">
        <v>0</v>
      </c>
      <c r="M1675">
        <v>0</v>
      </c>
      <c r="N1675">
        <v>0</v>
      </c>
      <c r="O1675">
        <v>0</v>
      </c>
      <c r="P1675">
        <v>0</v>
      </c>
      <c r="Q1675">
        <v>0.38950000000000001</v>
      </c>
      <c r="R1675">
        <v>0.59150000000000003</v>
      </c>
      <c r="S1675">
        <v>0.57950000000000002</v>
      </c>
      <c r="T1675">
        <v>0.61719999999999997</v>
      </c>
      <c r="U1675">
        <v>0.64639999999999997</v>
      </c>
      <c r="V1675">
        <v>0.64080000000000004</v>
      </c>
      <c r="W1675">
        <v>0.5887</v>
      </c>
      <c r="X1675">
        <v>0.60499999999999998</v>
      </c>
      <c r="Y1675">
        <v>0.77510000000000001</v>
      </c>
      <c r="Z1675">
        <v>0.77769999999999995</v>
      </c>
      <c r="AA1675">
        <v>0.56640000000000001</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row>
    <row r="1676" spans="8:48" x14ac:dyDescent="0.3">
      <c r="H1676" t="s">
        <v>2730</v>
      </c>
      <c r="I1676" t="s">
        <v>2731</v>
      </c>
      <c r="J1676">
        <v>0</v>
      </c>
      <c r="K1676">
        <v>0</v>
      </c>
      <c r="L1676">
        <v>0</v>
      </c>
      <c r="M1676">
        <v>0</v>
      </c>
      <c r="N1676">
        <v>0</v>
      </c>
      <c r="O1676">
        <v>0</v>
      </c>
      <c r="P1676">
        <v>0</v>
      </c>
      <c r="Q1676">
        <v>0</v>
      </c>
      <c r="R1676">
        <v>0</v>
      </c>
      <c r="S1676">
        <v>0</v>
      </c>
      <c r="T1676">
        <v>0</v>
      </c>
      <c r="U1676">
        <v>0</v>
      </c>
      <c r="V1676">
        <v>0</v>
      </c>
      <c r="W1676">
        <v>0</v>
      </c>
      <c r="X1676">
        <v>0</v>
      </c>
      <c r="Y1676">
        <v>1.0406</v>
      </c>
      <c r="Z1676">
        <v>0.69489999999999996</v>
      </c>
      <c r="AA1676">
        <v>0.5111</v>
      </c>
      <c r="AB1676">
        <v>0.15049999999999999</v>
      </c>
      <c r="AC1676">
        <v>0.25600000000000001</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row>
    <row r="1677" spans="8:48" x14ac:dyDescent="0.3">
      <c r="H1677" t="s">
        <v>2732</v>
      </c>
      <c r="I1677" t="s">
        <v>2733</v>
      </c>
      <c r="J1677">
        <v>0</v>
      </c>
      <c r="K1677">
        <v>0</v>
      </c>
      <c r="L1677">
        <v>0</v>
      </c>
      <c r="M1677">
        <v>0</v>
      </c>
      <c r="N1677">
        <v>0</v>
      </c>
      <c r="O1677">
        <v>0</v>
      </c>
      <c r="P1677">
        <v>0</v>
      </c>
      <c r="Q1677">
        <v>0</v>
      </c>
      <c r="R1677">
        <v>0</v>
      </c>
      <c r="S1677">
        <v>0</v>
      </c>
      <c r="T1677">
        <v>0</v>
      </c>
      <c r="U1677">
        <v>0</v>
      </c>
      <c r="V1677">
        <v>0</v>
      </c>
      <c r="W1677">
        <v>0</v>
      </c>
      <c r="X1677">
        <v>0</v>
      </c>
      <c r="Y1677">
        <v>0</v>
      </c>
      <c r="Z1677">
        <v>0</v>
      </c>
      <c r="AA1677">
        <v>0.6109</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row>
    <row r="1678" spans="8:48" x14ac:dyDescent="0.3">
      <c r="H1678" t="s">
        <v>1489</v>
      </c>
      <c r="I1678" t="s">
        <v>1490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0.36320000000000002</v>
      </c>
      <c r="AP1678">
        <v>0.39610000000000001</v>
      </c>
      <c r="AQ1678">
        <v>0.1925</v>
      </c>
      <c r="AR1678">
        <v>0</v>
      </c>
      <c r="AS1678">
        <v>0</v>
      </c>
      <c r="AT1678">
        <v>0</v>
      </c>
      <c r="AU1678">
        <v>0</v>
      </c>
      <c r="AV1678">
        <v>0</v>
      </c>
    </row>
    <row r="1679" spans="8:48" x14ac:dyDescent="0.3">
      <c r="H1679" t="s">
        <v>1493</v>
      </c>
      <c r="I1679" t="s">
        <v>1494</v>
      </c>
      <c r="J1679">
        <v>0</v>
      </c>
      <c r="K1679">
        <v>0</v>
      </c>
      <c r="L1679">
        <v>0</v>
      </c>
      <c r="M1679">
        <v>0</v>
      </c>
      <c r="N1679">
        <v>0</v>
      </c>
      <c r="O1679">
        <v>0</v>
      </c>
      <c r="P1679">
        <v>0</v>
      </c>
      <c r="Q1679">
        <v>0</v>
      </c>
      <c r="R1679">
        <v>0</v>
      </c>
      <c r="S1679">
        <v>0</v>
      </c>
      <c r="T1679">
        <v>0</v>
      </c>
      <c r="U1679">
        <v>0</v>
      </c>
      <c r="V1679">
        <v>0</v>
      </c>
      <c r="W1679">
        <v>0</v>
      </c>
      <c r="X1679">
        <v>0</v>
      </c>
      <c r="Y1679">
        <v>0</v>
      </c>
      <c r="Z1679">
        <v>0</v>
      </c>
      <c r="AA1679">
        <v>0.1678</v>
      </c>
      <c r="AB1679">
        <v>0.16</v>
      </c>
      <c r="AC1679">
        <v>0.2349</v>
      </c>
      <c r="AD1679">
        <v>0.41110000000000002</v>
      </c>
      <c r="AE1679">
        <v>0.45050000000000001</v>
      </c>
      <c r="AF1679">
        <v>1.0624</v>
      </c>
      <c r="AG1679">
        <v>1.1551</v>
      </c>
      <c r="AH1679">
        <v>1.1354</v>
      </c>
      <c r="AI1679">
        <v>1.0093000000000001</v>
      </c>
      <c r="AJ1679">
        <v>0.97319999999999995</v>
      </c>
      <c r="AK1679">
        <v>0.97670000000000001</v>
      </c>
      <c r="AL1679">
        <v>0.96940000000000004</v>
      </c>
      <c r="AM1679">
        <v>1.1592</v>
      </c>
      <c r="AN1679">
        <v>1.1358999999999999</v>
      </c>
      <c r="AO1679">
        <v>1.135</v>
      </c>
      <c r="AP1679">
        <v>1.014</v>
      </c>
      <c r="AQ1679">
        <v>1.2962</v>
      </c>
      <c r="AR1679">
        <v>0.74970000000000003</v>
      </c>
      <c r="AS1679">
        <v>0</v>
      </c>
      <c r="AT1679">
        <v>0</v>
      </c>
      <c r="AU1679">
        <v>0</v>
      </c>
      <c r="AV1679">
        <v>0</v>
      </c>
    </row>
    <row r="1680" spans="8:48" x14ac:dyDescent="0.3">
      <c r="H1680" t="s">
        <v>1495</v>
      </c>
      <c r="I1680" t="s">
        <v>1496</v>
      </c>
      <c r="J1680">
        <v>0</v>
      </c>
      <c r="K1680">
        <v>0</v>
      </c>
      <c r="L1680">
        <v>0</v>
      </c>
      <c r="M1680">
        <v>0</v>
      </c>
      <c r="N1680">
        <v>2.5700000000000001E-2</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row>
    <row r="1681" spans="8:48" x14ac:dyDescent="0.3">
      <c r="H1681" t="s">
        <v>2734</v>
      </c>
      <c r="I1681" t="s">
        <v>2735</v>
      </c>
      <c r="J1681">
        <v>0</v>
      </c>
      <c r="K1681">
        <v>0.11020000000000001</v>
      </c>
      <c r="L1681">
        <v>0.19639999999999999</v>
      </c>
      <c r="M1681">
        <v>0.27150000000000002</v>
      </c>
      <c r="N1681">
        <v>0.26490000000000002</v>
      </c>
      <c r="O1681">
        <v>0.3125</v>
      </c>
      <c r="P1681">
        <v>0.33850000000000002</v>
      </c>
      <c r="Q1681">
        <v>0.27010000000000001</v>
      </c>
      <c r="R1681">
        <v>0.49409999999999998</v>
      </c>
      <c r="S1681">
        <v>0.46460000000000001</v>
      </c>
      <c r="T1681">
        <v>0.3735</v>
      </c>
      <c r="U1681">
        <v>0.3871</v>
      </c>
      <c r="V1681">
        <v>0.39800000000000002</v>
      </c>
      <c r="W1681">
        <v>0.37230000000000002</v>
      </c>
      <c r="X1681">
        <v>0.40139999999999998</v>
      </c>
      <c r="Y1681">
        <v>0.40910000000000002</v>
      </c>
      <c r="Z1681">
        <v>0.39500000000000002</v>
      </c>
      <c r="AA1681">
        <v>0.41089999999999999</v>
      </c>
      <c r="AB1681">
        <v>0.45440000000000003</v>
      </c>
      <c r="AC1681">
        <v>0.43319999999999997</v>
      </c>
      <c r="AD1681">
        <v>0.64780000000000004</v>
      </c>
      <c r="AE1681">
        <v>0.61929999999999996</v>
      </c>
      <c r="AF1681">
        <v>0</v>
      </c>
      <c r="AG1681">
        <v>0</v>
      </c>
      <c r="AH1681">
        <v>0</v>
      </c>
      <c r="AI1681">
        <v>0</v>
      </c>
      <c r="AJ1681">
        <v>0</v>
      </c>
      <c r="AK1681">
        <v>0</v>
      </c>
      <c r="AL1681">
        <v>0</v>
      </c>
      <c r="AM1681">
        <v>0</v>
      </c>
      <c r="AN1681">
        <v>0</v>
      </c>
      <c r="AO1681">
        <v>0</v>
      </c>
      <c r="AP1681">
        <v>0</v>
      </c>
      <c r="AQ1681">
        <v>0</v>
      </c>
      <c r="AR1681">
        <v>0</v>
      </c>
      <c r="AS1681">
        <v>0</v>
      </c>
      <c r="AT1681">
        <v>0</v>
      </c>
      <c r="AU1681">
        <v>0</v>
      </c>
      <c r="AV1681">
        <v>0</v>
      </c>
    </row>
    <row r="1682" spans="8:48" x14ac:dyDescent="0.3">
      <c r="H1682" t="s">
        <v>2736</v>
      </c>
      <c r="I1682" t="s">
        <v>2737</v>
      </c>
      <c r="J1682">
        <v>0</v>
      </c>
      <c r="K1682">
        <v>0</v>
      </c>
      <c r="L1682">
        <v>0</v>
      </c>
      <c r="M1682">
        <v>0</v>
      </c>
      <c r="N1682">
        <v>2.52E-2</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row>
    <row r="1683" spans="8:48" x14ac:dyDescent="0.3">
      <c r="H1683" t="s">
        <v>1507</v>
      </c>
      <c r="I1683" t="s">
        <v>1508</v>
      </c>
      <c r="J1683">
        <v>0</v>
      </c>
      <c r="K1683">
        <v>0</v>
      </c>
      <c r="L1683">
        <v>0</v>
      </c>
      <c r="M1683">
        <v>0</v>
      </c>
      <c r="N1683">
        <v>0</v>
      </c>
      <c r="O1683">
        <v>0</v>
      </c>
      <c r="P1683">
        <v>0</v>
      </c>
      <c r="Q1683">
        <v>0</v>
      </c>
      <c r="R1683">
        <v>0</v>
      </c>
      <c r="S1683">
        <v>0</v>
      </c>
      <c r="T1683">
        <v>0.3115</v>
      </c>
      <c r="U1683">
        <v>0.35649999999999998</v>
      </c>
      <c r="V1683">
        <v>0.35949999999999999</v>
      </c>
      <c r="W1683">
        <v>0.38700000000000001</v>
      </c>
      <c r="X1683">
        <v>0.34749999999999998</v>
      </c>
      <c r="Y1683">
        <v>0.39979999999999999</v>
      </c>
      <c r="Z1683">
        <v>0.36</v>
      </c>
      <c r="AA1683">
        <v>0</v>
      </c>
      <c r="AB1683">
        <v>0</v>
      </c>
      <c r="AC1683">
        <v>0</v>
      </c>
      <c r="AD1683">
        <v>0</v>
      </c>
      <c r="AE1683">
        <v>0</v>
      </c>
      <c r="AF1683">
        <v>0.62350000000000005</v>
      </c>
      <c r="AG1683">
        <v>0.63849999999999996</v>
      </c>
      <c r="AH1683">
        <v>0.74370000000000003</v>
      </c>
      <c r="AI1683">
        <v>0</v>
      </c>
      <c r="AJ1683">
        <v>0</v>
      </c>
      <c r="AK1683">
        <v>0</v>
      </c>
      <c r="AL1683">
        <v>0</v>
      </c>
      <c r="AM1683">
        <v>0</v>
      </c>
      <c r="AN1683">
        <v>0</v>
      </c>
      <c r="AO1683">
        <v>0</v>
      </c>
      <c r="AP1683">
        <v>0</v>
      </c>
      <c r="AQ1683">
        <v>0</v>
      </c>
      <c r="AR1683">
        <v>0</v>
      </c>
      <c r="AS1683">
        <v>0</v>
      </c>
      <c r="AT1683">
        <v>0</v>
      </c>
      <c r="AU1683">
        <v>0</v>
      </c>
      <c r="AV1683">
        <v>0</v>
      </c>
    </row>
    <row r="1684" spans="8:48" x14ac:dyDescent="0.3">
      <c r="H1684" t="s">
        <v>1515</v>
      </c>
      <c r="I1684" t="s">
        <v>1516</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0.38990000000000002</v>
      </c>
      <c r="AP1684">
        <v>0</v>
      </c>
      <c r="AQ1684">
        <v>0</v>
      </c>
      <c r="AR1684">
        <v>0</v>
      </c>
      <c r="AS1684">
        <v>0</v>
      </c>
      <c r="AT1684">
        <v>0</v>
      </c>
      <c r="AU1684">
        <v>0</v>
      </c>
      <c r="AV1684">
        <v>0</v>
      </c>
    </row>
    <row r="1685" spans="8:48" x14ac:dyDescent="0.3">
      <c r="H1685" t="s">
        <v>2738</v>
      </c>
      <c r="I1685" t="s">
        <v>2739</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0.74729999999999996</v>
      </c>
      <c r="AJ1685">
        <v>0.7611</v>
      </c>
      <c r="AK1685">
        <v>0.71199999999999997</v>
      </c>
      <c r="AL1685">
        <v>0.62590000000000001</v>
      </c>
      <c r="AM1685">
        <v>0.5514</v>
      </c>
      <c r="AN1685">
        <v>0.47549999999999998</v>
      </c>
      <c r="AO1685">
        <v>0.43459999999999999</v>
      </c>
      <c r="AP1685">
        <v>0.38229999999999997</v>
      </c>
      <c r="AQ1685">
        <v>0.318</v>
      </c>
      <c r="AR1685">
        <v>0.68389999999999995</v>
      </c>
      <c r="AS1685">
        <v>0.93089999999999995</v>
      </c>
      <c r="AT1685">
        <v>0.73680000000000001</v>
      </c>
      <c r="AU1685">
        <v>0.72399999999999998</v>
      </c>
      <c r="AV1685">
        <v>0</v>
      </c>
    </row>
    <row r="1686" spans="8:48" x14ac:dyDescent="0.3">
      <c r="H1686" t="s">
        <v>2740</v>
      </c>
      <c r="I1686" t="s">
        <v>2741</v>
      </c>
      <c r="J1686">
        <v>0</v>
      </c>
      <c r="K1686">
        <v>0</v>
      </c>
      <c r="L1686">
        <v>0</v>
      </c>
      <c r="M1686">
        <v>7.8E-2</v>
      </c>
      <c r="N1686">
        <v>0.1108</v>
      </c>
      <c r="O1686">
        <v>0.10009999999999999</v>
      </c>
      <c r="P1686">
        <v>0.13120000000000001</v>
      </c>
      <c r="Q1686">
        <v>0.1152</v>
      </c>
      <c r="R1686">
        <v>0.1028</v>
      </c>
      <c r="S1686">
        <v>7.6999999999999999E-2</v>
      </c>
      <c r="T1686">
        <v>6.7000000000000002E-3</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row>
    <row r="1687" spans="8:48" x14ac:dyDescent="0.3">
      <c r="H1687" t="s">
        <v>2742</v>
      </c>
      <c r="I1687" t="s">
        <v>2743</v>
      </c>
      <c r="J1687">
        <v>0</v>
      </c>
      <c r="K1687">
        <v>0</v>
      </c>
      <c r="L1687">
        <v>0</v>
      </c>
      <c r="M1687">
        <v>0</v>
      </c>
      <c r="N1687">
        <v>0</v>
      </c>
      <c r="O1687">
        <v>0</v>
      </c>
      <c r="P1687">
        <v>0</v>
      </c>
      <c r="Q1687">
        <v>0</v>
      </c>
      <c r="R1687">
        <v>0.22919999999999999</v>
      </c>
      <c r="S1687">
        <v>0.18559999999999999</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row>
    <row r="1688" spans="8:48" x14ac:dyDescent="0.3">
      <c r="H1688" t="s">
        <v>2744</v>
      </c>
      <c r="I1688" t="s">
        <v>2745</v>
      </c>
      <c r="J1688">
        <v>0</v>
      </c>
      <c r="K1688">
        <v>0</v>
      </c>
      <c r="L1688">
        <v>0</v>
      </c>
      <c r="M1688">
        <v>0</v>
      </c>
      <c r="N1688">
        <v>0</v>
      </c>
      <c r="O1688">
        <v>1.0370999999999999</v>
      </c>
      <c r="P1688">
        <v>0.74690000000000001</v>
      </c>
      <c r="Q1688">
        <v>0.79010000000000002</v>
      </c>
      <c r="R1688">
        <v>0.7762</v>
      </c>
      <c r="S1688">
        <v>0.95609999999999995</v>
      </c>
      <c r="T1688">
        <v>0.8377</v>
      </c>
      <c r="U1688">
        <v>0.80689999999999995</v>
      </c>
      <c r="V1688">
        <v>0.92490000000000006</v>
      </c>
      <c r="W1688">
        <v>0.94020000000000004</v>
      </c>
      <c r="X1688">
        <v>0.85229999999999995</v>
      </c>
      <c r="Y1688">
        <v>0.69710000000000005</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row>
    <row r="1689" spans="8:48" x14ac:dyDescent="0.3">
      <c r="H1689" t="s">
        <v>1527</v>
      </c>
      <c r="I1689" t="s">
        <v>1528</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0.67</v>
      </c>
      <c r="AD1689">
        <v>0.93789999999999996</v>
      </c>
      <c r="AE1689">
        <v>0.78659999999999997</v>
      </c>
      <c r="AF1689">
        <v>0.8468</v>
      </c>
      <c r="AG1689">
        <v>0.71040000000000003</v>
      </c>
      <c r="AH1689">
        <v>0.61609999999999998</v>
      </c>
      <c r="AI1689">
        <v>0.62070000000000003</v>
      </c>
      <c r="AJ1689">
        <v>0.61409999999999998</v>
      </c>
      <c r="AK1689">
        <v>0.55179999999999996</v>
      </c>
      <c r="AL1689">
        <v>0.4254</v>
      </c>
      <c r="AM1689">
        <v>0.60099999999999998</v>
      </c>
      <c r="AN1689">
        <v>0.58560000000000001</v>
      </c>
      <c r="AO1689">
        <v>0.63849999999999996</v>
      </c>
      <c r="AP1689">
        <v>0</v>
      </c>
      <c r="AQ1689">
        <v>0</v>
      </c>
      <c r="AR1689">
        <v>0</v>
      </c>
      <c r="AS1689">
        <v>0</v>
      </c>
      <c r="AT1689">
        <v>0</v>
      </c>
      <c r="AU1689">
        <v>0</v>
      </c>
      <c r="AV1689">
        <v>0</v>
      </c>
    </row>
    <row r="1690" spans="8:48" x14ac:dyDescent="0.3">
      <c r="H1690" t="s">
        <v>1535</v>
      </c>
      <c r="I1690" t="s">
        <v>1536</v>
      </c>
      <c r="J1690">
        <v>0.32500000000000001</v>
      </c>
      <c r="K1690">
        <v>0.31230000000000002</v>
      </c>
      <c r="L1690">
        <v>0.34689999999999999</v>
      </c>
      <c r="M1690">
        <v>0.28100000000000003</v>
      </c>
      <c r="N1690">
        <v>0.27910000000000001</v>
      </c>
      <c r="O1690">
        <v>0.30869999999999997</v>
      </c>
      <c r="P1690">
        <v>0.27660000000000001</v>
      </c>
      <c r="Q1690">
        <v>0.27429999999999999</v>
      </c>
      <c r="R1690">
        <v>0.29980000000000001</v>
      </c>
      <c r="S1690">
        <v>0.26910000000000001</v>
      </c>
      <c r="T1690">
        <v>0.2782</v>
      </c>
      <c r="U1690">
        <v>0.26910000000000001</v>
      </c>
      <c r="V1690">
        <v>0.2369</v>
      </c>
      <c r="W1690">
        <v>0.22989999999999999</v>
      </c>
      <c r="X1690">
        <v>0.14230000000000001</v>
      </c>
      <c r="Y1690">
        <v>0.31169999999999998</v>
      </c>
      <c r="Z1690">
        <v>1.1552</v>
      </c>
      <c r="AA1690">
        <v>1.3128</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row>
    <row r="1691" spans="8:48" x14ac:dyDescent="0.3">
      <c r="H1691" t="s">
        <v>435</v>
      </c>
      <c r="I1691" t="s">
        <v>592</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0.60429999999999995</v>
      </c>
      <c r="AK1691">
        <v>1.3731</v>
      </c>
      <c r="AL1691">
        <v>1.1949000000000001</v>
      </c>
      <c r="AM1691">
        <v>1.1836</v>
      </c>
      <c r="AN1691">
        <v>0.97160000000000002</v>
      </c>
      <c r="AO1691">
        <v>0.90159999999999996</v>
      </c>
      <c r="AP1691">
        <v>1.0306</v>
      </c>
      <c r="AQ1691">
        <v>0.90869999999999995</v>
      </c>
      <c r="AR1691">
        <v>0.79649999999999999</v>
      </c>
      <c r="AS1691">
        <v>0.89759999999999995</v>
      </c>
      <c r="AT1691">
        <v>0.79800000000000004</v>
      </c>
      <c r="AU1691">
        <v>0</v>
      </c>
      <c r="AV1691">
        <v>0</v>
      </c>
    </row>
    <row r="1692" spans="8:48" x14ac:dyDescent="0.3">
      <c r="H1692" t="s">
        <v>2746</v>
      </c>
      <c r="I1692" t="s">
        <v>2747</v>
      </c>
      <c r="J1692">
        <v>0.2949</v>
      </c>
      <c r="K1692">
        <v>0.26829999999999998</v>
      </c>
      <c r="L1692">
        <v>2.5000000000000001E-2</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row>
    <row r="1693" spans="8:48" x14ac:dyDescent="0.3">
      <c r="H1693" t="s">
        <v>2748</v>
      </c>
      <c r="I1693" t="s">
        <v>2749</v>
      </c>
      <c r="J1693">
        <v>0.16320000000000001</v>
      </c>
      <c r="K1693">
        <v>0.1706</v>
      </c>
      <c r="L1693">
        <v>0.1487</v>
      </c>
      <c r="M1693">
        <v>0.1162</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row>
    <row r="1694" spans="8:48" x14ac:dyDescent="0.3">
      <c r="H1694" t="s">
        <v>2750</v>
      </c>
      <c r="I1694" t="s">
        <v>2751</v>
      </c>
      <c r="J1694">
        <v>0</v>
      </c>
      <c r="K1694">
        <v>0</v>
      </c>
      <c r="L1694">
        <v>0</v>
      </c>
      <c r="M1694">
        <v>0</v>
      </c>
      <c r="N1694">
        <v>0</v>
      </c>
      <c r="O1694">
        <v>0</v>
      </c>
      <c r="P1694">
        <v>0</v>
      </c>
      <c r="Q1694">
        <v>0</v>
      </c>
      <c r="R1694">
        <v>0</v>
      </c>
      <c r="S1694">
        <v>0</v>
      </c>
      <c r="T1694">
        <v>0</v>
      </c>
      <c r="U1694">
        <v>0</v>
      </c>
      <c r="V1694">
        <v>2.6800000000000001E-2</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row>
    <row r="1695" spans="8:48" x14ac:dyDescent="0.3">
      <c r="H1695" t="s">
        <v>2752</v>
      </c>
      <c r="I1695" t="s">
        <v>2753</v>
      </c>
      <c r="J1695">
        <v>0</v>
      </c>
      <c r="K1695">
        <v>0</v>
      </c>
      <c r="L1695">
        <v>0</v>
      </c>
      <c r="M1695">
        <v>0</v>
      </c>
      <c r="N1695">
        <v>0</v>
      </c>
      <c r="O1695">
        <v>0</v>
      </c>
      <c r="P1695">
        <v>0</v>
      </c>
      <c r="Q1695">
        <v>0</v>
      </c>
      <c r="R1695">
        <v>0</v>
      </c>
      <c r="S1695">
        <v>0</v>
      </c>
      <c r="T1695">
        <v>0</v>
      </c>
      <c r="U1695">
        <v>0</v>
      </c>
      <c r="V1695">
        <v>0</v>
      </c>
      <c r="W1695">
        <v>0</v>
      </c>
      <c r="X1695">
        <v>0</v>
      </c>
      <c r="Y1695">
        <v>0.21870000000000001</v>
      </c>
      <c r="Z1695">
        <v>0.63200000000000001</v>
      </c>
      <c r="AA1695">
        <v>0.64070000000000005</v>
      </c>
      <c r="AB1695">
        <v>0.85109999999999997</v>
      </c>
      <c r="AC1695">
        <v>1.0256000000000001</v>
      </c>
      <c r="AD1695">
        <v>0.39660000000000001</v>
      </c>
      <c r="AE1695">
        <v>0.29260000000000003</v>
      </c>
      <c r="AF1695">
        <v>0.16689999999999999</v>
      </c>
      <c r="AG1695">
        <v>0.1741</v>
      </c>
      <c r="AH1695">
        <v>0</v>
      </c>
      <c r="AI1695">
        <v>0</v>
      </c>
      <c r="AJ1695">
        <v>0</v>
      </c>
      <c r="AK1695">
        <v>0</v>
      </c>
      <c r="AL1695">
        <v>0</v>
      </c>
      <c r="AM1695">
        <v>0</v>
      </c>
      <c r="AN1695">
        <v>0</v>
      </c>
      <c r="AO1695">
        <v>0</v>
      </c>
      <c r="AP1695">
        <v>0</v>
      </c>
      <c r="AQ1695">
        <v>0</v>
      </c>
      <c r="AR1695">
        <v>0</v>
      </c>
      <c r="AS1695">
        <v>0</v>
      </c>
      <c r="AT1695">
        <v>0</v>
      </c>
      <c r="AU1695">
        <v>0</v>
      </c>
      <c r="AV1695">
        <v>0</v>
      </c>
    </row>
    <row r="1696" spans="8:48" x14ac:dyDescent="0.3">
      <c r="H1696" t="s">
        <v>1204</v>
      </c>
      <c r="I1696" t="s">
        <v>1205</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0.31780000000000003</v>
      </c>
      <c r="AH1696">
        <v>0.30159999999999998</v>
      </c>
      <c r="AI1696">
        <v>0.30170000000000002</v>
      </c>
      <c r="AJ1696">
        <v>0.38440000000000002</v>
      </c>
      <c r="AK1696">
        <v>0.3125</v>
      </c>
      <c r="AL1696">
        <v>0.28189999999999998</v>
      </c>
      <c r="AM1696">
        <v>0.39369999999999999</v>
      </c>
      <c r="AN1696">
        <v>0.38479999999999998</v>
      </c>
      <c r="AO1696">
        <v>0</v>
      </c>
      <c r="AP1696">
        <v>0</v>
      </c>
      <c r="AQ1696">
        <v>0</v>
      </c>
      <c r="AR1696">
        <v>0</v>
      </c>
      <c r="AS1696">
        <v>0</v>
      </c>
      <c r="AT1696">
        <v>0</v>
      </c>
      <c r="AU1696">
        <v>0</v>
      </c>
      <c r="AV1696">
        <v>0</v>
      </c>
    </row>
    <row r="1697" spans="8:48" x14ac:dyDescent="0.3">
      <c r="H1697" t="s">
        <v>2754</v>
      </c>
      <c r="I1697" t="s">
        <v>2755</v>
      </c>
      <c r="J1697">
        <v>0</v>
      </c>
      <c r="K1697">
        <v>0</v>
      </c>
      <c r="L1697">
        <v>0</v>
      </c>
      <c r="M1697">
        <v>0</v>
      </c>
      <c r="N1697">
        <v>0</v>
      </c>
      <c r="O1697">
        <v>0</v>
      </c>
      <c r="P1697">
        <v>0</v>
      </c>
      <c r="Q1697">
        <v>0.25869999999999999</v>
      </c>
      <c r="R1697">
        <v>0.31979999999999997</v>
      </c>
      <c r="S1697">
        <v>0.3221</v>
      </c>
      <c r="T1697">
        <v>0.24329999999999999</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row>
    <row r="1698" spans="8:48" x14ac:dyDescent="0.3">
      <c r="H1698" t="s">
        <v>2756</v>
      </c>
      <c r="I1698" t="s">
        <v>2757</v>
      </c>
      <c r="J1698">
        <v>0</v>
      </c>
      <c r="K1698">
        <v>0</v>
      </c>
      <c r="L1698">
        <v>0</v>
      </c>
      <c r="M1698">
        <v>0</v>
      </c>
      <c r="N1698">
        <v>0</v>
      </c>
      <c r="O1698">
        <v>0</v>
      </c>
      <c r="P1698">
        <v>0</v>
      </c>
      <c r="Q1698">
        <v>0</v>
      </c>
      <c r="R1698">
        <v>0.1371</v>
      </c>
      <c r="S1698">
        <v>0.12989999999999999</v>
      </c>
      <c r="T1698">
        <v>0.12540000000000001</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row>
    <row r="1699" spans="8:48" x14ac:dyDescent="0.3">
      <c r="H1699" t="s">
        <v>2758</v>
      </c>
      <c r="I1699" t="s">
        <v>2759</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0.2717</v>
      </c>
      <c r="AI1699">
        <v>0.31009999999999999</v>
      </c>
      <c r="AJ1699">
        <v>0</v>
      </c>
      <c r="AK1699">
        <v>0</v>
      </c>
      <c r="AL1699">
        <v>0</v>
      </c>
      <c r="AM1699">
        <v>0</v>
      </c>
      <c r="AN1699">
        <v>0</v>
      </c>
      <c r="AO1699">
        <v>0</v>
      </c>
      <c r="AP1699">
        <v>0</v>
      </c>
      <c r="AQ1699">
        <v>0</v>
      </c>
      <c r="AR1699">
        <v>0</v>
      </c>
      <c r="AS1699">
        <v>0</v>
      </c>
      <c r="AT1699">
        <v>0</v>
      </c>
      <c r="AU1699">
        <v>0</v>
      </c>
      <c r="AV1699">
        <v>0</v>
      </c>
    </row>
    <row r="1700" spans="8:48" x14ac:dyDescent="0.3">
      <c r="H1700" t="s">
        <v>806</v>
      </c>
      <c r="I1700" t="s">
        <v>807</v>
      </c>
      <c r="J1700">
        <v>1.175</v>
      </c>
      <c r="K1700">
        <v>0.84870000000000001</v>
      </c>
      <c r="L1700">
        <v>0.29199999999999998</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row>
    <row r="1701" spans="8:48" x14ac:dyDescent="0.3">
      <c r="H1701" t="s">
        <v>1564</v>
      </c>
      <c r="I1701" t="s">
        <v>1565</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0.52070000000000005</v>
      </c>
      <c r="AC1701">
        <v>1.0449999999999999</v>
      </c>
      <c r="AD1701">
        <v>1.0981000000000001</v>
      </c>
      <c r="AE1701">
        <v>0.89790000000000003</v>
      </c>
      <c r="AF1701">
        <v>0.80269999999999997</v>
      </c>
      <c r="AG1701">
        <v>0.84689999999999999</v>
      </c>
      <c r="AH1701">
        <v>0.61209999999999998</v>
      </c>
      <c r="AI1701">
        <v>0</v>
      </c>
      <c r="AJ1701">
        <v>0</v>
      </c>
      <c r="AK1701">
        <v>0</v>
      </c>
      <c r="AL1701">
        <v>0</v>
      </c>
      <c r="AM1701">
        <v>0</v>
      </c>
      <c r="AN1701">
        <v>0</v>
      </c>
      <c r="AO1701">
        <v>0</v>
      </c>
      <c r="AP1701">
        <v>0</v>
      </c>
      <c r="AQ1701">
        <v>0</v>
      </c>
      <c r="AR1701">
        <v>0</v>
      </c>
      <c r="AS1701">
        <v>0</v>
      </c>
      <c r="AT1701">
        <v>0</v>
      </c>
      <c r="AU1701">
        <v>0</v>
      </c>
      <c r="AV1701">
        <v>0</v>
      </c>
    </row>
    <row r="1702" spans="8:48" x14ac:dyDescent="0.3">
      <c r="H1702" t="s">
        <v>1568</v>
      </c>
      <c r="I1702" t="s">
        <v>1569</v>
      </c>
      <c r="J1702">
        <v>0.60399999999999998</v>
      </c>
      <c r="K1702">
        <v>0.53810000000000002</v>
      </c>
      <c r="L1702">
        <v>0.51570000000000005</v>
      </c>
      <c r="M1702">
        <v>0.51780000000000004</v>
      </c>
      <c r="N1702">
        <v>0.53480000000000005</v>
      </c>
      <c r="O1702">
        <v>0.5917</v>
      </c>
      <c r="P1702">
        <v>0.63519999999999999</v>
      </c>
      <c r="Q1702">
        <v>0.77449999999999997</v>
      </c>
      <c r="R1702">
        <v>0.79759999999999998</v>
      </c>
      <c r="S1702">
        <v>0.9788</v>
      </c>
      <c r="T1702">
        <v>0.80740000000000001</v>
      </c>
      <c r="U1702">
        <v>0.72189999999999999</v>
      </c>
      <c r="V1702">
        <v>0.44479999999999997</v>
      </c>
      <c r="W1702">
        <v>0.41460000000000002</v>
      </c>
      <c r="X1702">
        <v>0.4083</v>
      </c>
      <c r="Y1702">
        <v>0.54449999999999998</v>
      </c>
      <c r="Z1702">
        <v>0.7319</v>
      </c>
      <c r="AA1702">
        <v>0.73670000000000002</v>
      </c>
      <c r="AB1702">
        <v>0.72540000000000004</v>
      </c>
      <c r="AC1702">
        <v>0.79979999999999996</v>
      </c>
      <c r="AD1702">
        <v>0.69930000000000003</v>
      </c>
      <c r="AE1702">
        <v>0.61950000000000005</v>
      </c>
      <c r="AF1702">
        <v>0.55210000000000004</v>
      </c>
      <c r="AG1702">
        <v>0.5212</v>
      </c>
      <c r="AH1702">
        <v>0.56320000000000003</v>
      </c>
      <c r="AI1702">
        <v>0.58279999999999998</v>
      </c>
      <c r="AJ1702">
        <v>0.57520000000000004</v>
      </c>
      <c r="AK1702">
        <v>0.626</v>
      </c>
      <c r="AL1702">
        <v>0.48780000000000001</v>
      </c>
      <c r="AM1702">
        <v>0.53559999999999997</v>
      </c>
      <c r="AN1702">
        <v>0.43909999999999999</v>
      </c>
      <c r="AO1702">
        <v>0</v>
      </c>
      <c r="AP1702">
        <v>0</v>
      </c>
      <c r="AQ1702">
        <v>0</v>
      </c>
      <c r="AR1702">
        <v>0</v>
      </c>
      <c r="AS1702">
        <v>0</v>
      </c>
      <c r="AT1702">
        <v>0</v>
      </c>
      <c r="AU1702">
        <v>0</v>
      </c>
      <c r="AV1702">
        <v>0</v>
      </c>
    </row>
    <row r="1703" spans="8:48" x14ac:dyDescent="0.3">
      <c r="H1703" t="s">
        <v>812</v>
      </c>
      <c r="I1703" t="s">
        <v>813</v>
      </c>
      <c r="J1703">
        <v>0</v>
      </c>
      <c r="K1703">
        <v>0</v>
      </c>
      <c r="L1703">
        <v>0</v>
      </c>
      <c r="M1703">
        <v>0</v>
      </c>
      <c r="N1703">
        <v>0</v>
      </c>
      <c r="O1703">
        <v>1.0212000000000001</v>
      </c>
      <c r="P1703">
        <v>1.2158</v>
      </c>
      <c r="Q1703">
        <v>1.1134999999999999</v>
      </c>
      <c r="R1703">
        <v>1.1935</v>
      </c>
      <c r="S1703">
        <v>1.1258999999999999</v>
      </c>
      <c r="T1703">
        <v>1.1227</v>
      </c>
      <c r="U1703">
        <v>1.1312</v>
      </c>
      <c r="V1703">
        <v>0.81930000000000003</v>
      </c>
      <c r="W1703">
        <v>0.81830000000000003</v>
      </c>
      <c r="X1703">
        <v>0.67120000000000002</v>
      </c>
      <c r="Y1703">
        <v>0.88329999999999997</v>
      </c>
      <c r="Z1703">
        <v>0.81140000000000001</v>
      </c>
      <c r="AA1703">
        <v>0.79869999999999997</v>
      </c>
      <c r="AB1703">
        <v>0.45619999999999999</v>
      </c>
      <c r="AC1703">
        <v>0.35420000000000001</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row>
    <row r="1704" spans="8:48" x14ac:dyDescent="0.3">
      <c r="H1704" t="s">
        <v>2760</v>
      </c>
      <c r="I1704" t="s">
        <v>2761</v>
      </c>
      <c r="J1704">
        <v>0.44529999999999997</v>
      </c>
      <c r="K1704">
        <v>0.5302</v>
      </c>
      <c r="L1704">
        <v>0.50349999999999995</v>
      </c>
      <c r="M1704">
        <v>1.26</v>
      </c>
      <c r="N1704">
        <v>0.21049999999999999</v>
      </c>
      <c r="O1704">
        <v>0.19819999999999999</v>
      </c>
      <c r="P1704">
        <v>0.69110000000000005</v>
      </c>
      <c r="Q1704">
        <v>2.0470000000000002</v>
      </c>
      <c r="R1704">
        <v>0.3513</v>
      </c>
      <c r="S1704">
        <v>0.76390000000000002</v>
      </c>
      <c r="T1704">
        <v>1.6819</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row>
    <row r="1705" spans="8:48" x14ac:dyDescent="0.3">
      <c r="H1705" t="s">
        <v>2762</v>
      </c>
      <c r="I1705" t="s">
        <v>2763</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0.16450000000000001</v>
      </c>
      <c r="AE1705">
        <v>0.2918</v>
      </c>
      <c r="AF1705">
        <v>0.35759999999999997</v>
      </c>
      <c r="AG1705">
        <v>0.1095</v>
      </c>
      <c r="AH1705">
        <v>0</v>
      </c>
      <c r="AI1705">
        <v>0</v>
      </c>
      <c r="AJ1705">
        <v>0</v>
      </c>
      <c r="AK1705">
        <v>0</v>
      </c>
      <c r="AL1705">
        <v>0</v>
      </c>
      <c r="AM1705">
        <v>0</v>
      </c>
      <c r="AN1705">
        <v>0</v>
      </c>
      <c r="AO1705">
        <v>0</v>
      </c>
      <c r="AP1705">
        <v>0</v>
      </c>
      <c r="AQ1705">
        <v>0</v>
      </c>
      <c r="AR1705">
        <v>0</v>
      </c>
      <c r="AS1705">
        <v>0</v>
      </c>
      <c r="AT1705">
        <v>0</v>
      </c>
      <c r="AU1705">
        <v>0</v>
      </c>
      <c r="AV1705">
        <v>0</v>
      </c>
    </row>
    <row r="1706" spans="8:48" x14ac:dyDescent="0.3">
      <c r="H1706" t="s">
        <v>131</v>
      </c>
      <c r="I1706" t="s">
        <v>1098</v>
      </c>
      <c r="J1706">
        <v>0</v>
      </c>
      <c r="K1706">
        <v>0</v>
      </c>
      <c r="L1706">
        <v>0</v>
      </c>
      <c r="M1706">
        <v>0</v>
      </c>
      <c r="N1706">
        <v>0</v>
      </c>
      <c r="O1706">
        <v>0</v>
      </c>
      <c r="P1706">
        <v>0</v>
      </c>
      <c r="Q1706">
        <v>0</v>
      </c>
      <c r="R1706">
        <v>0</v>
      </c>
      <c r="S1706">
        <v>0</v>
      </c>
      <c r="T1706">
        <v>0</v>
      </c>
      <c r="U1706">
        <v>0</v>
      </c>
      <c r="V1706">
        <v>0</v>
      </c>
      <c r="W1706">
        <v>0</v>
      </c>
      <c r="X1706">
        <v>0</v>
      </c>
      <c r="Y1706">
        <v>0</v>
      </c>
      <c r="Z1706">
        <v>0</v>
      </c>
      <c r="AA1706">
        <v>2.4299999999999999E-2</v>
      </c>
      <c r="AB1706">
        <v>9.0300000000000005E-2</v>
      </c>
      <c r="AC1706">
        <v>0.1217</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row>
    <row r="1707" spans="8:48" x14ac:dyDescent="0.3">
      <c r="H1707" t="s">
        <v>1259</v>
      </c>
      <c r="I1707" t="s">
        <v>1260</v>
      </c>
      <c r="J1707">
        <v>0</v>
      </c>
      <c r="K1707">
        <v>0</v>
      </c>
      <c r="L1707">
        <v>0</v>
      </c>
      <c r="M1707">
        <v>0</v>
      </c>
      <c r="N1707">
        <v>0</v>
      </c>
      <c r="O1707">
        <v>0.26919999999999999</v>
      </c>
      <c r="P1707">
        <v>0.48970000000000002</v>
      </c>
      <c r="Q1707">
        <v>0.50480000000000003</v>
      </c>
      <c r="R1707">
        <v>0.60219999999999996</v>
      </c>
      <c r="S1707">
        <v>0.64570000000000005</v>
      </c>
      <c r="T1707">
        <v>0.86880000000000002</v>
      </c>
      <c r="U1707">
        <v>0.84989999999999999</v>
      </c>
      <c r="V1707">
        <v>0.75739999999999996</v>
      </c>
      <c r="W1707">
        <v>0.64890000000000003</v>
      </c>
      <c r="X1707">
        <v>0.58189999999999997</v>
      </c>
      <c r="Y1707">
        <v>0.70030000000000003</v>
      </c>
      <c r="Z1707">
        <v>0.68959999999999999</v>
      </c>
      <c r="AA1707">
        <v>0.72719999999999996</v>
      </c>
      <c r="AB1707">
        <v>0.75070000000000003</v>
      </c>
      <c r="AC1707">
        <v>0.75849999999999995</v>
      </c>
      <c r="AD1707">
        <v>0.53600000000000003</v>
      </c>
      <c r="AE1707">
        <v>0.48209999999999997</v>
      </c>
      <c r="AF1707">
        <v>0.35589999999999999</v>
      </c>
      <c r="AG1707">
        <v>0</v>
      </c>
      <c r="AH1707">
        <v>0</v>
      </c>
      <c r="AI1707">
        <v>0</v>
      </c>
      <c r="AJ1707">
        <v>0</v>
      </c>
      <c r="AK1707">
        <v>0</v>
      </c>
      <c r="AL1707">
        <v>0</v>
      </c>
      <c r="AM1707">
        <v>0</v>
      </c>
      <c r="AN1707">
        <v>0</v>
      </c>
      <c r="AO1707">
        <v>0</v>
      </c>
      <c r="AP1707">
        <v>0</v>
      </c>
      <c r="AQ1707">
        <v>0</v>
      </c>
      <c r="AR1707">
        <v>0</v>
      </c>
      <c r="AS1707">
        <v>0</v>
      </c>
      <c r="AT1707">
        <v>0</v>
      </c>
      <c r="AU1707">
        <v>0</v>
      </c>
      <c r="AV1707">
        <v>0</v>
      </c>
    </row>
    <row r="1708" spans="8:48" x14ac:dyDescent="0.3">
      <c r="H1708" t="s">
        <v>2764</v>
      </c>
      <c r="I1708" t="s">
        <v>2765</v>
      </c>
      <c r="J1708">
        <v>0</v>
      </c>
      <c r="K1708">
        <v>0</v>
      </c>
      <c r="L1708">
        <v>0</v>
      </c>
      <c r="M1708">
        <v>0</v>
      </c>
      <c r="N1708">
        <v>0</v>
      </c>
      <c r="O1708">
        <v>0</v>
      </c>
      <c r="P1708">
        <v>0</v>
      </c>
      <c r="Q1708">
        <v>0</v>
      </c>
      <c r="R1708">
        <v>0</v>
      </c>
      <c r="S1708">
        <v>0</v>
      </c>
      <c r="T1708">
        <v>0</v>
      </c>
      <c r="U1708">
        <v>0</v>
      </c>
      <c r="V1708">
        <v>0</v>
      </c>
      <c r="W1708">
        <v>0</v>
      </c>
      <c r="X1708">
        <v>0</v>
      </c>
      <c r="Y1708">
        <v>0</v>
      </c>
      <c r="Z1708">
        <v>0</v>
      </c>
      <c r="AA1708">
        <v>0.1091</v>
      </c>
      <c r="AB1708">
        <v>0.1249</v>
      </c>
      <c r="AC1708">
        <v>0.1764</v>
      </c>
      <c r="AD1708">
        <v>0.21060000000000001</v>
      </c>
      <c r="AE1708">
        <v>0.33239999999999997</v>
      </c>
      <c r="AF1708">
        <v>0.36749999999999999</v>
      </c>
      <c r="AG1708">
        <v>0.31919999999999998</v>
      </c>
      <c r="AH1708">
        <v>0.31009999999999999</v>
      </c>
      <c r="AI1708">
        <v>0.30549999999999999</v>
      </c>
      <c r="AJ1708">
        <v>0.32090000000000002</v>
      </c>
      <c r="AK1708">
        <v>0.33700000000000002</v>
      </c>
      <c r="AL1708">
        <v>0.31209999999999999</v>
      </c>
      <c r="AM1708">
        <v>0</v>
      </c>
      <c r="AN1708">
        <v>0</v>
      </c>
      <c r="AO1708">
        <v>0</v>
      </c>
      <c r="AP1708">
        <v>0</v>
      </c>
      <c r="AQ1708">
        <v>0</v>
      </c>
      <c r="AR1708">
        <v>0</v>
      </c>
      <c r="AS1708">
        <v>0</v>
      </c>
      <c r="AT1708">
        <v>0</v>
      </c>
      <c r="AU1708">
        <v>0</v>
      </c>
      <c r="AV1708">
        <v>0</v>
      </c>
    </row>
    <row r="1709" spans="8:48" x14ac:dyDescent="0.3">
      <c r="H1709" t="s">
        <v>818</v>
      </c>
      <c r="I1709" t="s">
        <v>819</v>
      </c>
      <c r="J1709">
        <v>1.1652</v>
      </c>
      <c r="K1709">
        <v>0.96530000000000005</v>
      </c>
      <c r="L1709">
        <v>1.0353000000000001</v>
      </c>
      <c r="M1709">
        <v>1.3404</v>
      </c>
      <c r="N1709">
        <v>1.0673999999999999</v>
      </c>
      <c r="O1709">
        <v>1.0843</v>
      </c>
      <c r="P1709">
        <v>1.1197999999999999</v>
      </c>
      <c r="Q1709">
        <v>0.95299999999999996</v>
      </c>
      <c r="R1709">
        <v>0.93430000000000002</v>
      </c>
      <c r="S1709">
        <v>1.0019</v>
      </c>
      <c r="T1709">
        <v>0.8347</v>
      </c>
      <c r="U1709">
        <v>0.84899999999999998</v>
      </c>
      <c r="V1709">
        <v>1.0427</v>
      </c>
      <c r="W1709">
        <v>1.1933</v>
      </c>
      <c r="X1709">
        <v>1.6259999999999999</v>
      </c>
      <c r="Y1709">
        <v>8.8999999999999996E-2</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row>
    <row r="1710" spans="8:48" x14ac:dyDescent="0.3">
      <c r="H1710" t="s">
        <v>79</v>
      </c>
      <c r="I1710" t="s">
        <v>630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3.7199999999999997E-2</v>
      </c>
      <c r="AK1710">
        <v>0.39040000000000002</v>
      </c>
      <c r="AL1710">
        <v>0.38540000000000002</v>
      </c>
      <c r="AM1710">
        <v>0.43409999999999999</v>
      </c>
      <c r="AN1710">
        <v>0.37340000000000001</v>
      </c>
      <c r="AO1710">
        <v>0.21990000000000001</v>
      </c>
      <c r="AP1710">
        <v>0.55349999999999999</v>
      </c>
      <c r="AQ1710">
        <v>0</v>
      </c>
      <c r="AR1710">
        <v>0</v>
      </c>
      <c r="AS1710">
        <v>0</v>
      </c>
      <c r="AT1710">
        <v>0</v>
      </c>
      <c r="AU1710">
        <v>0</v>
      </c>
      <c r="AV1710">
        <v>0</v>
      </c>
    </row>
    <row r="1711" spans="8:48" x14ac:dyDescent="0.3">
      <c r="H1711" t="s">
        <v>2766</v>
      </c>
      <c r="I1711" t="s">
        <v>2767</v>
      </c>
      <c r="J1711">
        <v>0</v>
      </c>
      <c r="K1711">
        <v>0</v>
      </c>
      <c r="L1711">
        <v>0</v>
      </c>
      <c r="M1711">
        <v>0</v>
      </c>
      <c r="N1711">
        <v>0</v>
      </c>
      <c r="O1711">
        <v>0</v>
      </c>
      <c r="P1711">
        <v>0</v>
      </c>
      <c r="Q1711">
        <v>0</v>
      </c>
      <c r="R1711">
        <v>0</v>
      </c>
      <c r="S1711">
        <v>0</v>
      </c>
      <c r="T1711">
        <v>0</v>
      </c>
      <c r="U1711">
        <v>0</v>
      </c>
      <c r="V1711">
        <v>0</v>
      </c>
      <c r="W1711">
        <v>0</v>
      </c>
      <c r="X1711">
        <v>0</v>
      </c>
      <c r="Y1711">
        <v>0</v>
      </c>
      <c r="Z1711">
        <v>0</v>
      </c>
      <c r="AA1711">
        <v>6.8400000000000002E-2</v>
      </c>
      <c r="AB1711">
        <v>0.16500000000000001</v>
      </c>
      <c r="AC1711">
        <v>0.1903</v>
      </c>
      <c r="AD1711">
        <v>7.2499999999999995E-2</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row>
    <row r="1712" spans="8:48" x14ac:dyDescent="0.3">
      <c r="H1712" t="s">
        <v>2768</v>
      </c>
      <c r="I1712" t="s">
        <v>2769</v>
      </c>
      <c r="J1712">
        <v>0</v>
      </c>
      <c r="K1712">
        <v>0</v>
      </c>
      <c r="L1712">
        <v>0</v>
      </c>
      <c r="M1712">
        <v>0</v>
      </c>
      <c r="N1712">
        <v>0</v>
      </c>
      <c r="O1712">
        <v>0</v>
      </c>
      <c r="P1712">
        <v>0</v>
      </c>
      <c r="Q1712">
        <v>0</v>
      </c>
      <c r="R1712">
        <v>0</v>
      </c>
      <c r="S1712">
        <v>0</v>
      </c>
      <c r="T1712">
        <v>0</v>
      </c>
      <c r="U1712">
        <v>0</v>
      </c>
      <c r="V1712">
        <v>0.18870000000000001</v>
      </c>
      <c r="W1712">
        <v>0.16470000000000001</v>
      </c>
      <c r="X1712">
        <v>0.1323</v>
      </c>
      <c r="Y1712">
        <v>0.23549999999999999</v>
      </c>
      <c r="Z1712">
        <v>0.2369</v>
      </c>
      <c r="AA1712">
        <v>9.6799999999999997E-2</v>
      </c>
      <c r="AB1712">
        <v>8.5199999999999998E-2</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row>
    <row r="1713" spans="8:48" x14ac:dyDescent="0.3">
      <c r="H1713" t="s">
        <v>1588</v>
      </c>
      <c r="I1713" t="s">
        <v>1589</v>
      </c>
      <c r="J1713">
        <v>0</v>
      </c>
      <c r="K1713">
        <v>0</v>
      </c>
      <c r="L1713">
        <v>0</v>
      </c>
      <c r="M1713">
        <v>0</v>
      </c>
      <c r="N1713">
        <v>0</v>
      </c>
      <c r="O1713">
        <v>0</v>
      </c>
      <c r="P1713">
        <v>0</v>
      </c>
      <c r="Q1713">
        <v>0</v>
      </c>
      <c r="R1713">
        <v>0</v>
      </c>
      <c r="S1713">
        <v>0</v>
      </c>
      <c r="T1713">
        <v>0</v>
      </c>
      <c r="U1713">
        <v>0</v>
      </c>
      <c r="V1713">
        <v>0</v>
      </c>
      <c r="W1713">
        <v>0</v>
      </c>
      <c r="X1713">
        <v>0</v>
      </c>
      <c r="Y1713">
        <v>0.2893</v>
      </c>
      <c r="Z1713">
        <v>0.81769999999999998</v>
      </c>
      <c r="AA1713">
        <v>0.74139999999999995</v>
      </c>
      <c r="AB1713">
        <v>0.74609999999999999</v>
      </c>
      <c r="AC1713">
        <v>0.61219999999999997</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row>
    <row r="1714" spans="8:48" x14ac:dyDescent="0.3">
      <c r="H1714" t="s">
        <v>1594</v>
      </c>
      <c r="I1714" t="s">
        <v>1595</v>
      </c>
      <c r="J1714">
        <v>0.43280000000000002</v>
      </c>
      <c r="K1714">
        <v>0.1009</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0.41589999999999999</v>
      </c>
      <c r="AN1714">
        <v>0.30759999999999998</v>
      </c>
      <c r="AO1714">
        <v>0</v>
      </c>
      <c r="AP1714">
        <v>0</v>
      </c>
      <c r="AQ1714">
        <v>0</v>
      </c>
      <c r="AR1714">
        <v>0</v>
      </c>
      <c r="AS1714">
        <v>0</v>
      </c>
      <c r="AT1714">
        <v>0</v>
      </c>
      <c r="AU1714">
        <v>0</v>
      </c>
      <c r="AV1714">
        <v>0</v>
      </c>
    </row>
    <row r="1715" spans="8:48" x14ac:dyDescent="0.3">
      <c r="H1715" t="s">
        <v>1598</v>
      </c>
      <c r="I1715" t="s">
        <v>1599</v>
      </c>
      <c r="J1715">
        <v>0.29070000000000001</v>
      </c>
      <c r="K1715">
        <v>0.23569999999999999</v>
      </c>
      <c r="L1715">
        <v>0.1933</v>
      </c>
      <c r="M1715">
        <v>0.1774</v>
      </c>
      <c r="N1715">
        <v>0.13750000000000001</v>
      </c>
      <c r="O1715">
        <v>0.17699999999999999</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row>
    <row r="1716" spans="8:48" x14ac:dyDescent="0.3">
      <c r="H1716" t="s">
        <v>389</v>
      </c>
      <c r="I1716" t="s">
        <v>566</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0.83179999999999998</v>
      </c>
      <c r="AH1716">
        <v>0.99309999999999998</v>
      </c>
      <c r="AI1716">
        <v>0.92390000000000005</v>
      </c>
      <c r="AJ1716">
        <v>0.98409999999999997</v>
      </c>
      <c r="AK1716">
        <v>0.82130000000000003</v>
      </c>
      <c r="AL1716">
        <v>0</v>
      </c>
      <c r="AM1716">
        <v>0</v>
      </c>
      <c r="AN1716">
        <v>0</v>
      </c>
      <c r="AO1716">
        <v>0</v>
      </c>
      <c r="AP1716">
        <v>0</v>
      </c>
      <c r="AQ1716">
        <v>0</v>
      </c>
      <c r="AR1716">
        <v>0</v>
      </c>
      <c r="AS1716">
        <v>0</v>
      </c>
      <c r="AT1716">
        <v>0</v>
      </c>
      <c r="AU1716">
        <v>0</v>
      </c>
      <c r="AV1716">
        <v>0</v>
      </c>
    </row>
    <row r="1717" spans="8:48" x14ac:dyDescent="0.3">
      <c r="H1717" t="s">
        <v>1604</v>
      </c>
      <c r="I1717" t="s">
        <v>1605</v>
      </c>
      <c r="J1717">
        <v>0</v>
      </c>
      <c r="K1717">
        <v>0</v>
      </c>
      <c r="L1717">
        <v>0</v>
      </c>
      <c r="M1717">
        <v>0</v>
      </c>
      <c r="N1717">
        <v>0</v>
      </c>
      <c r="O1717">
        <v>0</v>
      </c>
      <c r="P1717">
        <v>0</v>
      </c>
      <c r="Q1717">
        <v>0</v>
      </c>
      <c r="R1717">
        <v>0.28149999999999997</v>
      </c>
      <c r="S1717">
        <v>0.28710000000000002</v>
      </c>
      <c r="T1717">
        <v>0.32529999999999998</v>
      </c>
      <c r="U1717">
        <v>0.2303</v>
      </c>
      <c r="V1717">
        <v>0.23769999999999999</v>
      </c>
      <c r="W1717">
        <v>0.26250000000000001</v>
      </c>
      <c r="X1717">
        <v>0.30709999999999998</v>
      </c>
      <c r="Y1717">
        <v>0.43969999999999998</v>
      </c>
      <c r="Z1717">
        <v>0.36530000000000001</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row>
    <row r="1718" spans="8:48" x14ac:dyDescent="0.3">
      <c r="H1718" t="s">
        <v>1606</v>
      </c>
      <c r="I1718" t="s">
        <v>1607</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0.311</v>
      </c>
      <c r="AI1718">
        <v>0.2878</v>
      </c>
      <c r="AJ1718">
        <v>0</v>
      </c>
      <c r="AK1718">
        <v>0</v>
      </c>
      <c r="AL1718">
        <v>0</v>
      </c>
      <c r="AM1718">
        <v>0</v>
      </c>
      <c r="AN1718">
        <v>0</v>
      </c>
      <c r="AO1718">
        <v>0</v>
      </c>
      <c r="AP1718">
        <v>0</v>
      </c>
      <c r="AQ1718">
        <v>0</v>
      </c>
      <c r="AR1718">
        <v>0</v>
      </c>
      <c r="AS1718">
        <v>0</v>
      </c>
      <c r="AT1718">
        <v>0</v>
      </c>
      <c r="AU1718">
        <v>0</v>
      </c>
      <c r="AV1718">
        <v>0</v>
      </c>
    </row>
    <row r="1719" spans="8:48" x14ac:dyDescent="0.3">
      <c r="H1719" t="s">
        <v>2770</v>
      </c>
      <c r="I1719" t="s">
        <v>2771</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row>
    <row r="1720" spans="8:48" x14ac:dyDescent="0.3">
      <c r="H1720" t="s">
        <v>2772</v>
      </c>
      <c r="I1720" t="s">
        <v>2773</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0.1671</v>
      </c>
      <c r="AL1720">
        <v>0.114</v>
      </c>
      <c r="AM1720">
        <v>9.7199999999999995E-2</v>
      </c>
      <c r="AN1720">
        <v>0.14030000000000001</v>
      </c>
      <c r="AO1720">
        <v>0.1244</v>
      </c>
      <c r="AP1720">
        <v>4.24E-2</v>
      </c>
      <c r="AQ1720">
        <v>0</v>
      </c>
      <c r="AR1720">
        <v>0</v>
      </c>
      <c r="AS1720">
        <v>0</v>
      </c>
      <c r="AT1720">
        <v>0</v>
      </c>
      <c r="AU1720">
        <v>0</v>
      </c>
      <c r="AV1720">
        <v>0</v>
      </c>
    </row>
    <row r="1721" spans="8:48" x14ac:dyDescent="0.3">
      <c r="H1721" t="s">
        <v>2774</v>
      </c>
      <c r="I1721" t="s">
        <v>2775</v>
      </c>
      <c r="J1721">
        <v>0</v>
      </c>
      <c r="K1721">
        <v>0</v>
      </c>
      <c r="L1721">
        <v>0</v>
      </c>
      <c r="M1721">
        <v>0</v>
      </c>
      <c r="N1721">
        <v>0</v>
      </c>
      <c r="O1721">
        <v>0</v>
      </c>
      <c r="P1721">
        <v>0</v>
      </c>
      <c r="Q1721">
        <v>0</v>
      </c>
      <c r="R1721">
        <v>0.11219999999999999</v>
      </c>
      <c r="S1721">
        <v>9.3200000000000005E-2</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row>
    <row r="1722" spans="8:48" x14ac:dyDescent="0.3">
      <c r="H1722" t="s">
        <v>2776</v>
      </c>
      <c r="I1722" t="s">
        <v>2777</v>
      </c>
      <c r="J1722">
        <v>0.1842</v>
      </c>
      <c r="K1722">
        <v>0.15590000000000001</v>
      </c>
      <c r="L1722">
        <v>0.14080000000000001</v>
      </c>
      <c r="M1722">
        <v>0.1449</v>
      </c>
      <c r="N1722">
        <v>0.13950000000000001</v>
      </c>
      <c r="O1722">
        <v>0.1565</v>
      </c>
      <c r="P1722">
        <v>0.1686</v>
      </c>
      <c r="Q1722">
        <v>0.1474</v>
      </c>
      <c r="R1722">
        <v>0.2001</v>
      </c>
      <c r="S1722">
        <v>0.24129999999999999</v>
      </c>
      <c r="T1722">
        <v>0.23580000000000001</v>
      </c>
      <c r="U1722">
        <v>0.22889999999999999</v>
      </c>
      <c r="V1722">
        <v>0.25430000000000003</v>
      </c>
      <c r="W1722">
        <v>0.25030000000000002</v>
      </c>
      <c r="X1722">
        <v>0.32229999999999998</v>
      </c>
      <c r="Y1722">
        <v>0.45</v>
      </c>
      <c r="Z1722">
        <v>0.46200000000000002</v>
      </c>
      <c r="AA1722">
        <v>0.44950000000000001</v>
      </c>
      <c r="AB1722">
        <v>0.3871</v>
      </c>
      <c r="AC1722">
        <v>0.50849999999999995</v>
      </c>
      <c r="AD1722">
        <v>0.48449999999999999</v>
      </c>
      <c r="AE1722">
        <v>0.46150000000000002</v>
      </c>
      <c r="AF1722">
        <v>0.46289999999999998</v>
      </c>
      <c r="AG1722">
        <v>0.32379999999999998</v>
      </c>
      <c r="AH1722">
        <v>0.33529999999999999</v>
      </c>
      <c r="AI1722">
        <v>0.36159999999999998</v>
      </c>
      <c r="AJ1722">
        <v>0.33040000000000003</v>
      </c>
      <c r="AK1722">
        <v>0.39229999999999998</v>
      </c>
      <c r="AL1722">
        <v>0.31280000000000002</v>
      </c>
      <c r="AM1722">
        <v>0.39910000000000001</v>
      </c>
      <c r="AN1722">
        <v>0.2278</v>
      </c>
      <c r="AO1722">
        <v>0.16739999999999999</v>
      </c>
      <c r="AP1722">
        <v>0.1358</v>
      </c>
      <c r="AQ1722">
        <v>0</v>
      </c>
      <c r="AR1722">
        <v>0</v>
      </c>
      <c r="AS1722">
        <v>0</v>
      </c>
      <c r="AT1722">
        <v>0</v>
      </c>
      <c r="AU1722">
        <v>0</v>
      </c>
      <c r="AV1722">
        <v>0</v>
      </c>
    </row>
    <row r="1723" spans="8:48" x14ac:dyDescent="0.3">
      <c r="H1723" t="s">
        <v>2778</v>
      </c>
      <c r="I1723" t="s">
        <v>2779</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7.6899999999999996E-2</v>
      </c>
      <c r="AE1723">
        <v>8.6599999999999996E-2</v>
      </c>
      <c r="AF1723">
        <v>0.14299999999999999</v>
      </c>
      <c r="AG1723">
        <v>0.15590000000000001</v>
      </c>
      <c r="AH1723">
        <v>0.13120000000000001</v>
      </c>
      <c r="AI1723">
        <v>0.12870000000000001</v>
      </c>
      <c r="AJ1723">
        <v>0.17510000000000001</v>
      </c>
      <c r="AK1723">
        <v>0.5423</v>
      </c>
      <c r="AL1723">
        <v>0.60109999999999997</v>
      </c>
      <c r="AM1723">
        <v>0.63770000000000004</v>
      </c>
      <c r="AN1723">
        <v>0.67789999999999995</v>
      </c>
      <c r="AO1723">
        <v>0.75700000000000001</v>
      </c>
      <c r="AP1723">
        <v>0.5474</v>
      </c>
      <c r="AQ1723">
        <v>0.38519999999999999</v>
      </c>
      <c r="AR1723">
        <v>0.49530000000000002</v>
      </c>
      <c r="AS1723">
        <v>0.47170000000000001</v>
      </c>
      <c r="AT1723">
        <v>0.45150000000000001</v>
      </c>
      <c r="AU1723">
        <v>0.11020000000000001</v>
      </c>
      <c r="AV1723">
        <v>0</v>
      </c>
    </row>
    <row r="1724" spans="8:48" x14ac:dyDescent="0.3">
      <c r="H1724" t="s">
        <v>2780</v>
      </c>
      <c r="I1724" t="s">
        <v>2781</v>
      </c>
      <c r="J1724">
        <v>0</v>
      </c>
      <c r="K1724">
        <v>0</v>
      </c>
      <c r="L1724">
        <v>0</v>
      </c>
      <c r="M1724">
        <v>0</v>
      </c>
      <c r="N1724">
        <v>0</v>
      </c>
      <c r="O1724">
        <v>0</v>
      </c>
      <c r="P1724">
        <v>0</v>
      </c>
      <c r="Q1724">
        <v>0</v>
      </c>
      <c r="R1724">
        <v>0</v>
      </c>
      <c r="S1724">
        <v>0</v>
      </c>
      <c r="T1724">
        <v>0</v>
      </c>
      <c r="U1724">
        <v>0</v>
      </c>
      <c r="V1724">
        <v>0</v>
      </c>
      <c r="W1724">
        <v>0</v>
      </c>
      <c r="X1724">
        <v>0</v>
      </c>
      <c r="Y1724">
        <v>0.36780000000000002</v>
      </c>
      <c r="Z1724">
        <v>0.45700000000000002</v>
      </c>
      <c r="AA1724">
        <v>0.24759999999999999</v>
      </c>
      <c r="AB1724">
        <v>0</v>
      </c>
      <c r="AC1724">
        <v>0</v>
      </c>
      <c r="AD1724">
        <v>0</v>
      </c>
      <c r="AE1724">
        <v>0</v>
      </c>
      <c r="AF1724">
        <v>0</v>
      </c>
      <c r="AG1724">
        <v>0</v>
      </c>
      <c r="AH1724">
        <v>0</v>
      </c>
      <c r="AI1724">
        <v>0</v>
      </c>
      <c r="AJ1724">
        <v>0</v>
      </c>
      <c r="AK1724">
        <v>0</v>
      </c>
      <c r="AL1724">
        <v>0</v>
      </c>
      <c r="AM1724">
        <v>0.44</v>
      </c>
      <c r="AN1724">
        <v>0.48780000000000001</v>
      </c>
      <c r="AO1724">
        <v>0</v>
      </c>
      <c r="AP1724">
        <v>0</v>
      </c>
      <c r="AQ1724">
        <v>0</v>
      </c>
      <c r="AR1724">
        <v>0</v>
      </c>
      <c r="AS1724">
        <v>0</v>
      </c>
      <c r="AT1724">
        <v>0</v>
      </c>
      <c r="AU1724">
        <v>0</v>
      </c>
      <c r="AV1724">
        <v>0</v>
      </c>
    </row>
    <row r="1725" spans="8:48" x14ac:dyDescent="0.3">
      <c r="H1725" t="s">
        <v>2782</v>
      </c>
      <c r="I1725" t="s">
        <v>2783</v>
      </c>
      <c r="J1725">
        <v>0</v>
      </c>
      <c r="K1725">
        <v>0</v>
      </c>
      <c r="L1725">
        <v>0</v>
      </c>
      <c r="M1725">
        <v>0</v>
      </c>
      <c r="N1725">
        <v>0</v>
      </c>
      <c r="O1725">
        <v>0</v>
      </c>
      <c r="P1725">
        <v>0</v>
      </c>
      <c r="Q1725">
        <v>0</v>
      </c>
      <c r="R1725">
        <v>0</v>
      </c>
      <c r="S1725">
        <v>0</v>
      </c>
      <c r="T1725">
        <v>0</v>
      </c>
      <c r="U1725">
        <v>0</v>
      </c>
      <c r="V1725">
        <v>0</v>
      </c>
      <c r="W1725">
        <v>0</v>
      </c>
      <c r="X1725">
        <v>0</v>
      </c>
      <c r="Y1725">
        <v>0.37909999999999999</v>
      </c>
      <c r="Z1725">
        <v>0.40579999999999999</v>
      </c>
      <c r="AA1725">
        <v>0.38819999999999999</v>
      </c>
      <c r="AB1725">
        <v>0.49359999999999998</v>
      </c>
      <c r="AC1725">
        <v>0.58799999999999997</v>
      </c>
      <c r="AD1725">
        <v>0.42870000000000003</v>
      </c>
      <c r="AE1725">
        <v>0.52839999999999998</v>
      </c>
      <c r="AF1725">
        <v>0.58009999999999995</v>
      </c>
      <c r="AG1725">
        <v>0.70340000000000003</v>
      </c>
      <c r="AH1725">
        <v>0.70789999999999997</v>
      </c>
      <c r="AI1725">
        <v>0.86219999999999997</v>
      </c>
      <c r="AJ1725">
        <v>0.95640000000000003</v>
      </c>
      <c r="AK1725">
        <v>0.78849999999999998</v>
      </c>
      <c r="AL1725">
        <v>0.5605</v>
      </c>
      <c r="AM1725">
        <v>0.78649999999999998</v>
      </c>
      <c r="AN1725">
        <v>0.75739999999999996</v>
      </c>
      <c r="AO1725">
        <v>0.8337</v>
      </c>
      <c r="AP1725">
        <v>0.70699999999999996</v>
      </c>
      <c r="AQ1725">
        <v>0.61280000000000001</v>
      </c>
      <c r="AR1725">
        <v>0.68889999999999996</v>
      </c>
      <c r="AS1725">
        <v>0.79169999999999996</v>
      </c>
      <c r="AT1725">
        <v>0.70099999999999996</v>
      </c>
      <c r="AU1725">
        <v>0.71430000000000005</v>
      </c>
      <c r="AV1725">
        <v>0</v>
      </c>
    </row>
    <row r="1726" spans="8:48" x14ac:dyDescent="0.3">
      <c r="H1726" t="s">
        <v>2784</v>
      </c>
      <c r="I1726" t="s">
        <v>2785</v>
      </c>
      <c r="J1726">
        <v>0.16159999999999999</v>
      </c>
      <c r="K1726">
        <v>0.1507</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row>
    <row r="1727" spans="8:48" x14ac:dyDescent="0.3">
      <c r="H1727" t="s">
        <v>2786</v>
      </c>
      <c r="I1727" t="s">
        <v>2787</v>
      </c>
      <c r="J1727">
        <v>0.2797</v>
      </c>
      <c r="K1727">
        <v>0.32950000000000002</v>
      </c>
      <c r="L1727">
        <v>0.25340000000000001</v>
      </c>
      <c r="M1727">
        <v>0.22009999999999999</v>
      </c>
      <c r="N1727">
        <v>0.38469999999999999</v>
      </c>
      <c r="O1727">
        <v>0.52810000000000001</v>
      </c>
      <c r="P1727">
        <v>0.46970000000000001</v>
      </c>
      <c r="Q1727">
        <v>0.64200000000000002</v>
      </c>
      <c r="R1727">
        <v>0.46850000000000003</v>
      </c>
      <c r="S1727">
        <v>0.44450000000000001</v>
      </c>
      <c r="T1727">
        <v>0.43049999999999999</v>
      </c>
      <c r="U1727">
        <v>0.38779999999999998</v>
      </c>
      <c r="V1727">
        <v>0.3306</v>
      </c>
      <c r="W1727">
        <v>0.2954</v>
      </c>
      <c r="X1727">
        <v>0.2419</v>
      </c>
      <c r="Y1727">
        <v>0.36059999999999998</v>
      </c>
      <c r="Z1727">
        <v>0.1273</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row>
    <row r="1728" spans="8:48" x14ac:dyDescent="0.3">
      <c r="H1728" t="s">
        <v>2788</v>
      </c>
      <c r="I1728" t="s">
        <v>2789</v>
      </c>
      <c r="J1728">
        <v>0</v>
      </c>
      <c r="K1728">
        <v>0</v>
      </c>
      <c r="L1728">
        <v>0</v>
      </c>
      <c r="M1728">
        <v>0</v>
      </c>
      <c r="N1728">
        <v>0</v>
      </c>
      <c r="O1728">
        <v>0</v>
      </c>
      <c r="P1728">
        <v>0</v>
      </c>
      <c r="Q1728">
        <v>0</v>
      </c>
      <c r="R1728">
        <v>0</v>
      </c>
      <c r="S1728">
        <v>0</v>
      </c>
      <c r="T1728">
        <v>0</v>
      </c>
      <c r="U1728">
        <v>0</v>
      </c>
      <c r="V1728">
        <v>0</v>
      </c>
      <c r="W1728">
        <v>0</v>
      </c>
      <c r="X1728">
        <v>0</v>
      </c>
      <c r="Y1728">
        <v>0.33329999999999999</v>
      </c>
      <c r="Z1728">
        <v>0.2399</v>
      </c>
      <c r="AA1728">
        <v>0.25109999999999999</v>
      </c>
      <c r="AB1728">
        <v>0.1333</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row>
    <row r="1729" spans="8:48" x14ac:dyDescent="0.3">
      <c r="H1729" t="s">
        <v>828</v>
      </c>
      <c r="I1729" t="s">
        <v>829</v>
      </c>
      <c r="J1729">
        <v>0</v>
      </c>
      <c r="K1729">
        <v>0.42509999999999998</v>
      </c>
      <c r="L1729">
        <v>0.44950000000000001</v>
      </c>
      <c r="M1729">
        <v>0.50980000000000003</v>
      </c>
      <c r="N1729">
        <v>0.42520000000000002</v>
      </c>
      <c r="O1729">
        <v>0.42930000000000001</v>
      </c>
      <c r="P1729">
        <v>0.47489999999999999</v>
      </c>
      <c r="Q1729">
        <v>0.44169999999999998</v>
      </c>
      <c r="R1729">
        <v>0.44750000000000001</v>
      </c>
      <c r="S1729">
        <v>0.49149999999999999</v>
      </c>
      <c r="T1729">
        <v>0.57750000000000001</v>
      </c>
      <c r="U1729">
        <v>0.54469999999999996</v>
      </c>
      <c r="V1729">
        <v>0.56240000000000001</v>
      </c>
      <c r="W1729">
        <v>0.56440000000000001</v>
      </c>
      <c r="X1729">
        <v>0.61619999999999997</v>
      </c>
      <c r="Y1729">
        <v>0.497</v>
      </c>
      <c r="Z1729">
        <v>0.43469999999999998</v>
      </c>
      <c r="AA1729">
        <v>0.42770000000000002</v>
      </c>
      <c r="AB1729">
        <v>0.56040000000000001</v>
      </c>
      <c r="AC1729">
        <v>0.54310000000000003</v>
      </c>
      <c r="AD1729">
        <v>0.34229999999999999</v>
      </c>
      <c r="AE1729">
        <v>0.44479999999999997</v>
      </c>
      <c r="AF1729">
        <v>0.40749999999999997</v>
      </c>
      <c r="AG1729">
        <v>0.59440000000000004</v>
      </c>
      <c r="AH1729">
        <v>0</v>
      </c>
      <c r="AI1729">
        <v>0</v>
      </c>
      <c r="AJ1729">
        <v>0</v>
      </c>
      <c r="AK1729">
        <v>0</v>
      </c>
      <c r="AL1729">
        <v>0</v>
      </c>
      <c r="AM1729">
        <v>0</v>
      </c>
      <c r="AN1729">
        <v>0</v>
      </c>
      <c r="AO1729">
        <v>0</v>
      </c>
      <c r="AP1729">
        <v>0</v>
      </c>
      <c r="AQ1729">
        <v>0</v>
      </c>
      <c r="AR1729">
        <v>0</v>
      </c>
      <c r="AS1729">
        <v>0</v>
      </c>
      <c r="AT1729">
        <v>0</v>
      </c>
      <c r="AU1729">
        <v>0</v>
      </c>
      <c r="AV1729">
        <v>0</v>
      </c>
    </row>
    <row r="1730" spans="8:48" x14ac:dyDescent="0.3">
      <c r="H1730" t="s">
        <v>2790</v>
      </c>
      <c r="I1730" t="s">
        <v>2791</v>
      </c>
      <c r="J1730">
        <v>0</v>
      </c>
      <c r="K1730">
        <v>0</v>
      </c>
      <c r="L1730">
        <v>0</v>
      </c>
      <c r="M1730">
        <v>0</v>
      </c>
      <c r="N1730">
        <v>0</v>
      </c>
      <c r="O1730">
        <v>0.16120000000000001</v>
      </c>
      <c r="P1730">
        <v>0.1933</v>
      </c>
      <c r="Q1730">
        <v>0.1258</v>
      </c>
      <c r="R1730">
        <v>0.1067</v>
      </c>
      <c r="S1730">
        <v>0.16189999999999999</v>
      </c>
      <c r="T1730">
        <v>8.0600000000000005E-2</v>
      </c>
      <c r="U1730">
        <v>0.38440000000000002</v>
      </c>
      <c r="V1730">
        <v>0.3322</v>
      </c>
      <c r="W1730">
        <v>0.35539999999999999</v>
      </c>
      <c r="X1730">
        <v>0.29759999999999998</v>
      </c>
      <c r="Y1730">
        <v>0.34749999999999998</v>
      </c>
      <c r="Z1730">
        <v>0.46329999999999999</v>
      </c>
      <c r="AA1730">
        <v>0.48060000000000003</v>
      </c>
      <c r="AB1730">
        <v>0.56979999999999997</v>
      </c>
      <c r="AC1730">
        <v>0.45779999999999998</v>
      </c>
      <c r="AD1730">
        <v>0.51200000000000001</v>
      </c>
      <c r="AE1730">
        <v>0.46429999999999999</v>
      </c>
      <c r="AF1730">
        <v>0.42049999999999998</v>
      </c>
      <c r="AG1730">
        <v>0.27710000000000001</v>
      </c>
      <c r="AH1730">
        <v>0.38340000000000002</v>
      </c>
      <c r="AI1730">
        <v>0.4924</v>
      </c>
      <c r="AJ1730">
        <v>0.38590000000000002</v>
      </c>
      <c r="AK1730">
        <v>0.37419999999999998</v>
      </c>
      <c r="AL1730">
        <v>0.30599999999999999</v>
      </c>
      <c r="AM1730">
        <v>0.36969999999999997</v>
      </c>
      <c r="AN1730">
        <v>0.32229999999999998</v>
      </c>
      <c r="AO1730">
        <v>0.23569999999999999</v>
      </c>
      <c r="AP1730">
        <v>4.6699999999999998E-2</v>
      </c>
      <c r="AQ1730">
        <v>0</v>
      </c>
      <c r="AR1730">
        <v>0</v>
      </c>
      <c r="AS1730">
        <v>0</v>
      </c>
      <c r="AT1730">
        <v>0</v>
      </c>
      <c r="AU1730">
        <v>0</v>
      </c>
      <c r="AV1730">
        <v>0</v>
      </c>
    </row>
    <row r="1731" spans="8:48" x14ac:dyDescent="0.3">
      <c r="H1731" t="s">
        <v>2792</v>
      </c>
      <c r="I1731" t="s">
        <v>2793</v>
      </c>
      <c r="J1731">
        <v>0</v>
      </c>
      <c r="K1731">
        <v>0</v>
      </c>
      <c r="L1731">
        <v>0</v>
      </c>
      <c r="M1731">
        <v>0</v>
      </c>
      <c r="N1731">
        <v>0</v>
      </c>
      <c r="O1731">
        <v>0</v>
      </c>
      <c r="P1731">
        <v>0</v>
      </c>
      <c r="Q1731">
        <v>0</v>
      </c>
      <c r="R1731">
        <v>0.37369999999999998</v>
      </c>
      <c r="S1731">
        <v>0.37990000000000002</v>
      </c>
      <c r="T1731">
        <v>0.35460000000000003</v>
      </c>
      <c r="U1731">
        <v>0.33839999999999998</v>
      </c>
      <c r="V1731">
        <v>0.58050000000000002</v>
      </c>
      <c r="W1731">
        <v>0.54469999999999996</v>
      </c>
      <c r="X1731">
        <v>0.49309999999999998</v>
      </c>
      <c r="Y1731">
        <v>0.60499999999999998</v>
      </c>
      <c r="Z1731">
        <v>0.46910000000000002</v>
      </c>
      <c r="AA1731">
        <v>0.24199999999999999</v>
      </c>
      <c r="AB1731">
        <v>0.2094</v>
      </c>
      <c r="AC1731">
        <v>0.2112</v>
      </c>
      <c r="AD1731">
        <v>0.12609999999999999</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row>
    <row r="1732" spans="8:48" x14ac:dyDescent="0.3">
      <c r="H1732" t="s">
        <v>1628</v>
      </c>
      <c r="I1732" t="s">
        <v>1629</v>
      </c>
      <c r="J1732">
        <v>0</v>
      </c>
      <c r="K1732">
        <v>0</v>
      </c>
      <c r="L1732">
        <v>0</v>
      </c>
      <c r="M1732">
        <v>0</v>
      </c>
      <c r="N1732">
        <v>0.54600000000000004</v>
      </c>
      <c r="O1732">
        <v>0.496</v>
      </c>
      <c r="P1732">
        <v>0.64080000000000004</v>
      </c>
      <c r="Q1732">
        <v>0.59160000000000001</v>
      </c>
      <c r="R1732">
        <v>0.75580000000000003</v>
      </c>
      <c r="S1732">
        <v>0.7409</v>
      </c>
      <c r="T1732">
        <v>0.63619999999999999</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1.0212000000000001</v>
      </c>
      <c r="AT1732">
        <v>0.7288</v>
      </c>
      <c r="AU1732">
        <v>0</v>
      </c>
      <c r="AV1732">
        <v>0</v>
      </c>
    </row>
    <row r="1733" spans="8:48" x14ac:dyDescent="0.3">
      <c r="H1733" t="s">
        <v>830</v>
      </c>
      <c r="I1733" t="s">
        <v>831</v>
      </c>
      <c r="J1733">
        <v>0</v>
      </c>
      <c r="K1733">
        <v>0</v>
      </c>
      <c r="L1733">
        <v>1.2710999999999999</v>
      </c>
      <c r="M1733">
        <v>1.5548999999999999</v>
      </c>
      <c r="N1733">
        <v>1.5181</v>
      </c>
      <c r="O1733">
        <v>1.4729000000000001</v>
      </c>
      <c r="P1733">
        <v>1.1061000000000001</v>
      </c>
      <c r="Q1733">
        <v>0.80830000000000002</v>
      </c>
      <c r="R1733">
        <v>0.67379999999999995</v>
      </c>
      <c r="S1733">
        <v>0.62260000000000004</v>
      </c>
      <c r="T1733">
        <v>0.62029999999999996</v>
      </c>
      <c r="U1733">
        <v>0.6865</v>
      </c>
      <c r="V1733">
        <v>0.72619999999999996</v>
      </c>
      <c r="W1733">
        <v>0.59289999999999998</v>
      </c>
      <c r="X1733">
        <v>0.57199999999999995</v>
      </c>
      <c r="Y1733">
        <v>0.29949999999999999</v>
      </c>
      <c r="Z1733">
        <v>0.39079999999999998</v>
      </c>
      <c r="AA1733">
        <v>0.13089999999999999</v>
      </c>
      <c r="AB1733">
        <v>0</v>
      </c>
      <c r="AC1733">
        <v>0</v>
      </c>
      <c r="AD1733">
        <v>0</v>
      </c>
      <c r="AE1733">
        <v>0</v>
      </c>
      <c r="AF1733">
        <v>0</v>
      </c>
      <c r="AG1733">
        <v>0</v>
      </c>
      <c r="AH1733">
        <v>0</v>
      </c>
      <c r="AI1733">
        <v>0</v>
      </c>
      <c r="AJ1733">
        <v>0</v>
      </c>
      <c r="AK1733">
        <v>0</v>
      </c>
      <c r="AL1733">
        <v>0</v>
      </c>
      <c r="AM1733">
        <v>0</v>
      </c>
      <c r="AN1733">
        <v>0</v>
      </c>
      <c r="AO1733">
        <v>0</v>
      </c>
      <c r="AP1733">
        <v>0</v>
      </c>
      <c r="AQ1733">
        <v>0</v>
      </c>
      <c r="AR1733">
        <v>0.52680000000000005</v>
      </c>
      <c r="AS1733">
        <v>0.54169999999999996</v>
      </c>
      <c r="AT1733">
        <v>0</v>
      </c>
      <c r="AU1733">
        <v>0</v>
      </c>
      <c r="AV1733">
        <v>0</v>
      </c>
    </row>
    <row r="1734" spans="8:48" x14ac:dyDescent="0.3">
      <c r="H1734" t="s">
        <v>832</v>
      </c>
      <c r="I1734" t="s">
        <v>833</v>
      </c>
      <c r="J1734">
        <v>0.65710000000000002</v>
      </c>
      <c r="K1734">
        <v>0.69520000000000004</v>
      </c>
      <c r="L1734">
        <v>0.70640000000000003</v>
      </c>
      <c r="M1734">
        <v>0.77139999999999997</v>
      </c>
      <c r="N1734">
        <v>0.67679999999999996</v>
      </c>
      <c r="O1734">
        <v>0.65449999999999997</v>
      </c>
      <c r="P1734">
        <v>0.71840000000000004</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row>
    <row r="1735" spans="8:48" x14ac:dyDescent="0.3">
      <c r="H1735" t="s">
        <v>1636</v>
      </c>
      <c r="I1735" t="s">
        <v>1637</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0.27410000000000001</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row>
    <row r="1736" spans="8:48" x14ac:dyDescent="0.3">
      <c r="H1736" t="s">
        <v>2794</v>
      </c>
      <c r="I1736" t="s">
        <v>2795</v>
      </c>
      <c r="J1736">
        <v>0</v>
      </c>
      <c r="K1736">
        <v>0</v>
      </c>
      <c r="L1736">
        <v>0</v>
      </c>
      <c r="M1736">
        <v>0</v>
      </c>
      <c r="N1736">
        <v>0</v>
      </c>
      <c r="O1736">
        <v>0</v>
      </c>
      <c r="P1736">
        <v>0</v>
      </c>
      <c r="Q1736">
        <v>3.32E-2</v>
      </c>
      <c r="R1736">
        <v>0.15909999999999999</v>
      </c>
      <c r="S1736">
        <v>0.1799</v>
      </c>
      <c r="T1736">
        <v>0</v>
      </c>
      <c r="U1736">
        <v>0</v>
      </c>
      <c r="V1736">
        <v>0</v>
      </c>
      <c r="W1736">
        <v>0</v>
      </c>
      <c r="X1736">
        <v>0</v>
      </c>
      <c r="Y1736">
        <v>0</v>
      </c>
      <c r="Z1736">
        <v>0</v>
      </c>
      <c r="AA1736">
        <v>0</v>
      </c>
      <c r="AB1736">
        <v>0</v>
      </c>
      <c r="AC1736">
        <v>0.17899999999999999</v>
      </c>
      <c r="AD1736">
        <v>0.32</v>
      </c>
      <c r="AE1736">
        <v>0.3039</v>
      </c>
      <c r="AF1736">
        <v>0.27229999999999999</v>
      </c>
      <c r="AG1736">
        <v>0.29580000000000001</v>
      </c>
      <c r="AH1736">
        <v>0.24779999999999999</v>
      </c>
      <c r="AI1736">
        <v>0</v>
      </c>
      <c r="AJ1736">
        <v>0</v>
      </c>
      <c r="AK1736">
        <v>0</v>
      </c>
      <c r="AL1736">
        <v>0</v>
      </c>
      <c r="AM1736">
        <v>0</v>
      </c>
      <c r="AN1736">
        <v>0</v>
      </c>
      <c r="AO1736">
        <v>0</v>
      </c>
      <c r="AP1736">
        <v>0</v>
      </c>
      <c r="AQ1736">
        <v>0</v>
      </c>
      <c r="AR1736">
        <v>0</v>
      </c>
      <c r="AS1736">
        <v>0</v>
      </c>
      <c r="AT1736">
        <v>0</v>
      </c>
      <c r="AU1736">
        <v>0</v>
      </c>
      <c r="AV1736">
        <v>0</v>
      </c>
    </row>
    <row r="1737" spans="8:48" x14ac:dyDescent="0.3">
      <c r="H1737" t="s">
        <v>2796</v>
      </c>
      <c r="I1737" t="s">
        <v>2797</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9.2999999999999999E-2</v>
      </c>
      <c r="AE1737">
        <v>5.5E-2</v>
      </c>
      <c r="AF1737">
        <v>0</v>
      </c>
      <c r="AG1737">
        <v>0</v>
      </c>
      <c r="AH1737">
        <v>0</v>
      </c>
      <c r="AI1737">
        <v>0</v>
      </c>
      <c r="AJ1737">
        <v>0</v>
      </c>
      <c r="AK1737">
        <v>0</v>
      </c>
      <c r="AL1737">
        <v>0</v>
      </c>
      <c r="AM1737">
        <v>0</v>
      </c>
      <c r="AN1737">
        <v>0</v>
      </c>
      <c r="AO1737">
        <v>0</v>
      </c>
      <c r="AP1737">
        <v>0</v>
      </c>
      <c r="AQ1737">
        <v>0</v>
      </c>
      <c r="AR1737">
        <v>0</v>
      </c>
      <c r="AS1737">
        <v>0</v>
      </c>
      <c r="AT1737">
        <v>0</v>
      </c>
      <c r="AU1737">
        <v>0</v>
      </c>
      <c r="AV1737">
        <v>0</v>
      </c>
    </row>
    <row r="1738" spans="8:48" x14ac:dyDescent="0.3">
      <c r="H1738" t="s">
        <v>2798</v>
      </c>
      <c r="I1738" t="s">
        <v>2799</v>
      </c>
      <c r="J1738">
        <v>0.25380000000000003</v>
      </c>
      <c r="K1738">
        <v>0.2843</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row>
    <row r="1739" spans="8:48" x14ac:dyDescent="0.3">
      <c r="H1739" t="s">
        <v>2800</v>
      </c>
      <c r="I1739" t="s">
        <v>2801</v>
      </c>
      <c r="J1739">
        <v>0</v>
      </c>
      <c r="K1739">
        <v>0</v>
      </c>
      <c r="L1739">
        <v>0</v>
      </c>
      <c r="M1739">
        <v>0</v>
      </c>
      <c r="N1739">
        <v>0</v>
      </c>
      <c r="O1739">
        <v>0</v>
      </c>
      <c r="P1739">
        <v>0</v>
      </c>
      <c r="Q1739">
        <v>0</v>
      </c>
      <c r="R1739">
        <v>0</v>
      </c>
      <c r="S1739">
        <v>0</v>
      </c>
      <c r="T1739">
        <v>0</v>
      </c>
      <c r="U1739">
        <v>0.59079999999999999</v>
      </c>
      <c r="V1739">
        <v>0.5444</v>
      </c>
      <c r="W1739">
        <v>0.56220000000000003</v>
      </c>
      <c r="X1739">
        <v>0.503</v>
      </c>
      <c r="Y1739">
        <v>0.55600000000000005</v>
      </c>
      <c r="Z1739">
        <v>0.45619999999999999</v>
      </c>
      <c r="AA1739">
        <v>0.34100000000000003</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row>
    <row r="1740" spans="8:48" x14ac:dyDescent="0.3">
      <c r="H1740" t="s">
        <v>2802</v>
      </c>
      <c r="I1740" t="s">
        <v>2803</v>
      </c>
      <c r="J1740">
        <v>0</v>
      </c>
      <c r="K1740">
        <v>0</v>
      </c>
      <c r="L1740">
        <v>0</v>
      </c>
      <c r="M1740">
        <v>0</v>
      </c>
      <c r="N1740">
        <v>0</v>
      </c>
      <c r="O1740">
        <v>0</v>
      </c>
      <c r="P1740">
        <v>0</v>
      </c>
      <c r="Q1740">
        <v>0</v>
      </c>
      <c r="R1740">
        <v>0.82210000000000005</v>
      </c>
      <c r="S1740">
        <v>0.84040000000000004</v>
      </c>
      <c r="T1740">
        <v>0.9113</v>
      </c>
      <c r="U1740">
        <v>0.83809999999999996</v>
      </c>
      <c r="V1740">
        <v>0.63260000000000005</v>
      </c>
      <c r="W1740">
        <v>0.79990000000000006</v>
      </c>
      <c r="X1740">
        <v>0.75780000000000003</v>
      </c>
      <c r="Y1740">
        <v>0.68500000000000005</v>
      </c>
      <c r="Z1740">
        <v>0.57130000000000003</v>
      </c>
      <c r="AA1740">
        <v>0.54710000000000003</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row>
    <row r="1741" spans="8:48" x14ac:dyDescent="0.3">
      <c r="H1741" t="s">
        <v>2804</v>
      </c>
      <c r="I1741" t="s">
        <v>2805</v>
      </c>
      <c r="J1741">
        <v>0</v>
      </c>
      <c r="K1741">
        <v>0</v>
      </c>
      <c r="L1741">
        <v>0</v>
      </c>
      <c r="M1741">
        <v>0</v>
      </c>
      <c r="N1741">
        <v>0</v>
      </c>
      <c r="O1741">
        <v>0</v>
      </c>
      <c r="P1741">
        <v>0</v>
      </c>
      <c r="Q1741">
        <v>0</v>
      </c>
      <c r="R1741">
        <v>0</v>
      </c>
      <c r="S1741">
        <v>0</v>
      </c>
      <c r="T1741">
        <v>0</v>
      </c>
      <c r="U1741">
        <v>0</v>
      </c>
      <c r="V1741">
        <v>0</v>
      </c>
      <c r="W1741">
        <v>0</v>
      </c>
      <c r="X1741">
        <v>0</v>
      </c>
      <c r="Y1741">
        <v>0.11</v>
      </c>
      <c r="Z1741">
        <v>0.1389</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row>
    <row r="1742" spans="8:48" x14ac:dyDescent="0.3">
      <c r="H1742" t="s">
        <v>2806</v>
      </c>
      <c r="I1742" t="s">
        <v>2807</v>
      </c>
      <c r="J1742">
        <v>0.86990000000000001</v>
      </c>
      <c r="K1742">
        <v>1.2067000000000001</v>
      </c>
      <c r="L1742">
        <v>0.99450000000000005</v>
      </c>
      <c r="M1742">
        <v>1.0082</v>
      </c>
      <c r="N1742">
        <v>1.2456</v>
      </c>
      <c r="O1742">
        <v>1.1141000000000001</v>
      </c>
      <c r="P1742">
        <v>1.1356999999999999</v>
      </c>
      <c r="Q1742">
        <v>0.89070000000000005</v>
      </c>
      <c r="R1742">
        <v>0.79820000000000002</v>
      </c>
      <c r="S1742">
        <v>0.56520000000000004</v>
      </c>
      <c r="T1742">
        <v>0.2034</v>
      </c>
      <c r="U1742">
        <v>0.1101</v>
      </c>
      <c r="V1742">
        <v>0.1062</v>
      </c>
      <c r="W1742">
        <v>0.10829999999999999</v>
      </c>
      <c r="X1742">
        <v>0.1615</v>
      </c>
      <c r="Y1742">
        <v>0.21299999999999999</v>
      </c>
      <c r="Z1742">
        <v>0.1905</v>
      </c>
      <c r="AA1742">
        <v>0.2235</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row>
    <row r="1743" spans="8:48" x14ac:dyDescent="0.3">
      <c r="H1743" t="s">
        <v>844</v>
      </c>
      <c r="I1743" t="s">
        <v>845</v>
      </c>
      <c r="J1743">
        <v>0</v>
      </c>
      <c r="K1743">
        <v>0</v>
      </c>
      <c r="L1743">
        <v>0</v>
      </c>
      <c r="M1743">
        <v>0</v>
      </c>
      <c r="N1743">
        <v>0</v>
      </c>
      <c r="O1743">
        <v>0</v>
      </c>
      <c r="P1743">
        <v>0</v>
      </c>
      <c r="Q1743">
        <v>0</v>
      </c>
      <c r="R1743">
        <v>0</v>
      </c>
      <c r="S1743">
        <v>0</v>
      </c>
      <c r="T1743">
        <v>0</v>
      </c>
      <c r="U1743">
        <v>0</v>
      </c>
      <c r="V1743">
        <v>0</v>
      </c>
      <c r="W1743">
        <v>0</v>
      </c>
      <c r="X1743">
        <v>0</v>
      </c>
      <c r="Y1743">
        <v>0</v>
      </c>
      <c r="Z1743">
        <v>0.86180000000000001</v>
      </c>
      <c r="AA1743">
        <v>0.38400000000000001</v>
      </c>
      <c r="AB1743">
        <v>0.20830000000000001</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row>
    <row r="1744" spans="8:48" x14ac:dyDescent="0.3">
      <c r="H1744" t="s">
        <v>2808</v>
      </c>
      <c r="I1744" t="s">
        <v>2809</v>
      </c>
      <c r="J1744">
        <v>0.21679999999999999</v>
      </c>
      <c r="K1744">
        <v>0.20549999999999999</v>
      </c>
      <c r="L1744">
        <v>0.1772</v>
      </c>
      <c r="M1744">
        <v>0.1394</v>
      </c>
      <c r="N1744">
        <v>0.14599999999999999</v>
      </c>
      <c r="O1744">
        <v>0.16070000000000001</v>
      </c>
      <c r="P1744">
        <v>0.18060000000000001</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row>
    <row r="1745" spans="8:48" x14ac:dyDescent="0.3">
      <c r="H1745" t="s">
        <v>2810</v>
      </c>
      <c r="I1745" t="s">
        <v>2811</v>
      </c>
      <c r="J1745">
        <v>3.1800000000000002E-2</v>
      </c>
      <c r="K1745">
        <v>3.9300000000000002E-2</v>
      </c>
      <c r="L1745">
        <v>4.9200000000000001E-2</v>
      </c>
      <c r="M1745">
        <v>2.5700000000000001E-2</v>
      </c>
      <c r="N1745">
        <v>3.2899999999999999E-2</v>
      </c>
      <c r="O1745">
        <v>3.5099999999999999E-2</v>
      </c>
      <c r="P1745">
        <v>2.6800000000000001E-2</v>
      </c>
      <c r="Q1745">
        <v>1.78E-2</v>
      </c>
      <c r="R1745">
        <v>7.1000000000000004E-3</v>
      </c>
      <c r="S1745">
        <v>1.3299999999999999E-2</v>
      </c>
      <c r="T1745">
        <v>5.5999999999999999E-3</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row>
    <row r="1746" spans="8:48" x14ac:dyDescent="0.3">
      <c r="H1746" t="s">
        <v>2812</v>
      </c>
      <c r="I1746" t="s">
        <v>2813</v>
      </c>
      <c r="J1746">
        <v>1.3205</v>
      </c>
      <c r="K1746">
        <v>0.91510000000000002</v>
      </c>
      <c r="L1746">
        <v>2.9100000000000001E-2</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row>
    <row r="1747" spans="8:48" x14ac:dyDescent="0.3">
      <c r="H1747" t="s">
        <v>2814</v>
      </c>
      <c r="I1747" t="s">
        <v>2815</v>
      </c>
      <c r="J1747">
        <v>0.436</v>
      </c>
      <c r="K1747">
        <v>0.37340000000000001</v>
      </c>
      <c r="L1747">
        <v>0.20860000000000001</v>
      </c>
      <c r="M1747">
        <v>0.2407</v>
      </c>
      <c r="N1747">
        <v>0.17019999999999999</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row>
    <row r="1748" spans="8:48" x14ac:dyDescent="0.3">
      <c r="H1748" t="s">
        <v>2816</v>
      </c>
      <c r="I1748" t="s">
        <v>2817</v>
      </c>
      <c r="J1748">
        <v>1.0991</v>
      </c>
      <c r="K1748">
        <v>1.1491</v>
      </c>
      <c r="L1748">
        <v>1.1476999999999999</v>
      </c>
      <c r="M1748">
        <v>1.0908</v>
      </c>
      <c r="N1748">
        <v>1.0939000000000001</v>
      </c>
      <c r="O1748">
        <v>1.1518999999999999</v>
      </c>
      <c r="P1748">
        <v>0.94199999999999995</v>
      </c>
      <c r="Q1748">
        <v>0.92210000000000003</v>
      </c>
      <c r="R1748">
        <v>0.2913</v>
      </c>
      <c r="S1748">
        <v>0.26569999999999999</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row>
    <row r="1749" spans="8:48" x14ac:dyDescent="0.3">
      <c r="H1749" t="s">
        <v>2818</v>
      </c>
      <c r="I1749" t="s">
        <v>2819</v>
      </c>
      <c r="J1749">
        <v>0</v>
      </c>
      <c r="K1749">
        <v>0</v>
      </c>
      <c r="L1749">
        <v>0</v>
      </c>
      <c r="M1749">
        <v>0</v>
      </c>
      <c r="N1749">
        <v>0.1225</v>
      </c>
      <c r="O1749">
        <v>0.11990000000000001</v>
      </c>
      <c r="P1749">
        <v>0.1125</v>
      </c>
      <c r="Q1749">
        <v>0.1095</v>
      </c>
      <c r="R1749">
        <v>0.114</v>
      </c>
      <c r="S1749">
        <v>0.1139</v>
      </c>
      <c r="T1749">
        <v>9.4299999999999995E-2</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row>
    <row r="1750" spans="8:48" x14ac:dyDescent="0.3">
      <c r="H1750" t="s">
        <v>1652</v>
      </c>
      <c r="I1750" t="s">
        <v>1653</v>
      </c>
      <c r="J1750">
        <v>0</v>
      </c>
      <c r="K1750">
        <v>0</v>
      </c>
      <c r="L1750">
        <v>0</v>
      </c>
      <c r="M1750">
        <v>0</v>
      </c>
      <c r="N1750">
        <v>0</v>
      </c>
      <c r="O1750">
        <v>0</v>
      </c>
      <c r="P1750">
        <v>0.2326</v>
      </c>
      <c r="Q1750">
        <v>0.23480000000000001</v>
      </c>
      <c r="R1750">
        <v>0.32719999999999999</v>
      </c>
      <c r="S1750">
        <v>0.25109999999999999</v>
      </c>
      <c r="T1750">
        <v>0.39529999999999998</v>
      </c>
      <c r="U1750">
        <v>0.45219999999999999</v>
      </c>
      <c r="V1750">
        <v>0.5706</v>
      </c>
      <c r="W1750">
        <v>0.60650000000000004</v>
      </c>
      <c r="X1750">
        <v>0.62250000000000005</v>
      </c>
      <c r="Y1750">
        <v>0.7369</v>
      </c>
      <c r="Z1750">
        <v>0.73460000000000003</v>
      </c>
      <c r="AA1750">
        <v>0.42309999999999998</v>
      </c>
      <c r="AB1750">
        <v>0.93769999999999998</v>
      </c>
      <c r="AC1750">
        <v>0.82779999999999998</v>
      </c>
      <c r="AD1750">
        <v>1.2519</v>
      </c>
      <c r="AE1750">
        <v>1.0718000000000001</v>
      </c>
      <c r="AF1750">
        <v>1.1167</v>
      </c>
      <c r="AG1750">
        <v>0.94769999999999999</v>
      </c>
      <c r="AH1750">
        <v>1.0760000000000001</v>
      </c>
      <c r="AI1750">
        <v>1.1149</v>
      </c>
      <c r="AJ1750">
        <v>1.1037999999999999</v>
      </c>
      <c r="AK1750">
        <v>1.1686000000000001</v>
      </c>
      <c r="AL1750">
        <v>1.0330999999999999</v>
      </c>
      <c r="AM1750">
        <v>1.3253999999999999</v>
      </c>
      <c r="AN1750">
        <v>1.0727</v>
      </c>
      <c r="AO1750">
        <v>1.0569</v>
      </c>
      <c r="AP1750">
        <v>0.89649999999999996</v>
      </c>
      <c r="AQ1750">
        <v>0.54930000000000001</v>
      </c>
      <c r="AR1750">
        <v>0.59040000000000004</v>
      </c>
      <c r="AS1750">
        <v>0.66669999999999996</v>
      </c>
      <c r="AT1750">
        <v>0.68369999999999997</v>
      </c>
      <c r="AU1750">
        <v>0.69920000000000004</v>
      </c>
      <c r="AV1750">
        <v>0</v>
      </c>
    </row>
    <row r="1751" spans="8:48" x14ac:dyDescent="0.3">
      <c r="H1751" t="s">
        <v>2820</v>
      </c>
      <c r="I1751" t="s">
        <v>2821</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0.59819999999999995</v>
      </c>
      <c r="AS1751">
        <v>0.38940000000000002</v>
      </c>
      <c r="AT1751">
        <v>0</v>
      </c>
      <c r="AU1751">
        <v>0</v>
      </c>
      <c r="AV1751">
        <v>0</v>
      </c>
    </row>
    <row r="1752" spans="8:48" x14ac:dyDescent="0.3">
      <c r="H1752" t="s">
        <v>2822</v>
      </c>
      <c r="I1752" t="s">
        <v>2823</v>
      </c>
      <c r="J1752">
        <v>0</v>
      </c>
      <c r="K1752">
        <v>0</v>
      </c>
      <c r="L1752">
        <v>0.24579999999999999</v>
      </c>
      <c r="M1752">
        <v>0.26889999999999997</v>
      </c>
      <c r="N1752">
        <v>0.62860000000000005</v>
      </c>
      <c r="O1752">
        <v>0.51739999999999997</v>
      </c>
      <c r="P1752">
        <v>0.44900000000000001</v>
      </c>
      <c r="Q1752">
        <v>0.54079999999999995</v>
      </c>
      <c r="R1752">
        <v>0.43569999999999998</v>
      </c>
      <c r="S1752">
        <v>0.38269999999999998</v>
      </c>
      <c r="T1752">
        <v>0.61670000000000003</v>
      </c>
      <c r="U1752">
        <v>0.70220000000000005</v>
      </c>
      <c r="V1752">
        <v>0.69199999999999995</v>
      </c>
      <c r="W1752">
        <v>0.78190000000000004</v>
      </c>
      <c r="X1752">
        <v>0.74339999999999995</v>
      </c>
      <c r="Y1752">
        <v>0.57489999999999997</v>
      </c>
      <c r="Z1752">
        <v>0.59319999999999995</v>
      </c>
      <c r="AA1752">
        <v>0.61619999999999997</v>
      </c>
      <c r="AB1752">
        <v>0.2666</v>
      </c>
      <c r="AC1752">
        <v>0.27360000000000001</v>
      </c>
      <c r="AD1752">
        <v>0.1527</v>
      </c>
      <c r="AE1752">
        <v>0.18099999999999999</v>
      </c>
      <c r="AF1752">
        <v>0.21779999999999999</v>
      </c>
      <c r="AG1752">
        <v>0.26340000000000002</v>
      </c>
      <c r="AH1752">
        <v>0.16919999999999999</v>
      </c>
      <c r="AI1752">
        <v>6.9000000000000006E-2</v>
      </c>
      <c r="AJ1752">
        <v>0</v>
      </c>
      <c r="AK1752">
        <v>0</v>
      </c>
      <c r="AL1752">
        <v>0</v>
      </c>
      <c r="AM1752">
        <v>0</v>
      </c>
      <c r="AN1752">
        <v>0</v>
      </c>
      <c r="AO1752">
        <v>0</v>
      </c>
      <c r="AP1752">
        <v>0</v>
      </c>
      <c r="AQ1752">
        <v>0</v>
      </c>
      <c r="AR1752">
        <v>0</v>
      </c>
      <c r="AS1752">
        <v>0</v>
      </c>
      <c r="AT1752">
        <v>0</v>
      </c>
      <c r="AU1752">
        <v>0</v>
      </c>
      <c r="AV1752">
        <v>0</v>
      </c>
    </row>
    <row r="1753" spans="8:48" x14ac:dyDescent="0.3">
      <c r="H1753" t="s">
        <v>2824</v>
      </c>
      <c r="I1753" t="s">
        <v>2825</v>
      </c>
      <c r="J1753">
        <v>0</v>
      </c>
      <c r="K1753">
        <v>0</v>
      </c>
      <c r="L1753">
        <v>0</v>
      </c>
      <c r="M1753">
        <v>0</v>
      </c>
      <c r="N1753">
        <v>0</v>
      </c>
      <c r="O1753">
        <v>0.26069999999999999</v>
      </c>
      <c r="P1753">
        <v>0.68830000000000002</v>
      </c>
      <c r="Q1753">
        <v>0.90439999999999998</v>
      </c>
      <c r="R1753">
        <v>0.92069999999999996</v>
      </c>
      <c r="S1753">
        <v>0.71589999999999998</v>
      </c>
      <c r="T1753">
        <v>0.62660000000000005</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row>
    <row r="1754" spans="8:48" x14ac:dyDescent="0.3">
      <c r="H1754" t="s">
        <v>2826</v>
      </c>
      <c r="I1754" t="s">
        <v>2827</v>
      </c>
      <c r="J1754">
        <v>0</v>
      </c>
      <c r="K1754">
        <v>0</v>
      </c>
      <c r="L1754">
        <v>0</v>
      </c>
      <c r="M1754">
        <v>0</v>
      </c>
      <c r="N1754">
        <v>0</v>
      </c>
      <c r="O1754">
        <v>0</v>
      </c>
      <c r="P1754">
        <v>0</v>
      </c>
      <c r="Q1754">
        <v>0</v>
      </c>
      <c r="R1754">
        <v>0</v>
      </c>
      <c r="S1754">
        <v>0</v>
      </c>
      <c r="T1754">
        <v>9.9299999999999999E-2</v>
      </c>
      <c r="U1754">
        <v>7.3899999999999993E-2</v>
      </c>
      <c r="V1754">
        <v>6.8699999999999997E-2</v>
      </c>
      <c r="W1754">
        <v>8.6499999999999994E-2</v>
      </c>
      <c r="X1754">
        <v>7.6899999999999996E-2</v>
      </c>
      <c r="Y1754">
        <v>5.3199999999999997E-2</v>
      </c>
      <c r="Z1754">
        <v>6.7799999999999999E-2</v>
      </c>
      <c r="AA1754">
        <v>5.4600000000000003E-2</v>
      </c>
      <c r="AB1754">
        <v>4.9700000000000001E-2</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row>
    <row r="1755" spans="8:48" x14ac:dyDescent="0.3">
      <c r="H1755" t="s">
        <v>1656</v>
      </c>
      <c r="I1755" t="s">
        <v>1657</v>
      </c>
      <c r="J1755">
        <v>0</v>
      </c>
      <c r="K1755">
        <v>0</v>
      </c>
      <c r="L1755">
        <v>0</v>
      </c>
      <c r="M1755">
        <v>0</v>
      </c>
      <c r="N1755">
        <v>0</v>
      </c>
      <c r="O1755">
        <v>0</v>
      </c>
      <c r="P1755">
        <v>0</v>
      </c>
      <c r="Q1755">
        <v>0</v>
      </c>
      <c r="R1755">
        <v>0</v>
      </c>
      <c r="S1755">
        <v>0</v>
      </c>
      <c r="T1755">
        <v>0</v>
      </c>
      <c r="U1755">
        <v>0</v>
      </c>
      <c r="V1755">
        <v>0</v>
      </c>
      <c r="W1755">
        <v>0</v>
      </c>
      <c r="X1755">
        <v>0</v>
      </c>
      <c r="Y1755">
        <v>0</v>
      </c>
      <c r="Z1755">
        <v>0</v>
      </c>
      <c r="AA1755">
        <v>1.9E-2</v>
      </c>
      <c r="AB1755">
        <v>0.1137</v>
      </c>
      <c r="AC1755">
        <v>0.16009999999999999</v>
      </c>
      <c r="AD1755">
        <v>0</v>
      </c>
      <c r="AE1755">
        <v>0.29930000000000001</v>
      </c>
      <c r="AF1755">
        <v>0.24160000000000001</v>
      </c>
      <c r="AG1755">
        <v>0.3095</v>
      </c>
      <c r="AH1755">
        <v>0.33589999999999998</v>
      </c>
      <c r="AI1755">
        <v>0.31840000000000002</v>
      </c>
      <c r="AJ1755">
        <v>0.60189999999999999</v>
      </c>
      <c r="AK1755">
        <v>0.65159999999999996</v>
      </c>
      <c r="AL1755">
        <v>0.5595</v>
      </c>
      <c r="AM1755">
        <v>0.4279</v>
      </c>
      <c r="AN1755">
        <v>0.38629999999999998</v>
      </c>
      <c r="AO1755">
        <v>0.3795</v>
      </c>
      <c r="AP1755">
        <v>0</v>
      </c>
      <c r="AQ1755">
        <v>0</v>
      </c>
      <c r="AR1755">
        <v>0</v>
      </c>
      <c r="AS1755">
        <v>0</v>
      </c>
      <c r="AT1755">
        <v>0</v>
      </c>
      <c r="AU1755">
        <v>0</v>
      </c>
      <c r="AV1755">
        <v>0</v>
      </c>
    </row>
    <row r="1756" spans="8:48" x14ac:dyDescent="0.3">
      <c r="H1756" t="s">
        <v>1195</v>
      </c>
      <c r="I1756" t="s">
        <v>1196</v>
      </c>
      <c r="J1756">
        <v>0.83520000000000005</v>
      </c>
      <c r="K1756">
        <v>0.80789999999999995</v>
      </c>
      <c r="L1756">
        <v>0.90549999999999997</v>
      </c>
      <c r="M1756">
        <v>0.8165</v>
      </c>
      <c r="N1756">
        <v>0.77739999999999998</v>
      </c>
      <c r="O1756">
        <v>0.79310000000000003</v>
      </c>
      <c r="P1756">
        <v>0.6492</v>
      </c>
      <c r="Q1756">
        <v>0.56789999999999996</v>
      </c>
      <c r="R1756">
        <v>0.89790000000000003</v>
      </c>
      <c r="S1756">
        <v>0.752</v>
      </c>
      <c r="T1756">
        <v>0.68469999999999998</v>
      </c>
      <c r="U1756">
        <v>0.2515</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row>
    <row r="1757" spans="8:48" x14ac:dyDescent="0.3">
      <c r="H1757" t="s">
        <v>2828</v>
      </c>
      <c r="I1757" t="s">
        <v>2829</v>
      </c>
      <c r="J1757">
        <v>0</v>
      </c>
      <c r="K1757">
        <v>0</v>
      </c>
      <c r="L1757">
        <v>0</v>
      </c>
      <c r="M1757">
        <v>0</v>
      </c>
      <c r="N1757">
        <v>0</v>
      </c>
      <c r="O1757">
        <v>0</v>
      </c>
      <c r="P1757">
        <v>0</v>
      </c>
      <c r="Q1757">
        <v>0</v>
      </c>
      <c r="R1757">
        <v>0</v>
      </c>
      <c r="S1757">
        <v>0</v>
      </c>
      <c r="T1757">
        <v>0</v>
      </c>
      <c r="U1757">
        <v>0</v>
      </c>
      <c r="V1757">
        <v>0</v>
      </c>
      <c r="W1757">
        <v>0</v>
      </c>
      <c r="X1757">
        <v>0</v>
      </c>
      <c r="Y1757">
        <v>0.39019999999999999</v>
      </c>
      <c r="Z1757">
        <v>0.37290000000000001</v>
      </c>
      <c r="AA1757">
        <v>0.375</v>
      </c>
      <c r="AB1757">
        <v>0.38669999999999999</v>
      </c>
      <c r="AC1757">
        <v>0.29360000000000003</v>
      </c>
      <c r="AD1757">
        <v>0.26219999999999999</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row>
    <row r="1758" spans="8:48" x14ac:dyDescent="0.3">
      <c r="H1758" t="s">
        <v>2830</v>
      </c>
      <c r="I1758" t="s">
        <v>2831</v>
      </c>
      <c r="J1758">
        <v>0</v>
      </c>
      <c r="K1758">
        <v>0</v>
      </c>
      <c r="L1758">
        <v>0</v>
      </c>
      <c r="M1758">
        <v>0</v>
      </c>
      <c r="N1758">
        <v>0</v>
      </c>
      <c r="O1758">
        <v>0</v>
      </c>
      <c r="P1758">
        <v>0</v>
      </c>
      <c r="Q1758">
        <v>0</v>
      </c>
      <c r="R1758">
        <v>0.17530000000000001</v>
      </c>
      <c r="S1758">
        <v>0.16159999999999999</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row>
    <row r="1759" spans="8:48" x14ac:dyDescent="0.3">
      <c r="H1759" t="s">
        <v>1662</v>
      </c>
      <c r="I1759" t="s">
        <v>1663</v>
      </c>
      <c r="J1759">
        <v>0</v>
      </c>
      <c r="K1759">
        <v>0</v>
      </c>
      <c r="L1759">
        <v>0</v>
      </c>
      <c r="M1759">
        <v>0</v>
      </c>
      <c r="N1759">
        <v>0</v>
      </c>
      <c r="O1759">
        <v>0</v>
      </c>
      <c r="P1759">
        <v>0</v>
      </c>
      <c r="Q1759">
        <v>0.14330000000000001</v>
      </c>
      <c r="R1759">
        <v>0.14230000000000001</v>
      </c>
      <c r="S1759">
        <v>0.15939999999999999</v>
      </c>
      <c r="T1759">
        <v>0.15029999999999999</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row>
    <row r="1760" spans="8:48" x14ac:dyDescent="0.3">
      <c r="H1760" t="s">
        <v>1664</v>
      </c>
      <c r="I1760" t="s">
        <v>1665</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0.49640000000000001</v>
      </c>
      <c r="AJ1760">
        <v>0.62890000000000001</v>
      </c>
      <c r="AK1760">
        <v>0.81779999999999997</v>
      </c>
      <c r="AL1760">
        <v>0.76570000000000005</v>
      </c>
      <c r="AM1760">
        <v>0.69069999999999998</v>
      </c>
      <c r="AN1760">
        <v>0.48380000000000001</v>
      </c>
      <c r="AO1760">
        <v>0.57889999999999997</v>
      </c>
      <c r="AP1760">
        <v>0.50019999999999998</v>
      </c>
      <c r="AQ1760">
        <v>0.59899999999999998</v>
      </c>
      <c r="AR1760">
        <v>0</v>
      </c>
      <c r="AS1760">
        <v>0</v>
      </c>
      <c r="AT1760">
        <v>0</v>
      </c>
      <c r="AU1760">
        <v>0</v>
      </c>
      <c r="AV1760">
        <v>0</v>
      </c>
    </row>
    <row r="1761" spans="8:48" x14ac:dyDescent="0.3">
      <c r="H1761" t="s">
        <v>2832</v>
      </c>
      <c r="I1761" t="s">
        <v>2833</v>
      </c>
      <c r="J1761">
        <v>0</v>
      </c>
      <c r="K1761">
        <v>0</v>
      </c>
      <c r="L1761">
        <v>0</v>
      </c>
      <c r="M1761">
        <v>0</v>
      </c>
      <c r="N1761">
        <v>0</v>
      </c>
      <c r="O1761">
        <v>0</v>
      </c>
      <c r="P1761">
        <v>0</v>
      </c>
      <c r="Q1761">
        <v>0</v>
      </c>
      <c r="R1761">
        <v>0</v>
      </c>
      <c r="S1761">
        <v>0</v>
      </c>
      <c r="T1761">
        <v>0</v>
      </c>
      <c r="U1761">
        <v>0</v>
      </c>
      <c r="V1761">
        <v>0</v>
      </c>
      <c r="W1761">
        <v>0</v>
      </c>
      <c r="X1761">
        <v>0</v>
      </c>
      <c r="Y1761">
        <v>0</v>
      </c>
      <c r="Z1761">
        <v>0</v>
      </c>
      <c r="AA1761">
        <v>4.5699999999999998E-2</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row>
    <row r="1762" spans="8:48" x14ac:dyDescent="0.3">
      <c r="H1762" t="s">
        <v>2834</v>
      </c>
      <c r="I1762" t="s">
        <v>2835</v>
      </c>
      <c r="J1762">
        <v>0.1938</v>
      </c>
      <c r="K1762">
        <v>0.17380000000000001</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0</v>
      </c>
      <c r="AV1762">
        <v>0</v>
      </c>
    </row>
    <row r="1763" spans="8:48" x14ac:dyDescent="0.3">
      <c r="H1763" t="s">
        <v>2836</v>
      </c>
      <c r="I1763" t="s">
        <v>2837</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0.2545</v>
      </c>
      <c r="AE1763">
        <v>0.2923</v>
      </c>
      <c r="AF1763">
        <v>0.7913</v>
      </c>
      <c r="AG1763">
        <v>0.76449999999999996</v>
      </c>
      <c r="AH1763">
        <v>0.77559999999999996</v>
      </c>
      <c r="AI1763">
        <v>0.77059999999999995</v>
      </c>
      <c r="AJ1763">
        <v>0.89929999999999999</v>
      </c>
      <c r="AK1763">
        <v>0.41099999999999998</v>
      </c>
      <c r="AL1763">
        <v>0.34520000000000001</v>
      </c>
      <c r="AM1763">
        <v>0</v>
      </c>
      <c r="AN1763">
        <v>0</v>
      </c>
      <c r="AO1763">
        <v>0</v>
      </c>
      <c r="AP1763">
        <v>0</v>
      </c>
      <c r="AQ1763">
        <v>0</v>
      </c>
      <c r="AR1763">
        <v>0</v>
      </c>
      <c r="AS1763">
        <v>0</v>
      </c>
      <c r="AT1763">
        <v>0</v>
      </c>
      <c r="AU1763">
        <v>0</v>
      </c>
      <c r="AV1763">
        <v>0</v>
      </c>
    </row>
    <row r="1764" spans="8:48" x14ac:dyDescent="0.3">
      <c r="H1764" t="s">
        <v>1672</v>
      </c>
      <c r="I1764" t="s">
        <v>1673</v>
      </c>
      <c r="J1764">
        <v>0.34060000000000001</v>
      </c>
      <c r="K1764">
        <v>0.1411</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row>
    <row r="1765" spans="8:48" x14ac:dyDescent="0.3">
      <c r="H1765" t="s">
        <v>848</v>
      </c>
      <c r="I1765" t="s">
        <v>849</v>
      </c>
      <c r="J1765">
        <v>0</v>
      </c>
      <c r="K1765">
        <v>0</v>
      </c>
      <c r="L1765">
        <v>0</v>
      </c>
      <c r="M1765">
        <v>0</v>
      </c>
      <c r="N1765">
        <v>0</v>
      </c>
      <c r="O1765">
        <v>0</v>
      </c>
      <c r="P1765">
        <v>0</v>
      </c>
      <c r="Q1765">
        <v>0</v>
      </c>
      <c r="R1765">
        <v>0</v>
      </c>
      <c r="S1765">
        <v>0</v>
      </c>
      <c r="T1765">
        <v>0</v>
      </c>
      <c r="U1765">
        <v>0</v>
      </c>
      <c r="V1765">
        <v>0</v>
      </c>
      <c r="W1765">
        <v>0</v>
      </c>
      <c r="X1765">
        <v>0</v>
      </c>
      <c r="Y1765">
        <v>0</v>
      </c>
      <c r="Z1765">
        <v>0</v>
      </c>
      <c r="AA1765">
        <v>2.29E-2</v>
      </c>
      <c r="AB1765">
        <v>0.1201</v>
      </c>
      <c r="AC1765">
        <v>0.15379999999999999</v>
      </c>
      <c r="AD1765">
        <v>0.05</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row>
    <row r="1766" spans="8:48" x14ac:dyDescent="0.3">
      <c r="H1766" t="s">
        <v>1674</v>
      </c>
      <c r="I1766" t="s">
        <v>1675</v>
      </c>
      <c r="J1766">
        <v>1.0092000000000001</v>
      </c>
      <c r="K1766">
        <v>0.73229999999999995</v>
      </c>
      <c r="L1766">
        <v>0.2462</v>
      </c>
      <c r="M1766">
        <v>0.23169999999999999</v>
      </c>
      <c r="N1766">
        <v>0.22620000000000001</v>
      </c>
      <c r="O1766">
        <v>0.24929999999999999</v>
      </c>
      <c r="P1766">
        <v>0.21460000000000001</v>
      </c>
      <c r="Q1766">
        <v>0.2361</v>
      </c>
      <c r="R1766">
        <v>0.16250000000000001</v>
      </c>
      <c r="S1766">
        <v>0.1202</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row>
    <row r="1767" spans="8:48" x14ac:dyDescent="0.3">
      <c r="H1767" t="s">
        <v>1676</v>
      </c>
      <c r="I1767" t="s">
        <v>1677</v>
      </c>
      <c r="J1767">
        <v>0</v>
      </c>
      <c r="K1767">
        <v>0</v>
      </c>
      <c r="L1767">
        <v>0</v>
      </c>
      <c r="M1767">
        <v>0</v>
      </c>
      <c r="N1767">
        <v>0.10630000000000001</v>
      </c>
      <c r="O1767">
        <v>0.128</v>
      </c>
      <c r="P1767">
        <v>0.1734</v>
      </c>
      <c r="Q1767">
        <v>9.1499999999999998E-2</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row>
    <row r="1768" spans="8:48" x14ac:dyDescent="0.3">
      <c r="H1768" t="s">
        <v>2838</v>
      </c>
      <c r="I1768" t="s">
        <v>2839</v>
      </c>
      <c r="J1768">
        <v>0</v>
      </c>
      <c r="K1768">
        <v>0</v>
      </c>
      <c r="L1768">
        <v>0.1031</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row>
    <row r="1769" spans="8:48" x14ac:dyDescent="0.3">
      <c r="H1769" t="s">
        <v>2840</v>
      </c>
      <c r="I1769" t="s">
        <v>2841</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0.45250000000000001</v>
      </c>
      <c r="AH1769">
        <v>0.54469999999999996</v>
      </c>
      <c r="AI1769">
        <v>0.51639999999999997</v>
      </c>
      <c r="AJ1769">
        <v>0.37480000000000002</v>
      </c>
      <c r="AK1769">
        <v>2.8000000000000001E-2</v>
      </c>
      <c r="AL1769">
        <v>0</v>
      </c>
      <c r="AM1769">
        <v>0</v>
      </c>
      <c r="AN1769">
        <v>0</v>
      </c>
      <c r="AO1769">
        <v>0</v>
      </c>
      <c r="AP1769">
        <v>0</v>
      </c>
      <c r="AQ1769">
        <v>0</v>
      </c>
      <c r="AR1769">
        <v>0</v>
      </c>
      <c r="AS1769">
        <v>0</v>
      </c>
      <c r="AT1769">
        <v>0</v>
      </c>
      <c r="AU1769">
        <v>0</v>
      </c>
      <c r="AV1769">
        <v>0</v>
      </c>
    </row>
    <row r="1770" spans="8:48" x14ac:dyDescent="0.3">
      <c r="H1770" t="s">
        <v>2842</v>
      </c>
      <c r="I1770" t="s">
        <v>2843</v>
      </c>
      <c r="J1770">
        <v>0</v>
      </c>
      <c r="K1770">
        <v>0</v>
      </c>
      <c r="L1770">
        <v>0</v>
      </c>
      <c r="M1770">
        <v>0</v>
      </c>
      <c r="N1770">
        <v>0</v>
      </c>
      <c r="O1770">
        <v>0</v>
      </c>
      <c r="P1770">
        <v>0</v>
      </c>
      <c r="Q1770">
        <v>0</v>
      </c>
      <c r="R1770">
        <v>0</v>
      </c>
      <c r="S1770">
        <v>0</v>
      </c>
      <c r="T1770">
        <v>0</v>
      </c>
      <c r="U1770">
        <v>0</v>
      </c>
      <c r="V1770">
        <v>0</v>
      </c>
      <c r="W1770">
        <v>0</v>
      </c>
      <c r="X1770">
        <v>0</v>
      </c>
      <c r="Y1770">
        <v>0</v>
      </c>
      <c r="Z1770">
        <v>0</v>
      </c>
      <c r="AA1770">
        <v>1.5299999999999999E-2</v>
      </c>
      <c r="AB1770">
        <v>0.3039</v>
      </c>
      <c r="AC1770">
        <v>0.40310000000000001</v>
      </c>
      <c r="AD1770">
        <v>0.49709999999999999</v>
      </c>
      <c r="AE1770">
        <v>0.47099999999999997</v>
      </c>
      <c r="AF1770">
        <v>0.4546</v>
      </c>
      <c r="AG1770">
        <v>0.37269999999999998</v>
      </c>
      <c r="AH1770">
        <v>0</v>
      </c>
      <c r="AI1770">
        <v>0</v>
      </c>
      <c r="AJ1770">
        <v>0</v>
      </c>
      <c r="AK1770">
        <v>0</v>
      </c>
      <c r="AL1770">
        <v>0</v>
      </c>
      <c r="AM1770">
        <v>0</v>
      </c>
      <c r="AN1770">
        <v>0</v>
      </c>
      <c r="AO1770">
        <v>0</v>
      </c>
      <c r="AP1770">
        <v>0</v>
      </c>
      <c r="AQ1770">
        <v>0</v>
      </c>
      <c r="AR1770">
        <v>0</v>
      </c>
      <c r="AS1770">
        <v>0</v>
      </c>
      <c r="AT1770">
        <v>0</v>
      </c>
      <c r="AU1770">
        <v>0</v>
      </c>
      <c r="AV1770">
        <v>0</v>
      </c>
    </row>
    <row r="1771" spans="8:48" x14ac:dyDescent="0.3">
      <c r="H1771" t="s">
        <v>2844</v>
      </c>
      <c r="I1771" t="s">
        <v>2845</v>
      </c>
      <c r="J1771">
        <v>0</v>
      </c>
      <c r="K1771">
        <v>0</v>
      </c>
      <c r="L1771">
        <v>0</v>
      </c>
      <c r="M1771">
        <v>0</v>
      </c>
      <c r="N1771">
        <v>0</v>
      </c>
      <c r="O1771">
        <v>0</v>
      </c>
      <c r="P1771">
        <v>0</v>
      </c>
      <c r="Q1771">
        <v>0</v>
      </c>
      <c r="R1771">
        <v>0</v>
      </c>
      <c r="S1771">
        <v>0</v>
      </c>
      <c r="T1771">
        <v>0</v>
      </c>
      <c r="U1771">
        <v>0</v>
      </c>
      <c r="V1771">
        <v>0</v>
      </c>
      <c r="W1771">
        <v>0</v>
      </c>
      <c r="X1771">
        <v>0</v>
      </c>
      <c r="Y1771">
        <v>0.5363</v>
      </c>
      <c r="Z1771">
        <v>0.48170000000000002</v>
      </c>
      <c r="AA1771">
        <v>0.40939999999999999</v>
      </c>
      <c r="AB1771">
        <v>0.33600000000000002</v>
      </c>
      <c r="AC1771">
        <v>0.52790000000000004</v>
      </c>
      <c r="AD1771">
        <v>0.47910000000000003</v>
      </c>
      <c r="AE1771">
        <v>0.68340000000000001</v>
      </c>
      <c r="AF1771">
        <v>0.5363</v>
      </c>
      <c r="AG1771">
        <v>0.4572</v>
      </c>
      <c r="AH1771">
        <v>0.42959999999999998</v>
      </c>
      <c r="AI1771">
        <v>0.31669999999999998</v>
      </c>
      <c r="AJ1771">
        <v>0.33360000000000001</v>
      </c>
      <c r="AK1771">
        <v>0.27779999999999999</v>
      </c>
      <c r="AL1771">
        <v>0.2107</v>
      </c>
      <c r="AM1771">
        <v>0.23949999999999999</v>
      </c>
      <c r="AN1771">
        <v>0.14299999999999999</v>
      </c>
      <c r="AO1771">
        <v>5.62E-2</v>
      </c>
      <c r="AP1771">
        <v>5.45E-2</v>
      </c>
      <c r="AQ1771">
        <v>0</v>
      </c>
      <c r="AR1771">
        <v>0</v>
      </c>
      <c r="AS1771">
        <v>0</v>
      </c>
      <c r="AT1771">
        <v>0</v>
      </c>
      <c r="AU1771">
        <v>0</v>
      </c>
      <c r="AV1771">
        <v>0</v>
      </c>
    </row>
    <row r="1772" spans="8:48" x14ac:dyDescent="0.3">
      <c r="H1772" t="s">
        <v>133</v>
      </c>
      <c r="I1772" t="s">
        <v>1102</v>
      </c>
      <c r="J1772">
        <v>0</v>
      </c>
      <c r="K1772">
        <v>0</v>
      </c>
      <c r="L1772">
        <v>0</v>
      </c>
      <c r="M1772">
        <v>0</v>
      </c>
      <c r="N1772">
        <v>0</v>
      </c>
      <c r="O1772">
        <v>0</v>
      </c>
      <c r="P1772">
        <v>0</v>
      </c>
      <c r="Q1772">
        <v>0</v>
      </c>
      <c r="R1772">
        <v>0</v>
      </c>
      <c r="S1772">
        <v>0</v>
      </c>
      <c r="T1772">
        <v>0</v>
      </c>
      <c r="U1772">
        <v>0</v>
      </c>
      <c r="V1772">
        <v>0</v>
      </c>
      <c r="W1772">
        <v>0</v>
      </c>
      <c r="X1772">
        <v>0</v>
      </c>
      <c r="Y1772">
        <v>0</v>
      </c>
      <c r="Z1772">
        <v>0</v>
      </c>
      <c r="AA1772">
        <v>7.1199999999999999E-2</v>
      </c>
      <c r="AB1772">
        <v>0.11509999999999999</v>
      </c>
      <c r="AC1772">
        <v>0.15490000000000001</v>
      </c>
      <c r="AD1772">
        <v>0.4335</v>
      </c>
      <c r="AE1772">
        <v>0.44990000000000002</v>
      </c>
      <c r="AF1772">
        <v>0.50119999999999998</v>
      </c>
      <c r="AG1772">
        <v>0</v>
      </c>
      <c r="AH1772">
        <v>0</v>
      </c>
      <c r="AI1772">
        <v>0</v>
      </c>
      <c r="AJ1772">
        <v>0</v>
      </c>
      <c r="AK1772">
        <v>0</v>
      </c>
      <c r="AL1772">
        <v>0</v>
      </c>
      <c r="AM1772">
        <v>0</v>
      </c>
      <c r="AN1772">
        <v>0</v>
      </c>
      <c r="AO1772">
        <v>0</v>
      </c>
      <c r="AP1772">
        <v>0</v>
      </c>
      <c r="AQ1772">
        <v>0</v>
      </c>
      <c r="AR1772">
        <v>0</v>
      </c>
      <c r="AS1772">
        <v>0</v>
      </c>
      <c r="AT1772">
        <v>0</v>
      </c>
      <c r="AU1772">
        <v>0</v>
      </c>
      <c r="AV1772">
        <v>0</v>
      </c>
    </row>
    <row r="1773" spans="8:48" x14ac:dyDescent="0.3">
      <c r="H1773" t="s">
        <v>452</v>
      </c>
      <c r="I1773" t="s">
        <v>608</v>
      </c>
      <c r="J1773">
        <v>0</v>
      </c>
      <c r="K1773">
        <v>0</v>
      </c>
      <c r="L1773">
        <v>0</v>
      </c>
      <c r="M1773">
        <v>0</v>
      </c>
      <c r="N1773">
        <v>0</v>
      </c>
      <c r="O1773">
        <v>0</v>
      </c>
      <c r="P1773">
        <v>0</v>
      </c>
      <c r="Q1773">
        <v>0</v>
      </c>
      <c r="R1773">
        <v>0</v>
      </c>
      <c r="S1773">
        <v>0</v>
      </c>
      <c r="T1773">
        <v>0</v>
      </c>
      <c r="U1773">
        <v>0</v>
      </c>
      <c r="V1773">
        <v>0.65439999999999998</v>
      </c>
      <c r="W1773">
        <v>0.64500000000000002</v>
      </c>
      <c r="X1773">
        <v>0.51600000000000001</v>
      </c>
      <c r="Y1773">
        <v>1.0706</v>
      </c>
      <c r="Z1773">
        <v>1.1519999999999999</v>
      </c>
      <c r="AA1773">
        <v>0.49419999999999997</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row>
    <row r="1774" spans="8:48" x14ac:dyDescent="0.3">
      <c r="H1774" t="s">
        <v>1693</v>
      </c>
      <c r="I1774" t="s">
        <v>1694</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0.34499999999999997</v>
      </c>
      <c r="AU1774">
        <v>0</v>
      </c>
      <c r="AV1774">
        <v>0</v>
      </c>
    </row>
    <row r="1775" spans="8:48" x14ac:dyDescent="0.3">
      <c r="H1775" t="s">
        <v>2846</v>
      </c>
      <c r="I1775" t="s">
        <v>2847</v>
      </c>
      <c r="J1775">
        <v>1.0389999999999999</v>
      </c>
      <c r="K1775">
        <v>0.65680000000000005</v>
      </c>
      <c r="L1775">
        <v>0.76970000000000005</v>
      </c>
      <c r="M1775">
        <v>0.5202</v>
      </c>
      <c r="N1775">
        <v>0.58330000000000004</v>
      </c>
      <c r="O1775">
        <v>0.31929999999999997</v>
      </c>
      <c r="P1775">
        <v>0.41839999999999999</v>
      </c>
      <c r="Q1775">
        <v>0.45450000000000002</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row>
    <row r="1776" spans="8:48" x14ac:dyDescent="0.3">
      <c r="H1776" t="s">
        <v>1695</v>
      </c>
      <c r="I1776" t="s">
        <v>1696</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0.27360000000000001</v>
      </c>
      <c r="AR1776">
        <v>0.35980000000000001</v>
      </c>
      <c r="AS1776">
        <v>0.35310000000000002</v>
      </c>
      <c r="AT1776">
        <v>0.378</v>
      </c>
      <c r="AU1776">
        <v>0.3145</v>
      </c>
      <c r="AV1776">
        <v>0</v>
      </c>
    </row>
    <row r="1777" spans="8:48" x14ac:dyDescent="0.3">
      <c r="H1777" t="s">
        <v>2848</v>
      </c>
      <c r="I1777" t="s">
        <v>2849</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0.29330000000000001</v>
      </c>
      <c r="AS1777">
        <v>0.35220000000000001</v>
      </c>
      <c r="AT1777">
        <v>0</v>
      </c>
      <c r="AU1777">
        <v>0</v>
      </c>
      <c r="AV1777">
        <v>0</v>
      </c>
    </row>
    <row r="1778" spans="8:48" x14ac:dyDescent="0.3">
      <c r="H1778" t="s">
        <v>2850</v>
      </c>
      <c r="I1778" t="s">
        <v>2851</v>
      </c>
      <c r="J1778">
        <v>0</v>
      </c>
      <c r="K1778">
        <v>0</v>
      </c>
      <c r="L1778">
        <v>0</v>
      </c>
      <c r="M1778">
        <v>0</v>
      </c>
      <c r="N1778">
        <v>0</v>
      </c>
      <c r="O1778">
        <v>0</v>
      </c>
      <c r="P1778">
        <v>0</v>
      </c>
      <c r="Q1778">
        <v>0</v>
      </c>
      <c r="R1778">
        <v>0</v>
      </c>
      <c r="S1778">
        <v>0</v>
      </c>
      <c r="T1778">
        <v>0</v>
      </c>
      <c r="U1778">
        <v>0</v>
      </c>
      <c r="V1778">
        <v>0.30499999999999999</v>
      </c>
      <c r="W1778">
        <v>0.39750000000000002</v>
      </c>
      <c r="X1778">
        <v>0.42159999999999997</v>
      </c>
      <c r="Y1778">
        <v>0.41520000000000001</v>
      </c>
      <c r="Z1778">
        <v>0.45619999999999999</v>
      </c>
      <c r="AA1778">
        <v>0.42270000000000002</v>
      </c>
      <c r="AB1778">
        <v>0.45079999999999998</v>
      </c>
      <c r="AC1778">
        <v>0.40389999999999998</v>
      </c>
      <c r="AD1778">
        <v>0.49309999999999998</v>
      </c>
      <c r="AE1778">
        <v>0.53149999999999997</v>
      </c>
      <c r="AF1778">
        <v>0.54620000000000002</v>
      </c>
      <c r="AG1778">
        <v>0.47660000000000002</v>
      </c>
      <c r="AH1778">
        <v>0.27960000000000002</v>
      </c>
      <c r="AI1778">
        <v>0</v>
      </c>
      <c r="AJ1778">
        <v>0</v>
      </c>
      <c r="AK1778">
        <v>0</v>
      </c>
      <c r="AL1778">
        <v>0</v>
      </c>
      <c r="AM1778">
        <v>0</v>
      </c>
      <c r="AN1778">
        <v>0</v>
      </c>
      <c r="AO1778">
        <v>0</v>
      </c>
      <c r="AP1778">
        <v>0</v>
      </c>
      <c r="AQ1778">
        <v>0</v>
      </c>
      <c r="AR1778">
        <v>0</v>
      </c>
      <c r="AS1778">
        <v>0</v>
      </c>
      <c r="AT1778">
        <v>0</v>
      </c>
      <c r="AU1778">
        <v>0</v>
      </c>
      <c r="AV1778">
        <v>0</v>
      </c>
    </row>
    <row r="1779" spans="8:48" x14ac:dyDescent="0.3">
      <c r="H1779" t="s">
        <v>2852</v>
      </c>
      <c r="I1779" t="s">
        <v>2853</v>
      </c>
      <c r="J1779">
        <v>0</v>
      </c>
      <c r="K1779">
        <v>0</v>
      </c>
      <c r="L1779">
        <v>0</v>
      </c>
      <c r="M1779">
        <v>0</v>
      </c>
      <c r="N1779">
        <v>0</v>
      </c>
      <c r="O1779">
        <v>0</v>
      </c>
      <c r="P1779">
        <v>0</v>
      </c>
      <c r="Q1779">
        <v>4.3799999999999999E-2</v>
      </c>
      <c r="R1779">
        <v>0.25180000000000002</v>
      </c>
      <c r="S1779">
        <v>0.25280000000000002</v>
      </c>
      <c r="T1779">
        <v>0.23899999999999999</v>
      </c>
      <c r="U1779">
        <v>0.28179999999999999</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row>
    <row r="1780" spans="8:48" x14ac:dyDescent="0.3">
      <c r="H1780" t="s">
        <v>2854</v>
      </c>
      <c r="I1780" t="s">
        <v>2855</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8.2600000000000007E-2</v>
      </c>
      <c r="AP1780">
        <v>0.1148</v>
      </c>
      <c r="AQ1780">
        <v>9.69E-2</v>
      </c>
      <c r="AR1780">
        <v>3.9199999999999999E-2</v>
      </c>
      <c r="AS1780">
        <v>0</v>
      </c>
      <c r="AT1780">
        <v>0</v>
      </c>
      <c r="AU1780">
        <v>0</v>
      </c>
      <c r="AV1780">
        <v>0</v>
      </c>
    </row>
    <row r="1781" spans="8:48" x14ac:dyDescent="0.3">
      <c r="H1781" t="s">
        <v>2856</v>
      </c>
      <c r="I1781" t="s">
        <v>2857</v>
      </c>
      <c r="J1781">
        <v>0</v>
      </c>
      <c r="K1781">
        <v>0</v>
      </c>
      <c r="L1781">
        <v>0.25490000000000002</v>
      </c>
      <c r="M1781">
        <v>0.2394</v>
      </c>
      <c r="N1781">
        <v>0.21240000000000001</v>
      </c>
      <c r="O1781">
        <v>0.17929999999999999</v>
      </c>
      <c r="P1781">
        <v>0.17960000000000001</v>
      </c>
      <c r="Q1781">
        <v>0.1305</v>
      </c>
      <c r="R1781">
        <v>0.1027</v>
      </c>
      <c r="S1781">
        <v>0.14230000000000001</v>
      </c>
      <c r="T1781">
        <v>0.10780000000000001</v>
      </c>
      <c r="U1781">
        <v>9.8799999999999999E-2</v>
      </c>
      <c r="V1781">
        <v>6.3299999999999995E-2</v>
      </c>
      <c r="W1781">
        <v>4.82E-2</v>
      </c>
      <c r="X1781">
        <v>4.24E-2</v>
      </c>
      <c r="Y1781">
        <v>0.11409999999999999</v>
      </c>
      <c r="Z1781">
        <v>0.12330000000000001</v>
      </c>
      <c r="AA1781">
        <v>9.5299999999999996E-2</v>
      </c>
      <c r="AB1781">
        <v>6.0100000000000001E-2</v>
      </c>
      <c r="AC1781">
        <v>4.5100000000000001E-2</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row>
    <row r="1782" spans="8:48" x14ac:dyDescent="0.3">
      <c r="H1782" t="s">
        <v>360</v>
      </c>
      <c r="I1782" t="s">
        <v>545</v>
      </c>
      <c r="J1782">
        <v>0</v>
      </c>
      <c r="K1782">
        <v>0</v>
      </c>
      <c r="L1782">
        <v>0</v>
      </c>
      <c r="M1782">
        <v>0</v>
      </c>
      <c r="N1782">
        <v>0</v>
      </c>
      <c r="O1782">
        <v>0</v>
      </c>
      <c r="P1782">
        <v>0</v>
      </c>
      <c r="Q1782">
        <v>0</v>
      </c>
      <c r="R1782">
        <v>0</v>
      </c>
      <c r="S1782">
        <v>0</v>
      </c>
      <c r="T1782">
        <v>0</v>
      </c>
      <c r="U1782">
        <v>0</v>
      </c>
      <c r="V1782">
        <v>0</v>
      </c>
      <c r="W1782">
        <v>0</v>
      </c>
      <c r="X1782">
        <v>0</v>
      </c>
      <c r="Y1782">
        <v>0</v>
      </c>
      <c r="Z1782">
        <v>0</v>
      </c>
      <c r="AA1782">
        <v>0.13439999999999999</v>
      </c>
      <c r="AB1782">
        <v>0.16819999999999999</v>
      </c>
      <c r="AC1782">
        <v>0.19889999999999999</v>
      </c>
      <c r="AD1782">
        <v>0.25069999999999998</v>
      </c>
      <c r="AE1782">
        <v>0.35070000000000001</v>
      </c>
      <c r="AF1782">
        <v>0.43540000000000001</v>
      </c>
      <c r="AG1782">
        <v>0.40439999999999998</v>
      </c>
      <c r="AH1782">
        <v>0.31009999999999999</v>
      </c>
      <c r="AI1782">
        <v>0.29709999999999998</v>
      </c>
      <c r="AJ1782">
        <v>0.32240000000000002</v>
      </c>
      <c r="AK1782">
        <v>0.312</v>
      </c>
      <c r="AL1782">
        <v>0</v>
      </c>
      <c r="AM1782">
        <v>0</v>
      </c>
      <c r="AN1782">
        <v>0</v>
      </c>
      <c r="AO1782">
        <v>0</v>
      </c>
      <c r="AP1782">
        <v>0</v>
      </c>
      <c r="AQ1782">
        <v>0</v>
      </c>
      <c r="AR1782">
        <v>0</v>
      </c>
      <c r="AS1782">
        <v>0</v>
      </c>
      <c r="AT1782">
        <v>0</v>
      </c>
      <c r="AU1782">
        <v>0</v>
      </c>
      <c r="AV1782">
        <v>0</v>
      </c>
    </row>
    <row r="1783" spans="8:48" x14ac:dyDescent="0.3">
      <c r="H1783" t="s">
        <v>2858</v>
      </c>
      <c r="I1783" t="s">
        <v>2859</v>
      </c>
      <c r="J1783">
        <v>0</v>
      </c>
      <c r="K1783">
        <v>0.80049999999999999</v>
      </c>
      <c r="L1783">
        <v>0.84750000000000003</v>
      </c>
      <c r="M1783">
        <v>0.9103</v>
      </c>
      <c r="N1783">
        <v>0.68420000000000003</v>
      </c>
      <c r="O1783">
        <v>0.31490000000000001</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row>
    <row r="1784" spans="8:48" x14ac:dyDescent="0.3">
      <c r="H1784" t="s">
        <v>1698</v>
      </c>
      <c r="I1784" t="s">
        <v>1699</v>
      </c>
      <c r="J1784">
        <v>0</v>
      </c>
      <c r="K1784">
        <v>0</v>
      </c>
      <c r="L1784">
        <v>0</v>
      </c>
      <c r="M1784">
        <v>0</v>
      </c>
      <c r="N1784">
        <v>0</v>
      </c>
      <c r="O1784">
        <v>0</v>
      </c>
      <c r="P1784">
        <v>0</v>
      </c>
      <c r="Q1784">
        <v>0</v>
      </c>
      <c r="R1784">
        <v>0</v>
      </c>
      <c r="S1784">
        <v>0</v>
      </c>
      <c r="T1784">
        <v>0</v>
      </c>
      <c r="U1784">
        <v>0</v>
      </c>
      <c r="V1784">
        <v>0</v>
      </c>
      <c r="W1784">
        <v>0</v>
      </c>
      <c r="X1784">
        <v>0</v>
      </c>
      <c r="Y1784">
        <v>0</v>
      </c>
      <c r="Z1784">
        <v>0</v>
      </c>
      <c r="AA1784">
        <v>0.1074</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row>
    <row r="1785" spans="8:48" x14ac:dyDescent="0.3">
      <c r="H1785" t="s">
        <v>2860</v>
      </c>
      <c r="I1785" t="s">
        <v>2861</v>
      </c>
      <c r="J1785">
        <v>0</v>
      </c>
      <c r="K1785">
        <v>6.0699999999999997E-2</v>
      </c>
      <c r="L1785">
        <v>5.8700000000000002E-2</v>
      </c>
      <c r="M1785">
        <v>5.9900000000000002E-2</v>
      </c>
      <c r="N1785">
        <v>4.0899999999999999E-2</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row>
    <row r="1786" spans="8:48" x14ac:dyDescent="0.3">
      <c r="H1786" t="s">
        <v>2862</v>
      </c>
      <c r="I1786" t="s">
        <v>2863</v>
      </c>
      <c r="J1786">
        <v>0</v>
      </c>
      <c r="K1786">
        <v>0</v>
      </c>
      <c r="L1786">
        <v>0</v>
      </c>
      <c r="M1786">
        <v>0</v>
      </c>
      <c r="N1786">
        <v>0</v>
      </c>
      <c r="O1786">
        <v>0</v>
      </c>
      <c r="P1786">
        <v>0</v>
      </c>
      <c r="Q1786">
        <v>0</v>
      </c>
      <c r="R1786">
        <v>9.8599999999999993E-2</v>
      </c>
      <c r="S1786">
        <v>0.1033</v>
      </c>
      <c r="T1786">
        <v>9.5399999999999999E-2</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row>
    <row r="1787" spans="8:48" x14ac:dyDescent="0.3">
      <c r="H1787" t="s">
        <v>2864</v>
      </c>
      <c r="I1787" t="s">
        <v>2865</v>
      </c>
      <c r="J1787">
        <v>0</v>
      </c>
      <c r="K1787">
        <v>0</v>
      </c>
      <c r="L1787">
        <v>0</v>
      </c>
      <c r="M1787">
        <v>0.98750000000000004</v>
      </c>
      <c r="N1787">
        <v>0.63770000000000004</v>
      </c>
      <c r="O1787">
        <v>0.3498</v>
      </c>
      <c r="P1787">
        <v>7.5200000000000003E-2</v>
      </c>
      <c r="Q1787">
        <v>7.1300000000000002E-2</v>
      </c>
      <c r="R1787">
        <v>6.6600000000000006E-2</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row>
    <row r="1788" spans="8:48" x14ac:dyDescent="0.3">
      <c r="H1788" t="s">
        <v>2866</v>
      </c>
      <c r="I1788" t="s">
        <v>2867</v>
      </c>
      <c r="J1788">
        <v>0.44429999999999997</v>
      </c>
      <c r="K1788">
        <v>0.3841</v>
      </c>
      <c r="L1788">
        <v>0.39219999999999999</v>
      </c>
      <c r="M1788">
        <v>0.2283</v>
      </c>
      <c r="N1788">
        <v>0.24610000000000001</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row>
    <row r="1789" spans="8:48" x14ac:dyDescent="0.3">
      <c r="H1789" t="s">
        <v>1702</v>
      </c>
      <c r="I1789" t="s">
        <v>1703</v>
      </c>
      <c r="J1789">
        <v>0</v>
      </c>
      <c r="K1789">
        <v>0</v>
      </c>
      <c r="L1789">
        <v>0</v>
      </c>
      <c r="M1789">
        <v>0.13350000000000001</v>
      </c>
      <c r="N1789">
        <v>2.4493999999999998</v>
      </c>
      <c r="O1789">
        <v>2.3868</v>
      </c>
      <c r="P1789">
        <v>2.3628</v>
      </c>
      <c r="Q1789">
        <v>2.0510000000000002</v>
      </c>
      <c r="R1789">
        <v>1.9651000000000001</v>
      </c>
      <c r="S1789">
        <v>1.8597999999999999</v>
      </c>
      <c r="T1789">
        <v>1.6232</v>
      </c>
      <c r="U1789">
        <v>1.3452999999999999</v>
      </c>
      <c r="V1789">
        <v>4.4405000000000001</v>
      </c>
      <c r="W1789">
        <v>4.7285000000000004</v>
      </c>
      <c r="X1789">
        <v>4.2224000000000004</v>
      </c>
      <c r="Y1789">
        <v>1.3644000000000001</v>
      </c>
      <c r="Z1789">
        <v>1.0304</v>
      </c>
      <c r="AA1789">
        <v>0.95309999999999995</v>
      </c>
      <c r="AB1789">
        <v>0.45760000000000001</v>
      </c>
      <c r="AC1789">
        <v>0.434</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row>
    <row r="1790" spans="8:48" x14ac:dyDescent="0.3">
      <c r="H1790" t="s">
        <v>2868</v>
      </c>
      <c r="I1790" t="s">
        <v>2869</v>
      </c>
      <c r="J1790">
        <v>0</v>
      </c>
      <c r="K1790">
        <v>0.25800000000000001</v>
      </c>
      <c r="L1790">
        <v>0.33529999999999999</v>
      </c>
      <c r="M1790">
        <v>0.34139999999999998</v>
      </c>
      <c r="N1790">
        <v>0.47799999999999998</v>
      </c>
      <c r="O1790">
        <v>0.49440000000000001</v>
      </c>
      <c r="P1790">
        <v>0.26829999999999998</v>
      </c>
      <c r="Q1790">
        <v>0.16969999999999999</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row>
    <row r="1791" spans="8:48" x14ac:dyDescent="0.3">
      <c r="H1791" t="s">
        <v>2870</v>
      </c>
      <c r="I1791" t="s">
        <v>2871</v>
      </c>
      <c r="J1791">
        <v>0.1424</v>
      </c>
      <c r="K1791">
        <v>5.7099999999999998E-2</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row>
    <row r="1792" spans="8:48" x14ac:dyDescent="0.3">
      <c r="H1792" t="s">
        <v>2872</v>
      </c>
      <c r="I1792" t="s">
        <v>2873</v>
      </c>
      <c r="J1792">
        <v>0.35220000000000001</v>
      </c>
      <c r="K1792">
        <v>0.35949999999999999</v>
      </c>
      <c r="L1792">
        <v>0.29380000000000001</v>
      </c>
      <c r="M1792">
        <v>0.22919999999999999</v>
      </c>
      <c r="N1792">
        <v>0.30590000000000001</v>
      </c>
      <c r="O1792">
        <v>0.34150000000000003</v>
      </c>
      <c r="P1792">
        <v>0.47110000000000002</v>
      </c>
      <c r="Q1792">
        <v>0.6633</v>
      </c>
      <c r="R1792">
        <v>0.49430000000000002</v>
      </c>
      <c r="S1792">
        <v>0.41699999999999998</v>
      </c>
      <c r="T1792">
        <v>0.19789999999999999</v>
      </c>
      <c r="U1792">
        <v>0.2969</v>
      </c>
      <c r="V1792">
        <v>0.30830000000000002</v>
      </c>
      <c r="W1792">
        <v>0.39550000000000002</v>
      </c>
      <c r="X1792">
        <v>0.4587</v>
      </c>
      <c r="Y1792">
        <v>0.38340000000000002</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row>
    <row r="1793" spans="8:48" x14ac:dyDescent="0.3">
      <c r="H1793" t="s">
        <v>2874</v>
      </c>
      <c r="I1793" t="s">
        <v>2875</v>
      </c>
      <c r="J1793">
        <v>0</v>
      </c>
      <c r="K1793">
        <v>0</v>
      </c>
      <c r="L1793">
        <v>0</v>
      </c>
      <c r="M1793">
        <v>0</v>
      </c>
      <c r="N1793">
        <v>0</v>
      </c>
      <c r="O1793">
        <v>0</v>
      </c>
      <c r="P1793">
        <v>0</v>
      </c>
      <c r="Q1793">
        <v>0</v>
      </c>
      <c r="R1793">
        <v>0</v>
      </c>
      <c r="S1793">
        <v>0</v>
      </c>
      <c r="T1793">
        <v>0.1867</v>
      </c>
      <c r="U1793">
        <v>0.2273</v>
      </c>
      <c r="V1793">
        <v>0.27529999999999999</v>
      </c>
      <c r="W1793">
        <v>0.22650000000000001</v>
      </c>
      <c r="X1793">
        <v>0.22320000000000001</v>
      </c>
      <c r="Y1793">
        <v>0.15440000000000001</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row>
    <row r="1794" spans="8:48" x14ac:dyDescent="0.3">
      <c r="H1794" t="s">
        <v>1709</v>
      </c>
      <c r="I1794" t="s">
        <v>1710</v>
      </c>
      <c r="J1794">
        <v>0.40910000000000002</v>
      </c>
      <c r="K1794">
        <v>0.42580000000000001</v>
      </c>
      <c r="L1794">
        <v>0.51400000000000001</v>
      </c>
      <c r="M1794">
        <v>0.54279999999999995</v>
      </c>
      <c r="N1794">
        <v>0.5121</v>
      </c>
      <c r="O1794">
        <v>0.2505</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row>
    <row r="1795" spans="8:48" x14ac:dyDescent="0.3">
      <c r="H1795" t="s">
        <v>2876</v>
      </c>
      <c r="I1795" t="s">
        <v>2877</v>
      </c>
      <c r="J1795">
        <v>0.4042</v>
      </c>
      <c r="K1795">
        <v>0.40060000000000001</v>
      </c>
      <c r="L1795">
        <v>0.29599999999999999</v>
      </c>
      <c r="M1795">
        <v>0.22459999999999999</v>
      </c>
      <c r="N1795">
        <v>0.37769999999999998</v>
      </c>
      <c r="O1795">
        <v>0.41660000000000003</v>
      </c>
      <c r="P1795">
        <v>0.67159999999999997</v>
      </c>
      <c r="Q1795">
        <v>0.64249999999999996</v>
      </c>
      <c r="R1795">
        <v>0.50219999999999998</v>
      </c>
      <c r="S1795">
        <v>0.24890000000000001</v>
      </c>
      <c r="T1795">
        <v>0.1125</v>
      </c>
      <c r="U1795">
        <v>8.6300000000000002E-2</v>
      </c>
      <c r="V1795">
        <v>6.4600000000000005E-2</v>
      </c>
      <c r="W1795">
        <v>4.3299999999999998E-2</v>
      </c>
      <c r="X1795">
        <v>3.8699999999999998E-2</v>
      </c>
      <c r="Y1795">
        <v>2.7400000000000001E-2</v>
      </c>
      <c r="Z1795">
        <v>1.7899999999999999E-2</v>
      </c>
      <c r="AA1795">
        <v>9.4999999999999998E-3</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row>
    <row r="1796" spans="8:48" x14ac:dyDescent="0.3">
      <c r="H1796" t="s">
        <v>2878</v>
      </c>
      <c r="I1796" t="s">
        <v>2879</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0.23230000000000001</v>
      </c>
      <c r="AU1796">
        <v>0.23910000000000001</v>
      </c>
      <c r="AV1796">
        <v>0</v>
      </c>
    </row>
    <row r="1797" spans="8:48" x14ac:dyDescent="0.3">
      <c r="H1797" t="s">
        <v>2880</v>
      </c>
      <c r="I1797" t="s">
        <v>2881</v>
      </c>
      <c r="J1797">
        <v>7.5200000000000003E-2</v>
      </c>
      <c r="K1797">
        <v>6.6799999999999998E-2</v>
      </c>
      <c r="L1797">
        <v>7.0300000000000001E-2</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row>
    <row r="1798" spans="8:48" x14ac:dyDescent="0.3">
      <c r="H1798" t="s">
        <v>866</v>
      </c>
      <c r="I1798" t="s">
        <v>867</v>
      </c>
      <c r="J1798">
        <v>1.1052999999999999</v>
      </c>
      <c r="K1798">
        <v>0.86419999999999997</v>
      </c>
      <c r="L1798">
        <v>1.1428</v>
      </c>
      <c r="M1798">
        <v>1.2571000000000001</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row>
    <row r="1799" spans="8:48" x14ac:dyDescent="0.3">
      <c r="H1799" t="s">
        <v>145</v>
      </c>
      <c r="I1799" t="s">
        <v>1135</v>
      </c>
      <c r="J1799">
        <v>0</v>
      </c>
      <c r="K1799">
        <v>0</v>
      </c>
      <c r="L1799">
        <v>0</v>
      </c>
      <c r="M1799">
        <v>0</v>
      </c>
      <c r="N1799">
        <v>0</v>
      </c>
      <c r="O1799">
        <v>0</v>
      </c>
      <c r="P1799">
        <v>0</v>
      </c>
      <c r="Q1799">
        <v>0</v>
      </c>
      <c r="R1799">
        <v>0</v>
      </c>
      <c r="S1799">
        <v>0</v>
      </c>
      <c r="T1799">
        <v>0</v>
      </c>
      <c r="U1799">
        <v>0</v>
      </c>
      <c r="V1799">
        <v>0</v>
      </c>
      <c r="W1799">
        <v>0</v>
      </c>
      <c r="X1799">
        <v>0</v>
      </c>
      <c r="Y1799">
        <v>0</v>
      </c>
      <c r="Z1799">
        <v>0</v>
      </c>
      <c r="AA1799">
        <v>0.27289999999999998</v>
      </c>
      <c r="AB1799">
        <v>0.25979999999999998</v>
      </c>
      <c r="AC1799">
        <v>0.39019999999999999</v>
      </c>
      <c r="AD1799">
        <v>0.72140000000000004</v>
      </c>
      <c r="AE1799">
        <v>0.77629999999999999</v>
      </c>
      <c r="AF1799">
        <v>0.62129999999999996</v>
      </c>
      <c r="AG1799">
        <v>0.54290000000000005</v>
      </c>
      <c r="AH1799">
        <v>0.37909999999999999</v>
      </c>
      <c r="AI1799">
        <v>0.23749999999999999</v>
      </c>
      <c r="AJ1799">
        <v>0</v>
      </c>
      <c r="AK1799">
        <v>0</v>
      </c>
      <c r="AL1799">
        <v>0</v>
      </c>
      <c r="AM1799">
        <v>0</v>
      </c>
      <c r="AN1799">
        <v>0</v>
      </c>
      <c r="AO1799">
        <v>0</v>
      </c>
      <c r="AP1799">
        <v>0</v>
      </c>
      <c r="AQ1799">
        <v>0</v>
      </c>
      <c r="AR1799">
        <v>0</v>
      </c>
      <c r="AS1799">
        <v>0</v>
      </c>
      <c r="AT1799">
        <v>0</v>
      </c>
      <c r="AU1799">
        <v>0</v>
      </c>
      <c r="AV1799">
        <v>0</v>
      </c>
    </row>
    <row r="1800" spans="8:48" x14ac:dyDescent="0.3">
      <c r="H1800" t="s">
        <v>2882</v>
      </c>
      <c r="I1800" t="s">
        <v>2883</v>
      </c>
      <c r="J1800">
        <v>1.5037</v>
      </c>
      <c r="K1800">
        <v>1.2382</v>
      </c>
      <c r="L1800">
        <v>0.9728</v>
      </c>
      <c r="M1800">
        <v>0.32679999999999998</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row>
    <row r="1801" spans="8:48" x14ac:dyDescent="0.3">
      <c r="H1801" t="s">
        <v>1719</v>
      </c>
      <c r="I1801" t="s">
        <v>1720</v>
      </c>
      <c r="J1801">
        <v>0</v>
      </c>
      <c r="K1801">
        <v>0.62919999999999998</v>
      </c>
      <c r="L1801">
        <v>0.56499999999999995</v>
      </c>
      <c r="M1801">
        <v>0.53049999999999997</v>
      </c>
      <c r="N1801">
        <v>0.44169999999999998</v>
      </c>
      <c r="O1801">
        <v>0.19819999999999999</v>
      </c>
      <c r="P1801">
        <v>0.17249999999999999</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row>
    <row r="1802" spans="8:48" x14ac:dyDescent="0.3">
      <c r="H1802" t="s">
        <v>2884</v>
      </c>
      <c r="I1802" t="s">
        <v>2885</v>
      </c>
      <c r="J1802">
        <v>0.22850000000000001</v>
      </c>
      <c r="K1802">
        <v>0.24179999999999999</v>
      </c>
      <c r="L1802">
        <v>0.28549999999999998</v>
      </c>
      <c r="M1802">
        <v>0.44140000000000001</v>
      </c>
      <c r="N1802">
        <v>0.62109999999999999</v>
      </c>
      <c r="O1802">
        <v>0.30659999999999998</v>
      </c>
      <c r="P1802">
        <v>4.7800000000000002E-2</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row>
    <row r="1803" spans="8:48" x14ac:dyDescent="0.3">
      <c r="H1803" t="s">
        <v>2886</v>
      </c>
      <c r="I1803" t="s">
        <v>2887</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0.30719999999999997</v>
      </c>
      <c r="AI1803">
        <v>0.29980000000000001</v>
      </c>
      <c r="AJ1803">
        <v>0.31759999999999999</v>
      </c>
      <c r="AK1803">
        <v>0.44330000000000003</v>
      </c>
      <c r="AL1803">
        <v>0.28439999999999999</v>
      </c>
      <c r="AM1803">
        <v>0.40460000000000002</v>
      </c>
      <c r="AN1803">
        <v>0.34200000000000003</v>
      </c>
      <c r="AO1803">
        <v>0.31080000000000002</v>
      </c>
      <c r="AP1803">
        <v>0.24759999999999999</v>
      </c>
      <c r="AQ1803">
        <v>0</v>
      </c>
      <c r="AR1803">
        <v>0</v>
      </c>
      <c r="AS1803">
        <v>0</v>
      </c>
      <c r="AT1803">
        <v>0</v>
      </c>
      <c r="AU1803">
        <v>0</v>
      </c>
      <c r="AV1803">
        <v>0</v>
      </c>
    </row>
    <row r="1804" spans="8:48" x14ac:dyDescent="0.3">
      <c r="H1804" t="s">
        <v>142</v>
      </c>
      <c r="I1804" t="s">
        <v>1134</v>
      </c>
      <c r="J1804">
        <v>0.16489999999999999</v>
      </c>
      <c r="K1804">
        <v>0.159</v>
      </c>
      <c r="L1804">
        <v>9.4100000000000003E-2</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row>
    <row r="1805" spans="8:48" x14ac:dyDescent="0.3">
      <c r="H1805" t="s">
        <v>2888</v>
      </c>
      <c r="I1805" t="s">
        <v>2889</v>
      </c>
      <c r="J1805">
        <v>0.23580000000000001</v>
      </c>
      <c r="K1805">
        <v>0.23599999999999999</v>
      </c>
      <c r="L1805">
        <v>0.23089999999999999</v>
      </c>
      <c r="M1805">
        <v>0.2049</v>
      </c>
      <c r="N1805">
        <v>0.20680000000000001</v>
      </c>
      <c r="O1805">
        <v>0.1361</v>
      </c>
      <c r="P1805">
        <v>0.1103</v>
      </c>
      <c r="Q1805">
        <v>0.10489999999999999</v>
      </c>
      <c r="R1805">
        <v>0.20760000000000001</v>
      </c>
      <c r="S1805">
        <v>0.2278</v>
      </c>
      <c r="T1805">
        <v>0.16839999999999999</v>
      </c>
      <c r="U1805">
        <v>0.15870000000000001</v>
      </c>
      <c r="V1805">
        <v>0.2591</v>
      </c>
      <c r="W1805">
        <v>0.2021</v>
      </c>
      <c r="X1805">
        <v>0.18779999999999999</v>
      </c>
      <c r="Y1805">
        <v>0.16089999999999999</v>
      </c>
      <c r="Z1805">
        <v>3.2800000000000003E-2</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row>
    <row r="1806" spans="8:48" x14ac:dyDescent="0.3">
      <c r="H1806" t="s">
        <v>872</v>
      </c>
      <c r="I1806" t="s">
        <v>873</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0.4289</v>
      </c>
      <c r="AC1806">
        <v>0.59730000000000005</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row>
    <row r="1807" spans="8:48" x14ac:dyDescent="0.3">
      <c r="H1807" t="s">
        <v>2890</v>
      </c>
      <c r="I1807" t="s">
        <v>2891</v>
      </c>
      <c r="J1807">
        <v>0</v>
      </c>
      <c r="K1807">
        <v>0</v>
      </c>
      <c r="L1807">
        <v>0</v>
      </c>
      <c r="M1807">
        <v>0</v>
      </c>
      <c r="N1807">
        <v>0</v>
      </c>
      <c r="O1807">
        <v>0</v>
      </c>
      <c r="P1807">
        <v>0</v>
      </c>
      <c r="Q1807">
        <v>0</v>
      </c>
      <c r="R1807">
        <v>0</v>
      </c>
      <c r="S1807">
        <v>0</v>
      </c>
      <c r="T1807">
        <v>0.11</v>
      </c>
      <c r="U1807">
        <v>0.25119999999999998</v>
      </c>
      <c r="V1807">
        <v>0.27929999999999999</v>
      </c>
      <c r="W1807">
        <v>0.1991</v>
      </c>
      <c r="X1807">
        <v>0.16039999999999999</v>
      </c>
      <c r="Y1807">
        <v>0.27160000000000001</v>
      </c>
      <c r="Z1807">
        <v>0.26079999999999998</v>
      </c>
      <c r="AA1807">
        <v>0.23300000000000001</v>
      </c>
      <c r="AB1807">
        <v>0.21729999999999999</v>
      </c>
      <c r="AC1807">
        <v>0.2155</v>
      </c>
      <c r="AD1807">
        <v>0.22550000000000001</v>
      </c>
      <c r="AE1807">
        <v>0.1736</v>
      </c>
      <c r="AF1807">
        <v>0.13919999999999999</v>
      </c>
      <c r="AG1807">
        <v>0.11749999999999999</v>
      </c>
      <c r="AH1807">
        <v>0.1123</v>
      </c>
      <c r="AI1807">
        <v>0.13089999999999999</v>
      </c>
      <c r="AJ1807">
        <v>0</v>
      </c>
      <c r="AK1807">
        <v>0</v>
      </c>
      <c r="AL1807">
        <v>0</v>
      </c>
      <c r="AM1807">
        <v>0</v>
      </c>
      <c r="AN1807">
        <v>0</v>
      </c>
      <c r="AO1807">
        <v>0</v>
      </c>
      <c r="AP1807">
        <v>0</v>
      </c>
      <c r="AQ1807">
        <v>0</v>
      </c>
      <c r="AR1807">
        <v>0</v>
      </c>
      <c r="AS1807">
        <v>0</v>
      </c>
      <c r="AT1807">
        <v>0</v>
      </c>
      <c r="AU1807">
        <v>0</v>
      </c>
      <c r="AV1807">
        <v>0</v>
      </c>
    </row>
    <row r="1808" spans="8:48" x14ac:dyDescent="0.3">
      <c r="H1808" t="s">
        <v>2892</v>
      </c>
      <c r="I1808" t="s">
        <v>2893</v>
      </c>
      <c r="J1808">
        <v>0</v>
      </c>
      <c r="K1808">
        <v>0</v>
      </c>
      <c r="L1808">
        <v>0</v>
      </c>
      <c r="M1808">
        <v>3.7900000000000003E-2</v>
      </c>
      <c r="N1808">
        <v>4.1099999999999998E-2</v>
      </c>
      <c r="O1808">
        <v>7.0599999999999996E-2</v>
      </c>
      <c r="P1808">
        <v>4.6800000000000001E-2</v>
      </c>
      <c r="Q1808">
        <v>3.8100000000000002E-2</v>
      </c>
      <c r="R1808">
        <v>2.81E-2</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row>
    <row r="1809" spans="8:48" x14ac:dyDescent="0.3">
      <c r="H1809" t="s">
        <v>2894</v>
      </c>
      <c r="I1809" t="s">
        <v>2895</v>
      </c>
      <c r="J1809">
        <v>0</v>
      </c>
      <c r="K1809">
        <v>0</v>
      </c>
      <c r="L1809">
        <v>0</v>
      </c>
      <c r="M1809">
        <v>0</v>
      </c>
      <c r="N1809">
        <v>6.3100000000000003E-2</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row>
    <row r="1810" spans="8:48" x14ac:dyDescent="0.3">
      <c r="H1810" t="s">
        <v>876</v>
      </c>
      <c r="I1810" t="s">
        <v>877</v>
      </c>
      <c r="J1810">
        <v>0</v>
      </c>
      <c r="K1810">
        <v>0</v>
      </c>
      <c r="L1810">
        <v>0</v>
      </c>
      <c r="M1810">
        <v>0</v>
      </c>
      <c r="N1810">
        <v>0</v>
      </c>
      <c r="O1810">
        <v>0</v>
      </c>
      <c r="P1810">
        <v>0</v>
      </c>
      <c r="Q1810">
        <v>0</v>
      </c>
      <c r="R1810">
        <v>0</v>
      </c>
      <c r="S1810">
        <v>0</v>
      </c>
      <c r="T1810">
        <v>0</v>
      </c>
      <c r="U1810">
        <v>0</v>
      </c>
      <c r="V1810">
        <v>0</v>
      </c>
      <c r="W1810">
        <v>0</v>
      </c>
      <c r="X1810">
        <v>0</v>
      </c>
      <c r="Y1810">
        <v>0</v>
      </c>
      <c r="Z1810">
        <v>0</v>
      </c>
      <c r="AA1810">
        <v>4.2500000000000003E-2</v>
      </c>
      <c r="AB1810">
        <v>0.17100000000000001</v>
      </c>
      <c r="AC1810">
        <v>0.63349999999999995</v>
      </c>
      <c r="AD1810">
        <v>0</v>
      </c>
      <c r="AE1810">
        <v>0</v>
      </c>
      <c r="AF1810">
        <v>0</v>
      </c>
      <c r="AG1810">
        <v>0</v>
      </c>
      <c r="AH1810">
        <v>0</v>
      </c>
      <c r="AI1810">
        <v>0</v>
      </c>
      <c r="AJ1810">
        <v>0</v>
      </c>
      <c r="AK1810">
        <v>0</v>
      </c>
      <c r="AL1810">
        <v>0</v>
      </c>
      <c r="AM1810">
        <v>0.3301</v>
      </c>
      <c r="AN1810">
        <v>0.38109999999999999</v>
      </c>
      <c r="AO1810">
        <v>0.28360000000000002</v>
      </c>
      <c r="AP1810">
        <v>0.31140000000000001</v>
      </c>
      <c r="AQ1810">
        <v>0.23619999999999999</v>
      </c>
      <c r="AR1810">
        <v>0.3296</v>
      </c>
      <c r="AS1810">
        <v>0</v>
      </c>
      <c r="AT1810">
        <v>0</v>
      </c>
      <c r="AU1810">
        <v>0</v>
      </c>
      <c r="AV1810">
        <v>0</v>
      </c>
    </row>
    <row r="1811" spans="8:48" x14ac:dyDescent="0.3">
      <c r="H1811" t="s">
        <v>2896</v>
      </c>
      <c r="I1811" t="s">
        <v>2897</v>
      </c>
      <c r="J1811">
        <v>0</v>
      </c>
      <c r="K1811">
        <v>0</v>
      </c>
      <c r="L1811">
        <v>0</v>
      </c>
      <c r="M1811">
        <v>0</v>
      </c>
      <c r="N1811">
        <v>0</v>
      </c>
      <c r="O1811">
        <v>0.1358</v>
      </c>
      <c r="P1811">
        <v>0.28089999999999998</v>
      </c>
      <c r="Q1811">
        <v>0.25069999999999998</v>
      </c>
      <c r="R1811">
        <v>0.21529999999999999</v>
      </c>
      <c r="S1811">
        <v>0.1547</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row>
    <row r="1812" spans="8:48" x14ac:dyDescent="0.3">
      <c r="H1812" t="s">
        <v>2898</v>
      </c>
      <c r="I1812" t="s">
        <v>2899</v>
      </c>
      <c r="J1812">
        <v>0</v>
      </c>
      <c r="K1812">
        <v>0</v>
      </c>
      <c r="L1812">
        <v>0</v>
      </c>
      <c r="M1812">
        <v>0</v>
      </c>
      <c r="N1812">
        <v>0</v>
      </c>
      <c r="O1812">
        <v>0</v>
      </c>
      <c r="P1812">
        <v>0</v>
      </c>
      <c r="Q1812">
        <v>0.30459999999999998</v>
      </c>
      <c r="R1812">
        <v>0.31130000000000002</v>
      </c>
      <c r="S1812">
        <v>0.2024</v>
      </c>
      <c r="T1812">
        <v>0.18140000000000001</v>
      </c>
      <c r="U1812">
        <v>0.15720000000000001</v>
      </c>
      <c r="V1812">
        <v>0.1464</v>
      </c>
      <c r="W1812">
        <v>0.14760000000000001</v>
      </c>
      <c r="X1812">
        <v>0.14410000000000001</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row>
    <row r="1813" spans="8:48" x14ac:dyDescent="0.3">
      <c r="H1813" t="s">
        <v>2900</v>
      </c>
      <c r="I1813" t="s">
        <v>2901</v>
      </c>
      <c r="J1813">
        <v>0</v>
      </c>
      <c r="K1813">
        <v>0</v>
      </c>
      <c r="L1813">
        <v>0</v>
      </c>
      <c r="M1813">
        <v>0</v>
      </c>
      <c r="N1813">
        <v>0</v>
      </c>
      <c r="O1813">
        <v>0</v>
      </c>
      <c r="P1813">
        <v>0</v>
      </c>
      <c r="Q1813">
        <v>5.9799999999999999E-2</v>
      </c>
      <c r="R1813">
        <v>7.5700000000000003E-2</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row>
    <row r="1814" spans="8:48" x14ac:dyDescent="0.3">
      <c r="H1814" t="s">
        <v>1731</v>
      </c>
      <c r="I1814" t="s">
        <v>1732</v>
      </c>
      <c r="J1814">
        <v>0.27100000000000002</v>
      </c>
      <c r="K1814">
        <v>0.31919999999999998</v>
      </c>
      <c r="L1814">
        <v>0.3145</v>
      </c>
      <c r="M1814">
        <v>0.33329999999999999</v>
      </c>
      <c r="N1814">
        <v>0.33639999999999998</v>
      </c>
      <c r="O1814">
        <v>0.25600000000000001</v>
      </c>
      <c r="P1814">
        <v>0.20069999999999999</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row>
    <row r="1815" spans="8:48" x14ac:dyDescent="0.3">
      <c r="H1815" t="s">
        <v>1737</v>
      </c>
      <c r="I1815" t="s">
        <v>1738</v>
      </c>
      <c r="J1815">
        <v>0</v>
      </c>
      <c r="K1815">
        <v>0</v>
      </c>
      <c r="L1815">
        <v>0</v>
      </c>
      <c r="M1815">
        <v>0</v>
      </c>
      <c r="N1815">
        <v>0</v>
      </c>
      <c r="O1815">
        <v>0</v>
      </c>
      <c r="P1815">
        <v>0</v>
      </c>
      <c r="Q1815">
        <v>0</v>
      </c>
      <c r="R1815">
        <v>0</v>
      </c>
      <c r="S1815">
        <v>0</v>
      </c>
      <c r="T1815">
        <v>0</v>
      </c>
      <c r="U1815">
        <v>0</v>
      </c>
      <c r="V1815">
        <v>0</v>
      </c>
      <c r="W1815">
        <v>0</v>
      </c>
      <c r="X1815">
        <v>0</v>
      </c>
      <c r="Y1815">
        <v>0</v>
      </c>
      <c r="Z1815">
        <v>0</v>
      </c>
      <c r="AA1815">
        <v>5.2200000000000003E-2</v>
      </c>
      <c r="AB1815">
        <v>0.24049999999999999</v>
      </c>
      <c r="AC1815">
        <v>0.31659999999999999</v>
      </c>
      <c r="AD1815">
        <v>0.3987</v>
      </c>
      <c r="AE1815">
        <v>0.53139999999999998</v>
      </c>
      <c r="AF1815">
        <v>0.57809999999999995</v>
      </c>
      <c r="AG1815">
        <v>1.1440999999999999</v>
      </c>
      <c r="AH1815">
        <v>1.0908</v>
      </c>
      <c r="AI1815">
        <v>0.68969999999999998</v>
      </c>
      <c r="AJ1815">
        <v>0</v>
      </c>
      <c r="AK1815">
        <v>0</v>
      </c>
      <c r="AL1815">
        <v>0</v>
      </c>
      <c r="AM1815">
        <v>0</v>
      </c>
      <c r="AN1815">
        <v>0</v>
      </c>
      <c r="AO1815">
        <v>0</v>
      </c>
      <c r="AP1815">
        <v>0</v>
      </c>
      <c r="AQ1815">
        <v>0</v>
      </c>
      <c r="AR1815">
        <v>0</v>
      </c>
      <c r="AS1815">
        <v>0</v>
      </c>
      <c r="AT1815">
        <v>0</v>
      </c>
      <c r="AU1815">
        <v>0</v>
      </c>
      <c r="AV1815">
        <v>0</v>
      </c>
    </row>
    <row r="1816" spans="8:48" x14ac:dyDescent="0.3">
      <c r="H1816" t="s">
        <v>2902</v>
      </c>
      <c r="I1816" t="s">
        <v>2903</v>
      </c>
      <c r="J1816">
        <v>0</v>
      </c>
      <c r="K1816">
        <v>0</v>
      </c>
      <c r="L1816">
        <v>0</v>
      </c>
      <c r="M1816">
        <v>0</v>
      </c>
      <c r="N1816">
        <v>0</v>
      </c>
      <c r="O1816">
        <v>0</v>
      </c>
      <c r="P1816">
        <v>0</v>
      </c>
      <c r="Q1816">
        <v>0</v>
      </c>
      <c r="R1816">
        <v>0</v>
      </c>
      <c r="S1816">
        <v>0.39229999999999998</v>
      </c>
      <c r="T1816">
        <v>0.46360000000000001</v>
      </c>
      <c r="U1816">
        <v>0.44840000000000002</v>
      </c>
      <c r="V1816">
        <v>0.32250000000000001</v>
      </c>
      <c r="W1816">
        <v>0.41670000000000001</v>
      </c>
      <c r="X1816">
        <v>0.2442</v>
      </c>
      <c r="Y1816">
        <v>0.15959999999999999</v>
      </c>
      <c r="Z1816">
        <v>0.24510000000000001</v>
      </c>
      <c r="AA1816">
        <v>0.21079999999999999</v>
      </c>
      <c r="AB1816">
        <v>0.16719999999999999</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row>
    <row r="1817" spans="8:48" x14ac:dyDescent="0.3">
      <c r="H1817" t="s">
        <v>1743</v>
      </c>
      <c r="I1817" t="s">
        <v>1744</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0.14219999999999999</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row>
    <row r="1818" spans="8:48" x14ac:dyDescent="0.3">
      <c r="H1818" t="s">
        <v>880</v>
      </c>
      <c r="I1818" t="s">
        <v>881</v>
      </c>
      <c r="J1818">
        <v>0</v>
      </c>
      <c r="K1818">
        <v>0</v>
      </c>
      <c r="L1818">
        <v>2.07E-2</v>
      </c>
      <c r="M1818">
        <v>1.44E-2</v>
      </c>
      <c r="N1818">
        <v>1.3599999999999999E-2</v>
      </c>
      <c r="O1818">
        <v>2.5100000000000001E-2</v>
      </c>
      <c r="P1818">
        <v>0</v>
      </c>
      <c r="Q1818">
        <v>0.36080000000000001</v>
      </c>
      <c r="R1818">
        <v>0.28539999999999999</v>
      </c>
      <c r="S1818">
        <v>2.5600000000000001E-2</v>
      </c>
      <c r="T1818">
        <v>0</v>
      </c>
      <c r="U1818">
        <v>0</v>
      </c>
      <c r="V1818">
        <v>0</v>
      </c>
      <c r="W1818">
        <v>0</v>
      </c>
      <c r="X1818">
        <v>0</v>
      </c>
      <c r="Y1818">
        <v>0.28189999999999998</v>
      </c>
      <c r="Z1818">
        <v>0.3695</v>
      </c>
      <c r="AA1818">
        <v>0.29239999999999999</v>
      </c>
      <c r="AB1818">
        <v>0.29620000000000002</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row>
    <row r="1819" spans="8:48" x14ac:dyDescent="0.3">
      <c r="H1819" t="s">
        <v>2904</v>
      </c>
      <c r="I1819" t="s">
        <v>2905</v>
      </c>
      <c r="J1819">
        <v>0</v>
      </c>
      <c r="K1819">
        <v>0</v>
      </c>
      <c r="L1819">
        <v>0</v>
      </c>
      <c r="M1819">
        <v>0</v>
      </c>
      <c r="N1819">
        <v>0</v>
      </c>
      <c r="O1819">
        <v>0</v>
      </c>
      <c r="P1819">
        <v>0</v>
      </c>
      <c r="Q1819">
        <v>0</v>
      </c>
      <c r="R1819">
        <v>6.9400000000000003E-2</v>
      </c>
      <c r="S1819">
        <v>4.2900000000000001E-2</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row>
    <row r="1820" spans="8:48" x14ac:dyDescent="0.3">
      <c r="H1820" t="s">
        <v>2906</v>
      </c>
      <c r="I1820" t="s">
        <v>2907</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0.36609999999999998</v>
      </c>
      <c r="AH1820">
        <v>0.26800000000000002</v>
      </c>
      <c r="AI1820">
        <v>0.1867</v>
      </c>
      <c r="AJ1820">
        <v>0.13020000000000001</v>
      </c>
      <c r="AK1820">
        <v>0.14080000000000001</v>
      </c>
      <c r="AL1820">
        <v>0.16320000000000001</v>
      </c>
      <c r="AM1820">
        <v>0.24110000000000001</v>
      </c>
      <c r="AN1820">
        <v>0.23519999999999999</v>
      </c>
      <c r="AO1820">
        <v>0.15359999999999999</v>
      </c>
      <c r="AP1820">
        <v>6.6199999999999995E-2</v>
      </c>
      <c r="AQ1820">
        <v>0</v>
      </c>
      <c r="AR1820">
        <v>0</v>
      </c>
      <c r="AS1820">
        <v>0</v>
      </c>
      <c r="AT1820">
        <v>0</v>
      </c>
      <c r="AU1820">
        <v>0</v>
      </c>
      <c r="AV1820">
        <v>0</v>
      </c>
    </row>
    <row r="1821" spans="8:48" x14ac:dyDescent="0.3">
      <c r="H1821" t="s">
        <v>2908</v>
      </c>
      <c r="I1821" t="s">
        <v>2909</v>
      </c>
      <c r="J1821">
        <v>4.0500000000000001E-2</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row>
    <row r="1822" spans="8:48" x14ac:dyDescent="0.3">
      <c r="H1822" t="s">
        <v>1753</v>
      </c>
      <c r="I1822" t="s">
        <v>1754</v>
      </c>
      <c r="J1822">
        <v>1.0754999999999999</v>
      </c>
      <c r="K1822">
        <v>1.0430999999999999</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row>
    <row r="1823" spans="8:48" x14ac:dyDescent="0.3">
      <c r="H1823" t="s">
        <v>2910</v>
      </c>
      <c r="I1823" t="s">
        <v>2911</v>
      </c>
      <c r="J1823">
        <v>0.6431</v>
      </c>
      <c r="K1823">
        <v>0.54500000000000004</v>
      </c>
      <c r="L1823">
        <v>0.73219999999999996</v>
      </c>
      <c r="M1823">
        <v>0.75019999999999998</v>
      </c>
      <c r="N1823">
        <v>0.64870000000000005</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row>
    <row r="1824" spans="8:48" x14ac:dyDescent="0.3">
      <c r="H1824" t="s">
        <v>1755</v>
      </c>
      <c r="I1824" t="s">
        <v>1756</v>
      </c>
      <c r="J1824">
        <v>0</v>
      </c>
      <c r="K1824">
        <v>0</v>
      </c>
      <c r="L1824">
        <v>0</v>
      </c>
      <c r="M1824">
        <v>0</v>
      </c>
      <c r="N1824">
        <v>0</v>
      </c>
      <c r="O1824">
        <v>0</v>
      </c>
      <c r="P1824">
        <v>0</v>
      </c>
      <c r="Q1824">
        <v>0</v>
      </c>
      <c r="R1824">
        <v>0</v>
      </c>
      <c r="S1824">
        <v>0.62980000000000003</v>
      </c>
      <c r="T1824">
        <v>1.0073000000000001</v>
      </c>
      <c r="U1824">
        <v>1.0113000000000001</v>
      </c>
      <c r="V1824">
        <v>0.86639999999999995</v>
      </c>
      <c r="W1824">
        <v>1.0019</v>
      </c>
      <c r="X1824">
        <v>1.2618</v>
      </c>
      <c r="Y1824">
        <v>0.35849999999999999</v>
      </c>
      <c r="Z1824">
        <v>0.37009999999999998</v>
      </c>
      <c r="AA1824">
        <v>0.34799999999999998</v>
      </c>
      <c r="AB1824">
        <v>0.50700000000000001</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row>
    <row r="1825" spans="8:48" x14ac:dyDescent="0.3">
      <c r="H1825" t="s">
        <v>2912</v>
      </c>
      <c r="I1825" t="s">
        <v>2913</v>
      </c>
      <c r="J1825">
        <v>0.18690000000000001</v>
      </c>
      <c r="K1825">
        <v>0.18970000000000001</v>
      </c>
      <c r="L1825">
        <v>0.1358</v>
      </c>
      <c r="M1825">
        <v>0.107</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row>
    <row r="1826" spans="8:48" x14ac:dyDescent="0.3">
      <c r="H1826" t="s">
        <v>2914</v>
      </c>
      <c r="I1826" t="s">
        <v>2915</v>
      </c>
      <c r="J1826">
        <v>0</v>
      </c>
      <c r="K1826">
        <v>0</v>
      </c>
      <c r="L1826">
        <v>0</v>
      </c>
      <c r="M1826">
        <v>0</v>
      </c>
      <c r="N1826">
        <v>0</v>
      </c>
      <c r="O1826">
        <v>0</v>
      </c>
      <c r="P1826">
        <v>0</v>
      </c>
      <c r="Q1826">
        <v>6.0499999999999998E-2</v>
      </c>
      <c r="R1826">
        <v>0.18809999999999999</v>
      </c>
      <c r="S1826">
        <v>0.17949999999999999</v>
      </c>
      <c r="T1826">
        <v>0.1419</v>
      </c>
      <c r="U1826">
        <v>0.17219999999999999</v>
      </c>
      <c r="V1826">
        <v>0.2019</v>
      </c>
      <c r="W1826">
        <v>0.1799</v>
      </c>
      <c r="X1826">
        <v>0.158</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row>
    <row r="1827" spans="8:48" x14ac:dyDescent="0.3">
      <c r="H1827" t="s">
        <v>882</v>
      </c>
      <c r="I1827" t="s">
        <v>883</v>
      </c>
      <c r="J1827">
        <v>0</v>
      </c>
      <c r="K1827">
        <v>0</v>
      </c>
      <c r="L1827">
        <v>0</v>
      </c>
      <c r="M1827">
        <v>0</v>
      </c>
      <c r="N1827">
        <v>0</v>
      </c>
      <c r="O1827">
        <v>0</v>
      </c>
      <c r="P1827">
        <v>0</v>
      </c>
      <c r="Q1827">
        <v>0</v>
      </c>
      <c r="R1827">
        <v>0</v>
      </c>
      <c r="S1827">
        <v>0</v>
      </c>
      <c r="T1827">
        <v>0</v>
      </c>
      <c r="U1827">
        <v>0</v>
      </c>
      <c r="V1827">
        <v>0</v>
      </c>
      <c r="W1827">
        <v>0</v>
      </c>
      <c r="X1827">
        <v>0</v>
      </c>
      <c r="Y1827">
        <v>0.29170000000000001</v>
      </c>
      <c r="Z1827">
        <v>0.26490000000000002</v>
      </c>
      <c r="AA1827">
        <v>0.251</v>
      </c>
      <c r="AB1827">
        <v>0.2581</v>
      </c>
      <c r="AC1827">
        <v>0.27279999999999999</v>
      </c>
      <c r="AD1827">
        <v>0.1578</v>
      </c>
      <c r="AE1827">
        <v>0.17649999999999999</v>
      </c>
      <c r="AF1827">
        <v>0.15820000000000001</v>
      </c>
      <c r="AG1827">
        <v>7.8399999999999997E-2</v>
      </c>
      <c r="AH1827">
        <v>0</v>
      </c>
      <c r="AI1827">
        <v>0</v>
      </c>
      <c r="AJ1827">
        <v>0</v>
      </c>
      <c r="AK1827">
        <v>0</v>
      </c>
      <c r="AL1827">
        <v>0</v>
      </c>
      <c r="AM1827">
        <v>0</v>
      </c>
      <c r="AN1827">
        <v>0</v>
      </c>
      <c r="AO1827">
        <v>0</v>
      </c>
      <c r="AP1827">
        <v>0</v>
      </c>
      <c r="AQ1827">
        <v>0</v>
      </c>
      <c r="AR1827">
        <v>0</v>
      </c>
      <c r="AS1827">
        <v>0</v>
      </c>
      <c r="AT1827">
        <v>0</v>
      </c>
      <c r="AU1827">
        <v>0</v>
      </c>
      <c r="AV1827">
        <v>0</v>
      </c>
    </row>
    <row r="1828" spans="8:48" x14ac:dyDescent="0.3">
      <c r="H1828" t="s">
        <v>884</v>
      </c>
      <c r="I1828" t="s">
        <v>885</v>
      </c>
      <c r="J1828">
        <v>0.30990000000000001</v>
      </c>
      <c r="K1828">
        <v>0.33189999999999997</v>
      </c>
      <c r="L1828">
        <v>0.19439999999999999</v>
      </c>
      <c r="M1828">
        <v>0.1547</v>
      </c>
      <c r="N1828">
        <v>0.13339999999999999</v>
      </c>
      <c r="O1828">
        <v>0.14580000000000001</v>
      </c>
      <c r="P1828">
        <v>0.1542</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row>
    <row r="1829" spans="8:48" x14ac:dyDescent="0.3">
      <c r="H1829" t="s">
        <v>335</v>
      </c>
      <c r="I1829" t="s">
        <v>529</v>
      </c>
      <c r="J1829">
        <v>0</v>
      </c>
      <c r="K1829">
        <v>0</v>
      </c>
      <c r="L1829">
        <v>0</v>
      </c>
      <c r="M1829">
        <v>0</v>
      </c>
      <c r="N1829">
        <v>0</v>
      </c>
      <c r="O1829">
        <v>0</v>
      </c>
      <c r="P1829">
        <v>0</v>
      </c>
      <c r="Q1829">
        <v>0</v>
      </c>
      <c r="R1829">
        <v>0.1172</v>
      </c>
      <c r="S1829">
        <v>6.8599999999999994E-2</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row>
    <row r="1830" spans="8:48" x14ac:dyDescent="0.3">
      <c r="H1830" t="s">
        <v>1213</v>
      </c>
      <c r="I1830" t="s">
        <v>1214</v>
      </c>
      <c r="J1830">
        <v>0.13730000000000001</v>
      </c>
      <c r="K1830">
        <v>0.156</v>
      </c>
      <c r="L1830">
        <v>0.1013</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row>
    <row r="1831" spans="8:48" x14ac:dyDescent="0.3">
      <c r="H1831" t="s">
        <v>2916</v>
      </c>
      <c r="I1831" t="s">
        <v>2917</v>
      </c>
      <c r="J1831">
        <v>0</v>
      </c>
      <c r="K1831">
        <v>0</v>
      </c>
      <c r="L1831">
        <v>0</v>
      </c>
      <c r="M1831">
        <v>0</v>
      </c>
      <c r="N1831">
        <v>0</v>
      </c>
      <c r="O1831">
        <v>0</v>
      </c>
      <c r="P1831">
        <v>0</v>
      </c>
      <c r="Q1831">
        <v>0</v>
      </c>
      <c r="R1831">
        <v>0.18079999999999999</v>
      </c>
      <c r="S1831">
        <v>0.1951</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row>
    <row r="1832" spans="8:48" x14ac:dyDescent="0.3">
      <c r="H1832" t="s">
        <v>2918</v>
      </c>
      <c r="I1832" t="s">
        <v>2919</v>
      </c>
      <c r="J1832">
        <v>0</v>
      </c>
      <c r="K1832">
        <v>0</v>
      </c>
      <c r="L1832">
        <v>0</v>
      </c>
      <c r="M1832">
        <v>0</v>
      </c>
      <c r="N1832">
        <v>0</v>
      </c>
      <c r="O1832">
        <v>0</v>
      </c>
      <c r="P1832">
        <v>3.1899999999999998E-2</v>
      </c>
      <c r="Q1832">
        <v>2.2599999999999999E-2</v>
      </c>
      <c r="R1832">
        <v>2.9700000000000001E-2</v>
      </c>
      <c r="S1832">
        <v>2.9399999999999999E-2</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row>
    <row r="1833" spans="8:48" x14ac:dyDescent="0.3">
      <c r="H1833" t="s">
        <v>2920</v>
      </c>
      <c r="I1833" t="s">
        <v>2921</v>
      </c>
      <c r="J1833">
        <v>0</v>
      </c>
      <c r="K1833">
        <v>0</v>
      </c>
      <c r="L1833">
        <v>0</v>
      </c>
      <c r="M1833">
        <v>0</v>
      </c>
      <c r="N1833">
        <v>0</v>
      </c>
      <c r="O1833">
        <v>0</v>
      </c>
      <c r="P1833">
        <v>0</v>
      </c>
      <c r="Q1833">
        <v>0</v>
      </c>
      <c r="R1833">
        <v>0</v>
      </c>
      <c r="S1833">
        <v>0</v>
      </c>
      <c r="T1833">
        <v>0</v>
      </c>
      <c r="U1833">
        <v>0</v>
      </c>
      <c r="V1833">
        <v>0</v>
      </c>
      <c r="W1833">
        <v>0</v>
      </c>
      <c r="X1833">
        <v>0</v>
      </c>
      <c r="Y1833">
        <v>0.20019999999999999</v>
      </c>
      <c r="Z1833">
        <v>0.19450000000000001</v>
      </c>
      <c r="AA1833">
        <v>0.21160000000000001</v>
      </c>
      <c r="AB1833">
        <v>0.15329999999999999</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row>
    <row r="1834" spans="8:48" x14ac:dyDescent="0.3">
      <c r="H1834" t="s">
        <v>886</v>
      </c>
      <c r="I1834" t="s">
        <v>887</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0.35</v>
      </c>
      <c r="AO1834">
        <v>0.2954</v>
      </c>
      <c r="AP1834">
        <v>0</v>
      </c>
      <c r="AQ1834">
        <v>0</v>
      </c>
      <c r="AR1834">
        <v>0</v>
      </c>
      <c r="AS1834">
        <v>0</v>
      </c>
      <c r="AT1834">
        <v>0</v>
      </c>
      <c r="AU1834">
        <v>0</v>
      </c>
      <c r="AV1834">
        <v>0</v>
      </c>
    </row>
    <row r="1835" spans="8:48" x14ac:dyDescent="0.3">
      <c r="H1835" t="s">
        <v>890</v>
      </c>
      <c r="I1835" t="s">
        <v>891</v>
      </c>
      <c r="J1835">
        <v>0</v>
      </c>
      <c r="K1835">
        <v>0</v>
      </c>
      <c r="L1835">
        <v>0</v>
      </c>
      <c r="M1835">
        <v>0</v>
      </c>
      <c r="N1835">
        <v>0</v>
      </c>
      <c r="O1835">
        <v>0</v>
      </c>
      <c r="P1835">
        <v>0</v>
      </c>
      <c r="Q1835">
        <v>0</v>
      </c>
      <c r="R1835">
        <v>0</v>
      </c>
      <c r="S1835">
        <v>0</v>
      </c>
      <c r="T1835">
        <v>0</v>
      </c>
      <c r="U1835">
        <v>0</v>
      </c>
      <c r="V1835">
        <v>0</v>
      </c>
      <c r="W1835">
        <v>0</v>
      </c>
      <c r="X1835">
        <v>0</v>
      </c>
      <c r="Y1835">
        <v>0</v>
      </c>
      <c r="Z1835">
        <v>0.2419</v>
      </c>
      <c r="AA1835">
        <v>3.3500000000000002E-2</v>
      </c>
      <c r="AB1835">
        <v>5.1400000000000001E-2</v>
      </c>
      <c r="AC1835">
        <v>5.2499999999999998E-2</v>
      </c>
      <c r="AD1835">
        <v>0.10299999999999999</v>
      </c>
      <c r="AE1835">
        <v>0.14699999999999999</v>
      </c>
      <c r="AF1835">
        <v>0.38140000000000002</v>
      </c>
      <c r="AG1835">
        <v>0.42149999999999999</v>
      </c>
      <c r="AH1835">
        <v>0.41620000000000001</v>
      </c>
      <c r="AI1835">
        <v>0.38819999999999999</v>
      </c>
      <c r="AJ1835">
        <v>0.45279999999999998</v>
      </c>
      <c r="AK1835">
        <v>0.59089999999999998</v>
      </c>
      <c r="AL1835">
        <v>0.38</v>
      </c>
      <c r="AM1835">
        <v>0.52610000000000001</v>
      </c>
      <c r="AN1835">
        <v>0.3367</v>
      </c>
      <c r="AO1835">
        <v>0</v>
      </c>
      <c r="AP1835">
        <v>0</v>
      </c>
      <c r="AQ1835">
        <v>0</v>
      </c>
      <c r="AR1835">
        <v>0</v>
      </c>
      <c r="AS1835">
        <v>0</v>
      </c>
      <c r="AT1835">
        <v>0</v>
      </c>
      <c r="AU1835">
        <v>0</v>
      </c>
      <c r="AV1835">
        <v>0</v>
      </c>
    </row>
    <row r="1836" spans="8:48" x14ac:dyDescent="0.3">
      <c r="H1836" t="s">
        <v>2922</v>
      </c>
      <c r="I1836" t="s">
        <v>2923</v>
      </c>
      <c r="J1836">
        <v>1.5214000000000001</v>
      </c>
      <c r="K1836">
        <v>1.4863</v>
      </c>
      <c r="L1836">
        <v>1.2563</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row>
    <row r="1837" spans="8:48" x14ac:dyDescent="0.3">
      <c r="H1837" t="s">
        <v>124</v>
      </c>
      <c r="I1837" t="s">
        <v>892</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0.2235</v>
      </c>
      <c r="AE1837">
        <v>0.93579999999999997</v>
      </c>
      <c r="AF1837">
        <v>0.97729999999999995</v>
      </c>
      <c r="AG1837">
        <v>1.1695</v>
      </c>
      <c r="AH1837">
        <v>1.0851999999999999</v>
      </c>
      <c r="AI1837">
        <v>0.93310000000000004</v>
      </c>
      <c r="AJ1837">
        <v>0.95830000000000004</v>
      </c>
      <c r="AK1837">
        <v>1.0319</v>
      </c>
      <c r="AL1837">
        <v>0.85350000000000004</v>
      </c>
      <c r="AM1837">
        <v>0.83330000000000004</v>
      </c>
      <c r="AN1837">
        <v>1.052</v>
      </c>
      <c r="AO1837">
        <v>1.2585</v>
      </c>
      <c r="AP1837">
        <v>1.3391</v>
      </c>
      <c r="AQ1837">
        <v>1.4556</v>
      </c>
      <c r="AR1837">
        <v>1.6624000000000001</v>
      </c>
      <c r="AS1837">
        <v>1.6145</v>
      </c>
      <c r="AT1837">
        <v>1.0843</v>
      </c>
      <c r="AU1837">
        <v>0</v>
      </c>
      <c r="AV1837">
        <v>0</v>
      </c>
    </row>
    <row r="1838" spans="8:48" x14ac:dyDescent="0.3">
      <c r="H1838" t="s">
        <v>895</v>
      </c>
      <c r="I1838" t="s">
        <v>896</v>
      </c>
      <c r="J1838">
        <v>0.56859999999999999</v>
      </c>
      <c r="K1838">
        <v>0.49249999999999999</v>
      </c>
      <c r="L1838">
        <v>0.53810000000000002</v>
      </c>
      <c r="M1838">
        <v>0.56520000000000004</v>
      </c>
      <c r="N1838">
        <v>0.58509999999999995</v>
      </c>
      <c r="O1838">
        <v>0.5514</v>
      </c>
      <c r="P1838">
        <v>0.51659999999999995</v>
      </c>
      <c r="Q1838">
        <v>0.45650000000000002</v>
      </c>
      <c r="R1838">
        <v>0.46800000000000003</v>
      </c>
      <c r="S1838">
        <v>0.47810000000000002</v>
      </c>
      <c r="T1838">
        <v>0.49209999999999998</v>
      </c>
      <c r="U1838">
        <v>0.38729999999999998</v>
      </c>
      <c r="V1838">
        <v>0.30819999999999997</v>
      </c>
      <c r="W1838">
        <v>0.27439999999999998</v>
      </c>
      <c r="X1838">
        <v>0.2989</v>
      </c>
      <c r="Y1838">
        <v>0.3745</v>
      </c>
      <c r="Z1838">
        <v>0.39479999999999998</v>
      </c>
      <c r="AA1838">
        <v>0.37569999999999998</v>
      </c>
      <c r="AB1838">
        <v>0.28860000000000002</v>
      </c>
      <c r="AC1838">
        <v>0.33029999999999998</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row>
    <row r="1839" spans="8:48" x14ac:dyDescent="0.3">
      <c r="H1839" t="s">
        <v>2924</v>
      </c>
      <c r="I1839" t="s">
        <v>2925</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0.43269999999999997</v>
      </c>
      <c r="AD1839">
        <v>0.54920000000000002</v>
      </c>
      <c r="AE1839">
        <v>0.55449999999999999</v>
      </c>
      <c r="AF1839">
        <v>0.67459999999999998</v>
      </c>
      <c r="AG1839">
        <v>0.50470000000000004</v>
      </c>
      <c r="AH1839">
        <v>0.57709999999999995</v>
      </c>
      <c r="AI1839">
        <v>0.65159999999999996</v>
      </c>
      <c r="AJ1839">
        <v>0.6321</v>
      </c>
      <c r="AK1839">
        <v>0.62119999999999997</v>
      </c>
      <c r="AL1839">
        <v>0.56000000000000005</v>
      </c>
      <c r="AM1839">
        <v>0.6825</v>
      </c>
      <c r="AN1839">
        <v>0.57569999999999999</v>
      </c>
      <c r="AO1839">
        <v>0.32779999999999998</v>
      </c>
      <c r="AP1839">
        <v>0.45300000000000001</v>
      </c>
      <c r="AQ1839">
        <v>0</v>
      </c>
      <c r="AR1839">
        <v>0</v>
      </c>
      <c r="AS1839">
        <v>0</v>
      </c>
      <c r="AT1839">
        <v>0</v>
      </c>
      <c r="AU1839">
        <v>0</v>
      </c>
      <c r="AV1839">
        <v>0</v>
      </c>
    </row>
    <row r="1840" spans="8:48" x14ac:dyDescent="0.3">
      <c r="H1840" t="s">
        <v>2926</v>
      </c>
      <c r="I1840" t="s">
        <v>2927</v>
      </c>
      <c r="J1840">
        <v>0</v>
      </c>
      <c r="K1840">
        <v>0</v>
      </c>
      <c r="L1840">
        <v>0</v>
      </c>
      <c r="M1840">
        <v>0</v>
      </c>
      <c r="N1840">
        <v>0.13700000000000001</v>
      </c>
      <c r="O1840">
        <v>0.1434</v>
      </c>
      <c r="P1840">
        <v>0</v>
      </c>
      <c r="Q1840">
        <v>0</v>
      </c>
      <c r="R1840">
        <v>0.1265</v>
      </c>
      <c r="S1840">
        <v>0.12590000000000001</v>
      </c>
      <c r="T1840">
        <v>0.13550000000000001</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row>
    <row r="1841" spans="8:48" x14ac:dyDescent="0.3">
      <c r="H1841" t="s">
        <v>2928</v>
      </c>
      <c r="I1841" t="s">
        <v>2929</v>
      </c>
      <c r="J1841">
        <v>0.14019999999999999</v>
      </c>
      <c r="K1841">
        <v>0.25340000000000001</v>
      </c>
      <c r="L1841">
        <v>0.21970000000000001</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row>
    <row r="1842" spans="8:48" x14ac:dyDescent="0.3">
      <c r="H1842" t="s">
        <v>1767</v>
      </c>
      <c r="I1842" t="s">
        <v>1768</v>
      </c>
      <c r="J1842">
        <v>1.3088</v>
      </c>
      <c r="K1842">
        <v>1.3264</v>
      </c>
      <c r="L1842">
        <v>1.4383999999999999</v>
      </c>
      <c r="M1842">
        <v>1.4041999999999999</v>
      </c>
      <c r="N1842">
        <v>1.3832</v>
      </c>
      <c r="O1842">
        <v>1.3183</v>
      </c>
      <c r="P1842">
        <v>1.2364999999999999</v>
      </c>
      <c r="Q1842">
        <v>1.1573</v>
      </c>
      <c r="R1842">
        <v>1.1000000000000001</v>
      </c>
      <c r="S1842">
        <v>0.71919999999999995</v>
      </c>
      <c r="T1842">
        <v>0.218</v>
      </c>
      <c r="U1842">
        <v>0.1913</v>
      </c>
      <c r="V1842">
        <v>0.30499999999999999</v>
      </c>
      <c r="W1842">
        <v>0.39689999999999998</v>
      </c>
      <c r="X1842">
        <v>0.30819999999999997</v>
      </c>
      <c r="Y1842">
        <v>0.40500000000000003</v>
      </c>
      <c r="Z1842">
        <v>0.41749999999999998</v>
      </c>
      <c r="AA1842">
        <v>0.55649999999999999</v>
      </c>
      <c r="AB1842">
        <v>0.58650000000000002</v>
      </c>
      <c r="AC1842">
        <v>0.61429999999999996</v>
      </c>
      <c r="AD1842">
        <v>0.60009999999999997</v>
      </c>
      <c r="AE1842">
        <v>0.51900000000000002</v>
      </c>
      <c r="AF1842">
        <v>0.2419</v>
      </c>
      <c r="AG1842">
        <v>0</v>
      </c>
      <c r="AH1842">
        <v>0</v>
      </c>
      <c r="AI1842">
        <v>0</v>
      </c>
      <c r="AJ1842">
        <v>0</v>
      </c>
      <c r="AK1842">
        <v>0</v>
      </c>
      <c r="AL1842">
        <v>0</v>
      </c>
      <c r="AM1842">
        <v>0</v>
      </c>
      <c r="AN1842">
        <v>0</v>
      </c>
      <c r="AO1842">
        <v>0</v>
      </c>
      <c r="AP1842">
        <v>0</v>
      </c>
      <c r="AQ1842">
        <v>0</v>
      </c>
      <c r="AR1842">
        <v>0</v>
      </c>
      <c r="AS1842">
        <v>0</v>
      </c>
      <c r="AT1842">
        <v>0</v>
      </c>
      <c r="AU1842">
        <v>0</v>
      </c>
      <c r="AV1842">
        <v>0</v>
      </c>
    </row>
    <row r="1843" spans="8:48" x14ac:dyDescent="0.3">
      <c r="H1843" t="s">
        <v>2930</v>
      </c>
      <c r="I1843" t="s">
        <v>2931</v>
      </c>
      <c r="J1843">
        <v>0.128</v>
      </c>
      <c r="K1843">
        <v>0.20230000000000001</v>
      </c>
      <c r="L1843">
        <v>0.20810000000000001</v>
      </c>
      <c r="M1843">
        <v>0.18709999999999999</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row>
    <row r="1844" spans="8:48" x14ac:dyDescent="0.3">
      <c r="H1844" t="s">
        <v>2932</v>
      </c>
      <c r="I1844" t="s">
        <v>2933</v>
      </c>
      <c r="J1844">
        <v>0</v>
      </c>
      <c r="K1844">
        <v>0</v>
      </c>
      <c r="L1844">
        <v>0</v>
      </c>
      <c r="M1844">
        <v>0</v>
      </c>
      <c r="N1844">
        <v>0</v>
      </c>
      <c r="O1844">
        <v>0</v>
      </c>
      <c r="P1844">
        <v>0</v>
      </c>
      <c r="Q1844">
        <v>0</v>
      </c>
      <c r="R1844">
        <v>0</v>
      </c>
      <c r="S1844">
        <v>0</v>
      </c>
      <c r="T1844">
        <v>0</v>
      </c>
      <c r="U1844">
        <v>0</v>
      </c>
      <c r="V1844">
        <v>0</v>
      </c>
      <c r="W1844">
        <v>0</v>
      </c>
      <c r="X1844">
        <v>0</v>
      </c>
      <c r="Y1844">
        <v>7.0000000000000007E-2</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row>
    <row r="1845" spans="8:48" x14ac:dyDescent="0.3">
      <c r="H1845" t="s">
        <v>138</v>
      </c>
      <c r="I1845" t="s">
        <v>897</v>
      </c>
      <c r="J1845">
        <v>0.315</v>
      </c>
      <c r="K1845">
        <v>1.2918000000000001</v>
      </c>
      <c r="L1845">
        <v>1.0889</v>
      </c>
      <c r="M1845">
        <v>1.32</v>
      </c>
      <c r="N1845">
        <v>1.3959999999999999</v>
      </c>
      <c r="O1845">
        <v>1.1511</v>
      </c>
      <c r="P1845">
        <v>1.2250000000000001</v>
      </c>
      <c r="Q1845">
        <v>1.2690999999999999</v>
      </c>
      <c r="R1845">
        <v>1.2658</v>
      </c>
      <c r="S1845">
        <v>1.1876</v>
      </c>
      <c r="T1845">
        <v>1.1032</v>
      </c>
      <c r="U1845">
        <v>1.3297000000000001</v>
      </c>
      <c r="V1845">
        <v>1.1724000000000001</v>
      </c>
      <c r="W1845">
        <v>1.153</v>
      </c>
      <c r="X1845">
        <v>1.1745000000000001</v>
      </c>
      <c r="Y1845">
        <v>0.5615</v>
      </c>
      <c r="Z1845">
        <v>0.56779999999999997</v>
      </c>
      <c r="AA1845">
        <v>0.54879999999999995</v>
      </c>
      <c r="AB1845">
        <v>0</v>
      </c>
      <c r="AC1845">
        <v>0</v>
      </c>
      <c r="AD1845">
        <v>0</v>
      </c>
      <c r="AE1845">
        <v>0.38769999999999999</v>
      </c>
      <c r="AF1845">
        <v>0.35880000000000001</v>
      </c>
      <c r="AG1845">
        <v>0</v>
      </c>
      <c r="AH1845">
        <v>0</v>
      </c>
      <c r="AI1845">
        <v>0</v>
      </c>
      <c r="AJ1845">
        <v>0</v>
      </c>
      <c r="AK1845">
        <v>0</v>
      </c>
      <c r="AL1845">
        <v>0</v>
      </c>
      <c r="AM1845">
        <v>0</v>
      </c>
      <c r="AN1845">
        <v>0</v>
      </c>
      <c r="AO1845">
        <v>0</v>
      </c>
      <c r="AP1845">
        <v>0</v>
      </c>
      <c r="AQ1845">
        <v>0</v>
      </c>
      <c r="AR1845">
        <v>0</v>
      </c>
      <c r="AS1845">
        <v>0</v>
      </c>
      <c r="AT1845">
        <v>0</v>
      </c>
      <c r="AU1845">
        <v>0</v>
      </c>
      <c r="AV1845">
        <v>0</v>
      </c>
    </row>
    <row r="1846" spans="8:48" x14ac:dyDescent="0.3">
      <c r="H1846" t="s">
        <v>1771</v>
      </c>
      <c r="I1846" t="s">
        <v>1772</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1.0226</v>
      </c>
      <c r="AP1846">
        <v>0.93289999999999995</v>
      </c>
      <c r="AQ1846">
        <v>0</v>
      </c>
      <c r="AR1846">
        <v>0</v>
      </c>
      <c r="AS1846">
        <v>0</v>
      </c>
      <c r="AT1846">
        <v>0</v>
      </c>
      <c r="AU1846">
        <v>0</v>
      </c>
      <c r="AV1846">
        <v>0</v>
      </c>
    </row>
    <row r="1847" spans="8:48" x14ac:dyDescent="0.3">
      <c r="H1847" t="s">
        <v>900</v>
      </c>
      <c r="I1847" t="s">
        <v>901</v>
      </c>
      <c r="J1847">
        <v>1.3308</v>
      </c>
      <c r="K1847">
        <v>1.4307000000000001</v>
      </c>
      <c r="L1847">
        <v>2.9011999999999998</v>
      </c>
      <c r="M1847">
        <v>2.9893999999999998</v>
      </c>
      <c r="N1847">
        <v>3.0701999999999998</v>
      </c>
      <c r="O1847">
        <v>3.4765999999999999</v>
      </c>
      <c r="P1847">
        <v>3.3384</v>
      </c>
      <c r="Q1847">
        <v>1.8638999999999999</v>
      </c>
      <c r="R1847">
        <v>1.7848999999999999</v>
      </c>
      <c r="S1847">
        <v>1.8171999999999999</v>
      </c>
      <c r="T1847">
        <v>1.8593999999999999</v>
      </c>
      <c r="U1847">
        <v>1.7363999999999999</v>
      </c>
      <c r="V1847">
        <v>1.5607</v>
      </c>
      <c r="W1847">
        <v>1.6209</v>
      </c>
      <c r="X1847">
        <v>1.4249000000000001</v>
      </c>
      <c r="Y1847">
        <v>1.3102</v>
      </c>
      <c r="Z1847">
        <v>1.3942000000000001</v>
      </c>
      <c r="AA1847">
        <v>0.98119999999999996</v>
      </c>
      <c r="AB1847">
        <v>1.0418000000000001</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row>
    <row r="1848" spans="8:48" x14ac:dyDescent="0.3">
      <c r="H1848" t="s">
        <v>902</v>
      </c>
      <c r="I1848" t="s">
        <v>903</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0.55420000000000003</v>
      </c>
      <c r="AT1848">
        <v>0.44400000000000001</v>
      </c>
      <c r="AU1848">
        <v>0.76500000000000001</v>
      </c>
      <c r="AV1848">
        <v>0</v>
      </c>
    </row>
    <row r="1849" spans="8:48" x14ac:dyDescent="0.3">
      <c r="H1849" t="s">
        <v>904</v>
      </c>
      <c r="I1849" t="s">
        <v>905</v>
      </c>
      <c r="J1849">
        <v>0</v>
      </c>
      <c r="K1849">
        <v>0</v>
      </c>
      <c r="L1849">
        <v>0</v>
      </c>
      <c r="M1849">
        <v>0</v>
      </c>
      <c r="N1849">
        <v>0.15759999999999999</v>
      </c>
      <c r="O1849">
        <v>0.11559999999999999</v>
      </c>
      <c r="P1849">
        <v>0.1245</v>
      </c>
      <c r="Q1849">
        <v>0.12590000000000001</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row>
    <row r="1850" spans="8:48" x14ac:dyDescent="0.3">
      <c r="H1850" t="s">
        <v>2934</v>
      </c>
      <c r="I1850" t="s">
        <v>2935</v>
      </c>
      <c r="J1850">
        <v>0</v>
      </c>
      <c r="K1850">
        <v>0</v>
      </c>
      <c r="L1850">
        <v>0</v>
      </c>
      <c r="M1850">
        <v>0</v>
      </c>
      <c r="N1850">
        <v>0</v>
      </c>
      <c r="O1850">
        <v>0</v>
      </c>
      <c r="P1850">
        <v>0</v>
      </c>
      <c r="Q1850">
        <v>0</v>
      </c>
      <c r="R1850">
        <v>0</v>
      </c>
      <c r="S1850">
        <v>0</v>
      </c>
      <c r="T1850">
        <v>0</v>
      </c>
      <c r="U1850">
        <v>0</v>
      </c>
      <c r="V1850">
        <v>0</v>
      </c>
      <c r="W1850">
        <v>0</v>
      </c>
      <c r="X1850">
        <v>0</v>
      </c>
      <c r="Y1850">
        <v>6.4399999999999999E-2</v>
      </c>
      <c r="Z1850">
        <v>4.9200000000000001E-2</v>
      </c>
      <c r="AA1850">
        <v>3.9800000000000002E-2</v>
      </c>
      <c r="AB1850">
        <v>2.9899999999999999E-2</v>
      </c>
      <c r="AC1850">
        <v>3.2500000000000001E-2</v>
      </c>
      <c r="AD1850">
        <v>4.0599999999999997E-2</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row>
    <row r="1851" spans="8:48" x14ac:dyDescent="0.3">
      <c r="H1851" t="s">
        <v>2936</v>
      </c>
      <c r="I1851" t="s">
        <v>2937</v>
      </c>
      <c r="J1851">
        <v>0</v>
      </c>
      <c r="K1851">
        <v>0</v>
      </c>
      <c r="L1851">
        <v>9.9900000000000003E-2</v>
      </c>
      <c r="M1851">
        <v>0.1195</v>
      </c>
      <c r="N1851">
        <v>0.109</v>
      </c>
      <c r="O1851">
        <v>0.1119</v>
      </c>
      <c r="P1851">
        <v>0.1341</v>
      </c>
      <c r="Q1851">
        <v>9.3700000000000006E-2</v>
      </c>
      <c r="R1851">
        <v>9.7100000000000006E-2</v>
      </c>
      <c r="S1851">
        <v>0.27260000000000001</v>
      </c>
      <c r="T1851">
        <v>0.39140000000000003</v>
      </c>
      <c r="U1851">
        <v>0.59430000000000005</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row>
    <row r="1852" spans="8:48" x14ac:dyDescent="0.3">
      <c r="H1852" t="s">
        <v>2938</v>
      </c>
      <c r="I1852" t="s">
        <v>2939</v>
      </c>
      <c r="J1852">
        <v>0.14779999999999999</v>
      </c>
      <c r="K1852">
        <v>0.1608</v>
      </c>
      <c r="L1852">
        <v>0.2445</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row>
    <row r="1853" spans="8:48" x14ac:dyDescent="0.3">
      <c r="H1853" t="s">
        <v>2940</v>
      </c>
      <c r="I1853" t="s">
        <v>2941</v>
      </c>
      <c r="J1853">
        <v>0.88590000000000002</v>
      </c>
      <c r="K1853">
        <v>0.89659999999999995</v>
      </c>
      <c r="L1853">
        <v>0.67349999999999999</v>
      </c>
      <c r="M1853">
        <v>3.0700000000000002E-2</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row>
    <row r="1854" spans="8:48" x14ac:dyDescent="0.3">
      <c r="H1854" t="s">
        <v>2942</v>
      </c>
      <c r="I1854" t="s">
        <v>2943</v>
      </c>
      <c r="J1854">
        <v>7.6399999999999996E-2</v>
      </c>
      <c r="K1854">
        <v>0.12379999999999999</v>
      </c>
      <c r="L1854">
        <v>0.1009</v>
      </c>
      <c r="M1854">
        <v>0.17249999999999999</v>
      </c>
      <c r="N1854">
        <v>0.14399999999999999</v>
      </c>
      <c r="O1854">
        <v>0.1847</v>
      </c>
      <c r="P1854">
        <v>0.22</v>
      </c>
      <c r="Q1854">
        <v>0.30020000000000002</v>
      </c>
      <c r="R1854">
        <v>0.1159</v>
      </c>
      <c r="S1854">
        <v>7.85E-2</v>
      </c>
      <c r="T1854">
        <v>8.0799999999999997E-2</v>
      </c>
      <c r="U1854">
        <v>7.4700000000000003E-2</v>
      </c>
      <c r="V1854">
        <v>2.1399999999999999E-2</v>
      </c>
      <c r="W1854">
        <v>2.0299999999999999E-2</v>
      </c>
      <c r="X1854">
        <v>1.84E-2</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row>
    <row r="1855" spans="8:48" x14ac:dyDescent="0.3">
      <c r="H1855" t="s">
        <v>2944</v>
      </c>
      <c r="I1855" t="s">
        <v>2945</v>
      </c>
      <c r="J1855">
        <v>0</v>
      </c>
      <c r="K1855">
        <v>0</v>
      </c>
      <c r="L1855">
        <v>0</v>
      </c>
      <c r="M1855">
        <v>0.44040000000000001</v>
      </c>
      <c r="N1855">
        <v>0.42820000000000003</v>
      </c>
      <c r="O1855">
        <v>0.57589999999999997</v>
      </c>
      <c r="P1855">
        <v>0.60209999999999997</v>
      </c>
      <c r="Q1855">
        <v>0.58540000000000003</v>
      </c>
      <c r="R1855">
        <v>0.45629999999999998</v>
      </c>
      <c r="S1855">
        <v>0.44629999999999997</v>
      </c>
      <c r="T1855">
        <v>0.43309999999999998</v>
      </c>
      <c r="U1855">
        <v>0.47210000000000002</v>
      </c>
      <c r="V1855">
        <v>0.4128</v>
      </c>
      <c r="W1855">
        <v>0.4607</v>
      </c>
      <c r="X1855">
        <v>0.59179999999999999</v>
      </c>
      <c r="Y1855">
        <v>0.79620000000000002</v>
      </c>
      <c r="Z1855">
        <v>0.8488</v>
      </c>
      <c r="AA1855">
        <v>0.69389999999999996</v>
      </c>
      <c r="AB1855">
        <v>0.81310000000000004</v>
      </c>
      <c r="AC1855">
        <v>0.79990000000000006</v>
      </c>
      <c r="AD1855">
        <v>0.87870000000000004</v>
      </c>
      <c r="AE1855">
        <v>0.73299999999999998</v>
      </c>
      <c r="AF1855">
        <v>0.77339999999999998</v>
      </c>
      <c r="AG1855">
        <v>0.60060000000000002</v>
      </c>
      <c r="AH1855">
        <v>0</v>
      </c>
      <c r="AI1855">
        <v>0</v>
      </c>
      <c r="AJ1855">
        <v>0</v>
      </c>
      <c r="AK1855">
        <v>0</v>
      </c>
      <c r="AL1855">
        <v>0</v>
      </c>
      <c r="AM1855">
        <v>0</v>
      </c>
      <c r="AN1855">
        <v>0</v>
      </c>
      <c r="AO1855">
        <v>0</v>
      </c>
      <c r="AP1855">
        <v>0</v>
      </c>
      <c r="AQ1855">
        <v>0</v>
      </c>
      <c r="AR1855">
        <v>0</v>
      </c>
      <c r="AS1855">
        <v>0</v>
      </c>
      <c r="AT1855">
        <v>0</v>
      </c>
      <c r="AU1855">
        <v>0</v>
      </c>
      <c r="AV1855">
        <v>0</v>
      </c>
    </row>
    <row r="1856" spans="8:48" x14ac:dyDescent="0.3">
      <c r="H1856" t="s">
        <v>2946</v>
      </c>
      <c r="I1856" t="s">
        <v>2947</v>
      </c>
      <c r="J1856">
        <v>0.17319999999999999</v>
      </c>
      <c r="K1856">
        <v>0.16300000000000001</v>
      </c>
      <c r="L1856">
        <v>0.1356</v>
      </c>
      <c r="M1856">
        <v>2.92E-2</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row>
    <row r="1857" spans="8:48" x14ac:dyDescent="0.3">
      <c r="H1857" t="s">
        <v>2948</v>
      </c>
      <c r="I1857" t="s">
        <v>2949</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8.3000000000000004E-2</v>
      </c>
      <c r="AD1857">
        <v>6.9099999999999995E-2</v>
      </c>
      <c r="AE1857">
        <v>6.5500000000000003E-2</v>
      </c>
      <c r="AF1857">
        <v>8.3199999999999996E-2</v>
      </c>
      <c r="AG1857">
        <v>5.6099999999999997E-2</v>
      </c>
      <c r="AH1857">
        <v>5.7299999999999997E-2</v>
      </c>
      <c r="AI1857">
        <v>0.24529999999999999</v>
      </c>
      <c r="AJ1857">
        <v>0.32650000000000001</v>
      </c>
      <c r="AK1857">
        <v>0.2596</v>
      </c>
      <c r="AL1857">
        <v>0.2596</v>
      </c>
      <c r="AM1857">
        <v>0.22209999999999999</v>
      </c>
      <c r="AN1857">
        <v>0.22040000000000001</v>
      </c>
      <c r="AO1857">
        <v>8.5999999999999993E-2</v>
      </c>
      <c r="AP1857">
        <v>3.4500000000000003E-2</v>
      </c>
      <c r="AQ1857">
        <v>0</v>
      </c>
      <c r="AR1857">
        <v>0</v>
      </c>
      <c r="AS1857">
        <v>0</v>
      </c>
      <c r="AT1857">
        <v>0</v>
      </c>
      <c r="AU1857">
        <v>0</v>
      </c>
      <c r="AV1857">
        <v>0</v>
      </c>
    </row>
    <row r="1858" spans="8:48" x14ac:dyDescent="0.3">
      <c r="H1858" t="s">
        <v>2950</v>
      </c>
      <c r="I1858" t="s">
        <v>2951</v>
      </c>
      <c r="J1858">
        <v>0</v>
      </c>
      <c r="K1858">
        <v>6.9099999999999995E-2</v>
      </c>
      <c r="L1858">
        <v>6.7699999999999996E-2</v>
      </c>
      <c r="M1858">
        <v>0.06</v>
      </c>
      <c r="N1858">
        <v>5.5500000000000001E-2</v>
      </c>
      <c r="O1858">
        <v>4.02E-2</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row>
    <row r="1859" spans="8:48" x14ac:dyDescent="0.3">
      <c r="H1859" t="s">
        <v>1789</v>
      </c>
      <c r="I1859" t="s">
        <v>1790</v>
      </c>
      <c r="J1859">
        <v>0.13469999999999999</v>
      </c>
      <c r="K1859">
        <v>0.1414</v>
      </c>
      <c r="L1859">
        <v>0.1244</v>
      </c>
      <c r="M1859">
        <v>0.1198</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row>
    <row r="1860" spans="8:48" x14ac:dyDescent="0.3">
      <c r="H1860" t="s">
        <v>2952</v>
      </c>
      <c r="I1860" t="s">
        <v>2953</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0.3024</v>
      </c>
      <c r="AF1860">
        <v>0</v>
      </c>
      <c r="AG1860">
        <v>0</v>
      </c>
      <c r="AH1860">
        <v>0</v>
      </c>
      <c r="AI1860">
        <v>0</v>
      </c>
      <c r="AJ1860">
        <v>0</v>
      </c>
      <c r="AK1860">
        <v>0</v>
      </c>
      <c r="AL1860">
        <v>0</v>
      </c>
      <c r="AM1860">
        <v>0</v>
      </c>
      <c r="AN1860">
        <v>0</v>
      </c>
      <c r="AO1860">
        <v>0</v>
      </c>
      <c r="AP1860">
        <v>0</v>
      </c>
      <c r="AQ1860">
        <v>0</v>
      </c>
      <c r="AR1860">
        <v>0</v>
      </c>
      <c r="AS1860">
        <v>0</v>
      </c>
      <c r="AT1860">
        <v>0</v>
      </c>
      <c r="AU1860">
        <v>0</v>
      </c>
      <c r="AV1860">
        <v>0</v>
      </c>
    </row>
    <row r="1861" spans="8:48" x14ac:dyDescent="0.3">
      <c r="H1861" t="s">
        <v>2954</v>
      </c>
      <c r="I1861" t="s">
        <v>2955</v>
      </c>
      <c r="J1861">
        <v>0.87560000000000004</v>
      </c>
      <c r="K1861">
        <v>0.5403</v>
      </c>
      <c r="L1861">
        <v>0.52110000000000001</v>
      </c>
      <c r="M1861">
        <v>0.56200000000000006</v>
      </c>
      <c r="N1861">
        <v>0.58189999999999997</v>
      </c>
      <c r="O1861">
        <v>0.1532</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row>
    <row r="1862" spans="8:48" x14ac:dyDescent="0.3">
      <c r="H1862" t="s">
        <v>2956</v>
      </c>
      <c r="I1862" t="s">
        <v>2957</v>
      </c>
      <c r="J1862">
        <v>2.2890999999999999</v>
      </c>
      <c r="K1862">
        <v>1.6653</v>
      </c>
      <c r="L1862">
        <v>1.5643</v>
      </c>
      <c r="M1862">
        <v>1.3476999999999999</v>
      </c>
      <c r="N1862">
        <v>0.91749999999999998</v>
      </c>
      <c r="O1862">
        <v>0.28699999999999998</v>
      </c>
      <c r="P1862">
        <v>0</v>
      </c>
      <c r="Q1862">
        <v>0</v>
      </c>
      <c r="R1862">
        <v>0</v>
      </c>
      <c r="S1862">
        <v>0</v>
      </c>
      <c r="T1862">
        <v>0</v>
      </c>
      <c r="U1862">
        <v>0</v>
      </c>
      <c r="V1862">
        <v>0</v>
      </c>
      <c r="W1862">
        <v>0</v>
      </c>
      <c r="X1862">
        <v>0</v>
      </c>
      <c r="Y1862">
        <v>0.3553</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row>
    <row r="1863" spans="8:48" x14ac:dyDescent="0.3">
      <c r="H1863" t="s">
        <v>1793</v>
      </c>
      <c r="I1863" t="s">
        <v>1794</v>
      </c>
      <c r="J1863">
        <v>0</v>
      </c>
      <c r="K1863">
        <v>0</v>
      </c>
      <c r="L1863">
        <v>0</v>
      </c>
      <c r="M1863">
        <v>0</v>
      </c>
      <c r="N1863">
        <v>0</v>
      </c>
      <c r="O1863">
        <v>0</v>
      </c>
      <c r="P1863">
        <v>0</v>
      </c>
      <c r="Q1863">
        <v>0</v>
      </c>
      <c r="R1863">
        <v>0.2984</v>
      </c>
      <c r="S1863">
        <v>0.30320000000000003</v>
      </c>
      <c r="T1863">
        <v>0.31069999999999998</v>
      </c>
      <c r="U1863">
        <v>0.27460000000000001</v>
      </c>
      <c r="V1863">
        <v>0.23469999999999999</v>
      </c>
      <c r="W1863">
        <v>0.22489999999999999</v>
      </c>
      <c r="X1863">
        <v>0.22950000000000001</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row>
    <row r="1864" spans="8:48" x14ac:dyDescent="0.3">
      <c r="H1864" t="s">
        <v>2958</v>
      </c>
      <c r="I1864" t="s">
        <v>2959</v>
      </c>
      <c r="J1864">
        <v>0.1888</v>
      </c>
      <c r="K1864">
        <v>0.17810000000000001</v>
      </c>
      <c r="L1864">
        <v>0.16889999999999999</v>
      </c>
      <c r="M1864">
        <v>0.18129999999999999</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row>
    <row r="1865" spans="8:48" x14ac:dyDescent="0.3">
      <c r="H1865" t="s">
        <v>908</v>
      </c>
      <c r="I1865" t="s">
        <v>909</v>
      </c>
      <c r="J1865">
        <v>0.1983</v>
      </c>
      <c r="K1865">
        <v>0.18029999999999999</v>
      </c>
      <c r="L1865">
        <v>0</v>
      </c>
      <c r="M1865">
        <v>0</v>
      </c>
      <c r="N1865">
        <v>0</v>
      </c>
      <c r="O1865">
        <v>0</v>
      </c>
      <c r="P1865">
        <v>0.2712</v>
      </c>
      <c r="Q1865">
        <v>0.32750000000000001</v>
      </c>
      <c r="R1865">
        <v>0.24440000000000001</v>
      </c>
      <c r="S1865">
        <v>0</v>
      </c>
      <c r="T1865">
        <v>0</v>
      </c>
      <c r="U1865">
        <v>0</v>
      </c>
      <c r="V1865">
        <v>0</v>
      </c>
      <c r="W1865">
        <v>0</v>
      </c>
      <c r="X1865">
        <v>0</v>
      </c>
      <c r="Y1865">
        <v>0</v>
      </c>
      <c r="Z1865">
        <v>0</v>
      </c>
      <c r="AA1865">
        <v>0</v>
      </c>
      <c r="AB1865">
        <v>0</v>
      </c>
      <c r="AC1865">
        <v>0</v>
      </c>
      <c r="AD1865">
        <v>0.48430000000000001</v>
      </c>
      <c r="AE1865">
        <v>0.63870000000000005</v>
      </c>
      <c r="AF1865">
        <v>0.57499999999999996</v>
      </c>
      <c r="AG1865">
        <v>0.67320000000000002</v>
      </c>
      <c r="AH1865">
        <v>0</v>
      </c>
      <c r="AI1865">
        <v>0</v>
      </c>
      <c r="AJ1865">
        <v>0</v>
      </c>
      <c r="AK1865">
        <v>0</v>
      </c>
      <c r="AL1865">
        <v>0</v>
      </c>
      <c r="AM1865">
        <v>0</v>
      </c>
      <c r="AN1865">
        <v>0</v>
      </c>
      <c r="AO1865">
        <v>0</v>
      </c>
      <c r="AP1865">
        <v>0</v>
      </c>
      <c r="AQ1865">
        <v>0</v>
      </c>
      <c r="AR1865">
        <v>0</v>
      </c>
      <c r="AS1865">
        <v>0</v>
      </c>
      <c r="AT1865">
        <v>0</v>
      </c>
      <c r="AU1865">
        <v>0</v>
      </c>
      <c r="AV1865">
        <v>0</v>
      </c>
    </row>
    <row r="1866" spans="8:48" x14ac:dyDescent="0.3">
      <c r="H1866" t="s">
        <v>910</v>
      </c>
      <c r="I1866" t="s">
        <v>911</v>
      </c>
      <c r="J1866">
        <v>0</v>
      </c>
      <c r="K1866">
        <v>0</v>
      </c>
      <c r="L1866">
        <v>0</v>
      </c>
      <c r="M1866">
        <v>0</v>
      </c>
      <c r="N1866">
        <v>0</v>
      </c>
      <c r="O1866">
        <v>0</v>
      </c>
      <c r="P1866">
        <v>0</v>
      </c>
      <c r="Q1866">
        <v>0</v>
      </c>
      <c r="R1866">
        <v>3.15E-2</v>
      </c>
      <c r="S1866">
        <v>3.78E-2</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row>
    <row r="1867" spans="8:48" x14ac:dyDescent="0.3">
      <c r="H1867" t="s">
        <v>2960</v>
      </c>
      <c r="I1867" t="s">
        <v>2961</v>
      </c>
      <c r="J1867">
        <v>0</v>
      </c>
      <c r="K1867">
        <v>0.11940000000000001</v>
      </c>
      <c r="L1867">
        <v>0.1187</v>
      </c>
      <c r="M1867">
        <v>0.1135</v>
      </c>
      <c r="N1867">
        <v>9.9900000000000003E-2</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row>
    <row r="1868" spans="8:48" x14ac:dyDescent="0.3">
      <c r="H1868" t="s">
        <v>2962</v>
      </c>
      <c r="I1868" t="s">
        <v>2963</v>
      </c>
      <c r="J1868">
        <v>1.6799999999999999E-2</v>
      </c>
      <c r="K1868">
        <v>1.1599999999999999E-2</v>
      </c>
      <c r="L1868">
        <v>5.7000000000000002E-3</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row>
    <row r="1869" spans="8:48" x14ac:dyDescent="0.3">
      <c r="H1869" t="s">
        <v>2964</v>
      </c>
      <c r="I1869" t="s">
        <v>2965</v>
      </c>
      <c r="J1869">
        <v>0.56320000000000003</v>
      </c>
      <c r="K1869">
        <v>0.2928</v>
      </c>
      <c r="L1869">
        <v>0.13070000000000001</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row>
    <row r="1870" spans="8:48" x14ac:dyDescent="0.3">
      <c r="H1870" t="s">
        <v>2966</v>
      </c>
      <c r="I1870" t="s">
        <v>2967</v>
      </c>
      <c r="J1870">
        <v>0</v>
      </c>
      <c r="K1870">
        <v>0</v>
      </c>
      <c r="L1870">
        <v>0.18310000000000001</v>
      </c>
      <c r="M1870">
        <v>0.14230000000000001</v>
      </c>
      <c r="N1870">
        <v>0.13070000000000001</v>
      </c>
      <c r="O1870">
        <v>0.1371</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row>
    <row r="1871" spans="8:48" x14ac:dyDescent="0.3">
      <c r="H1871" t="s">
        <v>2968</v>
      </c>
      <c r="I1871" t="s">
        <v>2969</v>
      </c>
      <c r="J1871">
        <v>0</v>
      </c>
      <c r="K1871">
        <v>0</v>
      </c>
      <c r="L1871">
        <v>0</v>
      </c>
      <c r="M1871">
        <v>1.0968</v>
      </c>
      <c r="N1871">
        <v>0.85519999999999996</v>
      </c>
      <c r="O1871">
        <v>0.68669999999999998</v>
      </c>
      <c r="P1871">
        <v>0.6321</v>
      </c>
      <c r="Q1871">
        <v>0.60499999999999998</v>
      </c>
      <c r="R1871">
        <v>0.86970000000000003</v>
      </c>
      <c r="S1871">
        <v>0.73519999999999996</v>
      </c>
      <c r="T1871">
        <v>0.63819999999999999</v>
      </c>
      <c r="U1871">
        <v>0.78239999999999998</v>
      </c>
      <c r="V1871">
        <v>1.0157</v>
      </c>
      <c r="W1871">
        <v>0.6421</v>
      </c>
      <c r="X1871">
        <v>0.89749999999999996</v>
      </c>
      <c r="Y1871">
        <v>0.66180000000000005</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row>
    <row r="1872" spans="8:48" x14ac:dyDescent="0.3">
      <c r="H1872" t="s">
        <v>2970</v>
      </c>
      <c r="I1872" t="s">
        <v>2971</v>
      </c>
      <c r="J1872">
        <v>0</v>
      </c>
      <c r="K1872">
        <v>7.6399999999999996E-2</v>
      </c>
      <c r="L1872">
        <v>6.9000000000000006E-2</v>
      </c>
      <c r="M1872">
        <v>6.9599999999999995E-2</v>
      </c>
      <c r="N1872">
        <v>6.54E-2</v>
      </c>
      <c r="O1872">
        <v>8.8700000000000001E-2</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row>
    <row r="1873" spans="8:48" x14ac:dyDescent="0.3">
      <c r="H1873" t="s">
        <v>2972</v>
      </c>
      <c r="I1873" t="s">
        <v>2973</v>
      </c>
      <c r="J1873">
        <v>0.2336</v>
      </c>
      <c r="K1873">
        <v>0.20549999999999999</v>
      </c>
      <c r="L1873">
        <v>0.1303</v>
      </c>
      <c r="M1873">
        <v>0.13370000000000001</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row>
    <row r="1874" spans="8:48" x14ac:dyDescent="0.3">
      <c r="H1874" t="s">
        <v>2974</v>
      </c>
      <c r="I1874" t="s">
        <v>2975</v>
      </c>
      <c r="J1874">
        <v>0.106</v>
      </c>
      <c r="K1874">
        <v>0.10299999999999999</v>
      </c>
      <c r="L1874">
        <v>7.3899999999999993E-2</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row>
    <row r="1875" spans="8:48" x14ac:dyDescent="0.3">
      <c r="H1875" t="s">
        <v>2976</v>
      </c>
      <c r="I1875" t="s">
        <v>2977</v>
      </c>
      <c r="J1875">
        <v>0.18</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row>
    <row r="1876" spans="8:48" x14ac:dyDescent="0.3">
      <c r="H1876" t="s">
        <v>2978</v>
      </c>
      <c r="I1876" t="s">
        <v>2979</v>
      </c>
      <c r="J1876">
        <v>6.0499999999999998E-2</v>
      </c>
      <c r="K1876">
        <v>4.5999999999999999E-2</v>
      </c>
      <c r="L1876">
        <v>3.6499999999999998E-2</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row>
    <row r="1877" spans="8:48" x14ac:dyDescent="0.3">
      <c r="H1877" t="s">
        <v>2980</v>
      </c>
      <c r="I1877" t="s">
        <v>2981</v>
      </c>
      <c r="J1877">
        <v>0.28920000000000001</v>
      </c>
      <c r="K1877">
        <v>0.22500000000000001</v>
      </c>
      <c r="L1877">
        <v>0.22559999999999999</v>
      </c>
      <c r="M1877">
        <v>0.18779999999999999</v>
      </c>
      <c r="N1877">
        <v>8.1299999999999997E-2</v>
      </c>
      <c r="O1877">
        <v>4.9000000000000002E-2</v>
      </c>
      <c r="P1877">
        <v>0.1004</v>
      </c>
      <c r="Q1877">
        <v>6.4600000000000005E-2</v>
      </c>
      <c r="R1877">
        <v>4.2299999999999997E-2</v>
      </c>
      <c r="S1877">
        <v>3.44E-2</v>
      </c>
      <c r="T1877">
        <v>1.9E-2</v>
      </c>
      <c r="U1877">
        <v>6.6900000000000001E-2</v>
      </c>
      <c r="V1877">
        <v>3.5200000000000002E-2</v>
      </c>
      <c r="W1877">
        <v>3.1199999999999999E-2</v>
      </c>
      <c r="X1877">
        <v>2.87E-2</v>
      </c>
      <c r="Y1877">
        <v>1.9E-2</v>
      </c>
      <c r="Z1877">
        <v>2.24E-2</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row>
    <row r="1878" spans="8:48" x14ac:dyDescent="0.3">
      <c r="H1878" t="s">
        <v>2982</v>
      </c>
      <c r="I1878" t="s">
        <v>2983</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8.5300000000000001E-2</v>
      </c>
      <c r="AJ1878">
        <v>0.40129999999999999</v>
      </c>
      <c r="AK1878">
        <v>0.40739999999999998</v>
      </c>
      <c r="AL1878">
        <v>0</v>
      </c>
      <c r="AM1878">
        <v>0</v>
      </c>
      <c r="AN1878">
        <v>0</v>
      </c>
      <c r="AO1878">
        <v>0</v>
      </c>
      <c r="AP1878">
        <v>0</v>
      </c>
      <c r="AQ1878">
        <v>0</v>
      </c>
      <c r="AR1878">
        <v>0</v>
      </c>
      <c r="AS1878">
        <v>0</v>
      </c>
      <c r="AT1878">
        <v>0</v>
      </c>
      <c r="AU1878">
        <v>0</v>
      </c>
      <c r="AV1878">
        <v>0</v>
      </c>
    </row>
    <row r="1879" spans="8:48" x14ac:dyDescent="0.3">
      <c r="H1879" t="s">
        <v>1803</v>
      </c>
      <c r="I1879" t="s">
        <v>1804</v>
      </c>
      <c r="J1879">
        <v>0</v>
      </c>
      <c r="K1879">
        <v>0</v>
      </c>
      <c r="L1879">
        <v>0</v>
      </c>
      <c r="M1879">
        <v>0</v>
      </c>
      <c r="N1879">
        <v>0.2238</v>
      </c>
      <c r="O1879">
        <v>0.24690000000000001</v>
      </c>
      <c r="P1879">
        <v>0.2261</v>
      </c>
      <c r="Q1879">
        <v>0.20180000000000001</v>
      </c>
      <c r="R1879">
        <v>0.19620000000000001</v>
      </c>
      <c r="S1879">
        <v>0.1605</v>
      </c>
      <c r="T1879">
        <v>0.126</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row>
    <row r="1880" spans="8:48" x14ac:dyDescent="0.3">
      <c r="H1880" t="s">
        <v>1805</v>
      </c>
      <c r="I1880" t="s">
        <v>1806</v>
      </c>
      <c r="J1880">
        <v>0.4788</v>
      </c>
      <c r="K1880">
        <v>5.8999999999999997E-2</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0.27089999999999997</v>
      </c>
      <c r="AL1880">
        <v>0.63939999999999997</v>
      </c>
      <c r="AM1880">
        <v>0.55510000000000004</v>
      </c>
      <c r="AN1880">
        <v>0.40749999999999997</v>
      </c>
      <c r="AO1880">
        <v>0</v>
      </c>
      <c r="AP1880">
        <v>0</v>
      </c>
      <c r="AQ1880">
        <v>0</v>
      </c>
      <c r="AR1880">
        <v>0</v>
      </c>
      <c r="AS1880">
        <v>0</v>
      </c>
      <c r="AT1880">
        <v>0</v>
      </c>
      <c r="AU1880">
        <v>0</v>
      </c>
      <c r="AV1880">
        <v>0</v>
      </c>
    </row>
    <row r="1881" spans="8:48" x14ac:dyDescent="0.3">
      <c r="H1881" t="s">
        <v>2984</v>
      </c>
      <c r="I1881" t="s">
        <v>2985</v>
      </c>
      <c r="J1881">
        <v>3.44E-2</v>
      </c>
      <c r="K1881">
        <v>2.9000000000000001E-2</v>
      </c>
      <c r="L1881">
        <v>1.9300000000000001E-2</v>
      </c>
      <c r="M1881">
        <v>1.5699999999999999E-2</v>
      </c>
      <c r="N1881">
        <v>1.49E-2</v>
      </c>
      <c r="O1881">
        <v>1.17E-2</v>
      </c>
      <c r="P1881">
        <v>1.37E-2</v>
      </c>
      <c r="Q1881">
        <v>1.43E-2</v>
      </c>
      <c r="R1881">
        <v>1.38E-2</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row>
    <row r="1882" spans="8:48" x14ac:dyDescent="0.3">
      <c r="H1882" t="s">
        <v>912</v>
      </c>
      <c r="I1882" t="s">
        <v>913</v>
      </c>
      <c r="J1882">
        <v>1.0531999999999999</v>
      </c>
      <c r="K1882">
        <v>0.84930000000000005</v>
      </c>
      <c r="L1882">
        <v>0.95840000000000003</v>
      </c>
      <c r="M1882">
        <v>1.0097</v>
      </c>
      <c r="N1882">
        <v>0.60199999999999998</v>
      </c>
      <c r="O1882">
        <v>0.50370000000000004</v>
      </c>
      <c r="P1882">
        <v>0.53820000000000001</v>
      </c>
      <c r="Q1882">
        <v>0.50690000000000002</v>
      </c>
      <c r="R1882">
        <v>0.46850000000000003</v>
      </c>
      <c r="S1882">
        <v>0</v>
      </c>
      <c r="T1882">
        <v>0</v>
      </c>
      <c r="U1882">
        <v>0</v>
      </c>
      <c r="V1882">
        <v>0</v>
      </c>
      <c r="W1882">
        <v>0</v>
      </c>
      <c r="X1882">
        <v>0</v>
      </c>
      <c r="Y1882">
        <v>0</v>
      </c>
      <c r="Z1882">
        <v>0</v>
      </c>
      <c r="AA1882">
        <v>3.2199999999999999E-2</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row>
    <row r="1883" spans="8:48" x14ac:dyDescent="0.3">
      <c r="H1883" t="s">
        <v>2986</v>
      </c>
      <c r="I1883" t="s">
        <v>2987</v>
      </c>
      <c r="J1883">
        <v>0.84750000000000003</v>
      </c>
      <c r="K1883">
        <v>1.0128999999999999</v>
      </c>
      <c r="L1883">
        <v>0.30070000000000002</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row>
    <row r="1884" spans="8:48" x14ac:dyDescent="0.3">
      <c r="H1884" t="s">
        <v>1807</v>
      </c>
      <c r="I1884" t="s">
        <v>1808</v>
      </c>
      <c r="J1884">
        <v>0</v>
      </c>
      <c r="K1884">
        <v>0</v>
      </c>
      <c r="L1884">
        <v>0</v>
      </c>
      <c r="M1884">
        <v>0</v>
      </c>
      <c r="N1884">
        <v>0</v>
      </c>
      <c r="O1884">
        <v>0</v>
      </c>
      <c r="P1884">
        <v>0</v>
      </c>
      <c r="Q1884">
        <v>0</v>
      </c>
      <c r="R1884">
        <v>0</v>
      </c>
      <c r="S1884">
        <v>0</v>
      </c>
      <c r="T1884">
        <v>0</v>
      </c>
      <c r="U1884">
        <v>0</v>
      </c>
      <c r="V1884">
        <v>0</v>
      </c>
      <c r="W1884">
        <v>0</v>
      </c>
      <c r="X1884">
        <v>0</v>
      </c>
      <c r="Y1884">
        <v>0</v>
      </c>
      <c r="Z1884">
        <v>0</v>
      </c>
      <c r="AA1884">
        <v>0.1656</v>
      </c>
      <c r="AB1884">
        <v>0.17730000000000001</v>
      </c>
      <c r="AC1884">
        <v>0.24440000000000001</v>
      </c>
      <c r="AD1884">
        <v>0.2964</v>
      </c>
      <c r="AE1884">
        <v>0.37019999999999997</v>
      </c>
      <c r="AF1884">
        <v>0</v>
      </c>
      <c r="AG1884">
        <v>0</v>
      </c>
      <c r="AH1884">
        <v>0</v>
      </c>
      <c r="AI1884">
        <v>0</v>
      </c>
      <c r="AJ1884">
        <v>0</v>
      </c>
      <c r="AK1884">
        <v>0</v>
      </c>
      <c r="AL1884">
        <v>0</v>
      </c>
      <c r="AM1884">
        <v>0</v>
      </c>
      <c r="AN1884">
        <v>0</v>
      </c>
      <c r="AO1884">
        <v>0</v>
      </c>
      <c r="AP1884">
        <v>0</v>
      </c>
      <c r="AQ1884">
        <v>0</v>
      </c>
      <c r="AR1884">
        <v>0</v>
      </c>
      <c r="AS1884">
        <v>0</v>
      </c>
      <c r="AT1884">
        <v>0</v>
      </c>
      <c r="AU1884">
        <v>0</v>
      </c>
      <c r="AV1884">
        <v>0</v>
      </c>
    </row>
    <row r="1885" spans="8:48" x14ac:dyDescent="0.3">
      <c r="H1885" t="s">
        <v>1110</v>
      </c>
      <c r="I1885" t="s">
        <v>1111</v>
      </c>
      <c r="J1885">
        <v>0.29980000000000001</v>
      </c>
      <c r="K1885">
        <v>0.3039</v>
      </c>
      <c r="L1885">
        <v>0.2873</v>
      </c>
      <c r="M1885">
        <v>0.1741</v>
      </c>
      <c r="N1885">
        <v>0.2419</v>
      </c>
      <c r="O1885">
        <v>0.3095</v>
      </c>
      <c r="P1885">
        <v>0.29020000000000001</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row>
    <row r="1886" spans="8:48" x14ac:dyDescent="0.3">
      <c r="H1886" t="s">
        <v>2988</v>
      </c>
      <c r="I1886" t="s">
        <v>2989</v>
      </c>
      <c r="J1886">
        <v>0.1249</v>
      </c>
      <c r="K1886">
        <v>9.01E-2</v>
      </c>
      <c r="L1886">
        <v>5.96E-2</v>
      </c>
      <c r="M1886">
        <v>5.2200000000000003E-2</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row>
    <row r="1887" spans="8:48" x14ac:dyDescent="0.3">
      <c r="H1887" t="s">
        <v>914</v>
      </c>
      <c r="I1887" t="s">
        <v>915</v>
      </c>
      <c r="J1887">
        <v>0</v>
      </c>
      <c r="K1887">
        <v>0.1137</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row>
    <row r="1888" spans="8:48" x14ac:dyDescent="0.3">
      <c r="H1888" t="s">
        <v>2990</v>
      </c>
      <c r="I1888" t="s">
        <v>2991</v>
      </c>
      <c r="J1888">
        <v>0.18029999999999999</v>
      </c>
      <c r="K1888">
        <v>0.17249999999999999</v>
      </c>
      <c r="L1888">
        <v>0.14760000000000001</v>
      </c>
      <c r="M1888">
        <v>0.38590000000000002</v>
      </c>
      <c r="N1888">
        <v>0.4587</v>
      </c>
      <c r="O1888">
        <v>0.43540000000000001</v>
      </c>
      <c r="P1888">
        <v>0.44429999999999997</v>
      </c>
      <c r="Q1888">
        <v>0.13489999999999999</v>
      </c>
      <c r="R1888">
        <v>0.24329999999999999</v>
      </c>
      <c r="S1888">
        <v>0.25850000000000001</v>
      </c>
      <c r="T1888">
        <v>0.25879999999999997</v>
      </c>
      <c r="U1888">
        <v>0.25509999999999999</v>
      </c>
      <c r="V1888">
        <v>0.45179999999999998</v>
      </c>
      <c r="W1888">
        <v>0.44080000000000003</v>
      </c>
      <c r="X1888">
        <v>0.4355</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row>
    <row r="1889" spans="8:48" x14ac:dyDescent="0.3">
      <c r="H1889" t="s">
        <v>2992</v>
      </c>
      <c r="I1889" t="s">
        <v>2993</v>
      </c>
      <c r="J1889">
        <v>0.1643</v>
      </c>
      <c r="K1889">
        <v>7.8E-2</v>
      </c>
      <c r="L1889">
        <v>0</v>
      </c>
      <c r="M1889">
        <v>0</v>
      </c>
      <c r="N1889">
        <v>0.16439999999999999</v>
      </c>
      <c r="O1889">
        <v>0.1208</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row>
    <row r="1890" spans="8:48" x14ac:dyDescent="0.3">
      <c r="H1890" t="s">
        <v>1819</v>
      </c>
      <c r="I1890" t="s">
        <v>1820</v>
      </c>
      <c r="J1890">
        <v>0</v>
      </c>
      <c r="K1890">
        <v>0</v>
      </c>
      <c r="L1890">
        <v>0</v>
      </c>
      <c r="M1890">
        <v>0</v>
      </c>
      <c r="N1890">
        <v>0</v>
      </c>
      <c r="O1890">
        <v>0</v>
      </c>
      <c r="P1890">
        <v>0</v>
      </c>
      <c r="Q1890">
        <v>0</v>
      </c>
      <c r="R1890">
        <v>0</v>
      </c>
      <c r="S1890">
        <v>0</v>
      </c>
      <c r="T1890">
        <v>0</v>
      </c>
      <c r="U1890">
        <v>0</v>
      </c>
      <c r="V1890">
        <v>0</v>
      </c>
      <c r="W1890">
        <v>0</v>
      </c>
      <c r="X1890">
        <v>0</v>
      </c>
      <c r="Y1890">
        <v>0</v>
      </c>
      <c r="Z1890">
        <v>0</v>
      </c>
      <c r="AA1890">
        <v>1.4E-3</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row>
    <row r="1891" spans="8:48" x14ac:dyDescent="0.3">
      <c r="H1891" t="s">
        <v>2994</v>
      </c>
      <c r="I1891" t="s">
        <v>2995</v>
      </c>
      <c r="J1891">
        <v>0</v>
      </c>
      <c r="K1891">
        <v>0</v>
      </c>
      <c r="L1891">
        <v>0</v>
      </c>
      <c r="M1891">
        <v>0</v>
      </c>
      <c r="N1891">
        <v>0.99450000000000005</v>
      </c>
      <c r="O1891">
        <v>0.70140000000000002</v>
      </c>
      <c r="P1891">
        <v>0.58130000000000004</v>
      </c>
      <c r="Q1891">
        <v>0.55689999999999995</v>
      </c>
      <c r="R1891">
        <v>0.37890000000000001</v>
      </c>
      <c r="S1891">
        <v>0.42149999999999999</v>
      </c>
      <c r="T1891">
        <v>0.41010000000000002</v>
      </c>
      <c r="U1891">
        <v>0.4758</v>
      </c>
      <c r="V1891">
        <v>0.43519999999999998</v>
      </c>
      <c r="W1891">
        <v>0.78439999999999999</v>
      </c>
      <c r="X1891">
        <v>0.70140000000000002</v>
      </c>
      <c r="Y1891">
        <v>0</v>
      </c>
      <c r="Z1891">
        <v>0</v>
      </c>
      <c r="AA1891">
        <v>0</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row>
    <row r="1892" spans="8:48" x14ac:dyDescent="0.3">
      <c r="H1892" t="s">
        <v>2996</v>
      </c>
      <c r="I1892" t="s">
        <v>2997</v>
      </c>
      <c r="J1892">
        <v>0</v>
      </c>
      <c r="K1892">
        <v>0</v>
      </c>
      <c r="L1892">
        <v>0</v>
      </c>
      <c r="M1892">
        <v>0</v>
      </c>
      <c r="N1892">
        <v>0</v>
      </c>
      <c r="O1892">
        <v>0</v>
      </c>
      <c r="P1892">
        <v>0</v>
      </c>
      <c r="Q1892">
        <v>0</v>
      </c>
      <c r="R1892">
        <v>0</v>
      </c>
      <c r="S1892">
        <v>0</v>
      </c>
      <c r="T1892">
        <v>0</v>
      </c>
      <c r="U1892">
        <v>0</v>
      </c>
      <c r="V1892">
        <v>0.2104</v>
      </c>
      <c r="W1892">
        <v>0.1804</v>
      </c>
      <c r="X1892">
        <v>0.18579999999999999</v>
      </c>
      <c r="Y1892">
        <v>0.2203</v>
      </c>
      <c r="Z1892">
        <v>0.15290000000000001</v>
      </c>
      <c r="AA1892">
        <v>0.18459999999999999</v>
      </c>
      <c r="AB1892">
        <v>0.1633</v>
      </c>
      <c r="AC1892">
        <v>7.3700000000000002E-2</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row>
    <row r="1893" spans="8:48" x14ac:dyDescent="0.3">
      <c r="H1893" t="s">
        <v>1821</v>
      </c>
      <c r="I1893" t="s">
        <v>1822</v>
      </c>
      <c r="J1893">
        <v>0</v>
      </c>
      <c r="K1893">
        <v>0</v>
      </c>
      <c r="L1893">
        <v>0</v>
      </c>
      <c r="M1893">
        <v>0</v>
      </c>
      <c r="N1893">
        <v>0</v>
      </c>
      <c r="O1893">
        <v>0</v>
      </c>
      <c r="P1893">
        <v>0</v>
      </c>
      <c r="Q1893">
        <v>0</v>
      </c>
      <c r="R1893">
        <v>0</v>
      </c>
      <c r="S1893">
        <v>0</v>
      </c>
      <c r="T1893">
        <v>0</v>
      </c>
      <c r="U1893">
        <v>0</v>
      </c>
      <c r="V1893">
        <v>0.36770000000000003</v>
      </c>
      <c r="W1893">
        <v>0.32129999999999997</v>
      </c>
      <c r="X1893">
        <v>0.32369999999999999</v>
      </c>
      <c r="Y1893">
        <v>0.29110000000000003</v>
      </c>
      <c r="Z1893">
        <v>0.3528</v>
      </c>
      <c r="AA1893">
        <v>0.29870000000000002</v>
      </c>
      <c r="AB1893">
        <v>0.23760000000000001</v>
      </c>
      <c r="AC1893">
        <v>0</v>
      </c>
      <c r="AD1893">
        <v>0.21379999999999999</v>
      </c>
      <c r="AE1893">
        <v>0.3004</v>
      </c>
      <c r="AF1893">
        <v>0.3695</v>
      </c>
      <c r="AG1893">
        <v>0.29459999999999997</v>
      </c>
      <c r="AH1893">
        <v>0</v>
      </c>
      <c r="AI1893">
        <v>0</v>
      </c>
      <c r="AJ1893">
        <v>0</v>
      </c>
      <c r="AK1893">
        <v>0</v>
      </c>
      <c r="AL1893">
        <v>0</v>
      </c>
      <c r="AM1893">
        <v>0</v>
      </c>
      <c r="AN1893">
        <v>0</v>
      </c>
      <c r="AO1893">
        <v>0</v>
      </c>
      <c r="AP1893">
        <v>0</v>
      </c>
      <c r="AQ1893">
        <v>0</v>
      </c>
      <c r="AR1893">
        <v>0</v>
      </c>
      <c r="AS1893">
        <v>0</v>
      </c>
      <c r="AT1893">
        <v>0</v>
      </c>
      <c r="AU1893">
        <v>0</v>
      </c>
      <c r="AV1893">
        <v>0</v>
      </c>
    </row>
    <row r="1894" spans="8:48" x14ac:dyDescent="0.3">
      <c r="H1894" t="s">
        <v>2998</v>
      </c>
      <c r="I1894" t="s">
        <v>2999</v>
      </c>
      <c r="J1894">
        <v>0</v>
      </c>
      <c r="K1894">
        <v>0</v>
      </c>
      <c r="L1894">
        <v>0.26229999999999998</v>
      </c>
      <c r="M1894">
        <v>0.3483</v>
      </c>
      <c r="N1894">
        <v>0.28239999999999998</v>
      </c>
      <c r="O1894">
        <v>0.59189999999999998</v>
      </c>
      <c r="P1894">
        <v>0.55830000000000002</v>
      </c>
      <c r="Q1894">
        <v>0.70630000000000004</v>
      </c>
      <c r="R1894">
        <v>0.59330000000000005</v>
      </c>
      <c r="S1894">
        <v>0.56840000000000002</v>
      </c>
      <c r="T1894">
        <v>0.46150000000000002</v>
      </c>
      <c r="U1894">
        <v>0.439</v>
      </c>
      <c r="V1894">
        <v>0.34739999999999999</v>
      </c>
      <c r="W1894">
        <v>0.31059999999999999</v>
      </c>
      <c r="X1894">
        <v>0.2382</v>
      </c>
      <c r="Y1894">
        <v>0.32500000000000001</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row>
    <row r="1895" spans="8:48" x14ac:dyDescent="0.3">
      <c r="H1895" t="s">
        <v>410</v>
      </c>
      <c r="I1895" t="s">
        <v>575</v>
      </c>
      <c r="J1895">
        <v>0</v>
      </c>
      <c r="K1895">
        <v>0</v>
      </c>
      <c r="L1895">
        <v>0.374</v>
      </c>
      <c r="M1895">
        <v>0.47470000000000001</v>
      </c>
      <c r="N1895">
        <v>0.48530000000000001</v>
      </c>
      <c r="O1895">
        <v>0.4415</v>
      </c>
      <c r="P1895">
        <v>0.35160000000000002</v>
      </c>
      <c r="Q1895">
        <v>0.3634</v>
      </c>
      <c r="R1895">
        <v>0.39610000000000001</v>
      </c>
      <c r="S1895">
        <v>0.32129999999999997</v>
      </c>
      <c r="T1895">
        <v>0.30030000000000001</v>
      </c>
      <c r="U1895">
        <v>0.30080000000000001</v>
      </c>
      <c r="V1895">
        <v>0.22439999999999999</v>
      </c>
      <c r="W1895">
        <v>0.24299999999999999</v>
      </c>
      <c r="X1895">
        <v>0.2298</v>
      </c>
      <c r="Y1895">
        <v>0.3105</v>
      </c>
      <c r="Z1895">
        <v>0.27110000000000001</v>
      </c>
      <c r="AA1895">
        <v>0.2969</v>
      </c>
      <c r="AB1895">
        <v>0.39169999999999999</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row>
    <row r="1896" spans="8:48" x14ac:dyDescent="0.3">
      <c r="H1896" t="s">
        <v>3000</v>
      </c>
      <c r="I1896" t="s">
        <v>3001</v>
      </c>
      <c r="J1896">
        <v>0</v>
      </c>
      <c r="K1896">
        <v>0</v>
      </c>
      <c r="L1896">
        <v>0</v>
      </c>
      <c r="M1896">
        <v>0</v>
      </c>
      <c r="N1896">
        <v>0</v>
      </c>
      <c r="O1896">
        <v>0</v>
      </c>
      <c r="P1896">
        <v>0</v>
      </c>
      <c r="Q1896">
        <v>0</v>
      </c>
      <c r="R1896">
        <v>0</v>
      </c>
      <c r="S1896">
        <v>0</v>
      </c>
      <c r="T1896">
        <v>0</v>
      </c>
      <c r="U1896">
        <v>0</v>
      </c>
      <c r="V1896">
        <v>0</v>
      </c>
      <c r="W1896">
        <v>0</v>
      </c>
      <c r="X1896">
        <v>0</v>
      </c>
      <c r="Y1896">
        <v>0.28549999999999998</v>
      </c>
      <c r="Z1896">
        <v>0.16669999999999999</v>
      </c>
      <c r="AA1896">
        <v>0.16109999999999999</v>
      </c>
      <c r="AB1896">
        <v>0.11609999999999999</v>
      </c>
      <c r="AC1896">
        <v>0.13170000000000001</v>
      </c>
      <c r="AD1896">
        <v>5.5300000000000002E-2</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row>
    <row r="1897" spans="8:48" x14ac:dyDescent="0.3">
      <c r="H1897" t="s">
        <v>3002</v>
      </c>
      <c r="I1897" t="s">
        <v>3003</v>
      </c>
      <c r="J1897">
        <v>0</v>
      </c>
      <c r="K1897">
        <v>0</v>
      </c>
      <c r="L1897">
        <v>0</v>
      </c>
      <c r="M1897">
        <v>0</v>
      </c>
      <c r="N1897">
        <v>0</v>
      </c>
      <c r="O1897">
        <v>0</v>
      </c>
      <c r="P1897">
        <v>0</v>
      </c>
      <c r="Q1897">
        <v>0</v>
      </c>
      <c r="R1897">
        <v>0</v>
      </c>
      <c r="S1897">
        <v>0</v>
      </c>
      <c r="T1897">
        <v>0</v>
      </c>
      <c r="U1897">
        <v>0</v>
      </c>
      <c r="V1897">
        <v>0.18909999999999999</v>
      </c>
      <c r="W1897">
        <v>0.31390000000000001</v>
      </c>
      <c r="X1897">
        <v>0.29749999999999999</v>
      </c>
      <c r="Y1897">
        <v>0.30480000000000002</v>
      </c>
      <c r="Z1897">
        <v>0.2853</v>
      </c>
      <c r="AA1897">
        <v>0.26050000000000001</v>
      </c>
      <c r="AB1897">
        <v>0.1673</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0</v>
      </c>
      <c r="AU1897">
        <v>0</v>
      </c>
      <c r="AV1897">
        <v>0</v>
      </c>
    </row>
    <row r="1898" spans="8:48" x14ac:dyDescent="0.3">
      <c r="H1898" t="s">
        <v>916</v>
      </c>
      <c r="I1898" t="s">
        <v>917</v>
      </c>
      <c r="J1898">
        <v>0</v>
      </c>
      <c r="K1898">
        <v>0</v>
      </c>
      <c r="L1898">
        <v>0</v>
      </c>
      <c r="M1898">
        <v>0</v>
      </c>
      <c r="N1898">
        <v>0</v>
      </c>
      <c r="O1898">
        <v>0</v>
      </c>
      <c r="P1898">
        <v>0</v>
      </c>
      <c r="Q1898">
        <v>0</v>
      </c>
      <c r="R1898">
        <v>0</v>
      </c>
      <c r="S1898">
        <v>0.2011</v>
      </c>
      <c r="T1898">
        <v>0.26540000000000002</v>
      </c>
      <c r="U1898">
        <v>0.24390000000000001</v>
      </c>
      <c r="V1898">
        <v>0.21759999999999999</v>
      </c>
      <c r="W1898">
        <v>0.27339999999999998</v>
      </c>
      <c r="X1898">
        <v>0.27689999999999998</v>
      </c>
      <c r="Y1898">
        <v>0.33429999999999999</v>
      </c>
      <c r="Z1898">
        <v>0</v>
      </c>
      <c r="AA1898">
        <v>0</v>
      </c>
      <c r="AB1898">
        <v>0</v>
      </c>
      <c r="AC1898">
        <v>0</v>
      </c>
      <c r="AD1898">
        <v>0</v>
      </c>
      <c r="AE1898">
        <v>0</v>
      </c>
      <c r="AF1898">
        <v>0</v>
      </c>
      <c r="AG1898">
        <v>0</v>
      </c>
      <c r="AH1898">
        <v>0</v>
      </c>
      <c r="AI1898">
        <v>0</v>
      </c>
      <c r="AJ1898">
        <v>0</v>
      </c>
      <c r="AK1898">
        <v>0</v>
      </c>
      <c r="AL1898">
        <v>0.24160000000000001</v>
      </c>
      <c r="AM1898">
        <v>0.32800000000000001</v>
      </c>
      <c r="AN1898">
        <v>0.3276</v>
      </c>
      <c r="AO1898">
        <v>0</v>
      </c>
      <c r="AP1898">
        <v>0</v>
      </c>
      <c r="AQ1898">
        <v>0</v>
      </c>
      <c r="AR1898">
        <v>0</v>
      </c>
      <c r="AS1898">
        <v>0</v>
      </c>
      <c r="AT1898">
        <v>0</v>
      </c>
      <c r="AU1898">
        <v>0</v>
      </c>
      <c r="AV1898">
        <v>0</v>
      </c>
    </row>
    <row r="1899" spans="8:48" x14ac:dyDescent="0.3">
      <c r="H1899" t="s">
        <v>3004</v>
      </c>
      <c r="I1899" t="s">
        <v>3005</v>
      </c>
      <c r="J1899">
        <v>0</v>
      </c>
      <c r="K1899">
        <v>0</v>
      </c>
      <c r="L1899">
        <v>0</v>
      </c>
      <c r="M1899">
        <v>0</v>
      </c>
      <c r="N1899">
        <v>0</v>
      </c>
      <c r="O1899">
        <v>0</v>
      </c>
      <c r="P1899">
        <v>0</v>
      </c>
      <c r="Q1899">
        <v>0</v>
      </c>
      <c r="R1899">
        <v>0</v>
      </c>
      <c r="S1899">
        <v>0</v>
      </c>
      <c r="T1899">
        <v>0</v>
      </c>
      <c r="U1899">
        <v>0</v>
      </c>
      <c r="V1899">
        <v>0</v>
      </c>
      <c r="W1899">
        <v>0</v>
      </c>
      <c r="X1899">
        <v>0</v>
      </c>
      <c r="Y1899">
        <v>0</v>
      </c>
      <c r="Z1899">
        <v>0.23860000000000001</v>
      </c>
      <c r="AA1899">
        <v>0.15190000000000001</v>
      </c>
      <c r="AB1899">
        <v>0.19670000000000001</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row>
    <row r="1900" spans="8:48" x14ac:dyDescent="0.3">
      <c r="H1900" t="s">
        <v>1825</v>
      </c>
      <c r="I1900" t="s">
        <v>1826</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0.2286</v>
      </c>
      <c r="AP1900">
        <v>0.29409999999999997</v>
      </c>
      <c r="AQ1900">
        <v>0</v>
      </c>
      <c r="AR1900">
        <v>0</v>
      </c>
      <c r="AS1900">
        <v>0</v>
      </c>
      <c r="AT1900">
        <v>0</v>
      </c>
      <c r="AU1900">
        <v>0</v>
      </c>
      <c r="AV1900">
        <v>0</v>
      </c>
    </row>
    <row r="1901" spans="8:48" x14ac:dyDescent="0.3">
      <c r="H1901" t="s">
        <v>3006</v>
      </c>
      <c r="I1901" t="s">
        <v>3007</v>
      </c>
      <c r="J1901">
        <v>6.0000000000000001E-3</v>
      </c>
      <c r="K1901">
        <v>4.3E-3</v>
      </c>
      <c r="L1901">
        <v>5.4000000000000003E-3</v>
      </c>
      <c r="M1901">
        <v>3.5000000000000001E-3</v>
      </c>
      <c r="N1901">
        <v>3.5999999999999999E-3</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row>
    <row r="1902" spans="8:48" x14ac:dyDescent="0.3">
      <c r="H1902" t="s">
        <v>3008</v>
      </c>
      <c r="I1902" t="s">
        <v>3009</v>
      </c>
      <c r="J1902">
        <v>0.12709999999999999</v>
      </c>
      <c r="K1902">
        <v>0.13800000000000001</v>
      </c>
      <c r="L1902">
        <v>9.3200000000000005E-2</v>
      </c>
      <c r="M1902">
        <v>4.9399999999999999E-2</v>
      </c>
      <c r="N1902">
        <v>7.51E-2</v>
      </c>
      <c r="O1902">
        <v>4.87E-2</v>
      </c>
      <c r="P1902">
        <v>0</v>
      </c>
      <c r="Q1902">
        <v>0</v>
      </c>
      <c r="R1902">
        <v>0</v>
      </c>
      <c r="S1902">
        <v>0</v>
      </c>
      <c r="T1902">
        <v>0</v>
      </c>
      <c r="U1902">
        <v>0</v>
      </c>
      <c r="V1902">
        <v>0</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row>
    <row r="1903" spans="8:48" x14ac:dyDescent="0.3">
      <c r="H1903" t="s">
        <v>1827</v>
      </c>
      <c r="I1903" t="s">
        <v>1828</v>
      </c>
      <c r="J1903">
        <v>0</v>
      </c>
      <c r="K1903">
        <v>0.1188</v>
      </c>
      <c r="L1903">
        <v>0.13320000000000001</v>
      </c>
      <c r="M1903">
        <v>0.16059999999999999</v>
      </c>
      <c r="N1903">
        <v>0.11119999999999999</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row>
    <row r="1904" spans="8:48" x14ac:dyDescent="0.3">
      <c r="H1904" t="s">
        <v>3010</v>
      </c>
      <c r="I1904" t="s">
        <v>3011</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row>
    <row r="1905" spans="8:48" x14ac:dyDescent="0.3">
      <c r="H1905" t="s">
        <v>3012</v>
      </c>
      <c r="I1905" t="s">
        <v>3013</v>
      </c>
      <c r="J1905">
        <v>0</v>
      </c>
      <c r="K1905">
        <v>0</v>
      </c>
      <c r="L1905">
        <v>0</v>
      </c>
      <c r="M1905">
        <v>0</v>
      </c>
      <c r="N1905">
        <v>0</v>
      </c>
      <c r="O1905">
        <v>0</v>
      </c>
      <c r="P1905">
        <v>0</v>
      </c>
      <c r="Q1905">
        <v>0</v>
      </c>
      <c r="R1905">
        <v>0</v>
      </c>
      <c r="S1905">
        <v>0</v>
      </c>
      <c r="T1905">
        <v>0</v>
      </c>
      <c r="U1905">
        <v>0</v>
      </c>
      <c r="V1905">
        <v>0</v>
      </c>
      <c r="W1905">
        <v>0</v>
      </c>
      <c r="X1905">
        <v>0</v>
      </c>
      <c r="Y1905">
        <v>0</v>
      </c>
      <c r="Z1905">
        <v>7.1499999999999994E-2</v>
      </c>
      <c r="AA1905">
        <v>0.19470000000000001</v>
      </c>
      <c r="AB1905">
        <v>0.1888</v>
      </c>
      <c r="AC1905">
        <v>0.16569999999999999</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row>
    <row r="1906" spans="8:48" x14ac:dyDescent="0.3">
      <c r="H1906" t="s">
        <v>3014</v>
      </c>
      <c r="I1906" t="s">
        <v>3015</v>
      </c>
      <c r="J1906">
        <v>0.32769999999999999</v>
      </c>
      <c r="K1906">
        <v>0.2442</v>
      </c>
      <c r="L1906">
        <v>0.13250000000000001</v>
      </c>
      <c r="M1906">
        <v>0.2631</v>
      </c>
      <c r="N1906">
        <v>0.38169999999999998</v>
      </c>
      <c r="O1906">
        <v>0.40720000000000001</v>
      </c>
      <c r="P1906">
        <v>0.44500000000000001</v>
      </c>
      <c r="Q1906">
        <v>0.73699999999999999</v>
      </c>
      <c r="R1906">
        <v>0.58069999999999999</v>
      </c>
      <c r="S1906">
        <v>0.46150000000000002</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row>
    <row r="1907" spans="8:48" x14ac:dyDescent="0.3">
      <c r="H1907" t="s">
        <v>3016</v>
      </c>
      <c r="I1907" t="s">
        <v>3017</v>
      </c>
      <c r="J1907">
        <v>0</v>
      </c>
      <c r="K1907">
        <v>3.6700000000000003E-2</v>
      </c>
      <c r="L1907">
        <v>0.50290000000000001</v>
      </c>
      <c r="M1907">
        <v>0.46160000000000001</v>
      </c>
      <c r="N1907">
        <v>0.52880000000000005</v>
      </c>
      <c r="O1907">
        <v>0.42270000000000002</v>
      </c>
      <c r="P1907">
        <v>0.45850000000000002</v>
      </c>
      <c r="Q1907">
        <v>0.49790000000000001</v>
      </c>
      <c r="R1907">
        <v>0.48630000000000001</v>
      </c>
      <c r="S1907">
        <v>0.49419999999999997</v>
      </c>
      <c r="T1907">
        <v>0.38929999999999998</v>
      </c>
      <c r="U1907">
        <v>0.33939999999999998</v>
      </c>
      <c r="V1907">
        <v>0.31109999999999999</v>
      </c>
      <c r="W1907">
        <v>0.17949999999999999</v>
      </c>
      <c r="X1907">
        <v>0.22370000000000001</v>
      </c>
      <c r="Y1907">
        <v>0.2291</v>
      </c>
      <c r="Z1907">
        <v>0.2026</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row>
    <row r="1908" spans="8:48" x14ac:dyDescent="0.3">
      <c r="H1908" t="s">
        <v>1833</v>
      </c>
      <c r="I1908" t="s">
        <v>1834</v>
      </c>
      <c r="J1908">
        <v>1.0059</v>
      </c>
      <c r="K1908">
        <v>1.2085999999999999</v>
      </c>
      <c r="L1908">
        <v>1.1557999999999999</v>
      </c>
      <c r="M1908">
        <v>1.1255999999999999</v>
      </c>
      <c r="N1908">
        <v>1.2141</v>
      </c>
      <c r="O1908">
        <v>1.234</v>
      </c>
      <c r="P1908">
        <v>1.3532</v>
      </c>
      <c r="Q1908">
        <v>1.2918000000000001</v>
      </c>
      <c r="R1908">
        <v>1.9641999999999999</v>
      </c>
      <c r="S1908">
        <v>1.835</v>
      </c>
      <c r="T1908">
        <v>1.4136</v>
      </c>
      <c r="U1908">
        <v>0.86760000000000004</v>
      </c>
      <c r="V1908">
        <v>0.74419999999999997</v>
      </c>
      <c r="W1908">
        <v>0.71199999999999997</v>
      </c>
      <c r="X1908">
        <v>0.47099999999999997</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row>
    <row r="1909" spans="8:48" x14ac:dyDescent="0.3">
      <c r="H1909" t="s">
        <v>3018</v>
      </c>
      <c r="I1909" t="s">
        <v>3019</v>
      </c>
      <c r="J1909">
        <v>0.2626</v>
      </c>
      <c r="K1909">
        <v>0.2427</v>
      </c>
      <c r="L1909">
        <v>0.27639999999999998</v>
      </c>
      <c r="M1909">
        <v>0.25640000000000002</v>
      </c>
      <c r="N1909">
        <v>0.28749999999999998</v>
      </c>
      <c r="O1909">
        <v>0.26079999999999998</v>
      </c>
      <c r="P1909">
        <v>0.2382</v>
      </c>
      <c r="Q1909">
        <v>0.22339999999999999</v>
      </c>
      <c r="R1909">
        <v>0.2218</v>
      </c>
      <c r="S1909">
        <v>0.13819999999999999</v>
      </c>
      <c r="T1909">
        <v>0.128</v>
      </c>
      <c r="U1909">
        <v>0.02</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row>
    <row r="1910" spans="8:48" x14ac:dyDescent="0.3">
      <c r="H1910" t="s">
        <v>3020</v>
      </c>
      <c r="I1910" t="s">
        <v>3021</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0.1101</v>
      </c>
      <c r="AH1910">
        <v>0.1744</v>
      </c>
      <c r="AI1910">
        <v>0.2114</v>
      </c>
      <c r="AJ1910">
        <v>0</v>
      </c>
      <c r="AK1910">
        <v>0</v>
      </c>
      <c r="AL1910">
        <v>0</v>
      </c>
      <c r="AM1910">
        <v>0</v>
      </c>
      <c r="AN1910">
        <v>0</v>
      </c>
      <c r="AO1910">
        <v>0</v>
      </c>
      <c r="AP1910">
        <v>0</v>
      </c>
      <c r="AQ1910">
        <v>0</v>
      </c>
      <c r="AR1910">
        <v>0</v>
      </c>
      <c r="AS1910">
        <v>0</v>
      </c>
      <c r="AT1910">
        <v>0</v>
      </c>
      <c r="AU1910">
        <v>0</v>
      </c>
      <c r="AV1910">
        <v>0</v>
      </c>
    </row>
    <row r="1911" spans="8:48" x14ac:dyDescent="0.3">
      <c r="H1911" t="s">
        <v>3022</v>
      </c>
      <c r="I1911" t="s">
        <v>3023</v>
      </c>
      <c r="J1911">
        <v>0</v>
      </c>
      <c r="K1911">
        <v>0</v>
      </c>
      <c r="L1911">
        <v>0</v>
      </c>
      <c r="M1911">
        <v>0</v>
      </c>
      <c r="N1911">
        <v>0</v>
      </c>
      <c r="O1911">
        <v>0</v>
      </c>
      <c r="P1911">
        <v>0</v>
      </c>
      <c r="Q1911">
        <v>0</v>
      </c>
      <c r="R1911">
        <v>0</v>
      </c>
      <c r="S1911">
        <v>0</v>
      </c>
      <c r="T1911">
        <v>0</v>
      </c>
      <c r="U1911">
        <v>0</v>
      </c>
      <c r="V1911">
        <v>0</v>
      </c>
      <c r="W1911">
        <v>0</v>
      </c>
      <c r="X1911">
        <v>0</v>
      </c>
      <c r="Y1911">
        <v>0</v>
      </c>
      <c r="Z1911">
        <v>0</v>
      </c>
      <c r="AA1911">
        <v>0.1633</v>
      </c>
      <c r="AB1911">
        <v>0.1216</v>
      </c>
      <c r="AC1911">
        <v>0.15629999999999999</v>
      </c>
      <c r="AD1911">
        <v>0.27600000000000002</v>
      </c>
      <c r="AE1911">
        <v>0.35670000000000002</v>
      </c>
      <c r="AF1911">
        <v>0.31630000000000003</v>
      </c>
      <c r="AG1911">
        <v>0.3458</v>
      </c>
      <c r="AH1911">
        <v>0.3039</v>
      </c>
      <c r="AI1911">
        <v>0.3155</v>
      </c>
      <c r="AJ1911">
        <v>0.33760000000000001</v>
      </c>
      <c r="AK1911">
        <v>0.313</v>
      </c>
      <c r="AL1911">
        <v>0</v>
      </c>
      <c r="AM1911">
        <v>0</v>
      </c>
      <c r="AN1911">
        <v>0</v>
      </c>
      <c r="AO1911">
        <v>0</v>
      </c>
      <c r="AP1911">
        <v>0</v>
      </c>
      <c r="AQ1911">
        <v>0</v>
      </c>
      <c r="AR1911">
        <v>0</v>
      </c>
      <c r="AS1911">
        <v>0</v>
      </c>
      <c r="AT1911">
        <v>0</v>
      </c>
      <c r="AU1911">
        <v>0</v>
      </c>
      <c r="AV1911">
        <v>0</v>
      </c>
    </row>
    <row r="1912" spans="8:48" x14ac:dyDescent="0.3">
      <c r="H1912" t="s">
        <v>1839</v>
      </c>
      <c r="I1912" t="s">
        <v>1840</v>
      </c>
      <c r="J1912">
        <v>0.71309999999999996</v>
      </c>
      <c r="K1912">
        <v>0.71989999999999998</v>
      </c>
      <c r="L1912">
        <v>0.28520000000000001</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row>
    <row r="1913" spans="8:48" x14ac:dyDescent="0.3">
      <c r="H1913" t="s">
        <v>3024</v>
      </c>
      <c r="I1913" t="s">
        <v>3025</v>
      </c>
      <c r="J1913">
        <v>0</v>
      </c>
      <c r="K1913">
        <v>0</v>
      </c>
      <c r="L1913">
        <v>0</v>
      </c>
      <c r="M1913">
        <v>0</v>
      </c>
      <c r="N1913">
        <v>0</v>
      </c>
      <c r="O1913">
        <v>0</v>
      </c>
      <c r="P1913">
        <v>0</v>
      </c>
      <c r="Q1913">
        <v>0.1211</v>
      </c>
      <c r="R1913">
        <v>0.1178</v>
      </c>
      <c r="S1913">
        <v>0.13109999999999999</v>
      </c>
      <c r="T1913">
        <v>0.14280000000000001</v>
      </c>
      <c r="U1913">
        <v>0.1484</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row>
    <row r="1914" spans="8:48" x14ac:dyDescent="0.3">
      <c r="H1914" t="s">
        <v>3026</v>
      </c>
      <c r="I1914" t="s">
        <v>3027</v>
      </c>
      <c r="J1914">
        <v>0</v>
      </c>
      <c r="K1914">
        <v>0</v>
      </c>
      <c r="L1914">
        <v>0</v>
      </c>
      <c r="M1914">
        <v>0</v>
      </c>
      <c r="N1914">
        <v>0</v>
      </c>
      <c r="O1914">
        <v>0</v>
      </c>
      <c r="P1914">
        <v>0</v>
      </c>
      <c r="Q1914">
        <v>0</v>
      </c>
      <c r="R1914">
        <v>0</v>
      </c>
      <c r="S1914">
        <v>0</v>
      </c>
      <c r="T1914">
        <v>0.19489999999999999</v>
      </c>
      <c r="U1914">
        <v>0.19239999999999999</v>
      </c>
      <c r="V1914">
        <v>0.22459999999999999</v>
      </c>
      <c r="W1914">
        <v>0.13669999999999999</v>
      </c>
      <c r="X1914">
        <v>0.13320000000000001</v>
      </c>
      <c r="Y1914">
        <v>0.19819999999999999</v>
      </c>
      <c r="Z1914">
        <v>4.1799999999999997E-2</v>
      </c>
      <c r="AA1914">
        <v>3.7600000000000001E-2</v>
      </c>
      <c r="AB1914">
        <v>7.2900000000000006E-2</v>
      </c>
      <c r="AC1914">
        <v>7.17E-2</v>
      </c>
      <c r="AD1914">
        <v>3.44E-2</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row>
    <row r="1915" spans="8:48" x14ac:dyDescent="0.3">
      <c r="H1915" t="s">
        <v>1841</v>
      </c>
      <c r="I1915" t="s">
        <v>1842</v>
      </c>
      <c r="J1915">
        <v>0.81630000000000003</v>
      </c>
      <c r="K1915">
        <v>0.8216</v>
      </c>
      <c r="L1915">
        <v>0.73070000000000002</v>
      </c>
      <c r="M1915">
        <v>0</v>
      </c>
      <c r="N1915">
        <v>0</v>
      </c>
      <c r="O1915">
        <v>0</v>
      </c>
      <c r="P1915">
        <v>0</v>
      </c>
      <c r="Q1915">
        <v>0</v>
      </c>
      <c r="R1915">
        <v>0</v>
      </c>
      <c r="S1915">
        <v>0</v>
      </c>
      <c r="T1915">
        <v>0</v>
      </c>
      <c r="U1915">
        <v>0</v>
      </c>
      <c r="V1915">
        <v>0</v>
      </c>
      <c r="W1915">
        <v>0</v>
      </c>
      <c r="X1915">
        <v>0</v>
      </c>
      <c r="Y1915">
        <v>0</v>
      </c>
      <c r="Z1915">
        <v>0</v>
      </c>
      <c r="AA1915">
        <v>0</v>
      </c>
      <c r="AB1915">
        <v>0</v>
      </c>
      <c r="AC1915">
        <v>0</v>
      </c>
      <c r="AD1915">
        <v>0.18590000000000001</v>
      </c>
      <c r="AE1915">
        <v>0.15890000000000001</v>
      </c>
      <c r="AF1915">
        <v>0.33979999999999999</v>
      </c>
      <c r="AG1915">
        <v>0.3604</v>
      </c>
      <c r="AH1915">
        <v>0.25359999999999999</v>
      </c>
      <c r="AI1915">
        <v>0.34250000000000003</v>
      </c>
      <c r="AJ1915">
        <v>0.40539999999999998</v>
      </c>
      <c r="AK1915">
        <v>0.39240000000000003</v>
      </c>
      <c r="AL1915">
        <v>0</v>
      </c>
      <c r="AM1915">
        <v>0</v>
      </c>
      <c r="AN1915">
        <v>0</v>
      </c>
      <c r="AO1915">
        <v>0</v>
      </c>
      <c r="AP1915">
        <v>0</v>
      </c>
      <c r="AQ1915">
        <v>0</v>
      </c>
      <c r="AR1915">
        <v>0</v>
      </c>
      <c r="AS1915">
        <v>0</v>
      </c>
      <c r="AT1915">
        <v>0</v>
      </c>
      <c r="AU1915">
        <v>0</v>
      </c>
      <c r="AV1915">
        <v>0</v>
      </c>
    </row>
    <row r="1916" spans="8:48" x14ac:dyDescent="0.3">
      <c r="H1916" t="s">
        <v>1847</v>
      </c>
      <c r="I1916" t="s">
        <v>1848</v>
      </c>
      <c r="J1916">
        <v>0</v>
      </c>
      <c r="K1916">
        <v>0</v>
      </c>
      <c r="L1916">
        <v>0</v>
      </c>
      <c r="M1916">
        <v>0.1358</v>
      </c>
      <c r="N1916">
        <v>0.15210000000000001</v>
      </c>
      <c r="O1916">
        <v>0</v>
      </c>
      <c r="P1916">
        <v>0</v>
      </c>
      <c r="Q1916">
        <v>0</v>
      </c>
      <c r="R1916">
        <v>0.1285</v>
      </c>
      <c r="S1916">
        <v>0.1231</v>
      </c>
      <c r="T1916">
        <v>0.1072</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row>
    <row r="1917" spans="8:48" x14ac:dyDescent="0.3">
      <c r="H1917" t="s">
        <v>3028</v>
      </c>
      <c r="I1917" t="s">
        <v>3029</v>
      </c>
      <c r="J1917">
        <v>0.26090000000000002</v>
      </c>
      <c r="K1917">
        <v>0.24660000000000001</v>
      </c>
      <c r="L1917">
        <v>0.2273</v>
      </c>
      <c r="M1917">
        <v>0.23619999999999999</v>
      </c>
      <c r="N1917">
        <v>0.2351</v>
      </c>
      <c r="O1917">
        <v>0.20910000000000001</v>
      </c>
      <c r="P1917">
        <v>0.20799999999999999</v>
      </c>
      <c r="Q1917">
        <v>0.21659999999999999</v>
      </c>
      <c r="R1917">
        <v>0.24310000000000001</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row>
    <row r="1918" spans="8:48" x14ac:dyDescent="0.3">
      <c r="H1918" t="s">
        <v>3030</v>
      </c>
      <c r="I1918" t="s">
        <v>3031</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0.1512</v>
      </c>
      <c r="AD1918">
        <v>0.1014</v>
      </c>
      <c r="AE1918">
        <v>0.14499999999999999</v>
      </c>
      <c r="AF1918">
        <v>0.13489999999999999</v>
      </c>
      <c r="AG1918">
        <v>0.1142</v>
      </c>
      <c r="AH1918">
        <v>0.1656</v>
      </c>
      <c r="AI1918">
        <v>0.1091</v>
      </c>
      <c r="AJ1918">
        <v>4.5999999999999999E-2</v>
      </c>
      <c r="AK1918">
        <v>5.6800000000000003E-2</v>
      </c>
      <c r="AL1918">
        <v>0.1137</v>
      </c>
      <c r="AM1918">
        <v>0.12559999999999999</v>
      </c>
      <c r="AN1918">
        <v>0.12479999999999999</v>
      </c>
      <c r="AO1918">
        <v>8.8999999999999996E-2</v>
      </c>
      <c r="AP1918">
        <v>7.0900000000000005E-2</v>
      </c>
      <c r="AQ1918">
        <v>0</v>
      </c>
      <c r="AR1918">
        <v>0</v>
      </c>
      <c r="AS1918">
        <v>0</v>
      </c>
      <c r="AT1918">
        <v>0</v>
      </c>
      <c r="AU1918">
        <v>0</v>
      </c>
      <c r="AV1918">
        <v>0</v>
      </c>
    </row>
    <row r="1919" spans="8:48" x14ac:dyDescent="0.3">
      <c r="H1919" t="s">
        <v>454</v>
      </c>
      <c r="I1919" t="s">
        <v>610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0.27110000000000001</v>
      </c>
      <c r="AF1919">
        <v>0.28000000000000003</v>
      </c>
      <c r="AG1919">
        <v>0.30930000000000002</v>
      </c>
      <c r="AH1919">
        <v>0</v>
      </c>
      <c r="AI1919">
        <v>0</v>
      </c>
      <c r="AJ1919">
        <v>0</v>
      </c>
      <c r="AK1919">
        <v>0</v>
      </c>
      <c r="AL1919">
        <v>0</v>
      </c>
      <c r="AM1919">
        <v>0</v>
      </c>
      <c r="AN1919">
        <v>0</v>
      </c>
      <c r="AO1919">
        <v>0</v>
      </c>
      <c r="AP1919">
        <v>0</v>
      </c>
      <c r="AQ1919">
        <v>0</v>
      </c>
      <c r="AR1919">
        <v>0</v>
      </c>
      <c r="AS1919">
        <v>0</v>
      </c>
      <c r="AT1919">
        <v>0</v>
      </c>
      <c r="AU1919">
        <v>0</v>
      </c>
      <c r="AV1919">
        <v>0</v>
      </c>
    </row>
    <row r="1920" spans="8:48" x14ac:dyDescent="0.3">
      <c r="H1920" t="s">
        <v>3032</v>
      </c>
      <c r="I1920" t="s">
        <v>3033</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0.1948</v>
      </c>
      <c r="AC1920">
        <v>0.31609999999999999</v>
      </c>
      <c r="AD1920">
        <v>0.32740000000000002</v>
      </c>
      <c r="AE1920">
        <v>0.61819999999999997</v>
      </c>
      <c r="AF1920">
        <v>0.55989999999999995</v>
      </c>
      <c r="AG1920">
        <v>0.53600000000000003</v>
      </c>
      <c r="AH1920">
        <v>1.0375000000000001</v>
      </c>
      <c r="AI1920">
        <v>1.0378000000000001</v>
      </c>
      <c r="AJ1920">
        <v>0.86809999999999998</v>
      </c>
      <c r="AK1920">
        <v>0.75029999999999997</v>
      </c>
      <c r="AL1920">
        <v>0.33239999999999997</v>
      </c>
      <c r="AM1920">
        <v>9.9299999999999999E-2</v>
      </c>
      <c r="AN1920">
        <v>6.1699999999999998E-2</v>
      </c>
      <c r="AO1920">
        <v>6.3899999999999998E-2</v>
      </c>
      <c r="AP1920">
        <v>8.2000000000000003E-2</v>
      </c>
      <c r="AQ1920">
        <v>0</v>
      </c>
      <c r="AR1920">
        <v>0</v>
      </c>
      <c r="AS1920">
        <v>0</v>
      </c>
      <c r="AT1920">
        <v>0</v>
      </c>
      <c r="AU1920">
        <v>0</v>
      </c>
      <c r="AV1920">
        <v>0</v>
      </c>
    </row>
    <row r="1921" spans="8:48" x14ac:dyDescent="0.3">
      <c r="H1921" t="s">
        <v>1855</v>
      </c>
      <c r="I1921" t="s">
        <v>1856</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0.24329999999999999</v>
      </c>
      <c r="AT1921">
        <v>0.29549999999999998</v>
      </c>
      <c r="AU1921">
        <v>0</v>
      </c>
      <c r="AV1921">
        <v>0</v>
      </c>
    </row>
    <row r="1922" spans="8:48" x14ac:dyDescent="0.3">
      <c r="H1922" t="s">
        <v>1857</v>
      </c>
      <c r="I1922" t="s">
        <v>1858</v>
      </c>
      <c r="J1922">
        <v>0</v>
      </c>
      <c r="K1922">
        <v>0.63859999999999995</v>
      </c>
      <c r="L1922">
        <v>0.7702</v>
      </c>
      <c r="M1922">
        <v>0.71360000000000001</v>
      </c>
      <c r="N1922">
        <v>4.6899999999999997E-2</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0</v>
      </c>
    </row>
    <row r="1923" spans="8:48" x14ac:dyDescent="0.3">
      <c r="H1923" t="s">
        <v>3034</v>
      </c>
      <c r="I1923" t="s">
        <v>3035</v>
      </c>
      <c r="J1923">
        <v>0</v>
      </c>
      <c r="K1923">
        <v>0</v>
      </c>
      <c r="L1923">
        <v>0</v>
      </c>
      <c r="M1923">
        <v>0</v>
      </c>
      <c r="N1923">
        <v>0</v>
      </c>
      <c r="O1923">
        <v>0</v>
      </c>
      <c r="P1923">
        <v>0</v>
      </c>
      <c r="Q1923">
        <v>8.4900000000000003E-2</v>
      </c>
      <c r="R1923">
        <v>6.5600000000000006E-2</v>
      </c>
      <c r="S1923">
        <v>3.0800000000000001E-2</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row>
    <row r="1924" spans="8:48" x14ac:dyDescent="0.3">
      <c r="H1924" t="s">
        <v>922</v>
      </c>
      <c r="I1924" t="s">
        <v>923</v>
      </c>
      <c r="J1924">
        <v>1.3759999999999999</v>
      </c>
      <c r="K1924">
        <v>1.3694</v>
      </c>
      <c r="L1924">
        <v>1.4119999999999999</v>
      </c>
      <c r="M1924">
        <v>1.3656999999999999</v>
      </c>
      <c r="N1924">
        <v>0.96530000000000005</v>
      </c>
      <c r="O1924">
        <v>0.8931</v>
      </c>
      <c r="P1924">
        <v>0.87749999999999995</v>
      </c>
      <c r="Q1924">
        <v>1.0807</v>
      </c>
      <c r="R1924">
        <v>1.026</v>
      </c>
      <c r="S1924">
        <v>1.0623</v>
      </c>
      <c r="T1924">
        <v>0.6925</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row>
    <row r="1925" spans="8:48" x14ac:dyDescent="0.3">
      <c r="H1925" t="s">
        <v>924</v>
      </c>
      <c r="I1925" t="s">
        <v>925</v>
      </c>
      <c r="J1925">
        <v>0</v>
      </c>
      <c r="K1925">
        <v>0.1045</v>
      </c>
      <c r="L1925">
        <v>9.4500000000000001E-2</v>
      </c>
      <c r="M1925">
        <v>0.13750000000000001</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row>
    <row r="1926" spans="8:48" x14ac:dyDescent="0.3">
      <c r="H1926" t="s">
        <v>3036</v>
      </c>
      <c r="I1926" t="s">
        <v>3037</v>
      </c>
      <c r="J1926">
        <v>0</v>
      </c>
      <c r="K1926">
        <v>5.96E-2</v>
      </c>
      <c r="L1926">
        <v>4.3099999999999999E-2</v>
      </c>
      <c r="M1926">
        <v>4.4699999999999997E-2</v>
      </c>
      <c r="N1926">
        <v>0.12180000000000001</v>
      </c>
      <c r="O1926">
        <v>0.16339999999999999</v>
      </c>
      <c r="P1926">
        <v>0.1234</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row>
    <row r="1927" spans="8:48" x14ac:dyDescent="0.3">
      <c r="H1927" t="s">
        <v>3038</v>
      </c>
      <c r="I1927" t="s">
        <v>3039</v>
      </c>
      <c r="J1927">
        <v>0</v>
      </c>
      <c r="K1927">
        <v>0</v>
      </c>
      <c r="L1927">
        <v>0</v>
      </c>
      <c r="M1927">
        <v>0</v>
      </c>
      <c r="N1927">
        <v>0</v>
      </c>
      <c r="O1927">
        <v>0</v>
      </c>
      <c r="P1927">
        <v>0</v>
      </c>
      <c r="Q1927">
        <v>0</v>
      </c>
      <c r="R1927">
        <v>0</v>
      </c>
      <c r="S1927">
        <v>0</v>
      </c>
      <c r="T1927">
        <v>0</v>
      </c>
      <c r="U1927">
        <v>0</v>
      </c>
      <c r="V1927">
        <v>0</v>
      </c>
      <c r="W1927">
        <v>0</v>
      </c>
      <c r="X1927">
        <v>0</v>
      </c>
      <c r="Y1927">
        <v>0.45619999999999999</v>
      </c>
      <c r="Z1927">
        <v>0.44030000000000002</v>
      </c>
      <c r="AA1927">
        <v>0.58109999999999995</v>
      </c>
      <c r="AB1927">
        <v>0.58289999999999997</v>
      </c>
      <c r="AC1927">
        <v>0.56279999999999997</v>
      </c>
      <c r="AD1927">
        <v>0.2949</v>
      </c>
      <c r="AE1927">
        <v>0.29149999999999998</v>
      </c>
      <c r="AF1927">
        <v>0.14660000000000001</v>
      </c>
      <c r="AG1927">
        <v>1.9599999999999999E-2</v>
      </c>
      <c r="AH1927">
        <v>0</v>
      </c>
      <c r="AI1927">
        <v>0</v>
      </c>
      <c r="AJ1927">
        <v>0</v>
      </c>
      <c r="AK1927">
        <v>0</v>
      </c>
      <c r="AL1927">
        <v>0</v>
      </c>
      <c r="AM1927">
        <v>0</v>
      </c>
      <c r="AN1927">
        <v>0</v>
      </c>
      <c r="AO1927">
        <v>0</v>
      </c>
      <c r="AP1927">
        <v>0</v>
      </c>
      <c r="AQ1927">
        <v>0</v>
      </c>
      <c r="AR1927">
        <v>0</v>
      </c>
      <c r="AS1927">
        <v>0</v>
      </c>
      <c r="AT1927">
        <v>0</v>
      </c>
      <c r="AU1927">
        <v>0</v>
      </c>
      <c r="AV1927">
        <v>0</v>
      </c>
    </row>
    <row r="1928" spans="8:48" x14ac:dyDescent="0.3">
      <c r="H1928" t="s">
        <v>926</v>
      </c>
      <c r="I1928" t="s">
        <v>927</v>
      </c>
      <c r="J1928">
        <v>0</v>
      </c>
      <c r="K1928">
        <v>0</v>
      </c>
      <c r="L1928">
        <v>0</v>
      </c>
      <c r="M1928">
        <v>0</v>
      </c>
      <c r="N1928">
        <v>0</v>
      </c>
      <c r="O1928">
        <v>0</v>
      </c>
      <c r="P1928">
        <v>0</v>
      </c>
      <c r="Q1928">
        <v>0</v>
      </c>
      <c r="R1928">
        <v>0</v>
      </c>
      <c r="S1928">
        <v>0</v>
      </c>
      <c r="T1928">
        <v>0</v>
      </c>
      <c r="U1928">
        <v>0</v>
      </c>
      <c r="V1928">
        <v>0</v>
      </c>
      <c r="W1928">
        <v>0</v>
      </c>
      <c r="X1928">
        <v>0</v>
      </c>
      <c r="Y1928">
        <v>0</v>
      </c>
      <c r="Z1928">
        <v>0</v>
      </c>
      <c r="AA1928">
        <v>0.10920000000000001</v>
      </c>
      <c r="AB1928">
        <v>0.1115</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row>
    <row r="1929" spans="8:48" x14ac:dyDescent="0.3">
      <c r="H1929" t="s">
        <v>1861</v>
      </c>
      <c r="I1929" t="s">
        <v>1862</v>
      </c>
      <c r="J1929">
        <v>0</v>
      </c>
      <c r="K1929">
        <v>0</v>
      </c>
      <c r="L1929">
        <v>0</v>
      </c>
      <c r="M1929">
        <v>0</v>
      </c>
      <c r="N1929">
        <v>0</v>
      </c>
      <c r="O1929">
        <v>0</v>
      </c>
      <c r="P1929">
        <v>0</v>
      </c>
      <c r="Q1929">
        <v>0</v>
      </c>
      <c r="R1929">
        <v>0</v>
      </c>
      <c r="S1929">
        <v>0</v>
      </c>
      <c r="T1929">
        <v>0</v>
      </c>
      <c r="U1929">
        <v>0</v>
      </c>
      <c r="V1929">
        <v>0.31169999999999998</v>
      </c>
      <c r="W1929">
        <v>0.2908</v>
      </c>
      <c r="X1929">
        <v>0.25590000000000002</v>
      </c>
      <c r="Y1929">
        <v>0.25569999999999998</v>
      </c>
      <c r="Z1929">
        <v>0.34810000000000002</v>
      </c>
      <c r="AA1929">
        <v>0.19309999999999999</v>
      </c>
      <c r="AB1929">
        <v>0.34350000000000003</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row>
    <row r="1930" spans="8:48" x14ac:dyDescent="0.3">
      <c r="H1930" t="s">
        <v>928</v>
      </c>
      <c r="I1930" t="s">
        <v>929</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0.62819999999999998</v>
      </c>
      <c r="AH1930">
        <v>0.66020000000000001</v>
      </c>
      <c r="AI1930">
        <v>0.56920000000000004</v>
      </c>
      <c r="AJ1930">
        <v>0.62809999999999999</v>
      </c>
      <c r="AK1930">
        <v>0.66639999999999999</v>
      </c>
      <c r="AL1930">
        <v>0.64839999999999998</v>
      </c>
      <c r="AM1930">
        <v>0.77010000000000001</v>
      </c>
      <c r="AN1930">
        <v>0.90769999999999995</v>
      </c>
      <c r="AO1930">
        <v>0.96409999999999996</v>
      </c>
      <c r="AP1930">
        <v>0.6149</v>
      </c>
      <c r="AQ1930">
        <v>0.496</v>
      </c>
      <c r="AR1930">
        <v>0.53310000000000002</v>
      </c>
      <c r="AS1930">
        <v>0.51780000000000004</v>
      </c>
      <c r="AT1930">
        <v>0.39610000000000001</v>
      </c>
      <c r="AU1930">
        <v>0</v>
      </c>
      <c r="AV1930">
        <v>0</v>
      </c>
    </row>
    <row r="1931" spans="8:48" x14ac:dyDescent="0.3">
      <c r="H1931" t="s">
        <v>1865</v>
      </c>
      <c r="I1931" t="s">
        <v>1866</v>
      </c>
      <c r="J1931">
        <v>0</v>
      </c>
      <c r="K1931">
        <v>0</v>
      </c>
      <c r="L1931">
        <v>0</v>
      </c>
      <c r="M1931">
        <v>0</v>
      </c>
      <c r="N1931">
        <v>0</v>
      </c>
      <c r="O1931">
        <v>0</v>
      </c>
      <c r="P1931">
        <v>0</v>
      </c>
      <c r="Q1931">
        <v>0</v>
      </c>
      <c r="R1931">
        <v>0.15079999999999999</v>
      </c>
      <c r="S1931">
        <v>0.1502</v>
      </c>
      <c r="T1931">
        <v>0.1203</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row>
    <row r="1932" spans="8:48" x14ac:dyDescent="0.3">
      <c r="H1932" t="s">
        <v>1867</v>
      </c>
      <c r="I1932" t="s">
        <v>1868</v>
      </c>
      <c r="J1932">
        <v>0.66839999999999999</v>
      </c>
      <c r="K1932">
        <v>0.58479999999999999</v>
      </c>
      <c r="L1932">
        <v>0.59619999999999995</v>
      </c>
      <c r="M1932">
        <v>0.69810000000000005</v>
      </c>
      <c r="N1932">
        <v>0.63570000000000004</v>
      </c>
      <c r="O1932">
        <v>0.71930000000000005</v>
      </c>
      <c r="P1932">
        <v>0.62529999999999997</v>
      </c>
      <c r="Q1932">
        <v>0.5444</v>
      </c>
      <c r="R1932">
        <v>0.6069</v>
      </c>
      <c r="S1932">
        <v>0.42370000000000002</v>
      </c>
      <c r="T1932">
        <v>0.24149999999999999</v>
      </c>
      <c r="U1932">
        <v>0.39489999999999997</v>
      </c>
      <c r="V1932">
        <v>0.35199999999999998</v>
      </c>
      <c r="W1932">
        <v>0.36680000000000001</v>
      </c>
      <c r="X1932">
        <v>0.35539999999999999</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row>
    <row r="1933" spans="8:48" x14ac:dyDescent="0.3">
      <c r="H1933" t="s">
        <v>3040</v>
      </c>
      <c r="I1933" t="s">
        <v>3041</v>
      </c>
      <c r="J1933">
        <v>0</v>
      </c>
      <c r="K1933">
        <v>0.5323</v>
      </c>
      <c r="L1933">
        <v>0.55889999999999995</v>
      </c>
      <c r="M1933">
        <v>0.6804</v>
      </c>
      <c r="N1933">
        <v>0.51980000000000004</v>
      </c>
      <c r="O1933">
        <v>0.49159999999999998</v>
      </c>
      <c r="P1933">
        <v>0.26629999999999998</v>
      </c>
      <c r="Q1933">
        <v>0.32779999999999998</v>
      </c>
      <c r="R1933">
        <v>0.59709999999999996</v>
      </c>
      <c r="S1933">
        <v>0.52429999999999999</v>
      </c>
      <c r="T1933">
        <v>0.62790000000000001</v>
      </c>
      <c r="U1933">
        <v>0.50339999999999996</v>
      </c>
      <c r="V1933">
        <v>0.44790000000000002</v>
      </c>
      <c r="W1933">
        <v>0.39760000000000001</v>
      </c>
      <c r="X1933">
        <v>0.38579999999999998</v>
      </c>
      <c r="Y1933">
        <v>0.46400000000000002</v>
      </c>
      <c r="Z1933">
        <v>0.40039999999999998</v>
      </c>
      <c r="AA1933">
        <v>0.40589999999999998</v>
      </c>
      <c r="AB1933">
        <v>0.31180000000000002</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row>
    <row r="1934" spans="8:48" x14ac:dyDescent="0.3">
      <c r="H1934" t="s">
        <v>3042</v>
      </c>
      <c r="I1934" t="s">
        <v>3043</v>
      </c>
      <c r="J1934">
        <v>5.4199999999999998E-2</v>
      </c>
      <c r="K1934">
        <v>6.6100000000000006E-2</v>
      </c>
      <c r="L1934">
        <v>0.27589999999999998</v>
      </c>
      <c r="M1934">
        <v>0.22950000000000001</v>
      </c>
      <c r="N1934">
        <v>0</v>
      </c>
      <c r="O1934">
        <v>0</v>
      </c>
      <c r="P1934">
        <v>0.36730000000000002</v>
      </c>
      <c r="Q1934">
        <v>0.31219999999999998</v>
      </c>
      <c r="R1934">
        <v>0.41370000000000001</v>
      </c>
      <c r="S1934">
        <v>0.38369999999999999</v>
      </c>
      <c r="T1934">
        <v>0</v>
      </c>
      <c r="U1934">
        <v>0.31380000000000002</v>
      </c>
      <c r="V1934">
        <v>0.41420000000000001</v>
      </c>
      <c r="W1934">
        <v>0.39650000000000002</v>
      </c>
      <c r="X1934">
        <v>0.45169999999999999</v>
      </c>
      <c r="Y1934">
        <v>0.40179999999999999</v>
      </c>
      <c r="Z1934">
        <v>0.42880000000000001</v>
      </c>
      <c r="AA1934">
        <v>0.28389999999999999</v>
      </c>
      <c r="AB1934">
        <v>0.35599999999999998</v>
      </c>
      <c r="AC1934">
        <v>0.26850000000000002</v>
      </c>
      <c r="AD1934">
        <v>0.13850000000000001</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row>
    <row r="1935" spans="8:48" x14ac:dyDescent="0.3">
      <c r="H1935" t="s">
        <v>3044</v>
      </c>
      <c r="I1935" t="s">
        <v>3045</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row>
    <row r="1936" spans="8:48" x14ac:dyDescent="0.3">
      <c r="H1936" t="s">
        <v>3046</v>
      </c>
      <c r="I1936" t="s">
        <v>3047</v>
      </c>
      <c r="J1936">
        <v>0</v>
      </c>
      <c r="K1936">
        <v>0</v>
      </c>
      <c r="L1936">
        <v>0</v>
      </c>
      <c r="M1936">
        <v>0</v>
      </c>
      <c r="N1936">
        <v>0</v>
      </c>
      <c r="O1936">
        <v>0</v>
      </c>
      <c r="P1936">
        <v>0</v>
      </c>
      <c r="Q1936">
        <v>0</v>
      </c>
      <c r="R1936">
        <v>0</v>
      </c>
      <c r="S1936">
        <v>0</v>
      </c>
      <c r="T1936">
        <v>0</v>
      </c>
      <c r="U1936">
        <v>0</v>
      </c>
      <c r="V1936">
        <v>0</v>
      </c>
      <c r="W1936">
        <v>0</v>
      </c>
      <c r="X1936">
        <v>0</v>
      </c>
      <c r="Y1936">
        <v>0</v>
      </c>
      <c r="Z1936">
        <v>0</v>
      </c>
      <c r="AA1936">
        <v>9.8100000000000007E-2</v>
      </c>
      <c r="AB1936">
        <v>0.14180000000000001</v>
      </c>
      <c r="AC1936">
        <v>0.2046</v>
      </c>
      <c r="AD1936">
        <v>0.13589999999999999</v>
      </c>
      <c r="AE1936">
        <v>0.12720000000000001</v>
      </c>
      <c r="AF1936">
        <v>0</v>
      </c>
      <c r="AG1936">
        <v>0</v>
      </c>
      <c r="AH1936">
        <v>0</v>
      </c>
      <c r="AI1936">
        <v>0</v>
      </c>
      <c r="AJ1936">
        <v>0</v>
      </c>
      <c r="AK1936">
        <v>0</v>
      </c>
      <c r="AL1936">
        <v>0</v>
      </c>
      <c r="AM1936">
        <v>0</v>
      </c>
      <c r="AN1936">
        <v>0</v>
      </c>
      <c r="AO1936">
        <v>0</v>
      </c>
      <c r="AP1936">
        <v>0</v>
      </c>
      <c r="AQ1936">
        <v>0</v>
      </c>
      <c r="AR1936">
        <v>0</v>
      </c>
      <c r="AS1936">
        <v>0</v>
      </c>
      <c r="AT1936">
        <v>0</v>
      </c>
      <c r="AU1936">
        <v>0</v>
      </c>
      <c r="AV1936">
        <v>0</v>
      </c>
    </row>
    <row r="1937" spans="8:48" x14ac:dyDescent="0.3">
      <c r="H1937" t="s">
        <v>3048</v>
      </c>
      <c r="I1937" t="s">
        <v>3049</v>
      </c>
      <c r="J1937">
        <v>0</v>
      </c>
      <c r="K1937">
        <v>0</v>
      </c>
      <c r="L1937">
        <v>0</v>
      </c>
      <c r="M1937">
        <v>0</v>
      </c>
      <c r="N1937">
        <v>0</v>
      </c>
      <c r="O1937">
        <v>0</v>
      </c>
      <c r="P1937">
        <v>0</v>
      </c>
      <c r="Q1937">
        <v>0</v>
      </c>
      <c r="R1937">
        <v>0</v>
      </c>
      <c r="S1937">
        <v>0</v>
      </c>
      <c r="T1937">
        <v>0</v>
      </c>
      <c r="U1937">
        <v>0.2515</v>
      </c>
      <c r="V1937">
        <v>0.26019999999999999</v>
      </c>
      <c r="W1937">
        <v>0.2535</v>
      </c>
      <c r="X1937">
        <v>0.23930000000000001</v>
      </c>
      <c r="Y1937">
        <v>0.50819999999999999</v>
      </c>
      <c r="Z1937">
        <v>0.45440000000000003</v>
      </c>
      <c r="AA1937">
        <v>0.41510000000000002</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row>
    <row r="1938" spans="8:48" x14ac:dyDescent="0.3">
      <c r="H1938" t="s">
        <v>3050</v>
      </c>
      <c r="I1938" t="s">
        <v>3051</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0.32990000000000003</v>
      </c>
      <c r="AE1938">
        <v>0.23880000000000001</v>
      </c>
      <c r="AF1938">
        <v>0.33150000000000002</v>
      </c>
      <c r="AG1938">
        <v>0.26500000000000001</v>
      </c>
      <c r="AH1938">
        <v>0.28110000000000002</v>
      </c>
      <c r="AI1938">
        <v>0.3221</v>
      </c>
      <c r="AJ1938">
        <v>0.31719999999999998</v>
      </c>
      <c r="AK1938">
        <v>0.25480000000000003</v>
      </c>
      <c r="AL1938">
        <v>0.22259999999999999</v>
      </c>
      <c r="AM1938">
        <v>0.25659999999999999</v>
      </c>
      <c r="AN1938">
        <v>0.2059</v>
      </c>
      <c r="AO1938">
        <v>0.2349</v>
      </c>
      <c r="AP1938">
        <v>0.18229999999999999</v>
      </c>
      <c r="AQ1938">
        <v>9.8500000000000004E-2</v>
      </c>
      <c r="AR1938">
        <v>0</v>
      </c>
      <c r="AS1938">
        <v>0</v>
      </c>
      <c r="AT1938">
        <v>0</v>
      </c>
      <c r="AU1938">
        <v>0</v>
      </c>
      <c r="AV1938">
        <v>0</v>
      </c>
    </row>
    <row r="1939" spans="8:48" x14ac:dyDescent="0.3">
      <c r="H1939" t="s">
        <v>3052</v>
      </c>
      <c r="I1939" t="s">
        <v>3053</v>
      </c>
      <c r="J1939">
        <v>0.29930000000000001</v>
      </c>
      <c r="K1939">
        <v>0.35909999999999997</v>
      </c>
      <c r="L1939">
        <v>0.27810000000000001</v>
      </c>
      <c r="M1939">
        <v>0.34110000000000001</v>
      </c>
      <c r="N1939">
        <v>0.3493</v>
      </c>
      <c r="O1939">
        <v>0.2878</v>
      </c>
      <c r="P1939">
        <v>0.28920000000000001</v>
      </c>
      <c r="Q1939">
        <v>0.23810000000000001</v>
      </c>
      <c r="R1939">
        <v>0.2392</v>
      </c>
      <c r="S1939">
        <v>0.22689999999999999</v>
      </c>
      <c r="T1939">
        <v>0.25290000000000001</v>
      </c>
      <c r="U1939">
        <v>0.32119999999999999</v>
      </c>
      <c r="V1939">
        <v>0.31530000000000002</v>
      </c>
      <c r="W1939">
        <v>0.30930000000000002</v>
      </c>
      <c r="X1939">
        <v>0.34899999999999998</v>
      </c>
      <c r="Y1939">
        <v>0.46200000000000002</v>
      </c>
      <c r="Z1939">
        <v>0.34239999999999998</v>
      </c>
      <c r="AA1939">
        <v>0.4244</v>
      </c>
      <c r="AB1939">
        <v>0.58689999999999998</v>
      </c>
      <c r="AC1939">
        <v>0.69469999999999998</v>
      </c>
      <c r="AD1939">
        <v>0.80010000000000003</v>
      </c>
      <c r="AE1939">
        <v>0.79720000000000002</v>
      </c>
      <c r="AF1939">
        <v>1.1256999999999999</v>
      </c>
      <c r="AG1939">
        <v>0</v>
      </c>
      <c r="AH1939">
        <v>0</v>
      </c>
      <c r="AI1939">
        <v>0</v>
      </c>
      <c r="AJ1939">
        <v>0</v>
      </c>
      <c r="AK1939">
        <v>0</v>
      </c>
      <c r="AL1939">
        <v>0</v>
      </c>
      <c r="AM1939">
        <v>0</v>
      </c>
      <c r="AN1939">
        <v>0</v>
      </c>
      <c r="AO1939">
        <v>0</v>
      </c>
      <c r="AP1939">
        <v>0</v>
      </c>
      <c r="AQ1939">
        <v>0</v>
      </c>
      <c r="AR1939">
        <v>0</v>
      </c>
      <c r="AS1939">
        <v>0</v>
      </c>
      <c r="AT1939">
        <v>0</v>
      </c>
      <c r="AU1939">
        <v>0</v>
      </c>
      <c r="AV1939">
        <v>0</v>
      </c>
    </row>
    <row r="1940" spans="8:48" x14ac:dyDescent="0.3">
      <c r="H1940" t="s">
        <v>3054</v>
      </c>
      <c r="I1940" t="s">
        <v>3055</v>
      </c>
      <c r="J1940">
        <v>0.63700000000000001</v>
      </c>
      <c r="K1940">
        <v>0.87580000000000002</v>
      </c>
      <c r="L1940">
        <v>0.68899999999999995</v>
      </c>
      <c r="M1940">
        <v>0.60250000000000004</v>
      </c>
      <c r="N1940">
        <v>0.45019999999999999</v>
      </c>
      <c r="O1940">
        <v>0.61380000000000001</v>
      </c>
      <c r="P1940">
        <v>0.49740000000000001</v>
      </c>
      <c r="Q1940">
        <v>0.42059999999999997</v>
      </c>
      <c r="R1940">
        <v>0.35920000000000002</v>
      </c>
      <c r="S1940">
        <v>0.49659999999999999</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row>
    <row r="1941" spans="8:48" x14ac:dyDescent="0.3">
      <c r="H1941" t="s">
        <v>3056</v>
      </c>
      <c r="I1941" t="s">
        <v>3057</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0.12239999999999999</v>
      </c>
      <c r="AM1941">
        <v>0.1391</v>
      </c>
      <c r="AN1941">
        <v>0.1399</v>
      </c>
      <c r="AO1941">
        <v>0.1022</v>
      </c>
      <c r="AP1941">
        <v>6.0600000000000001E-2</v>
      </c>
      <c r="AQ1941">
        <v>0</v>
      </c>
      <c r="AR1941">
        <v>0</v>
      </c>
      <c r="AS1941">
        <v>0</v>
      </c>
      <c r="AT1941">
        <v>0</v>
      </c>
      <c r="AU1941">
        <v>0</v>
      </c>
      <c r="AV1941">
        <v>0</v>
      </c>
    </row>
    <row r="1942" spans="8:48" x14ac:dyDescent="0.3">
      <c r="H1942" t="s">
        <v>3058</v>
      </c>
      <c r="I1942" t="s">
        <v>3059</v>
      </c>
      <c r="J1942">
        <v>0</v>
      </c>
      <c r="K1942">
        <v>0</v>
      </c>
      <c r="L1942">
        <v>0</v>
      </c>
      <c r="M1942">
        <v>0.37609999999999999</v>
      </c>
      <c r="N1942">
        <v>0.6361</v>
      </c>
      <c r="O1942">
        <v>0.30180000000000001</v>
      </c>
      <c r="P1942">
        <v>5.1299999999999998E-2</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row>
    <row r="1943" spans="8:48" x14ac:dyDescent="0.3">
      <c r="H1943" t="s">
        <v>930</v>
      </c>
      <c r="I1943" t="s">
        <v>931</v>
      </c>
      <c r="J1943">
        <v>0</v>
      </c>
      <c r="K1943">
        <v>0</v>
      </c>
      <c r="L1943">
        <v>0</v>
      </c>
      <c r="M1943">
        <v>0</v>
      </c>
      <c r="N1943">
        <v>0</v>
      </c>
      <c r="O1943">
        <v>0</v>
      </c>
      <c r="P1943">
        <v>0</v>
      </c>
      <c r="Q1943">
        <v>0</v>
      </c>
      <c r="R1943">
        <v>0</v>
      </c>
      <c r="S1943">
        <v>0</v>
      </c>
      <c r="T1943">
        <v>0</v>
      </c>
      <c r="U1943">
        <v>0</v>
      </c>
      <c r="V1943">
        <v>0</v>
      </c>
      <c r="W1943">
        <v>0</v>
      </c>
      <c r="X1943">
        <v>0</v>
      </c>
      <c r="Y1943">
        <v>0</v>
      </c>
      <c r="Z1943">
        <v>0.36809999999999998</v>
      </c>
      <c r="AA1943">
        <v>0.37240000000000001</v>
      </c>
      <c r="AB1943">
        <v>0.432</v>
      </c>
      <c r="AC1943">
        <v>0.39150000000000001</v>
      </c>
      <c r="AD1943">
        <v>0.22639999999999999</v>
      </c>
      <c r="AE1943">
        <v>0.1754</v>
      </c>
      <c r="AF1943">
        <v>0.11</v>
      </c>
      <c r="AG1943">
        <v>0.56599999999999995</v>
      </c>
      <c r="AH1943">
        <v>0.60050000000000003</v>
      </c>
      <c r="AI1943">
        <v>0.3851</v>
      </c>
      <c r="AJ1943">
        <v>0</v>
      </c>
      <c r="AK1943">
        <v>0</v>
      </c>
      <c r="AL1943">
        <v>0</v>
      </c>
      <c r="AM1943">
        <v>0</v>
      </c>
      <c r="AN1943">
        <v>0</v>
      </c>
      <c r="AO1943">
        <v>0</v>
      </c>
      <c r="AP1943">
        <v>0</v>
      </c>
      <c r="AQ1943">
        <v>0</v>
      </c>
      <c r="AR1943">
        <v>0</v>
      </c>
      <c r="AS1943">
        <v>0</v>
      </c>
      <c r="AT1943">
        <v>0</v>
      </c>
      <c r="AU1943">
        <v>0</v>
      </c>
      <c r="AV1943">
        <v>0</v>
      </c>
    </row>
    <row r="1944" spans="8:48" x14ac:dyDescent="0.3">
      <c r="H1944" t="s">
        <v>1873</v>
      </c>
      <c r="I1944" t="s">
        <v>1874</v>
      </c>
      <c r="J1944">
        <v>0.1522</v>
      </c>
      <c r="K1944">
        <v>0.26900000000000002</v>
      </c>
      <c r="L1944">
        <v>0.2303</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row>
    <row r="1945" spans="8:48" x14ac:dyDescent="0.3">
      <c r="H1945" t="s">
        <v>3060</v>
      </c>
      <c r="I1945" t="s">
        <v>3061</v>
      </c>
      <c r="J1945">
        <v>4.53E-2</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row>
    <row r="1946" spans="8:48" x14ac:dyDescent="0.3">
      <c r="H1946" t="s">
        <v>3062</v>
      </c>
      <c r="I1946" t="s">
        <v>3063</v>
      </c>
      <c r="J1946">
        <v>0.3654</v>
      </c>
      <c r="K1946">
        <v>0.34520000000000001</v>
      </c>
      <c r="L1946">
        <v>0.37280000000000002</v>
      </c>
      <c r="M1946">
        <v>0.35170000000000001</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row>
    <row r="1947" spans="8:48" x14ac:dyDescent="0.3">
      <c r="H1947" t="s">
        <v>3064</v>
      </c>
      <c r="I1947" t="s">
        <v>3065</v>
      </c>
      <c r="J1947">
        <v>0</v>
      </c>
      <c r="K1947">
        <v>0</v>
      </c>
      <c r="L1947">
        <v>0.1399</v>
      </c>
      <c r="M1947">
        <v>0.1295</v>
      </c>
      <c r="N1947">
        <v>0.1361</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0.31590000000000001</v>
      </c>
      <c r="AR1947">
        <v>0.3468</v>
      </c>
      <c r="AS1947">
        <v>0</v>
      </c>
      <c r="AT1947">
        <v>0</v>
      </c>
      <c r="AU1947">
        <v>0</v>
      </c>
      <c r="AV1947">
        <v>0</v>
      </c>
    </row>
    <row r="1948" spans="8:48" x14ac:dyDescent="0.3">
      <c r="H1948" t="s">
        <v>3066</v>
      </c>
      <c r="I1948" t="s">
        <v>3067</v>
      </c>
      <c r="J1948">
        <v>0</v>
      </c>
      <c r="K1948">
        <v>0</v>
      </c>
      <c r="L1948">
        <v>0</v>
      </c>
      <c r="M1948">
        <v>0</v>
      </c>
      <c r="N1948">
        <v>0</v>
      </c>
      <c r="O1948">
        <v>0</v>
      </c>
      <c r="P1948">
        <v>0</v>
      </c>
      <c r="Q1948">
        <v>0</v>
      </c>
      <c r="R1948">
        <v>0</v>
      </c>
      <c r="S1948">
        <v>0</v>
      </c>
      <c r="T1948">
        <v>0</v>
      </c>
      <c r="U1948">
        <v>0</v>
      </c>
      <c r="V1948">
        <v>0</v>
      </c>
      <c r="W1948">
        <v>0</v>
      </c>
      <c r="X1948">
        <v>0</v>
      </c>
      <c r="Y1948">
        <v>0.3387</v>
      </c>
      <c r="Z1948">
        <v>0.1706</v>
      </c>
      <c r="AA1948">
        <v>0.2056</v>
      </c>
      <c r="AB1948">
        <v>0.18129999999999999</v>
      </c>
      <c r="AC1948">
        <v>0.21199999999999999</v>
      </c>
      <c r="AD1948">
        <v>0.21440000000000001</v>
      </c>
      <c r="AE1948">
        <v>0.157</v>
      </c>
      <c r="AF1948">
        <v>0.13869999999999999</v>
      </c>
      <c r="AG1948">
        <v>0</v>
      </c>
      <c r="AH1948">
        <v>0</v>
      </c>
      <c r="AI1948">
        <v>0</v>
      </c>
      <c r="AJ1948">
        <v>0</v>
      </c>
      <c r="AK1948">
        <v>0</v>
      </c>
      <c r="AL1948">
        <v>0</v>
      </c>
      <c r="AM1948">
        <v>0</v>
      </c>
      <c r="AN1948">
        <v>0</v>
      </c>
      <c r="AO1948">
        <v>0</v>
      </c>
      <c r="AP1948">
        <v>0</v>
      </c>
      <c r="AQ1948">
        <v>0</v>
      </c>
      <c r="AR1948">
        <v>0</v>
      </c>
      <c r="AS1948">
        <v>0</v>
      </c>
      <c r="AT1948">
        <v>0</v>
      </c>
      <c r="AU1948">
        <v>0</v>
      </c>
      <c r="AV1948">
        <v>0</v>
      </c>
    </row>
    <row r="1949" spans="8:48" x14ac:dyDescent="0.3">
      <c r="H1949" t="s">
        <v>3068</v>
      </c>
      <c r="I1949" t="s">
        <v>3069</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9.8100000000000007E-2</v>
      </c>
      <c r="AE1949">
        <v>0.1119</v>
      </c>
      <c r="AF1949">
        <v>0.1396</v>
      </c>
      <c r="AG1949">
        <v>0.1196</v>
      </c>
      <c r="AH1949">
        <v>7.3400000000000007E-2</v>
      </c>
      <c r="AI1949">
        <v>8.6800000000000002E-2</v>
      </c>
      <c r="AJ1949">
        <v>9.7000000000000003E-2</v>
      </c>
      <c r="AK1949">
        <v>3.3799999999999997E-2</v>
      </c>
      <c r="AL1949">
        <v>0</v>
      </c>
      <c r="AM1949">
        <v>0</v>
      </c>
      <c r="AN1949">
        <v>0</v>
      </c>
      <c r="AO1949">
        <v>0</v>
      </c>
      <c r="AP1949">
        <v>0</v>
      </c>
      <c r="AQ1949">
        <v>0</v>
      </c>
      <c r="AR1949">
        <v>0</v>
      </c>
      <c r="AS1949">
        <v>0</v>
      </c>
      <c r="AT1949">
        <v>0</v>
      </c>
      <c r="AU1949">
        <v>0</v>
      </c>
      <c r="AV1949">
        <v>0</v>
      </c>
    </row>
    <row r="1950" spans="8:48" x14ac:dyDescent="0.3">
      <c r="H1950" t="s">
        <v>3070</v>
      </c>
      <c r="I1950" t="s">
        <v>3071</v>
      </c>
      <c r="J1950">
        <v>0</v>
      </c>
      <c r="K1950">
        <v>0</v>
      </c>
      <c r="L1950">
        <v>0</v>
      </c>
      <c r="M1950">
        <v>7.9299999999999995E-2</v>
      </c>
      <c r="N1950">
        <v>7.0800000000000002E-2</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row>
    <row r="1951" spans="8:48" x14ac:dyDescent="0.3">
      <c r="H1951" t="s">
        <v>3072</v>
      </c>
      <c r="I1951" t="s">
        <v>3073</v>
      </c>
      <c r="J1951">
        <v>0</v>
      </c>
      <c r="K1951">
        <v>0</v>
      </c>
      <c r="L1951">
        <v>0</v>
      </c>
      <c r="M1951">
        <v>0</v>
      </c>
      <c r="N1951">
        <v>0.28889999999999999</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row>
    <row r="1952" spans="8:48" x14ac:dyDescent="0.3">
      <c r="H1952" t="s">
        <v>1881</v>
      </c>
      <c r="I1952" t="s">
        <v>1882</v>
      </c>
      <c r="J1952">
        <v>0.34289999999999998</v>
      </c>
      <c r="K1952">
        <v>0.29220000000000002</v>
      </c>
      <c r="L1952">
        <v>0.25700000000000001</v>
      </c>
      <c r="M1952">
        <v>0.38190000000000002</v>
      </c>
      <c r="N1952">
        <v>0.45400000000000001</v>
      </c>
      <c r="O1952">
        <v>0.53359999999999996</v>
      </c>
      <c r="P1952">
        <v>0.4995</v>
      </c>
      <c r="Q1952">
        <v>0.55669999999999997</v>
      </c>
      <c r="R1952">
        <v>0.495</v>
      </c>
      <c r="S1952">
        <v>0.50260000000000005</v>
      </c>
      <c r="T1952">
        <v>0.5917</v>
      </c>
      <c r="U1952">
        <v>0.57110000000000005</v>
      </c>
      <c r="V1952">
        <v>0.45569999999999999</v>
      </c>
      <c r="W1952">
        <v>0.4521</v>
      </c>
      <c r="X1952">
        <v>0.40679999999999999</v>
      </c>
      <c r="Y1952">
        <v>0.40610000000000002</v>
      </c>
      <c r="Z1952">
        <v>0.49590000000000001</v>
      </c>
      <c r="AA1952">
        <v>0.57110000000000005</v>
      </c>
      <c r="AB1952">
        <v>0.84299999999999997</v>
      </c>
      <c r="AC1952">
        <v>0.64459999999999995</v>
      </c>
      <c r="AD1952">
        <v>0.51990000000000003</v>
      </c>
      <c r="AE1952">
        <v>0.23419999999999999</v>
      </c>
      <c r="AF1952">
        <v>0</v>
      </c>
      <c r="AG1952">
        <v>0</v>
      </c>
      <c r="AH1952">
        <v>0</v>
      </c>
      <c r="AI1952">
        <v>0</v>
      </c>
      <c r="AJ1952">
        <v>0</v>
      </c>
      <c r="AK1952">
        <v>0</v>
      </c>
      <c r="AL1952">
        <v>0</v>
      </c>
      <c r="AM1952">
        <v>0</v>
      </c>
      <c r="AN1952">
        <v>0</v>
      </c>
      <c r="AO1952">
        <v>0</v>
      </c>
      <c r="AP1952">
        <v>0</v>
      </c>
      <c r="AQ1952">
        <v>0</v>
      </c>
      <c r="AR1952">
        <v>0</v>
      </c>
      <c r="AS1952">
        <v>0</v>
      </c>
      <c r="AT1952">
        <v>0</v>
      </c>
      <c r="AU1952">
        <v>0</v>
      </c>
      <c r="AV1952">
        <v>0</v>
      </c>
    </row>
    <row r="1953" spans="8:48" x14ac:dyDescent="0.3">
      <c r="H1953" t="s">
        <v>3074</v>
      </c>
      <c r="I1953" t="s">
        <v>3075</v>
      </c>
      <c r="J1953">
        <v>0</v>
      </c>
      <c r="K1953">
        <v>0</v>
      </c>
      <c r="L1953">
        <v>0</v>
      </c>
      <c r="M1953">
        <v>0</v>
      </c>
      <c r="N1953">
        <v>0</v>
      </c>
      <c r="O1953">
        <v>0</v>
      </c>
      <c r="P1953">
        <v>0</v>
      </c>
      <c r="Q1953">
        <v>0</v>
      </c>
      <c r="R1953">
        <v>0</v>
      </c>
      <c r="S1953">
        <v>0</v>
      </c>
      <c r="T1953">
        <v>0</v>
      </c>
      <c r="U1953">
        <v>0</v>
      </c>
      <c r="V1953">
        <v>0</v>
      </c>
      <c r="W1953">
        <v>0</v>
      </c>
      <c r="X1953">
        <v>0</v>
      </c>
      <c r="Y1953">
        <v>0.1198</v>
      </c>
      <c r="Z1953">
        <v>0.54710000000000003</v>
      </c>
      <c r="AA1953">
        <v>0.53720000000000001</v>
      </c>
      <c r="AB1953">
        <v>0.3609</v>
      </c>
      <c r="AC1953">
        <v>0.45190000000000002</v>
      </c>
      <c r="AD1953">
        <v>0.4204</v>
      </c>
      <c r="AE1953">
        <v>0.33860000000000001</v>
      </c>
      <c r="AF1953">
        <v>0.34389999999999998</v>
      </c>
      <c r="AG1953">
        <v>0.3569</v>
      </c>
      <c r="AH1953">
        <v>0.40339999999999998</v>
      </c>
      <c r="AI1953">
        <v>0.40279999999999999</v>
      </c>
      <c r="AJ1953">
        <v>0.40460000000000002</v>
      </c>
      <c r="AK1953">
        <v>0.4148</v>
      </c>
      <c r="AL1953">
        <v>0.39240000000000003</v>
      </c>
      <c r="AM1953">
        <v>0.76590000000000003</v>
      </c>
      <c r="AN1953">
        <v>0.70809999999999995</v>
      </c>
      <c r="AO1953">
        <v>0.7077</v>
      </c>
      <c r="AP1953">
        <v>0.61499999999999999</v>
      </c>
      <c r="AQ1953">
        <v>0.63090000000000002</v>
      </c>
      <c r="AR1953">
        <v>0.64100000000000001</v>
      </c>
      <c r="AS1953">
        <v>0.68079999999999996</v>
      </c>
      <c r="AT1953">
        <v>0.5242</v>
      </c>
      <c r="AU1953">
        <v>0</v>
      </c>
      <c r="AV1953">
        <v>0</v>
      </c>
    </row>
    <row r="1954" spans="8:48" x14ac:dyDescent="0.3">
      <c r="H1954" t="s">
        <v>3076</v>
      </c>
      <c r="I1954" t="s">
        <v>3077</v>
      </c>
      <c r="J1954">
        <v>0.18970000000000001</v>
      </c>
      <c r="K1954">
        <v>0.17879999999999999</v>
      </c>
      <c r="L1954">
        <v>0.1666</v>
      </c>
      <c r="M1954">
        <v>0.1699</v>
      </c>
      <c r="N1954">
        <v>0.15720000000000001</v>
      </c>
      <c r="O1954">
        <v>0.1452</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row>
    <row r="1955" spans="8:48" x14ac:dyDescent="0.3">
      <c r="H1955" t="s">
        <v>1885</v>
      </c>
      <c r="I1955" t="s">
        <v>1886</v>
      </c>
      <c r="J1955">
        <v>0</v>
      </c>
      <c r="K1955">
        <v>0</v>
      </c>
      <c r="L1955">
        <v>0</v>
      </c>
      <c r="M1955">
        <v>0</v>
      </c>
      <c r="N1955">
        <v>4.4999999999999997E-3</v>
      </c>
      <c r="O1955">
        <v>4.7000000000000002E-3</v>
      </c>
      <c r="P1955">
        <v>0</v>
      </c>
      <c r="Q1955">
        <v>0</v>
      </c>
      <c r="R1955">
        <v>0</v>
      </c>
      <c r="S1955">
        <v>0</v>
      </c>
      <c r="T1955">
        <v>0</v>
      </c>
      <c r="U1955">
        <v>0</v>
      </c>
      <c r="V1955">
        <v>0</v>
      </c>
      <c r="W1955">
        <v>0</v>
      </c>
      <c r="X1955">
        <v>0</v>
      </c>
      <c r="Y1955">
        <v>0</v>
      </c>
      <c r="Z1955">
        <v>0</v>
      </c>
      <c r="AA1955">
        <v>6.4999999999999997E-3</v>
      </c>
      <c r="AB1955">
        <v>8.0799999999999997E-2</v>
      </c>
      <c r="AC1955">
        <v>0</v>
      </c>
      <c r="AD1955">
        <v>0</v>
      </c>
      <c r="AE1955">
        <v>0</v>
      </c>
      <c r="AF1955">
        <v>0</v>
      </c>
      <c r="AG1955">
        <v>0</v>
      </c>
      <c r="AH1955">
        <v>0</v>
      </c>
      <c r="AI1955">
        <v>0.54849999999999999</v>
      </c>
      <c r="AJ1955">
        <v>0.63570000000000004</v>
      </c>
      <c r="AK1955">
        <v>0.65939999999999999</v>
      </c>
      <c r="AL1955">
        <v>0.62009999999999998</v>
      </c>
      <c r="AM1955">
        <v>0.66500000000000004</v>
      </c>
      <c r="AN1955">
        <v>0.72209999999999996</v>
      </c>
      <c r="AO1955">
        <v>0.63959999999999995</v>
      </c>
      <c r="AP1955">
        <v>0.59750000000000003</v>
      </c>
      <c r="AQ1955">
        <v>0.56769999999999998</v>
      </c>
      <c r="AR1955">
        <v>0.54149999999999998</v>
      </c>
      <c r="AS1955">
        <v>0.50619999999999998</v>
      </c>
      <c r="AT1955">
        <v>0.5242</v>
      </c>
      <c r="AU1955">
        <v>0</v>
      </c>
      <c r="AV1955">
        <v>0</v>
      </c>
    </row>
    <row r="1956" spans="8:48" x14ac:dyDescent="0.3">
      <c r="H1956" t="s">
        <v>1887</v>
      </c>
      <c r="I1956" t="s">
        <v>1888</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0.47489999999999999</v>
      </c>
      <c r="AF1956">
        <v>0.49809999999999999</v>
      </c>
      <c r="AG1956">
        <v>0.5161</v>
      </c>
      <c r="AH1956">
        <v>0.40920000000000001</v>
      </c>
      <c r="AI1956">
        <v>0</v>
      </c>
      <c r="AJ1956">
        <v>0</v>
      </c>
      <c r="AK1956">
        <v>0</v>
      </c>
      <c r="AL1956">
        <v>0</v>
      </c>
      <c r="AM1956">
        <v>0</v>
      </c>
      <c r="AN1956">
        <v>0</v>
      </c>
      <c r="AO1956">
        <v>0</v>
      </c>
      <c r="AP1956">
        <v>0</v>
      </c>
      <c r="AQ1956">
        <v>0</v>
      </c>
      <c r="AR1956">
        <v>0</v>
      </c>
      <c r="AS1956">
        <v>0</v>
      </c>
      <c r="AT1956">
        <v>0</v>
      </c>
      <c r="AU1956">
        <v>0</v>
      </c>
      <c r="AV1956">
        <v>0</v>
      </c>
    </row>
    <row r="1957" spans="8:48" x14ac:dyDescent="0.3">
      <c r="H1957" t="s">
        <v>3078</v>
      </c>
      <c r="I1957" t="s">
        <v>3079</v>
      </c>
      <c r="J1957">
        <v>0</v>
      </c>
      <c r="K1957">
        <v>0</v>
      </c>
      <c r="L1957">
        <v>0</v>
      </c>
      <c r="M1957">
        <v>0</v>
      </c>
      <c r="N1957">
        <v>0</v>
      </c>
      <c r="O1957">
        <v>0</v>
      </c>
      <c r="P1957">
        <v>0</v>
      </c>
      <c r="Q1957">
        <v>0</v>
      </c>
      <c r="R1957">
        <v>0</v>
      </c>
      <c r="S1957">
        <v>0</v>
      </c>
      <c r="T1957">
        <v>0</v>
      </c>
      <c r="U1957">
        <v>0</v>
      </c>
      <c r="V1957">
        <v>0</v>
      </c>
      <c r="W1957">
        <v>0</v>
      </c>
      <c r="X1957">
        <v>0</v>
      </c>
      <c r="Y1957">
        <v>0.38619999999999999</v>
      </c>
      <c r="Z1957">
        <v>0.3674</v>
      </c>
      <c r="AA1957">
        <v>0.30230000000000001</v>
      </c>
      <c r="AB1957">
        <v>0.2107</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row>
    <row r="1958" spans="8:48" x14ac:dyDescent="0.3">
      <c r="H1958" t="s">
        <v>3080</v>
      </c>
      <c r="I1958" t="s">
        <v>3081</v>
      </c>
      <c r="J1958">
        <v>0.56259999999999999</v>
      </c>
      <c r="K1958">
        <v>0.50360000000000005</v>
      </c>
      <c r="L1958">
        <v>0.28079999999999999</v>
      </c>
      <c r="M1958">
        <v>0.17080000000000001</v>
      </c>
      <c r="N1958">
        <v>0.1421</v>
      </c>
      <c r="O1958">
        <v>8.9300000000000004E-2</v>
      </c>
      <c r="P1958">
        <v>0.1051</v>
      </c>
      <c r="Q1958">
        <v>9.6000000000000002E-2</v>
      </c>
      <c r="R1958">
        <v>6.3100000000000003E-2</v>
      </c>
      <c r="S1958">
        <v>7.6899999999999996E-2</v>
      </c>
      <c r="T1958">
        <v>4.7699999999999999E-2</v>
      </c>
      <c r="U1958">
        <v>1.9400000000000001E-2</v>
      </c>
      <c r="V1958">
        <v>2.2599999999999999E-2</v>
      </c>
      <c r="W1958">
        <v>1.9E-2</v>
      </c>
      <c r="X1958">
        <v>1.8200000000000001E-2</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row>
    <row r="1959" spans="8:48" x14ac:dyDescent="0.3">
      <c r="H1959" t="s">
        <v>1894</v>
      </c>
      <c r="I1959" t="s">
        <v>1895</v>
      </c>
      <c r="J1959">
        <v>0.81510000000000005</v>
      </c>
      <c r="K1959">
        <v>0.77680000000000005</v>
      </c>
      <c r="L1959">
        <v>0.67520000000000002</v>
      </c>
      <c r="M1959">
        <v>0.61919999999999997</v>
      </c>
      <c r="N1959">
        <v>0.2361</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row>
    <row r="1960" spans="8:48" x14ac:dyDescent="0.3">
      <c r="H1960" t="s">
        <v>3082</v>
      </c>
      <c r="I1960" t="s">
        <v>3083</v>
      </c>
      <c r="J1960">
        <v>0.20380000000000001</v>
      </c>
      <c r="K1960">
        <v>0.19</v>
      </c>
      <c r="L1960">
        <v>0.1789</v>
      </c>
      <c r="M1960">
        <v>0.1787</v>
      </c>
      <c r="N1960">
        <v>0.16320000000000001</v>
      </c>
      <c r="O1960">
        <v>0.18079999999999999</v>
      </c>
      <c r="P1960">
        <v>0.1888</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row>
    <row r="1961" spans="8:48" x14ac:dyDescent="0.3">
      <c r="H1961" t="s">
        <v>3084</v>
      </c>
      <c r="I1961" t="s">
        <v>3085</v>
      </c>
      <c r="J1961">
        <v>8.6699999999999999E-2</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0.1784</v>
      </c>
      <c r="AG1961">
        <v>0</v>
      </c>
      <c r="AH1961">
        <v>0</v>
      </c>
      <c r="AI1961">
        <v>0</v>
      </c>
      <c r="AJ1961">
        <v>0</v>
      </c>
      <c r="AK1961">
        <v>0</v>
      </c>
      <c r="AL1961">
        <v>0</v>
      </c>
      <c r="AM1961">
        <v>0</v>
      </c>
      <c r="AN1961">
        <v>0</v>
      </c>
      <c r="AO1961">
        <v>0</v>
      </c>
      <c r="AP1961">
        <v>0</v>
      </c>
      <c r="AQ1961">
        <v>0</v>
      </c>
      <c r="AR1961">
        <v>0</v>
      </c>
      <c r="AS1961">
        <v>0</v>
      </c>
      <c r="AT1961">
        <v>0</v>
      </c>
      <c r="AU1961">
        <v>0</v>
      </c>
      <c r="AV1961">
        <v>0</v>
      </c>
    </row>
    <row r="1962" spans="8:48" x14ac:dyDescent="0.3">
      <c r="H1962" t="s">
        <v>1896</v>
      </c>
      <c r="I1962" t="s">
        <v>1897</v>
      </c>
      <c r="J1962">
        <v>0.2611</v>
      </c>
      <c r="K1962">
        <v>0.23230000000000001</v>
      </c>
      <c r="L1962">
        <v>0.2016</v>
      </c>
      <c r="M1962">
        <v>0.1802</v>
      </c>
      <c r="N1962">
        <v>0.19719999999999999</v>
      </c>
      <c r="O1962">
        <v>0</v>
      </c>
      <c r="P1962">
        <v>0</v>
      </c>
      <c r="Q1962">
        <v>0</v>
      </c>
      <c r="R1962">
        <v>0</v>
      </c>
      <c r="S1962">
        <v>0</v>
      </c>
      <c r="T1962">
        <v>0</v>
      </c>
      <c r="U1962">
        <v>0</v>
      </c>
      <c r="V1962">
        <v>0</v>
      </c>
      <c r="W1962">
        <v>0</v>
      </c>
      <c r="X1962">
        <v>0</v>
      </c>
      <c r="Y1962">
        <v>0</v>
      </c>
      <c r="Z1962">
        <v>0</v>
      </c>
      <c r="AA1962">
        <v>0.33250000000000002</v>
      </c>
      <c r="AB1962">
        <v>0.47489999999999999</v>
      </c>
      <c r="AC1962">
        <v>0.50929999999999997</v>
      </c>
      <c r="AD1962">
        <v>0.82550000000000001</v>
      </c>
      <c r="AE1962">
        <v>0.73829999999999996</v>
      </c>
      <c r="AF1962">
        <v>0.89229999999999998</v>
      </c>
      <c r="AG1962">
        <v>0.76090000000000002</v>
      </c>
      <c r="AH1962">
        <v>0.78990000000000005</v>
      </c>
      <c r="AI1962">
        <v>0.52390000000000003</v>
      </c>
      <c r="AJ1962">
        <v>0.55100000000000005</v>
      </c>
      <c r="AK1962">
        <v>0.50129999999999997</v>
      </c>
      <c r="AL1962">
        <v>0.37590000000000001</v>
      </c>
      <c r="AM1962">
        <v>0.36180000000000001</v>
      </c>
      <c r="AN1962">
        <v>0.55910000000000004</v>
      </c>
      <c r="AO1962">
        <v>1.0017</v>
      </c>
      <c r="AP1962">
        <v>0.86839999999999995</v>
      </c>
      <c r="AQ1962">
        <v>0.54790000000000005</v>
      </c>
      <c r="AR1962">
        <v>0</v>
      </c>
      <c r="AS1962">
        <v>0</v>
      </c>
      <c r="AT1962">
        <v>0</v>
      </c>
      <c r="AU1962">
        <v>0</v>
      </c>
      <c r="AV1962">
        <v>0</v>
      </c>
    </row>
    <row r="1963" spans="8:48" x14ac:dyDescent="0.3">
      <c r="H1963" t="s">
        <v>3086</v>
      </c>
      <c r="I1963" t="s">
        <v>3087</v>
      </c>
      <c r="J1963">
        <v>0</v>
      </c>
      <c r="K1963">
        <v>0</v>
      </c>
      <c r="L1963">
        <v>0</v>
      </c>
      <c r="M1963">
        <v>0</v>
      </c>
      <c r="N1963">
        <v>0</v>
      </c>
      <c r="O1963">
        <v>0</v>
      </c>
      <c r="P1963">
        <v>0</v>
      </c>
      <c r="Q1963">
        <v>0</v>
      </c>
      <c r="R1963">
        <v>0</v>
      </c>
      <c r="S1963">
        <v>0</v>
      </c>
      <c r="T1963">
        <v>0</v>
      </c>
      <c r="U1963">
        <v>0</v>
      </c>
      <c r="V1963">
        <v>0</v>
      </c>
      <c r="W1963">
        <v>0</v>
      </c>
      <c r="X1963">
        <v>0</v>
      </c>
      <c r="Y1963">
        <v>0.65849999999999997</v>
      </c>
      <c r="Z1963">
        <v>0.59199999999999997</v>
      </c>
      <c r="AA1963">
        <v>0.48780000000000001</v>
      </c>
      <c r="AB1963">
        <v>0.3911</v>
      </c>
      <c r="AC1963">
        <v>0.32769999999999999</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row>
    <row r="1964" spans="8:48" x14ac:dyDescent="0.3">
      <c r="H1964" t="s">
        <v>1898</v>
      </c>
      <c r="I1964" t="s">
        <v>1899</v>
      </c>
      <c r="J1964">
        <v>0.21190000000000001</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row>
    <row r="1965" spans="8:48" x14ac:dyDescent="0.3">
      <c r="H1965" t="s">
        <v>1901</v>
      </c>
      <c r="I1965" t="s">
        <v>1902</v>
      </c>
      <c r="J1965">
        <v>0.34399999999999997</v>
      </c>
      <c r="K1965">
        <v>0.26169999999999999</v>
      </c>
      <c r="L1965">
        <v>0.27289999999999998</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row>
    <row r="1966" spans="8:48" x14ac:dyDescent="0.3">
      <c r="H1966" t="s">
        <v>1903</v>
      </c>
      <c r="I1966" t="s">
        <v>1904</v>
      </c>
      <c r="J1966">
        <v>0</v>
      </c>
      <c r="K1966">
        <v>0</v>
      </c>
      <c r="L1966">
        <v>0</v>
      </c>
      <c r="M1966">
        <v>0</v>
      </c>
      <c r="N1966">
        <v>0</v>
      </c>
      <c r="O1966">
        <v>0</v>
      </c>
      <c r="P1966">
        <v>0</v>
      </c>
      <c r="Q1966">
        <v>0</v>
      </c>
      <c r="R1966">
        <v>0</v>
      </c>
      <c r="S1966">
        <v>0</v>
      </c>
      <c r="T1966">
        <v>0</v>
      </c>
      <c r="U1966">
        <v>0</v>
      </c>
      <c r="V1966">
        <v>0</v>
      </c>
      <c r="W1966">
        <v>0</v>
      </c>
      <c r="X1966">
        <v>0</v>
      </c>
      <c r="Y1966">
        <v>0.72350000000000003</v>
      </c>
      <c r="Z1966">
        <v>1.1932</v>
      </c>
      <c r="AA1966">
        <v>1.4149</v>
      </c>
      <c r="AB1966">
        <v>1.4564999999999999</v>
      </c>
      <c r="AC1966">
        <v>1.3589</v>
      </c>
      <c r="AD1966">
        <v>1.1881999999999999</v>
      </c>
      <c r="AE1966">
        <v>0.75690000000000002</v>
      </c>
      <c r="AF1966">
        <v>0.81720000000000004</v>
      </c>
      <c r="AG1966">
        <v>0.56620000000000004</v>
      </c>
      <c r="AH1966">
        <v>1.0814999999999999</v>
      </c>
      <c r="AI1966">
        <v>0.95989999999999998</v>
      </c>
      <c r="AJ1966">
        <v>1.0691999999999999</v>
      </c>
      <c r="AK1966">
        <v>1.1496</v>
      </c>
      <c r="AL1966">
        <v>0.61450000000000005</v>
      </c>
      <c r="AM1966">
        <v>0.56559999999999999</v>
      </c>
      <c r="AN1966">
        <v>0.60450000000000004</v>
      </c>
      <c r="AO1966">
        <v>0.60270000000000001</v>
      </c>
      <c r="AP1966">
        <v>0.35620000000000002</v>
      </c>
      <c r="AQ1966">
        <v>0.3458</v>
      </c>
      <c r="AR1966">
        <v>0.2606</v>
      </c>
      <c r="AS1966">
        <v>0</v>
      </c>
      <c r="AT1966">
        <v>0</v>
      </c>
      <c r="AU1966">
        <v>0</v>
      </c>
      <c r="AV1966">
        <v>0</v>
      </c>
    </row>
    <row r="1967" spans="8:48" x14ac:dyDescent="0.3">
      <c r="H1967" t="s">
        <v>938</v>
      </c>
      <c r="I1967" t="s">
        <v>939</v>
      </c>
      <c r="J1967">
        <v>1.0304</v>
      </c>
      <c r="K1967">
        <v>0.89859999999999995</v>
      </c>
      <c r="L1967">
        <v>0.91669999999999996</v>
      </c>
      <c r="M1967">
        <v>0.68179999999999996</v>
      </c>
      <c r="N1967">
        <v>0.64439999999999997</v>
      </c>
      <c r="O1967">
        <v>0.62150000000000005</v>
      </c>
      <c r="P1967">
        <v>0.6028</v>
      </c>
      <c r="Q1967">
        <v>0.66549999999999998</v>
      </c>
      <c r="R1967">
        <v>0.60650000000000004</v>
      </c>
      <c r="S1967">
        <v>0.51829999999999998</v>
      </c>
      <c r="T1967">
        <v>0.95830000000000004</v>
      </c>
      <c r="U1967">
        <v>0.98540000000000005</v>
      </c>
      <c r="V1967">
        <v>0.93820000000000003</v>
      </c>
      <c r="W1967">
        <v>0.75270000000000004</v>
      </c>
      <c r="X1967">
        <v>0.82620000000000005</v>
      </c>
      <c r="Y1967">
        <v>0.91710000000000003</v>
      </c>
      <c r="Z1967">
        <v>0.87539999999999996</v>
      </c>
      <c r="AA1967">
        <v>0.23280000000000001</v>
      </c>
      <c r="AB1967">
        <v>0.27679999999999999</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row>
    <row r="1968" spans="8:48" x14ac:dyDescent="0.3">
      <c r="H1968" t="s">
        <v>3088</v>
      </c>
      <c r="I1968" t="s">
        <v>3089</v>
      </c>
      <c r="J1968">
        <v>0</v>
      </c>
      <c r="K1968">
        <v>0</v>
      </c>
      <c r="L1968">
        <v>0</v>
      </c>
      <c r="M1968">
        <v>0</v>
      </c>
      <c r="N1968">
        <v>0</v>
      </c>
      <c r="O1968">
        <v>0</v>
      </c>
      <c r="P1968">
        <v>0</v>
      </c>
      <c r="Q1968">
        <v>0</v>
      </c>
      <c r="R1968">
        <v>0</v>
      </c>
      <c r="S1968">
        <v>0</v>
      </c>
      <c r="T1968">
        <v>0</v>
      </c>
      <c r="U1968">
        <v>0</v>
      </c>
      <c r="V1968">
        <v>0</v>
      </c>
      <c r="W1968">
        <v>0</v>
      </c>
      <c r="X1968">
        <v>0</v>
      </c>
      <c r="Y1968">
        <v>0.42359999999999998</v>
      </c>
      <c r="Z1968">
        <v>0.49440000000000001</v>
      </c>
      <c r="AA1968">
        <v>0.49180000000000001</v>
      </c>
      <c r="AB1968">
        <v>0.50270000000000004</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row>
    <row r="1969" spans="8:48" x14ac:dyDescent="0.3">
      <c r="H1969" t="s">
        <v>3090</v>
      </c>
      <c r="I1969" t="s">
        <v>3091</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0.38080000000000003</v>
      </c>
      <c r="AG1969">
        <v>0</v>
      </c>
      <c r="AH1969">
        <v>0</v>
      </c>
      <c r="AI1969">
        <v>0</v>
      </c>
      <c r="AJ1969">
        <v>0</v>
      </c>
      <c r="AK1969">
        <v>0</v>
      </c>
      <c r="AL1969">
        <v>0</v>
      </c>
      <c r="AM1969">
        <v>0</v>
      </c>
      <c r="AN1969">
        <v>0</v>
      </c>
      <c r="AO1969">
        <v>0</v>
      </c>
      <c r="AP1969">
        <v>0</v>
      </c>
      <c r="AQ1969">
        <v>0</v>
      </c>
      <c r="AR1969">
        <v>0</v>
      </c>
      <c r="AS1969">
        <v>0</v>
      </c>
      <c r="AT1969">
        <v>0</v>
      </c>
      <c r="AU1969">
        <v>0</v>
      </c>
      <c r="AV1969">
        <v>0</v>
      </c>
    </row>
    <row r="1970" spans="8:48" x14ac:dyDescent="0.3">
      <c r="H1970" t="s">
        <v>1160</v>
      </c>
      <c r="I1970" t="s">
        <v>1161</v>
      </c>
      <c r="J1970">
        <v>0</v>
      </c>
      <c r="K1970">
        <v>0</v>
      </c>
      <c r="L1970">
        <v>0</v>
      </c>
      <c r="M1970">
        <v>8.5000000000000006E-2</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row>
    <row r="1971" spans="8:48" x14ac:dyDescent="0.3">
      <c r="H1971" t="s">
        <v>1191</v>
      </c>
      <c r="I1971" t="s">
        <v>1192</v>
      </c>
      <c r="J1971">
        <v>0</v>
      </c>
      <c r="K1971">
        <v>0</v>
      </c>
      <c r="L1971">
        <v>0</v>
      </c>
      <c r="M1971">
        <v>0</v>
      </c>
      <c r="N1971">
        <v>0</v>
      </c>
      <c r="O1971">
        <v>0</v>
      </c>
      <c r="P1971">
        <v>0</v>
      </c>
      <c r="Q1971">
        <v>0</v>
      </c>
      <c r="R1971">
        <v>0</v>
      </c>
      <c r="S1971">
        <v>0</v>
      </c>
      <c r="T1971">
        <v>0</v>
      </c>
      <c r="U1971">
        <v>0</v>
      </c>
      <c r="V1971">
        <v>0</v>
      </c>
      <c r="W1971">
        <v>0</v>
      </c>
      <c r="X1971">
        <v>0</v>
      </c>
      <c r="Y1971">
        <v>0</v>
      </c>
      <c r="Z1971">
        <v>0</v>
      </c>
      <c r="AA1971">
        <v>0.45839999999999997</v>
      </c>
      <c r="AB1971">
        <v>0</v>
      </c>
      <c r="AC1971">
        <v>0</v>
      </c>
      <c r="AD1971">
        <v>0</v>
      </c>
      <c r="AE1971">
        <v>0</v>
      </c>
      <c r="AF1971">
        <v>0</v>
      </c>
      <c r="AG1971">
        <v>0</v>
      </c>
      <c r="AH1971">
        <v>0</v>
      </c>
      <c r="AI1971">
        <v>0</v>
      </c>
      <c r="AJ1971">
        <v>0</v>
      </c>
      <c r="AK1971">
        <v>0</v>
      </c>
      <c r="AL1971">
        <v>0</v>
      </c>
      <c r="AM1971">
        <v>0</v>
      </c>
      <c r="AN1971">
        <v>0</v>
      </c>
      <c r="AO1971">
        <v>0</v>
      </c>
      <c r="AP1971">
        <v>0.34870000000000001</v>
      </c>
      <c r="AQ1971">
        <v>0.4113</v>
      </c>
      <c r="AR1971">
        <v>0.51970000000000005</v>
      </c>
      <c r="AS1971">
        <v>0</v>
      </c>
      <c r="AT1971">
        <v>0</v>
      </c>
      <c r="AU1971">
        <v>0</v>
      </c>
      <c r="AV1971">
        <v>0</v>
      </c>
    </row>
    <row r="1972" spans="8:48" x14ac:dyDescent="0.3">
      <c r="H1972" t="s">
        <v>3092</v>
      </c>
      <c r="I1972" t="s">
        <v>3093</v>
      </c>
      <c r="J1972">
        <v>0</v>
      </c>
      <c r="K1972">
        <v>0</v>
      </c>
      <c r="L1972">
        <v>0</v>
      </c>
      <c r="M1972">
        <v>0</v>
      </c>
      <c r="N1972">
        <v>0</v>
      </c>
      <c r="O1972">
        <v>0</v>
      </c>
      <c r="P1972">
        <v>0</v>
      </c>
      <c r="Q1972">
        <v>0</v>
      </c>
      <c r="R1972">
        <v>6.4299999999999996E-2</v>
      </c>
      <c r="S1972">
        <v>5.8000000000000003E-2</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row>
    <row r="1973" spans="8:48" x14ac:dyDescent="0.3">
      <c r="H1973" t="s">
        <v>1921</v>
      </c>
      <c r="I1973" t="s">
        <v>1922</v>
      </c>
      <c r="J1973">
        <v>0</v>
      </c>
      <c r="K1973">
        <v>0.99060000000000004</v>
      </c>
      <c r="L1973">
        <v>0.52610000000000001</v>
      </c>
      <c r="M1973">
        <v>0.43859999999999999</v>
      </c>
      <c r="N1973">
        <v>0.37840000000000001</v>
      </c>
      <c r="O1973">
        <v>0.38890000000000002</v>
      </c>
      <c r="P1973">
        <v>0.4728</v>
      </c>
      <c r="Q1973">
        <v>0.4456</v>
      </c>
      <c r="R1973">
        <v>0.42980000000000002</v>
      </c>
      <c r="S1973">
        <v>0.68179999999999996</v>
      </c>
      <c r="T1973">
        <v>0.81279999999999997</v>
      </c>
      <c r="U1973">
        <v>0.6532</v>
      </c>
      <c r="V1973">
        <v>0.50619999999999998</v>
      </c>
      <c r="W1973">
        <v>0.69589999999999996</v>
      </c>
      <c r="X1973">
        <v>0.54300000000000004</v>
      </c>
      <c r="Y1973">
        <v>0.55810000000000004</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row>
    <row r="1974" spans="8:48" x14ac:dyDescent="0.3">
      <c r="H1974" t="s">
        <v>942</v>
      </c>
      <c r="I1974" t="s">
        <v>943</v>
      </c>
      <c r="J1974">
        <v>0.47399999999999998</v>
      </c>
      <c r="K1974">
        <v>0.44240000000000002</v>
      </c>
      <c r="L1974">
        <v>0.3795</v>
      </c>
      <c r="M1974">
        <v>3.1800000000000002E-2</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row>
    <row r="1975" spans="8:48" x14ac:dyDescent="0.3">
      <c r="H1975" t="s">
        <v>3094</v>
      </c>
      <c r="I1975" t="s">
        <v>3095</v>
      </c>
      <c r="J1975">
        <v>0.2984</v>
      </c>
      <c r="K1975">
        <v>0.32029999999999997</v>
      </c>
      <c r="L1975">
        <v>0.2959</v>
      </c>
      <c r="M1975">
        <v>0.28389999999999999</v>
      </c>
      <c r="N1975">
        <v>0.28660000000000002</v>
      </c>
      <c r="O1975">
        <v>0.24829999999999999</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row>
    <row r="1976" spans="8:48" x14ac:dyDescent="0.3">
      <c r="H1976" t="s">
        <v>3096</v>
      </c>
      <c r="I1976" t="s">
        <v>3097</v>
      </c>
      <c r="J1976">
        <v>0.33650000000000002</v>
      </c>
      <c r="K1976">
        <v>0.33839999999999998</v>
      </c>
      <c r="L1976">
        <v>0.31519999999999998</v>
      </c>
      <c r="M1976">
        <v>0.30649999999999999</v>
      </c>
      <c r="N1976">
        <v>0.32879999999999998</v>
      </c>
      <c r="O1976">
        <v>0.31609999999999999</v>
      </c>
      <c r="P1976">
        <v>0.1905</v>
      </c>
      <c r="Q1976">
        <v>0.24829999999999999</v>
      </c>
      <c r="R1976">
        <v>0.27110000000000001</v>
      </c>
      <c r="S1976">
        <v>0.17549999999999999</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row>
    <row r="1977" spans="8:48" x14ac:dyDescent="0.3">
      <c r="H1977" t="s">
        <v>3098</v>
      </c>
      <c r="I1977" t="s">
        <v>3099</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0.85019999999999996</v>
      </c>
      <c r="AI1977">
        <v>0.98660000000000003</v>
      </c>
      <c r="AJ1977">
        <v>1.0048999999999999</v>
      </c>
      <c r="AK1977">
        <v>0.9052</v>
      </c>
      <c r="AL1977">
        <v>0.437</v>
      </c>
      <c r="AM1977">
        <v>0.54169999999999996</v>
      </c>
      <c r="AN1977">
        <v>0.37259999999999999</v>
      </c>
      <c r="AO1977">
        <v>0.27210000000000001</v>
      </c>
      <c r="AP1977">
        <v>0.30230000000000001</v>
      </c>
      <c r="AQ1977">
        <v>0.24110000000000001</v>
      </c>
      <c r="AR1977">
        <v>0.3407</v>
      </c>
      <c r="AS1977">
        <v>0.3115</v>
      </c>
      <c r="AT1977">
        <v>0</v>
      </c>
      <c r="AU1977">
        <v>0</v>
      </c>
      <c r="AV1977">
        <v>0</v>
      </c>
    </row>
    <row r="1978" spans="8:48" x14ac:dyDescent="0.3">
      <c r="H1978" t="s">
        <v>948</v>
      </c>
      <c r="I1978" t="s">
        <v>949</v>
      </c>
      <c r="J1978">
        <v>0</v>
      </c>
      <c r="K1978">
        <v>0</v>
      </c>
      <c r="L1978">
        <v>0.1651</v>
      </c>
      <c r="M1978">
        <v>0.43859999999999999</v>
      </c>
      <c r="N1978">
        <v>0.26550000000000001</v>
      </c>
      <c r="O1978">
        <v>0.37840000000000001</v>
      </c>
      <c r="P1978">
        <v>0.4012</v>
      </c>
      <c r="Q1978">
        <v>0.47439999999999999</v>
      </c>
      <c r="R1978">
        <v>0.34060000000000001</v>
      </c>
      <c r="S1978">
        <v>0.16550000000000001</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row>
    <row r="1979" spans="8:48" x14ac:dyDescent="0.3">
      <c r="H1979" t="s">
        <v>3100</v>
      </c>
      <c r="I1979" t="s">
        <v>3101</v>
      </c>
      <c r="J1979">
        <v>0.35470000000000002</v>
      </c>
      <c r="K1979">
        <v>0.29060000000000002</v>
      </c>
      <c r="L1979">
        <v>0.1173</v>
      </c>
      <c r="M1979">
        <v>6.0600000000000001E-2</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row>
    <row r="1980" spans="8:48" x14ac:dyDescent="0.3">
      <c r="H1980" t="s">
        <v>3102</v>
      </c>
      <c r="I1980" t="s">
        <v>3103</v>
      </c>
      <c r="J1980">
        <v>0</v>
      </c>
      <c r="K1980">
        <v>0</v>
      </c>
      <c r="L1980">
        <v>0</v>
      </c>
      <c r="M1980">
        <v>0</v>
      </c>
      <c r="N1980">
        <v>0</v>
      </c>
      <c r="O1980">
        <v>0</v>
      </c>
      <c r="P1980">
        <v>0.25</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row>
    <row r="1981" spans="8:48" x14ac:dyDescent="0.3">
      <c r="H1981" t="s">
        <v>3104</v>
      </c>
      <c r="I1981" t="s">
        <v>3105</v>
      </c>
      <c r="J1981">
        <v>0.30740000000000001</v>
      </c>
      <c r="K1981">
        <v>0.31669999999999998</v>
      </c>
      <c r="L1981">
        <v>0.32269999999999999</v>
      </c>
      <c r="M1981">
        <v>0.33560000000000001</v>
      </c>
      <c r="N1981">
        <v>0.313</v>
      </c>
      <c r="O1981">
        <v>0.32250000000000001</v>
      </c>
      <c r="P1981">
        <v>0.30220000000000002</v>
      </c>
      <c r="Q1981">
        <v>0.24149999999999999</v>
      </c>
      <c r="R1981">
        <v>0.26740000000000003</v>
      </c>
      <c r="S1981">
        <v>0.31900000000000001</v>
      </c>
      <c r="T1981">
        <v>0.25850000000000001</v>
      </c>
      <c r="U1981">
        <v>0.2354</v>
      </c>
      <c r="V1981">
        <v>0.37490000000000001</v>
      </c>
      <c r="W1981">
        <v>0.3322</v>
      </c>
      <c r="X1981">
        <v>0.27960000000000002</v>
      </c>
      <c r="Y1981">
        <v>0</v>
      </c>
      <c r="Z1981">
        <v>0</v>
      </c>
      <c r="AA1981">
        <v>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0</v>
      </c>
    </row>
    <row r="1982" spans="8:48" x14ac:dyDescent="0.3">
      <c r="H1982" t="s">
        <v>3106</v>
      </c>
      <c r="I1982" t="s">
        <v>3107</v>
      </c>
      <c r="J1982">
        <v>0.23980000000000001</v>
      </c>
      <c r="K1982">
        <v>0.27239999999999998</v>
      </c>
      <c r="L1982">
        <v>0.32479999999999998</v>
      </c>
      <c r="M1982">
        <v>0.32619999999999999</v>
      </c>
      <c r="N1982">
        <v>0.33660000000000001</v>
      </c>
      <c r="O1982">
        <v>0.29339999999999999</v>
      </c>
      <c r="P1982">
        <v>0.214</v>
      </c>
      <c r="Q1982">
        <v>0.2046</v>
      </c>
      <c r="R1982">
        <v>0.26440000000000002</v>
      </c>
      <c r="S1982">
        <v>0.28249999999999997</v>
      </c>
      <c r="T1982">
        <v>0.26179999999999998</v>
      </c>
      <c r="U1982">
        <v>0.45369999999999999</v>
      </c>
      <c r="V1982">
        <v>0.46529999999999999</v>
      </c>
      <c r="W1982">
        <v>0.48849999999999999</v>
      </c>
      <c r="X1982">
        <v>0.43980000000000002</v>
      </c>
      <c r="Y1982">
        <v>0.45889999999999997</v>
      </c>
      <c r="Z1982">
        <v>0.4728</v>
      </c>
      <c r="AA1982">
        <v>0.57030000000000003</v>
      </c>
      <c r="AB1982">
        <v>0.74480000000000002</v>
      </c>
      <c r="AC1982">
        <v>0.76219999999999999</v>
      </c>
      <c r="AD1982">
        <v>0.65400000000000003</v>
      </c>
      <c r="AE1982">
        <v>0.57069999999999999</v>
      </c>
      <c r="AF1982">
        <v>0.50900000000000001</v>
      </c>
      <c r="AG1982">
        <v>0</v>
      </c>
      <c r="AH1982">
        <v>0</v>
      </c>
      <c r="AI1982">
        <v>0</v>
      </c>
      <c r="AJ1982">
        <v>0</v>
      </c>
      <c r="AK1982">
        <v>0</v>
      </c>
      <c r="AL1982">
        <v>0</v>
      </c>
      <c r="AM1982">
        <v>0</v>
      </c>
      <c r="AN1982">
        <v>0</v>
      </c>
      <c r="AO1982">
        <v>0</v>
      </c>
      <c r="AP1982">
        <v>0</v>
      </c>
      <c r="AQ1982">
        <v>0</v>
      </c>
      <c r="AR1982">
        <v>0</v>
      </c>
      <c r="AS1982">
        <v>0</v>
      </c>
      <c r="AT1982">
        <v>0</v>
      </c>
      <c r="AU1982">
        <v>0</v>
      </c>
      <c r="AV1982">
        <v>0</v>
      </c>
    </row>
    <row r="1983" spans="8:48" x14ac:dyDescent="0.3">
      <c r="H1983" t="s">
        <v>3108</v>
      </c>
      <c r="I1983" t="s">
        <v>3109</v>
      </c>
      <c r="J1983">
        <v>0</v>
      </c>
      <c r="K1983">
        <v>0</v>
      </c>
      <c r="L1983">
        <v>0.13700000000000001</v>
      </c>
      <c r="M1983">
        <v>0.11459999999999999</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row>
    <row r="1984" spans="8:48" x14ac:dyDescent="0.3">
      <c r="H1984" t="s">
        <v>3110</v>
      </c>
      <c r="I1984" t="s">
        <v>3111</v>
      </c>
      <c r="J1984">
        <v>0.26279999999999998</v>
      </c>
      <c r="K1984">
        <v>0.42659999999999998</v>
      </c>
      <c r="L1984">
        <v>0.3836</v>
      </c>
      <c r="M1984">
        <v>0.23530000000000001</v>
      </c>
      <c r="N1984">
        <v>0.27789999999999998</v>
      </c>
      <c r="O1984">
        <v>0.31019999999999998</v>
      </c>
      <c r="P1984">
        <v>0.33350000000000002</v>
      </c>
      <c r="Q1984">
        <v>0</v>
      </c>
      <c r="R1984">
        <v>0.2671</v>
      </c>
      <c r="S1984">
        <v>0.20280000000000001</v>
      </c>
      <c r="T1984">
        <v>0.24879999999999999</v>
      </c>
      <c r="U1984">
        <v>0.18729999999999999</v>
      </c>
      <c r="V1984">
        <v>0.31059999999999999</v>
      </c>
      <c r="W1984">
        <v>0.20979999999999999</v>
      </c>
      <c r="X1984">
        <v>0.1988</v>
      </c>
      <c r="Y1984">
        <v>0.20480000000000001</v>
      </c>
      <c r="Z1984">
        <v>0.12720000000000001</v>
      </c>
      <c r="AA1984">
        <v>9.7299999999999998E-2</v>
      </c>
      <c r="AB1984">
        <v>8.0799999999999997E-2</v>
      </c>
      <c r="AC1984">
        <v>0.1027</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row>
    <row r="1985" spans="8:48" x14ac:dyDescent="0.3">
      <c r="H1985" t="s">
        <v>1927</v>
      </c>
      <c r="I1985" t="s">
        <v>1928</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0.31730000000000003</v>
      </c>
      <c r="AO1985">
        <v>0.34939999999999999</v>
      </c>
      <c r="AP1985">
        <v>0</v>
      </c>
      <c r="AQ1985">
        <v>0</v>
      </c>
      <c r="AR1985">
        <v>0</v>
      </c>
      <c r="AS1985">
        <v>0</v>
      </c>
      <c r="AT1985">
        <v>0</v>
      </c>
      <c r="AU1985">
        <v>0</v>
      </c>
      <c r="AV1985">
        <v>0</v>
      </c>
    </row>
    <row r="1986" spans="8:48" x14ac:dyDescent="0.3">
      <c r="H1986" t="s">
        <v>1931</v>
      </c>
      <c r="I1986" t="s">
        <v>1932</v>
      </c>
      <c r="J1986">
        <v>0</v>
      </c>
      <c r="K1986">
        <v>0</v>
      </c>
      <c r="L1986">
        <v>0.151</v>
      </c>
      <c r="M1986">
        <v>0.12690000000000001</v>
      </c>
      <c r="N1986">
        <v>0.17050000000000001</v>
      </c>
      <c r="O1986">
        <v>0.13039999999999999</v>
      </c>
      <c r="P1986">
        <v>0.2772</v>
      </c>
      <c r="Q1986">
        <v>0.30890000000000001</v>
      </c>
      <c r="R1986">
        <v>0.2576</v>
      </c>
      <c r="S1986">
        <v>0.23549999999999999</v>
      </c>
      <c r="T1986">
        <v>0.12280000000000001</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row>
    <row r="1987" spans="8:48" x14ac:dyDescent="0.3">
      <c r="H1987" t="s">
        <v>3112</v>
      </c>
      <c r="I1987" t="s">
        <v>3113</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0.29780000000000001</v>
      </c>
      <c r="AT1987">
        <v>0.31909999999999999</v>
      </c>
      <c r="AU1987">
        <v>0.24979999999999999</v>
      </c>
      <c r="AV1987">
        <v>0</v>
      </c>
    </row>
    <row r="1988" spans="8:48" x14ac:dyDescent="0.3">
      <c r="H1988" t="s">
        <v>3114</v>
      </c>
      <c r="I1988" t="s">
        <v>3115</v>
      </c>
      <c r="J1988">
        <v>0</v>
      </c>
      <c r="K1988">
        <v>0</v>
      </c>
      <c r="L1988">
        <v>0</v>
      </c>
      <c r="M1988">
        <v>0</v>
      </c>
      <c r="N1988">
        <v>0</v>
      </c>
      <c r="O1988">
        <v>0</v>
      </c>
      <c r="P1988">
        <v>0</v>
      </c>
      <c r="Q1988">
        <v>0</v>
      </c>
      <c r="R1988">
        <v>0</v>
      </c>
      <c r="S1988">
        <v>0</v>
      </c>
      <c r="T1988">
        <v>0</v>
      </c>
      <c r="U1988">
        <v>0</v>
      </c>
      <c r="V1988">
        <v>0</v>
      </c>
      <c r="W1988">
        <v>0</v>
      </c>
      <c r="X1988">
        <v>0</v>
      </c>
      <c r="Y1988">
        <v>0.35039999999999999</v>
      </c>
      <c r="Z1988">
        <v>0.34029999999999999</v>
      </c>
      <c r="AA1988">
        <v>0.46010000000000001</v>
      </c>
      <c r="AB1988">
        <v>0.34189999999999998</v>
      </c>
      <c r="AC1988">
        <v>0.3286</v>
      </c>
      <c r="AD1988">
        <v>0.26519999999999999</v>
      </c>
      <c r="AE1988">
        <v>0.247</v>
      </c>
      <c r="AF1988">
        <v>0.35560000000000003</v>
      </c>
      <c r="AG1988">
        <v>0.4839</v>
      </c>
      <c r="AH1988">
        <v>0.64749999999999996</v>
      </c>
      <c r="AI1988">
        <v>0.59640000000000004</v>
      </c>
      <c r="AJ1988">
        <v>0.70099999999999996</v>
      </c>
      <c r="AK1988">
        <v>0.86950000000000005</v>
      </c>
      <c r="AL1988">
        <v>0</v>
      </c>
      <c r="AM1988">
        <v>0</v>
      </c>
      <c r="AN1988">
        <v>0</v>
      </c>
      <c r="AO1988">
        <v>0</v>
      </c>
      <c r="AP1988">
        <v>0</v>
      </c>
      <c r="AQ1988">
        <v>0</v>
      </c>
      <c r="AR1988">
        <v>0</v>
      </c>
      <c r="AS1988">
        <v>0</v>
      </c>
      <c r="AT1988">
        <v>0</v>
      </c>
      <c r="AU1988">
        <v>0</v>
      </c>
      <c r="AV1988">
        <v>0</v>
      </c>
    </row>
    <row r="1989" spans="8:48" x14ac:dyDescent="0.3">
      <c r="H1989" t="s">
        <v>3116</v>
      </c>
      <c r="I1989" t="s">
        <v>3117</v>
      </c>
      <c r="J1989">
        <v>0</v>
      </c>
      <c r="K1989">
        <v>0</v>
      </c>
      <c r="L1989">
        <v>0</v>
      </c>
      <c r="M1989">
        <v>0</v>
      </c>
      <c r="N1989">
        <v>0</v>
      </c>
      <c r="O1989">
        <v>0</v>
      </c>
      <c r="P1989">
        <v>0</v>
      </c>
      <c r="Q1989">
        <v>0</v>
      </c>
      <c r="R1989">
        <v>0</v>
      </c>
      <c r="S1989">
        <v>0</v>
      </c>
      <c r="T1989">
        <v>0</v>
      </c>
      <c r="U1989">
        <v>0</v>
      </c>
      <c r="V1989">
        <v>0</v>
      </c>
      <c r="W1989">
        <v>0</v>
      </c>
      <c r="X1989">
        <v>0</v>
      </c>
      <c r="Y1989">
        <v>0.2382</v>
      </c>
      <c r="Z1989">
        <v>0.65810000000000002</v>
      </c>
      <c r="AA1989">
        <v>0.4178</v>
      </c>
      <c r="AB1989">
        <v>0.34129999999999999</v>
      </c>
      <c r="AC1989">
        <v>0.29859999999999998</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row>
    <row r="1990" spans="8:48" x14ac:dyDescent="0.3">
      <c r="H1990" t="s">
        <v>341</v>
      </c>
      <c r="I1990" t="s">
        <v>536</v>
      </c>
      <c r="J1990">
        <v>0</v>
      </c>
      <c r="K1990">
        <v>0</v>
      </c>
      <c r="L1990">
        <v>0</v>
      </c>
      <c r="M1990">
        <v>0.36499999999999999</v>
      </c>
      <c r="N1990">
        <v>0.31790000000000002</v>
      </c>
      <c r="O1990">
        <v>0.39689999999999998</v>
      </c>
      <c r="P1990">
        <v>0.40289999999999998</v>
      </c>
      <c r="Q1990">
        <v>5.5300000000000002E-2</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row>
    <row r="1991" spans="8:48" x14ac:dyDescent="0.3">
      <c r="H1991" t="s">
        <v>1096</v>
      </c>
      <c r="I1991" t="s">
        <v>1097</v>
      </c>
      <c r="J1991">
        <v>0</v>
      </c>
      <c r="K1991">
        <v>0</v>
      </c>
      <c r="L1991">
        <v>0</v>
      </c>
      <c r="M1991">
        <v>0</v>
      </c>
      <c r="N1991">
        <v>0</v>
      </c>
      <c r="O1991">
        <v>0</v>
      </c>
      <c r="P1991">
        <v>0</v>
      </c>
      <c r="Q1991">
        <v>0</v>
      </c>
      <c r="R1991">
        <v>0.27660000000000001</v>
      </c>
      <c r="S1991">
        <v>0.30209999999999998</v>
      </c>
      <c r="T1991">
        <v>0.40960000000000002</v>
      </c>
      <c r="U1991">
        <v>0.38900000000000001</v>
      </c>
      <c r="V1991">
        <v>0.38740000000000002</v>
      </c>
      <c r="W1991">
        <v>0.36280000000000001</v>
      </c>
      <c r="X1991">
        <v>0.34710000000000002</v>
      </c>
      <c r="Y1991">
        <v>0.4612</v>
      </c>
      <c r="Z1991">
        <v>0.56289999999999996</v>
      </c>
      <c r="AA1991">
        <v>0.53210000000000002</v>
      </c>
      <c r="AB1991">
        <v>0.71560000000000001</v>
      </c>
      <c r="AC1991">
        <v>0.93420000000000003</v>
      </c>
      <c r="AD1991">
        <v>0.63790000000000002</v>
      </c>
      <c r="AE1991">
        <v>0.90410000000000001</v>
      </c>
      <c r="AF1991">
        <v>0.96189999999999998</v>
      </c>
      <c r="AG1991">
        <v>1.1297999999999999</v>
      </c>
      <c r="AH1991">
        <v>1.2245999999999999</v>
      </c>
      <c r="AI1991">
        <v>1.0472999999999999</v>
      </c>
      <c r="AJ1991">
        <v>1.2905</v>
      </c>
      <c r="AK1991">
        <v>1.2658</v>
      </c>
      <c r="AL1991">
        <v>1.0190999999999999</v>
      </c>
      <c r="AM1991">
        <v>1.0409999999999999</v>
      </c>
      <c r="AN1991">
        <v>0.81130000000000002</v>
      </c>
      <c r="AO1991">
        <v>0.78349999999999997</v>
      </c>
      <c r="AP1991">
        <v>0.95850000000000002</v>
      </c>
      <c r="AQ1991">
        <v>0.67600000000000005</v>
      </c>
      <c r="AR1991">
        <v>0.86450000000000005</v>
      </c>
      <c r="AS1991">
        <v>0.80769999999999997</v>
      </c>
      <c r="AT1991">
        <v>0</v>
      </c>
      <c r="AU1991">
        <v>0</v>
      </c>
      <c r="AV1991">
        <v>0</v>
      </c>
    </row>
    <row r="1992" spans="8:48" x14ac:dyDescent="0.3">
      <c r="H1992" t="s">
        <v>3118</v>
      </c>
      <c r="I1992" t="s">
        <v>3119</v>
      </c>
      <c r="J1992">
        <v>0</v>
      </c>
      <c r="K1992">
        <v>0</v>
      </c>
      <c r="L1992">
        <v>0</v>
      </c>
      <c r="M1992">
        <v>0.1221</v>
      </c>
      <c r="N1992">
        <v>0</v>
      </c>
      <c r="O1992">
        <v>0</v>
      </c>
      <c r="P1992">
        <v>0</v>
      </c>
      <c r="Q1992">
        <v>0</v>
      </c>
      <c r="R1992">
        <v>0</v>
      </c>
      <c r="S1992">
        <v>0</v>
      </c>
      <c r="T1992">
        <v>0</v>
      </c>
      <c r="U1992">
        <v>0</v>
      </c>
      <c r="V1992">
        <v>0</v>
      </c>
      <c r="W1992">
        <v>0</v>
      </c>
      <c r="X1992">
        <v>0</v>
      </c>
      <c r="Y1992">
        <v>0</v>
      </c>
      <c r="Z1992">
        <v>0.4425</v>
      </c>
      <c r="AA1992">
        <v>0.52180000000000004</v>
      </c>
      <c r="AB1992">
        <v>0.9113</v>
      </c>
      <c r="AC1992">
        <v>0.77739999999999998</v>
      </c>
      <c r="AD1992">
        <v>0.43580000000000002</v>
      </c>
      <c r="AE1992">
        <v>0.32150000000000001</v>
      </c>
      <c r="AF1992">
        <v>0.57840000000000003</v>
      </c>
      <c r="AG1992">
        <v>0</v>
      </c>
      <c r="AH1992">
        <v>0</v>
      </c>
      <c r="AI1992">
        <v>0</v>
      </c>
      <c r="AJ1992">
        <v>0</v>
      </c>
      <c r="AK1992">
        <v>0</v>
      </c>
      <c r="AL1992">
        <v>0</v>
      </c>
      <c r="AM1992">
        <v>0</v>
      </c>
      <c r="AN1992">
        <v>0</v>
      </c>
      <c r="AO1992">
        <v>0</v>
      </c>
      <c r="AP1992">
        <v>0</v>
      </c>
      <c r="AQ1992">
        <v>0</v>
      </c>
      <c r="AR1992">
        <v>0</v>
      </c>
      <c r="AS1992">
        <v>0</v>
      </c>
      <c r="AT1992">
        <v>0</v>
      </c>
      <c r="AU1992">
        <v>0</v>
      </c>
      <c r="AV1992">
        <v>0</v>
      </c>
    </row>
    <row r="1993" spans="8:48" x14ac:dyDescent="0.3">
      <c r="H1993" t="s">
        <v>1938</v>
      </c>
      <c r="I1993" t="s">
        <v>1939</v>
      </c>
      <c r="J1993">
        <v>0</v>
      </c>
      <c r="K1993">
        <v>0</v>
      </c>
      <c r="L1993">
        <v>0</v>
      </c>
      <c r="M1993">
        <v>0</v>
      </c>
      <c r="N1993">
        <v>0</v>
      </c>
      <c r="O1993">
        <v>0</v>
      </c>
      <c r="P1993">
        <v>0</v>
      </c>
      <c r="Q1993">
        <v>0</v>
      </c>
      <c r="R1993">
        <v>0</v>
      </c>
      <c r="S1993">
        <v>0.5504</v>
      </c>
      <c r="T1993">
        <v>0.62560000000000004</v>
      </c>
      <c r="U1993">
        <v>1.1651</v>
      </c>
      <c r="V1993">
        <v>1.0528</v>
      </c>
      <c r="W1993">
        <v>1.0845</v>
      </c>
      <c r="X1993">
        <v>0.88560000000000005</v>
      </c>
      <c r="Y1993">
        <v>0.96099999999999997</v>
      </c>
      <c r="Z1993">
        <v>0.98329999999999995</v>
      </c>
      <c r="AA1993">
        <v>1.032</v>
      </c>
      <c r="AB1993">
        <v>1.0637000000000001</v>
      </c>
      <c r="AC1993">
        <v>0.91649999999999998</v>
      </c>
      <c r="AD1993">
        <v>0.86429999999999996</v>
      </c>
      <c r="AE1993">
        <v>0.64710000000000001</v>
      </c>
      <c r="AF1993">
        <v>0.58879999999999999</v>
      </c>
      <c r="AG1993">
        <v>0.49170000000000003</v>
      </c>
      <c r="AH1993">
        <v>0.47899999999999998</v>
      </c>
      <c r="AI1993">
        <v>0.4304</v>
      </c>
      <c r="AJ1993">
        <v>0.48180000000000001</v>
      </c>
      <c r="AK1993">
        <v>0.69699999999999995</v>
      </c>
      <c r="AL1993">
        <v>0.48139999999999999</v>
      </c>
      <c r="AM1993">
        <v>0.58550000000000002</v>
      </c>
      <c r="AN1993">
        <v>0.80430000000000001</v>
      </c>
      <c r="AO1993">
        <v>0.84789999999999999</v>
      </c>
      <c r="AP1993">
        <v>1.1327</v>
      </c>
      <c r="AQ1993">
        <v>1.0081</v>
      </c>
      <c r="AR1993">
        <v>0.81269999999999998</v>
      </c>
      <c r="AS1993">
        <v>0.85919999999999996</v>
      </c>
      <c r="AT1993">
        <v>0.4894</v>
      </c>
      <c r="AU1993">
        <v>0.4874</v>
      </c>
      <c r="AV1993">
        <v>0</v>
      </c>
    </row>
    <row r="1994" spans="8:48" x14ac:dyDescent="0.3">
      <c r="H1994" t="s">
        <v>952</v>
      </c>
      <c r="I1994" t="s">
        <v>953</v>
      </c>
      <c r="J1994">
        <v>0</v>
      </c>
      <c r="K1994">
        <v>0</v>
      </c>
      <c r="L1994">
        <v>0</v>
      </c>
      <c r="M1994">
        <v>0</v>
      </c>
      <c r="N1994">
        <v>0</v>
      </c>
      <c r="O1994">
        <v>0</v>
      </c>
      <c r="P1994">
        <v>0</v>
      </c>
      <c r="Q1994">
        <v>0</v>
      </c>
      <c r="R1994">
        <v>0.89649999999999996</v>
      </c>
      <c r="S1994">
        <v>1.0559000000000001</v>
      </c>
      <c r="T1994">
        <v>0.999</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row>
    <row r="1995" spans="8:48" x14ac:dyDescent="0.3">
      <c r="H1995" t="s">
        <v>3120</v>
      </c>
      <c r="I1995" t="s">
        <v>3121</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5.0999999999999997E-2</v>
      </c>
      <c r="AD1995">
        <v>9.5600000000000004E-2</v>
      </c>
      <c r="AE1995">
        <v>0.14069999999999999</v>
      </c>
      <c r="AF1995">
        <v>0.2021</v>
      </c>
      <c r="AG1995">
        <v>0.10730000000000001</v>
      </c>
      <c r="AH1995">
        <v>9.11E-2</v>
      </c>
      <c r="AI1995">
        <v>6.8900000000000003E-2</v>
      </c>
      <c r="AJ1995">
        <v>0.1011</v>
      </c>
      <c r="AK1995">
        <v>9.5299999999999996E-2</v>
      </c>
      <c r="AL1995">
        <v>6.1699999999999998E-2</v>
      </c>
      <c r="AM1995">
        <v>6.93E-2</v>
      </c>
      <c r="AN1995">
        <v>5.8299999999999998E-2</v>
      </c>
      <c r="AO1995">
        <v>3.5999999999999999E-3</v>
      </c>
      <c r="AP1995">
        <v>0</v>
      </c>
      <c r="AQ1995">
        <v>0</v>
      </c>
      <c r="AR1995">
        <v>0</v>
      </c>
      <c r="AS1995">
        <v>0</v>
      </c>
      <c r="AT1995">
        <v>0</v>
      </c>
      <c r="AU1995">
        <v>0</v>
      </c>
      <c r="AV1995">
        <v>0</v>
      </c>
    </row>
    <row r="1996" spans="8:48" x14ac:dyDescent="0.3">
      <c r="H1996" t="s">
        <v>3122</v>
      </c>
      <c r="I1996" t="s">
        <v>3123</v>
      </c>
      <c r="J1996">
        <v>0</v>
      </c>
      <c r="K1996">
        <v>0</v>
      </c>
      <c r="L1996">
        <v>0</v>
      </c>
      <c r="M1996">
        <v>0.18609999999999999</v>
      </c>
      <c r="N1996">
        <v>0.16689999999999999</v>
      </c>
      <c r="O1996">
        <v>0.11020000000000001</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row>
    <row r="1997" spans="8:48" x14ac:dyDescent="0.3">
      <c r="H1997" t="s">
        <v>1948</v>
      </c>
      <c r="I1997" t="s">
        <v>1949</v>
      </c>
      <c r="J1997">
        <v>0</v>
      </c>
      <c r="K1997">
        <v>0</v>
      </c>
      <c r="L1997">
        <v>0</v>
      </c>
      <c r="M1997">
        <v>0</v>
      </c>
      <c r="N1997">
        <v>0</v>
      </c>
      <c r="O1997">
        <v>0</v>
      </c>
      <c r="P1997">
        <v>0</v>
      </c>
      <c r="Q1997">
        <v>0</v>
      </c>
      <c r="R1997">
        <v>0</v>
      </c>
      <c r="S1997">
        <v>0</v>
      </c>
      <c r="T1997">
        <v>0</v>
      </c>
      <c r="U1997">
        <v>0</v>
      </c>
      <c r="V1997">
        <v>0</v>
      </c>
      <c r="W1997">
        <v>0</v>
      </c>
      <c r="X1997">
        <v>0</v>
      </c>
      <c r="Y1997">
        <v>0</v>
      </c>
      <c r="Z1997">
        <v>0</v>
      </c>
      <c r="AA1997">
        <v>0.48920000000000002</v>
      </c>
      <c r="AB1997">
        <v>0.47160000000000002</v>
      </c>
      <c r="AC1997">
        <v>0.45169999999999999</v>
      </c>
      <c r="AD1997">
        <v>0.65669999999999995</v>
      </c>
      <c r="AE1997">
        <v>0.51929999999999998</v>
      </c>
      <c r="AF1997">
        <v>0.66020000000000001</v>
      </c>
      <c r="AG1997">
        <v>0.60970000000000002</v>
      </c>
      <c r="AH1997">
        <v>0.49359999999999998</v>
      </c>
      <c r="AI1997">
        <v>0.45839999999999997</v>
      </c>
      <c r="AJ1997">
        <v>0.46489999999999998</v>
      </c>
      <c r="AK1997">
        <v>0.3765</v>
      </c>
      <c r="AL1997">
        <v>0.24340000000000001</v>
      </c>
      <c r="AM1997">
        <v>0.54039999999999999</v>
      </c>
      <c r="AN1997">
        <v>0.70540000000000003</v>
      </c>
      <c r="AO1997">
        <v>0.65039999999999998</v>
      </c>
      <c r="AP1997">
        <v>0.63470000000000004</v>
      </c>
      <c r="AQ1997">
        <v>0.53190000000000004</v>
      </c>
      <c r="AR1997">
        <v>0.43969999999999998</v>
      </c>
      <c r="AS1997">
        <v>0.35</v>
      </c>
      <c r="AT1997">
        <v>0.57240000000000002</v>
      </c>
      <c r="AU1997">
        <v>0</v>
      </c>
      <c r="AV1997">
        <v>0</v>
      </c>
    </row>
    <row r="1998" spans="8:48" x14ac:dyDescent="0.3">
      <c r="H1998" t="s">
        <v>1950</v>
      </c>
      <c r="I1998" t="s">
        <v>1951</v>
      </c>
      <c r="J1998">
        <v>0</v>
      </c>
      <c r="K1998">
        <v>0</v>
      </c>
      <c r="L1998">
        <v>0</v>
      </c>
      <c r="M1998">
        <v>0</v>
      </c>
      <c r="N1998">
        <v>0</v>
      </c>
      <c r="O1998">
        <v>0.2195</v>
      </c>
      <c r="P1998">
        <v>0.25979999999999998</v>
      </c>
      <c r="Q1998">
        <v>0.26769999999999999</v>
      </c>
      <c r="R1998">
        <v>0.32740000000000002</v>
      </c>
      <c r="S1998">
        <v>0.35270000000000001</v>
      </c>
      <c r="T1998">
        <v>0.26769999999999999</v>
      </c>
      <c r="U1998">
        <v>0.1726</v>
      </c>
      <c r="V1998">
        <v>0.12230000000000001</v>
      </c>
      <c r="W1998">
        <v>0.10349999999999999</v>
      </c>
      <c r="X1998">
        <v>0.1207</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row>
    <row r="1999" spans="8:48" x14ac:dyDescent="0.3">
      <c r="H1999" t="s">
        <v>1962</v>
      </c>
      <c r="I1999" t="s">
        <v>1963</v>
      </c>
      <c r="J1999">
        <v>0.316</v>
      </c>
      <c r="K1999">
        <v>0.25519999999999998</v>
      </c>
      <c r="L1999">
        <v>0.24610000000000001</v>
      </c>
      <c r="M1999">
        <v>0.28560000000000002</v>
      </c>
      <c r="N1999">
        <v>0.32650000000000001</v>
      </c>
      <c r="O1999">
        <v>0.26669999999999999</v>
      </c>
      <c r="P1999">
        <v>0.30769999999999997</v>
      </c>
      <c r="Q1999">
        <v>0.30120000000000002</v>
      </c>
      <c r="R1999">
        <v>0.31580000000000003</v>
      </c>
      <c r="S1999">
        <v>0.33329999999999999</v>
      </c>
      <c r="T1999">
        <v>0.34760000000000002</v>
      </c>
      <c r="U1999">
        <v>0.3029</v>
      </c>
      <c r="V1999">
        <v>0.25950000000000001</v>
      </c>
      <c r="W1999">
        <v>0.23280000000000001</v>
      </c>
      <c r="X1999">
        <v>0.25879999999999997</v>
      </c>
      <c r="Y1999">
        <v>0</v>
      </c>
      <c r="Z1999">
        <v>0</v>
      </c>
      <c r="AA1999">
        <v>0</v>
      </c>
      <c r="AB1999">
        <v>0.1166</v>
      </c>
      <c r="AC1999">
        <v>0.1237</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row>
    <row r="2000" spans="8:48" x14ac:dyDescent="0.3">
      <c r="H2000" t="s">
        <v>3124</v>
      </c>
      <c r="I2000" t="s">
        <v>3125</v>
      </c>
      <c r="J2000">
        <v>0.33100000000000002</v>
      </c>
      <c r="K2000">
        <v>0.33050000000000002</v>
      </c>
      <c r="L2000">
        <v>0.2787</v>
      </c>
      <c r="M2000">
        <v>0.313</v>
      </c>
      <c r="N2000">
        <v>0.33539999999999998</v>
      </c>
      <c r="O2000">
        <v>0.33850000000000002</v>
      </c>
      <c r="P2000">
        <v>0.307</v>
      </c>
      <c r="Q2000">
        <v>0.30830000000000002</v>
      </c>
      <c r="R2000">
        <v>0.3427</v>
      </c>
      <c r="S2000">
        <v>0.37259999999999999</v>
      </c>
      <c r="T2000">
        <v>0.4773</v>
      </c>
      <c r="U2000">
        <v>0.37659999999999999</v>
      </c>
      <c r="V2000">
        <v>0.317</v>
      </c>
      <c r="W2000">
        <v>0.31580000000000003</v>
      </c>
      <c r="X2000">
        <v>0.35610000000000003</v>
      </c>
      <c r="Y2000">
        <v>0.35720000000000002</v>
      </c>
      <c r="Z2000">
        <v>0.39479999999999998</v>
      </c>
      <c r="AA2000">
        <v>0.3785</v>
      </c>
      <c r="AB2000">
        <v>0.49930000000000002</v>
      </c>
      <c r="AC2000">
        <v>0.52239999999999998</v>
      </c>
      <c r="AD2000">
        <v>0.74119999999999997</v>
      </c>
      <c r="AE2000">
        <v>0.67810000000000004</v>
      </c>
      <c r="AF2000">
        <v>0</v>
      </c>
      <c r="AG2000">
        <v>0</v>
      </c>
      <c r="AH2000">
        <v>0</v>
      </c>
      <c r="AI2000">
        <v>0</v>
      </c>
      <c r="AJ2000">
        <v>0</v>
      </c>
      <c r="AK2000">
        <v>0</v>
      </c>
      <c r="AL2000">
        <v>0</v>
      </c>
      <c r="AM2000">
        <v>0</v>
      </c>
      <c r="AN2000">
        <v>0</v>
      </c>
      <c r="AO2000">
        <v>0</v>
      </c>
      <c r="AP2000">
        <v>0</v>
      </c>
      <c r="AQ2000">
        <v>0</v>
      </c>
      <c r="AR2000">
        <v>0</v>
      </c>
      <c r="AS2000">
        <v>0</v>
      </c>
      <c r="AT2000">
        <v>0</v>
      </c>
      <c r="AU2000">
        <v>0</v>
      </c>
      <c r="AV2000">
        <v>0</v>
      </c>
    </row>
    <row r="2001" spans="8:48" x14ac:dyDescent="0.3">
      <c r="H2001" t="s">
        <v>1973</v>
      </c>
      <c r="I2001" t="s">
        <v>1974</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0.1056</v>
      </c>
      <c r="AC2001">
        <v>0.123</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row>
    <row r="2002" spans="8:48" x14ac:dyDescent="0.3">
      <c r="H2002" t="s">
        <v>3126</v>
      </c>
      <c r="I2002" t="s">
        <v>3127</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0.69499999999999995</v>
      </c>
      <c r="AF2002">
        <v>0.74370000000000003</v>
      </c>
      <c r="AG2002">
        <v>0.75329999999999997</v>
      </c>
      <c r="AH2002">
        <v>0.70720000000000005</v>
      </c>
      <c r="AI2002">
        <v>0.65439999999999998</v>
      </c>
      <c r="AJ2002">
        <v>0.71389999999999998</v>
      </c>
      <c r="AK2002">
        <v>0.76370000000000005</v>
      </c>
      <c r="AL2002">
        <v>0.60029999999999994</v>
      </c>
      <c r="AM2002">
        <v>0</v>
      </c>
      <c r="AN2002">
        <v>0</v>
      </c>
      <c r="AO2002">
        <v>0</v>
      </c>
      <c r="AP2002">
        <v>0</v>
      </c>
      <c r="AQ2002">
        <v>0</v>
      </c>
      <c r="AR2002">
        <v>0</v>
      </c>
      <c r="AS2002">
        <v>0</v>
      </c>
      <c r="AT2002">
        <v>0</v>
      </c>
      <c r="AU2002">
        <v>0</v>
      </c>
      <c r="AV2002">
        <v>0</v>
      </c>
    </row>
    <row r="2003" spans="8:48" x14ac:dyDescent="0.3">
      <c r="H2003" t="s">
        <v>1983</v>
      </c>
      <c r="I2003" t="s">
        <v>1984</v>
      </c>
      <c r="J2003">
        <v>0</v>
      </c>
      <c r="K2003">
        <v>0.34470000000000001</v>
      </c>
      <c r="L2003">
        <v>0.31790000000000002</v>
      </c>
      <c r="M2003">
        <v>0.34260000000000002</v>
      </c>
      <c r="N2003">
        <v>0.42930000000000001</v>
      </c>
      <c r="O2003">
        <v>0.34239999999999998</v>
      </c>
      <c r="P2003">
        <v>0.26850000000000002</v>
      </c>
      <c r="Q2003">
        <v>0.25530000000000003</v>
      </c>
      <c r="R2003">
        <v>0.2429</v>
      </c>
      <c r="S2003">
        <v>0.2606</v>
      </c>
      <c r="T2003">
        <v>0.28499999999999998</v>
      </c>
      <c r="U2003">
        <v>0.29899999999999999</v>
      </c>
      <c r="V2003">
        <v>0.28439999999999999</v>
      </c>
      <c r="W2003">
        <v>0.26050000000000001</v>
      </c>
      <c r="X2003">
        <v>0.26850000000000002</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row>
    <row r="2004" spans="8:48" x14ac:dyDescent="0.3">
      <c r="H2004" t="s">
        <v>1987</v>
      </c>
      <c r="I2004" t="s">
        <v>1988</v>
      </c>
      <c r="J2004">
        <v>0.2873</v>
      </c>
      <c r="K2004">
        <v>0.91279999999999994</v>
      </c>
      <c r="L2004">
        <v>0.76619999999999999</v>
      </c>
      <c r="M2004">
        <v>0.71109999999999995</v>
      </c>
      <c r="N2004">
        <v>0.65039999999999998</v>
      </c>
      <c r="O2004">
        <v>0.77749999999999997</v>
      </c>
      <c r="P2004">
        <v>0.56210000000000004</v>
      </c>
      <c r="Q2004">
        <v>0.68659999999999999</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row>
    <row r="2005" spans="8:48" x14ac:dyDescent="0.3">
      <c r="H2005" t="s">
        <v>1995</v>
      </c>
      <c r="I2005" t="s">
        <v>1996</v>
      </c>
      <c r="J2005">
        <v>0</v>
      </c>
      <c r="K2005">
        <v>0</v>
      </c>
      <c r="L2005">
        <v>0</v>
      </c>
      <c r="M2005">
        <v>0</v>
      </c>
      <c r="N2005">
        <v>0</v>
      </c>
      <c r="O2005">
        <v>0</v>
      </c>
      <c r="P2005">
        <v>0</v>
      </c>
      <c r="Q2005">
        <v>0</v>
      </c>
      <c r="R2005">
        <v>0</v>
      </c>
      <c r="S2005">
        <v>0</v>
      </c>
      <c r="T2005">
        <v>0</v>
      </c>
      <c r="U2005">
        <v>0</v>
      </c>
      <c r="V2005">
        <v>0</v>
      </c>
      <c r="W2005">
        <v>0</v>
      </c>
      <c r="X2005">
        <v>0</v>
      </c>
      <c r="Y2005">
        <v>0</v>
      </c>
      <c r="Z2005">
        <v>0</v>
      </c>
      <c r="AA2005">
        <v>4.9200000000000001E-2</v>
      </c>
      <c r="AB2005">
        <v>0.17760000000000001</v>
      </c>
      <c r="AC2005">
        <v>0.19370000000000001</v>
      </c>
      <c r="AD2005">
        <v>0.10630000000000001</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row>
    <row r="2006" spans="8:48" x14ac:dyDescent="0.3">
      <c r="H2006" t="s">
        <v>3128</v>
      </c>
      <c r="I2006" t="s">
        <v>3129</v>
      </c>
      <c r="J2006">
        <v>9.06E-2</v>
      </c>
      <c r="K2006">
        <v>0.1057</v>
      </c>
      <c r="L2006">
        <v>8.0699999999999994E-2</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row>
    <row r="2007" spans="8:48" x14ac:dyDescent="0.3">
      <c r="H2007" t="s">
        <v>2011</v>
      </c>
      <c r="I2007" t="s">
        <v>2012</v>
      </c>
      <c r="J2007">
        <v>0</v>
      </c>
      <c r="K2007">
        <v>0</v>
      </c>
      <c r="L2007">
        <v>0</v>
      </c>
      <c r="M2007">
        <v>0</v>
      </c>
      <c r="N2007">
        <v>0.21290000000000001</v>
      </c>
      <c r="O2007">
        <v>0.26050000000000001</v>
      </c>
      <c r="P2007">
        <v>0.30730000000000002</v>
      </c>
      <c r="Q2007">
        <v>0.37030000000000002</v>
      </c>
      <c r="R2007">
        <v>0.3982</v>
      </c>
      <c r="S2007">
        <v>0.45629999999999998</v>
      </c>
      <c r="T2007">
        <v>0.36840000000000001</v>
      </c>
      <c r="U2007">
        <v>0.2641</v>
      </c>
      <c r="V2007">
        <v>0.23350000000000001</v>
      </c>
      <c r="W2007">
        <v>0.2009</v>
      </c>
      <c r="X2007">
        <v>0.18720000000000001</v>
      </c>
      <c r="Y2007">
        <v>0.3387</v>
      </c>
      <c r="Z2007">
        <v>0.37340000000000001</v>
      </c>
      <c r="AA2007">
        <v>0.3533</v>
      </c>
      <c r="AB2007">
        <v>0.3997</v>
      </c>
      <c r="AC2007">
        <v>0.42699999999999999</v>
      </c>
      <c r="AD2007">
        <v>0.48399999999999999</v>
      </c>
      <c r="AE2007">
        <v>0.3846</v>
      </c>
      <c r="AF2007">
        <v>0.26019999999999999</v>
      </c>
      <c r="AG2007">
        <v>0</v>
      </c>
      <c r="AH2007">
        <v>0</v>
      </c>
      <c r="AI2007">
        <v>0</v>
      </c>
      <c r="AJ2007">
        <v>0</v>
      </c>
      <c r="AK2007">
        <v>0</v>
      </c>
      <c r="AL2007">
        <v>0</v>
      </c>
      <c r="AM2007">
        <v>0</v>
      </c>
      <c r="AN2007">
        <v>0</v>
      </c>
      <c r="AO2007">
        <v>0</v>
      </c>
      <c r="AP2007">
        <v>0</v>
      </c>
      <c r="AQ2007">
        <v>0</v>
      </c>
      <c r="AR2007">
        <v>0</v>
      </c>
      <c r="AS2007">
        <v>0</v>
      </c>
      <c r="AT2007">
        <v>0</v>
      </c>
      <c r="AU2007">
        <v>0</v>
      </c>
      <c r="AV2007">
        <v>0</v>
      </c>
    </row>
    <row r="2008" spans="8:48" x14ac:dyDescent="0.3">
      <c r="H2008" t="s">
        <v>963</v>
      </c>
      <c r="I2008" t="s">
        <v>964</v>
      </c>
      <c r="J2008">
        <v>0</v>
      </c>
      <c r="K2008">
        <v>0</v>
      </c>
      <c r="L2008">
        <v>0</v>
      </c>
      <c r="M2008">
        <v>0</v>
      </c>
      <c r="N2008">
        <v>0</v>
      </c>
      <c r="O2008">
        <v>0</v>
      </c>
      <c r="P2008">
        <v>0</v>
      </c>
      <c r="Q2008">
        <v>0</v>
      </c>
      <c r="R2008">
        <v>0</v>
      </c>
      <c r="S2008">
        <v>0</v>
      </c>
      <c r="T2008">
        <v>0</v>
      </c>
      <c r="U2008">
        <v>0</v>
      </c>
      <c r="V2008">
        <v>0</v>
      </c>
      <c r="W2008">
        <v>0</v>
      </c>
      <c r="X2008">
        <v>0</v>
      </c>
      <c r="Y2008">
        <v>0</v>
      </c>
      <c r="Z2008">
        <v>0</v>
      </c>
      <c r="AA2008">
        <v>3.09E-2</v>
      </c>
      <c r="AB2008">
        <v>0.1244</v>
      </c>
      <c r="AC2008">
        <v>0.17979999999999999</v>
      </c>
      <c r="AD2008">
        <v>0.27129999999999999</v>
      </c>
      <c r="AE2008">
        <v>0.3538</v>
      </c>
      <c r="AF2008">
        <v>0.18029999999999999</v>
      </c>
      <c r="AG2008">
        <v>0</v>
      </c>
      <c r="AH2008">
        <v>0</v>
      </c>
      <c r="AI2008">
        <v>0</v>
      </c>
      <c r="AJ2008">
        <v>0</v>
      </c>
      <c r="AK2008">
        <v>0</v>
      </c>
      <c r="AL2008">
        <v>0</v>
      </c>
      <c r="AM2008">
        <v>0</v>
      </c>
      <c r="AN2008">
        <v>0</v>
      </c>
      <c r="AO2008">
        <v>0</v>
      </c>
      <c r="AP2008">
        <v>0</v>
      </c>
      <c r="AQ2008">
        <v>0</v>
      </c>
      <c r="AR2008">
        <v>0</v>
      </c>
      <c r="AS2008">
        <v>0</v>
      </c>
      <c r="AT2008">
        <v>0</v>
      </c>
      <c r="AU2008">
        <v>0</v>
      </c>
      <c r="AV2008">
        <v>0</v>
      </c>
    </row>
    <row r="2009" spans="8:48" x14ac:dyDescent="0.3">
      <c r="H2009" t="s">
        <v>965</v>
      </c>
      <c r="I2009" t="s">
        <v>966</v>
      </c>
      <c r="J2009">
        <v>0</v>
      </c>
      <c r="K2009">
        <v>0</v>
      </c>
      <c r="L2009">
        <v>0</v>
      </c>
      <c r="M2009">
        <v>0</v>
      </c>
      <c r="N2009">
        <v>9.0899999999999995E-2</v>
      </c>
      <c r="O2009">
        <v>6.0900000000000003E-2</v>
      </c>
      <c r="P2009">
        <v>5.96E-2</v>
      </c>
      <c r="Q2009">
        <v>3.6799999999999999E-2</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row>
    <row r="2010" spans="8:48" x14ac:dyDescent="0.3">
      <c r="H2010" t="s">
        <v>3130</v>
      </c>
      <c r="I2010" t="s">
        <v>3131</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0.13619999999999999</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row>
    <row r="2011" spans="8:48" x14ac:dyDescent="0.3">
      <c r="H2011" t="s">
        <v>3132</v>
      </c>
      <c r="I2011" t="s">
        <v>3133</v>
      </c>
      <c r="J2011">
        <v>0.32250000000000001</v>
      </c>
      <c r="K2011">
        <v>0.30590000000000001</v>
      </c>
      <c r="L2011">
        <v>0.26050000000000001</v>
      </c>
      <c r="M2011">
        <v>0.3009</v>
      </c>
      <c r="N2011">
        <v>0.33710000000000001</v>
      </c>
      <c r="O2011">
        <v>0.36559999999999998</v>
      </c>
      <c r="P2011">
        <v>0.35620000000000002</v>
      </c>
      <c r="Q2011">
        <v>0.36930000000000002</v>
      </c>
      <c r="R2011">
        <v>0.26740000000000003</v>
      </c>
      <c r="S2011">
        <v>0.24590000000000001</v>
      </c>
      <c r="T2011">
        <v>0.24129999999999999</v>
      </c>
      <c r="U2011">
        <v>0.18770000000000001</v>
      </c>
      <c r="V2011">
        <v>0.18840000000000001</v>
      </c>
      <c r="W2011">
        <v>0.1676</v>
      </c>
      <c r="X2011">
        <v>0.19139999999999999</v>
      </c>
      <c r="Y2011">
        <v>0.2198</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row>
    <row r="2012" spans="8:48" x14ac:dyDescent="0.3">
      <c r="H2012" t="s">
        <v>3134</v>
      </c>
      <c r="I2012" t="s">
        <v>3135</v>
      </c>
      <c r="J2012">
        <v>0.2329</v>
      </c>
      <c r="K2012">
        <v>0.22370000000000001</v>
      </c>
      <c r="L2012">
        <v>0.80869999999999997</v>
      </c>
      <c r="M2012">
        <v>1.0984</v>
      </c>
      <c r="N2012">
        <v>1.1463000000000001</v>
      </c>
      <c r="O2012">
        <v>0.998</v>
      </c>
      <c r="P2012">
        <v>0.93320000000000003</v>
      </c>
      <c r="Q2012">
        <v>0.94940000000000002</v>
      </c>
      <c r="R2012">
        <v>0.89580000000000004</v>
      </c>
      <c r="S2012">
        <v>0.56699999999999995</v>
      </c>
      <c r="T2012">
        <v>0.2288</v>
      </c>
      <c r="U2012">
        <v>0.23699999999999999</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row>
    <row r="2013" spans="8:48" x14ac:dyDescent="0.3">
      <c r="H2013" t="s">
        <v>2021</v>
      </c>
      <c r="I2013" t="s">
        <v>2022</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1.0885</v>
      </c>
      <c r="AD2013">
        <v>1.2636000000000001</v>
      </c>
      <c r="AE2013">
        <v>1.07</v>
      </c>
      <c r="AF2013">
        <v>1.2373000000000001</v>
      </c>
      <c r="AG2013">
        <v>0.84819999999999995</v>
      </c>
      <c r="AH2013">
        <v>0.78380000000000005</v>
      </c>
      <c r="AI2013">
        <v>0.85009999999999997</v>
      </c>
      <c r="AJ2013">
        <v>0.79190000000000005</v>
      </c>
      <c r="AK2013">
        <v>0.84609999999999996</v>
      </c>
      <c r="AL2013">
        <v>0.83720000000000006</v>
      </c>
      <c r="AM2013">
        <v>1.165</v>
      </c>
      <c r="AN2013">
        <v>0.87829999999999997</v>
      </c>
      <c r="AO2013">
        <v>0.76870000000000005</v>
      </c>
      <c r="AP2013">
        <v>0.8518</v>
      </c>
      <c r="AQ2013">
        <v>0.70409999999999995</v>
      </c>
      <c r="AR2013">
        <v>0.69420000000000004</v>
      </c>
      <c r="AS2013">
        <v>0.57340000000000002</v>
      </c>
      <c r="AT2013">
        <v>0.57150000000000001</v>
      </c>
      <c r="AU2013">
        <v>0.44950000000000001</v>
      </c>
      <c r="AV2013">
        <v>0</v>
      </c>
    </row>
    <row r="2014" spans="8:48" x14ac:dyDescent="0.3">
      <c r="H2014" t="s">
        <v>2025</v>
      </c>
      <c r="I2014" t="s">
        <v>2026</v>
      </c>
      <c r="J2014">
        <v>0.89900000000000002</v>
      </c>
      <c r="K2014">
        <v>0.79269999999999996</v>
      </c>
      <c r="L2014">
        <v>0.36459999999999998</v>
      </c>
      <c r="M2014">
        <v>0.26390000000000002</v>
      </c>
      <c r="N2014">
        <v>0.2913</v>
      </c>
      <c r="O2014">
        <v>0.31190000000000001</v>
      </c>
      <c r="P2014">
        <v>0.25779999999999997</v>
      </c>
      <c r="Q2014">
        <v>0.24360000000000001</v>
      </c>
      <c r="R2014">
        <v>0</v>
      </c>
      <c r="S2014">
        <v>0</v>
      </c>
      <c r="T2014">
        <v>0</v>
      </c>
      <c r="U2014">
        <v>0</v>
      </c>
      <c r="V2014">
        <v>0</v>
      </c>
      <c r="W2014">
        <v>0</v>
      </c>
      <c r="X2014">
        <v>0</v>
      </c>
      <c r="Y2014">
        <v>0</v>
      </c>
      <c r="Z2014">
        <v>0</v>
      </c>
      <c r="AA2014">
        <v>0</v>
      </c>
      <c r="AB2014">
        <v>0</v>
      </c>
      <c r="AC2014">
        <v>0</v>
      </c>
      <c r="AD2014">
        <v>0</v>
      </c>
      <c r="AE2014">
        <v>0.85529999999999995</v>
      </c>
      <c r="AF2014">
        <v>0</v>
      </c>
      <c r="AG2014">
        <v>0</v>
      </c>
      <c r="AH2014">
        <v>0</v>
      </c>
      <c r="AI2014">
        <v>0</v>
      </c>
      <c r="AJ2014">
        <v>0</v>
      </c>
      <c r="AK2014">
        <v>0</v>
      </c>
      <c r="AL2014">
        <v>0</v>
      </c>
      <c r="AM2014">
        <v>0</v>
      </c>
      <c r="AN2014">
        <v>0</v>
      </c>
      <c r="AO2014">
        <v>0</v>
      </c>
      <c r="AP2014">
        <v>0</v>
      </c>
      <c r="AQ2014">
        <v>0</v>
      </c>
      <c r="AR2014">
        <v>0</v>
      </c>
      <c r="AS2014">
        <v>0</v>
      </c>
      <c r="AT2014">
        <v>0</v>
      </c>
      <c r="AU2014">
        <v>0</v>
      </c>
      <c r="AV2014">
        <v>0</v>
      </c>
    </row>
    <row r="2015" spans="8:48" x14ac:dyDescent="0.3">
      <c r="H2015" t="s">
        <v>656</v>
      </c>
      <c r="I2015" t="s">
        <v>657</v>
      </c>
      <c r="J2015">
        <v>0.32950000000000002</v>
      </c>
      <c r="K2015">
        <v>0.31979999999999997</v>
      </c>
      <c r="L2015">
        <v>0.33</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row>
    <row r="2016" spans="8:48" x14ac:dyDescent="0.3">
      <c r="H2016" t="s">
        <v>3136</v>
      </c>
      <c r="I2016" t="s">
        <v>3137</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7.9699999999999993E-2</v>
      </c>
      <c r="AD2016">
        <v>9.5500000000000002E-2</v>
      </c>
      <c r="AE2016">
        <v>0.19220000000000001</v>
      </c>
      <c r="AF2016">
        <v>0.3266</v>
      </c>
      <c r="AG2016">
        <v>0.30590000000000001</v>
      </c>
      <c r="AH2016">
        <v>0.31409999999999999</v>
      </c>
      <c r="AI2016">
        <v>0.2487</v>
      </c>
      <c r="AJ2016">
        <v>0</v>
      </c>
      <c r="AK2016">
        <v>0</v>
      </c>
      <c r="AL2016">
        <v>0</v>
      </c>
      <c r="AM2016">
        <v>0</v>
      </c>
      <c r="AN2016">
        <v>0</v>
      </c>
      <c r="AO2016">
        <v>0</v>
      </c>
      <c r="AP2016">
        <v>0</v>
      </c>
      <c r="AQ2016">
        <v>0</v>
      </c>
      <c r="AR2016">
        <v>0</v>
      </c>
      <c r="AS2016">
        <v>0</v>
      </c>
      <c r="AT2016">
        <v>0</v>
      </c>
      <c r="AU2016">
        <v>0</v>
      </c>
      <c r="AV2016">
        <v>0</v>
      </c>
    </row>
    <row r="2017" spans="8:48" x14ac:dyDescent="0.3">
      <c r="H2017" t="s">
        <v>3138</v>
      </c>
      <c r="I2017" t="s">
        <v>3139</v>
      </c>
      <c r="J2017">
        <v>0.26919999999999999</v>
      </c>
      <c r="K2017">
        <v>0.26829999999999998</v>
      </c>
      <c r="L2017">
        <v>0.28120000000000001</v>
      </c>
      <c r="M2017">
        <v>0.41299999999999998</v>
      </c>
      <c r="N2017">
        <v>0.45429999999999998</v>
      </c>
      <c r="O2017">
        <v>0.67849999999999999</v>
      </c>
      <c r="P2017">
        <v>0.51</v>
      </c>
      <c r="Q2017">
        <v>0.50280000000000002</v>
      </c>
      <c r="R2017">
        <v>0.53590000000000004</v>
      </c>
      <c r="S2017">
        <v>0.55289999999999995</v>
      </c>
      <c r="T2017">
        <v>0.41160000000000002</v>
      </c>
      <c r="U2017">
        <v>0.30109999999999998</v>
      </c>
      <c r="V2017">
        <v>0.38429999999999997</v>
      </c>
      <c r="W2017">
        <v>0.2727</v>
      </c>
      <c r="X2017">
        <v>0.28749999999999998</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row>
    <row r="2018" spans="8:48" x14ac:dyDescent="0.3">
      <c r="H2018" t="s">
        <v>3140</v>
      </c>
      <c r="I2018" t="s">
        <v>3141</v>
      </c>
      <c r="J2018">
        <v>0</v>
      </c>
      <c r="K2018">
        <v>0</v>
      </c>
      <c r="L2018">
        <v>0</v>
      </c>
      <c r="M2018">
        <v>0</v>
      </c>
      <c r="N2018">
        <v>0</v>
      </c>
      <c r="O2018">
        <v>0</v>
      </c>
      <c r="P2018">
        <v>6.4100000000000004E-2</v>
      </c>
      <c r="Q2018">
        <v>5.4399999999999997E-2</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row>
    <row r="2019" spans="8:48" x14ac:dyDescent="0.3">
      <c r="H2019" t="s">
        <v>3142</v>
      </c>
      <c r="I2019" t="s">
        <v>3143</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1.37E-2</v>
      </c>
      <c r="AL2019">
        <v>0</v>
      </c>
      <c r="AM2019">
        <v>0</v>
      </c>
      <c r="AN2019">
        <v>0</v>
      </c>
      <c r="AO2019">
        <v>0</v>
      </c>
      <c r="AP2019">
        <v>0</v>
      </c>
      <c r="AQ2019">
        <v>0</v>
      </c>
      <c r="AR2019">
        <v>0</v>
      </c>
      <c r="AS2019">
        <v>0</v>
      </c>
      <c r="AT2019">
        <v>0</v>
      </c>
      <c r="AU2019">
        <v>0</v>
      </c>
      <c r="AV2019">
        <v>0</v>
      </c>
    </row>
    <row r="2020" spans="8:48" x14ac:dyDescent="0.3">
      <c r="H2020" t="s">
        <v>2064</v>
      </c>
      <c r="I2020" t="s">
        <v>2065</v>
      </c>
      <c r="J2020">
        <v>0</v>
      </c>
      <c r="K2020">
        <v>0</v>
      </c>
      <c r="L2020">
        <v>0</v>
      </c>
      <c r="M2020">
        <v>0</v>
      </c>
      <c r="N2020">
        <v>0.29659999999999997</v>
      </c>
      <c r="O2020">
        <v>0.3609</v>
      </c>
      <c r="P2020">
        <v>0.50719999999999998</v>
      </c>
      <c r="Q2020">
        <v>0.50249999999999995</v>
      </c>
      <c r="R2020">
        <v>0.55300000000000005</v>
      </c>
      <c r="S2020">
        <v>0.47749999999999998</v>
      </c>
      <c r="T2020">
        <v>0.5</v>
      </c>
      <c r="U2020">
        <v>0.57399999999999995</v>
      </c>
      <c r="V2020">
        <v>0.42370000000000002</v>
      </c>
      <c r="W2020">
        <v>0.3584</v>
      </c>
      <c r="X2020">
        <v>0.37680000000000002</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row>
    <row r="2021" spans="8:48" x14ac:dyDescent="0.3">
      <c r="H2021" t="s">
        <v>981</v>
      </c>
      <c r="I2021" t="s">
        <v>982</v>
      </c>
      <c r="J2021">
        <v>0</v>
      </c>
      <c r="K2021">
        <v>0</v>
      </c>
      <c r="L2021">
        <v>0</v>
      </c>
      <c r="M2021">
        <v>0</v>
      </c>
      <c r="N2021">
        <v>0</v>
      </c>
      <c r="O2021">
        <v>0</v>
      </c>
      <c r="P2021">
        <v>0</v>
      </c>
      <c r="Q2021">
        <v>0</v>
      </c>
      <c r="R2021">
        <v>0</v>
      </c>
      <c r="S2021">
        <v>0</v>
      </c>
      <c r="T2021">
        <v>0</v>
      </c>
      <c r="U2021">
        <v>0</v>
      </c>
      <c r="V2021">
        <v>0</v>
      </c>
      <c r="W2021">
        <v>0</v>
      </c>
      <c r="X2021">
        <v>0</v>
      </c>
      <c r="Y2021">
        <v>0</v>
      </c>
      <c r="Z2021">
        <v>0</v>
      </c>
      <c r="AA2021">
        <v>0.37559999999999999</v>
      </c>
      <c r="AB2021">
        <v>0.53890000000000005</v>
      </c>
      <c r="AC2021">
        <v>0.4506</v>
      </c>
      <c r="AD2021">
        <v>0.4234</v>
      </c>
      <c r="AE2021">
        <v>0.42270000000000002</v>
      </c>
      <c r="AF2021">
        <v>2.0400000000000001E-2</v>
      </c>
      <c r="AG2021">
        <v>0</v>
      </c>
      <c r="AH2021">
        <v>0</v>
      </c>
      <c r="AI2021">
        <v>0</v>
      </c>
      <c r="AJ2021">
        <v>0</v>
      </c>
      <c r="AK2021">
        <v>0</v>
      </c>
      <c r="AL2021">
        <v>0</v>
      </c>
      <c r="AM2021">
        <v>0</v>
      </c>
      <c r="AN2021">
        <v>0</v>
      </c>
      <c r="AO2021">
        <v>0</v>
      </c>
      <c r="AP2021">
        <v>0</v>
      </c>
      <c r="AQ2021">
        <v>0</v>
      </c>
      <c r="AR2021">
        <v>0</v>
      </c>
      <c r="AS2021">
        <v>0</v>
      </c>
      <c r="AT2021">
        <v>0</v>
      </c>
      <c r="AU2021">
        <v>0</v>
      </c>
      <c r="AV2021">
        <v>0</v>
      </c>
    </row>
    <row r="2022" spans="8:48" x14ac:dyDescent="0.3">
      <c r="H2022" t="s">
        <v>2078</v>
      </c>
      <c r="I2022" t="s">
        <v>2079</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1.1052999999999999</v>
      </c>
      <c r="AF2022">
        <v>1.3563000000000001</v>
      </c>
      <c r="AG2022">
        <v>1.6354</v>
      </c>
      <c r="AH2022">
        <v>1.1833</v>
      </c>
      <c r="AI2022">
        <v>1.1560999999999999</v>
      </c>
      <c r="AJ2022">
        <v>0.81279999999999997</v>
      </c>
      <c r="AK2022">
        <v>0</v>
      </c>
      <c r="AL2022">
        <v>0</v>
      </c>
      <c r="AM2022">
        <v>0</v>
      </c>
      <c r="AN2022">
        <v>0</v>
      </c>
      <c r="AO2022">
        <v>0</v>
      </c>
      <c r="AP2022">
        <v>0</v>
      </c>
      <c r="AQ2022">
        <v>0</v>
      </c>
      <c r="AR2022">
        <v>0</v>
      </c>
      <c r="AS2022">
        <v>0</v>
      </c>
      <c r="AT2022">
        <v>0</v>
      </c>
      <c r="AU2022">
        <v>0</v>
      </c>
      <c r="AV2022">
        <v>0</v>
      </c>
    </row>
    <row r="2023" spans="8:48" x14ac:dyDescent="0.3">
      <c r="H2023" t="s">
        <v>3144</v>
      </c>
      <c r="I2023" t="s">
        <v>2771</v>
      </c>
      <c r="J2023">
        <v>0</v>
      </c>
      <c r="K2023">
        <v>0</v>
      </c>
      <c r="L2023">
        <v>0.90259999999999996</v>
      </c>
      <c r="M2023">
        <v>1.3039000000000001</v>
      </c>
      <c r="N2023">
        <v>1.3521000000000001</v>
      </c>
      <c r="O2023">
        <v>1.3077000000000001</v>
      </c>
      <c r="P2023">
        <v>1.2719</v>
      </c>
      <c r="Q2023">
        <v>1.1379999999999999</v>
      </c>
      <c r="R2023">
        <v>1.0920000000000001</v>
      </c>
      <c r="S2023">
        <v>0</v>
      </c>
      <c r="T2023">
        <v>1.5960000000000001</v>
      </c>
      <c r="U2023">
        <v>1.8737999999999999</v>
      </c>
      <c r="V2023">
        <v>1.8875999999999999</v>
      </c>
      <c r="W2023">
        <v>1.9797</v>
      </c>
      <c r="X2023">
        <v>2.2183999999999999</v>
      </c>
      <c r="Y2023">
        <v>1.0488999999999999</v>
      </c>
      <c r="Z2023">
        <v>0.9516</v>
      </c>
      <c r="AA2023">
        <v>0.8952</v>
      </c>
      <c r="AB2023">
        <v>0.69599999999999995</v>
      </c>
      <c r="AC2023">
        <v>0.46339999999999998</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row>
    <row r="2024" spans="8:48" x14ac:dyDescent="0.3">
      <c r="H2024" t="s">
        <v>2080</v>
      </c>
      <c r="I2024" t="s">
        <v>2081</v>
      </c>
      <c r="J2024">
        <v>0</v>
      </c>
      <c r="K2024">
        <v>0</v>
      </c>
      <c r="L2024">
        <v>0</v>
      </c>
      <c r="M2024">
        <v>0</v>
      </c>
      <c r="N2024">
        <v>0</v>
      </c>
      <c r="O2024">
        <v>0</v>
      </c>
      <c r="P2024">
        <v>0</v>
      </c>
      <c r="Q2024">
        <v>0</v>
      </c>
      <c r="R2024">
        <v>0</v>
      </c>
      <c r="S2024">
        <v>0</v>
      </c>
      <c r="T2024">
        <v>0</v>
      </c>
      <c r="U2024">
        <v>0</v>
      </c>
      <c r="V2024">
        <v>0.41120000000000001</v>
      </c>
      <c r="W2024">
        <v>0.37490000000000001</v>
      </c>
      <c r="X2024">
        <v>0.47320000000000001</v>
      </c>
      <c r="Y2024">
        <v>0.4728</v>
      </c>
      <c r="Z2024">
        <v>0.39410000000000001</v>
      </c>
      <c r="AA2024">
        <v>0.51659999999999995</v>
      </c>
      <c r="AB2024">
        <v>0.69399999999999995</v>
      </c>
      <c r="AC2024">
        <v>0.60780000000000001</v>
      </c>
      <c r="AD2024">
        <v>0.4778</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row>
    <row r="2025" spans="8:48" x14ac:dyDescent="0.3">
      <c r="H2025" t="s">
        <v>2084</v>
      </c>
      <c r="I2025" t="s">
        <v>2085</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5.8599999999999999E-2</v>
      </c>
      <c r="AC2025">
        <v>0.126</v>
      </c>
      <c r="AD2025">
        <v>0.23019999999999999</v>
      </c>
      <c r="AE2025">
        <v>0.2873</v>
      </c>
      <c r="AF2025">
        <v>0</v>
      </c>
      <c r="AG2025">
        <v>0</v>
      </c>
      <c r="AH2025">
        <v>0</v>
      </c>
      <c r="AI2025">
        <v>0</v>
      </c>
      <c r="AJ2025">
        <v>0</v>
      </c>
      <c r="AK2025">
        <v>0</v>
      </c>
      <c r="AL2025">
        <v>0</v>
      </c>
      <c r="AM2025">
        <v>0</v>
      </c>
      <c r="AN2025">
        <v>0</v>
      </c>
      <c r="AO2025">
        <v>0</v>
      </c>
      <c r="AP2025">
        <v>0</v>
      </c>
      <c r="AQ2025">
        <v>0</v>
      </c>
      <c r="AR2025">
        <v>0</v>
      </c>
      <c r="AS2025">
        <v>0</v>
      </c>
      <c r="AT2025">
        <v>0</v>
      </c>
      <c r="AU2025">
        <v>0</v>
      </c>
      <c r="AV2025">
        <v>0</v>
      </c>
    </row>
    <row r="2026" spans="8:48" x14ac:dyDescent="0.3">
      <c r="H2026" t="s">
        <v>3145</v>
      </c>
      <c r="I2026" t="s">
        <v>3146</v>
      </c>
      <c r="J2026">
        <v>0.88700000000000001</v>
      </c>
      <c r="K2026">
        <v>0.86370000000000002</v>
      </c>
      <c r="L2026">
        <v>0.86680000000000001</v>
      </c>
      <c r="M2026">
        <v>0.98970000000000002</v>
      </c>
      <c r="N2026">
        <v>1.1056999999999999</v>
      </c>
      <c r="O2026">
        <v>1.2450000000000001</v>
      </c>
      <c r="P2026">
        <v>1.4375</v>
      </c>
      <c r="Q2026">
        <v>1.3654999999999999</v>
      </c>
      <c r="R2026">
        <v>1.2803</v>
      </c>
      <c r="S2026">
        <v>1.3419000000000001</v>
      </c>
      <c r="T2026">
        <v>1.2045999999999999</v>
      </c>
      <c r="U2026">
        <v>1.1308</v>
      </c>
      <c r="V2026">
        <v>0.96340000000000003</v>
      </c>
      <c r="W2026">
        <v>1.0048999999999999</v>
      </c>
      <c r="X2026">
        <v>1.0615000000000001</v>
      </c>
      <c r="Y2026">
        <v>0.53610000000000002</v>
      </c>
      <c r="Z2026">
        <v>0.54090000000000005</v>
      </c>
      <c r="AA2026">
        <v>0.54400000000000004</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row>
    <row r="2027" spans="8:48" x14ac:dyDescent="0.3">
      <c r="H2027" t="s">
        <v>3147</v>
      </c>
      <c r="I2027" t="s">
        <v>3148</v>
      </c>
      <c r="J2027">
        <v>0</v>
      </c>
      <c r="K2027">
        <v>0</v>
      </c>
      <c r="L2027">
        <v>0</v>
      </c>
      <c r="M2027">
        <v>0</v>
      </c>
      <c r="N2027">
        <v>0</v>
      </c>
      <c r="O2027">
        <v>0</v>
      </c>
      <c r="P2027">
        <v>0</v>
      </c>
      <c r="Q2027">
        <v>0</v>
      </c>
      <c r="R2027">
        <v>0</v>
      </c>
      <c r="S2027">
        <v>0</v>
      </c>
      <c r="T2027">
        <v>0</v>
      </c>
      <c r="U2027">
        <v>0</v>
      </c>
      <c r="V2027">
        <v>0</v>
      </c>
      <c r="W2027">
        <v>0</v>
      </c>
      <c r="X2027">
        <v>0</v>
      </c>
      <c r="Y2027">
        <v>0</v>
      </c>
      <c r="Z2027">
        <v>0</v>
      </c>
      <c r="AA2027">
        <v>6.3500000000000001E-2</v>
      </c>
      <c r="AB2027">
        <v>0.1169</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row>
    <row r="2028" spans="8:48" x14ac:dyDescent="0.3">
      <c r="H2028" t="s">
        <v>2088</v>
      </c>
      <c r="I2028" t="s">
        <v>2089</v>
      </c>
      <c r="J2028">
        <v>1.6356999999999999</v>
      </c>
      <c r="K2028">
        <v>1.0791999999999999</v>
      </c>
      <c r="L2028">
        <v>1.3979999999999999</v>
      </c>
      <c r="M2028">
        <v>1.6584000000000001</v>
      </c>
      <c r="N2028">
        <v>1.6114999999999999</v>
      </c>
      <c r="O2028">
        <v>1.6134999999999999</v>
      </c>
      <c r="P2028">
        <v>1.3969</v>
      </c>
      <c r="Q2028">
        <v>1.3584000000000001</v>
      </c>
      <c r="R2028">
        <v>1.0259</v>
      </c>
      <c r="S2028">
        <v>0.59940000000000004</v>
      </c>
      <c r="T2028">
        <v>0.58760000000000001</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row>
    <row r="2029" spans="8:48" x14ac:dyDescent="0.3">
      <c r="H2029" t="s">
        <v>3149</v>
      </c>
      <c r="I2029" t="s">
        <v>3150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1.0389999999999999</v>
      </c>
      <c r="AN2029">
        <v>1.0189999999999999</v>
      </c>
      <c r="AO2029">
        <v>1.0249999999999999</v>
      </c>
      <c r="AP2029">
        <v>1.1247</v>
      </c>
      <c r="AQ2029">
        <v>0</v>
      </c>
      <c r="AR2029">
        <v>0</v>
      </c>
      <c r="AS2029">
        <v>0</v>
      </c>
      <c r="AT2029">
        <v>0</v>
      </c>
      <c r="AU2029">
        <v>0</v>
      </c>
      <c r="AV2029">
        <v>0</v>
      </c>
    </row>
    <row r="2030" spans="8:48" x14ac:dyDescent="0.3">
      <c r="H2030" t="s">
        <v>3151</v>
      </c>
      <c r="I2030" t="s">
        <v>3152</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0.33479999999999999</v>
      </c>
      <c r="AM2030">
        <v>0.26090000000000002</v>
      </c>
      <c r="AN2030">
        <v>9.8100000000000007E-2</v>
      </c>
      <c r="AO2030">
        <v>0</v>
      </c>
      <c r="AP2030">
        <v>0</v>
      </c>
      <c r="AQ2030">
        <v>0</v>
      </c>
      <c r="AR2030">
        <v>0</v>
      </c>
      <c r="AS2030">
        <v>0</v>
      </c>
      <c r="AT2030">
        <v>0</v>
      </c>
      <c r="AU2030">
        <v>0</v>
      </c>
      <c r="AV2030">
        <v>0</v>
      </c>
    </row>
    <row r="2031" spans="8:48" x14ac:dyDescent="0.3">
      <c r="H2031" t="s">
        <v>3153</v>
      </c>
      <c r="I2031" t="s">
        <v>3154</v>
      </c>
      <c r="J2031">
        <v>0.188</v>
      </c>
      <c r="K2031">
        <v>0.2185</v>
      </c>
      <c r="L2031">
        <v>0.13719999999999999</v>
      </c>
      <c r="M2031">
        <v>0.29020000000000001</v>
      </c>
      <c r="N2031">
        <v>0.29520000000000002</v>
      </c>
      <c r="O2031">
        <v>0.19070000000000001</v>
      </c>
      <c r="P2031">
        <v>0.2238</v>
      </c>
      <c r="Q2031">
        <v>0.25259999999999999</v>
      </c>
      <c r="R2031">
        <v>0.16869999999999999</v>
      </c>
      <c r="S2031">
        <v>9.98E-2</v>
      </c>
      <c r="T2031">
        <v>3.7100000000000001E-2</v>
      </c>
      <c r="U2031">
        <v>1.4800000000000001E-2</v>
      </c>
      <c r="V2031">
        <v>1.11E-2</v>
      </c>
      <c r="W2031">
        <v>5.8999999999999999E-3</v>
      </c>
      <c r="X2031">
        <v>4.1999999999999997E-3</v>
      </c>
      <c r="Y2031">
        <v>1E-3</v>
      </c>
      <c r="Z2031">
        <v>8.0000000000000004E-4</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row>
    <row r="2032" spans="8:48" x14ac:dyDescent="0.3">
      <c r="H2032" t="s">
        <v>412</v>
      </c>
      <c r="I2032" t="s">
        <v>576</v>
      </c>
      <c r="J2032">
        <v>0.37190000000000001</v>
      </c>
      <c r="K2032">
        <v>0.3402</v>
      </c>
      <c r="L2032">
        <v>0.21149999999999999</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row>
    <row r="2033" spans="8:48" x14ac:dyDescent="0.3">
      <c r="H2033" t="s">
        <v>983</v>
      </c>
      <c r="I2033" t="s">
        <v>984</v>
      </c>
      <c r="J2033">
        <v>0</v>
      </c>
      <c r="K2033">
        <v>0</v>
      </c>
      <c r="L2033">
        <v>0</v>
      </c>
      <c r="M2033">
        <v>0</v>
      </c>
      <c r="N2033">
        <v>0</v>
      </c>
      <c r="O2033">
        <v>0</v>
      </c>
      <c r="P2033">
        <v>0</v>
      </c>
      <c r="Q2033">
        <v>0</v>
      </c>
      <c r="R2033">
        <v>0</v>
      </c>
      <c r="S2033">
        <v>0</v>
      </c>
      <c r="T2033">
        <v>0</v>
      </c>
      <c r="U2033">
        <v>0</v>
      </c>
      <c r="V2033">
        <v>0</v>
      </c>
      <c r="W2033">
        <v>0</v>
      </c>
      <c r="X2033">
        <v>0</v>
      </c>
      <c r="Y2033">
        <v>0</v>
      </c>
      <c r="Z2033">
        <v>0</v>
      </c>
      <c r="AA2033">
        <v>2.4500000000000001E-2</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row>
    <row r="2034" spans="8:48" x14ac:dyDescent="0.3">
      <c r="H2034" t="s">
        <v>3155</v>
      </c>
      <c r="I2034" t="s">
        <v>3156</v>
      </c>
      <c r="J2034">
        <v>0</v>
      </c>
      <c r="K2034">
        <v>0</v>
      </c>
      <c r="L2034">
        <v>0</v>
      </c>
      <c r="M2034">
        <v>0</v>
      </c>
      <c r="N2034">
        <v>0</v>
      </c>
      <c r="O2034">
        <v>0</v>
      </c>
      <c r="P2034">
        <v>0</v>
      </c>
      <c r="Q2034">
        <v>0</v>
      </c>
      <c r="R2034">
        <v>0</v>
      </c>
      <c r="S2034">
        <v>0</v>
      </c>
      <c r="T2034">
        <v>0</v>
      </c>
      <c r="U2034">
        <v>0</v>
      </c>
      <c r="V2034">
        <v>1.2344999999999999</v>
      </c>
      <c r="W2034">
        <v>1.379</v>
      </c>
      <c r="X2034">
        <v>1.5333000000000001</v>
      </c>
      <c r="Y2034">
        <v>0.40660000000000002</v>
      </c>
      <c r="Z2034">
        <v>0.45129999999999998</v>
      </c>
      <c r="AA2034">
        <v>0.37909999999999999</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row>
    <row r="2035" spans="8:48" x14ac:dyDescent="0.3">
      <c r="H2035" t="s">
        <v>3157</v>
      </c>
      <c r="I2035" t="s">
        <v>3158</v>
      </c>
      <c r="J2035">
        <v>0.60589999999999999</v>
      </c>
      <c r="K2035">
        <v>0.12520000000000001</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row>
    <row r="2036" spans="8:48" x14ac:dyDescent="0.3">
      <c r="H2036" t="s">
        <v>132</v>
      </c>
      <c r="I2036" t="s">
        <v>1106</v>
      </c>
      <c r="J2036">
        <v>0</v>
      </c>
      <c r="K2036">
        <v>0</v>
      </c>
      <c r="L2036">
        <v>0</v>
      </c>
      <c r="M2036">
        <v>0</v>
      </c>
      <c r="N2036">
        <v>0.12889999999999999</v>
      </c>
      <c r="O2036">
        <v>0.18079999999999999</v>
      </c>
      <c r="P2036">
        <v>0.20269999999999999</v>
      </c>
      <c r="Q2036">
        <v>0.11940000000000001</v>
      </c>
      <c r="R2036">
        <v>0.15190000000000001</v>
      </c>
      <c r="S2036">
        <v>0.1084</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row>
    <row r="2037" spans="8:48" x14ac:dyDescent="0.3">
      <c r="H2037" t="s">
        <v>3159</v>
      </c>
      <c r="I2037" t="s">
        <v>3160</v>
      </c>
      <c r="J2037">
        <v>0</v>
      </c>
      <c r="K2037">
        <v>0</v>
      </c>
      <c r="L2037">
        <v>1.52E-2</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row>
    <row r="2038" spans="8:48" x14ac:dyDescent="0.3">
      <c r="H2038" t="s">
        <v>3161</v>
      </c>
      <c r="I2038" t="s">
        <v>3162</v>
      </c>
      <c r="J2038">
        <v>0</v>
      </c>
      <c r="K2038">
        <v>0</v>
      </c>
      <c r="L2038">
        <v>0</v>
      </c>
      <c r="M2038">
        <v>0</v>
      </c>
      <c r="N2038">
        <v>0</v>
      </c>
      <c r="O2038">
        <v>0</v>
      </c>
      <c r="P2038">
        <v>0</v>
      </c>
      <c r="Q2038">
        <v>0</v>
      </c>
      <c r="R2038">
        <v>0.27129999999999999</v>
      </c>
      <c r="S2038">
        <v>0.17</v>
      </c>
      <c r="T2038">
        <v>0.34200000000000003</v>
      </c>
      <c r="U2038">
        <v>0.41739999999999999</v>
      </c>
      <c r="V2038">
        <v>0.54290000000000005</v>
      </c>
      <c r="W2038">
        <v>0.39329999999999998</v>
      </c>
      <c r="X2038">
        <v>0.3831</v>
      </c>
      <c r="Y2038">
        <v>0.58430000000000004</v>
      </c>
      <c r="Z2038">
        <v>0.56859999999999999</v>
      </c>
      <c r="AA2038">
        <v>0.54059999999999997</v>
      </c>
      <c r="AB2038">
        <v>0.5212</v>
      </c>
      <c r="AC2038">
        <v>0.42559999999999998</v>
      </c>
      <c r="AD2038">
        <v>0.3548</v>
      </c>
      <c r="AE2038">
        <v>0.31740000000000002</v>
      </c>
      <c r="AF2038">
        <v>0.3448</v>
      </c>
      <c r="AG2038">
        <v>0</v>
      </c>
      <c r="AH2038">
        <v>0</v>
      </c>
      <c r="AI2038">
        <v>0</v>
      </c>
      <c r="AJ2038">
        <v>0</v>
      </c>
      <c r="AK2038">
        <v>0</v>
      </c>
      <c r="AL2038">
        <v>0</v>
      </c>
      <c r="AM2038">
        <v>0</v>
      </c>
      <c r="AN2038">
        <v>0</v>
      </c>
      <c r="AO2038">
        <v>0</v>
      </c>
      <c r="AP2038">
        <v>0</v>
      </c>
      <c r="AQ2038">
        <v>0</v>
      </c>
      <c r="AR2038">
        <v>0</v>
      </c>
      <c r="AS2038">
        <v>0</v>
      </c>
      <c r="AT2038">
        <v>0</v>
      </c>
      <c r="AU2038">
        <v>0</v>
      </c>
      <c r="AV2038">
        <v>0</v>
      </c>
    </row>
    <row r="2039" spans="8:48" x14ac:dyDescent="0.3">
      <c r="H2039" t="s">
        <v>3163</v>
      </c>
      <c r="I2039" t="s">
        <v>3164</v>
      </c>
      <c r="J2039">
        <v>0</v>
      </c>
      <c r="K2039">
        <v>0</v>
      </c>
      <c r="L2039">
        <v>0</v>
      </c>
      <c r="M2039">
        <v>0</v>
      </c>
      <c r="N2039">
        <v>0</v>
      </c>
      <c r="O2039">
        <v>0</v>
      </c>
      <c r="P2039">
        <v>0</v>
      </c>
      <c r="Q2039">
        <v>0</v>
      </c>
      <c r="R2039">
        <v>0</v>
      </c>
      <c r="S2039">
        <v>0</v>
      </c>
      <c r="T2039">
        <v>0</v>
      </c>
      <c r="U2039">
        <v>0</v>
      </c>
      <c r="V2039">
        <v>0.45429999999999998</v>
      </c>
      <c r="W2039">
        <v>0.56669999999999998</v>
      </c>
      <c r="X2039">
        <v>0.6996</v>
      </c>
      <c r="Y2039">
        <v>0.56240000000000001</v>
      </c>
      <c r="Z2039">
        <v>0.68269999999999997</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row>
    <row r="2040" spans="8:48" x14ac:dyDescent="0.3">
      <c r="H2040" t="s">
        <v>3165</v>
      </c>
      <c r="I2040" t="s">
        <v>3166</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row>
    <row r="2041" spans="8:48" x14ac:dyDescent="0.3">
      <c r="H2041" t="s">
        <v>1162</v>
      </c>
      <c r="I2041" t="s">
        <v>1163</v>
      </c>
      <c r="J2041">
        <v>0</v>
      </c>
      <c r="K2041">
        <v>0</v>
      </c>
      <c r="L2041">
        <v>0</v>
      </c>
      <c r="M2041">
        <v>0</v>
      </c>
      <c r="N2041">
        <v>0</v>
      </c>
      <c r="O2041">
        <v>0.37090000000000001</v>
      </c>
      <c r="P2041">
        <v>0.47020000000000001</v>
      </c>
      <c r="Q2041">
        <v>0.44529999999999997</v>
      </c>
      <c r="R2041">
        <v>0.4773</v>
      </c>
      <c r="S2041">
        <v>0.45329999999999998</v>
      </c>
      <c r="T2041">
        <v>0.49370000000000003</v>
      </c>
      <c r="U2041">
        <v>0.4385</v>
      </c>
      <c r="V2041">
        <v>0.43830000000000002</v>
      </c>
      <c r="W2041">
        <v>0.3921</v>
      </c>
      <c r="X2041">
        <v>0.37030000000000002</v>
      </c>
      <c r="Y2041">
        <v>0.38190000000000002</v>
      </c>
      <c r="Z2041">
        <v>0.55449999999999999</v>
      </c>
      <c r="AA2041">
        <v>0.5766</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row>
    <row r="2042" spans="8:48" x14ac:dyDescent="0.3">
      <c r="H2042" t="s">
        <v>127</v>
      </c>
      <c r="I2042" t="s">
        <v>539</v>
      </c>
      <c r="J2042">
        <v>0.98550000000000004</v>
      </c>
      <c r="K2042">
        <v>1.1977</v>
      </c>
      <c r="L2042">
        <v>1.0676000000000001</v>
      </c>
      <c r="M2042">
        <v>0.7409</v>
      </c>
      <c r="N2042">
        <v>0.52749999999999997</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row>
    <row r="2043" spans="8:48" x14ac:dyDescent="0.3">
      <c r="H2043" t="s">
        <v>93</v>
      </c>
      <c r="I2043" t="s">
        <v>639</v>
      </c>
      <c r="J2043">
        <v>0.37730000000000002</v>
      </c>
      <c r="K2043">
        <v>0.3674</v>
      </c>
      <c r="L2043">
        <v>0.26440000000000002</v>
      </c>
      <c r="M2043">
        <v>0.316</v>
      </c>
      <c r="N2043">
        <v>0.35010000000000002</v>
      </c>
      <c r="O2043">
        <v>0.3488</v>
      </c>
      <c r="P2043">
        <v>0.313</v>
      </c>
      <c r="Q2043">
        <v>0.3044</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row>
    <row r="2044" spans="8:48" x14ac:dyDescent="0.3">
      <c r="H2044" t="s">
        <v>987</v>
      </c>
      <c r="I2044" t="s">
        <v>988</v>
      </c>
      <c r="J2044">
        <v>0</v>
      </c>
      <c r="K2044">
        <v>0</v>
      </c>
      <c r="L2044">
        <v>0</v>
      </c>
      <c r="M2044">
        <v>0</v>
      </c>
      <c r="N2044">
        <v>0</v>
      </c>
      <c r="O2044">
        <v>0.6714</v>
      </c>
      <c r="P2044">
        <v>1.3931</v>
      </c>
      <c r="Q2044">
        <v>1.2154</v>
      </c>
      <c r="R2044">
        <v>1.1534</v>
      </c>
      <c r="S2044">
        <v>1.1012</v>
      </c>
      <c r="T2044">
        <v>1.2685</v>
      </c>
      <c r="U2044">
        <v>1.3151999999999999</v>
      </c>
      <c r="V2044">
        <v>1.5475000000000001</v>
      </c>
      <c r="W2044">
        <v>1.7875000000000001</v>
      </c>
      <c r="X2044">
        <v>1.865</v>
      </c>
      <c r="Y2044">
        <v>1.4899</v>
      </c>
      <c r="Z2044">
        <v>1.6443000000000001</v>
      </c>
      <c r="AA2044">
        <v>1.5992</v>
      </c>
      <c r="AB2044">
        <v>1.5033000000000001</v>
      </c>
      <c r="AC2044">
        <v>1.6457999999999999</v>
      </c>
      <c r="AD2044">
        <v>0.89229999999999998</v>
      </c>
      <c r="AE2044">
        <v>1.0597000000000001</v>
      </c>
      <c r="AF2044">
        <v>0.92910000000000004</v>
      </c>
      <c r="AG2044">
        <v>0.8569</v>
      </c>
      <c r="AH2044">
        <v>0</v>
      </c>
      <c r="AI2044">
        <v>0</v>
      </c>
      <c r="AJ2044">
        <v>0</v>
      </c>
      <c r="AK2044">
        <v>0</v>
      </c>
      <c r="AL2044">
        <v>0</v>
      </c>
      <c r="AM2044">
        <v>0</v>
      </c>
      <c r="AN2044">
        <v>0</v>
      </c>
      <c r="AO2044">
        <v>0</v>
      </c>
      <c r="AP2044">
        <v>0</v>
      </c>
      <c r="AQ2044">
        <v>0</v>
      </c>
      <c r="AR2044">
        <v>0</v>
      </c>
      <c r="AS2044">
        <v>0</v>
      </c>
      <c r="AT2044">
        <v>0</v>
      </c>
      <c r="AU2044">
        <v>0</v>
      </c>
      <c r="AV2044">
        <v>0</v>
      </c>
    </row>
    <row r="2045" spans="8:48" x14ac:dyDescent="0.3">
      <c r="H2045" t="s">
        <v>88</v>
      </c>
      <c r="I2045" t="s">
        <v>642</v>
      </c>
      <c r="J2045">
        <v>0</v>
      </c>
      <c r="K2045">
        <v>0</v>
      </c>
      <c r="L2045">
        <v>0</v>
      </c>
      <c r="M2045">
        <v>0</v>
      </c>
      <c r="N2045">
        <v>0</v>
      </c>
      <c r="O2045">
        <v>0</v>
      </c>
      <c r="P2045">
        <v>0</v>
      </c>
      <c r="Q2045">
        <v>0</v>
      </c>
      <c r="R2045">
        <v>0</v>
      </c>
      <c r="S2045">
        <v>0</v>
      </c>
      <c r="T2045">
        <v>0</v>
      </c>
      <c r="U2045">
        <v>0</v>
      </c>
      <c r="V2045">
        <v>0</v>
      </c>
      <c r="W2045">
        <v>0</v>
      </c>
      <c r="X2045">
        <v>0</v>
      </c>
      <c r="Y2045">
        <v>0</v>
      </c>
      <c r="Z2045">
        <v>0</v>
      </c>
      <c r="AA2045">
        <v>2.4899999999999999E-2</v>
      </c>
      <c r="AB2045">
        <v>9.06E-2</v>
      </c>
      <c r="AC2045">
        <v>0.1323</v>
      </c>
      <c r="AD2045">
        <v>0</v>
      </c>
      <c r="AE2045">
        <v>0</v>
      </c>
      <c r="AF2045">
        <v>0</v>
      </c>
      <c r="AG2045">
        <v>0</v>
      </c>
      <c r="AH2045">
        <v>0</v>
      </c>
      <c r="AI2045">
        <v>0</v>
      </c>
      <c r="AJ2045">
        <v>0</v>
      </c>
      <c r="AK2045">
        <v>0</v>
      </c>
      <c r="AL2045">
        <v>0</v>
      </c>
      <c r="AM2045">
        <v>0.51859999999999995</v>
      </c>
      <c r="AN2045">
        <v>0.56850000000000001</v>
      </c>
      <c r="AO2045">
        <v>0.51790000000000003</v>
      </c>
      <c r="AP2045">
        <v>0</v>
      </c>
      <c r="AQ2045">
        <v>0</v>
      </c>
      <c r="AR2045">
        <v>0</v>
      </c>
      <c r="AS2045">
        <v>0</v>
      </c>
      <c r="AT2045">
        <v>0</v>
      </c>
      <c r="AU2045">
        <v>0</v>
      </c>
      <c r="AV2045">
        <v>0</v>
      </c>
    </row>
    <row r="2046" spans="8:48" x14ac:dyDescent="0.3">
      <c r="H2046" t="s">
        <v>349</v>
      </c>
      <c r="I2046" t="s">
        <v>547</v>
      </c>
      <c r="J2046">
        <v>0</v>
      </c>
      <c r="K2046">
        <v>0</v>
      </c>
      <c r="L2046">
        <v>0</v>
      </c>
      <c r="M2046">
        <v>0</v>
      </c>
      <c r="N2046">
        <v>0</v>
      </c>
      <c r="O2046">
        <v>0</v>
      </c>
      <c r="P2046">
        <v>0</v>
      </c>
      <c r="Q2046">
        <v>0</v>
      </c>
      <c r="R2046">
        <v>3.39E-2</v>
      </c>
      <c r="S2046">
        <v>0.20730000000000001</v>
      </c>
      <c r="T2046">
        <v>0.22259999999999999</v>
      </c>
      <c r="U2046">
        <v>0.36249999999999999</v>
      </c>
      <c r="V2046">
        <v>0.42059999999999997</v>
      </c>
      <c r="W2046">
        <v>0.36209999999999998</v>
      </c>
      <c r="X2046">
        <v>0.38769999999999999</v>
      </c>
      <c r="Y2046">
        <v>0.45610000000000001</v>
      </c>
      <c r="Z2046">
        <v>0.48659999999999998</v>
      </c>
      <c r="AA2046">
        <v>0.59340000000000004</v>
      </c>
      <c r="AB2046">
        <v>0.48459999999999998</v>
      </c>
      <c r="AC2046">
        <v>0.44180000000000003</v>
      </c>
      <c r="AD2046">
        <v>0.66769999999999996</v>
      </c>
      <c r="AE2046">
        <v>0.70330000000000004</v>
      </c>
      <c r="AF2046">
        <v>0.69450000000000001</v>
      </c>
      <c r="AG2046">
        <v>0.67969999999999997</v>
      </c>
      <c r="AH2046">
        <v>0.60560000000000003</v>
      </c>
      <c r="AI2046">
        <v>0.83850000000000002</v>
      </c>
      <c r="AJ2046">
        <v>0.89439999999999997</v>
      </c>
      <c r="AK2046">
        <v>0.83950000000000002</v>
      </c>
      <c r="AL2046">
        <v>0.81679999999999997</v>
      </c>
      <c r="AM2046">
        <v>1.0004999999999999</v>
      </c>
      <c r="AN2046">
        <v>0.82720000000000005</v>
      </c>
      <c r="AO2046">
        <v>0.98809999999999998</v>
      </c>
      <c r="AP2046">
        <v>0.96089999999999998</v>
      </c>
      <c r="AQ2046">
        <v>0.84870000000000001</v>
      </c>
      <c r="AR2046">
        <v>0.77490000000000003</v>
      </c>
      <c r="AS2046">
        <v>0.85670000000000002</v>
      </c>
      <c r="AT2046">
        <v>0.7641</v>
      </c>
      <c r="AU2046">
        <v>0</v>
      </c>
      <c r="AV2046">
        <v>0</v>
      </c>
    </row>
    <row r="2047" spans="8:48" x14ac:dyDescent="0.3">
      <c r="H2047" t="s">
        <v>3167</v>
      </c>
      <c r="I2047" t="s">
        <v>3168</v>
      </c>
      <c r="J2047">
        <v>0</v>
      </c>
      <c r="K2047">
        <v>0.86180000000000001</v>
      </c>
      <c r="L2047">
        <v>0.79500000000000004</v>
      </c>
      <c r="M2047">
        <v>0.72389999999999999</v>
      </c>
      <c r="N2047">
        <v>0.53320000000000001</v>
      </c>
      <c r="O2047">
        <v>0.57220000000000004</v>
      </c>
      <c r="P2047">
        <v>0.74170000000000003</v>
      </c>
      <c r="Q2047">
        <v>0.59409999999999996</v>
      </c>
      <c r="R2047">
        <v>0.46989999999999998</v>
      </c>
      <c r="S2047">
        <v>0.38109999999999999</v>
      </c>
      <c r="T2047">
        <v>0.30149999999999999</v>
      </c>
      <c r="U2047">
        <v>0.1038</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row>
    <row r="2048" spans="8:48" x14ac:dyDescent="0.3">
      <c r="H2048" t="s">
        <v>3169</v>
      </c>
      <c r="I2048" t="s">
        <v>3170</v>
      </c>
      <c r="J2048">
        <v>0.1736</v>
      </c>
      <c r="K2048">
        <v>0.15210000000000001</v>
      </c>
      <c r="L2048">
        <v>0.1368</v>
      </c>
      <c r="M2048">
        <v>9.5899999999999999E-2</v>
      </c>
      <c r="N2048">
        <v>7.5800000000000006E-2</v>
      </c>
      <c r="O2048">
        <v>4.7800000000000002E-2</v>
      </c>
      <c r="P2048">
        <v>4.5699999999999998E-2</v>
      </c>
      <c r="Q2048">
        <v>1.23E-2</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row>
    <row r="2049" spans="8:48" x14ac:dyDescent="0.3">
      <c r="H2049" t="s">
        <v>2112</v>
      </c>
      <c r="I2049" t="s">
        <v>2113</v>
      </c>
      <c r="J2049">
        <v>0</v>
      </c>
      <c r="K2049">
        <v>0</v>
      </c>
      <c r="L2049">
        <v>0</v>
      </c>
      <c r="M2049">
        <v>0</v>
      </c>
      <c r="N2049">
        <v>0</v>
      </c>
      <c r="O2049">
        <v>0</v>
      </c>
      <c r="P2049">
        <v>1.0799000000000001</v>
      </c>
      <c r="Q2049">
        <v>0.55920000000000003</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row>
    <row r="2050" spans="8:48" x14ac:dyDescent="0.3">
      <c r="H2050" t="s">
        <v>2114</v>
      </c>
      <c r="I2050" t="s">
        <v>2115</v>
      </c>
      <c r="J2050">
        <v>0</v>
      </c>
      <c r="K2050">
        <v>0</v>
      </c>
      <c r="L2050">
        <v>0</v>
      </c>
      <c r="M2050">
        <v>0</v>
      </c>
      <c r="N2050">
        <v>0</v>
      </c>
      <c r="O2050">
        <v>0</v>
      </c>
      <c r="P2050">
        <v>0</v>
      </c>
      <c r="Q2050">
        <v>0.16420000000000001</v>
      </c>
      <c r="R2050">
        <v>0.1105</v>
      </c>
      <c r="S2050">
        <v>0.55200000000000005</v>
      </c>
      <c r="T2050">
        <v>0.53069999999999995</v>
      </c>
      <c r="U2050">
        <v>0.69159999999999999</v>
      </c>
      <c r="V2050">
        <v>0.47039999999999998</v>
      </c>
      <c r="W2050">
        <v>0.58499999999999996</v>
      </c>
      <c r="X2050">
        <v>0.58620000000000005</v>
      </c>
      <c r="Y2050">
        <v>1.7354000000000001</v>
      </c>
      <c r="Z2050">
        <v>2.2473000000000001</v>
      </c>
      <c r="AA2050">
        <v>3.0678999999999998</v>
      </c>
      <c r="AB2050">
        <v>1.6194999999999999</v>
      </c>
      <c r="AC2050">
        <v>1.7060999999999999</v>
      </c>
      <c r="AD2050">
        <v>1.3449</v>
      </c>
      <c r="AE2050">
        <v>0.83940000000000003</v>
      </c>
      <c r="AF2050">
        <v>0.69730000000000003</v>
      </c>
      <c r="AG2050">
        <v>0.48599999999999999</v>
      </c>
      <c r="AH2050">
        <v>0.65629999999999999</v>
      </c>
      <c r="AI2050">
        <v>0.74180000000000001</v>
      </c>
      <c r="AJ2050">
        <v>0.60950000000000004</v>
      </c>
      <c r="AK2050">
        <v>0.47210000000000002</v>
      </c>
      <c r="AL2050">
        <v>0.31040000000000001</v>
      </c>
      <c r="AM2050">
        <v>0.21340000000000001</v>
      </c>
      <c r="AN2050">
        <v>0.25840000000000002</v>
      </c>
      <c r="AO2050">
        <v>0</v>
      </c>
      <c r="AP2050">
        <v>0</v>
      </c>
      <c r="AQ2050">
        <v>0</v>
      </c>
      <c r="AR2050">
        <v>0</v>
      </c>
      <c r="AS2050">
        <v>0</v>
      </c>
      <c r="AT2050">
        <v>0</v>
      </c>
      <c r="AU2050">
        <v>0</v>
      </c>
      <c r="AV2050">
        <v>0</v>
      </c>
    </row>
    <row r="2051" spans="8:48" x14ac:dyDescent="0.3">
      <c r="H2051" t="s">
        <v>457</v>
      </c>
      <c r="I2051" t="s">
        <v>613</v>
      </c>
      <c r="J2051">
        <v>0</v>
      </c>
      <c r="K2051">
        <v>0</v>
      </c>
      <c r="L2051">
        <v>0</v>
      </c>
      <c r="M2051">
        <v>0</v>
      </c>
      <c r="N2051">
        <v>0</v>
      </c>
      <c r="O2051">
        <v>0</v>
      </c>
      <c r="P2051">
        <v>0</v>
      </c>
      <c r="Q2051">
        <v>0</v>
      </c>
      <c r="R2051">
        <v>0</v>
      </c>
      <c r="S2051">
        <v>0</v>
      </c>
      <c r="T2051">
        <v>0</v>
      </c>
      <c r="U2051">
        <v>0</v>
      </c>
      <c r="V2051">
        <v>0</v>
      </c>
      <c r="W2051">
        <v>0</v>
      </c>
      <c r="X2051">
        <v>0</v>
      </c>
      <c r="Y2051">
        <v>0.27329999999999999</v>
      </c>
      <c r="Z2051">
        <v>0.24440000000000001</v>
      </c>
      <c r="AA2051">
        <v>0.34510000000000002</v>
      </c>
      <c r="AB2051">
        <v>0.49120000000000003</v>
      </c>
      <c r="AC2051">
        <v>0.61080000000000001</v>
      </c>
      <c r="AD2051">
        <v>0.4597</v>
      </c>
      <c r="AE2051">
        <v>0.50060000000000004</v>
      </c>
      <c r="AF2051">
        <v>0.73360000000000003</v>
      </c>
      <c r="AG2051">
        <v>0.57640000000000002</v>
      </c>
      <c r="AH2051">
        <v>0.77649999999999997</v>
      </c>
      <c r="AI2051">
        <v>0.80169999999999997</v>
      </c>
      <c r="AJ2051">
        <v>0.8014</v>
      </c>
      <c r="AK2051">
        <v>0.80779999999999996</v>
      </c>
      <c r="AL2051">
        <v>0.79330000000000001</v>
      </c>
      <c r="AM2051">
        <v>0.79949999999999999</v>
      </c>
      <c r="AN2051">
        <v>0.79790000000000005</v>
      </c>
      <c r="AO2051">
        <v>0.76039999999999996</v>
      </c>
      <c r="AP2051">
        <v>0.70760000000000001</v>
      </c>
      <c r="AQ2051">
        <v>0.74419999999999997</v>
      </c>
      <c r="AR2051">
        <v>0.42609999999999998</v>
      </c>
      <c r="AS2051">
        <v>0</v>
      </c>
      <c r="AT2051">
        <v>0</v>
      </c>
      <c r="AU2051">
        <v>0</v>
      </c>
      <c r="AV2051">
        <v>0</v>
      </c>
    </row>
    <row r="2052" spans="8:48" x14ac:dyDescent="0.3">
      <c r="H2052" t="s">
        <v>3171</v>
      </c>
      <c r="I2052" t="s">
        <v>3172</v>
      </c>
      <c r="J2052">
        <v>0</v>
      </c>
      <c r="K2052">
        <v>0</v>
      </c>
      <c r="L2052">
        <v>0</v>
      </c>
      <c r="M2052">
        <v>0</v>
      </c>
      <c r="N2052">
        <v>0</v>
      </c>
      <c r="O2052">
        <v>0</v>
      </c>
      <c r="P2052">
        <v>0</v>
      </c>
      <c r="Q2052">
        <v>0</v>
      </c>
      <c r="R2052">
        <v>0</v>
      </c>
      <c r="S2052">
        <v>0</v>
      </c>
      <c r="T2052">
        <v>0</v>
      </c>
      <c r="U2052">
        <v>0</v>
      </c>
      <c r="V2052">
        <v>0</v>
      </c>
      <c r="W2052">
        <v>0</v>
      </c>
      <c r="X2052">
        <v>0</v>
      </c>
      <c r="Y2052">
        <v>0.25159999999999999</v>
      </c>
      <c r="Z2052">
        <v>0.25509999999999999</v>
      </c>
      <c r="AA2052">
        <v>0.2087</v>
      </c>
      <c r="AB2052">
        <v>0.13220000000000001</v>
      </c>
      <c r="AC2052">
        <v>4.0899999999999999E-2</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row>
    <row r="2053" spans="8:48" x14ac:dyDescent="0.3">
      <c r="H2053" t="s">
        <v>2116</v>
      </c>
      <c r="I2053" t="s">
        <v>2117</v>
      </c>
      <c r="J2053">
        <v>0</v>
      </c>
      <c r="K2053">
        <v>0</v>
      </c>
      <c r="L2053">
        <v>0</v>
      </c>
      <c r="M2053">
        <v>0</v>
      </c>
      <c r="N2053">
        <v>0</v>
      </c>
      <c r="O2053">
        <v>0</v>
      </c>
      <c r="P2053">
        <v>0</v>
      </c>
      <c r="Q2053">
        <v>0</v>
      </c>
      <c r="R2053">
        <v>0</v>
      </c>
      <c r="S2053">
        <v>0</v>
      </c>
      <c r="T2053">
        <v>0</v>
      </c>
      <c r="U2053">
        <v>0</v>
      </c>
      <c r="V2053">
        <v>0</v>
      </c>
      <c r="W2053">
        <v>0</v>
      </c>
      <c r="X2053">
        <v>0</v>
      </c>
      <c r="Y2053">
        <v>0</v>
      </c>
      <c r="Z2053">
        <v>0.33639999999999998</v>
      </c>
      <c r="AA2053">
        <v>0.4284</v>
      </c>
      <c r="AB2053">
        <v>0.6875</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row>
    <row r="2054" spans="8:48" x14ac:dyDescent="0.3">
      <c r="H2054" t="s">
        <v>3173</v>
      </c>
      <c r="I2054" t="s">
        <v>3174</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2.4E-2</v>
      </c>
      <c r="AC2054">
        <v>4.8899999999999999E-2</v>
      </c>
      <c r="AD2054">
        <v>6.1199999999999997E-2</v>
      </c>
      <c r="AE2054">
        <v>0.12889999999999999</v>
      </c>
      <c r="AF2054">
        <v>0.15890000000000001</v>
      </c>
      <c r="AG2054">
        <v>9.7299999999999998E-2</v>
      </c>
      <c r="AH2054">
        <v>0.1671</v>
      </c>
      <c r="AI2054">
        <v>0.30969999999999998</v>
      </c>
      <c r="AJ2054">
        <v>0.52110000000000001</v>
      </c>
      <c r="AK2054">
        <v>0.42509999999999998</v>
      </c>
      <c r="AL2054">
        <v>5.5300000000000002E-2</v>
      </c>
      <c r="AM2054">
        <v>7.46E-2</v>
      </c>
      <c r="AN2054">
        <v>8.5800000000000001E-2</v>
      </c>
      <c r="AO2054">
        <v>0</v>
      </c>
      <c r="AP2054">
        <v>0</v>
      </c>
      <c r="AQ2054">
        <v>0</v>
      </c>
      <c r="AR2054">
        <v>0</v>
      </c>
      <c r="AS2054">
        <v>0</v>
      </c>
      <c r="AT2054">
        <v>0</v>
      </c>
      <c r="AU2054">
        <v>0</v>
      </c>
      <c r="AV2054">
        <v>0</v>
      </c>
    </row>
    <row r="2055" spans="8:48" x14ac:dyDescent="0.3">
      <c r="H2055" t="s">
        <v>459</v>
      </c>
      <c r="I2055" t="s">
        <v>615</v>
      </c>
      <c r="J2055">
        <v>0</v>
      </c>
      <c r="K2055">
        <v>0</v>
      </c>
      <c r="L2055">
        <v>0</v>
      </c>
      <c r="M2055">
        <v>0</v>
      </c>
      <c r="N2055">
        <v>0</v>
      </c>
      <c r="O2055">
        <v>0</v>
      </c>
      <c r="P2055">
        <v>0</v>
      </c>
      <c r="Q2055">
        <v>0</v>
      </c>
      <c r="R2055">
        <v>0</v>
      </c>
      <c r="S2055">
        <v>0</v>
      </c>
      <c r="T2055">
        <v>0</v>
      </c>
      <c r="U2055">
        <v>0</v>
      </c>
      <c r="V2055">
        <v>0</v>
      </c>
      <c r="W2055">
        <v>0</v>
      </c>
      <c r="X2055">
        <v>0</v>
      </c>
      <c r="Y2055">
        <v>0.4209</v>
      </c>
      <c r="Z2055">
        <v>0.38109999999999999</v>
      </c>
      <c r="AA2055">
        <v>0.38600000000000001</v>
      </c>
      <c r="AB2055">
        <v>0.56469999999999998</v>
      </c>
      <c r="AC2055">
        <v>0.52629999999999999</v>
      </c>
      <c r="AD2055">
        <v>0.73409999999999997</v>
      </c>
      <c r="AE2055">
        <v>0.59519999999999995</v>
      </c>
      <c r="AF2055">
        <v>0.57420000000000004</v>
      </c>
      <c r="AG2055">
        <v>0.66300000000000003</v>
      </c>
      <c r="AH2055">
        <v>0.79530000000000001</v>
      </c>
      <c r="AI2055">
        <v>0.63129999999999997</v>
      </c>
      <c r="AJ2055">
        <v>0.53049999999999997</v>
      </c>
      <c r="AK2055">
        <v>0.55020000000000002</v>
      </c>
      <c r="AL2055">
        <v>0.40860000000000002</v>
      </c>
      <c r="AM2055">
        <v>0.42630000000000001</v>
      </c>
      <c r="AN2055">
        <v>0.4</v>
      </c>
      <c r="AO2055">
        <v>0.51929999999999998</v>
      </c>
      <c r="AP2055">
        <v>0.48299999999999998</v>
      </c>
      <c r="AQ2055">
        <v>0.58589999999999998</v>
      </c>
      <c r="AR2055">
        <v>0.55479999999999996</v>
      </c>
      <c r="AS2055">
        <v>0.56930000000000003</v>
      </c>
      <c r="AT2055">
        <v>0.51119999999999999</v>
      </c>
      <c r="AU2055">
        <v>0</v>
      </c>
      <c r="AV2055">
        <v>0</v>
      </c>
    </row>
    <row r="2056" spans="8:48" x14ac:dyDescent="0.3">
      <c r="H2056" t="s">
        <v>1211</v>
      </c>
      <c r="I2056" t="s">
        <v>1212</v>
      </c>
      <c r="J2056">
        <v>0</v>
      </c>
      <c r="K2056">
        <v>0</v>
      </c>
      <c r="L2056">
        <v>0</v>
      </c>
      <c r="M2056">
        <v>0</v>
      </c>
      <c r="N2056">
        <v>0</v>
      </c>
      <c r="O2056">
        <v>0</v>
      </c>
      <c r="P2056">
        <v>0</v>
      </c>
      <c r="Q2056">
        <v>0</v>
      </c>
      <c r="R2056">
        <v>0</v>
      </c>
      <c r="S2056">
        <v>0</v>
      </c>
      <c r="T2056">
        <v>0</v>
      </c>
      <c r="U2056">
        <v>0</v>
      </c>
      <c r="V2056">
        <v>0</v>
      </c>
      <c r="W2056">
        <v>0</v>
      </c>
      <c r="X2056">
        <v>0</v>
      </c>
      <c r="Y2056">
        <v>0.39050000000000001</v>
      </c>
      <c r="Z2056">
        <v>0.36870000000000003</v>
      </c>
      <c r="AA2056">
        <v>0.38719999999999999</v>
      </c>
      <c r="AB2056">
        <v>0.78120000000000001</v>
      </c>
      <c r="AC2056">
        <v>0.83420000000000005</v>
      </c>
      <c r="AD2056">
        <v>0.54510000000000003</v>
      </c>
      <c r="AE2056">
        <v>0.37469999999999998</v>
      </c>
      <c r="AF2056">
        <v>0.38650000000000001</v>
      </c>
      <c r="AG2056">
        <v>0.3609</v>
      </c>
      <c r="AH2056">
        <v>0</v>
      </c>
      <c r="AI2056">
        <v>0</v>
      </c>
      <c r="AJ2056">
        <v>0</v>
      </c>
      <c r="AK2056">
        <v>0</v>
      </c>
      <c r="AL2056">
        <v>0</v>
      </c>
      <c r="AM2056">
        <v>0</v>
      </c>
      <c r="AN2056">
        <v>0</v>
      </c>
      <c r="AO2056">
        <v>0</v>
      </c>
      <c r="AP2056">
        <v>0</v>
      </c>
      <c r="AQ2056">
        <v>0</v>
      </c>
      <c r="AR2056">
        <v>0</v>
      </c>
      <c r="AS2056">
        <v>0</v>
      </c>
      <c r="AT2056">
        <v>0</v>
      </c>
      <c r="AU2056">
        <v>0</v>
      </c>
      <c r="AV2056">
        <v>0</v>
      </c>
    </row>
    <row r="2057" spans="8:48" x14ac:dyDescent="0.3">
      <c r="H2057" t="s">
        <v>85</v>
      </c>
      <c r="I2057" t="s">
        <v>632</v>
      </c>
      <c r="J2057">
        <v>0</v>
      </c>
      <c r="K2057">
        <v>0</v>
      </c>
      <c r="L2057">
        <v>0</v>
      </c>
      <c r="M2057">
        <v>0</v>
      </c>
      <c r="N2057">
        <v>0</v>
      </c>
      <c r="O2057">
        <v>0</v>
      </c>
      <c r="P2057">
        <v>0</v>
      </c>
      <c r="Q2057">
        <v>0.59119999999999995</v>
      </c>
      <c r="R2057">
        <v>0.55569999999999997</v>
      </c>
      <c r="S2057">
        <v>0.80049999999999999</v>
      </c>
      <c r="T2057">
        <v>0.9869</v>
      </c>
      <c r="U2057">
        <v>0.72640000000000005</v>
      </c>
      <c r="V2057">
        <v>0.51249999999999996</v>
      </c>
      <c r="W2057">
        <v>0.56989999999999996</v>
      </c>
      <c r="X2057">
        <v>0.57330000000000003</v>
      </c>
      <c r="Y2057">
        <v>0.6038</v>
      </c>
      <c r="Z2057">
        <v>0.5252</v>
      </c>
      <c r="AA2057">
        <v>0.83899999999999997</v>
      </c>
      <c r="AB2057">
        <v>0.86499999999999999</v>
      </c>
      <c r="AC2057">
        <v>1.0206</v>
      </c>
      <c r="AD2057">
        <v>1.2682</v>
      </c>
      <c r="AE2057">
        <v>1.2734000000000001</v>
      </c>
      <c r="AF2057">
        <v>1.2507999999999999</v>
      </c>
      <c r="AG2057">
        <v>0.66520000000000001</v>
      </c>
      <c r="AH2057">
        <v>0.54430000000000001</v>
      </c>
      <c r="AI2057">
        <v>0.433</v>
      </c>
      <c r="AJ2057">
        <v>0.37130000000000002</v>
      </c>
      <c r="AK2057">
        <v>0.35339999999999999</v>
      </c>
      <c r="AL2057">
        <v>0.27</v>
      </c>
      <c r="AM2057">
        <v>0.37830000000000003</v>
      </c>
      <c r="AN2057">
        <v>0.2084</v>
      </c>
      <c r="AO2057">
        <v>0.189</v>
      </c>
      <c r="AP2057">
        <v>0.39860000000000001</v>
      </c>
      <c r="AQ2057">
        <v>0.45350000000000001</v>
      </c>
      <c r="AR2057">
        <v>0</v>
      </c>
      <c r="AS2057">
        <v>0</v>
      </c>
      <c r="AT2057">
        <v>0</v>
      </c>
      <c r="AU2057">
        <v>2.8899999999999999E-2</v>
      </c>
      <c r="AV2057">
        <v>0</v>
      </c>
    </row>
    <row r="2058" spans="8:48" x14ac:dyDescent="0.3">
      <c r="H2058" t="s">
        <v>3175</v>
      </c>
      <c r="I2058" t="s">
        <v>3176</v>
      </c>
      <c r="J2058">
        <v>0</v>
      </c>
      <c r="K2058">
        <v>0</v>
      </c>
      <c r="L2058">
        <v>0</v>
      </c>
      <c r="M2058">
        <v>0</v>
      </c>
      <c r="N2058">
        <v>0</v>
      </c>
      <c r="O2058">
        <v>0</v>
      </c>
      <c r="P2058">
        <v>0</v>
      </c>
      <c r="Q2058">
        <v>0</v>
      </c>
      <c r="R2058">
        <v>0</v>
      </c>
      <c r="S2058">
        <v>0.26879999999999998</v>
      </c>
      <c r="T2058">
        <v>0.38669999999999999</v>
      </c>
      <c r="U2058">
        <v>0.42259999999999998</v>
      </c>
      <c r="V2058">
        <v>0.37559999999999999</v>
      </c>
      <c r="W2058">
        <v>0.35680000000000001</v>
      </c>
      <c r="X2058">
        <v>0.3009</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row>
    <row r="2059" spans="8:48" x14ac:dyDescent="0.3">
      <c r="H2059" t="s">
        <v>995</v>
      </c>
      <c r="I2059" t="s">
        <v>996</v>
      </c>
      <c r="J2059">
        <v>0</v>
      </c>
      <c r="K2059">
        <v>0</v>
      </c>
      <c r="L2059">
        <v>0</v>
      </c>
      <c r="M2059">
        <v>0</v>
      </c>
      <c r="N2059">
        <v>0</v>
      </c>
      <c r="O2059">
        <v>0.1643</v>
      </c>
      <c r="P2059">
        <v>0.2041</v>
      </c>
      <c r="Q2059">
        <v>0.1696</v>
      </c>
      <c r="R2059">
        <v>0.16889999999999999</v>
      </c>
      <c r="S2059">
        <v>0.1371</v>
      </c>
      <c r="T2059">
        <v>0.14360000000000001</v>
      </c>
      <c r="U2059">
        <v>0.98</v>
      </c>
      <c r="V2059">
        <v>0.94820000000000004</v>
      </c>
      <c r="W2059">
        <v>0.92310000000000003</v>
      </c>
      <c r="X2059">
        <v>0.86409999999999998</v>
      </c>
      <c r="Y2059">
        <v>0.97640000000000005</v>
      </c>
      <c r="Z2059">
        <v>0.78369999999999995</v>
      </c>
      <c r="AA2059">
        <v>0.28339999999999999</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row>
    <row r="2060" spans="8:48" x14ac:dyDescent="0.3">
      <c r="H2060" t="s">
        <v>3177</v>
      </c>
      <c r="I2060" t="s">
        <v>3178</v>
      </c>
      <c r="J2060">
        <v>0.2056</v>
      </c>
      <c r="K2060">
        <v>0.15890000000000001</v>
      </c>
      <c r="L2060">
        <v>0.1053</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row>
    <row r="2061" spans="8:48" x14ac:dyDescent="0.3">
      <c r="H2061" t="s">
        <v>2128</v>
      </c>
      <c r="I2061" t="s">
        <v>2129</v>
      </c>
      <c r="J2061">
        <v>0</v>
      </c>
      <c r="K2061">
        <v>0</v>
      </c>
      <c r="L2061">
        <v>0</v>
      </c>
      <c r="M2061">
        <v>0</v>
      </c>
      <c r="N2061">
        <v>0</v>
      </c>
      <c r="O2061">
        <v>0</v>
      </c>
      <c r="P2061">
        <v>0</v>
      </c>
      <c r="Q2061">
        <v>0</v>
      </c>
      <c r="R2061">
        <v>0</v>
      </c>
      <c r="S2061">
        <v>0</v>
      </c>
      <c r="T2061">
        <v>0</v>
      </c>
      <c r="U2061">
        <v>0</v>
      </c>
      <c r="V2061">
        <v>0</v>
      </c>
      <c r="W2061">
        <v>0</v>
      </c>
      <c r="X2061">
        <v>0</v>
      </c>
      <c r="Y2061">
        <v>0.36670000000000003</v>
      </c>
      <c r="Z2061">
        <v>0.46750000000000003</v>
      </c>
      <c r="AA2061">
        <v>0.68540000000000001</v>
      </c>
      <c r="AB2061">
        <v>0.85309999999999997</v>
      </c>
      <c r="AC2061">
        <v>0.79820000000000002</v>
      </c>
      <c r="AD2061">
        <v>0.74109999999999998</v>
      </c>
      <c r="AE2061">
        <v>0.48830000000000001</v>
      </c>
      <c r="AF2061">
        <v>0.58399999999999996</v>
      </c>
      <c r="AG2061">
        <v>0.58889999999999998</v>
      </c>
      <c r="AH2061">
        <v>0.59489999999999998</v>
      </c>
      <c r="AI2061">
        <v>0.5091</v>
      </c>
      <c r="AJ2061">
        <v>0.66690000000000005</v>
      </c>
      <c r="AK2061">
        <v>0.5292</v>
      </c>
      <c r="AL2061">
        <v>0.65200000000000002</v>
      </c>
      <c r="AM2061">
        <v>0</v>
      </c>
      <c r="AN2061">
        <v>0</v>
      </c>
      <c r="AO2061">
        <v>0</v>
      </c>
      <c r="AP2061">
        <v>0</v>
      </c>
      <c r="AQ2061">
        <v>0</v>
      </c>
      <c r="AR2061">
        <v>0</v>
      </c>
      <c r="AS2061">
        <v>0</v>
      </c>
      <c r="AT2061">
        <v>0</v>
      </c>
      <c r="AU2061">
        <v>0</v>
      </c>
      <c r="AV2061">
        <v>0</v>
      </c>
    </row>
    <row r="2062" spans="8:48" x14ac:dyDescent="0.3">
      <c r="H2062" t="s">
        <v>3179</v>
      </c>
      <c r="I2062" t="s">
        <v>3180</v>
      </c>
      <c r="J2062">
        <v>0.62429999999999997</v>
      </c>
      <c r="K2062">
        <v>0.47</v>
      </c>
      <c r="L2062">
        <v>4.6100000000000002E-2</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row>
    <row r="2063" spans="8:48" x14ac:dyDescent="0.3">
      <c r="H2063" t="s">
        <v>3181</v>
      </c>
      <c r="I2063" t="s">
        <v>3182</v>
      </c>
      <c r="J2063">
        <v>0</v>
      </c>
      <c r="K2063">
        <v>0</v>
      </c>
      <c r="L2063">
        <v>0</v>
      </c>
      <c r="M2063">
        <v>0</v>
      </c>
      <c r="N2063">
        <v>0</v>
      </c>
      <c r="O2063">
        <v>0</v>
      </c>
      <c r="P2063">
        <v>0</v>
      </c>
      <c r="Q2063">
        <v>0</v>
      </c>
      <c r="R2063">
        <v>0</v>
      </c>
      <c r="S2063">
        <v>0</v>
      </c>
      <c r="T2063">
        <v>2.0000000000000001E-4</v>
      </c>
      <c r="U2063">
        <v>1E-4</v>
      </c>
      <c r="V2063">
        <v>1E-4</v>
      </c>
      <c r="W2063">
        <v>1E-4</v>
      </c>
      <c r="X2063">
        <v>1E-4</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row>
    <row r="2064" spans="8:48" x14ac:dyDescent="0.3">
      <c r="H2064" t="s">
        <v>3183</v>
      </c>
      <c r="I2064" t="s">
        <v>3184</v>
      </c>
      <c r="J2064">
        <v>0</v>
      </c>
      <c r="K2064">
        <v>0</v>
      </c>
      <c r="L2064">
        <v>0</v>
      </c>
      <c r="M2064">
        <v>0</v>
      </c>
      <c r="N2064">
        <v>0</v>
      </c>
      <c r="O2064">
        <v>0</v>
      </c>
      <c r="P2064">
        <v>0</v>
      </c>
      <c r="Q2064">
        <v>0</v>
      </c>
      <c r="R2064">
        <v>0</v>
      </c>
      <c r="S2064">
        <v>0</v>
      </c>
      <c r="T2064">
        <v>0</v>
      </c>
      <c r="U2064">
        <v>0.48110000000000003</v>
      </c>
      <c r="V2064">
        <v>0.61150000000000004</v>
      </c>
      <c r="W2064">
        <v>0.63670000000000004</v>
      </c>
      <c r="X2064">
        <v>0.57940000000000003</v>
      </c>
      <c r="Y2064">
        <v>0.61899999999999999</v>
      </c>
      <c r="Z2064">
        <v>0.73570000000000002</v>
      </c>
      <c r="AA2064">
        <v>0.55759999999999998</v>
      </c>
      <c r="AB2064">
        <v>0.47899999999999998</v>
      </c>
      <c r="AC2064">
        <v>0.42680000000000001</v>
      </c>
      <c r="AD2064">
        <v>0.46060000000000001</v>
      </c>
      <c r="AE2064">
        <v>0.51219999999999999</v>
      </c>
      <c r="AF2064">
        <v>0.67049999999999998</v>
      </c>
      <c r="AG2064">
        <v>0.65859999999999996</v>
      </c>
      <c r="AH2064">
        <v>0.51549999999999996</v>
      </c>
      <c r="AI2064">
        <v>0.14660000000000001</v>
      </c>
      <c r="AJ2064">
        <v>0</v>
      </c>
      <c r="AK2064">
        <v>0</v>
      </c>
      <c r="AL2064">
        <v>0</v>
      </c>
      <c r="AM2064">
        <v>0</v>
      </c>
      <c r="AN2064">
        <v>0</v>
      </c>
      <c r="AO2064">
        <v>0</v>
      </c>
      <c r="AP2064">
        <v>0</v>
      </c>
      <c r="AQ2064">
        <v>0</v>
      </c>
      <c r="AR2064">
        <v>0</v>
      </c>
      <c r="AS2064">
        <v>0</v>
      </c>
      <c r="AT2064">
        <v>0</v>
      </c>
      <c r="AU2064">
        <v>0</v>
      </c>
      <c r="AV2064">
        <v>0</v>
      </c>
    </row>
    <row r="2065" spans="8:48" x14ac:dyDescent="0.3">
      <c r="H2065" t="s">
        <v>3185</v>
      </c>
      <c r="I2065" t="s">
        <v>3186</v>
      </c>
      <c r="J2065">
        <v>0.1152</v>
      </c>
      <c r="K2065">
        <v>9.0800000000000006E-2</v>
      </c>
      <c r="L2065">
        <v>0.1048</v>
      </c>
      <c r="M2065">
        <v>0.2979</v>
      </c>
      <c r="N2065">
        <v>0.31979999999999997</v>
      </c>
      <c r="O2065">
        <v>0.20130000000000001</v>
      </c>
      <c r="P2065">
        <v>0.38500000000000001</v>
      </c>
      <c r="Q2065">
        <v>0.20019999999999999</v>
      </c>
      <c r="R2065">
        <v>0.2263</v>
      </c>
      <c r="S2065">
        <v>0.18</v>
      </c>
      <c r="T2065">
        <v>0.1341</v>
      </c>
      <c r="U2065">
        <v>0.2467</v>
      </c>
      <c r="V2065">
        <v>0.26679999999999998</v>
      </c>
      <c r="W2065">
        <v>0.62480000000000002</v>
      </c>
      <c r="X2065">
        <v>0.39069999999999999</v>
      </c>
      <c r="Y2065">
        <v>0.18090000000000001</v>
      </c>
      <c r="Z2065">
        <v>0.38250000000000001</v>
      </c>
      <c r="AA2065">
        <v>0.3775</v>
      </c>
      <c r="AB2065">
        <v>0.3987</v>
      </c>
      <c r="AC2065">
        <v>0.24479999999999999</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row>
    <row r="2066" spans="8:48" x14ac:dyDescent="0.3">
      <c r="H2066" t="s">
        <v>3187</v>
      </c>
      <c r="I2066" t="s">
        <v>3188</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0.16270000000000001</v>
      </c>
      <c r="AQ2066">
        <v>0.18990000000000001</v>
      </c>
      <c r="AR2066">
        <v>0.1802</v>
      </c>
      <c r="AS2066">
        <v>0.2079</v>
      </c>
      <c r="AT2066">
        <v>0</v>
      </c>
      <c r="AU2066">
        <v>0</v>
      </c>
      <c r="AV2066">
        <v>0</v>
      </c>
    </row>
    <row r="2067" spans="8:48" x14ac:dyDescent="0.3">
      <c r="H2067" t="s">
        <v>3189</v>
      </c>
      <c r="I2067" t="s">
        <v>3190</v>
      </c>
      <c r="J2067">
        <v>0</v>
      </c>
      <c r="K2067">
        <v>0</v>
      </c>
      <c r="L2067">
        <v>0</v>
      </c>
      <c r="M2067">
        <v>0</v>
      </c>
      <c r="N2067">
        <v>0</v>
      </c>
      <c r="O2067">
        <v>0</v>
      </c>
      <c r="P2067">
        <v>0</v>
      </c>
      <c r="Q2067">
        <v>0</v>
      </c>
      <c r="R2067">
        <v>0</v>
      </c>
      <c r="S2067">
        <v>0</v>
      </c>
      <c r="T2067">
        <v>0</v>
      </c>
      <c r="U2067">
        <v>0</v>
      </c>
      <c r="V2067">
        <v>0</v>
      </c>
      <c r="W2067">
        <v>0</v>
      </c>
      <c r="X2067">
        <v>0</v>
      </c>
      <c r="Y2067">
        <v>0</v>
      </c>
      <c r="Z2067">
        <v>0</v>
      </c>
      <c r="AA2067">
        <v>0.126</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row>
    <row r="2068" spans="8:48" x14ac:dyDescent="0.3">
      <c r="H2068" t="s">
        <v>3191</v>
      </c>
      <c r="I2068" t="s">
        <v>3192</v>
      </c>
      <c r="J2068">
        <v>0</v>
      </c>
      <c r="K2068">
        <v>0</v>
      </c>
      <c r="L2068">
        <v>0</v>
      </c>
      <c r="M2068">
        <v>0</v>
      </c>
      <c r="N2068">
        <v>0</v>
      </c>
      <c r="O2068">
        <v>0</v>
      </c>
      <c r="P2068">
        <v>0</v>
      </c>
      <c r="Q2068">
        <v>0</v>
      </c>
      <c r="R2068">
        <v>0</v>
      </c>
      <c r="S2068">
        <v>0</v>
      </c>
      <c r="T2068">
        <v>0</v>
      </c>
      <c r="U2068">
        <v>0</v>
      </c>
      <c r="V2068">
        <v>0</v>
      </c>
      <c r="W2068">
        <v>0</v>
      </c>
      <c r="X2068">
        <v>0</v>
      </c>
      <c r="Y2068">
        <v>0</v>
      </c>
      <c r="Z2068">
        <v>0</v>
      </c>
      <c r="AA2068">
        <v>0.43169999999999997</v>
      </c>
      <c r="AB2068">
        <v>0.33660000000000001</v>
      </c>
      <c r="AC2068">
        <v>0.34789999999999999</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row>
    <row r="2069" spans="8:48" x14ac:dyDescent="0.3">
      <c r="H2069" t="s">
        <v>1176</v>
      </c>
      <c r="I2069" t="s">
        <v>1177</v>
      </c>
      <c r="J2069">
        <v>0.15060000000000001</v>
      </c>
      <c r="K2069">
        <v>0.1394</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row>
    <row r="2070" spans="8:48" x14ac:dyDescent="0.3">
      <c r="H2070" t="s">
        <v>3193</v>
      </c>
      <c r="I2070" t="s">
        <v>3194</v>
      </c>
      <c r="J2070">
        <v>0</v>
      </c>
      <c r="K2070">
        <v>0</v>
      </c>
      <c r="L2070">
        <v>0.2014</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row>
    <row r="2071" spans="8:48" x14ac:dyDescent="0.3">
      <c r="H2071" t="s">
        <v>3195</v>
      </c>
      <c r="I2071" t="s">
        <v>3196</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0.33639999999999998</v>
      </c>
      <c r="AH2071">
        <v>0.29409999999999997</v>
      </c>
      <c r="AI2071">
        <v>0.3614</v>
      </c>
      <c r="AJ2071">
        <v>0.16500000000000001</v>
      </c>
      <c r="AK2071">
        <v>0.25090000000000001</v>
      </c>
      <c r="AL2071">
        <v>0</v>
      </c>
      <c r="AM2071">
        <v>0</v>
      </c>
      <c r="AN2071">
        <v>0</v>
      </c>
      <c r="AO2071">
        <v>0</v>
      </c>
      <c r="AP2071">
        <v>0</v>
      </c>
      <c r="AQ2071">
        <v>0</v>
      </c>
      <c r="AR2071">
        <v>0</v>
      </c>
      <c r="AS2071">
        <v>0</v>
      </c>
      <c r="AT2071">
        <v>0</v>
      </c>
      <c r="AU2071">
        <v>0</v>
      </c>
      <c r="AV2071">
        <v>0</v>
      </c>
    </row>
    <row r="2072" spans="8:48" x14ac:dyDescent="0.3">
      <c r="H2072" t="s">
        <v>2140</v>
      </c>
      <c r="I2072" t="s">
        <v>2141</v>
      </c>
      <c r="J2072">
        <v>0</v>
      </c>
      <c r="K2072">
        <v>0</v>
      </c>
      <c r="L2072">
        <v>0</v>
      </c>
      <c r="M2072">
        <v>0</v>
      </c>
      <c r="N2072">
        <v>0</v>
      </c>
      <c r="O2072">
        <v>0</v>
      </c>
      <c r="P2072">
        <v>0</v>
      </c>
      <c r="Q2072">
        <v>0</v>
      </c>
      <c r="R2072">
        <v>0</v>
      </c>
      <c r="S2072">
        <v>0</v>
      </c>
      <c r="T2072">
        <v>0</v>
      </c>
      <c r="U2072">
        <v>0.2429</v>
      </c>
      <c r="V2072">
        <v>0.1893</v>
      </c>
      <c r="W2072">
        <v>0.17369999999999999</v>
      </c>
      <c r="X2072">
        <v>0.16880000000000001</v>
      </c>
      <c r="Y2072">
        <v>0.21560000000000001</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row>
    <row r="2073" spans="8:48" x14ac:dyDescent="0.3">
      <c r="H2073" t="s">
        <v>460</v>
      </c>
      <c r="I2073" t="s">
        <v>616</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0.2923</v>
      </c>
      <c r="AM2073">
        <v>0.27289999999999998</v>
      </c>
      <c r="AN2073">
        <v>0.43780000000000002</v>
      </c>
      <c r="AO2073">
        <v>0.42680000000000001</v>
      </c>
      <c r="AP2073">
        <v>0.4617</v>
      </c>
      <c r="AQ2073">
        <v>0.379</v>
      </c>
      <c r="AR2073">
        <v>0.30759999999999998</v>
      </c>
      <c r="AS2073">
        <v>0.48849999999999999</v>
      </c>
      <c r="AT2073">
        <v>0</v>
      </c>
      <c r="AU2073">
        <v>0</v>
      </c>
      <c r="AV2073">
        <v>0</v>
      </c>
    </row>
    <row r="2074" spans="8:48" x14ac:dyDescent="0.3">
      <c r="H2074" t="s">
        <v>3197</v>
      </c>
      <c r="I2074" t="s">
        <v>3198</v>
      </c>
      <c r="J2074">
        <v>0</v>
      </c>
      <c r="K2074">
        <v>0</v>
      </c>
      <c r="L2074">
        <v>0</v>
      </c>
      <c r="M2074">
        <v>0</v>
      </c>
      <c r="N2074">
        <v>0</v>
      </c>
      <c r="O2074">
        <v>0</v>
      </c>
      <c r="P2074">
        <v>0</v>
      </c>
      <c r="Q2074">
        <v>0</v>
      </c>
      <c r="R2074">
        <v>0</v>
      </c>
      <c r="S2074">
        <v>0.65800000000000003</v>
      </c>
      <c r="T2074">
        <v>0.68889999999999996</v>
      </c>
      <c r="U2074">
        <v>0.70809999999999995</v>
      </c>
      <c r="V2074">
        <v>0.71189999999999998</v>
      </c>
      <c r="W2074">
        <v>0.73939999999999995</v>
      </c>
      <c r="X2074">
        <v>0.67149999999999999</v>
      </c>
      <c r="Y2074">
        <v>0.54369999999999996</v>
      </c>
      <c r="Z2074">
        <v>0.50039999999999996</v>
      </c>
      <c r="AA2074">
        <v>0.40050000000000002</v>
      </c>
      <c r="AB2074">
        <v>0.34189999999999998</v>
      </c>
      <c r="AC2074">
        <v>0.30220000000000002</v>
      </c>
      <c r="AD2074">
        <v>0.1724</v>
      </c>
      <c r="AE2074">
        <v>4.7500000000000001E-2</v>
      </c>
      <c r="AF2074">
        <v>0</v>
      </c>
      <c r="AG2074">
        <v>0</v>
      </c>
      <c r="AH2074">
        <v>0</v>
      </c>
      <c r="AI2074">
        <v>0</v>
      </c>
      <c r="AJ2074">
        <v>0</v>
      </c>
      <c r="AK2074">
        <v>0</v>
      </c>
      <c r="AL2074">
        <v>0</v>
      </c>
      <c r="AM2074">
        <v>0</v>
      </c>
      <c r="AN2074">
        <v>0</v>
      </c>
      <c r="AO2074">
        <v>0</v>
      </c>
      <c r="AP2074">
        <v>0</v>
      </c>
      <c r="AQ2074">
        <v>0</v>
      </c>
      <c r="AR2074">
        <v>0</v>
      </c>
      <c r="AS2074">
        <v>0</v>
      </c>
      <c r="AT2074">
        <v>0</v>
      </c>
      <c r="AU2074">
        <v>0</v>
      </c>
      <c r="AV2074">
        <v>0</v>
      </c>
    </row>
    <row r="2075" spans="8:48" x14ac:dyDescent="0.3">
      <c r="H2075" t="s">
        <v>2160</v>
      </c>
      <c r="I2075" t="s">
        <v>2161</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0.17399999999999999</v>
      </c>
      <c r="AN2075">
        <v>0.1681</v>
      </c>
      <c r="AO2075">
        <v>0.1525</v>
      </c>
      <c r="AP2075">
        <v>0.19350000000000001</v>
      </c>
      <c r="AQ2075">
        <v>0</v>
      </c>
      <c r="AR2075">
        <v>0</v>
      </c>
      <c r="AS2075">
        <v>0</v>
      </c>
      <c r="AT2075">
        <v>0</v>
      </c>
      <c r="AU2075">
        <v>0</v>
      </c>
      <c r="AV2075">
        <v>0</v>
      </c>
    </row>
    <row r="2076" spans="8:48" x14ac:dyDescent="0.3">
      <c r="H2076" t="s">
        <v>3199</v>
      </c>
      <c r="I2076" t="s">
        <v>3200</v>
      </c>
      <c r="J2076">
        <v>0.7056</v>
      </c>
      <c r="K2076">
        <v>0.32740000000000002</v>
      </c>
      <c r="L2076">
        <v>0.3579</v>
      </c>
      <c r="M2076">
        <v>0</v>
      </c>
      <c r="N2076">
        <v>0</v>
      </c>
      <c r="O2076">
        <v>0</v>
      </c>
      <c r="P2076">
        <v>0</v>
      </c>
      <c r="Q2076">
        <v>0</v>
      </c>
      <c r="R2076">
        <v>0</v>
      </c>
      <c r="S2076">
        <v>0</v>
      </c>
      <c r="T2076">
        <v>0.16020000000000001</v>
      </c>
      <c r="U2076">
        <v>0.34670000000000001</v>
      </c>
      <c r="V2076">
        <v>0.33310000000000001</v>
      </c>
      <c r="W2076">
        <v>0.35759999999999997</v>
      </c>
      <c r="X2076">
        <v>0.45700000000000002</v>
      </c>
      <c r="Y2076">
        <v>0.54849999999999999</v>
      </c>
      <c r="Z2076">
        <v>0.46529999999999999</v>
      </c>
      <c r="AA2076">
        <v>0.31830000000000003</v>
      </c>
      <c r="AB2076">
        <v>0.30420000000000003</v>
      </c>
      <c r="AC2076">
        <v>0.32519999999999999</v>
      </c>
      <c r="AD2076">
        <v>0.15679999999999999</v>
      </c>
      <c r="AE2076">
        <v>0</v>
      </c>
      <c r="AF2076">
        <v>0</v>
      </c>
      <c r="AG2076">
        <v>0</v>
      </c>
      <c r="AH2076">
        <v>0</v>
      </c>
      <c r="AI2076">
        <v>0</v>
      </c>
      <c r="AJ2076">
        <v>0</v>
      </c>
      <c r="AK2076">
        <v>0</v>
      </c>
      <c r="AL2076">
        <v>0</v>
      </c>
      <c r="AM2076">
        <v>0</v>
      </c>
      <c r="AN2076">
        <v>0</v>
      </c>
      <c r="AO2076">
        <v>0</v>
      </c>
      <c r="AP2076">
        <v>0</v>
      </c>
      <c r="AQ2076">
        <v>1.0451999999999999</v>
      </c>
      <c r="AR2076">
        <v>1.2559</v>
      </c>
      <c r="AS2076">
        <v>1.0678000000000001</v>
      </c>
      <c r="AT2076">
        <v>0.98170000000000002</v>
      </c>
      <c r="AU2076">
        <v>0</v>
      </c>
      <c r="AV2076">
        <v>0</v>
      </c>
    </row>
    <row r="2077" spans="8:48" x14ac:dyDescent="0.3">
      <c r="H2077" t="s">
        <v>3201</v>
      </c>
      <c r="I2077" t="s">
        <v>3202</v>
      </c>
      <c r="J2077">
        <v>0</v>
      </c>
      <c r="K2077">
        <v>0.31819999999999998</v>
      </c>
      <c r="L2077">
        <v>0.3337</v>
      </c>
      <c r="M2077">
        <v>0.3926</v>
      </c>
      <c r="N2077">
        <v>0.25</v>
      </c>
      <c r="O2077">
        <v>0.29509999999999997</v>
      </c>
      <c r="P2077">
        <v>0.2732</v>
      </c>
      <c r="Q2077">
        <v>0.37690000000000001</v>
      </c>
      <c r="R2077">
        <v>0.33800000000000002</v>
      </c>
      <c r="S2077">
        <v>0.2863</v>
      </c>
      <c r="T2077">
        <v>0.44409999999999999</v>
      </c>
      <c r="U2077">
        <v>0.66920000000000002</v>
      </c>
      <c r="V2077">
        <v>0.52929999999999999</v>
      </c>
      <c r="W2077">
        <v>0.58209999999999995</v>
      </c>
      <c r="X2077">
        <v>0.73899999999999999</v>
      </c>
      <c r="Y2077">
        <v>0.56420000000000003</v>
      </c>
      <c r="Z2077">
        <v>0.61129999999999995</v>
      </c>
      <c r="AA2077">
        <v>0.43109999999999998</v>
      </c>
      <c r="AB2077">
        <v>0.3357</v>
      </c>
      <c r="AC2077">
        <v>0.3584</v>
      </c>
      <c r="AD2077">
        <v>0.15359999999999999</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row>
    <row r="2078" spans="8:48" x14ac:dyDescent="0.3">
      <c r="H2078" t="s">
        <v>1297</v>
      </c>
      <c r="I2078" t="s">
        <v>1298</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0.2802</v>
      </c>
      <c r="AD2078">
        <v>0.26350000000000001</v>
      </c>
      <c r="AE2078">
        <v>0.28439999999999999</v>
      </c>
      <c r="AF2078">
        <v>0.27860000000000001</v>
      </c>
      <c r="AG2078">
        <v>0.35320000000000001</v>
      </c>
      <c r="AH2078">
        <v>0.54720000000000002</v>
      </c>
      <c r="AI2078">
        <v>0.57469999999999999</v>
      </c>
      <c r="AJ2078">
        <v>0.63919999999999999</v>
      </c>
      <c r="AK2078">
        <v>0.55779999999999996</v>
      </c>
      <c r="AL2078">
        <v>0.62639999999999996</v>
      </c>
      <c r="AM2078">
        <v>0.64959999999999996</v>
      </c>
      <c r="AN2078">
        <v>0.66490000000000005</v>
      </c>
      <c r="AO2078">
        <v>0</v>
      </c>
      <c r="AP2078">
        <v>0</v>
      </c>
      <c r="AQ2078">
        <v>0</v>
      </c>
      <c r="AR2078">
        <v>0</v>
      </c>
      <c r="AS2078">
        <v>0</v>
      </c>
      <c r="AT2078">
        <v>0</v>
      </c>
      <c r="AU2078">
        <v>0</v>
      </c>
      <c r="AV2078">
        <v>0</v>
      </c>
    </row>
    <row r="2079" spans="8:48" x14ac:dyDescent="0.3">
      <c r="H2079" t="s">
        <v>3203</v>
      </c>
      <c r="I2079" t="s">
        <v>3204</v>
      </c>
      <c r="J2079">
        <v>0</v>
      </c>
      <c r="K2079">
        <v>0</v>
      </c>
      <c r="L2079">
        <v>0</v>
      </c>
      <c r="M2079">
        <v>0</v>
      </c>
      <c r="N2079">
        <v>0</v>
      </c>
      <c r="O2079">
        <v>0</v>
      </c>
      <c r="P2079">
        <v>0</v>
      </c>
      <c r="Q2079">
        <v>0</v>
      </c>
      <c r="R2079">
        <v>0</v>
      </c>
      <c r="S2079">
        <v>0</v>
      </c>
      <c r="T2079">
        <v>0</v>
      </c>
      <c r="U2079">
        <v>0</v>
      </c>
      <c r="V2079">
        <v>0</v>
      </c>
      <c r="W2079">
        <v>0</v>
      </c>
      <c r="X2079">
        <v>0</v>
      </c>
      <c r="Y2079">
        <v>0</v>
      </c>
      <c r="Z2079">
        <v>0</v>
      </c>
      <c r="AA2079">
        <v>0.16120000000000001</v>
      </c>
      <c r="AB2079">
        <v>0.1867</v>
      </c>
      <c r="AC2079">
        <v>0.25850000000000001</v>
      </c>
      <c r="AD2079">
        <v>0.2651</v>
      </c>
      <c r="AE2079">
        <v>0.33629999999999999</v>
      </c>
      <c r="AF2079">
        <v>0.39789999999999998</v>
      </c>
      <c r="AG2079">
        <v>0.439</v>
      </c>
      <c r="AH2079">
        <v>0.3291</v>
      </c>
      <c r="AI2079">
        <v>9.11E-2</v>
      </c>
      <c r="AJ2079">
        <v>0.2011</v>
      </c>
      <c r="AK2079">
        <v>0.16889999999999999</v>
      </c>
      <c r="AL2079">
        <v>0.1038</v>
      </c>
      <c r="AM2079">
        <v>6.8900000000000003E-2</v>
      </c>
      <c r="AN2079">
        <v>0</v>
      </c>
      <c r="AO2079">
        <v>0</v>
      </c>
      <c r="AP2079">
        <v>0</v>
      </c>
      <c r="AQ2079">
        <v>0</v>
      </c>
      <c r="AR2079">
        <v>0</v>
      </c>
      <c r="AS2079">
        <v>0</v>
      </c>
      <c r="AT2079">
        <v>0</v>
      </c>
      <c r="AU2079">
        <v>0</v>
      </c>
      <c r="AV2079">
        <v>0</v>
      </c>
    </row>
    <row r="2080" spans="8:48" x14ac:dyDescent="0.3">
      <c r="H2080" t="s">
        <v>3205</v>
      </c>
      <c r="I2080" t="s">
        <v>3206</v>
      </c>
      <c r="J2080">
        <v>0.1691</v>
      </c>
      <c r="K2080">
        <v>0.1517</v>
      </c>
      <c r="L2080">
        <v>0.16209999999999999</v>
      </c>
      <c r="M2080">
        <v>0.1573</v>
      </c>
      <c r="N2080">
        <v>0.14960000000000001</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row>
    <row r="2081" spans="8:48" x14ac:dyDescent="0.3">
      <c r="H2081" t="s">
        <v>2181</v>
      </c>
      <c r="I2081" t="s">
        <v>2182</v>
      </c>
      <c r="J2081">
        <v>0</v>
      </c>
      <c r="K2081">
        <v>0</v>
      </c>
      <c r="L2081">
        <v>0</v>
      </c>
      <c r="M2081">
        <v>0</v>
      </c>
      <c r="N2081">
        <v>0</v>
      </c>
      <c r="O2081">
        <v>0</v>
      </c>
      <c r="P2081">
        <v>0</v>
      </c>
      <c r="Q2081">
        <v>0</v>
      </c>
      <c r="R2081">
        <v>0</v>
      </c>
      <c r="S2081">
        <v>0</v>
      </c>
      <c r="T2081">
        <v>0</v>
      </c>
      <c r="U2081">
        <v>0</v>
      </c>
      <c r="V2081">
        <v>0.57550000000000001</v>
      </c>
      <c r="W2081">
        <v>0.4486</v>
      </c>
      <c r="X2081">
        <v>0.29520000000000002</v>
      </c>
      <c r="Y2081">
        <v>0.29060000000000002</v>
      </c>
      <c r="Z2081">
        <v>0.29210000000000003</v>
      </c>
      <c r="AA2081">
        <v>0.28210000000000002</v>
      </c>
      <c r="AB2081">
        <v>0.1802</v>
      </c>
      <c r="AC2081">
        <v>4.1500000000000002E-2</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row>
    <row r="2082" spans="8:48" x14ac:dyDescent="0.3">
      <c r="H2082" t="s">
        <v>3207</v>
      </c>
      <c r="I2082" t="s">
        <v>3208</v>
      </c>
      <c r="J2082">
        <v>0.1198</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row>
    <row r="2083" spans="8:48" x14ac:dyDescent="0.3">
      <c r="H2083" t="s">
        <v>3209</v>
      </c>
      <c r="I2083" t="s">
        <v>3210</v>
      </c>
      <c r="J2083">
        <v>0</v>
      </c>
      <c r="K2083">
        <v>0</v>
      </c>
      <c r="L2083">
        <v>0</v>
      </c>
      <c r="M2083">
        <v>2.6200000000000001E-2</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row>
    <row r="2084" spans="8:48" x14ac:dyDescent="0.3">
      <c r="H2084" t="s">
        <v>332</v>
      </c>
      <c r="I2084" t="s">
        <v>531</v>
      </c>
      <c r="J2084">
        <v>0.83120000000000005</v>
      </c>
      <c r="K2084">
        <v>1.125</v>
      </c>
      <c r="L2084">
        <v>1.1216999999999999</v>
      </c>
      <c r="M2084">
        <v>1.1223000000000001</v>
      </c>
      <c r="N2084">
        <v>1.0371999999999999</v>
      </c>
      <c r="O2084">
        <v>0.7954</v>
      </c>
      <c r="P2084">
        <v>0.92349999999999999</v>
      </c>
      <c r="Q2084">
        <v>1.1379999999999999</v>
      </c>
      <c r="R2084">
        <v>1.196</v>
      </c>
      <c r="S2084">
        <v>0.58069999999999999</v>
      </c>
      <c r="T2084">
        <v>0.57989999999999997</v>
      </c>
      <c r="U2084">
        <v>0.54059999999999997</v>
      </c>
      <c r="V2084">
        <v>0.48349999999999999</v>
      </c>
      <c r="W2084">
        <v>0.37959999999999999</v>
      </c>
      <c r="X2084">
        <v>0.35909999999999997</v>
      </c>
      <c r="Y2084">
        <v>0.44769999999999999</v>
      </c>
      <c r="Z2084">
        <v>0.36420000000000002</v>
      </c>
      <c r="AA2084">
        <v>0.27010000000000001</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row>
    <row r="2085" spans="8:48" x14ac:dyDescent="0.3">
      <c r="H2085" t="s">
        <v>3211</v>
      </c>
      <c r="I2085" t="s">
        <v>3212</v>
      </c>
      <c r="J2085">
        <v>0</v>
      </c>
      <c r="K2085">
        <v>0</v>
      </c>
      <c r="L2085">
        <v>0</v>
      </c>
      <c r="M2085">
        <v>0</v>
      </c>
      <c r="N2085">
        <v>0</v>
      </c>
      <c r="O2085">
        <v>0</v>
      </c>
      <c r="P2085">
        <v>0</v>
      </c>
      <c r="Q2085">
        <v>0</v>
      </c>
      <c r="R2085">
        <v>0</v>
      </c>
      <c r="S2085">
        <v>0</v>
      </c>
      <c r="T2085">
        <v>0</v>
      </c>
      <c r="U2085">
        <v>0</v>
      </c>
      <c r="V2085">
        <v>2.7199999999999998E-2</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row>
    <row r="2086" spans="8:48" x14ac:dyDescent="0.3">
      <c r="H2086" t="s">
        <v>2187</v>
      </c>
      <c r="I2086" t="s">
        <v>2188</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0.30459999999999998</v>
      </c>
      <c r="AH2086">
        <v>0</v>
      </c>
      <c r="AI2086">
        <v>0</v>
      </c>
      <c r="AJ2086">
        <v>0</v>
      </c>
      <c r="AK2086">
        <v>0</v>
      </c>
      <c r="AL2086">
        <v>0</v>
      </c>
      <c r="AM2086">
        <v>0</v>
      </c>
      <c r="AN2086">
        <v>0</v>
      </c>
      <c r="AO2086">
        <v>0</v>
      </c>
      <c r="AP2086">
        <v>0</v>
      </c>
      <c r="AQ2086">
        <v>0</v>
      </c>
      <c r="AR2086">
        <v>0</v>
      </c>
      <c r="AS2086">
        <v>0</v>
      </c>
      <c r="AT2086">
        <v>0</v>
      </c>
      <c r="AU2086">
        <v>0</v>
      </c>
      <c r="AV2086">
        <v>0</v>
      </c>
    </row>
    <row r="2087" spans="8:48" x14ac:dyDescent="0.3">
      <c r="H2087" t="s">
        <v>3213</v>
      </c>
      <c r="I2087" t="s">
        <v>3214</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0.25230000000000002</v>
      </c>
      <c r="AS2087">
        <v>0.14729999999999999</v>
      </c>
      <c r="AT2087">
        <v>0.1961</v>
      </c>
      <c r="AU2087">
        <v>0</v>
      </c>
      <c r="AV2087">
        <v>0</v>
      </c>
    </row>
    <row r="2088" spans="8:48" x14ac:dyDescent="0.3">
      <c r="H2088" t="s">
        <v>140</v>
      </c>
      <c r="I2088" t="s">
        <v>560</v>
      </c>
      <c r="J2088">
        <v>0</v>
      </c>
      <c r="K2088">
        <v>0</v>
      </c>
      <c r="L2088">
        <v>0</v>
      </c>
      <c r="M2088">
        <v>0</v>
      </c>
      <c r="N2088">
        <v>2.5000000000000001E-2</v>
      </c>
      <c r="O2088">
        <v>0</v>
      </c>
      <c r="P2088">
        <v>0.2145</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row>
    <row r="2089" spans="8:48" x14ac:dyDescent="0.3">
      <c r="H2089" t="s">
        <v>1209</v>
      </c>
      <c r="I2089" t="s">
        <v>1210</v>
      </c>
      <c r="J2089">
        <v>0</v>
      </c>
      <c r="K2089">
        <v>0</v>
      </c>
      <c r="L2089">
        <v>0</v>
      </c>
      <c r="M2089">
        <v>0</v>
      </c>
      <c r="N2089">
        <v>0</v>
      </c>
      <c r="O2089">
        <v>0</v>
      </c>
      <c r="P2089">
        <v>0</v>
      </c>
      <c r="Q2089">
        <v>0</v>
      </c>
      <c r="R2089">
        <v>0</v>
      </c>
      <c r="S2089">
        <v>0.12429999999999999</v>
      </c>
      <c r="T2089">
        <v>0.29459999999999997</v>
      </c>
      <c r="U2089">
        <v>0.3962</v>
      </c>
      <c r="V2089">
        <v>0.42380000000000001</v>
      </c>
      <c r="W2089">
        <v>0.4395</v>
      </c>
      <c r="X2089">
        <v>0.38529999999999998</v>
      </c>
      <c r="Y2089">
        <v>0.42899999999999999</v>
      </c>
      <c r="Z2089">
        <v>0.49430000000000002</v>
      </c>
      <c r="AA2089">
        <v>0.34589999999999999</v>
      </c>
      <c r="AB2089">
        <v>0.48060000000000003</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row>
    <row r="2090" spans="8:48" x14ac:dyDescent="0.3">
      <c r="H2090" t="s">
        <v>2199</v>
      </c>
      <c r="I2090" t="s">
        <v>2200</v>
      </c>
      <c r="J2090">
        <v>0.23780000000000001</v>
      </c>
      <c r="K2090">
        <v>0.21820000000000001</v>
      </c>
      <c r="L2090">
        <v>0.2102</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row>
    <row r="2091" spans="8:48" x14ac:dyDescent="0.3">
      <c r="H2091" t="s">
        <v>3215</v>
      </c>
      <c r="I2091" t="s">
        <v>3216</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0.11799999999999999</v>
      </c>
      <c r="AF2091">
        <v>4.0899999999999999E-2</v>
      </c>
      <c r="AG2091">
        <v>0</v>
      </c>
      <c r="AH2091">
        <v>0</v>
      </c>
      <c r="AI2091">
        <v>0</v>
      </c>
      <c r="AJ2091">
        <v>0</v>
      </c>
      <c r="AK2091">
        <v>0</v>
      </c>
      <c r="AL2091">
        <v>0</v>
      </c>
      <c r="AM2091">
        <v>0</v>
      </c>
      <c r="AN2091">
        <v>0</v>
      </c>
      <c r="AO2091">
        <v>0</v>
      </c>
      <c r="AP2091">
        <v>0</v>
      </c>
      <c r="AQ2091">
        <v>0</v>
      </c>
      <c r="AR2091">
        <v>0</v>
      </c>
      <c r="AS2091">
        <v>0</v>
      </c>
      <c r="AT2091">
        <v>0</v>
      </c>
      <c r="AU2091">
        <v>0</v>
      </c>
      <c r="AV2091">
        <v>0</v>
      </c>
    </row>
    <row r="2092" spans="8:48" x14ac:dyDescent="0.3">
      <c r="H2092" t="s">
        <v>2203</v>
      </c>
      <c r="I2092" t="s">
        <v>2204</v>
      </c>
      <c r="J2092">
        <v>0.1273</v>
      </c>
      <c r="K2092">
        <v>0.13200000000000001</v>
      </c>
      <c r="L2092">
        <v>9.9500000000000005E-2</v>
      </c>
      <c r="M2092">
        <v>0.11169999999999999</v>
      </c>
      <c r="N2092">
        <v>0.11609999999999999</v>
      </c>
      <c r="O2092">
        <v>0.14860000000000001</v>
      </c>
      <c r="P2092">
        <v>0.1216</v>
      </c>
      <c r="Q2092">
        <v>0.49609999999999999</v>
      </c>
      <c r="R2092">
        <v>0.58409999999999995</v>
      </c>
      <c r="S2092">
        <v>0.60160000000000002</v>
      </c>
      <c r="T2092">
        <v>0.61890000000000001</v>
      </c>
      <c r="U2092">
        <v>0.65500000000000003</v>
      </c>
      <c r="V2092">
        <v>0.504</v>
      </c>
      <c r="W2092">
        <v>0.4299</v>
      </c>
      <c r="X2092">
        <v>0.44650000000000001</v>
      </c>
      <c r="Y2092">
        <v>0.72270000000000001</v>
      </c>
      <c r="Z2092">
        <v>0.79749999999999999</v>
      </c>
      <c r="AA2092">
        <v>0.56740000000000002</v>
      </c>
      <c r="AB2092">
        <v>0.47470000000000001</v>
      </c>
      <c r="AC2092">
        <v>0.46729999999999999</v>
      </c>
      <c r="AD2092">
        <v>0.42480000000000001</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row>
    <row r="2093" spans="8:48" x14ac:dyDescent="0.3">
      <c r="H2093" t="s">
        <v>2207</v>
      </c>
      <c r="I2093" t="s">
        <v>2208</v>
      </c>
      <c r="J2093">
        <v>0</v>
      </c>
      <c r="K2093">
        <v>0</v>
      </c>
      <c r="L2093">
        <v>0</v>
      </c>
      <c r="M2093">
        <v>0</v>
      </c>
      <c r="N2093">
        <v>0</v>
      </c>
      <c r="O2093">
        <v>0</v>
      </c>
      <c r="P2093">
        <v>0</v>
      </c>
      <c r="Q2093">
        <v>0</v>
      </c>
      <c r="R2093">
        <v>0</v>
      </c>
      <c r="S2093">
        <v>0</v>
      </c>
      <c r="T2093">
        <v>0</v>
      </c>
      <c r="U2093">
        <v>0</v>
      </c>
      <c r="V2093">
        <v>0</v>
      </c>
      <c r="W2093">
        <v>0</v>
      </c>
      <c r="X2093">
        <v>0</v>
      </c>
      <c r="Y2093">
        <v>0</v>
      </c>
      <c r="Z2093">
        <v>0</v>
      </c>
      <c r="AA2093">
        <v>0.2266</v>
      </c>
      <c r="AB2093">
        <v>0.17929999999999999</v>
      </c>
      <c r="AC2093">
        <v>0.21579999999999999</v>
      </c>
      <c r="AD2093">
        <v>0.38100000000000001</v>
      </c>
      <c r="AE2093">
        <v>0.2898</v>
      </c>
      <c r="AF2093">
        <v>0.34100000000000003</v>
      </c>
      <c r="AG2093">
        <v>0</v>
      </c>
      <c r="AH2093">
        <v>0</v>
      </c>
      <c r="AI2093">
        <v>0</v>
      </c>
      <c r="AJ2093">
        <v>0</v>
      </c>
      <c r="AK2093">
        <v>0</v>
      </c>
      <c r="AL2093">
        <v>0</v>
      </c>
      <c r="AM2093">
        <v>0</v>
      </c>
      <c r="AN2093">
        <v>0</v>
      </c>
      <c r="AO2093">
        <v>0</v>
      </c>
      <c r="AP2093">
        <v>0</v>
      </c>
      <c r="AQ2093">
        <v>0</v>
      </c>
      <c r="AR2093">
        <v>0</v>
      </c>
      <c r="AS2093">
        <v>0</v>
      </c>
      <c r="AT2093">
        <v>0</v>
      </c>
      <c r="AU2093">
        <v>0</v>
      </c>
      <c r="AV2093">
        <v>0</v>
      </c>
    </row>
    <row r="2094" spans="8:48" x14ac:dyDescent="0.3">
      <c r="H2094" t="s">
        <v>86</v>
      </c>
      <c r="I2094" t="s">
        <v>637</v>
      </c>
      <c r="J2094">
        <v>0</v>
      </c>
      <c r="K2094">
        <v>0</v>
      </c>
      <c r="L2094">
        <v>0</v>
      </c>
      <c r="M2094">
        <v>0</v>
      </c>
      <c r="N2094">
        <v>0</v>
      </c>
      <c r="O2094">
        <v>0</v>
      </c>
      <c r="P2094">
        <v>0</v>
      </c>
      <c r="Q2094">
        <v>8.6800000000000002E-2</v>
      </c>
      <c r="R2094">
        <v>0</v>
      </c>
      <c r="S2094">
        <v>0.60719999999999996</v>
      </c>
      <c r="T2094">
        <v>0.63800000000000001</v>
      </c>
      <c r="U2094">
        <v>0.71779999999999999</v>
      </c>
      <c r="V2094">
        <v>0.50919999999999999</v>
      </c>
      <c r="W2094">
        <v>0.47360000000000002</v>
      </c>
      <c r="X2094">
        <v>0.58020000000000005</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row>
    <row r="2095" spans="8:48" x14ac:dyDescent="0.3">
      <c r="H2095" t="s">
        <v>2235</v>
      </c>
      <c r="I2095" t="s">
        <v>2236</v>
      </c>
      <c r="J2095">
        <v>0</v>
      </c>
      <c r="K2095">
        <v>0</v>
      </c>
      <c r="L2095">
        <v>0</v>
      </c>
      <c r="M2095">
        <v>0</v>
      </c>
      <c r="N2095">
        <v>0</v>
      </c>
      <c r="O2095">
        <v>0</v>
      </c>
      <c r="P2095">
        <v>0</v>
      </c>
      <c r="Q2095">
        <v>0</v>
      </c>
      <c r="R2095">
        <v>0</v>
      </c>
      <c r="S2095">
        <v>0</v>
      </c>
      <c r="T2095">
        <v>0</v>
      </c>
      <c r="U2095">
        <v>0</v>
      </c>
      <c r="V2095">
        <v>0</v>
      </c>
      <c r="W2095">
        <v>0</v>
      </c>
      <c r="X2095">
        <v>0</v>
      </c>
      <c r="Y2095">
        <v>0</v>
      </c>
      <c r="Z2095">
        <v>0</v>
      </c>
      <c r="AA2095">
        <v>3.0499999999999999E-2</v>
      </c>
      <c r="AB2095">
        <v>0.111</v>
      </c>
      <c r="AC2095">
        <v>0.1668</v>
      </c>
      <c r="AD2095">
        <v>0.26450000000000001</v>
      </c>
      <c r="AE2095">
        <v>0.96160000000000001</v>
      </c>
      <c r="AF2095">
        <v>1.0063</v>
      </c>
      <c r="AG2095">
        <v>0.88670000000000004</v>
      </c>
      <c r="AH2095">
        <v>0.95879999999999999</v>
      </c>
      <c r="AI2095">
        <v>0.874</v>
      </c>
      <c r="AJ2095">
        <v>0.92869999999999997</v>
      </c>
      <c r="AK2095">
        <v>0.32969999999999999</v>
      </c>
      <c r="AL2095">
        <v>0.32629999999999998</v>
      </c>
      <c r="AM2095">
        <v>0.32279999999999998</v>
      </c>
      <c r="AN2095">
        <v>0.31290000000000001</v>
      </c>
      <c r="AO2095">
        <v>0.2898</v>
      </c>
      <c r="AP2095">
        <v>0.182</v>
      </c>
      <c r="AQ2095">
        <v>0</v>
      </c>
      <c r="AR2095">
        <v>0</v>
      </c>
      <c r="AS2095">
        <v>0</v>
      </c>
      <c r="AT2095">
        <v>0</v>
      </c>
      <c r="AU2095">
        <v>0</v>
      </c>
      <c r="AV2095">
        <v>0</v>
      </c>
    </row>
    <row r="2096" spans="8:48" x14ac:dyDescent="0.3">
      <c r="H2096" t="s">
        <v>3217</v>
      </c>
      <c r="I2096" t="s">
        <v>3218</v>
      </c>
      <c r="J2096">
        <v>0</v>
      </c>
      <c r="K2096">
        <v>0</v>
      </c>
      <c r="L2096">
        <v>0</v>
      </c>
      <c r="M2096">
        <v>0</v>
      </c>
      <c r="N2096">
        <v>0</v>
      </c>
      <c r="O2096">
        <v>0</v>
      </c>
      <c r="P2096">
        <v>0</v>
      </c>
      <c r="Q2096">
        <v>0</v>
      </c>
      <c r="R2096">
        <v>0.3669</v>
      </c>
      <c r="S2096">
        <v>0.39879999999999999</v>
      </c>
      <c r="T2096">
        <v>0.4118</v>
      </c>
      <c r="U2096">
        <v>0.36480000000000001</v>
      </c>
      <c r="V2096">
        <v>0.42830000000000001</v>
      </c>
      <c r="W2096">
        <v>0.36320000000000002</v>
      </c>
      <c r="X2096">
        <v>0.45829999999999999</v>
      </c>
      <c r="Y2096">
        <v>0.33029999999999998</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row>
    <row r="2097" spans="8:48" x14ac:dyDescent="0.3">
      <c r="H2097" t="s">
        <v>3219</v>
      </c>
      <c r="I2097" t="s">
        <v>2244</v>
      </c>
      <c r="J2097">
        <v>0.35949999999999999</v>
      </c>
      <c r="K2097">
        <v>0.29470000000000002</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row>
    <row r="2098" spans="8:48" x14ac:dyDescent="0.3">
      <c r="H2098" t="s">
        <v>3220</v>
      </c>
      <c r="I2098" t="s">
        <v>3221</v>
      </c>
      <c r="J2098">
        <v>0.29630000000000001</v>
      </c>
      <c r="K2098">
        <v>0.28189999999999998</v>
      </c>
      <c r="L2098">
        <v>0.29880000000000001</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row>
    <row r="2099" spans="8:48" x14ac:dyDescent="0.3">
      <c r="H2099" t="s">
        <v>2265</v>
      </c>
      <c r="I2099" t="s">
        <v>2266</v>
      </c>
      <c r="J2099">
        <v>0</v>
      </c>
      <c r="K2099">
        <v>0</v>
      </c>
      <c r="L2099">
        <v>0</v>
      </c>
      <c r="M2099">
        <v>0</v>
      </c>
      <c r="N2099">
        <v>0</v>
      </c>
      <c r="O2099">
        <v>0.46810000000000002</v>
      </c>
      <c r="P2099">
        <v>0.51449999999999996</v>
      </c>
      <c r="Q2099">
        <v>0</v>
      </c>
      <c r="R2099">
        <v>0.64119999999999999</v>
      </c>
      <c r="S2099">
        <v>0.62670000000000003</v>
      </c>
      <c r="T2099">
        <v>0.67220000000000002</v>
      </c>
      <c r="U2099">
        <v>0.62190000000000001</v>
      </c>
      <c r="V2099">
        <v>0.74529999999999996</v>
      </c>
      <c r="W2099">
        <v>0.74009999999999998</v>
      </c>
      <c r="X2099">
        <v>0.79320000000000002</v>
      </c>
      <c r="Y2099">
        <v>0.63660000000000005</v>
      </c>
      <c r="Z2099">
        <v>0.66490000000000005</v>
      </c>
      <c r="AA2099">
        <v>0.5867</v>
      </c>
      <c r="AB2099">
        <v>0.55249999999999999</v>
      </c>
      <c r="AC2099">
        <v>0.67659999999999998</v>
      </c>
      <c r="AD2099">
        <v>0.46050000000000002</v>
      </c>
      <c r="AE2099">
        <v>0</v>
      </c>
      <c r="AF2099">
        <v>0</v>
      </c>
      <c r="AG2099">
        <v>0.69899999999999995</v>
      </c>
      <c r="AH2099">
        <v>0.95709999999999995</v>
      </c>
      <c r="AI2099">
        <v>0.85880000000000001</v>
      </c>
      <c r="AJ2099">
        <v>0.82079999999999997</v>
      </c>
      <c r="AK2099">
        <v>0.73409999999999997</v>
      </c>
      <c r="AL2099">
        <v>0.74129999999999996</v>
      </c>
      <c r="AM2099">
        <v>0.78169999999999995</v>
      </c>
      <c r="AN2099">
        <v>0</v>
      </c>
      <c r="AO2099">
        <v>0</v>
      </c>
      <c r="AP2099">
        <v>0</v>
      </c>
      <c r="AQ2099">
        <v>0</v>
      </c>
      <c r="AR2099">
        <v>0</v>
      </c>
      <c r="AS2099">
        <v>0</v>
      </c>
      <c r="AT2099">
        <v>0</v>
      </c>
      <c r="AU2099">
        <v>0</v>
      </c>
      <c r="AV2099">
        <v>0</v>
      </c>
    </row>
    <row r="2100" spans="8:48" x14ac:dyDescent="0.3">
      <c r="H2100" t="s">
        <v>1017</v>
      </c>
      <c r="I2100" t="s">
        <v>1018</v>
      </c>
      <c r="J2100">
        <v>0</v>
      </c>
      <c r="K2100">
        <v>0.59260000000000002</v>
      </c>
      <c r="L2100">
        <v>0.67130000000000001</v>
      </c>
      <c r="M2100">
        <v>0.80069999999999997</v>
      </c>
      <c r="N2100">
        <v>0.998</v>
      </c>
      <c r="O2100">
        <v>0.8982</v>
      </c>
      <c r="P2100">
        <v>1.3656999999999999</v>
      </c>
      <c r="Q2100">
        <v>1.1578999999999999</v>
      </c>
      <c r="R2100">
        <v>0.89319999999999999</v>
      </c>
      <c r="S2100">
        <v>0.96660000000000001</v>
      </c>
      <c r="T2100">
        <v>1.2779</v>
      </c>
      <c r="U2100">
        <v>1.1092</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row>
    <row r="2101" spans="8:48" x14ac:dyDescent="0.3">
      <c r="H2101" t="s">
        <v>3222</v>
      </c>
      <c r="I2101" t="s">
        <v>3223</v>
      </c>
      <c r="J2101">
        <v>0</v>
      </c>
      <c r="K2101">
        <v>6.9199999999999998E-2</v>
      </c>
      <c r="L2101">
        <v>6.1899999999999997E-2</v>
      </c>
      <c r="M2101">
        <v>6.7199999999999996E-2</v>
      </c>
      <c r="N2101">
        <v>9.0399999999999994E-2</v>
      </c>
      <c r="O2101">
        <v>8.8900000000000007E-2</v>
      </c>
      <c r="P2101">
        <v>0.1103</v>
      </c>
      <c r="Q2101">
        <v>0.13750000000000001</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row>
    <row r="2102" spans="8:48" x14ac:dyDescent="0.3">
      <c r="H2102" t="s">
        <v>1021</v>
      </c>
      <c r="I2102" t="s">
        <v>1022</v>
      </c>
      <c r="J2102">
        <v>0</v>
      </c>
      <c r="K2102">
        <v>0</v>
      </c>
      <c r="L2102">
        <v>0</v>
      </c>
      <c r="M2102">
        <v>0</v>
      </c>
      <c r="N2102">
        <v>0</v>
      </c>
      <c r="O2102">
        <v>0</v>
      </c>
      <c r="P2102">
        <v>0</v>
      </c>
      <c r="Q2102">
        <v>0.15129999999999999</v>
      </c>
      <c r="R2102">
        <v>0.15129999999999999</v>
      </c>
      <c r="S2102">
        <v>0.1424</v>
      </c>
      <c r="T2102">
        <v>0.1246</v>
      </c>
      <c r="U2102">
        <v>0.1268</v>
      </c>
      <c r="V2102">
        <v>0.1206</v>
      </c>
      <c r="W2102">
        <v>0.1123</v>
      </c>
      <c r="X2102">
        <v>0.1101</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row>
    <row r="2103" spans="8:48" x14ac:dyDescent="0.3">
      <c r="H2103" t="s">
        <v>2276</v>
      </c>
      <c r="I2103" t="s">
        <v>2277</v>
      </c>
      <c r="J2103">
        <v>0</v>
      </c>
      <c r="K2103">
        <v>0</v>
      </c>
      <c r="L2103">
        <v>0</v>
      </c>
      <c r="M2103">
        <v>0</v>
      </c>
      <c r="N2103">
        <v>0</v>
      </c>
      <c r="O2103">
        <v>0</v>
      </c>
      <c r="P2103">
        <v>0</v>
      </c>
      <c r="Q2103">
        <v>0</v>
      </c>
      <c r="R2103">
        <v>0.87080000000000002</v>
      </c>
      <c r="S2103">
        <v>1.149</v>
      </c>
      <c r="T2103">
        <v>1.0263</v>
      </c>
      <c r="U2103">
        <v>0.86419999999999997</v>
      </c>
      <c r="V2103">
        <v>0.67679999999999996</v>
      </c>
      <c r="W2103">
        <v>0.75090000000000001</v>
      </c>
      <c r="X2103">
        <v>0.9214</v>
      </c>
      <c r="Y2103">
        <v>0.92490000000000006</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row>
    <row r="2104" spans="8:48" x14ac:dyDescent="0.3">
      <c r="H2104" t="s">
        <v>2282</v>
      </c>
      <c r="I2104" t="s">
        <v>2283</v>
      </c>
      <c r="J2104">
        <v>0</v>
      </c>
      <c r="K2104">
        <v>0</v>
      </c>
      <c r="L2104">
        <v>0</v>
      </c>
      <c r="M2104">
        <v>0</v>
      </c>
      <c r="N2104">
        <v>0</v>
      </c>
      <c r="O2104">
        <v>0</v>
      </c>
      <c r="P2104">
        <v>0</v>
      </c>
      <c r="Q2104">
        <v>0</v>
      </c>
      <c r="R2104">
        <v>0.1459</v>
      </c>
      <c r="S2104">
        <v>0.1464</v>
      </c>
      <c r="T2104">
        <v>0.84609999999999996</v>
      </c>
      <c r="U2104">
        <v>0.91739999999999999</v>
      </c>
      <c r="V2104">
        <v>0.70199999999999996</v>
      </c>
      <c r="W2104">
        <v>0.58089999999999997</v>
      </c>
      <c r="X2104">
        <v>0.61319999999999997</v>
      </c>
      <c r="Y2104">
        <v>0.42620000000000002</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row>
    <row r="2105" spans="8:48" x14ac:dyDescent="0.3">
      <c r="H2105" t="s">
        <v>3224</v>
      </c>
      <c r="I2105" t="s">
        <v>3225</v>
      </c>
      <c r="J2105">
        <v>0</v>
      </c>
      <c r="K2105">
        <v>0</v>
      </c>
      <c r="L2105">
        <v>0</v>
      </c>
      <c r="M2105">
        <v>0</v>
      </c>
      <c r="N2105">
        <v>0.2132</v>
      </c>
      <c r="O2105">
        <v>0.32319999999999999</v>
      </c>
      <c r="P2105">
        <v>0.31840000000000002</v>
      </c>
      <c r="Q2105">
        <v>0.1139</v>
      </c>
      <c r="R2105">
        <v>0</v>
      </c>
      <c r="S2105">
        <v>0</v>
      </c>
      <c r="T2105">
        <v>0</v>
      </c>
      <c r="U2105">
        <v>0</v>
      </c>
      <c r="V2105">
        <v>0</v>
      </c>
      <c r="W2105">
        <v>0</v>
      </c>
      <c r="X2105">
        <v>0</v>
      </c>
      <c r="Y2105">
        <v>0</v>
      </c>
      <c r="Z2105">
        <v>0</v>
      </c>
      <c r="AA2105">
        <v>0</v>
      </c>
      <c r="AB2105">
        <v>0</v>
      </c>
      <c r="AC2105">
        <v>0</v>
      </c>
      <c r="AD2105">
        <v>1.2313000000000001</v>
      </c>
      <c r="AE2105">
        <v>1.2282999999999999</v>
      </c>
      <c r="AF2105">
        <v>0.86619999999999997</v>
      </c>
      <c r="AG2105">
        <v>0.27489999999999998</v>
      </c>
      <c r="AH2105">
        <v>0</v>
      </c>
      <c r="AI2105">
        <v>0</v>
      </c>
      <c r="AJ2105">
        <v>0</v>
      </c>
      <c r="AK2105">
        <v>0</v>
      </c>
      <c r="AL2105">
        <v>0</v>
      </c>
      <c r="AM2105">
        <v>0</v>
      </c>
      <c r="AN2105">
        <v>0</v>
      </c>
      <c r="AO2105">
        <v>0</v>
      </c>
      <c r="AP2105">
        <v>0</v>
      </c>
      <c r="AQ2105">
        <v>0</v>
      </c>
      <c r="AR2105">
        <v>0.60560000000000003</v>
      </c>
      <c r="AS2105">
        <v>0.58069999999999999</v>
      </c>
      <c r="AT2105">
        <v>0.53380000000000005</v>
      </c>
      <c r="AU2105">
        <v>0</v>
      </c>
      <c r="AV2105">
        <v>0</v>
      </c>
    </row>
    <row r="2106" spans="8:48" x14ac:dyDescent="0.3">
      <c r="H2106" t="s">
        <v>2292</v>
      </c>
      <c r="I2106" t="s">
        <v>2293</v>
      </c>
      <c r="J2106">
        <v>0</v>
      </c>
      <c r="K2106">
        <v>0</v>
      </c>
      <c r="L2106">
        <v>0</v>
      </c>
      <c r="M2106">
        <v>0.44529999999999997</v>
      </c>
      <c r="N2106">
        <v>0.4904</v>
      </c>
      <c r="O2106">
        <v>0.48049999999999998</v>
      </c>
      <c r="P2106">
        <v>0.4909</v>
      </c>
      <c r="Q2106">
        <v>0.50919999999999999</v>
      </c>
      <c r="R2106">
        <v>0.43430000000000002</v>
      </c>
      <c r="S2106">
        <v>0.46949999999999997</v>
      </c>
      <c r="T2106">
        <v>0.41909999999999997</v>
      </c>
      <c r="U2106">
        <v>0.41010000000000002</v>
      </c>
      <c r="V2106">
        <v>0.35770000000000002</v>
      </c>
      <c r="W2106">
        <v>0.34620000000000001</v>
      </c>
      <c r="X2106">
        <v>0.31709999999999999</v>
      </c>
      <c r="Y2106">
        <v>0.2581</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row>
    <row r="2107" spans="8:48" x14ac:dyDescent="0.3">
      <c r="H2107" t="s">
        <v>3226</v>
      </c>
      <c r="I2107" t="s">
        <v>3227</v>
      </c>
      <c r="J2107">
        <v>0</v>
      </c>
      <c r="K2107">
        <v>0</v>
      </c>
      <c r="L2107">
        <v>0</v>
      </c>
      <c r="M2107">
        <v>0</v>
      </c>
      <c r="N2107">
        <v>0</v>
      </c>
      <c r="O2107">
        <v>0</v>
      </c>
      <c r="P2107">
        <v>0</v>
      </c>
      <c r="Q2107">
        <v>0</v>
      </c>
      <c r="R2107">
        <v>0</v>
      </c>
      <c r="S2107">
        <v>0.432</v>
      </c>
      <c r="T2107">
        <v>0.67149999999999999</v>
      </c>
      <c r="U2107">
        <v>0.79479999999999995</v>
      </c>
      <c r="V2107">
        <v>0.77039999999999997</v>
      </c>
      <c r="W2107">
        <v>0.70189999999999997</v>
      </c>
      <c r="X2107">
        <v>0.75249999999999995</v>
      </c>
      <c r="Y2107">
        <v>0.70179999999999998</v>
      </c>
      <c r="Z2107">
        <v>0.92900000000000005</v>
      </c>
      <c r="AA2107">
        <v>0.66369999999999996</v>
      </c>
      <c r="AB2107">
        <v>0.96260000000000001</v>
      </c>
      <c r="AC2107">
        <v>0.74050000000000005</v>
      </c>
      <c r="AD2107">
        <v>0.82579999999999998</v>
      </c>
      <c r="AE2107">
        <v>0.93030000000000002</v>
      </c>
      <c r="AF2107">
        <v>0.89470000000000005</v>
      </c>
      <c r="AG2107">
        <v>0.77539999999999998</v>
      </c>
      <c r="AH2107">
        <v>0.64780000000000004</v>
      </c>
      <c r="AI2107">
        <v>0.56489999999999996</v>
      </c>
      <c r="AJ2107">
        <v>0.41399999999999998</v>
      </c>
      <c r="AK2107">
        <v>0.52029999999999998</v>
      </c>
      <c r="AL2107">
        <v>0.36909999999999998</v>
      </c>
      <c r="AM2107">
        <v>0.27939999999999998</v>
      </c>
      <c r="AN2107">
        <v>0.26590000000000003</v>
      </c>
      <c r="AO2107">
        <v>0</v>
      </c>
      <c r="AP2107">
        <v>0</v>
      </c>
      <c r="AQ2107">
        <v>0</v>
      </c>
      <c r="AR2107">
        <v>0</v>
      </c>
      <c r="AS2107">
        <v>0</v>
      </c>
      <c r="AT2107">
        <v>0</v>
      </c>
      <c r="AU2107">
        <v>0</v>
      </c>
      <c r="AV2107">
        <v>0</v>
      </c>
    </row>
    <row r="2108" spans="8:48" x14ac:dyDescent="0.3">
      <c r="H2108" t="s">
        <v>2298</v>
      </c>
      <c r="I2108" t="s">
        <v>2299</v>
      </c>
      <c r="J2108">
        <v>0.9708</v>
      </c>
      <c r="K2108">
        <v>0.82389999999999997</v>
      </c>
      <c r="L2108">
        <v>0.99</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row>
    <row r="2109" spans="8:48" x14ac:dyDescent="0.3">
      <c r="H2109" t="s">
        <v>1031</v>
      </c>
      <c r="I2109" t="s">
        <v>1032</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0.25290000000000001</v>
      </c>
      <c r="AE2109">
        <v>0.3155</v>
      </c>
      <c r="AF2109">
        <v>0.34370000000000001</v>
      </c>
      <c r="AG2109">
        <v>0.2772</v>
      </c>
      <c r="AH2109">
        <v>0</v>
      </c>
      <c r="AI2109">
        <v>0</v>
      </c>
      <c r="AJ2109">
        <v>0</v>
      </c>
      <c r="AK2109">
        <v>0</v>
      </c>
      <c r="AL2109">
        <v>0</v>
      </c>
      <c r="AM2109">
        <v>0</v>
      </c>
      <c r="AN2109">
        <v>0</v>
      </c>
      <c r="AO2109">
        <v>0</v>
      </c>
      <c r="AP2109">
        <v>0</v>
      </c>
      <c r="AQ2109">
        <v>0</v>
      </c>
      <c r="AR2109">
        <v>0</v>
      </c>
      <c r="AS2109">
        <v>0</v>
      </c>
      <c r="AT2109">
        <v>0</v>
      </c>
      <c r="AU2109">
        <v>0</v>
      </c>
      <c r="AV2109">
        <v>0</v>
      </c>
    </row>
    <row r="2110" spans="8:48" x14ac:dyDescent="0.3">
      <c r="H2110" t="s">
        <v>2304</v>
      </c>
      <c r="I2110" t="s">
        <v>2305</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0.30580000000000002</v>
      </c>
      <c r="AH2110">
        <v>0.28689999999999999</v>
      </c>
      <c r="AI2110">
        <v>0.37959999999999999</v>
      </c>
      <c r="AJ2110">
        <v>0.30640000000000001</v>
      </c>
      <c r="AK2110">
        <v>0</v>
      </c>
      <c r="AL2110">
        <v>0</v>
      </c>
      <c r="AM2110">
        <v>0</v>
      </c>
      <c r="AN2110">
        <v>0</v>
      </c>
      <c r="AO2110">
        <v>0</v>
      </c>
      <c r="AP2110">
        <v>0</v>
      </c>
      <c r="AQ2110">
        <v>0</v>
      </c>
      <c r="AR2110">
        <v>0</v>
      </c>
      <c r="AS2110">
        <v>0</v>
      </c>
      <c r="AT2110">
        <v>0</v>
      </c>
      <c r="AU2110">
        <v>0</v>
      </c>
      <c r="AV2110">
        <v>0</v>
      </c>
    </row>
    <row r="2111" spans="8:48" x14ac:dyDescent="0.3">
      <c r="H2111" t="s">
        <v>3228</v>
      </c>
      <c r="I2111" t="s">
        <v>3229</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1.1342000000000001</v>
      </c>
      <c r="AI2111">
        <v>0.94599999999999995</v>
      </c>
      <c r="AJ2111">
        <v>0.46650000000000003</v>
      </c>
      <c r="AK2111">
        <v>0.47049999999999997</v>
      </c>
      <c r="AL2111">
        <v>0.25800000000000001</v>
      </c>
      <c r="AM2111">
        <v>5.8700000000000002E-2</v>
      </c>
      <c r="AN2111">
        <v>5.91E-2</v>
      </c>
      <c r="AO2111">
        <v>8.6900000000000005E-2</v>
      </c>
      <c r="AP2111">
        <v>9.7999999999999997E-3</v>
      </c>
      <c r="AQ2111">
        <v>0</v>
      </c>
      <c r="AR2111">
        <v>0</v>
      </c>
      <c r="AS2111">
        <v>0</v>
      </c>
      <c r="AT2111">
        <v>0</v>
      </c>
      <c r="AU2111">
        <v>0</v>
      </c>
      <c r="AV2111">
        <v>0</v>
      </c>
    </row>
    <row r="2112" spans="8:48" x14ac:dyDescent="0.3">
      <c r="H2112" t="s">
        <v>3230</v>
      </c>
      <c r="I2112" t="s">
        <v>3231</v>
      </c>
      <c r="J2112">
        <v>0</v>
      </c>
      <c r="K2112">
        <v>0</v>
      </c>
      <c r="L2112">
        <v>7.3300000000000004E-2</v>
      </c>
      <c r="M2112">
        <v>8.72E-2</v>
      </c>
      <c r="N2112">
        <v>0.1168</v>
      </c>
      <c r="O2112">
        <v>0.1017</v>
      </c>
      <c r="P2112">
        <v>0.1168</v>
      </c>
      <c r="Q2112">
        <v>8.8700000000000001E-2</v>
      </c>
      <c r="R2112">
        <v>8.9499999999999996E-2</v>
      </c>
      <c r="S2112">
        <v>8.2799999999999999E-2</v>
      </c>
      <c r="T2112">
        <v>8.3000000000000004E-2</v>
      </c>
      <c r="U2112">
        <v>8.4000000000000005E-2</v>
      </c>
      <c r="V2112">
        <v>4.3E-3</v>
      </c>
      <c r="W2112">
        <v>3.7000000000000002E-3</v>
      </c>
      <c r="X2112">
        <v>4.4999999999999997E-3</v>
      </c>
      <c r="Y2112">
        <v>0</v>
      </c>
      <c r="Z2112">
        <v>0</v>
      </c>
      <c r="AA2112">
        <v>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row>
    <row r="2113" spans="8:48" x14ac:dyDescent="0.3">
      <c r="H2113" t="s">
        <v>171</v>
      </c>
      <c r="I2113" t="s">
        <v>2326</v>
      </c>
      <c r="J2113">
        <v>0</v>
      </c>
      <c r="K2113">
        <v>0</v>
      </c>
      <c r="L2113">
        <v>0</v>
      </c>
      <c r="M2113">
        <v>0</v>
      </c>
      <c r="N2113">
        <v>0</v>
      </c>
      <c r="O2113">
        <v>0</v>
      </c>
      <c r="P2113">
        <v>0</v>
      </c>
      <c r="Q2113">
        <v>9.8100000000000007E-2</v>
      </c>
      <c r="R2113">
        <v>9.9400000000000002E-2</v>
      </c>
      <c r="S2113">
        <v>0.1013</v>
      </c>
      <c r="T2113">
        <v>6.7299999999999999E-2</v>
      </c>
      <c r="U2113">
        <v>7.4700000000000003E-2</v>
      </c>
      <c r="V2113">
        <v>0</v>
      </c>
      <c r="W2113">
        <v>0</v>
      </c>
      <c r="X2113">
        <v>0</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row>
    <row r="2114" spans="8:48" x14ac:dyDescent="0.3">
      <c r="H2114" t="s">
        <v>3232</v>
      </c>
      <c r="I2114" t="s">
        <v>3233</v>
      </c>
      <c r="J2114">
        <v>0.46429999999999999</v>
      </c>
      <c r="K2114">
        <v>0.4037</v>
      </c>
      <c r="L2114">
        <v>0.45400000000000001</v>
      </c>
      <c r="M2114">
        <v>0.54649999999999999</v>
      </c>
      <c r="N2114">
        <v>0.6542</v>
      </c>
      <c r="O2114">
        <v>0.58799999999999997</v>
      </c>
      <c r="P2114">
        <v>0.55100000000000005</v>
      </c>
      <c r="Q2114">
        <v>0.29210000000000003</v>
      </c>
      <c r="R2114">
        <v>0.22220000000000001</v>
      </c>
      <c r="S2114">
        <v>0.19869999999999999</v>
      </c>
      <c r="T2114">
        <v>0.1842</v>
      </c>
      <c r="U2114">
        <v>0.30070000000000002</v>
      </c>
      <c r="V2114">
        <v>0.3347</v>
      </c>
      <c r="W2114">
        <v>0.36530000000000001</v>
      </c>
      <c r="X2114">
        <v>0.4456</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row>
    <row r="2115" spans="8:48" x14ac:dyDescent="0.3">
      <c r="H2115" t="s">
        <v>2331</v>
      </c>
      <c r="I2115" t="s">
        <v>2332</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0.42599999999999999</v>
      </c>
      <c r="AC2115">
        <v>0.71120000000000005</v>
      </c>
      <c r="AD2115">
        <v>0.27750000000000002</v>
      </c>
      <c r="AE2115">
        <v>0.1991</v>
      </c>
      <c r="AF2115">
        <v>0</v>
      </c>
      <c r="AG2115">
        <v>0</v>
      </c>
      <c r="AH2115">
        <v>0</v>
      </c>
      <c r="AI2115">
        <v>0</v>
      </c>
      <c r="AJ2115">
        <v>0</v>
      </c>
      <c r="AK2115">
        <v>0</v>
      </c>
      <c r="AL2115">
        <v>0</v>
      </c>
      <c r="AM2115">
        <v>0</v>
      </c>
      <c r="AN2115">
        <v>0</v>
      </c>
      <c r="AO2115">
        <v>0</v>
      </c>
      <c r="AP2115">
        <v>0</v>
      </c>
      <c r="AQ2115">
        <v>0</v>
      </c>
      <c r="AR2115">
        <v>0</v>
      </c>
      <c r="AS2115">
        <v>0</v>
      </c>
      <c r="AT2115">
        <v>0</v>
      </c>
      <c r="AU2115">
        <v>0</v>
      </c>
      <c r="AV2115">
        <v>0</v>
      </c>
    </row>
    <row r="2116" spans="8:48" x14ac:dyDescent="0.3">
      <c r="H2116" t="s">
        <v>3234</v>
      </c>
      <c r="I2116" t="s">
        <v>3235</v>
      </c>
      <c r="J2116">
        <v>0.32529999999999998</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row>
    <row r="2117" spans="8:48" x14ac:dyDescent="0.3">
      <c r="H2117" t="s">
        <v>3236</v>
      </c>
      <c r="I2117" t="s">
        <v>3237</v>
      </c>
      <c r="J2117">
        <v>0</v>
      </c>
      <c r="K2117">
        <v>0</v>
      </c>
      <c r="L2117">
        <v>0</v>
      </c>
      <c r="M2117">
        <v>0</v>
      </c>
      <c r="N2117">
        <v>0</v>
      </c>
      <c r="O2117">
        <v>0</v>
      </c>
      <c r="P2117">
        <v>0</v>
      </c>
      <c r="Q2117">
        <v>0</v>
      </c>
      <c r="R2117">
        <v>0</v>
      </c>
      <c r="S2117">
        <v>0</v>
      </c>
      <c r="T2117">
        <v>0</v>
      </c>
      <c r="U2117">
        <v>0</v>
      </c>
      <c r="V2117">
        <v>0</v>
      </c>
      <c r="W2117">
        <v>0</v>
      </c>
      <c r="X2117">
        <v>0</v>
      </c>
      <c r="Y2117">
        <v>0.38479999999999998</v>
      </c>
      <c r="Z2117">
        <v>0.27489999999999998</v>
      </c>
      <c r="AA2117">
        <v>0.16789999999999999</v>
      </c>
      <c r="AB2117">
        <v>0.12759999999999999</v>
      </c>
      <c r="AC2117">
        <v>8.7999999999999995E-2</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row>
    <row r="2118" spans="8:48" x14ac:dyDescent="0.3">
      <c r="H2118" t="s">
        <v>3238</v>
      </c>
      <c r="I2118" t="s">
        <v>3239</v>
      </c>
      <c r="J2118">
        <v>0</v>
      </c>
      <c r="K2118">
        <v>0</v>
      </c>
      <c r="L2118">
        <v>0</v>
      </c>
      <c r="M2118">
        <v>0</v>
      </c>
      <c r="N2118">
        <v>0</v>
      </c>
      <c r="O2118">
        <v>0</v>
      </c>
      <c r="P2118">
        <v>0.1202</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row>
    <row r="2119" spans="8:48" x14ac:dyDescent="0.3">
      <c r="H2119" t="s">
        <v>2341</v>
      </c>
      <c r="I2119" t="s">
        <v>2342</v>
      </c>
      <c r="J2119">
        <v>0</v>
      </c>
      <c r="K2119">
        <v>0</v>
      </c>
      <c r="L2119">
        <v>0</v>
      </c>
      <c r="M2119">
        <v>0</v>
      </c>
      <c r="N2119">
        <v>0</v>
      </c>
      <c r="O2119">
        <v>0</v>
      </c>
      <c r="P2119">
        <v>0</v>
      </c>
      <c r="Q2119">
        <v>0</v>
      </c>
      <c r="R2119">
        <v>0.23730000000000001</v>
      </c>
      <c r="S2119">
        <v>0.23080000000000001</v>
      </c>
      <c r="T2119">
        <v>0.24460000000000001</v>
      </c>
      <c r="U2119">
        <v>0.31950000000000001</v>
      </c>
      <c r="V2119">
        <v>0.17449999999999999</v>
      </c>
      <c r="W2119">
        <v>0.2031</v>
      </c>
      <c r="X2119">
        <v>0.2228</v>
      </c>
      <c r="Y2119">
        <v>0.153</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row>
    <row r="2120" spans="8:48" x14ac:dyDescent="0.3">
      <c r="H2120" t="s">
        <v>2347</v>
      </c>
      <c r="I2120" t="s">
        <v>2348</v>
      </c>
      <c r="J2120">
        <v>0</v>
      </c>
      <c r="K2120">
        <v>0</v>
      </c>
      <c r="L2120">
        <v>0</v>
      </c>
      <c r="M2120">
        <v>0</v>
      </c>
      <c r="N2120">
        <v>0</v>
      </c>
      <c r="O2120">
        <v>0</v>
      </c>
      <c r="P2120">
        <v>0</v>
      </c>
      <c r="Q2120">
        <v>0</v>
      </c>
      <c r="R2120">
        <v>0</v>
      </c>
      <c r="S2120">
        <v>0</v>
      </c>
      <c r="T2120">
        <v>0</v>
      </c>
      <c r="U2120">
        <v>0</v>
      </c>
      <c r="V2120">
        <v>0</v>
      </c>
      <c r="W2120">
        <v>0</v>
      </c>
      <c r="X2120">
        <v>0</v>
      </c>
      <c r="Y2120">
        <v>0.23100000000000001</v>
      </c>
      <c r="Z2120">
        <v>0.2621</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row>
    <row r="2121" spans="8:48" x14ac:dyDescent="0.3">
      <c r="H2121" t="s">
        <v>2367</v>
      </c>
      <c r="I2121" t="s">
        <v>2368</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0.64159999999999995</v>
      </c>
      <c r="AR2121">
        <v>0.93169999999999997</v>
      </c>
      <c r="AS2121">
        <v>0</v>
      </c>
      <c r="AT2121">
        <v>0</v>
      </c>
      <c r="AU2121">
        <v>0</v>
      </c>
      <c r="AV2121">
        <v>0</v>
      </c>
    </row>
    <row r="2122" spans="8:48" x14ac:dyDescent="0.3">
      <c r="H2122" t="s">
        <v>3240</v>
      </c>
      <c r="I2122" t="s">
        <v>3241</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0.15939999999999999</v>
      </c>
      <c r="AI2122">
        <v>0.39100000000000001</v>
      </c>
      <c r="AJ2122">
        <v>0</v>
      </c>
      <c r="AK2122">
        <v>0</v>
      </c>
      <c r="AL2122">
        <v>0</v>
      </c>
      <c r="AM2122">
        <v>0</v>
      </c>
      <c r="AN2122">
        <v>0</v>
      </c>
      <c r="AO2122">
        <v>0</v>
      </c>
      <c r="AP2122">
        <v>0</v>
      </c>
      <c r="AQ2122">
        <v>0</v>
      </c>
      <c r="AR2122">
        <v>0</v>
      </c>
      <c r="AS2122">
        <v>0</v>
      </c>
      <c r="AT2122">
        <v>0</v>
      </c>
      <c r="AU2122">
        <v>0</v>
      </c>
      <c r="AV2122">
        <v>0</v>
      </c>
    </row>
    <row r="2123" spans="8:48" x14ac:dyDescent="0.3">
      <c r="H2123" t="s">
        <v>1054</v>
      </c>
      <c r="I2123" t="s">
        <v>1055</v>
      </c>
      <c r="J2123">
        <v>0</v>
      </c>
      <c r="K2123">
        <v>0</v>
      </c>
      <c r="L2123">
        <v>0</v>
      </c>
      <c r="M2123">
        <v>0</v>
      </c>
      <c r="N2123">
        <v>0</v>
      </c>
      <c r="O2123">
        <v>0.56389999999999996</v>
      </c>
      <c r="P2123">
        <v>0.58640000000000003</v>
      </c>
      <c r="Q2123">
        <v>0.59940000000000004</v>
      </c>
      <c r="R2123">
        <v>0.60460000000000003</v>
      </c>
      <c r="S2123">
        <v>0.94099999999999995</v>
      </c>
      <c r="T2123">
        <v>0.9032</v>
      </c>
      <c r="U2123">
        <v>0.95379999999999998</v>
      </c>
      <c r="V2123">
        <v>0.40939999999999999</v>
      </c>
      <c r="W2123">
        <v>0.37859999999999999</v>
      </c>
      <c r="X2123">
        <v>0.33460000000000001</v>
      </c>
      <c r="Y2123">
        <v>0.40860000000000002</v>
      </c>
      <c r="Z2123">
        <v>0.1176</v>
      </c>
      <c r="AA2123">
        <v>0.11990000000000001</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row>
    <row r="2124" spans="8:48" x14ac:dyDescent="0.3">
      <c r="H2124" t="s">
        <v>3242</v>
      </c>
      <c r="I2124" t="s">
        <v>3243</v>
      </c>
      <c r="J2124">
        <v>0.86950000000000005</v>
      </c>
      <c r="K2124">
        <v>1.0597000000000001</v>
      </c>
      <c r="L2124">
        <v>1.0798000000000001</v>
      </c>
      <c r="M2124">
        <v>1.0075000000000001</v>
      </c>
      <c r="N2124">
        <v>1.3041</v>
      </c>
      <c r="O2124">
        <v>1.2871999999999999</v>
      </c>
      <c r="P2124">
        <v>1.3307</v>
      </c>
      <c r="Q2124">
        <v>1.2031000000000001</v>
      </c>
      <c r="R2124">
        <v>1.0845</v>
      </c>
      <c r="S2124">
        <v>0.94399999999999995</v>
      </c>
      <c r="T2124">
        <v>0.9617</v>
      </c>
      <c r="U2124">
        <v>0.73960000000000004</v>
      </c>
      <c r="V2124">
        <v>0.65129999999999999</v>
      </c>
      <c r="W2124">
        <v>0.74119999999999997</v>
      </c>
      <c r="X2124">
        <v>0.97789999999999999</v>
      </c>
      <c r="Y2124">
        <v>0.75629999999999997</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row>
    <row r="2125" spans="8:48" x14ac:dyDescent="0.3">
      <c r="H2125" t="s">
        <v>3244</v>
      </c>
      <c r="I2125" t="s">
        <v>3245</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0.34360000000000002</v>
      </c>
      <c r="AI2125">
        <v>0.31030000000000002</v>
      </c>
      <c r="AJ2125">
        <v>0.29670000000000002</v>
      </c>
      <c r="AK2125">
        <v>0.39240000000000003</v>
      </c>
      <c r="AL2125">
        <v>0.16239999999999999</v>
      </c>
      <c r="AM2125">
        <v>7.17E-2</v>
      </c>
      <c r="AN2125">
        <v>0</v>
      </c>
      <c r="AO2125">
        <v>0</v>
      </c>
      <c r="AP2125">
        <v>0</v>
      </c>
      <c r="AQ2125">
        <v>0</v>
      </c>
      <c r="AR2125">
        <v>0</v>
      </c>
      <c r="AS2125">
        <v>0</v>
      </c>
      <c r="AT2125">
        <v>0</v>
      </c>
      <c r="AU2125">
        <v>0</v>
      </c>
      <c r="AV2125">
        <v>0</v>
      </c>
    </row>
    <row r="2126" spans="8:48" x14ac:dyDescent="0.3">
      <c r="H2126" t="s">
        <v>3246</v>
      </c>
      <c r="I2126" t="s">
        <v>3247</v>
      </c>
      <c r="J2126">
        <v>0.26869999999999999</v>
      </c>
      <c r="K2126">
        <v>0.20710000000000001</v>
      </c>
      <c r="L2126">
        <v>0.1988</v>
      </c>
      <c r="M2126">
        <v>0.31709999999999999</v>
      </c>
      <c r="N2126">
        <v>0.2959</v>
      </c>
      <c r="O2126">
        <v>0.25650000000000001</v>
      </c>
      <c r="P2126">
        <v>0.25790000000000002</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row>
    <row r="2127" spans="8:48" x14ac:dyDescent="0.3">
      <c r="H2127" t="s">
        <v>187</v>
      </c>
      <c r="I2127" t="s">
        <v>647</v>
      </c>
      <c r="J2127">
        <v>0.20630000000000001</v>
      </c>
      <c r="K2127">
        <v>0.21190000000000001</v>
      </c>
      <c r="L2127">
        <v>0.19350000000000001</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1.0286</v>
      </c>
      <c r="AI2127">
        <v>0.95469999999999999</v>
      </c>
      <c r="AJ2127">
        <v>1.0553999999999999</v>
      </c>
      <c r="AK2127">
        <v>1.0689</v>
      </c>
      <c r="AL2127">
        <v>0.99</v>
      </c>
      <c r="AM2127">
        <v>1.0279</v>
      </c>
      <c r="AN2127">
        <v>1.0085</v>
      </c>
      <c r="AO2127">
        <v>1.1319999999999999</v>
      </c>
      <c r="AP2127">
        <v>1.1437999999999999</v>
      </c>
      <c r="AQ2127">
        <v>0.65300000000000002</v>
      </c>
      <c r="AR2127">
        <v>0.69310000000000005</v>
      </c>
      <c r="AS2127">
        <v>0.55520000000000003</v>
      </c>
      <c r="AT2127">
        <v>0</v>
      </c>
      <c r="AU2127">
        <v>0</v>
      </c>
      <c r="AV2127">
        <v>0</v>
      </c>
    </row>
    <row r="2128" spans="8:48" x14ac:dyDescent="0.3">
      <c r="H2128" t="s">
        <v>3248</v>
      </c>
      <c r="I2128" t="s">
        <v>3249</v>
      </c>
      <c r="J2128">
        <v>0.30430000000000001</v>
      </c>
      <c r="K2128">
        <v>0.2495</v>
      </c>
      <c r="L2128">
        <v>0.20100000000000001</v>
      </c>
      <c r="M2128">
        <v>0.22140000000000001</v>
      </c>
      <c r="N2128">
        <v>0.27800000000000002</v>
      </c>
      <c r="O2128">
        <v>0.2571</v>
      </c>
      <c r="P2128">
        <v>0.25669999999999998</v>
      </c>
      <c r="Q2128">
        <v>0.29499999999999998</v>
      </c>
      <c r="R2128">
        <v>0.26879999999999998</v>
      </c>
      <c r="S2128">
        <v>0.2676</v>
      </c>
      <c r="T2128">
        <v>0.30909999999999999</v>
      </c>
      <c r="U2128">
        <v>0.41870000000000002</v>
      </c>
      <c r="V2128">
        <v>0.39510000000000001</v>
      </c>
      <c r="W2128">
        <v>0.33910000000000001</v>
      </c>
      <c r="X2128">
        <v>0.372</v>
      </c>
      <c r="Y2128">
        <v>0.50870000000000004</v>
      </c>
      <c r="Z2128">
        <v>0.45569999999999999</v>
      </c>
      <c r="AA2128">
        <v>0.47589999999999999</v>
      </c>
      <c r="AB2128">
        <v>0.59189999999999998</v>
      </c>
      <c r="AC2128">
        <v>0.5675</v>
      </c>
      <c r="AD2128">
        <v>0.71750000000000003</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row>
    <row r="2129" spans="8:48" x14ac:dyDescent="0.3">
      <c r="H2129" t="s">
        <v>2414</v>
      </c>
      <c r="I2129" t="s">
        <v>2415</v>
      </c>
      <c r="J2129">
        <v>0.33069999999999999</v>
      </c>
      <c r="K2129">
        <v>0.35060000000000002</v>
      </c>
      <c r="L2129">
        <v>0.22969999999999999</v>
      </c>
      <c r="M2129">
        <v>0.19700000000000001</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row>
    <row r="2130" spans="8:48" x14ac:dyDescent="0.3">
      <c r="H2130" t="s">
        <v>3250</v>
      </c>
      <c r="I2130" t="s">
        <v>3251</v>
      </c>
      <c r="J2130">
        <v>0</v>
      </c>
      <c r="K2130">
        <v>0</v>
      </c>
      <c r="L2130">
        <v>0.93220000000000003</v>
      </c>
      <c r="M2130">
        <v>1.5933999999999999</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row>
    <row r="2131" spans="8:48" x14ac:dyDescent="0.3">
      <c r="H2131" t="s">
        <v>2418</v>
      </c>
      <c r="I2131" t="s">
        <v>2419</v>
      </c>
      <c r="J2131">
        <v>0</v>
      </c>
      <c r="K2131">
        <v>0</v>
      </c>
      <c r="L2131">
        <v>0</v>
      </c>
      <c r="M2131">
        <v>0</v>
      </c>
      <c r="N2131">
        <v>0</v>
      </c>
      <c r="O2131">
        <v>0</v>
      </c>
      <c r="P2131">
        <v>0</v>
      </c>
      <c r="Q2131">
        <v>0</v>
      </c>
      <c r="R2131">
        <v>0</v>
      </c>
      <c r="S2131">
        <v>0</v>
      </c>
      <c r="T2131">
        <v>0</v>
      </c>
      <c r="U2131">
        <v>0</v>
      </c>
      <c r="V2131">
        <v>0</v>
      </c>
      <c r="W2131">
        <v>0</v>
      </c>
      <c r="X2131">
        <v>0</v>
      </c>
      <c r="Y2131">
        <v>0.39219999999999999</v>
      </c>
      <c r="Z2131">
        <v>0.40820000000000001</v>
      </c>
      <c r="AA2131">
        <v>0.47849999999999998</v>
      </c>
      <c r="AB2131">
        <v>0.59589999999999999</v>
      </c>
      <c r="AC2131">
        <v>0.69069999999999998</v>
      </c>
      <c r="AD2131">
        <v>0.78990000000000005</v>
      </c>
      <c r="AE2131">
        <v>1.0378000000000001</v>
      </c>
      <c r="AF2131">
        <v>0.98740000000000006</v>
      </c>
      <c r="AG2131">
        <v>0.45610000000000001</v>
      </c>
      <c r="AH2131">
        <v>0.41149999999999998</v>
      </c>
      <c r="AI2131">
        <v>0.48089999999999999</v>
      </c>
      <c r="AJ2131">
        <v>0.44550000000000001</v>
      </c>
      <c r="AK2131">
        <v>0.42480000000000001</v>
      </c>
      <c r="AL2131">
        <v>0.35659999999999997</v>
      </c>
      <c r="AM2131">
        <v>0.50570000000000004</v>
      </c>
      <c r="AN2131">
        <v>0.55469999999999997</v>
      </c>
      <c r="AO2131">
        <v>0</v>
      </c>
      <c r="AP2131">
        <v>0</v>
      </c>
      <c r="AQ2131">
        <v>0</v>
      </c>
      <c r="AR2131">
        <v>0</v>
      </c>
      <c r="AS2131">
        <v>0</v>
      </c>
      <c r="AT2131">
        <v>0</v>
      </c>
      <c r="AU2131">
        <v>0</v>
      </c>
      <c r="AV2131">
        <v>0</v>
      </c>
    </row>
    <row r="2132" spans="8:48" x14ac:dyDescent="0.3">
      <c r="H2132" t="s">
        <v>2424</v>
      </c>
      <c r="I2132" t="s">
        <v>2425</v>
      </c>
      <c r="J2132">
        <v>0.1018</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row>
    <row r="2133" spans="8:48" x14ac:dyDescent="0.3">
      <c r="H2133" t="s">
        <v>2426</v>
      </c>
      <c r="I2133" t="s">
        <v>2427</v>
      </c>
      <c r="J2133">
        <v>0</v>
      </c>
      <c r="K2133">
        <v>0</v>
      </c>
      <c r="L2133">
        <v>0</v>
      </c>
      <c r="M2133">
        <v>0</v>
      </c>
      <c r="N2133">
        <v>0</v>
      </c>
      <c r="O2133">
        <v>0</v>
      </c>
      <c r="P2133">
        <v>0</v>
      </c>
      <c r="Q2133">
        <v>0</v>
      </c>
      <c r="R2133">
        <v>0.23069999999999999</v>
      </c>
      <c r="S2133">
        <v>0.25280000000000002</v>
      </c>
      <c r="T2133">
        <v>0.23419999999999999</v>
      </c>
      <c r="U2133">
        <v>0.39910000000000001</v>
      </c>
      <c r="V2133">
        <v>0.29060000000000002</v>
      </c>
      <c r="W2133">
        <v>0.31740000000000002</v>
      </c>
      <c r="X2133">
        <v>0.30690000000000001</v>
      </c>
      <c r="Y2133">
        <v>0.36059999999999998</v>
      </c>
      <c r="Z2133">
        <v>0.37030000000000002</v>
      </c>
      <c r="AA2133">
        <v>0.36630000000000001</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row>
    <row r="2134" spans="8:48" x14ac:dyDescent="0.3">
      <c r="H2134" t="s">
        <v>3252</v>
      </c>
      <c r="I2134" t="s">
        <v>3253</v>
      </c>
      <c r="J2134">
        <v>0</v>
      </c>
      <c r="K2134">
        <v>0</v>
      </c>
      <c r="L2134">
        <v>0</v>
      </c>
      <c r="M2134">
        <v>0</v>
      </c>
      <c r="N2134">
        <v>0.11459999999999999</v>
      </c>
      <c r="O2134">
        <v>0.12820000000000001</v>
      </c>
      <c r="P2134">
        <v>0.14099999999999999</v>
      </c>
      <c r="Q2134">
        <v>0.15040000000000001</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row>
    <row r="2135" spans="8:48" x14ac:dyDescent="0.3">
      <c r="H2135" t="s">
        <v>1074</v>
      </c>
      <c r="I2135" t="s">
        <v>1075</v>
      </c>
      <c r="J2135">
        <v>0.36009999999999998</v>
      </c>
      <c r="K2135">
        <v>0.34870000000000001</v>
      </c>
      <c r="L2135">
        <v>0.33629999999999999</v>
      </c>
      <c r="M2135">
        <v>0.39629999999999999</v>
      </c>
      <c r="N2135">
        <v>0.3548</v>
      </c>
      <c r="O2135">
        <v>0.39079999999999998</v>
      </c>
      <c r="P2135">
        <v>0.30359999999999998</v>
      </c>
      <c r="Q2135">
        <v>0.36320000000000002</v>
      </c>
      <c r="R2135">
        <v>0.38009999999999999</v>
      </c>
      <c r="S2135">
        <v>0.39040000000000002</v>
      </c>
      <c r="T2135">
        <v>0.54479999999999995</v>
      </c>
      <c r="U2135">
        <v>1.4668000000000001</v>
      </c>
      <c r="V2135">
        <v>1.5079</v>
      </c>
      <c r="W2135">
        <v>1.2593000000000001</v>
      </c>
      <c r="X2135">
        <v>1.1291</v>
      </c>
      <c r="Y2135">
        <v>1.3845000000000001</v>
      </c>
      <c r="Z2135">
        <v>1.4159999999999999</v>
      </c>
      <c r="AA2135">
        <v>1.0892999999999999</v>
      </c>
      <c r="AB2135">
        <v>0.96060000000000001</v>
      </c>
      <c r="AC2135">
        <v>1.0421</v>
      </c>
      <c r="AD2135">
        <v>0.89859999999999995</v>
      </c>
      <c r="AE2135">
        <v>0.69259999999999999</v>
      </c>
      <c r="AF2135">
        <v>0.81089999999999995</v>
      </c>
      <c r="AG2135">
        <v>0.66969999999999996</v>
      </c>
      <c r="AH2135">
        <v>0.71430000000000005</v>
      </c>
      <c r="AI2135">
        <v>0.69130000000000003</v>
      </c>
      <c r="AJ2135">
        <v>0.70120000000000005</v>
      </c>
      <c r="AK2135">
        <v>0.69910000000000005</v>
      </c>
      <c r="AL2135">
        <v>0.58379999999999999</v>
      </c>
      <c r="AM2135">
        <v>0.96540000000000004</v>
      </c>
      <c r="AN2135">
        <v>0.81720000000000004</v>
      </c>
      <c r="AO2135">
        <v>0.73650000000000004</v>
      </c>
      <c r="AP2135">
        <v>0.75360000000000005</v>
      </c>
      <c r="AQ2135">
        <v>0.66279999999999994</v>
      </c>
      <c r="AR2135">
        <v>0.73250000000000004</v>
      </c>
      <c r="AS2135">
        <v>0.80130000000000001</v>
      </c>
      <c r="AT2135">
        <v>0.40300000000000002</v>
      </c>
      <c r="AU2135">
        <v>0</v>
      </c>
      <c r="AV2135">
        <v>0</v>
      </c>
    </row>
    <row r="2136" spans="8:48" x14ac:dyDescent="0.3">
      <c r="H2136" t="s">
        <v>3254</v>
      </c>
      <c r="I2136" t="s">
        <v>3255</v>
      </c>
      <c r="J2136">
        <v>0</v>
      </c>
      <c r="K2136">
        <v>0</v>
      </c>
      <c r="L2136">
        <v>0.16139999999999999</v>
      </c>
      <c r="M2136">
        <v>0.1782</v>
      </c>
      <c r="N2136">
        <v>0.87039999999999995</v>
      </c>
      <c r="O2136">
        <v>0.86609999999999998</v>
      </c>
      <c r="P2136">
        <v>0.75570000000000004</v>
      </c>
      <c r="Q2136">
        <v>0.87780000000000002</v>
      </c>
      <c r="R2136">
        <v>0.67659999999999998</v>
      </c>
      <c r="S2136">
        <v>0.55910000000000004</v>
      </c>
      <c r="T2136">
        <v>0.47189999999999999</v>
      </c>
      <c r="U2136">
        <v>0.49690000000000001</v>
      </c>
      <c r="V2136">
        <v>0.48749999999999999</v>
      </c>
      <c r="W2136">
        <v>0.44590000000000002</v>
      </c>
      <c r="X2136">
        <v>0.41589999999999999</v>
      </c>
      <c r="Y2136">
        <v>0.1729</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row>
    <row r="2137" spans="8:48" x14ac:dyDescent="0.3">
      <c r="H2137" t="s">
        <v>343</v>
      </c>
      <c r="I2137" t="s">
        <v>533</v>
      </c>
      <c r="J2137">
        <v>0</v>
      </c>
      <c r="K2137">
        <v>0</v>
      </c>
      <c r="L2137">
        <v>0.34200000000000003</v>
      </c>
      <c r="M2137">
        <v>0.30740000000000001</v>
      </c>
      <c r="N2137">
        <v>0.3871</v>
      </c>
      <c r="O2137">
        <v>0.45569999999999999</v>
      </c>
      <c r="P2137">
        <v>0.31469999999999998</v>
      </c>
      <c r="Q2137">
        <v>0.31690000000000002</v>
      </c>
      <c r="R2137">
        <v>0.30030000000000001</v>
      </c>
      <c r="S2137">
        <v>0.33160000000000001</v>
      </c>
      <c r="T2137">
        <v>0.31869999999999998</v>
      </c>
      <c r="U2137">
        <v>0.30309999999999998</v>
      </c>
      <c r="V2137">
        <v>0.42749999999999999</v>
      </c>
      <c r="W2137">
        <v>0.40260000000000001</v>
      </c>
      <c r="X2137">
        <v>0.38669999999999999</v>
      </c>
      <c r="Y2137">
        <v>0.41</v>
      </c>
      <c r="Z2137">
        <v>0.3785</v>
      </c>
      <c r="AA2137">
        <v>0.40260000000000001</v>
      </c>
      <c r="AB2137">
        <v>0.46550000000000002</v>
      </c>
      <c r="AC2137">
        <v>0.40749999999999997</v>
      </c>
      <c r="AD2137">
        <v>0.37659999999999999</v>
      </c>
      <c r="AE2137">
        <v>0.38850000000000001</v>
      </c>
      <c r="AF2137">
        <v>0</v>
      </c>
      <c r="AG2137">
        <v>0</v>
      </c>
      <c r="AH2137">
        <v>0</v>
      </c>
      <c r="AI2137">
        <v>0</v>
      </c>
      <c r="AJ2137">
        <v>0</v>
      </c>
      <c r="AK2137">
        <v>0</v>
      </c>
      <c r="AL2137">
        <v>0</v>
      </c>
      <c r="AM2137">
        <v>0</v>
      </c>
      <c r="AN2137">
        <v>0</v>
      </c>
      <c r="AO2137">
        <v>0</v>
      </c>
      <c r="AP2137">
        <v>0</v>
      </c>
      <c r="AQ2137">
        <v>0</v>
      </c>
      <c r="AR2137">
        <v>0</v>
      </c>
      <c r="AS2137">
        <v>0</v>
      </c>
      <c r="AT2137">
        <v>0</v>
      </c>
      <c r="AU2137">
        <v>0</v>
      </c>
      <c r="AV2137">
        <v>0</v>
      </c>
    </row>
    <row r="2138" spans="8:48" x14ac:dyDescent="0.3">
      <c r="H2138" t="s">
        <v>3256</v>
      </c>
      <c r="I2138" t="s">
        <v>3257</v>
      </c>
      <c r="J2138">
        <v>0</v>
      </c>
      <c r="K2138">
        <v>0</v>
      </c>
      <c r="L2138">
        <v>0</v>
      </c>
      <c r="M2138">
        <v>0</v>
      </c>
      <c r="N2138">
        <v>0</v>
      </c>
      <c r="O2138">
        <v>0</v>
      </c>
      <c r="P2138">
        <v>0</v>
      </c>
      <c r="Q2138">
        <v>0</v>
      </c>
      <c r="R2138">
        <v>0.11799999999999999</v>
      </c>
      <c r="S2138">
        <v>0.1384</v>
      </c>
      <c r="T2138">
        <v>0.1196</v>
      </c>
      <c r="U2138">
        <v>0.1237</v>
      </c>
      <c r="V2138">
        <v>0.1057</v>
      </c>
      <c r="W2138">
        <v>9.9900000000000003E-2</v>
      </c>
      <c r="X2138">
        <v>0.1205</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row>
    <row r="2139" spans="8:48" x14ac:dyDescent="0.3">
      <c r="H2139" t="s">
        <v>1078</v>
      </c>
      <c r="I2139" t="s">
        <v>1079</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0.91090000000000004</v>
      </c>
      <c r="AG2139">
        <v>0.59640000000000004</v>
      </c>
      <c r="AH2139">
        <v>0.64019999999999999</v>
      </c>
      <c r="AI2139">
        <v>0.59019999999999995</v>
      </c>
      <c r="AJ2139">
        <v>0.55920000000000003</v>
      </c>
      <c r="AK2139">
        <v>0.60189999999999999</v>
      </c>
      <c r="AL2139">
        <v>0</v>
      </c>
      <c r="AM2139">
        <v>0</v>
      </c>
      <c r="AN2139">
        <v>0</v>
      </c>
      <c r="AO2139">
        <v>0</v>
      </c>
      <c r="AP2139">
        <v>0</v>
      </c>
      <c r="AQ2139">
        <v>0</v>
      </c>
      <c r="AR2139">
        <v>0</v>
      </c>
      <c r="AS2139">
        <v>0</v>
      </c>
      <c r="AT2139">
        <v>0</v>
      </c>
      <c r="AU2139">
        <v>0</v>
      </c>
      <c r="AV2139">
        <v>0</v>
      </c>
    </row>
    <row r="2140" spans="8:48" x14ac:dyDescent="0.3">
      <c r="H2140" t="s">
        <v>2440</v>
      </c>
      <c r="I2140" t="s">
        <v>2441</v>
      </c>
      <c r="J2140">
        <v>0</v>
      </c>
      <c r="K2140">
        <v>0</v>
      </c>
      <c r="L2140">
        <v>0</v>
      </c>
      <c r="M2140">
        <v>0</v>
      </c>
      <c r="N2140">
        <v>0</v>
      </c>
      <c r="O2140">
        <v>0</v>
      </c>
      <c r="P2140">
        <v>0</v>
      </c>
      <c r="Q2140">
        <v>0</v>
      </c>
      <c r="R2140">
        <v>0</v>
      </c>
      <c r="S2140">
        <v>0</v>
      </c>
      <c r="T2140">
        <v>0</v>
      </c>
      <c r="U2140">
        <v>0</v>
      </c>
      <c r="V2140">
        <v>0</v>
      </c>
      <c r="W2140">
        <v>0</v>
      </c>
      <c r="X2140">
        <v>0</v>
      </c>
      <c r="Y2140">
        <v>0</v>
      </c>
      <c r="Z2140">
        <v>0</v>
      </c>
      <c r="AA2140">
        <v>0.50870000000000004</v>
      </c>
      <c r="AB2140">
        <v>0.65300000000000002</v>
      </c>
      <c r="AC2140">
        <v>0.65410000000000001</v>
      </c>
      <c r="AD2140">
        <v>0.98180000000000001</v>
      </c>
      <c r="AE2140">
        <v>0.95699999999999996</v>
      </c>
      <c r="AF2140">
        <v>0.5252</v>
      </c>
      <c r="AG2140">
        <v>0.36770000000000003</v>
      </c>
      <c r="AH2140">
        <v>0</v>
      </c>
      <c r="AI2140">
        <v>0</v>
      </c>
      <c r="AJ2140">
        <v>0</v>
      </c>
      <c r="AK2140">
        <v>0</v>
      </c>
      <c r="AL2140">
        <v>0</v>
      </c>
      <c r="AM2140">
        <v>0</v>
      </c>
      <c r="AN2140">
        <v>0</v>
      </c>
      <c r="AO2140">
        <v>0</v>
      </c>
      <c r="AP2140">
        <v>0</v>
      </c>
      <c r="AQ2140">
        <v>0</v>
      </c>
      <c r="AR2140">
        <v>0</v>
      </c>
      <c r="AS2140">
        <v>0</v>
      </c>
      <c r="AT2140">
        <v>0</v>
      </c>
      <c r="AU2140">
        <v>0</v>
      </c>
      <c r="AV2140">
        <v>0</v>
      </c>
    </row>
    <row r="2141" spans="8:48" x14ac:dyDescent="0.3">
      <c r="H2141" t="s">
        <v>660</v>
      </c>
      <c r="I2141" t="s">
        <v>661</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0.1169</v>
      </c>
      <c r="AE2141">
        <v>0.42109999999999997</v>
      </c>
      <c r="AF2141">
        <v>0.53669999999999995</v>
      </c>
      <c r="AG2141">
        <v>0.56179999999999997</v>
      </c>
      <c r="AH2141">
        <v>0.48570000000000002</v>
      </c>
      <c r="AI2141">
        <v>0.45179999999999998</v>
      </c>
      <c r="AJ2141">
        <v>0.32719999999999999</v>
      </c>
      <c r="AK2141">
        <v>0</v>
      </c>
      <c r="AL2141">
        <v>0</v>
      </c>
      <c r="AM2141">
        <v>0</v>
      </c>
      <c r="AN2141">
        <v>0</v>
      </c>
      <c r="AO2141">
        <v>0</v>
      </c>
      <c r="AP2141">
        <v>0.36830000000000002</v>
      </c>
      <c r="AQ2141">
        <v>0.3478</v>
      </c>
      <c r="AR2141">
        <v>0.29360000000000003</v>
      </c>
      <c r="AS2141">
        <v>0</v>
      </c>
      <c r="AT2141">
        <v>0</v>
      </c>
      <c r="AU2141">
        <v>0</v>
      </c>
      <c r="AV2141">
        <v>0</v>
      </c>
    </row>
    <row r="2142" spans="8:48" x14ac:dyDescent="0.3">
      <c r="H2142" t="s">
        <v>3258</v>
      </c>
      <c r="I2142" t="s">
        <v>3259</v>
      </c>
      <c r="J2142">
        <v>0.33389999999999997</v>
      </c>
      <c r="K2142">
        <v>0.30459999999999998</v>
      </c>
      <c r="L2142">
        <v>0.28220000000000001</v>
      </c>
      <c r="M2142">
        <v>0.33800000000000002</v>
      </c>
      <c r="N2142">
        <v>0.3347</v>
      </c>
      <c r="O2142">
        <v>0.30809999999999998</v>
      </c>
      <c r="P2142">
        <v>0.2959</v>
      </c>
      <c r="Q2142">
        <v>0.3548</v>
      </c>
      <c r="R2142">
        <v>0.39340000000000003</v>
      </c>
      <c r="S2142">
        <v>0.30640000000000001</v>
      </c>
      <c r="T2142">
        <v>0.31680000000000003</v>
      </c>
      <c r="U2142">
        <v>0.30099999999999999</v>
      </c>
      <c r="V2142">
        <v>0.49930000000000002</v>
      </c>
      <c r="W2142">
        <v>0.49959999999999999</v>
      </c>
      <c r="X2142">
        <v>0.42520000000000002</v>
      </c>
      <c r="Y2142">
        <v>0.35060000000000002</v>
      </c>
      <c r="Z2142">
        <v>0.37719999999999998</v>
      </c>
      <c r="AA2142">
        <v>0.30570000000000003</v>
      </c>
      <c r="AB2142">
        <v>0.42349999999999999</v>
      </c>
      <c r="AC2142">
        <v>0.43609999999999999</v>
      </c>
      <c r="AD2142">
        <v>0.42470000000000002</v>
      </c>
      <c r="AE2142">
        <v>0</v>
      </c>
      <c r="AF2142">
        <v>0</v>
      </c>
      <c r="AG2142">
        <v>0</v>
      </c>
      <c r="AH2142">
        <v>0</v>
      </c>
      <c r="AI2142">
        <v>0.29170000000000001</v>
      </c>
      <c r="AJ2142">
        <v>0.33779999999999999</v>
      </c>
      <c r="AK2142">
        <v>0.39900000000000002</v>
      </c>
      <c r="AL2142">
        <v>0.36299999999999999</v>
      </c>
      <c r="AM2142">
        <v>0.2324</v>
      </c>
      <c r="AN2142">
        <v>0</v>
      </c>
      <c r="AO2142">
        <v>0</v>
      </c>
      <c r="AP2142">
        <v>0</v>
      </c>
      <c r="AQ2142">
        <v>0</v>
      </c>
      <c r="AR2142">
        <v>0</v>
      </c>
      <c r="AS2142">
        <v>0</v>
      </c>
      <c r="AT2142">
        <v>0</v>
      </c>
      <c r="AU2142">
        <v>0</v>
      </c>
      <c r="AV2142">
        <v>0</v>
      </c>
    </row>
    <row r="2143" spans="8:48" x14ac:dyDescent="0.3">
      <c r="H2143" t="s">
        <v>1082</v>
      </c>
      <c r="I2143" t="s">
        <v>1083</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0.33200000000000002</v>
      </c>
      <c r="AH2143">
        <v>0.40189999999999998</v>
      </c>
      <c r="AI2143">
        <v>0.33019999999999999</v>
      </c>
      <c r="AJ2143">
        <v>0.30220000000000002</v>
      </c>
      <c r="AK2143">
        <v>0.31990000000000002</v>
      </c>
      <c r="AL2143">
        <v>0.3881</v>
      </c>
      <c r="AM2143">
        <v>0.19270000000000001</v>
      </c>
      <c r="AN2143">
        <v>0</v>
      </c>
      <c r="AO2143">
        <v>0</v>
      </c>
      <c r="AP2143">
        <v>0</v>
      </c>
      <c r="AQ2143">
        <v>0</v>
      </c>
      <c r="AR2143">
        <v>0</v>
      </c>
      <c r="AS2143">
        <v>0</v>
      </c>
      <c r="AT2143">
        <v>0</v>
      </c>
      <c r="AU2143">
        <v>0</v>
      </c>
      <c r="AV2143">
        <v>0</v>
      </c>
    </row>
    <row r="2144" spans="8:48" x14ac:dyDescent="0.3">
      <c r="H2144" t="s">
        <v>3260</v>
      </c>
      <c r="I2144" t="s">
        <v>3261</v>
      </c>
      <c r="J2144">
        <v>0.37009999999999998</v>
      </c>
      <c r="K2144">
        <v>0.30280000000000001</v>
      </c>
      <c r="L2144">
        <v>0.3256</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row>
    <row r="2145" spans="8:48" x14ac:dyDescent="0.3">
      <c r="H2145" t="s">
        <v>2448</v>
      </c>
      <c r="I2145" t="s">
        <v>2449</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0.36609999999999998</v>
      </c>
      <c r="AG2145">
        <v>0.2888</v>
      </c>
      <c r="AH2145">
        <v>0.28449999999999998</v>
      </c>
      <c r="AI2145">
        <v>0.28639999999999999</v>
      </c>
      <c r="AJ2145">
        <v>0.3049</v>
      </c>
      <c r="AK2145">
        <v>0.30020000000000002</v>
      </c>
      <c r="AL2145">
        <v>0.29060000000000002</v>
      </c>
      <c r="AM2145">
        <v>0.39960000000000001</v>
      </c>
      <c r="AN2145">
        <v>0.45490000000000003</v>
      </c>
      <c r="AO2145">
        <v>0.3105</v>
      </c>
      <c r="AP2145">
        <v>0.3034</v>
      </c>
      <c r="AQ2145">
        <v>0</v>
      </c>
      <c r="AR2145">
        <v>0</v>
      </c>
      <c r="AS2145">
        <v>0</v>
      </c>
      <c r="AT2145">
        <v>0</v>
      </c>
      <c r="AU2145">
        <v>0</v>
      </c>
      <c r="AV2145">
        <v>0</v>
      </c>
    </row>
    <row r="2146" spans="8:48" x14ac:dyDescent="0.3">
      <c r="H2146" t="s">
        <v>3262</v>
      </c>
      <c r="I2146" t="s">
        <v>3263</v>
      </c>
      <c r="J2146">
        <v>0</v>
      </c>
      <c r="K2146">
        <v>0</v>
      </c>
      <c r="L2146">
        <v>0</v>
      </c>
      <c r="M2146">
        <v>0</v>
      </c>
      <c r="N2146">
        <v>0</v>
      </c>
      <c r="O2146">
        <v>0</v>
      </c>
      <c r="P2146">
        <v>0</v>
      </c>
      <c r="Q2146">
        <v>0</v>
      </c>
      <c r="R2146">
        <v>0</v>
      </c>
      <c r="S2146">
        <v>0</v>
      </c>
      <c r="T2146">
        <v>0</v>
      </c>
      <c r="U2146">
        <v>0</v>
      </c>
      <c r="V2146">
        <v>0</v>
      </c>
      <c r="W2146">
        <v>0</v>
      </c>
      <c r="X2146">
        <v>0</v>
      </c>
      <c r="Y2146">
        <v>0</v>
      </c>
      <c r="Z2146">
        <v>0</v>
      </c>
      <c r="AA2146">
        <v>0.1101</v>
      </c>
      <c r="AB2146">
        <v>0.13370000000000001</v>
      </c>
      <c r="AC2146">
        <v>0.1681</v>
      </c>
      <c r="AD2146">
        <v>0.29670000000000002</v>
      </c>
      <c r="AE2146">
        <v>0.31490000000000001</v>
      </c>
      <c r="AF2146">
        <v>0.35310000000000002</v>
      </c>
      <c r="AG2146">
        <v>0.26479999999999998</v>
      </c>
      <c r="AH2146">
        <v>0</v>
      </c>
      <c r="AI2146">
        <v>0</v>
      </c>
      <c r="AJ2146">
        <v>0</v>
      </c>
      <c r="AK2146">
        <v>0</v>
      </c>
      <c r="AL2146">
        <v>0</v>
      </c>
      <c r="AM2146">
        <v>0</v>
      </c>
      <c r="AN2146">
        <v>0</v>
      </c>
      <c r="AO2146">
        <v>0</v>
      </c>
      <c r="AP2146">
        <v>0</v>
      </c>
      <c r="AQ2146">
        <v>0</v>
      </c>
      <c r="AR2146">
        <v>0</v>
      </c>
      <c r="AS2146">
        <v>0</v>
      </c>
      <c r="AT2146">
        <v>0</v>
      </c>
      <c r="AU2146">
        <v>0</v>
      </c>
      <c r="AV2146">
        <v>0</v>
      </c>
    </row>
    <row r="2147" spans="8:48" x14ac:dyDescent="0.3">
      <c r="H2147" t="s">
        <v>2454</v>
      </c>
      <c r="I2147" t="s">
        <v>2455</v>
      </c>
      <c r="J2147">
        <v>0</v>
      </c>
      <c r="K2147">
        <v>0</v>
      </c>
      <c r="L2147">
        <v>0</v>
      </c>
      <c r="M2147">
        <v>0</v>
      </c>
      <c r="N2147">
        <v>0</v>
      </c>
      <c r="O2147">
        <v>0</v>
      </c>
      <c r="P2147">
        <v>0</v>
      </c>
      <c r="Q2147">
        <v>0</v>
      </c>
      <c r="R2147">
        <v>0</v>
      </c>
      <c r="S2147">
        <v>0</v>
      </c>
      <c r="T2147">
        <v>0</v>
      </c>
      <c r="U2147">
        <v>0</v>
      </c>
      <c r="V2147">
        <v>0</v>
      </c>
      <c r="W2147">
        <v>0</v>
      </c>
      <c r="X2147">
        <v>0</v>
      </c>
      <c r="Y2147">
        <v>0</v>
      </c>
      <c r="Z2147">
        <v>0</v>
      </c>
      <c r="AA2147">
        <v>0.1011</v>
      </c>
      <c r="AB2147">
        <v>0.14530000000000001</v>
      </c>
      <c r="AC2147">
        <v>0.18559999999999999</v>
      </c>
      <c r="AD2147">
        <v>0.23250000000000001</v>
      </c>
      <c r="AE2147">
        <v>0.31240000000000001</v>
      </c>
      <c r="AF2147">
        <v>0.34179999999999999</v>
      </c>
      <c r="AG2147">
        <v>0.29620000000000002</v>
      </c>
      <c r="AH2147">
        <v>0.3095</v>
      </c>
      <c r="AI2147">
        <v>0.3911</v>
      </c>
      <c r="AJ2147">
        <v>0.30859999999999999</v>
      </c>
      <c r="AK2147">
        <v>0.32090000000000002</v>
      </c>
      <c r="AL2147">
        <v>0.28920000000000001</v>
      </c>
      <c r="AM2147">
        <v>0.30590000000000001</v>
      </c>
      <c r="AN2147">
        <v>1.0739000000000001</v>
      </c>
      <c r="AO2147">
        <v>1.1846000000000001</v>
      </c>
      <c r="AP2147">
        <v>1.1617999999999999</v>
      </c>
      <c r="AQ2147">
        <v>0</v>
      </c>
      <c r="AR2147">
        <v>0</v>
      </c>
      <c r="AS2147">
        <v>0</v>
      </c>
      <c r="AT2147">
        <v>0</v>
      </c>
      <c r="AU2147">
        <v>0</v>
      </c>
      <c r="AV2147">
        <v>0</v>
      </c>
    </row>
    <row r="2148" spans="8:48" x14ac:dyDescent="0.3">
      <c r="H2148" t="s">
        <v>1150</v>
      </c>
      <c r="I2148" t="s">
        <v>1151</v>
      </c>
      <c r="J2148">
        <v>0</v>
      </c>
      <c r="K2148">
        <v>0</v>
      </c>
      <c r="L2148">
        <v>0</v>
      </c>
      <c r="M2148">
        <v>0</v>
      </c>
      <c r="N2148">
        <v>0</v>
      </c>
      <c r="O2148">
        <v>0</v>
      </c>
      <c r="P2148">
        <v>0</v>
      </c>
      <c r="Q2148">
        <v>0</v>
      </c>
      <c r="R2148">
        <v>0</v>
      </c>
      <c r="S2148">
        <v>0</v>
      </c>
      <c r="T2148">
        <v>0</v>
      </c>
      <c r="U2148">
        <v>0.3034</v>
      </c>
      <c r="V2148">
        <v>0.30409999999999998</v>
      </c>
      <c r="W2148">
        <v>0.2898</v>
      </c>
      <c r="X2148">
        <v>0.3468</v>
      </c>
      <c r="Y2148">
        <v>0.42949999999999999</v>
      </c>
      <c r="Z2148">
        <v>0.46379999999999999</v>
      </c>
      <c r="AA2148">
        <v>0.3327</v>
      </c>
      <c r="AB2148">
        <v>0.4879</v>
      </c>
      <c r="AC2148">
        <v>0.55110000000000003</v>
      </c>
      <c r="AD2148">
        <v>0.74660000000000004</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row>
    <row r="2149" spans="8:48" x14ac:dyDescent="0.3">
      <c r="H2149" t="s">
        <v>3264</v>
      </c>
      <c r="I2149" t="s">
        <v>3265</v>
      </c>
      <c r="J2149">
        <v>0.15</v>
      </c>
      <c r="K2149">
        <v>-0.03</v>
      </c>
      <c r="L2149">
        <v>0.21</v>
      </c>
      <c r="M2149">
        <v>0.36</v>
      </c>
      <c r="N2149">
        <v>0.21</v>
      </c>
      <c r="O2149">
        <v>0.56000000000000005</v>
      </c>
      <c r="P2149">
        <v>0.22</v>
      </c>
      <c r="Q2149">
        <v>-0.02</v>
      </c>
      <c r="R2149">
        <v>-0.15</v>
      </c>
      <c r="S2149">
        <v>0</v>
      </c>
      <c r="T2149">
        <v>-0.11</v>
      </c>
      <c r="U2149">
        <v>0.09</v>
      </c>
      <c r="V2149">
        <v>-0.08</v>
      </c>
      <c r="W2149">
        <v>-0.08</v>
      </c>
      <c r="X2149">
        <v>-0.08</v>
      </c>
      <c r="Y2149">
        <v>0.03</v>
      </c>
      <c r="Z2149">
        <v>0.2</v>
      </c>
      <c r="AA2149">
        <v>0.11</v>
      </c>
      <c r="AB2149">
        <v>0</v>
      </c>
      <c r="AC2149">
        <v>0.08</v>
      </c>
      <c r="AD2149">
        <v>7.0000000000000007E-2</v>
      </c>
      <c r="AE2149">
        <v>0.17</v>
      </c>
      <c r="AF2149">
        <v>-0.18</v>
      </c>
      <c r="AG2149">
        <v>-0.05</v>
      </c>
      <c r="AH2149">
        <v>-0.08</v>
      </c>
      <c r="AI2149">
        <v>0.03</v>
      </c>
      <c r="AJ2149">
        <v>0.11</v>
      </c>
      <c r="AK2149">
        <v>0.1</v>
      </c>
      <c r="AL2149">
        <v>0.09</v>
      </c>
      <c r="AM2149">
        <v>0.06</v>
      </c>
      <c r="AN2149">
        <v>0.17</v>
      </c>
      <c r="AO2149">
        <v>0.04</v>
      </c>
      <c r="AP2149">
        <v>-0.18</v>
      </c>
      <c r="AQ2149">
        <v>0</v>
      </c>
      <c r="AR2149">
        <v>0.18</v>
      </c>
      <c r="AS2149">
        <v>0.18</v>
      </c>
      <c r="AT2149">
        <v>-0.16</v>
      </c>
      <c r="AU2149">
        <v>0</v>
      </c>
      <c r="AV2149">
        <v>-7.0000000000000007E-2</v>
      </c>
    </row>
    <row r="2155" spans="8:48" x14ac:dyDescent="0.3">
      <c r="H2155" t="s">
        <v>169</v>
      </c>
      <c r="I2155" t="s">
        <v>120</v>
      </c>
      <c r="J2155" t="s">
        <v>68</v>
      </c>
      <c r="K2155" t="s">
        <v>67</v>
      </c>
      <c r="L2155" t="s">
        <v>66</v>
      </c>
      <c r="M2155" t="s">
        <v>65</v>
      </c>
      <c r="N2155" t="s">
        <v>64</v>
      </c>
      <c r="O2155" t="s">
        <v>63</v>
      </c>
      <c r="P2155" t="s">
        <v>62</v>
      </c>
      <c r="Q2155" t="s">
        <v>61</v>
      </c>
      <c r="R2155" t="s">
        <v>60</v>
      </c>
      <c r="S2155" t="s">
        <v>59</v>
      </c>
      <c r="T2155" t="s">
        <v>58</v>
      </c>
      <c r="U2155" t="s">
        <v>57</v>
      </c>
      <c r="V2155" t="s">
        <v>56</v>
      </c>
      <c r="W2155" t="s">
        <v>55</v>
      </c>
      <c r="X2155" t="s">
        <v>54</v>
      </c>
      <c r="Y2155" t="s">
        <v>53</v>
      </c>
      <c r="Z2155" t="s">
        <v>52</v>
      </c>
      <c r="AA2155" t="s">
        <v>51</v>
      </c>
      <c r="AB2155" t="s">
        <v>50</v>
      </c>
      <c r="AC2155" t="s">
        <v>49</v>
      </c>
      <c r="AD2155" t="s">
        <v>48</v>
      </c>
      <c r="AE2155" t="s">
        <v>47</v>
      </c>
      <c r="AF2155" t="s">
        <v>46</v>
      </c>
      <c r="AG2155" t="s">
        <v>45</v>
      </c>
      <c r="AH2155" t="s">
        <v>44</v>
      </c>
      <c r="AI2155" t="s">
        <v>43</v>
      </c>
      <c r="AJ2155" t="s">
        <v>42</v>
      </c>
      <c r="AK2155" t="s">
        <v>41</v>
      </c>
      <c r="AL2155" t="s">
        <v>40</v>
      </c>
      <c r="AM2155" t="s">
        <v>39</v>
      </c>
      <c r="AN2155" t="s">
        <v>38</v>
      </c>
      <c r="AO2155" t="s">
        <v>37</v>
      </c>
      <c r="AP2155" t="s">
        <v>36</v>
      </c>
      <c r="AQ2155" t="s">
        <v>35</v>
      </c>
      <c r="AR2155" t="s">
        <v>34</v>
      </c>
      <c r="AS2155" t="s">
        <v>33</v>
      </c>
      <c r="AT2155" t="s">
        <v>32</v>
      </c>
      <c r="AU2155" t="s">
        <v>31</v>
      </c>
      <c r="AV2155" t="s">
        <v>30</v>
      </c>
    </row>
    <row r="2156" spans="8:48" x14ac:dyDescent="0.3">
      <c r="H2156" t="s">
        <v>169</v>
      </c>
      <c r="I2156" t="s">
        <v>169</v>
      </c>
      <c r="J2156" t="s">
        <v>169</v>
      </c>
    </row>
    <row r="2157" spans="8:48" x14ac:dyDescent="0.3">
      <c r="H2157" t="s">
        <v>70</v>
      </c>
      <c r="I2157" t="s">
        <v>528</v>
      </c>
      <c r="J2157" t="s">
        <v>330</v>
      </c>
    </row>
    <row r="2158" spans="8:48" x14ac:dyDescent="0.3">
      <c r="H2158" t="s">
        <v>144</v>
      </c>
      <c r="I2158" t="s">
        <v>1125</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1.6875</v>
      </c>
      <c r="AJ2158">
        <v>1.9673</v>
      </c>
      <c r="AK2158">
        <v>2.3214000000000001</v>
      </c>
      <c r="AL2158">
        <v>2.2541000000000002</v>
      </c>
      <c r="AM2158">
        <v>1.7995000000000001</v>
      </c>
      <c r="AN2158">
        <v>2.5796000000000001</v>
      </c>
      <c r="AO2158">
        <v>2.6678000000000002</v>
      </c>
      <c r="AP2158">
        <v>3.3336000000000001</v>
      </c>
      <c r="AQ2158">
        <v>2.4643999999999999</v>
      </c>
      <c r="AR2158">
        <v>2.5472000000000001</v>
      </c>
      <c r="AS2158">
        <v>2.5945999999999998</v>
      </c>
      <c r="AT2158">
        <v>2.7404999999999999</v>
      </c>
      <c r="AU2158">
        <v>3.0743</v>
      </c>
      <c r="AV2158">
        <v>3.2536</v>
      </c>
    </row>
    <row r="2159" spans="8:48" x14ac:dyDescent="0.3">
      <c r="H2159" t="s">
        <v>174</v>
      </c>
      <c r="I2159" t="s">
        <v>648</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0.71060000000000001</v>
      </c>
      <c r="AK2159">
        <v>1.1356999999999999</v>
      </c>
      <c r="AL2159">
        <v>0.82</v>
      </c>
      <c r="AM2159">
        <v>0.79559999999999997</v>
      </c>
      <c r="AN2159">
        <v>1.0989</v>
      </c>
      <c r="AO2159">
        <v>1.6937</v>
      </c>
      <c r="AP2159">
        <v>1.4765999999999999</v>
      </c>
      <c r="AQ2159">
        <v>2.5034000000000001</v>
      </c>
      <c r="AR2159">
        <v>2.3237000000000001</v>
      </c>
      <c r="AS2159">
        <v>2.5691999999999999</v>
      </c>
      <c r="AT2159">
        <v>2.5042</v>
      </c>
      <c r="AU2159">
        <v>2.9891999999999999</v>
      </c>
      <c r="AV2159">
        <v>2.3491</v>
      </c>
    </row>
    <row r="2160" spans="8:48" x14ac:dyDescent="0.3">
      <c r="H2160" t="s">
        <v>175</v>
      </c>
      <c r="I2160" t="s">
        <v>956</v>
      </c>
      <c r="J2160">
        <v>0</v>
      </c>
      <c r="K2160">
        <v>0</v>
      </c>
      <c r="L2160">
        <v>0</v>
      </c>
      <c r="M2160">
        <v>0</v>
      </c>
      <c r="N2160">
        <v>0</v>
      </c>
      <c r="O2160">
        <v>0</v>
      </c>
      <c r="P2160">
        <v>0</v>
      </c>
      <c r="Q2160">
        <v>0</v>
      </c>
      <c r="R2160">
        <v>0</v>
      </c>
      <c r="S2160">
        <v>0</v>
      </c>
      <c r="T2160">
        <v>0</v>
      </c>
      <c r="U2160">
        <v>1.8511</v>
      </c>
      <c r="V2160">
        <v>1.6024</v>
      </c>
      <c r="W2160">
        <v>0.8347</v>
      </c>
      <c r="X2160">
        <v>0.78869999999999996</v>
      </c>
      <c r="Y2160">
        <v>0</v>
      </c>
      <c r="Z2160">
        <v>0</v>
      </c>
      <c r="AA2160">
        <v>1.2714000000000001</v>
      </c>
      <c r="AB2160">
        <v>1.4103000000000001</v>
      </c>
      <c r="AC2160">
        <v>1.9096</v>
      </c>
      <c r="AD2160">
        <v>1.8657999999999999</v>
      </c>
      <c r="AE2160">
        <v>2.3081999999999998</v>
      </c>
      <c r="AF2160">
        <v>1.9072</v>
      </c>
      <c r="AG2160">
        <v>2.2892000000000001</v>
      </c>
      <c r="AH2160">
        <v>1.5174000000000001</v>
      </c>
      <c r="AI2160">
        <v>1.2741</v>
      </c>
      <c r="AJ2160">
        <v>2.0270000000000001</v>
      </c>
      <c r="AK2160">
        <v>1.958</v>
      </c>
      <c r="AL2160">
        <v>1.7035</v>
      </c>
      <c r="AM2160">
        <v>1.2085999999999999</v>
      </c>
      <c r="AN2160">
        <v>1.5197000000000001</v>
      </c>
      <c r="AO2160">
        <v>1.8044</v>
      </c>
      <c r="AP2160">
        <v>2.1814</v>
      </c>
      <c r="AQ2160">
        <v>2.1164999999999998</v>
      </c>
      <c r="AR2160">
        <v>2.3963000000000001</v>
      </c>
      <c r="AS2160">
        <v>2.3144</v>
      </c>
      <c r="AT2160">
        <v>2.2303999999999999</v>
      </c>
      <c r="AU2160">
        <v>2.5737000000000001</v>
      </c>
      <c r="AV2160">
        <v>2.3378999999999999</v>
      </c>
    </row>
    <row r="2161" spans="8:48" x14ac:dyDescent="0.3">
      <c r="H2161" t="s">
        <v>173</v>
      </c>
      <c r="I2161" t="s">
        <v>3266</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0.78449999999999998</v>
      </c>
      <c r="AG2161">
        <v>1.0306</v>
      </c>
      <c r="AH2161">
        <v>0.76500000000000001</v>
      </c>
      <c r="AI2161">
        <v>1.1099000000000001</v>
      </c>
      <c r="AJ2161">
        <v>1.5595000000000001</v>
      </c>
      <c r="AK2161">
        <v>1.4890000000000001</v>
      </c>
      <c r="AL2161">
        <v>1.7403999999999999</v>
      </c>
      <c r="AM2161">
        <v>1.6621999999999999</v>
      </c>
      <c r="AN2161">
        <v>1.1869000000000001</v>
      </c>
      <c r="AO2161">
        <v>1.3222</v>
      </c>
      <c r="AP2161">
        <v>1.6364000000000001</v>
      </c>
      <c r="AQ2161">
        <v>1.6158999999999999</v>
      </c>
      <c r="AR2161">
        <v>1.5317000000000001</v>
      </c>
      <c r="AS2161">
        <v>1.4215</v>
      </c>
      <c r="AT2161">
        <v>1.2719</v>
      </c>
      <c r="AU2161">
        <v>1.9387000000000001</v>
      </c>
      <c r="AV2161">
        <v>2.3056999999999999</v>
      </c>
    </row>
    <row r="2162" spans="8:48" x14ac:dyDescent="0.3">
      <c r="H2162" t="s">
        <v>172</v>
      </c>
      <c r="I2162" t="s">
        <v>1208</v>
      </c>
      <c r="J2162">
        <v>0</v>
      </c>
      <c r="K2162">
        <v>0</v>
      </c>
      <c r="L2162">
        <v>0</v>
      </c>
      <c r="M2162">
        <v>0</v>
      </c>
      <c r="N2162">
        <v>0</v>
      </c>
      <c r="O2162">
        <v>0</v>
      </c>
      <c r="P2162">
        <v>0</v>
      </c>
      <c r="Q2162">
        <v>0</v>
      </c>
      <c r="R2162">
        <v>0</v>
      </c>
      <c r="S2162">
        <v>0</v>
      </c>
      <c r="T2162">
        <v>0</v>
      </c>
      <c r="U2162">
        <v>0</v>
      </c>
      <c r="V2162">
        <v>0</v>
      </c>
      <c r="W2162">
        <v>1.0680000000000001</v>
      </c>
      <c r="X2162">
        <v>1.0004</v>
      </c>
      <c r="Y2162">
        <v>0</v>
      </c>
      <c r="Z2162">
        <v>0</v>
      </c>
      <c r="AA2162">
        <v>0</v>
      </c>
      <c r="AB2162">
        <v>0</v>
      </c>
      <c r="AC2162">
        <v>0</v>
      </c>
      <c r="AD2162">
        <v>0</v>
      </c>
      <c r="AE2162">
        <v>0</v>
      </c>
      <c r="AF2162">
        <v>1.2564</v>
      </c>
      <c r="AG2162">
        <v>1.5263</v>
      </c>
      <c r="AH2162">
        <v>0.97330000000000005</v>
      </c>
      <c r="AI2162">
        <v>1.0427</v>
      </c>
      <c r="AJ2162">
        <v>0.90410000000000001</v>
      </c>
      <c r="AK2162">
        <v>0.84260000000000002</v>
      </c>
      <c r="AL2162">
        <v>0.83560000000000001</v>
      </c>
      <c r="AM2162">
        <v>0.82169999999999999</v>
      </c>
      <c r="AN2162">
        <v>0.88290000000000002</v>
      </c>
      <c r="AO2162">
        <v>0.85450000000000004</v>
      </c>
      <c r="AP2162">
        <v>1.0322</v>
      </c>
      <c r="AQ2162">
        <v>1.5343</v>
      </c>
      <c r="AR2162">
        <v>1.7649999999999999</v>
      </c>
      <c r="AS2162">
        <v>1.7689999999999999</v>
      </c>
      <c r="AT2162">
        <v>2.1413000000000002</v>
      </c>
      <c r="AU2162">
        <v>2.3351999999999999</v>
      </c>
      <c r="AV2162">
        <v>2.1829999999999998</v>
      </c>
    </row>
    <row r="2163" spans="8:48" x14ac:dyDescent="0.3">
      <c r="H2163" t="s">
        <v>76</v>
      </c>
      <c r="I2163" t="s">
        <v>619</v>
      </c>
      <c r="J2163">
        <v>0</v>
      </c>
      <c r="K2163">
        <v>0</v>
      </c>
      <c r="L2163">
        <v>0</v>
      </c>
      <c r="M2163">
        <v>0</v>
      </c>
      <c r="N2163">
        <v>0</v>
      </c>
      <c r="O2163">
        <v>0</v>
      </c>
      <c r="P2163">
        <v>0</v>
      </c>
      <c r="Q2163">
        <v>0</v>
      </c>
      <c r="R2163">
        <v>0</v>
      </c>
      <c r="S2163">
        <v>0</v>
      </c>
      <c r="T2163">
        <v>0</v>
      </c>
      <c r="U2163">
        <v>1.5991</v>
      </c>
      <c r="V2163">
        <v>1.4637</v>
      </c>
      <c r="W2163">
        <v>1.2022999999999999</v>
      </c>
      <c r="X2163">
        <v>1.2051000000000001</v>
      </c>
      <c r="Y2163">
        <v>1.0815999999999999</v>
      </c>
      <c r="Z2163">
        <v>0.73880000000000001</v>
      </c>
      <c r="AA2163">
        <v>0.55610000000000004</v>
      </c>
      <c r="AB2163">
        <v>0.83030000000000004</v>
      </c>
      <c r="AC2163">
        <v>0.84230000000000005</v>
      </c>
      <c r="AD2163">
        <v>1.4265000000000001</v>
      </c>
      <c r="AE2163">
        <v>1.4907999999999999</v>
      </c>
      <c r="AF2163">
        <v>1.4381999999999999</v>
      </c>
      <c r="AG2163">
        <v>0.97919999999999996</v>
      </c>
      <c r="AH2163">
        <v>1.0289999999999999</v>
      </c>
      <c r="AI2163">
        <v>1.0959000000000001</v>
      </c>
      <c r="AJ2163">
        <v>1.9509000000000001</v>
      </c>
      <c r="AK2163">
        <v>0.95479999999999998</v>
      </c>
      <c r="AL2163">
        <v>0.61570000000000003</v>
      </c>
      <c r="AM2163">
        <v>0.46</v>
      </c>
      <c r="AN2163">
        <v>0.34610000000000002</v>
      </c>
      <c r="AO2163">
        <v>0.5181</v>
      </c>
      <c r="AP2163">
        <v>0.55589999999999995</v>
      </c>
      <c r="AQ2163">
        <v>0.73240000000000005</v>
      </c>
      <c r="AR2163">
        <v>0.91210000000000002</v>
      </c>
      <c r="AS2163">
        <v>1.1929000000000001</v>
      </c>
      <c r="AT2163">
        <v>1.7453000000000001</v>
      </c>
      <c r="AU2163">
        <v>1.5267999999999999</v>
      </c>
      <c r="AV2163">
        <v>2.1635</v>
      </c>
    </row>
    <row r="2164" spans="8:48" x14ac:dyDescent="0.3">
      <c r="H2164" t="s">
        <v>170</v>
      </c>
      <c r="I2164" t="s">
        <v>3267</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0.63939999999999997</v>
      </c>
      <c r="AE2164">
        <v>1.4432</v>
      </c>
      <c r="AF2164">
        <v>1.6947000000000001</v>
      </c>
      <c r="AG2164">
        <v>2.1536</v>
      </c>
      <c r="AH2164">
        <v>2.2395</v>
      </c>
      <c r="AI2164">
        <v>2.6471</v>
      </c>
      <c r="AJ2164">
        <v>2.1356999999999999</v>
      </c>
      <c r="AK2164">
        <v>1.8016000000000001</v>
      </c>
      <c r="AL2164">
        <v>2.6530999999999998</v>
      </c>
      <c r="AM2164">
        <v>2.5032999999999999</v>
      </c>
      <c r="AN2164">
        <v>2.1040000000000001</v>
      </c>
      <c r="AO2164">
        <v>2.2130000000000001</v>
      </c>
      <c r="AP2164">
        <v>1.1800999999999999</v>
      </c>
      <c r="AQ2164">
        <v>1.6737</v>
      </c>
      <c r="AR2164">
        <v>1.5329999999999999</v>
      </c>
      <c r="AS2164">
        <v>1.6407</v>
      </c>
      <c r="AT2164">
        <v>2.2913999999999999</v>
      </c>
      <c r="AU2164">
        <v>1.6302000000000001</v>
      </c>
      <c r="AV2164">
        <v>2.1044</v>
      </c>
    </row>
    <row r="2165" spans="8:48" x14ac:dyDescent="0.3">
      <c r="H2165" t="s">
        <v>185</v>
      </c>
      <c r="I2165" t="s">
        <v>641</v>
      </c>
      <c r="J2165">
        <v>0</v>
      </c>
      <c r="K2165">
        <v>0</v>
      </c>
      <c r="L2165">
        <v>0</v>
      </c>
      <c r="M2165">
        <v>0</v>
      </c>
      <c r="N2165">
        <v>0</v>
      </c>
      <c r="O2165">
        <v>0</v>
      </c>
      <c r="P2165">
        <v>0</v>
      </c>
      <c r="Q2165">
        <v>0</v>
      </c>
      <c r="R2165">
        <v>0</v>
      </c>
      <c r="S2165">
        <v>0</v>
      </c>
      <c r="T2165">
        <v>0</v>
      </c>
      <c r="U2165">
        <v>1.2935000000000001</v>
      </c>
      <c r="V2165">
        <v>1.3991</v>
      </c>
      <c r="W2165">
        <v>2.1171000000000002</v>
      </c>
      <c r="X2165">
        <v>2.1503999999999999</v>
      </c>
      <c r="Y2165">
        <v>1.4529000000000001</v>
      </c>
      <c r="Z2165">
        <v>1.6125</v>
      </c>
      <c r="AA2165">
        <v>1.8747</v>
      </c>
      <c r="AB2165">
        <v>1.8308</v>
      </c>
      <c r="AC2165">
        <v>1.9953000000000001</v>
      </c>
      <c r="AD2165">
        <v>2.0284</v>
      </c>
      <c r="AE2165">
        <v>1.5432999999999999</v>
      </c>
      <c r="AF2165">
        <v>1.5181</v>
      </c>
      <c r="AG2165">
        <v>1.5032000000000001</v>
      </c>
      <c r="AH2165">
        <v>1.1613</v>
      </c>
      <c r="AI2165">
        <v>1.2316</v>
      </c>
      <c r="AJ2165">
        <v>0.8155</v>
      </c>
      <c r="AK2165">
        <v>0.82369999999999999</v>
      </c>
      <c r="AL2165">
        <v>0.98580000000000001</v>
      </c>
      <c r="AM2165">
        <v>0.97919999999999996</v>
      </c>
      <c r="AN2165">
        <v>1.0202</v>
      </c>
      <c r="AO2165">
        <v>0.8619</v>
      </c>
      <c r="AP2165">
        <v>0.81140000000000001</v>
      </c>
      <c r="AQ2165">
        <v>0.66639999999999999</v>
      </c>
      <c r="AR2165">
        <v>0.64839999999999998</v>
      </c>
      <c r="AS2165">
        <v>1.5014000000000001</v>
      </c>
      <c r="AT2165">
        <v>1.5492999999999999</v>
      </c>
      <c r="AU2165">
        <v>1.6567000000000001</v>
      </c>
      <c r="AV2165">
        <v>2.0276999999999998</v>
      </c>
    </row>
    <row r="2166" spans="8:48" x14ac:dyDescent="0.3">
      <c r="H2166" t="s">
        <v>183</v>
      </c>
      <c r="I2166" t="s">
        <v>2063</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1.1226</v>
      </c>
      <c r="AC2166">
        <v>1.1415</v>
      </c>
      <c r="AD2166">
        <v>1.5071000000000001</v>
      </c>
      <c r="AE2166">
        <v>1.6571</v>
      </c>
      <c r="AF2166">
        <v>1.6178999999999999</v>
      </c>
      <c r="AG2166">
        <v>1.0313000000000001</v>
      </c>
      <c r="AH2166">
        <v>1.0226999999999999</v>
      </c>
      <c r="AI2166">
        <v>1.0215000000000001</v>
      </c>
      <c r="AJ2166">
        <v>0.82110000000000005</v>
      </c>
      <c r="AK2166">
        <v>0.6946</v>
      </c>
      <c r="AL2166">
        <v>0.72760000000000002</v>
      </c>
      <c r="AM2166">
        <v>1.5620000000000001</v>
      </c>
      <c r="AN2166">
        <v>1.6364000000000001</v>
      </c>
      <c r="AO2166">
        <v>1.6741999999999999</v>
      </c>
      <c r="AP2166">
        <v>1.8976999999999999</v>
      </c>
      <c r="AQ2166">
        <v>2.3437000000000001</v>
      </c>
      <c r="AR2166">
        <v>1.9806999999999999</v>
      </c>
      <c r="AS2166">
        <v>1.3357000000000001</v>
      </c>
      <c r="AT2166">
        <v>1.6691</v>
      </c>
      <c r="AU2166">
        <v>1.9968999999999999</v>
      </c>
      <c r="AV2166">
        <v>1.9621</v>
      </c>
    </row>
    <row r="2167" spans="8:48" x14ac:dyDescent="0.3">
      <c r="H2167" t="s">
        <v>176</v>
      </c>
      <c r="I2167" t="s">
        <v>1280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0.73029999999999995</v>
      </c>
      <c r="AK2167">
        <v>1.5277000000000001</v>
      </c>
      <c r="AL2167">
        <v>1.2596000000000001</v>
      </c>
      <c r="AM2167">
        <v>1.3002</v>
      </c>
      <c r="AN2167">
        <v>0.78290000000000004</v>
      </c>
      <c r="AO2167">
        <v>1.1354</v>
      </c>
      <c r="AP2167">
        <v>1.3239000000000001</v>
      </c>
      <c r="AQ2167">
        <v>1.581</v>
      </c>
      <c r="AR2167">
        <v>1.6887000000000001</v>
      </c>
      <c r="AS2167">
        <v>1.2768999999999999</v>
      </c>
      <c r="AT2167">
        <v>1.6494</v>
      </c>
      <c r="AU2167">
        <v>1.5706</v>
      </c>
      <c r="AV2167">
        <v>1.9355</v>
      </c>
    </row>
    <row r="2168" spans="8:48" x14ac:dyDescent="0.3">
      <c r="H2168" t="s">
        <v>191</v>
      </c>
      <c r="I2168" t="s">
        <v>2273</v>
      </c>
      <c r="J2168">
        <v>0</v>
      </c>
      <c r="K2168">
        <v>0</v>
      </c>
      <c r="L2168">
        <v>0</v>
      </c>
      <c r="M2168">
        <v>0</v>
      </c>
      <c r="N2168">
        <v>0</v>
      </c>
      <c r="O2168">
        <v>0</v>
      </c>
      <c r="P2168">
        <v>0</v>
      </c>
      <c r="Q2168">
        <v>0</v>
      </c>
      <c r="R2168">
        <v>0</v>
      </c>
      <c r="S2168">
        <v>0</v>
      </c>
      <c r="T2168">
        <v>0</v>
      </c>
      <c r="U2168">
        <v>1.2652000000000001</v>
      </c>
      <c r="V2168">
        <v>1.1385000000000001</v>
      </c>
      <c r="W2168">
        <v>1.4111</v>
      </c>
      <c r="X2168">
        <v>1.5057</v>
      </c>
      <c r="Y2168">
        <v>1.7677</v>
      </c>
      <c r="Z2168">
        <v>1.3321000000000001</v>
      </c>
      <c r="AA2168">
        <v>1.1832</v>
      </c>
      <c r="AB2168">
        <v>0.65400000000000003</v>
      </c>
      <c r="AC2168">
        <v>0.4733</v>
      </c>
      <c r="AD2168">
        <v>0.52949999999999997</v>
      </c>
      <c r="AE2168">
        <v>0.47620000000000001</v>
      </c>
      <c r="AF2168">
        <v>0.51659999999999995</v>
      </c>
      <c r="AG2168">
        <v>0.90390000000000004</v>
      </c>
      <c r="AH2168">
        <v>0.83830000000000005</v>
      </c>
      <c r="AI2168">
        <v>1.4053</v>
      </c>
      <c r="AJ2168">
        <v>1.1909000000000001</v>
      </c>
      <c r="AK2168">
        <v>1.1779999999999999</v>
      </c>
      <c r="AL2168">
        <v>1.3647</v>
      </c>
      <c r="AM2168">
        <v>1.0459000000000001</v>
      </c>
      <c r="AN2168">
        <v>1.0580000000000001</v>
      </c>
      <c r="AO2168">
        <v>0.88949999999999996</v>
      </c>
      <c r="AP2168">
        <v>0.71319999999999995</v>
      </c>
      <c r="AQ2168">
        <v>0.74270000000000003</v>
      </c>
      <c r="AR2168">
        <v>0.47949999999999998</v>
      </c>
      <c r="AS2168">
        <v>1.0259</v>
      </c>
      <c r="AT2168">
        <v>1.3187</v>
      </c>
      <c r="AU2168">
        <v>1.492</v>
      </c>
      <c r="AV2168">
        <v>1.8654999999999999</v>
      </c>
    </row>
    <row r="2169" spans="8:48" x14ac:dyDescent="0.3">
      <c r="H2169" t="s">
        <v>84</v>
      </c>
      <c r="I2169" t="s">
        <v>623</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0.98440000000000005</v>
      </c>
      <c r="AE2169">
        <v>1.0900000000000001</v>
      </c>
      <c r="AF2169">
        <v>0.93340000000000001</v>
      </c>
      <c r="AG2169">
        <v>0.7581</v>
      </c>
      <c r="AH2169">
        <v>0.57669999999999999</v>
      </c>
      <c r="AI2169">
        <v>0.56089999999999995</v>
      </c>
      <c r="AJ2169">
        <v>0.53790000000000004</v>
      </c>
      <c r="AK2169">
        <v>0.64670000000000005</v>
      </c>
      <c r="AL2169">
        <v>0.60760000000000003</v>
      </c>
      <c r="AM2169">
        <v>0.98080000000000001</v>
      </c>
      <c r="AN2169">
        <v>0.84799999999999998</v>
      </c>
      <c r="AO2169">
        <v>0.62039999999999995</v>
      </c>
      <c r="AP2169">
        <v>0.72719999999999996</v>
      </c>
      <c r="AQ2169">
        <v>1.0455000000000001</v>
      </c>
      <c r="AR2169">
        <v>1.0432999999999999</v>
      </c>
      <c r="AS2169">
        <v>1.2799</v>
      </c>
      <c r="AT2169">
        <v>1.9827999999999999</v>
      </c>
      <c r="AU2169">
        <v>1.5827</v>
      </c>
      <c r="AV2169">
        <v>1.8109999999999999</v>
      </c>
    </row>
    <row r="2170" spans="8:48" x14ac:dyDescent="0.3">
      <c r="H2170" t="s">
        <v>171</v>
      </c>
      <c r="I2170" t="s">
        <v>2326</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1.3146</v>
      </c>
      <c r="AE2170">
        <v>1.6960999999999999</v>
      </c>
      <c r="AF2170">
        <v>1.4746999999999999</v>
      </c>
      <c r="AG2170">
        <v>1.9454</v>
      </c>
      <c r="AH2170">
        <v>1.054</v>
      </c>
      <c r="AI2170">
        <v>0.9698</v>
      </c>
      <c r="AJ2170">
        <v>1.56</v>
      </c>
      <c r="AK2170">
        <v>1.5116000000000001</v>
      </c>
      <c r="AL2170">
        <v>0.95820000000000005</v>
      </c>
      <c r="AM2170">
        <v>0.8</v>
      </c>
      <c r="AN2170">
        <v>0.80100000000000005</v>
      </c>
      <c r="AO2170">
        <v>0.71360000000000001</v>
      </c>
      <c r="AP2170">
        <v>0.99350000000000005</v>
      </c>
      <c r="AQ2170">
        <v>1.2222999999999999</v>
      </c>
      <c r="AR2170">
        <v>1.8877999999999999</v>
      </c>
      <c r="AS2170">
        <v>1.6922999999999999</v>
      </c>
      <c r="AT2170">
        <v>1.9187000000000001</v>
      </c>
      <c r="AU2170">
        <v>1.8501000000000001</v>
      </c>
      <c r="AV2170">
        <v>1.7617</v>
      </c>
    </row>
    <row r="2171" spans="8:48" x14ac:dyDescent="0.3">
      <c r="H2171" t="s">
        <v>180</v>
      </c>
      <c r="I2171" t="s">
        <v>583</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1.3230999999999999</v>
      </c>
      <c r="AK2171">
        <v>1.4083000000000001</v>
      </c>
      <c r="AL2171">
        <v>1.1686000000000001</v>
      </c>
      <c r="AM2171">
        <v>1.0505</v>
      </c>
      <c r="AN2171">
        <v>0.86329999999999996</v>
      </c>
      <c r="AO2171">
        <v>0.89349999999999996</v>
      </c>
      <c r="AP2171">
        <v>1.0581</v>
      </c>
      <c r="AQ2171">
        <v>1.0685</v>
      </c>
      <c r="AR2171">
        <v>1.6877</v>
      </c>
      <c r="AS2171">
        <v>1.9036999999999999</v>
      </c>
      <c r="AT2171">
        <v>1.8907</v>
      </c>
      <c r="AU2171">
        <v>1.8869</v>
      </c>
      <c r="AV2171">
        <v>1.7450000000000001</v>
      </c>
    </row>
    <row r="2172" spans="8:48" x14ac:dyDescent="0.3">
      <c r="H2172" t="s">
        <v>187</v>
      </c>
      <c r="I2172" t="s">
        <v>647</v>
      </c>
      <c r="J2172">
        <v>0</v>
      </c>
      <c r="K2172">
        <v>0</v>
      </c>
      <c r="L2172">
        <v>0</v>
      </c>
      <c r="M2172">
        <v>0</v>
      </c>
      <c r="N2172">
        <v>0</v>
      </c>
      <c r="O2172">
        <v>0</v>
      </c>
      <c r="P2172">
        <v>0</v>
      </c>
      <c r="Q2172">
        <v>0</v>
      </c>
      <c r="R2172">
        <v>0</v>
      </c>
      <c r="S2172">
        <v>0</v>
      </c>
      <c r="T2172">
        <v>0</v>
      </c>
      <c r="U2172">
        <v>1.2196</v>
      </c>
      <c r="V2172">
        <v>1.2346999999999999</v>
      </c>
      <c r="W2172">
        <v>1.5071000000000001</v>
      </c>
      <c r="X2172">
        <v>1.6423000000000001</v>
      </c>
      <c r="Y2172">
        <v>1.6511</v>
      </c>
      <c r="Z2172">
        <v>1.6309</v>
      </c>
      <c r="AA2172">
        <v>1.1954</v>
      </c>
      <c r="AB2172">
        <v>0.19320000000000001</v>
      </c>
      <c r="AC2172">
        <v>0.55789999999999995</v>
      </c>
      <c r="AD2172">
        <v>1.6669</v>
      </c>
      <c r="AE2172">
        <v>0.7762</v>
      </c>
      <c r="AF2172">
        <v>1.2657</v>
      </c>
      <c r="AG2172">
        <v>0.5796</v>
      </c>
      <c r="AH2172">
        <v>1.1561999999999999</v>
      </c>
      <c r="AI2172">
        <v>1.1635</v>
      </c>
      <c r="AJ2172">
        <v>0.93869999999999998</v>
      </c>
      <c r="AK2172">
        <v>0.75580000000000003</v>
      </c>
      <c r="AL2172">
        <v>0.83199999999999996</v>
      </c>
      <c r="AM2172">
        <v>1.2967</v>
      </c>
      <c r="AN2172">
        <v>1.3110999999999999</v>
      </c>
      <c r="AO2172">
        <v>1.2605999999999999</v>
      </c>
      <c r="AP2172">
        <v>1.2343</v>
      </c>
      <c r="AQ2172">
        <v>1.2704</v>
      </c>
      <c r="AR2172">
        <v>1.7262999999999999</v>
      </c>
      <c r="AS2172">
        <v>1.1374</v>
      </c>
      <c r="AT2172">
        <v>1.2733000000000001</v>
      </c>
      <c r="AU2172">
        <v>1.5683</v>
      </c>
      <c r="AV2172">
        <v>1.6259999999999999</v>
      </c>
    </row>
    <row r="2173" spans="8:48" x14ac:dyDescent="0.3">
      <c r="H2173" t="s">
        <v>177</v>
      </c>
      <c r="I2173" t="s">
        <v>1190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0.96250000000000002</v>
      </c>
      <c r="AR2173">
        <v>1.6328</v>
      </c>
      <c r="AS2173">
        <v>1.0507</v>
      </c>
      <c r="AT2173">
        <v>1.2141</v>
      </c>
      <c r="AU2173">
        <v>1.2670999999999999</v>
      </c>
      <c r="AV2173">
        <v>1.556</v>
      </c>
    </row>
    <row r="2174" spans="8:48" x14ac:dyDescent="0.3">
      <c r="H2174" t="s">
        <v>186</v>
      </c>
      <c r="I2174" t="s">
        <v>1970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1.6156999999999999</v>
      </c>
      <c r="AL2174">
        <v>1.393</v>
      </c>
      <c r="AM2174">
        <v>1.6339999999999999</v>
      </c>
      <c r="AN2174">
        <v>2.2183000000000002</v>
      </c>
      <c r="AO2174">
        <v>1.9180999999999999</v>
      </c>
      <c r="AP2174">
        <v>2.3841999999999999</v>
      </c>
      <c r="AQ2174">
        <v>1.7903</v>
      </c>
      <c r="AR2174">
        <v>1.7001999999999999</v>
      </c>
      <c r="AS2174">
        <v>1.4636</v>
      </c>
      <c r="AT2174">
        <v>1.6365000000000001</v>
      </c>
      <c r="AU2174">
        <v>1.5368999999999999</v>
      </c>
      <c r="AV2174">
        <v>1.5135000000000001</v>
      </c>
    </row>
    <row r="2175" spans="8:48" x14ac:dyDescent="0.3">
      <c r="H2175" t="s">
        <v>182</v>
      </c>
      <c r="I2175" t="s">
        <v>1147</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1.0959000000000001</v>
      </c>
      <c r="AP2175">
        <v>1.0857000000000001</v>
      </c>
      <c r="AQ2175">
        <v>1.1321000000000001</v>
      </c>
      <c r="AR2175">
        <v>1.0528</v>
      </c>
      <c r="AS2175">
        <v>1.0508</v>
      </c>
      <c r="AT2175">
        <v>1.3131999999999999</v>
      </c>
      <c r="AU2175">
        <v>1.5619000000000001</v>
      </c>
      <c r="AV2175">
        <v>1.5001</v>
      </c>
    </row>
    <row r="2176" spans="8:48" x14ac:dyDescent="0.3">
      <c r="H2176" t="s">
        <v>822</v>
      </c>
      <c r="I2176" t="s">
        <v>823</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0.48380000000000001</v>
      </c>
      <c r="AP2176">
        <v>0.59060000000000001</v>
      </c>
      <c r="AQ2176">
        <v>0.76370000000000005</v>
      </c>
      <c r="AR2176">
        <v>1.2452000000000001</v>
      </c>
      <c r="AS2176">
        <v>1.4055</v>
      </c>
      <c r="AT2176">
        <v>1.3882000000000001</v>
      </c>
      <c r="AU2176">
        <v>1.2988999999999999</v>
      </c>
      <c r="AV2176">
        <v>1.4685999999999999</v>
      </c>
    </row>
    <row r="2177" spans="8:48" x14ac:dyDescent="0.3">
      <c r="H2177" t="s">
        <v>656</v>
      </c>
      <c r="I2177" t="s">
        <v>657</v>
      </c>
      <c r="J2177">
        <v>0</v>
      </c>
      <c r="K2177">
        <v>0</v>
      </c>
      <c r="L2177">
        <v>0</v>
      </c>
      <c r="M2177">
        <v>0</v>
      </c>
      <c r="N2177">
        <v>0</v>
      </c>
      <c r="O2177">
        <v>0</v>
      </c>
      <c r="P2177">
        <v>0</v>
      </c>
      <c r="Q2177">
        <v>0</v>
      </c>
      <c r="R2177">
        <v>0</v>
      </c>
      <c r="S2177">
        <v>0</v>
      </c>
      <c r="T2177">
        <v>0</v>
      </c>
      <c r="U2177">
        <v>1.6315999999999999</v>
      </c>
      <c r="V2177">
        <v>2.0207999999999999</v>
      </c>
      <c r="W2177">
        <v>0</v>
      </c>
      <c r="X2177">
        <v>0</v>
      </c>
      <c r="Y2177">
        <v>0</v>
      </c>
      <c r="Z2177">
        <v>0</v>
      </c>
      <c r="AA2177">
        <v>0.72040000000000004</v>
      </c>
      <c r="AB2177">
        <v>1.9456</v>
      </c>
      <c r="AC2177">
        <v>1.9875</v>
      </c>
      <c r="AD2177">
        <v>2.9851000000000001</v>
      </c>
      <c r="AE2177">
        <v>2.2450999999999999</v>
      </c>
      <c r="AF2177">
        <v>1.7955000000000001</v>
      </c>
      <c r="AG2177">
        <v>1.8785000000000001</v>
      </c>
      <c r="AH2177">
        <v>0</v>
      </c>
      <c r="AI2177">
        <v>0</v>
      </c>
      <c r="AJ2177">
        <v>0</v>
      </c>
      <c r="AK2177">
        <v>0</v>
      </c>
      <c r="AL2177">
        <v>0</v>
      </c>
      <c r="AM2177">
        <v>0.59760000000000002</v>
      </c>
      <c r="AN2177">
        <v>0.66949999999999998</v>
      </c>
      <c r="AO2177">
        <v>0.74839999999999995</v>
      </c>
      <c r="AP2177">
        <v>0.81110000000000004</v>
      </c>
      <c r="AQ2177">
        <v>0.74039999999999995</v>
      </c>
      <c r="AR2177">
        <v>0.79020000000000001</v>
      </c>
      <c r="AS2177">
        <v>1.0792999999999999</v>
      </c>
      <c r="AT2177">
        <v>1.3147</v>
      </c>
      <c r="AU2177">
        <v>1.5358000000000001</v>
      </c>
      <c r="AV2177">
        <v>1.4494</v>
      </c>
    </row>
    <row r="2178" spans="8:48" x14ac:dyDescent="0.3">
      <c r="H2178" t="s">
        <v>1423</v>
      </c>
      <c r="I2178" t="s">
        <v>1424</v>
      </c>
      <c r="J2178">
        <v>0</v>
      </c>
      <c r="K2178">
        <v>0</v>
      </c>
      <c r="L2178">
        <v>0</v>
      </c>
      <c r="M2178">
        <v>0</v>
      </c>
      <c r="N2178">
        <v>0</v>
      </c>
      <c r="O2178">
        <v>0</v>
      </c>
      <c r="P2178">
        <v>0</v>
      </c>
      <c r="Q2178">
        <v>0</v>
      </c>
      <c r="R2178">
        <v>0</v>
      </c>
      <c r="S2178">
        <v>0</v>
      </c>
      <c r="T2178">
        <v>0</v>
      </c>
      <c r="U2178">
        <v>0</v>
      </c>
      <c r="V2178">
        <v>0</v>
      </c>
      <c r="W2178">
        <v>1.712</v>
      </c>
      <c r="X2178">
        <v>2.1154000000000002</v>
      </c>
      <c r="Y2178">
        <v>0.89910000000000001</v>
      </c>
      <c r="Z2178">
        <v>1.0116000000000001</v>
      </c>
      <c r="AA2178">
        <v>1.2136</v>
      </c>
      <c r="AB2178">
        <v>1.1609</v>
      </c>
      <c r="AC2178">
        <v>1.2244999999999999</v>
      </c>
      <c r="AD2178">
        <v>1.4374</v>
      </c>
      <c r="AE2178">
        <v>1.0685</v>
      </c>
      <c r="AF2178">
        <v>1.1879</v>
      </c>
      <c r="AG2178">
        <v>1.0851</v>
      </c>
      <c r="AH2178">
        <v>0</v>
      </c>
      <c r="AI2178">
        <v>0</v>
      </c>
      <c r="AJ2178">
        <v>0</v>
      </c>
      <c r="AK2178">
        <v>0</v>
      </c>
      <c r="AL2178">
        <v>0</v>
      </c>
      <c r="AM2178">
        <v>0</v>
      </c>
      <c r="AN2178">
        <v>0</v>
      </c>
      <c r="AO2178">
        <v>0</v>
      </c>
      <c r="AP2178">
        <v>0</v>
      </c>
      <c r="AQ2178">
        <v>0.76749999999999996</v>
      </c>
      <c r="AR2178">
        <v>0.79749999999999999</v>
      </c>
      <c r="AS2178">
        <v>0.88019999999999998</v>
      </c>
      <c r="AT2178">
        <v>1.2047000000000001</v>
      </c>
      <c r="AU2178">
        <v>1.5157</v>
      </c>
      <c r="AV2178">
        <v>1.4423999999999999</v>
      </c>
    </row>
    <row r="2179" spans="8:48" x14ac:dyDescent="0.3">
      <c r="H2179" t="s">
        <v>189</v>
      </c>
      <c r="I2179" t="s">
        <v>668</v>
      </c>
      <c r="J2179">
        <v>0</v>
      </c>
      <c r="K2179">
        <v>0</v>
      </c>
      <c r="L2179">
        <v>0</v>
      </c>
      <c r="M2179">
        <v>0</v>
      </c>
      <c r="N2179">
        <v>0</v>
      </c>
      <c r="O2179">
        <v>0</v>
      </c>
      <c r="P2179">
        <v>0</v>
      </c>
      <c r="Q2179">
        <v>0</v>
      </c>
      <c r="R2179">
        <v>0</v>
      </c>
      <c r="S2179">
        <v>0</v>
      </c>
      <c r="T2179">
        <v>0</v>
      </c>
      <c r="U2179">
        <v>1.1160000000000001</v>
      </c>
      <c r="V2179">
        <v>1.1272</v>
      </c>
      <c r="W2179">
        <v>1.2746</v>
      </c>
      <c r="X2179">
        <v>1.1809000000000001</v>
      </c>
      <c r="Y2179">
        <v>1.7403</v>
      </c>
      <c r="Z2179">
        <v>1.5617000000000001</v>
      </c>
      <c r="AA2179">
        <v>1.8309</v>
      </c>
      <c r="AB2179">
        <v>1.6921999999999999</v>
      </c>
      <c r="AC2179">
        <v>1.3969</v>
      </c>
      <c r="AD2179">
        <v>1.1861999999999999</v>
      </c>
      <c r="AE2179">
        <v>1.3566</v>
      </c>
      <c r="AF2179">
        <v>1.4081999999999999</v>
      </c>
      <c r="AG2179">
        <v>1.4314</v>
      </c>
      <c r="AH2179">
        <v>1.5319</v>
      </c>
      <c r="AI2179">
        <v>1.6033999999999999</v>
      </c>
      <c r="AJ2179">
        <v>1.0256000000000001</v>
      </c>
      <c r="AK2179">
        <v>1.6518999999999999</v>
      </c>
      <c r="AL2179">
        <v>1.9443999999999999</v>
      </c>
      <c r="AM2179">
        <v>2.3856999999999999</v>
      </c>
      <c r="AN2179">
        <v>1.8575999999999999</v>
      </c>
      <c r="AO2179">
        <v>1.9410000000000001</v>
      </c>
      <c r="AP2179">
        <v>1.84</v>
      </c>
      <c r="AQ2179">
        <v>1.6112</v>
      </c>
      <c r="AR2179">
        <v>1.3191999999999999</v>
      </c>
      <c r="AS2179">
        <v>1.0136000000000001</v>
      </c>
      <c r="AT2179">
        <v>0.95589999999999997</v>
      </c>
      <c r="AU2179">
        <v>1.1272</v>
      </c>
      <c r="AV2179">
        <v>1.4176</v>
      </c>
    </row>
    <row r="2180" spans="8:48" x14ac:dyDescent="0.3">
      <c r="H2180" t="s">
        <v>670</v>
      </c>
      <c r="I2180" t="s">
        <v>671</v>
      </c>
      <c r="J2180">
        <v>0</v>
      </c>
      <c r="K2180">
        <v>0</v>
      </c>
      <c r="L2180">
        <v>0</v>
      </c>
      <c r="M2180">
        <v>0</v>
      </c>
      <c r="N2180">
        <v>0</v>
      </c>
      <c r="O2180">
        <v>0</v>
      </c>
      <c r="P2180">
        <v>0</v>
      </c>
      <c r="Q2180">
        <v>0</v>
      </c>
      <c r="R2180">
        <v>0</v>
      </c>
      <c r="S2180">
        <v>0</v>
      </c>
      <c r="T2180">
        <v>0</v>
      </c>
      <c r="U2180">
        <v>0</v>
      </c>
      <c r="V2180">
        <v>0</v>
      </c>
      <c r="W2180">
        <v>0</v>
      </c>
      <c r="X2180">
        <v>0</v>
      </c>
      <c r="Y2180">
        <v>1.2408999999999999</v>
      </c>
      <c r="Z2180">
        <v>1.1798</v>
      </c>
      <c r="AA2180">
        <v>1.1465000000000001</v>
      </c>
      <c r="AB2180">
        <v>0.96730000000000005</v>
      </c>
      <c r="AC2180">
        <v>1.3512</v>
      </c>
      <c r="AD2180">
        <v>1.3905000000000001</v>
      </c>
      <c r="AE2180">
        <v>1.2581</v>
      </c>
      <c r="AF2180">
        <v>1.2209000000000001</v>
      </c>
      <c r="AG2180">
        <v>1.2</v>
      </c>
      <c r="AH2180">
        <v>0.93669999999999998</v>
      </c>
      <c r="AI2180">
        <v>0.99870000000000003</v>
      </c>
      <c r="AJ2180">
        <v>0.80640000000000001</v>
      </c>
      <c r="AK2180">
        <v>0.93789999999999996</v>
      </c>
      <c r="AL2180">
        <v>0.6159</v>
      </c>
      <c r="AM2180">
        <v>0.21249999999999999</v>
      </c>
      <c r="AN2180">
        <v>0.1681</v>
      </c>
      <c r="AO2180">
        <v>0.24829999999999999</v>
      </c>
      <c r="AP2180">
        <v>0.28739999999999999</v>
      </c>
      <c r="AQ2180">
        <v>0.52700000000000002</v>
      </c>
      <c r="AR2180">
        <v>0.73</v>
      </c>
      <c r="AS2180">
        <v>1.3862000000000001</v>
      </c>
      <c r="AT2180">
        <v>1.6577</v>
      </c>
      <c r="AU2180">
        <v>1.5165</v>
      </c>
      <c r="AV2180">
        <v>1.4093</v>
      </c>
    </row>
    <row r="2181" spans="8:48" x14ac:dyDescent="0.3">
      <c r="H2181" t="s">
        <v>178</v>
      </c>
      <c r="I2181" t="s">
        <v>535</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1.8775999999999999</v>
      </c>
      <c r="AG2181">
        <v>2.3433999999999999</v>
      </c>
      <c r="AH2181">
        <v>1.9137</v>
      </c>
      <c r="AI2181">
        <v>1.9035</v>
      </c>
      <c r="AJ2181">
        <v>0.5514</v>
      </c>
      <c r="AK2181">
        <v>0</v>
      </c>
      <c r="AL2181">
        <v>1.0119</v>
      </c>
      <c r="AM2181">
        <v>1.0739000000000001</v>
      </c>
      <c r="AN2181">
        <v>0.69369999999999998</v>
      </c>
      <c r="AO2181">
        <v>0.77049999999999996</v>
      </c>
      <c r="AP2181">
        <v>0.81489999999999996</v>
      </c>
      <c r="AQ2181">
        <v>1.333</v>
      </c>
      <c r="AR2181">
        <v>1.4847999999999999</v>
      </c>
      <c r="AS2181">
        <v>1.4933000000000001</v>
      </c>
      <c r="AT2181">
        <v>1.2934000000000001</v>
      </c>
      <c r="AU2181">
        <v>1.2688999999999999</v>
      </c>
      <c r="AV2181">
        <v>1.3606</v>
      </c>
    </row>
    <row r="2182" spans="8:48" x14ac:dyDescent="0.3">
      <c r="H2182" t="s">
        <v>1031</v>
      </c>
      <c r="I2182" t="s">
        <v>1032</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0.99180000000000001</v>
      </c>
      <c r="AL2182">
        <v>1.2104999999999999</v>
      </c>
      <c r="AM2182">
        <v>1.2543</v>
      </c>
      <c r="AN2182">
        <v>1.2715000000000001</v>
      </c>
      <c r="AO2182">
        <v>1.5096000000000001</v>
      </c>
      <c r="AP2182">
        <v>1.5219</v>
      </c>
      <c r="AQ2182">
        <v>1.2910999999999999</v>
      </c>
      <c r="AR2182">
        <v>1.0859000000000001</v>
      </c>
      <c r="AS2182">
        <v>1.1536999999999999</v>
      </c>
      <c r="AT2182">
        <v>1.2162999999999999</v>
      </c>
      <c r="AU2182">
        <v>1.1476</v>
      </c>
      <c r="AV2182">
        <v>1.3576999999999999</v>
      </c>
    </row>
    <row r="2183" spans="8:48" x14ac:dyDescent="0.3">
      <c r="H2183" t="s">
        <v>2229</v>
      </c>
      <c r="I2183" t="s">
        <v>2230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0.32229999999999998</v>
      </c>
      <c r="AF2183">
        <v>1.0331999999999999</v>
      </c>
      <c r="AG2183">
        <v>1.2484</v>
      </c>
      <c r="AH2183">
        <v>0.95089999999999997</v>
      </c>
      <c r="AI2183">
        <v>0.81159999999999999</v>
      </c>
      <c r="AJ2183">
        <v>0.7107</v>
      </c>
      <c r="AK2183">
        <v>0.54139999999999999</v>
      </c>
      <c r="AL2183">
        <v>0.57210000000000005</v>
      </c>
      <c r="AM2183">
        <v>0.73299999999999998</v>
      </c>
      <c r="AN2183">
        <v>0.74960000000000004</v>
      </c>
      <c r="AO2183">
        <v>0.73140000000000005</v>
      </c>
      <c r="AP2183">
        <v>1.0427999999999999</v>
      </c>
      <c r="AQ2183">
        <v>1.0170999999999999</v>
      </c>
      <c r="AR2183">
        <v>0.95489999999999997</v>
      </c>
      <c r="AS2183">
        <v>1.0023</v>
      </c>
      <c r="AT2183">
        <v>1.1647000000000001</v>
      </c>
      <c r="AU2183">
        <v>1.2542</v>
      </c>
      <c r="AV2183">
        <v>1.3285</v>
      </c>
    </row>
    <row r="2184" spans="8:48" x14ac:dyDescent="0.3">
      <c r="H2184" t="s">
        <v>2353</v>
      </c>
      <c r="I2184" t="s">
        <v>2354</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1.0790999999999999</v>
      </c>
      <c r="AI2184">
        <v>1.0797000000000001</v>
      </c>
      <c r="AJ2184">
        <v>1.028</v>
      </c>
      <c r="AK2184">
        <v>1.3764000000000001</v>
      </c>
      <c r="AL2184">
        <v>1.0178</v>
      </c>
      <c r="AM2184">
        <v>0.61829999999999996</v>
      </c>
      <c r="AN2184">
        <v>0.50539999999999996</v>
      </c>
      <c r="AO2184">
        <v>0.8165</v>
      </c>
      <c r="AP2184">
        <v>0.92310000000000003</v>
      </c>
      <c r="AQ2184">
        <v>0.94779999999999998</v>
      </c>
      <c r="AR2184">
        <v>0.68910000000000005</v>
      </c>
      <c r="AS2184">
        <v>0.9234</v>
      </c>
      <c r="AT2184">
        <v>0.87970000000000004</v>
      </c>
      <c r="AU2184">
        <v>1.0492999999999999</v>
      </c>
      <c r="AV2184">
        <v>1.3227</v>
      </c>
    </row>
    <row r="2185" spans="8:48" x14ac:dyDescent="0.3">
      <c r="H2185" t="s">
        <v>181</v>
      </c>
      <c r="I2185" t="s">
        <v>2172</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0.98419999999999996</v>
      </c>
      <c r="AR2185">
        <v>1.9598</v>
      </c>
      <c r="AS2185">
        <v>1.9977</v>
      </c>
      <c r="AT2185">
        <v>1.6560999999999999</v>
      </c>
      <c r="AU2185">
        <v>1.8187</v>
      </c>
      <c r="AV2185">
        <v>1.3173999999999999</v>
      </c>
    </row>
    <row r="2186" spans="8:48" x14ac:dyDescent="0.3">
      <c r="H2186" t="s">
        <v>190</v>
      </c>
      <c r="I2186" t="s">
        <v>1301</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1.2782</v>
      </c>
      <c r="AG2186">
        <v>1.2539</v>
      </c>
      <c r="AH2186">
        <v>1.2263999999999999</v>
      </c>
      <c r="AI2186">
        <v>1.1567000000000001</v>
      </c>
      <c r="AJ2186">
        <v>1.0056</v>
      </c>
      <c r="AK2186">
        <v>1.2145999999999999</v>
      </c>
      <c r="AL2186">
        <v>1.1994</v>
      </c>
      <c r="AM2186">
        <v>1.1974</v>
      </c>
      <c r="AN2186">
        <v>1.0042</v>
      </c>
      <c r="AO2186">
        <v>1.2593000000000001</v>
      </c>
      <c r="AP2186">
        <v>1.5347999999999999</v>
      </c>
      <c r="AQ2186">
        <v>1.3773</v>
      </c>
      <c r="AR2186">
        <v>1.4721</v>
      </c>
      <c r="AS2186">
        <v>1.1543000000000001</v>
      </c>
      <c r="AT2186">
        <v>1.2143999999999999</v>
      </c>
      <c r="AU2186">
        <v>1.0961000000000001</v>
      </c>
      <c r="AV2186">
        <v>1.3130999999999999</v>
      </c>
    </row>
    <row r="2187" spans="8:48" x14ac:dyDescent="0.3">
      <c r="H2187" t="s">
        <v>87</v>
      </c>
      <c r="I2187" t="s">
        <v>628</v>
      </c>
      <c r="J2187">
        <v>0</v>
      </c>
      <c r="K2187">
        <v>0</v>
      </c>
      <c r="L2187">
        <v>0</v>
      </c>
      <c r="M2187">
        <v>0</v>
      </c>
      <c r="N2187">
        <v>0</v>
      </c>
      <c r="O2187">
        <v>0</v>
      </c>
      <c r="P2187">
        <v>0</v>
      </c>
      <c r="Q2187">
        <v>0</v>
      </c>
      <c r="R2187">
        <v>0</v>
      </c>
      <c r="S2187">
        <v>0</v>
      </c>
      <c r="T2187">
        <v>0</v>
      </c>
      <c r="U2187">
        <v>1.3891</v>
      </c>
      <c r="V2187">
        <v>1.1393</v>
      </c>
      <c r="W2187">
        <v>1.8098000000000001</v>
      </c>
      <c r="X2187">
        <v>1.8954</v>
      </c>
      <c r="Y2187">
        <v>1.9383999999999999</v>
      </c>
      <c r="Z2187">
        <v>1.5529999999999999</v>
      </c>
      <c r="AA2187">
        <v>1.2571000000000001</v>
      </c>
      <c r="AB2187">
        <v>1.4702</v>
      </c>
      <c r="AC2187">
        <v>1.4736</v>
      </c>
      <c r="AD2187">
        <v>1.5286</v>
      </c>
      <c r="AE2187">
        <v>1.5817000000000001</v>
      </c>
      <c r="AF2187">
        <v>1.4548000000000001</v>
      </c>
      <c r="AG2187">
        <v>0.85009999999999997</v>
      </c>
      <c r="AH2187">
        <v>0.70940000000000003</v>
      </c>
      <c r="AI2187">
        <v>1.0789</v>
      </c>
      <c r="AJ2187">
        <v>1.3495999999999999</v>
      </c>
      <c r="AK2187">
        <v>1.2976000000000001</v>
      </c>
      <c r="AL2187">
        <v>0.76219999999999999</v>
      </c>
      <c r="AM2187">
        <v>0.55430000000000001</v>
      </c>
      <c r="AN2187">
        <v>0.56620000000000004</v>
      </c>
      <c r="AO2187">
        <v>0.51359999999999995</v>
      </c>
      <c r="AP2187">
        <v>0.33979999999999999</v>
      </c>
      <c r="AQ2187">
        <v>0.48130000000000001</v>
      </c>
      <c r="AR2187">
        <v>0.94040000000000001</v>
      </c>
      <c r="AS2187">
        <v>1.0426</v>
      </c>
      <c r="AT2187">
        <v>1.2982</v>
      </c>
      <c r="AU2187">
        <v>1.1744000000000001</v>
      </c>
      <c r="AV2187">
        <v>1.2999000000000001</v>
      </c>
    </row>
    <row r="2188" spans="8:48" x14ac:dyDescent="0.3">
      <c r="H2188" t="s">
        <v>643</v>
      </c>
      <c r="I2188" t="s">
        <v>644</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1.1201000000000001</v>
      </c>
      <c r="AI2188">
        <v>1.0722</v>
      </c>
      <c r="AJ2188">
        <v>0.81989999999999996</v>
      </c>
      <c r="AK2188">
        <v>1.1314</v>
      </c>
      <c r="AL2188">
        <v>1.1113</v>
      </c>
      <c r="AM2188">
        <v>0.91810000000000003</v>
      </c>
      <c r="AN2188">
        <v>0.97689999999999999</v>
      </c>
      <c r="AO2188">
        <v>0.98829999999999996</v>
      </c>
      <c r="AP2188">
        <v>1.1124000000000001</v>
      </c>
      <c r="AQ2188">
        <v>1.2571000000000001</v>
      </c>
      <c r="AR2188">
        <v>1.4091</v>
      </c>
      <c r="AS2188">
        <v>1.1457999999999999</v>
      </c>
      <c r="AT2188">
        <v>1.4301999999999999</v>
      </c>
      <c r="AU2188">
        <v>1.1593</v>
      </c>
      <c r="AV2188">
        <v>1.2949999999999999</v>
      </c>
    </row>
    <row r="2189" spans="8:48" x14ac:dyDescent="0.3">
      <c r="H2189" t="s">
        <v>179</v>
      </c>
      <c r="I2189" t="s">
        <v>3268</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1.4741</v>
      </c>
      <c r="AT2189">
        <v>1.4570000000000001</v>
      </c>
      <c r="AU2189">
        <v>1.2923</v>
      </c>
      <c r="AV2189">
        <v>1.286</v>
      </c>
    </row>
    <row r="2190" spans="8:48" x14ac:dyDescent="0.3">
      <c r="H2190" t="s">
        <v>184</v>
      </c>
      <c r="I2190" t="s">
        <v>2407</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2.0872000000000002</v>
      </c>
      <c r="AK2190">
        <v>2.3868999999999998</v>
      </c>
      <c r="AL2190">
        <v>1.8647</v>
      </c>
      <c r="AM2190">
        <v>1.7891999999999999</v>
      </c>
      <c r="AN2190">
        <v>1.9825999999999999</v>
      </c>
      <c r="AO2190">
        <v>2.1051000000000002</v>
      </c>
      <c r="AP2190">
        <v>2.0074999999999998</v>
      </c>
      <c r="AQ2190">
        <v>2.2972000000000001</v>
      </c>
      <c r="AR2190">
        <v>1.8211999999999999</v>
      </c>
      <c r="AS2190">
        <v>1.8988</v>
      </c>
      <c r="AT2190">
        <v>1.5613999999999999</v>
      </c>
      <c r="AU2190">
        <v>1.2989999999999999</v>
      </c>
      <c r="AV2190">
        <v>1.2742</v>
      </c>
    </row>
    <row r="2191" spans="8:48" x14ac:dyDescent="0.3">
      <c r="H2191" t="s">
        <v>991</v>
      </c>
      <c r="I2191" t="s">
        <v>992</v>
      </c>
      <c r="J2191">
        <v>0</v>
      </c>
      <c r="K2191">
        <v>0</v>
      </c>
      <c r="L2191">
        <v>0</v>
      </c>
      <c r="M2191">
        <v>0</v>
      </c>
      <c r="N2191">
        <v>0</v>
      </c>
      <c r="O2191">
        <v>0</v>
      </c>
      <c r="P2191">
        <v>0</v>
      </c>
      <c r="Q2191">
        <v>0</v>
      </c>
      <c r="R2191">
        <v>0</v>
      </c>
      <c r="S2191">
        <v>0</v>
      </c>
      <c r="T2191">
        <v>0</v>
      </c>
      <c r="U2191">
        <v>0</v>
      </c>
      <c r="V2191">
        <v>0</v>
      </c>
      <c r="W2191">
        <v>1.2439</v>
      </c>
      <c r="X2191">
        <v>1.135</v>
      </c>
      <c r="Y2191">
        <v>0</v>
      </c>
      <c r="Z2191">
        <v>0</v>
      </c>
      <c r="AA2191">
        <v>0</v>
      </c>
      <c r="AB2191">
        <v>0</v>
      </c>
      <c r="AC2191">
        <v>0</v>
      </c>
      <c r="AD2191">
        <v>0</v>
      </c>
      <c r="AE2191">
        <v>0</v>
      </c>
      <c r="AF2191">
        <v>0</v>
      </c>
      <c r="AG2191">
        <v>0</v>
      </c>
      <c r="AH2191">
        <v>0</v>
      </c>
      <c r="AI2191">
        <v>0</v>
      </c>
      <c r="AJ2191">
        <v>0</v>
      </c>
      <c r="AK2191">
        <v>0</v>
      </c>
      <c r="AL2191">
        <v>0</v>
      </c>
      <c r="AM2191">
        <v>0.59450000000000003</v>
      </c>
      <c r="AN2191">
        <v>0.93169999999999997</v>
      </c>
      <c r="AO2191">
        <v>1.3282</v>
      </c>
      <c r="AP2191">
        <v>1.3037000000000001</v>
      </c>
      <c r="AQ2191">
        <v>1.7608999999999999</v>
      </c>
      <c r="AR2191">
        <v>1.3809</v>
      </c>
      <c r="AS2191">
        <v>1.1318999999999999</v>
      </c>
      <c r="AT2191">
        <v>1.4793000000000001</v>
      </c>
      <c r="AU2191">
        <v>1.4564999999999999</v>
      </c>
      <c r="AV2191">
        <v>1.2719</v>
      </c>
    </row>
    <row r="2192" spans="8:48" x14ac:dyDescent="0.3">
      <c r="H2192" t="s">
        <v>188</v>
      </c>
      <c r="I2192" t="s">
        <v>546</v>
      </c>
      <c r="J2192">
        <v>0</v>
      </c>
      <c r="K2192">
        <v>0</v>
      </c>
      <c r="L2192">
        <v>0</v>
      </c>
      <c r="M2192">
        <v>0</v>
      </c>
      <c r="N2192">
        <v>0</v>
      </c>
      <c r="O2192">
        <v>0</v>
      </c>
      <c r="P2192">
        <v>0</v>
      </c>
      <c r="Q2192">
        <v>0</v>
      </c>
      <c r="R2192">
        <v>0</v>
      </c>
      <c r="S2192">
        <v>0</v>
      </c>
      <c r="T2192">
        <v>0</v>
      </c>
      <c r="U2192">
        <v>1.8537999999999999</v>
      </c>
      <c r="V2192">
        <v>1.8201000000000001</v>
      </c>
      <c r="W2192">
        <v>1.8668</v>
      </c>
      <c r="X2192">
        <v>1.8956999999999999</v>
      </c>
      <c r="Y2192">
        <v>1.8937999999999999</v>
      </c>
      <c r="Z2192">
        <v>1.6999</v>
      </c>
      <c r="AA2192">
        <v>1.5851999999999999</v>
      </c>
      <c r="AB2192">
        <v>2.0101</v>
      </c>
      <c r="AC2192">
        <v>1.7533000000000001</v>
      </c>
      <c r="AD2192">
        <v>1.8951</v>
      </c>
      <c r="AE2192">
        <v>2.0225</v>
      </c>
      <c r="AF2192">
        <v>2.2740999999999998</v>
      </c>
      <c r="AG2192">
        <v>1.744</v>
      </c>
      <c r="AH2192">
        <v>1.9311</v>
      </c>
      <c r="AI2192">
        <v>2.0888</v>
      </c>
      <c r="AJ2192">
        <v>1.6664000000000001</v>
      </c>
      <c r="AK2192">
        <v>0.96319999999999995</v>
      </c>
      <c r="AL2192">
        <v>0.79879999999999995</v>
      </c>
      <c r="AM2192">
        <v>0.76829999999999998</v>
      </c>
      <c r="AN2192">
        <v>0.7954</v>
      </c>
      <c r="AO2192">
        <v>0.8256</v>
      </c>
      <c r="AP2192">
        <v>0.83809999999999996</v>
      </c>
      <c r="AQ2192">
        <v>0.77239999999999998</v>
      </c>
      <c r="AR2192">
        <v>0.96020000000000005</v>
      </c>
      <c r="AS2192">
        <v>1.1283000000000001</v>
      </c>
      <c r="AT2192">
        <v>1.2712000000000001</v>
      </c>
      <c r="AU2192">
        <v>1.3238000000000001</v>
      </c>
      <c r="AV2192">
        <v>1.2519</v>
      </c>
    </row>
    <row r="2193" spans="8:48" x14ac:dyDescent="0.3">
      <c r="H2193" t="s">
        <v>3269</v>
      </c>
      <c r="I2193" t="s">
        <v>3270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0.57640000000000002</v>
      </c>
      <c r="AR2193">
        <v>0.79379999999999995</v>
      </c>
      <c r="AS2193">
        <v>0.73629999999999995</v>
      </c>
      <c r="AT2193">
        <v>0.88519999999999999</v>
      </c>
      <c r="AU2193">
        <v>0.92220000000000002</v>
      </c>
      <c r="AV2193">
        <v>1.2041999999999999</v>
      </c>
    </row>
    <row r="2194" spans="8:48" x14ac:dyDescent="0.3">
      <c r="H2194" t="s">
        <v>3271</v>
      </c>
      <c r="I2194" t="s">
        <v>3272</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1.2730999999999999</v>
      </c>
      <c r="AM2194">
        <v>1.0039</v>
      </c>
      <c r="AN2194">
        <v>0.98340000000000005</v>
      </c>
      <c r="AO2194">
        <v>0.77429999999999999</v>
      </c>
      <c r="AP2194">
        <v>0.72470000000000001</v>
      </c>
      <c r="AQ2194">
        <v>1.45</v>
      </c>
      <c r="AR2194">
        <v>2.2944</v>
      </c>
      <c r="AS2194">
        <v>1.9966999999999999</v>
      </c>
      <c r="AT2194">
        <v>1.6706000000000001</v>
      </c>
      <c r="AU2194">
        <v>1.81</v>
      </c>
      <c r="AV2194">
        <v>1.1966000000000001</v>
      </c>
    </row>
    <row r="2195" spans="8:48" x14ac:dyDescent="0.3">
      <c r="H2195" t="s">
        <v>705</v>
      </c>
      <c r="I2195" t="s">
        <v>706</v>
      </c>
      <c r="J2195">
        <v>0</v>
      </c>
      <c r="K2195">
        <v>0</v>
      </c>
      <c r="L2195">
        <v>0</v>
      </c>
      <c r="M2195">
        <v>0</v>
      </c>
      <c r="N2195">
        <v>0</v>
      </c>
      <c r="O2195">
        <v>0</v>
      </c>
      <c r="P2195">
        <v>0</v>
      </c>
      <c r="Q2195">
        <v>0</v>
      </c>
      <c r="R2195">
        <v>0</v>
      </c>
      <c r="S2195">
        <v>0</v>
      </c>
      <c r="T2195">
        <v>0</v>
      </c>
      <c r="U2195">
        <v>1.2525999999999999</v>
      </c>
      <c r="V2195">
        <v>1.3078000000000001</v>
      </c>
      <c r="W2195">
        <v>0.88339999999999996</v>
      </c>
      <c r="X2195">
        <v>0.99039999999999995</v>
      </c>
      <c r="Y2195">
        <v>1.0246999999999999</v>
      </c>
      <c r="Z2195">
        <v>1.3419000000000001</v>
      </c>
      <c r="AA2195">
        <v>1.4665999999999999</v>
      </c>
      <c r="AB2195">
        <v>1.6043000000000001</v>
      </c>
      <c r="AC2195">
        <v>1.4048</v>
      </c>
      <c r="AD2195">
        <v>2.3031999999999999</v>
      </c>
      <c r="AE2195">
        <v>1.8193999999999999</v>
      </c>
      <c r="AF2195">
        <v>1.7947</v>
      </c>
      <c r="AG2195">
        <v>1.5118</v>
      </c>
      <c r="AH2195">
        <v>2.3906000000000001</v>
      </c>
      <c r="AI2195">
        <v>2.0674999999999999</v>
      </c>
      <c r="AJ2195">
        <v>1.5649999999999999</v>
      </c>
      <c r="AK2195">
        <v>1.7011000000000001</v>
      </c>
      <c r="AL2195">
        <v>1.7182999999999999</v>
      </c>
      <c r="AM2195">
        <v>1.5584</v>
      </c>
      <c r="AN2195">
        <v>1.5155000000000001</v>
      </c>
      <c r="AO2195">
        <v>1.8124</v>
      </c>
      <c r="AP2195">
        <v>2.3704000000000001</v>
      </c>
      <c r="AQ2195">
        <v>1.4436</v>
      </c>
      <c r="AR2195">
        <v>1.4962</v>
      </c>
      <c r="AS2195">
        <v>1.1803999999999999</v>
      </c>
      <c r="AT2195">
        <v>1.3774999999999999</v>
      </c>
      <c r="AU2195">
        <v>1.2186999999999999</v>
      </c>
      <c r="AV2195">
        <v>1.1631</v>
      </c>
    </row>
    <row r="2196" spans="8:48" x14ac:dyDescent="0.3">
      <c r="H2196" t="s">
        <v>3273</v>
      </c>
      <c r="I2196" t="s">
        <v>3274</v>
      </c>
      <c r="J2196">
        <v>0</v>
      </c>
      <c r="K2196">
        <v>0</v>
      </c>
      <c r="L2196">
        <v>0</v>
      </c>
      <c r="M2196">
        <v>0</v>
      </c>
      <c r="N2196">
        <v>0</v>
      </c>
      <c r="O2196">
        <v>0</v>
      </c>
      <c r="P2196">
        <v>0</v>
      </c>
      <c r="Q2196">
        <v>0</v>
      </c>
      <c r="R2196">
        <v>0</v>
      </c>
      <c r="S2196">
        <v>0</v>
      </c>
      <c r="T2196">
        <v>0</v>
      </c>
      <c r="U2196">
        <v>0</v>
      </c>
      <c r="V2196">
        <v>0</v>
      </c>
      <c r="W2196">
        <v>0.91810000000000003</v>
      </c>
      <c r="X2196">
        <v>1.1028</v>
      </c>
      <c r="Y2196">
        <v>1.2122999999999999</v>
      </c>
      <c r="Z2196">
        <v>1.1314</v>
      </c>
      <c r="AA2196">
        <v>1.3046</v>
      </c>
      <c r="AB2196">
        <v>1.6671</v>
      </c>
      <c r="AC2196">
        <v>1.3705000000000001</v>
      </c>
      <c r="AD2196">
        <v>1.7122999999999999</v>
      </c>
      <c r="AE2196">
        <v>1.5132000000000001</v>
      </c>
      <c r="AF2196">
        <v>1.2266999999999999</v>
      </c>
      <c r="AG2196">
        <v>1.1732</v>
      </c>
      <c r="AH2196">
        <v>1.7428999999999999</v>
      </c>
      <c r="AI2196">
        <v>1.7036</v>
      </c>
      <c r="AJ2196">
        <v>1.3536999999999999</v>
      </c>
      <c r="AK2196">
        <v>1.4602999999999999</v>
      </c>
      <c r="AL2196">
        <v>1.4610000000000001</v>
      </c>
      <c r="AM2196">
        <v>1.5498000000000001</v>
      </c>
      <c r="AN2196">
        <v>1.8103</v>
      </c>
      <c r="AO2196">
        <v>1.8299000000000001</v>
      </c>
      <c r="AP2196">
        <v>1.8453999999999999</v>
      </c>
      <c r="AQ2196">
        <v>1.7905</v>
      </c>
      <c r="AR2196">
        <v>1.5461</v>
      </c>
      <c r="AS2196">
        <v>1.6194</v>
      </c>
      <c r="AT2196">
        <v>1.2614000000000001</v>
      </c>
      <c r="AU2196">
        <v>1.0632999999999999</v>
      </c>
      <c r="AV2196">
        <v>1.1623000000000001</v>
      </c>
    </row>
    <row r="2197" spans="8:48" x14ac:dyDescent="0.3">
      <c r="H2197" t="s">
        <v>1049</v>
      </c>
      <c r="I2197" t="s">
        <v>1050</v>
      </c>
      <c r="J2197">
        <v>0</v>
      </c>
      <c r="K2197">
        <v>0</v>
      </c>
      <c r="L2197">
        <v>0</v>
      </c>
      <c r="M2197">
        <v>0</v>
      </c>
      <c r="N2197">
        <v>0</v>
      </c>
      <c r="O2197">
        <v>0</v>
      </c>
      <c r="P2197">
        <v>0</v>
      </c>
      <c r="Q2197">
        <v>0</v>
      </c>
      <c r="R2197">
        <v>0</v>
      </c>
      <c r="S2197">
        <v>0</v>
      </c>
      <c r="T2197">
        <v>0</v>
      </c>
      <c r="U2197">
        <v>1.0234000000000001</v>
      </c>
      <c r="V2197">
        <v>1.018</v>
      </c>
      <c r="W2197">
        <v>0</v>
      </c>
      <c r="X2197">
        <v>0</v>
      </c>
      <c r="Y2197">
        <v>0</v>
      </c>
      <c r="Z2197">
        <v>0</v>
      </c>
      <c r="AA2197">
        <v>0</v>
      </c>
      <c r="AB2197">
        <v>0</v>
      </c>
      <c r="AC2197">
        <v>0</v>
      </c>
      <c r="AD2197">
        <v>0.52</v>
      </c>
      <c r="AE2197">
        <v>1.3522000000000001</v>
      </c>
      <c r="AF2197">
        <v>1.482</v>
      </c>
      <c r="AG2197">
        <v>1.4431</v>
      </c>
      <c r="AH2197">
        <v>2.2778</v>
      </c>
      <c r="AI2197">
        <v>2.2633000000000001</v>
      </c>
      <c r="AJ2197">
        <v>1.585</v>
      </c>
      <c r="AK2197">
        <v>1.8883000000000001</v>
      </c>
      <c r="AL2197">
        <v>1.7484999999999999</v>
      </c>
      <c r="AM2197">
        <v>1.2750999999999999</v>
      </c>
      <c r="AN2197">
        <v>1.4474</v>
      </c>
      <c r="AO2197">
        <v>1.1455</v>
      </c>
      <c r="AP2197">
        <v>1.3351</v>
      </c>
      <c r="AQ2197">
        <v>1.1485000000000001</v>
      </c>
      <c r="AR2197">
        <v>0.95689999999999997</v>
      </c>
      <c r="AS2197">
        <v>0.84119999999999995</v>
      </c>
      <c r="AT2197">
        <v>1.0088999999999999</v>
      </c>
      <c r="AU2197">
        <v>1.0701000000000001</v>
      </c>
      <c r="AV2197">
        <v>1.1501999999999999</v>
      </c>
    </row>
    <row r="2198" spans="8:48" x14ac:dyDescent="0.3">
      <c r="H2198" t="s">
        <v>1773</v>
      </c>
      <c r="I2198" t="s">
        <v>1774</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0.97009999999999996</v>
      </c>
      <c r="AH2198">
        <v>1.5206</v>
      </c>
      <c r="AI2198">
        <v>1.8048</v>
      </c>
      <c r="AJ2198">
        <v>1.7307999999999999</v>
      </c>
      <c r="AK2198">
        <v>1.6132</v>
      </c>
      <c r="AL2198">
        <v>1.2310000000000001</v>
      </c>
      <c r="AM2198">
        <v>1.3361000000000001</v>
      </c>
      <c r="AN2198">
        <v>1.7677</v>
      </c>
      <c r="AO2198">
        <v>1.4942</v>
      </c>
      <c r="AP2198">
        <v>1.2707999999999999</v>
      </c>
      <c r="AQ2198">
        <v>1.0849</v>
      </c>
      <c r="AR2198">
        <v>1.2767999999999999</v>
      </c>
      <c r="AS2198">
        <v>1.2234</v>
      </c>
      <c r="AT2198">
        <v>1.2672000000000001</v>
      </c>
      <c r="AU2198">
        <v>1.3884000000000001</v>
      </c>
      <c r="AV2198">
        <v>1.1380999999999999</v>
      </c>
    </row>
    <row r="2199" spans="8:48" x14ac:dyDescent="0.3">
      <c r="H2199" t="s">
        <v>2848</v>
      </c>
      <c r="I2199" t="s">
        <v>2849</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0.77139999999999997</v>
      </c>
      <c r="AK2199">
        <v>1.3243</v>
      </c>
      <c r="AL2199">
        <v>1.5989</v>
      </c>
      <c r="AM2199">
        <v>1.5656000000000001</v>
      </c>
      <c r="AN2199">
        <v>1.2838000000000001</v>
      </c>
      <c r="AO2199">
        <v>1.6681999999999999</v>
      </c>
      <c r="AP2199">
        <v>1.6708000000000001</v>
      </c>
      <c r="AQ2199">
        <v>1.5134000000000001</v>
      </c>
      <c r="AR2199">
        <v>1.2559</v>
      </c>
      <c r="AS2199">
        <v>1.4116</v>
      </c>
      <c r="AT2199">
        <v>1.4137</v>
      </c>
      <c r="AU2199">
        <v>1.2528999999999999</v>
      </c>
      <c r="AV2199">
        <v>1.115</v>
      </c>
    </row>
    <row r="2200" spans="8:48" x14ac:dyDescent="0.3">
      <c r="H2200" t="s">
        <v>3275</v>
      </c>
      <c r="I2200" t="s">
        <v>3276</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0.51359999999999995</v>
      </c>
      <c r="AR2200">
        <v>0.94969999999999999</v>
      </c>
      <c r="AS2200">
        <v>0.92920000000000003</v>
      </c>
      <c r="AT2200">
        <v>1.071</v>
      </c>
      <c r="AU2200">
        <v>1.0604</v>
      </c>
      <c r="AV2200">
        <v>1.1023000000000001</v>
      </c>
    </row>
    <row r="2201" spans="8:48" x14ac:dyDescent="0.3">
      <c r="H2201" t="s">
        <v>95</v>
      </c>
      <c r="I2201" t="s">
        <v>649</v>
      </c>
      <c r="J2201">
        <v>0</v>
      </c>
      <c r="K2201">
        <v>0</v>
      </c>
      <c r="L2201">
        <v>0</v>
      </c>
      <c r="M2201">
        <v>0</v>
      </c>
      <c r="N2201">
        <v>0</v>
      </c>
      <c r="O2201">
        <v>0</v>
      </c>
      <c r="P2201">
        <v>0</v>
      </c>
      <c r="Q2201">
        <v>0</v>
      </c>
      <c r="R2201">
        <v>0</v>
      </c>
      <c r="S2201">
        <v>0</v>
      </c>
      <c r="T2201">
        <v>0</v>
      </c>
      <c r="U2201">
        <v>0.51649999999999996</v>
      </c>
      <c r="V2201">
        <v>0.48680000000000001</v>
      </c>
      <c r="W2201">
        <v>1.3385</v>
      </c>
      <c r="X2201">
        <v>1.3028</v>
      </c>
      <c r="Y2201">
        <v>0.92669999999999997</v>
      </c>
      <c r="Z2201">
        <v>1.167</v>
      </c>
      <c r="AA2201">
        <v>1.1220000000000001</v>
      </c>
      <c r="AB2201">
        <v>0.90490000000000004</v>
      </c>
      <c r="AC2201">
        <v>0.86709999999999998</v>
      </c>
      <c r="AD2201">
        <v>0.78139999999999998</v>
      </c>
      <c r="AE2201">
        <v>0.81589999999999996</v>
      </c>
      <c r="AF2201">
        <v>1.2639</v>
      </c>
      <c r="AG2201">
        <v>0.72170000000000001</v>
      </c>
      <c r="AH2201">
        <v>0.8659</v>
      </c>
      <c r="AI2201">
        <v>0.7369</v>
      </c>
      <c r="AJ2201">
        <v>0.6996</v>
      </c>
      <c r="AK2201">
        <v>0.87960000000000005</v>
      </c>
      <c r="AL2201">
        <v>0.67200000000000004</v>
      </c>
      <c r="AM2201">
        <v>0.59140000000000004</v>
      </c>
      <c r="AN2201">
        <v>0.60240000000000005</v>
      </c>
      <c r="AO2201">
        <v>0.65849999999999997</v>
      </c>
      <c r="AP2201">
        <v>0.71509999999999996</v>
      </c>
      <c r="AQ2201">
        <v>1.5696000000000001</v>
      </c>
      <c r="AR2201">
        <v>1.3087</v>
      </c>
      <c r="AS2201">
        <v>1.0123</v>
      </c>
      <c r="AT2201">
        <v>1.1773</v>
      </c>
      <c r="AU2201">
        <v>1.0232000000000001</v>
      </c>
      <c r="AV2201">
        <v>1.1019000000000001</v>
      </c>
    </row>
    <row r="2202" spans="8:48" x14ac:dyDescent="0.3">
      <c r="H2202" t="s">
        <v>3277</v>
      </c>
      <c r="I2202" t="s">
        <v>3278</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0.3619</v>
      </c>
      <c r="AR2202">
        <v>0.70820000000000005</v>
      </c>
      <c r="AS2202">
        <v>0.84699999999999998</v>
      </c>
      <c r="AT2202">
        <v>1.1644000000000001</v>
      </c>
      <c r="AU2202">
        <v>1.2518</v>
      </c>
      <c r="AV2202">
        <v>1.1012999999999999</v>
      </c>
    </row>
    <row r="2203" spans="8:48" x14ac:dyDescent="0.3">
      <c r="H2203" t="s">
        <v>963</v>
      </c>
      <c r="I2203" t="s">
        <v>964</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c r="AG2203">
        <v>0</v>
      </c>
      <c r="AH2203">
        <v>0</v>
      </c>
      <c r="AI2203">
        <v>0</v>
      </c>
      <c r="AJ2203">
        <v>0.88319999999999999</v>
      </c>
      <c r="AK2203">
        <v>1.2403999999999999</v>
      </c>
      <c r="AL2203">
        <v>1.0387999999999999</v>
      </c>
      <c r="AM2203">
        <v>0.97330000000000005</v>
      </c>
      <c r="AN2203">
        <v>1.0026999999999999</v>
      </c>
      <c r="AO2203">
        <v>0.95979999999999999</v>
      </c>
      <c r="AP2203">
        <v>1.0955999999999999</v>
      </c>
      <c r="AQ2203">
        <v>1.1272</v>
      </c>
      <c r="AR2203">
        <v>1.4567000000000001</v>
      </c>
      <c r="AS2203">
        <v>1.2189000000000001</v>
      </c>
      <c r="AT2203">
        <v>1.2035</v>
      </c>
      <c r="AU2203">
        <v>1.2493000000000001</v>
      </c>
      <c r="AV2203">
        <v>1.1001000000000001</v>
      </c>
    </row>
    <row r="2204" spans="8:48" x14ac:dyDescent="0.3">
      <c r="H2204" t="s">
        <v>408</v>
      </c>
      <c r="I2204" t="s">
        <v>578</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1.5353000000000001</v>
      </c>
      <c r="AR2204">
        <v>2.2233000000000001</v>
      </c>
      <c r="AS2204">
        <v>1.7945</v>
      </c>
      <c r="AT2204">
        <v>1.7411000000000001</v>
      </c>
      <c r="AU2204">
        <v>1.292</v>
      </c>
      <c r="AV2204">
        <v>1.0837000000000001</v>
      </c>
    </row>
    <row r="2205" spans="8:48" x14ac:dyDescent="0.3">
      <c r="H2205" t="s">
        <v>1925</v>
      </c>
      <c r="I2205" t="s">
        <v>1926</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0.72170000000000001</v>
      </c>
      <c r="AK2205">
        <v>1.1594</v>
      </c>
      <c r="AL2205">
        <v>1.1803999999999999</v>
      </c>
      <c r="AM2205">
        <v>1.5114000000000001</v>
      </c>
      <c r="AN2205">
        <v>1.9112</v>
      </c>
      <c r="AO2205">
        <v>1.7859</v>
      </c>
      <c r="AP2205">
        <v>1.6145</v>
      </c>
      <c r="AQ2205">
        <v>1.4866999999999999</v>
      </c>
      <c r="AR2205">
        <v>1.4067000000000001</v>
      </c>
      <c r="AS2205">
        <v>1.1244000000000001</v>
      </c>
      <c r="AT2205">
        <v>1.1100000000000001</v>
      </c>
      <c r="AU2205">
        <v>1.0266</v>
      </c>
      <c r="AV2205">
        <v>1.0609</v>
      </c>
    </row>
    <row r="2206" spans="8:48" x14ac:dyDescent="0.3">
      <c r="H2206" t="s">
        <v>133</v>
      </c>
      <c r="I2206" t="s">
        <v>1102</v>
      </c>
      <c r="J2206">
        <v>0</v>
      </c>
      <c r="K2206">
        <v>0</v>
      </c>
      <c r="L2206">
        <v>0</v>
      </c>
      <c r="M2206">
        <v>0</v>
      </c>
      <c r="N2206">
        <v>0</v>
      </c>
      <c r="O2206">
        <v>0</v>
      </c>
      <c r="P2206">
        <v>0</v>
      </c>
      <c r="Q2206">
        <v>0</v>
      </c>
      <c r="R2206">
        <v>0</v>
      </c>
      <c r="S2206">
        <v>0</v>
      </c>
      <c r="T2206">
        <v>0</v>
      </c>
      <c r="U2206">
        <v>2.1354000000000002</v>
      </c>
      <c r="V2206">
        <v>1.9998</v>
      </c>
      <c r="W2206">
        <v>1.3732</v>
      </c>
      <c r="X2206">
        <v>1.4690000000000001</v>
      </c>
      <c r="Y2206">
        <v>1.7139</v>
      </c>
      <c r="Z2206">
        <v>1.3268</v>
      </c>
      <c r="AA2206">
        <v>1.1988000000000001</v>
      </c>
      <c r="AB2206">
        <v>1.5152000000000001</v>
      </c>
      <c r="AC2206">
        <v>1.5538000000000001</v>
      </c>
      <c r="AD2206">
        <v>1.389</v>
      </c>
      <c r="AE2206">
        <v>1.5778000000000001</v>
      </c>
      <c r="AF2206">
        <v>1.9877</v>
      </c>
      <c r="AG2206">
        <v>1.4260999999999999</v>
      </c>
      <c r="AH2206">
        <v>1.5157</v>
      </c>
      <c r="AI2206">
        <v>1.4435</v>
      </c>
      <c r="AJ2206">
        <v>0.96409999999999996</v>
      </c>
      <c r="AK2206">
        <v>1.0445</v>
      </c>
      <c r="AL2206">
        <v>1.1763999999999999</v>
      </c>
      <c r="AM2206">
        <v>1.1751</v>
      </c>
      <c r="AN2206">
        <v>1.5943000000000001</v>
      </c>
      <c r="AO2206">
        <v>1.6255999999999999</v>
      </c>
      <c r="AP2206">
        <v>1.5625</v>
      </c>
      <c r="AQ2206">
        <v>1.3742000000000001</v>
      </c>
      <c r="AR2206">
        <v>1.2305999999999999</v>
      </c>
      <c r="AS2206">
        <v>0.81840000000000002</v>
      </c>
      <c r="AT2206">
        <v>0.88439999999999996</v>
      </c>
      <c r="AU2206">
        <v>0.98550000000000004</v>
      </c>
      <c r="AV2206">
        <v>1.0347</v>
      </c>
    </row>
    <row r="2207" spans="8:48" x14ac:dyDescent="0.3">
      <c r="H2207" t="s">
        <v>954</v>
      </c>
      <c r="I2207" t="s">
        <v>955</v>
      </c>
      <c r="J2207">
        <v>0</v>
      </c>
      <c r="K2207">
        <v>0</v>
      </c>
      <c r="L2207">
        <v>0</v>
      </c>
      <c r="M2207">
        <v>0</v>
      </c>
      <c r="N2207">
        <v>0</v>
      </c>
      <c r="O2207">
        <v>0</v>
      </c>
      <c r="P2207">
        <v>0</v>
      </c>
      <c r="Q2207">
        <v>0</v>
      </c>
      <c r="R2207">
        <v>0</v>
      </c>
      <c r="S2207">
        <v>0</v>
      </c>
      <c r="T2207">
        <v>0</v>
      </c>
      <c r="U2207">
        <v>1.2155</v>
      </c>
      <c r="V2207">
        <v>1.1776</v>
      </c>
      <c r="W2207">
        <v>1.4166000000000001</v>
      </c>
      <c r="X2207">
        <v>1.3979999999999999</v>
      </c>
      <c r="Y2207">
        <v>1.6146</v>
      </c>
      <c r="Z2207">
        <v>1.1323000000000001</v>
      </c>
      <c r="AA2207">
        <v>0.97499999999999998</v>
      </c>
      <c r="AB2207">
        <v>0</v>
      </c>
      <c r="AC2207">
        <v>0</v>
      </c>
      <c r="AD2207">
        <v>0</v>
      </c>
      <c r="AE2207">
        <v>0</v>
      </c>
      <c r="AF2207">
        <v>0</v>
      </c>
      <c r="AG2207">
        <v>0</v>
      </c>
      <c r="AH2207">
        <v>0</v>
      </c>
      <c r="AI2207">
        <v>0</v>
      </c>
      <c r="AJ2207">
        <v>0</v>
      </c>
      <c r="AK2207">
        <v>0</v>
      </c>
      <c r="AL2207">
        <v>0</v>
      </c>
      <c r="AM2207">
        <v>0.58450000000000002</v>
      </c>
      <c r="AN2207">
        <v>0.82679999999999998</v>
      </c>
      <c r="AO2207">
        <v>1.1651</v>
      </c>
      <c r="AP2207">
        <v>1.1236999999999999</v>
      </c>
      <c r="AQ2207">
        <v>0.83289999999999997</v>
      </c>
      <c r="AR2207">
        <v>0.84899999999999998</v>
      </c>
      <c r="AS2207">
        <v>0.99609999999999999</v>
      </c>
      <c r="AT2207">
        <v>0.97160000000000002</v>
      </c>
      <c r="AU2207">
        <v>1.0162</v>
      </c>
      <c r="AV2207">
        <v>1.0291999999999999</v>
      </c>
    </row>
    <row r="2208" spans="8:48" x14ac:dyDescent="0.3">
      <c r="H2208" t="s">
        <v>1219</v>
      </c>
      <c r="I2208" t="s">
        <v>1220</v>
      </c>
      <c r="J2208">
        <v>0</v>
      </c>
      <c r="K2208">
        <v>0</v>
      </c>
      <c r="L2208">
        <v>0</v>
      </c>
      <c r="M2208">
        <v>0</v>
      </c>
      <c r="N2208">
        <v>0</v>
      </c>
      <c r="O2208">
        <v>0</v>
      </c>
      <c r="P2208">
        <v>0</v>
      </c>
      <c r="Q2208">
        <v>0</v>
      </c>
      <c r="R2208">
        <v>0</v>
      </c>
      <c r="S2208">
        <v>0</v>
      </c>
      <c r="T2208">
        <v>0</v>
      </c>
      <c r="U2208">
        <v>0</v>
      </c>
      <c r="V2208">
        <v>0</v>
      </c>
      <c r="W2208">
        <v>1.4972000000000001</v>
      </c>
      <c r="X2208">
        <v>1.5826</v>
      </c>
      <c r="Y2208">
        <v>2.2936999999999999</v>
      </c>
      <c r="Z2208">
        <v>1.6458999999999999</v>
      </c>
      <c r="AA2208">
        <v>1.6043000000000001</v>
      </c>
      <c r="AB2208">
        <v>1.6853</v>
      </c>
      <c r="AC2208">
        <v>1.5572999999999999</v>
      </c>
      <c r="AD2208">
        <v>2.1042999999999998</v>
      </c>
      <c r="AE2208">
        <v>1.7675000000000001</v>
      </c>
      <c r="AF2208">
        <v>1.4964</v>
      </c>
      <c r="AG2208">
        <v>1.5367</v>
      </c>
      <c r="AH2208">
        <v>1.9611000000000001</v>
      </c>
      <c r="AI2208">
        <v>1.6388</v>
      </c>
      <c r="AJ2208">
        <v>1.1677</v>
      </c>
      <c r="AK2208">
        <v>1.2034</v>
      </c>
      <c r="AL2208">
        <v>1.1367</v>
      </c>
      <c r="AM2208">
        <v>1.2490000000000001</v>
      </c>
      <c r="AN2208">
        <v>1.3307</v>
      </c>
      <c r="AO2208">
        <v>1.2463</v>
      </c>
      <c r="AP2208">
        <v>1.2789999999999999</v>
      </c>
      <c r="AQ2208">
        <v>1.2241</v>
      </c>
      <c r="AR2208">
        <v>1.7407999999999999</v>
      </c>
      <c r="AS2208">
        <v>1.0679000000000001</v>
      </c>
      <c r="AT2208">
        <v>0.89670000000000005</v>
      </c>
      <c r="AU2208">
        <v>1.0630999999999999</v>
      </c>
      <c r="AV2208">
        <v>1.0256000000000001</v>
      </c>
    </row>
    <row r="2209" spans="8:48" x14ac:dyDescent="0.3">
      <c r="H2209" t="s">
        <v>3279</v>
      </c>
      <c r="I2209" t="s">
        <v>3280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1.2751999999999999</v>
      </c>
      <c r="AK2209">
        <v>1.2169000000000001</v>
      </c>
      <c r="AL2209">
        <v>1.181</v>
      </c>
      <c r="AM2209">
        <v>1.2995000000000001</v>
      </c>
      <c r="AN2209">
        <v>1.4419999999999999</v>
      </c>
      <c r="AO2209">
        <v>1.444</v>
      </c>
      <c r="AP2209">
        <v>1.3011999999999999</v>
      </c>
      <c r="AQ2209">
        <v>1.3641000000000001</v>
      </c>
      <c r="AR2209">
        <v>1.2361</v>
      </c>
      <c r="AS2209">
        <v>1.0604</v>
      </c>
      <c r="AT2209">
        <v>1.0135000000000001</v>
      </c>
      <c r="AU2209">
        <v>1.0134000000000001</v>
      </c>
      <c r="AV2209">
        <v>1.0221</v>
      </c>
    </row>
    <row r="2210" spans="8:48" x14ac:dyDescent="0.3">
      <c r="H2210" t="s">
        <v>2148</v>
      </c>
      <c r="I2210" t="s">
        <v>2149</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1.3977999999999999</v>
      </c>
      <c r="AC2210">
        <v>1.6887000000000001</v>
      </c>
      <c r="AD2210">
        <v>1.4091</v>
      </c>
      <c r="AE2210">
        <v>1.3766</v>
      </c>
      <c r="AF2210">
        <v>1.4594</v>
      </c>
      <c r="AG2210">
        <v>1.2867999999999999</v>
      </c>
      <c r="AH2210">
        <v>1.5674999999999999</v>
      </c>
      <c r="AI2210">
        <v>1.2781</v>
      </c>
      <c r="AJ2210">
        <v>1.4801</v>
      </c>
      <c r="AK2210">
        <v>1.7718</v>
      </c>
      <c r="AL2210">
        <v>1.7889999999999999</v>
      </c>
      <c r="AM2210">
        <v>2.5162</v>
      </c>
      <c r="AN2210">
        <v>2.0781999999999998</v>
      </c>
      <c r="AO2210">
        <v>1.9601</v>
      </c>
      <c r="AP2210">
        <v>2.2119</v>
      </c>
      <c r="AQ2210">
        <v>1.6814</v>
      </c>
      <c r="AR2210">
        <v>1.6319999999999999</v>
      </c>
      <c r="AS2210">
        <v>1.2298</v>
      </c>
      <c r="AT2210">
        <v>1.0926</v>
      </c>
      <c r="AU2210">
        <v>1.0141</v>
      </c>
      <c r="AV2210">
        <v>0.99339999999999995</v>
      </c>
    </row>
    <row r="2211" spans="8:48" x14ac:dyDescent="0.3">
      <c r="H2211" t="s">
        <v>2290</v>
      </c>
      <c r="I2211" t="s">
        <v>2291</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0.14749999999999999</v>
      </c>
      <c r="AI2211">
        <v>0.93530000000000002</v>
      </c>
      <c r="AJ2211">
        <v>0.85709999999999997</v>
      </c>
      <c r="AK2211">
        <v>1.0752999999999999</v>
      </c>
      <c r="AL2211">
        <v>0.6865</v>
      </c>
      <c r="AM2211">
        <v>0.61899999999999999</v>
      </c>
      <c r="AN2211">
        <v>0.45369999999999999</v>
      </c>
      <c r="AO2211">
        <v>0.77569999999999995</v>
      </c>
      <c r="AP2211">
        <v>0.8508</v>
      </c>
      <c r="AQ2211">
        <v>1.3505</v>
      </c>
      <c r="AR2211">
        <v>1.0589</v>
      </c>
      <c r="AS2211">
        <v>1.0792999999999999</v>
      </c>
      <c r="AT2211">
        <v>1.1599999999999999</v>
      </c>
      <c r="AU2211">
        <v>1.0900000000000001</v>
      </c>
      <c r="AV2211">
        <v>0.98229999999999995</v>
      </c>
    </row>
    <row r="2212" spans="8:48" x14ac:dyDescent="0.3">
      <c r="H2212" t="s">
        <v>224</v>
      </c>
      <c r="I2212" t="s">
        <v>555</v>
      </c>
      <c r="J2212">
        <v>0</v>
      </c>
      <c r="K2212">
        <v>0</v>
      </c>
      <c r="L2212">
        <v>0</v>
      </c>
      <c r="M2212">
        <v>0</v>
      </c>
      <c r="N2212">
        <v>0</v>
      </c>
      <c r="O2212">
        <v>0</v>
      </c>
      <c r="P2212">
        <v>0</v>
      </c>
      <c r="Q2212">
        <v>0</v>
      </c>
      <c r="R2212">
        <v>0</v>
      </c>
      <c r="S2212">
        <v>0</v>
      </c>
      <c r="T2212">
        <v>0</v>
      </c>
      <c r="U2212">
        <v>0</v>
      </c>
      <c r="V2212">
        <v>0</v>
      </c>
      <c r="W2212">
        <v>0</v>
      </c>
      <c r="X2212">
        <v>0</v>
      </c>
      <c r="Y2212">
        <v>0</v>
      </c>
      <c r="Z2212">
        <v>1.8761000000000001</v>
      </c>
      <c r="AA2212">
        <v>1.7703</v>
      </c>
      <c r="AB2212">
        <v>1.3548</v>
      </c>
      <c r="AC2212">
        <v>1.3637999999999999</v>
      </c>
      <c r="AD2212">
        <v>1.7125999999999999</v>
      </c>
      <c r="AE2212">
        <v>1.4935</v>
      </c>
      <c r="AF2212">
        <v>1.9842</v>
      </c>
      <c r="AG2212">
        <v>1.9467000000000001</v>
      </c>
      <c r="AH2212">
        <v>1.8951</v>
      </c>
      <c r="AI2212">
        <v>1.9626999999999999</v>
      </c>
      <c r="AJ2212">
        <v>1.5266999999999999</v>
      </c>
      <c r="AK2212">
        <v>0.64300000000000002</v>
      </c>
      <c r="AL2212">
        <v>0</v>
      </c>
      <c r="AM2212">
        <v>0</v>
      </c>
      <c r="AN2212">
        <v>0</v>
      </c>
      <c r="AO2212">
        <v>0</v>
      </c>
      <c r="AP2212">
        <v>0</v>
      </c>
      <c r="AQ2212">
        <v>0.69869999999999999</v>
      </c>
      <c r="AR2212">
        <v>0.5887</v>
      </c>
      <c r="AS2212">
        <v>0.6361</v>
      </c>
      <c r="AT2212">
        <v>1.0582</v>
      </c>
      <c r="AU2212">
        <v>0.96309999999999996</v>
      </c>
      <c r="AV2212">
        <v>0.93730000000000002</v>
      </c>
    </row>
    <row r="2213" spans="8:48" x14ac:dyDescent="0.3">
      <c r="H2213" t="s">
        <v>3281</v>
      </c>
      <c r="I2213" t="s">
        <v>3282</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0.70030000000000003</v>
      </c>
      <c r="AO2213">
        <v>0.78200000000000003</v>
      </c>
      <c r="AP2213">
        <v>0.65629999999999999</v>
      </c>
      <c r="AQ2213">
        <v>0.69930000000000003</v>
      </c>
      <c r="AR2213">
        <v>0.70320000000000005</v>
      </c>
      <c r="AS2213">
        <v>0.73950000000000005</v>
      </c>
      <c r="AT2213">
        <v>0.93720000000000003</v>
      </c>
      <c r="AU2213">
        <v>0.7752</v>
      </c>
      <c r="AV2213">
        <v>0.91610000000000003</v>
      </c>
    </row>
    <row r="2214" spans="8:48" x14ac:dyDescent="0.3">
      <c r="H2214" t="s">
        <v>2219</v>
      </c>
      <c r="I2214" t="s">
        <v>2220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0.49869999999999998</v>
      </c>
      <c r="AG2214">
        <v>1.3571</v>
      </c>
      <c r="AH2214">
        <v>1.3755999999999999</v>
      </c>
      <c r="AI2214">
        <v>0.9506</v>
      </c>
      <c r="AJ2214">
        <v>1.1977</v>
      </c>
      <c r="AK2214">
        <v>1.3511</v>
      </c>
      <c r="AL2214">
        <v>0.99619999999999997</v>
      </c>
      <c r="AM2214">
        <v>0.95530000000000004</v>
      </c>
      <c r="AN2214">
        <v>0.95830000000000004</v>
      </c>
      <c r="AO2214">
        <v>1.0481</v>
      </c>
      <c r="AP2214">
        <v>0.97740000000000005</v>
      </c>
      <c r="AQ2214">
        <v>1.03</v>
      </c>
      <c r="AR2214">
        <v>0.96199999999999997</v>
      </c>
      <c r="AS2214">
        <v>0.87780000000000002</v>
      </c>
      <c r="AT2214">
        <v>1.0575000000000001</v>
      </c>
      <c r="AU2214">
        <v>0.95479999999999998</v>
      </c>
      <c r="AV2214">
        <v>0.89600000000000002</v>
      </c>
    </row>
    <row r="2215" spans="8:48" x14ac:dyDescent="0.3">
      <c r="H2215" t="s">
        <v>396</v>
      </c>
      <c r="I2215" t="s">
        <v>563</v>
      </c>
      <c r="J2215">
        <v>0</v>
      </c>
      <c r="K2215">
        <v>0</v>
      </c>
      <c r="L2215">
        <v>0</v>
      </c>
      <c r="M2215">
        <v>0</v>
      </c>
      <c r="N2215">
        <v>0</v>
      </c>
      <c r="O2215">
        <v>0</v>
      </c>
      <c r="P2215">
        <v>0</v>
      </c>
      <c r="Q2215">
        <v>0</v>
      </c>
      <c r="R2215">
        <v>0</v>
      </c>
      <c r="S2215">
        <v>0</v>
      </c>
      <c r="T2215">
        <v>0</v>
      </c>
      <c r="U2215">
        <v>1.1660999999999999</v>
      </c>
      <c r="V2215">
        <v>1.1684000000000001</v>
      </c>
      <c r="W2215">
        <v>1.0201</v>
      </c>
      <c r="X2215">
        <v>1.0018</v>
      </c>
      <c r="Y2215">
        <v>0.87929999999999997</v>
      </c>
      <c r="Z2215">
        <v>0.43130000000000002</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0.8135</v>
      </c>
      <c r="AT2215">
        <v>1.2036</v>
      </c>
      <c r="AU2215">
        <v>0.97</v>
      </c>
      <c r="AV2215">
        <v>0.88519999999999999</v>
      </c>
    </row>
    <row r="2216" spans="8:48" x14ac:dyDescent="0.3">
      <c r="H2216" t="s">
        <v>3283</v>
      </c>
      <c r="I2216" t="s">
        <v>3284</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1.0084</v>
      </c>
      <c r="AI2216">
        <v>1.4360999999999999</v>
      </c>
      <c r="AJ2216">
        <v>1.9608000000000001</v>
      </c>
      <c r="AK2216">
        <v>1.8258000000000001</v>
      </c>
      <c r="AL2216">
        <v>2.3222999999999998</v>
      </c>
      <c r="AM2216">
        <v>1.7434000000000001</v>
      </c>
      <c r="AN2216">
        <v>0.66659999999999997</v>
      </c>
      <c r="AO2216">
        <v>0.37169999999999997</v>
      </c>
      <c r="AP2216">
        <v>0.2858</v>
      </c>
      <c r="AQ2216">
        <v>0.69179999999999997</v>
      </c>
      <c r="AR2216">
        <v>1.0199</v>
      </c>
      <c r="AS2216">
        <v>1.2593000000000001</v>
      </c>
      <c r="AT2216">
        <v>1.2850999999999999</v>
      </c>
      <c r="AU2216">
        <v>1.1962999999999999</v>
      </c>
      <c r="AV2216">
        <v>0.86819999999999997</v>
      </c>
    </row>
    <row r="2217" spans="8:48" x14ac:dyDescent="0.3">
      <c r="H2217" t="s">
        <v>3285</v>
      </c>
      <c r="I2217" t="s">
        <v>3286</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0.50470000000000004</v>
      </c>
      <c r="AL2217">
        <v>0.82609999999999995</v>
      </c>
      <c r="AM2217">
        <v>0.98799999999999999</v>
      </c>
      <c r="AN2217">
        <v>1.4601</v>
      </c>
      <c r="AO2217">
        <v>1.4094</v>
      </c>
      <c r="AP2217">
        <v>1.3234999999999999</v>
      </c>
      <c r="AQ2217">
        <v>0.99280000000000002</v>
      </c>
      <c r="AR2217">
        <v>1.0619000000000001</v>
      </c>
      <c r="AS2217">
        <v>1.0428999999999999</v>
      </c>
      <c r="AT2217">
        <v>0.96289999999999998</v>
      </c>
      <c r="AU2217">
        <v>1.0337000000000001</v>
      </c>
      <c r="AV2217">
        <v>0.86399999999999999</v>
      </c>
    </row>
    <row r="2218" spans="8:48" x14ac:dyDescent="0.3">
      <c r="H2218" t="s">
        <v>944</v>
      </c>
      <c r="I2218" t="s">
        <v>945</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0.43070000000000003</v>
      </c>
      <c r="AN2218">
        <v>0.74960000000000004</v>
      </c>
      <c r="AO2218">
        <v>0.90269999999999995</v>
      </c>
      <c r="AP2218">
        <v>0.79820000000000002</v>
      </c>
      <c r="AQ2218">
        <v>1.1797</v>
      </c>
      <c r="AR2218">
        <v>1.0820000000000001</v>
      </c>
      <c r="AS2218">
        <v>0.89580000000000004</v>
      </c>
      <c r="AT2218">
        <v>0.8256</v>
      </c>
      <c r="AU2218">
        <v>0.83230000000000004</v>
      </c>
      <c r="AV2218">
        <v>0.85360000000000003</v>
      </c>
    </row>
    <row r="2219" spans="8:48" x14ac:dyDescent="0.3">
      <c r="H2219" t="s">
        <v>1276</v>
      </c>
      <c r="I2219" t="s">
        <v>1277</v>
      </c>
      <c r="J2219">
        <v>0</v>
      </c>
      <c r="K2219">
        <v>0</v>
      </c>
      <c r="L2219">
        <v>0</v>
      </c>
      <c r="M2219">
        <v>0</v>
      </c>
      <c r="N2219">
        <v>0</v>
      </c>
      <c r="O2219">
        <v>0</v>
      </c>
      <c r="P2219">
        <v>0</v>
      </c>
      <c r="Q2219">
        <v>0</v>
      </c>
      <c r="R2219">
        <v>0</v>
      </c>
      <c r="S2219">
        <v>0</v>
      </c>
      <c r="T2219">
        <v>0</v>
      </c>
      <c r="U2219">
        <v>1.7099</v>
      </c>
      <c r="V2219">
        <v>1.8537999999999999</v>
      </c>
      <c r="W2219">
        <v>1.3064</v>
      </c>
      <c r="X2219">
        <v>1.4517</v>
      </c>
      <c r="Y2219">
        <v>2.2010000000000001</v>
      </c>
      <c r="Z2219">
        <v>1.6012</v>
      </c>
      <c r="AA2219">
        <v>1.7378</v>
      </c>
      <c r="AB2219">
        <v>1.8102</v>
      </c>
      <c r="AC2219">
        <v>1.6308</v>
      </c>
      <c r="AD2219">
        <v>1.3478000000000001</v>
      </c>
      <c r="AE2219">
        <v>0.74360000000000004</v>
      </c>
      <c r="AF2219">
        <v>0.87619999999999998</v>
      </c>
      <c r="AG2219">
        <v>0.92049999999999998</v>
      </c>
      <c r="AH2219">
        <v>0.80800000000000005</v>
      </c>
      <c r="AI2219">
        <v>0.69369999999999998</v>
      </c>
      <c r="AJ2219">
        <v>0.67500000000000004</v>
      </c>
      <c r="AK2219">
        <v>0.79979999999999996</v>
      </c>
      <c r="AL2219">
        <v>0.87690000000000001</v>
      </c>
      <c r="AM2219">
        <v>0.94840000000000002</v>
      </c>
      <c r="AN2219">
        <v>1.0502</v>
      </c>
      <c r="AO2219">
        <v>1.0298</v>
      </c>
      <c r="AP2219">
        <v>0.99009999999999998</v>
      </c>
      <c r="AQ2219">
        <v>0.81920000000000004</v>
      </c>
      <c r="AR2219">
        <v>0.76600000000000001</v>
      </c>
      <c r="AS2219">
        <v>0.69589999999999996</v>
      </c>
      <c r="AT2219">
        <v>0.82489999999999997</v>
      </c>
      <c r="AU2219">
        <v>0.81340000000000001</v>
      </c>
      <c r="AV2219">
        <v>0.84530000000000005</v>
      </c>
    </row>
    <row r="2220" spans="8:48" x14ac:dyDescent="0.3">
      <c r="H2220" t="s">
        <v>733</v>
      </c>
      <c r="I2220" t="s">
        <v>734</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1.1838</v>
      </c>
      <c r="AK2220">
        <v>1.2504999999999999</v>
      </c>
      <c r="AL2220">
        <v>0.9214</v>
      </c>
      <c r="AM2220">
        <v>0.91379999999999995</v>
      </c>
      <c r="AN2220">
        <v>0.94450000000000001</v>
      </c>
      <c r="AO2220">
        <v>0.99729999999999996</v>
      </c>
      <c r="AP2220">
        <v>0.70620000000000005</v>
      </c>
      <c r="AQ2220">
        <v>0.74719999999999998</v>
      </c>
      <c r="AR2220">
        <v>0.81120000000000003</v>
      </c>
      <c r="AS2220">
        <v>0.91810000000000003</v>
      </c>
      <c r="AT2220">
        <v>1.0103</v>
      </c>
      <c r="AU2220">
        <v>0.98509999999999998</v>
      </c>
      <c r="AV2220">
        <v>0.80379999999999996</v>
      </c>
    </row>
    <row r="2221" spans="8:48" x14ac:dyDescent="0.3">
      <c r="H2221" t="s">
        <v>3287</v>
      </c>
      <c r="I2221" t="s">
        <v>3288</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0.56669999999999998</v>
      </c>
      <c r="AK2221">
        <v>1.2198</v>
      </c>
      <c r="AL2221">
        <v>1.2555000000000001</v>
      </c>
      <c r="AM2221">
        <v>1.3855</v>
      </c>
      <c r="AN2221">
        <v>1.2034</v>
      </c>
      <c r="AO2221">
        <v>1.4736</v>
      </c>
      <c r="AP2221">
        <v>1.9737</v>
      </c>
      <c r="AQ2221">
        <v>1.1253</v>
      </c>
      <c r="AR2221">
        <v>1.4255</v>
      </c>
      <c r="AS2221">
        <v>1.4404999999999999</v>
      </c>
      <c r="AT2221">
        <v>1.0114000000000001</v>
      </c>
      <c r="AU2221">
        <v>0.86919999999999997</v>
      </c>
      <c r="AV2221">
        <v>0.80359999999999998</v>
      </c>
    </row>
    <row r="2222" spans="8:48" x14ac:dyDescent="0.3">
      <c r="H2222" t="s">
        <v>3130</v>
      </c>
      <c r="I2222" t="s">
        <v>3131</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0.48620000000000002</v>
      </c>
      <c r="AK2222">
        <v>0.8256</v>
      </c>
      <c r="AL2222">
        <v>0.81950000000000001</v>
      </c>
      <c r="AM2222">
        <v>0.88580000000000003</v>
      </c>
      <c r="AN2222">
        <v>0.87580000000000002</v>
      </c>
      <c r="AO2222">
        <v>0.52580000000000005</v>
      </c>
      <c r="AP2222">
        <v>0.502</v>
      </c>
      <c r="AQ2222">
        <v>0.42</v>
      </c>
      <c r="AR2222">
        <v>0.62090000000000001</v>
      </c>
      <c r="AS2222">
        <v>0.82289999999999996</v>
      </c>
      <c r="AT2222">
        <v>0.72919999999999996</v>
      </c>
      <c r="AU2222">
        <v>0.85509999999999997</v>
      </c>
      <c r="AV2222">
        <v>0.78810000000000002</v>
      </c>
    </row>
    <row r="2223" spans="8:48" x14ac:dyDescent="0.3">
      <c r="H2223" t="s">
        <v>393</v>
      </c>
      <c r="I2223" t="s">
        <v>572</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1.1091</v>
      </c>
      <c r="AE2223">
        <v>0.91739999999999999</v>
      </c>
      <c r="AF2223">
        <v>1.4709000000000001</v>
      </c>
      <c r="AG2223">
        <v>1.1639999999999999</v>
      </c>
      <c r="AH2223">
        <v>0</v>
      </c>
      <c r="AI2223">
        <v>0</v>
      </c>
      <c r="AJ2223">
        <v>0</v>
      </c>
      <c r="AK2223">
        <v>0</v>
      </c>
      <c r="AL2223">
        <v>1.4267000000000001</v>
      </c>
      <c r="AM2223">
        <v>1.3427</v>
      </c>
      <c r="AN2223">
        <v>1.246</v>
      </c>
      <c r="AO2223">
        <v>0.82189999999999996</v>
      </c>
      <c r="AP2223">
        <v>0.72950000000000004</v>
      </c>
      <c r="AQ2223">
        <v>0.60640000000000005</v>
      </c>
      <c r="AR2223">
        <v>0.78649999999999998</v>
      </c>
      <c r="AS2223">
        <v>0.74280000000000002</v>
      </c>
      <c r="AT2223">
        <v>0.88049999999999995</v>
      </c>
      <c r="AU2223">
        <v>0.76839999999999997</v>
      </c>
      <c r="AV2223">
        <v>0.76980000000000004</v>
      </c>
    </row>
    <row r="2224" spans="8:48" x14ac:dyDescent="0.3">
      <c r="H2224" t="s">
        <v>3289</v>
      </c>
      <c r="I2224" t="s">
        <v>3290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0.22189999999999999</v>
      </c>
      <c r="AS2224">
        <v>0.54179999999999995</v>
      </c>
      <c r="AT2224">
        <v>0.74309999999999998</v>
      </c>
      <c r="AU2224">
        <v>0.63170000000000004</v>
      </c>
      <c r="AV2224">
        <v>0.76349999999999996</v>
      </c>
    </row>
    <row r="2225" spans="8:48" x14ac:dyDescent="0.3">
      <c r="H2225" t="s">
        <v>2339</v>
      </c>
      <c r="I2225" t="s">
        <v>2340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0.76390000000000002</v>
      </c>
      <c r="AG2225">
        <v>1.2458</v>
      </c>
      <c r="AH2225">
        <v>1.5233000000000001</v>
      </c>
      <c r="AI2225">
        <v>1.5029999999999999</v>
      </c>
      <c r="AJ2225">
        <v>1.1891</v>
      </c>
      <c r="AK2225">
        <v>1.2045999999999999</v>
      </c>
      <c r="AL2225">
        <v>1.2561</v>
      </c>
      <c r="AM2225">
        <v>0.94630000000000003</v>
      </c>
      <c r="AN2225">
        <v>1.1002000000000001</v>
      </c>
      <c r="AO2225">
        <v>0.79310000000000003</v>
      </c>
      <c r="AP2225">
        <v>0.92849999999999999</v>
      </c>
      <c r="AQ2225">
        <v>1.1718999999999999</v>
      </c>
      <c r="AR2225">
        <v>0.7258</v>
      </c>
      <c r="AS2225">
        <v>0.75590000000000002</v>
      </c>
      <c r="AT2225">
        <v>0.77300000000000002</v>
      </c>
      <c r="AU2225">
        <v>0.74809999999999999</v>
      </c>
      <c r="AV2225">
        <v>0.74560000000000004</v>
      </c>
    </row>
    <row r="2226" spans="8:48" x14ac:dyDescent="0.3">
      <c r="H2226" t="s">
        <v>2015</v>
      </c>
      <c r="I2226" t="s">
        <v>2016</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1.3580000000000001</v>
      </c>
      <c r="AJ2226">
        <v>1.8260000000000001</v>
      </c>
      <c r="AK2226">
        <v>1.7945</v>
      </c>
      <c r="AL2226">
        <v>0.80589999999999995</v>
      </c>
      <c r="AM2226">
        <v>0.79930000000000001</v>
      </c>
      <c r="AN2226">
        <v>0.50070000000000003</v>
      </c>
      <c r="AO2226">
        <v>0.64359999999999995</v>
      </c>
      <c r="AP2226">
        <v>0.44019999999999998</v>
      </c>
      <c r="AQ2226">
        <v>0.46639999999999998</v>
      </c>
      <c r="AR2226">
        <v>0.65059999999999996</v>
      </c>
      <c r="AS2226">
        <v>0.56879999999999997</v>
      </c>
      <c r="AT2226">
        <v>0.74939999999999996</v>
      </c>
      <c r="AU2226">
        <v>0.70850000000000002</v>
      </c>
      <c r="AV2226">
        <v>0.745</v>
      </c>
    </row>
    <row r="2227" spans="8:48" x14ac:dyDescent="0.3">
      <c r="H2227" t="s">
        <v>3291</v>
      </c>
      <c r="I2227" t="s">
        <v>3292</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1.1256999999999999</v>
      </c>
      <c r="AF2227">
        <v>2.1404999999999998</v>
      </c>
      <c r="AG2227">
        <v>1.3703000000000001</v>
      </c>
      <c r="AH2227">
        <v>1.4931000000000001</v>
      </c>
      <c r="AI2227">
        <v>1.7135</v>
      </c>
      <c r="AJ2227">
        <v>1.4708000000000001</v>
      </c>
      <c r="AK2227">
        <v>1.5367999999999999</v>
      </c>
      <c r="AL2227">
        <v>1.9282999999999999</v>
      </c>
      <c r="AM2227">
        <v>1.5587</v>
      </c>
      <c r="AN2227">
        <v>1.1496999999999999</v>
      </c>
      <c r="AO2227">
        <v>1.3315999999999999</v>
      </c>
      <c r="AP2227">
        <v>1.2975000000000001</v>
      </c>
      <c r="AQ2227">
        <v>1.2593000000000001</v>
      </c>
      <c r="AR2227">
        <v>1.6919</v>
      </c>
      <c r="AS2227">
        <v>1.0847</v>
      </c>
      <c r="AT2227">
        <v>1.3554999999999999</v>
      </c>
      <c r="AU2227">
        <v>1.0508</v>
      </c>
      <c r="AV2227">
        <v>0.74309999999999998</v>
      </c>
    </row>
    <row r="2228" spans="8:48" x14ac:dyDescent="0.3">
      <c r="H2228" t="s">
        <v>1962</v>
      </c>
      <c r="I2228" t="s">
        <v>1963</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0.78359999999999996</v>
      </c>
      <c r="AM2228">
        <v>0.92630000000000001</v>
      </c>
      <c r="AN2228">
        <v>0.88590000000000002</v>
      </c>
      <c r="AO2228">
        <v>0.85440000000000005</v>
      </c>
      <c r="AP2228">
        <v>0.92220000000000002</v>
      </c>
      <c r="AQ2228">
        <v>0.87339999999999995</v>
      </c>
      <c r="AR2228">
        <v>0.88090000000000002</v>
      </c>
      <c r="AS2228">
        <v>0.71109999999999995</v>
      </c>
      <c r="AT2228">
        <v>0.69110000000000005</v>
      </c>
      <c r="AU2228">
        <v>0.66849999999999998</v>
      </c>
      <c r="AV2228">
        <v>0.74170000000000003</v>
      </c>
    </row>
    <row r="2229" spans="8:48" x14ac:dyDescent="0.3">
      <c r="H2229" t="s">
        <v>926</v>
      </c>
      <c r="I2229" t="s">
        <v>927</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0.58260000000000001</v>
      </c>
      <c r="AM2229">
        <v>0.53110000000000002</v>
      </c>
      <c r="AN2229">
        <v>0.4632</v>
      </c>
      <c r="AO2229">
        <v>0.97260000000000002</v>
      </c>
      <c r="AP2229">
        <v>0.94820000000000004</v>
      </c>
      <c r="AQ2229">
        <v>0.99639999999999995</v>
      </c>
      <c r="AR2229">
        <v>1.0389999999999999</v>
      </c>
      <c r="AS2229">
        <v>0.87009999999999998</v>
      </c>
      <c r="AT2229">
        <v>0.69799999999999995</v>
      </c>
      <c r="AU2229">
        <v>0.71479999999999999</v>
      </c>
      <c r="AV2229">
        <v>0.69499999999999995</v>
      </c>
    </row>
    <row r="2230" spans="8:48" x14ac:dyDescent="0.3">
      <c r="H2230" t="s">
        <v>82</v>
      </c>
      <c r="I2230" t="s">
        <v>633</v>
      </c>
      <c r="J2230">
        <v>0</v>
      </c>
      <c r="K2230">
        <v>0</v>
      </c>
      <c r="L2230">
        <v>0</v>
      </c>
      <c r="M2230">
        <v>0</v>
      </c>
      <c r="N2230">
        <v>0</v>
      </c>
      <c r="O2230">
        <v>0</v>
      </c>
      <c r="P2230">
        <v>0</v>
      </c>
      <c r="Q2230">
        <v>0</v>
      </c>
      <c r="R2230">
        <v>0</v>
      </c>
      <c r="S2230">
        <v>0</v>
      </c>
      <c r="T2230">
        <v>0</v>
      </c>
      <c r="U2230">
        <v>0.95120000000000005</v>
      </c>
      <c r="V2230">
        <v>0.77780000000000005</v>
      </c>
      <c r="W2230">
        <v>1.012</v>
      </c>
      <c r="X2230">
        <v>1.0172000000000001</v>
      </c>
      <c r="Y2230">
        <v>1.0079</v>
      </c>
      <c r="Z2230">
        <v>1.4935</v>
      </c>
      <c r="AA2230">
        <v>1.4302999999999999</v>
      </c>
      <c r="AB2230">
        <v>1.2796000000000001</v>
      </c>
      <c r="AC2230">
        <v>1.2846</v>
      </c>
      <c r="AD2230">
        <v>1.0382</v>
      </c>
      <c r="AE2230">
        <v>0.98699999999999999</v>
      </c>
      <c r="AF2230">
        <v>0.87529999999999997</v>
      </c>
      <c r="AG2230">
        <v>1.0024</v>
      </c>
      <c r="AH2230">
        <v>1.3181</v>
      </c>
      <c r="AI2230">
        <v>1.2807999999999999</v>
      </c>
      <c r="AJ2230">
        <v>1.0499000000000001</v>
      </c>
      <c r="AK2230">
        <v>1.2166999999999999</v>
      </c>
      <c r="AL2230">
        <v>0.73109999999999997</v>
      </c>
      <c r="AM2230">
        <v>0.4793</v>
      </c>
      <c r="AN2230">
        <v>0.40389999999999998</v>
      </c>
      <c r="AO2230">
        <v>0.50839999999999996</v>
      </c>
      <c r="AP2230">
        <v>0.55700000000000005</v>
      </c>
      <c r="AQ2230">
        <v>0.62890000000000001</v>
      </c>
      <c r="AR2230">
        <v>0.56320000000000003</v>
      </c>
      <c r="AS2230">
        <v>0.70750000000000002</v>
      </c>
      <c r="AT2230">
        <v>0.80940000000000001</v>
      </c>
      <c r="AU2230">
        <v>0.78610000000000002</v>
      </c>
      <c r="AV2230">
        <v>0.68320000000000003</v>
      </c>
    </row>
    <row r="2231" spans="8:48" x14ac:dyDescent="0.3">
      <c r="H2231" t="s">
        <v>2263</v>
      </c>
      <c r="I2231" t="s">
        <v>2264</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1.0243</v>
      </c>
      <c r="AK2231">
        <v>1.4268000000000001</v>
      </c>
      <c r="AL2231">
        <v>1.6498999999999999</v>
      </c>
      <c r="AM2231">
        <v>1.7765</v>
      </c>
      <c r="AN2231">
        <v>1.8211999999999999</v>
      </c>
      <c r="AO2231">
        <v>1.5751999999999999</v>
      </c>
      <c r="AP2231">
        <v>1.5694999999999999</v>
      </c>
      <c r="AQ2231">
        <v>1.3116000000000001</v>
      </c>
      <c r="AR2231">
        <v>1.0441</v>
      </c>
      <c r="AS2231">
        <v>0.91379999999999995</v>
      </c>
      <c r="AT2231">
        <v>0.78149999999999997</v>
      </c>
      <c r="AU2231">
        <v>0.87160000000000004</v>
      </c>
      <c r="AV2231">
        <v>0.67069999999999996</v>
      </c>
    </row>
    <row r="2232" spans="8:48" x14ac:dyDescent="0.3">
      <c r="H2232" t="s">
        <v>78</v>
      </c>
      <c r="I2232" t="s">
        <v>621</v>
      </c>
      <c r="J2232">
        <v>0</v>
      </c>
      <c r="K2232">
        <v>0</v>
      </c>
      <c r="L2232">
        <v>0</v>
      </c>
      <c r="M2232">
        <v>0</v>
      </c>
      <c r="N2232">
        <v>0</v>
      </c>
      <c r="O2232">
        <v>0</v>
      </c>
      <c r="P2232">
        <v>0</v>
      </c>
      <c r="Q2232">
        <v>0</v>
      </c>
      <c r="R2232">
        <v>0</v>
      </c>
      <c r="S2232">
        <v>0</v>
      </c>
      <c r="T2232">
        <v>0</v>
      </c>
      <c r="U2232">
        <v>0</v>
      </c>
      <c r="V2232">
        <v>0</v>
      </c>
      <c r="W2232">
        <v>0</v>
      </c>
      <c r="X2232">
        <v>0</v>
      </c>
      <c r="Y2232">
        <v>1.4540999999999999</v>
      </c>
      <c r="Z2232">
        <v>1.0482</v>
      </c>
      <c r="AA2232">
        <v>0.73199999999999998</v>
      </c>
      <c r="AB2232">
        <v>0.73250000000000004</v>
      </c>
      <c r="AC2232">
        <v>0.8458</v>
      </c>
      <c r="AD2232">
        <v>1.014</v>
      </c>
      <c r="AE2232">
        <v>0.95640000000000003</v>
      </c>
      <c r="AF2232">
        <v>0.8851</v>
      </c>
      <c r="AG2232">
        <v>0.4718</v>
      </c>
      <c r="AH2232">
        <v>0</v>
      </c>
      <c r="AI2232">
        <v>0</v>
      </c>
      <c r="AJ2232">
        <v>0</v>
      </c>
      <c r="AK2232">
        <v>0</v>
      </c>
      <c r="AL2232">
        <v>0</v>
      </c>
      <c r="AM2232">
        <v>0</v>
      </c>
      <c r="AN2232">
        <v>0</v>
      </c>
      <c r="AO2232">
        <v>0</v>
      </c>
      <c r="AP2232">
        <v>0</v>
      </c>
      <c r="AQ2232">
        <v>0</v>
      </c>
      <c r="AR2232">
        <v>0</v>
      </c>
      <c r="AS2232">
        <v>0.1179</v>
      </c>
      <c r="AT2232">
        <v>0.72560000000000002</v>
      </c>
      <c r="AU2232">
        <v>0.72499999999999998</v>
      </c>
      <c r="AV2232">
        <v>0.63639999999999997</v>
      </c>
    </row>
    <row r="2233" spans="8:48" x14ac:dyDescent="0.3">
      <c r="H2233" t="s">
        <v>3293</v>
      </c>
      <c r="I2233" t="s">
        <v>3294</v>
      </c>
      <c r="J2233">
        <v>0</v>
      </c>
      <c r="K2233">
        <v>0</v>
      </c>
      <c r="L2233">
        <v>0</v>
      </c>
      <c r="M2233">
        <v>0</v>
      </c>
      <c r="N2233">
        <v>0</v>
      </c>
      <c r="O2233">
        <v>0</v>
      </c>
      <c r="P2233">
        <v>0</v>
      </c>
      <c r="Q2233">
        <v>0</v>
      </c>
      <c r="R2233">
        <v>0</v>
      </c>
      <c r="S2233">
        <v>0</v>
      </c>
      <c r="T2233">
        <v>0</v>
      </c>
      <c r="U2233">
        <v>0</v>
      </c>
      <c r="V2233">
        <v>0</v>
      </c>
      <c r="W2233">
        <v>1.2884</v>
      </c>
      <c r="X2233">
        <v>1.2873000000000001</v>
      </c>
      <c r="Y2233">
        <v>1.2698</v>
      </c>
      <c r="Z2233">
        <v>0.82920000000000005</v>
      </c>
      <c r="AA2233">
        <v>0.79779999999999995</v>
      </c>
      <c r="AB2233">
        <v>0.75229999999999997</v>
      </c>
      <c r="AC2233">
        <v>0.67390000000000005</v>
      </c>
      <c r="AD2233">
        <v>1.004</v>
      </c>
      <c r="AE2233">
        <v>1.0339</v>
      </c>
      <c r="AF2233">
        <v>0.89219999999999999</v>
      </c>
      <c r="AG2233">
        <v>1.002</v>
      </c>
      <c r="AH2233">
        <v>1.1241000000000001</v>
      </c>
      <c r="AI2233">
        <v>1.0688</v>
      </c>
      <c r="AJ2233">
        <v>0.98</v>
      </c>
      <c r="AK2233">
        <v>0.8599</v>
      </c>
      <c r="AL2233">
        <v>0.98089999999999999</v>
      </c>
      <c r="AM2233">
        <v>1.1575</v>
      </c>
      <c r="AN2233">
        <v>1.0750999999999999</v>
      </c>
      <c r="AO2233">
        <v>1.1003000000000001</v>
      </c>
      <c r="AP2233">
        <v>0.99319999999999997</v>
      </c>
      <c r="AQ2233">
        <v>0.98509999999999998</v>
      </c>
      <c r="AR2233">
        <v>0.92379999999999995</v>
      </c>
      <c r="AS2233">
        <v>0.76329999999999998</v>
      </c>
      <c r="AT2233">
        <v>0.65759999999999996</v>
      </c>
      <c r="AU2233">
        <v>0.67749999999999999</v>
      </c>
      <c r="AV2233">
        <v>0.62729999999999997</v>
      </c>
    </row>
    <row r="2234" spans="8:48" x14ac:dyDescent="0.3">
      <c r="H2234" t="s">
        <v>626</v>
      </c>
      <c r="I2234" t="s">
        <v>627</v>
      </c>
      <c r="J2234">
        <v>0</v>
      </c>
      <c r="K2234">
        <v>0</v>
      </c>
      <c r="L2234">
        <v>0</v>
      </c>
      <c r="M2234">
        <v>0</v>
      </c>
      <c r="N2234">
        <v>0</v>
      </c>
      <c r="O2234">
        <v>0</v>
      </c>
      <c r="P2234">
        <v>0</v>
      </c>
      <c r="Q2234">
        <v>0</v>
      </c>
      <c r="R2234">
        <v>0</v>
      </c>
      <c r="S2234">
        <v>0</v>
      </c>
      <c r="T2234">
        <v>0</v>
      </c>
      <c r="U2234">
        <v>1.6753</v>
      </c>
      <c r="V2234">
        <v>1.5129999999999999</v>
      </c>
      <c r="W2234">
        <v>0.69979999999999998</v>
      </c>
      <c r="X2234">
        <v>0.67520000000000002</v>
      </c>
      <c r="Y2234">
        <v>1.782</v>
      </c>
      <c r="Z2234">
        <v>1.9017999999999999</v>
      </c>
      <c r="AA2234">
        <v>1.9212</v>
      </c>
      <c r="AB2234">
        <v>1.0363</v>
      </c>
      <c r="AC2234">
        <v>1.0143</v>
      </c>
      <c r="AD2234">
        <v>0.83989999999999998</v>
      </c>
      <c r="AE2234">
        <v>1.1061000000000001</v>
      </c>
      <c r="AF2234">
        <v>0.85619999999999996</v>
      </c>
      <c r="AG2234">
        <v>1.8864000000000001</v>
      </c>
      <c r="AH2234">
        <v>1.9138999999999999</v>
      </c>
      <c r="AI2234">
        <v>1.9689000000000001</v>
      </c>
      <c r="AJ2234">
        <v>1.4558</v>
      </c>
      <c r="AK2234">
        <v>1.5045999999999999</v>
      </c>
      <c r="AL2234">
        <v>1.3472999999999999</v>
      </c>
      <c r="AM2234">
        <v>0.81910000000000005</v>
      </c>
      <c r="AN2234">
        <v>0.91710000000000003</v>
      </c>
      <c r="AO2234">
        <v>0.75470000000000004</v>
      </c>
      <c r="AP2234">
        <v>0.90600000000000003</v>
      </c>
      <c r="AQ2234">
        <v>0.88800000000000001</v>
      </c>
      <c r="AR2234">
        <v>0.65490000000000004</v>
      </c>
      <c r="AS2234">
        <v>0.64580000000000004</v>
      </c>
      <c r="AT2234">
        <v>0.50690000000000002</v>
      </c>
      <c r="AU2234">
        <v>0.55259999999999998</v>
      </c>
      <c r="AV2234">
        <v>0.61709999999999998</v>
      </c>
    </row>
    <row r="2235" spans="8:48" x14ac:dyDescent="0.3">
      <c r="H2235" t="s">
        <v>868</v>
      </c>
      <c r="I2235" t="s">
        <v>869</v>
      </c>
      <c r="J2235">
        <v>0</v>
      </c>
      <c r="K2235">
        <v>0</v>
      </c>
      <c r="L2235">
        <v>0</v>
      </c>
      <c r="M2235">
        <v>0</v>
      </c>
      <c r="N2235">
        <v>0</v>
      </c>
      <c r="O2235">
        <v>0</v>
      </c>
      <c r="P2235">
        <v>0</v>
      </c>
      <c r="Q2235">
        <v>0</v>
      </c>
      <c r="R2235">
        <v>0</v>
      </c>
      <c r="S2235">
        <v>0</v>
      </c>
      <c r="T2235">
        <v>0</v>
      </c>
      <c r="U2235">
        <v>0</v>
      </c>
      <c r="V2235">
        <v>0</v>
      </c>
      <c r="W2235">
        <v>0</v>
      </c>
      <c r="X2235">
        <v>0</v>
      </c>
      <c r="Y2235">
        <v>1.4196</v>
      </c>
      <c r="Z2235">
        <v>1.6713</v>
      </c>
      <c r="AA2235">
        <v>1.5993999999999999</v>
      </c>
      <c r="AB2235">
        <v>1.8220000000000001</v>
      </c>
      <c r="AC2235">
        <v>1.7807999999999999</v>
      </c>
      <c r="AD2235">
        <v>1.2715000000000001</v>
      </c>
      <c r="AE2235">
        <v>1.2901</v>
      </c>
      <c r="AF2235">
        <v>0.54359999999999997</v>
      </c>
      <c r="AG2235">
        <v>1.0078</v>
      </c>
      <c r="AH2235">
        <v>1.3364</v>
      </c>
      <c r="AI2235">
        <v>1.2008000000000001</v>
      </c>
      <c r="AJ2235">
        <v>0.9113</v>
      </c>
      <c r="AK2235">
        <v>0.77910000000000001</v>
      </c>
      <c r="AL2235">
        <v>1.1158999999999999</v>
      </c>
      <c r="AM2235">
        <v>1.2013</v>
      </c>
      <c r="AN2235">
        <v>1.3773</v>
      </c>
      <c r="AO2235">
        <v>1.0809</v>
      </c>
      <c r="AP2235">
        <v>1.1584000000000001</v>
      </c>
      <c r="AQ2235">
        <v>0.71689999999999998</v>
      </c>
      <c r="AR2235">
        <v>0.78</v>
      </c>
      <c r="AS2235">
        <v>0.5534</v>
      </c>
      <c r="AT2235">
        <v>0.79849999999999999</v>
      </c>
      <c r="AU2235">
        <v>0.7379</v>
      </c>
      <c r="AV2235">
        <v>0.6159</v>
      </c>
    </row>
    <row r="2236" spans="8:48" x14ac:dyDescent="0.3">
      <c r="H2236" t="s">
        <v>3295</v>
      </c>
      <c r="I2236" t="s">
        <v>3296</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0.81359999999999999</v>
      </c>
      <c r="AD2236">
        <v>2.6648000000000001</v>
      </c>
      <c r="AE2236">
        <v>1.5752999999999999</v>
      </c>
      <c r="AF2236">
        <v>1.3560000000000001</v>
      </c>
      <c r="AG2236">
        <v>1.3031999999999999</v>
      </c>
      <c r="AH2236">
        <v>1.5232000000000001</v>
      </c>
      <c r="AI2236">
        <v>1.1264000000000001</v>
      </c>
      <c r="AJ2236">
        <v>1.1133</v>
      </c>
      <c r="AK2236">
        <v>1.4650000000000001</v>
      </c>
      <c r="AL2236">
        <v>1.1001000000000001</v>
      </c>
      <c r="AM2236">
        <v>0.57450000000000001</v>
      </c>
      <c r="AN2236">
        <v>0.59599999999999997</v>
      </c>
      <c r="AO2236">
        <v>0.37169999999999997</v>
      </c>
      <c r="AP2236">
        <v>0.39450000000000002</v>
      </c>
      <c r="AQ2236">
        <v>0.47610000000000002</v>
      </c>
      <c r="AR2236">
        <v>0.43</v>
      </c>
      <c r="AS2236">
        <v>0.49020000000000002</v>
      </c>
      <c r="AT2236">
        <v>0.3422</v>
      </c>
      <c r="AU2236">
        <v>0.49930000000000002</v>
      </c>
      <c r="AV2236">
        <v>0.50049999999999994</v>
      </c>
    </row>
    <row r="2237" spans="8:48" x14ac:dyDescent="0.3">
      <c r="H2237" t="s">
        <v>3297</v>
      </c>
      <c r="I2237" t="s">
        <v>3298</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0.44829999999999998</v>
      </c>
      <c r="AU2237">
        <v>0.50229999999999997</v>
      </c>
      <c r="AV2237">
        <v>0.4924</v>
      </c>
    </row>
    <row r="2238" spans="8:48" x14ac:dyDescent="0.3">
      <c r="H2238" t="s">
        <v>1997</v>
      </c>
      <c r="I2238" t="s">
        <v>1998</v>
      </c>
      <c r="J2238">
        <v>0</v>
      </c>
      <c r="K2238">
        <v>0</v>
      </c>
      <c r="L2238">
        <v>0</v>
      </c>
      <c r="M2238">
        <v>0</v>
      </c>
      <c r="N2238">
        <v>0</v>
      </c>
      <c r="O2238">
        <v>0</v>
      </c>
      <c r="P2238">
        <v>0</v>
      </c>
      <c r="Q2238">
        <v>0</v>
      </c>
      <c r="R2238">
        <v>0</v>
      </c>
      <c r="S2238">
        <v>0</v>
      </c>
      <c r="T2238">
        <v>0</v>
      </c>
      <c r="U2238">
        <v>1.1809000000000001</v>
      </c>
      <c r="V2238">
        <v>1.1416999999999999</v>
      </c>
      <c r="W2238">
        <v>0.9395</v>
      </c>
      <c r="X2238">
        <v>0.74790000000000001</v>
      </c>
      <c r="Y2238">
        <v>0.7298</v>
      </c>
      <c r="Z2238">
        <v>0.88460000000000005</v>
      </c>
      <c r="AA2238">
        <v>0.85329999999999995</v>
      </c>
      <c r="AB2238">
        <v>0.76119999999999999</v>
      </c>
      <c r="AC2238">
        <v>0.81679999999999997</v>
      </c>
      <c r="AD2238">
        <v>0.73070000000000002</v>
      </c>
      <c r="AE2238">
        <v>0.73199999999999998</v>
      </c>
      <c r="AF2238">
        <v>1.1467000000000001</v>
      </c>
      <c r="AG2238">
        <v>1.1544000000000001</v>
      </c>
      <c r="AH2238">
        <v>1.3161</v>
      </c>
      <c r="AI2238">
        <v>1.1883999999999999</v>
      </c>
      <c r="AJ2238">
        <v>0.93479999999999996</v>
      </c>
      <c r="AK2238">
        <v>1.1194</v>
      </c>
      <c r="AL2238">
        <v>1.3387</v>
      </c>
      <c r="AM2238">
        <v>1.4604999999999999</v>
      </c>
      <c r="AN2238">
        <v>1.4603999999999999</v>
      </c>
      <c r="AO2238">
        <v>1.4117999999999999</v>
      </c>
      <c r="AP2238">
        <v>1.4475</v>
      </c>
      <c r="AQ2238">
        <v>1.4081999999999999</v>
      </c>
      <c r="AR2238">
        <v>1.2555000000000001</v>
      </c>
      <c r="AS2238">
        <v>0.93700000000000006</v>
      </c>
      <c r="AT2238">
        <v>0.54310000000000003</v>
      </c>
      <c r="AU2238">
        <v>0.45590000000000003</v>
      </c>
      <c r="AV2238">
        <v>0.432</v>
      </c>
    </row>
    <row r="2239" spans="8:48" x14ac:dyDescent="0.3">
      <c r="H2239" t="s">
        <v>682</v>
      </c>
      <c r="I2239" t="s">
        <v>683</v>
      </c>
      <c r="J2239">
        <v>0</v>
      </c>
      <c r="K2239">
        <v>0</v>
      </c>
      <c r="L2239">
        <v>0</v>
      </c>
      <c r="M2239">
        <v>0</v>
      </c>
      <c r="N2239">
        <v>0</v>
      </c>
      <c r="O2239">
        <v>0</v>
      </c>
      <c r="P2239">
        <v>0</v>
      </c>
      <c r="Q2239">
        <v>0</v>
      </c>
      <c r="R2239">
        <v>0</v>
      </c>
      <c r="S2239">
        <v>0</v>
      </c>
      <c r="T2239">
        <v>0</v>
      </c>
      <c r="U2239">
        <v>0</v>
      </c>
      <c r="V2239">
        <v>0</v>
      </c>
      <c r="W2239">
        <v>0</v>
      </c>
      <c r="X2239">
        <v>0</v>
      </c>
      <c r="Y2239">
        <v>0</v>
      </c>
      <c r="Z2239">
        <v>1.9016999999999999</v>
      </c>
      <c r="AA2239">
        <v>1.9990000000000001</v>
      </c>
      <c r="AB2239">
        <v>1.8956999999999999</v>
      </c>
      <c r="AC2239">
        <v>1.5805</v>
      </c>
      <c r="AD2239">
        <v>1.2994000000000001</v>
      </c>
      <c r="AE2239">
        <v>2.1579000000000002</v>
      </c>
      <c r="AF2239">
        <v>2.1985999999999999</v>
      </c>
      <c r="AG2239">
        <v>2.0236000000000001</v>
      </c>
      <c r="AH2239">
        <v>1.5496000000000001</v>
      </c>
      <c r="AI2239">
        <v>0.87209999999999999</v>
      </c>
      <c r="AJ2239">
        <v>0.59299999999999997</v>
      </c>
      <c r="AK2239">
        <v>0.60550000000000004</v>
      </c>
      <c r="AL2239">
        <v>0.53200000000000003</v>
      </c>
      <c r="AM2239">
        <v>0.54700000000000004</v>
      </c>
      <c r="AN2239">
        <v>0.75919999999999999</v>
      </c>
      <c r="AO2239">
        <v>1.0382</v>
      </c>
      <c r="AP2239">
        <v>0.94279999999999997</v>
      </c>
      <c r="AQ2239">
        <v>1.0327999999999999</v>
      </c>
      <c r="AR2239">
        <v>0.99729999999999996</v>
      </c>
      <c r="AS2239">
        <v>0.7339</v>
      </c>
      <c r="AT2239">
        <v>0.34739999999999999</v>
      </c>
      <c r="AU2239">
        <v>0.37419999999999998</v>
      </c>
      <c r="AV2239">
        <v>0.31019999999999998</v>
      </c>
    </row>
    <row r="2240" spans="8:48" x14ac:dyDescent="0.3">
      <c r="H2240" t="s">
        <v>723</v>
      </c>
      <c r="I2240" t="s">
        <v>724</v>
      </c>
      <c r="J2240">
        <v>0</v>
      </c>
      <c r="K2240">
        <v>0</v>
      </c>
      <c r="L2240">
        <v>0</v>
      </c>
      <c r="M2240">
        <v>0</v>
      </c>
      <c r="N2240">
        <v>0</v>
      </c>
      <c r="O2240">
        <v>0</v>
      </c>
      <c r="P2240">
        <v>0</v>
      </c>
      <c r="Q2240">
        <v>0</v>
      </c>
      <c r="R2240">
        <v>0</v>
      </c>
      <c r="S2240">
        <v>0</v>
      </c>
      <c r="T2240">
        <v>0</v>
      </c>
      <c r="U2240">
        <v>1.1384000000000001</v>
      </c>
      <c r="V2240">
        <v>1.2938000000000001</v>
      </c>
      <c r="W2240">
        <v>1.4723999999999999</v>
      </c>
      <c r="X2240">
        <v>1.5486</v>
      </c>
      <c r="Y2240">
        <v>1.3745000000000001</v>
      </c>
      <c r="Z2240">
        <v>0.85209999999999997</v>
      </c>
      <c r="AA2240">
        <v>0.75439999999999996</v>
      </c>
      <c r="AB2240">
        <v>0.83260000000000001</v>
      </c>
      <c r="AC2240">
        <v>0.67559999999999998</v>
      </c>
      <c r="AD2240">
        <v>0.85250000000000004</v>
      </c>
      <c r="AE2240">
        <v>0.57709999999999995</v>
      </c>
      <c r="AF2240">
        <v>0.72719999999999996</v>
      </c>
      <c r="AG2240">
        <v>0.69330000000000003</v>
      </c>
      <c r="AH2240">
        <v>0.7389</v>
      </c>
      <c r="AI2240">
        <v>0.75119999999999998</v>
      </c>
      <c r="AJ2240">
        <v>1.4040999999999999</v>
      </c>
      <c r="AK2240">
        <v>1.3194999999999999</v>
      </c>
      <c r="AL2240">
        <v>1.3519000000000001</v>
      </c>
      <c r="AM2240">
        <v>2.3993000000000002</v>
      </c>
      <c r="AN2240">
        <v>1.5239</v>
      </c>
      <c r="AO2240">
        <v>1.2835000000000001</v>
      </c>
      <c r="AP2240">
        <v>1.2318</v>
      </c>
      <c r="AQ2240">
        <v>1.0705</v>
      </c>
      <c r="AR2240">
        <v>1.0224</v>
      </c>
      <c r="AS2240">
        <v>0.76590000000000003</v>
      </c>
      <c r="AT2240">
        <v>9.1499999999999998E-2</v>
      </c>
      <c r="AU2240">
        <v>9.7600000000000006E-2</v>
      </c>
      <c r="AV2240">
        <v>0.1176</v>
      </c>
    </row>
    <row r="2241" spans="8:48" x14ac:dyDescent="0.3">
      <c r="H2241" t="s">
        <v>3299</v>
      </c>
      <c r="I2241" t="s">
        <v>3300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0.69750000000000001</v>
      </c>
      <c r="AP2241">
        <v>0.56579999999999997</v>
      </c>
      <c r="AQ2241">
        <v>0</v>
      </c>
      <c r="AR2241">
        <v>0</v>
      </c>
      <c r="AS2241">
        <v>0</v>
      </c>
      <c r="AT2241">
        <v>0</v>
      </c>
      <c r="AU2241">
        <v>0</v>
      </c>
      <c r="AV2241">
        <v>0</v>
      </c>
    </row>
    <row r="2242" spans="8:48" x14ac:dyDescent="0.3">
      <c r="H2242" t="s">
        <v>445</v>
      </c>
      <c r="I2242" t="s">
        <v>601</v>
      </c>
      <c r="J2242">
        <v>0</v>
      </c>
      <c r="K2242">
        <v>0</v>
      </c>
      <c r="L2242">
        <v>0</v>
      </c>
      <c r="M2242">
        <v>0</v>
      </c>
      <c r="N2242">
        <v>0</v>
      </c>
      <c r="O2242">
        <v>0</v>
      </c>
      <c r="P2242">
        <v>0</v>
      </c>
      <c r="Q2242">
        <v>0</v>
      </c>
      <c r="R2242">
        <v>0</v>
      </c>
      <c r="S2242">
        <v>0</v>
      </c>
      <c r="T2242">
        <v>0</v>
      </c>
      <c r="U2242">
        <v>0.44969999999999999</v>
      </c>
      <c r="V2242">
        <v>0.50939999999999996</v>
      </c>
      <c r="W2242">
        <v>0</v>
      </c>
      <c r="X2242">
        <v>0</v>
      </c>
      <c r="Y2242">
        <v>0</v>
      </c>
      <c r="Z2242">
        <v>0</v>
      </c>
      <c r="AA2242">
        <v>0</v>
      </c>
      <c r="AB2242">
        <v>0</v>
      </c>
      <c r="AC2242">
        <v>0</v>
      </c>
      <c r="AD2242">
        <v>0.39739999999999998</v>
      </c>
      <c r="AE2242">
        <v>1.3621000000000001</v>
      </c>
      <c r="AF2242">
        <v>0.96879999999999999</v>
      </c>
      <c r="AG2242">
        <v>0</v>
      </c>
      <c r="AH2242">
        <v>0.95350000000000001</v>
      </c>
      <c r="AI2242">
        <v>1.2446999999999999</v>
      </c>
      <c r="AJ2242">
        <v>0.5242</v>
      </c>
      <c r="AK2242">
        <v>0</v>
      </c>
      <c r="AL2242">
        <v>0</v>
      </c>
      <c r="AM2242">
        <v>0</v>
      </c>
      <c r="AN2242">
        <v>0</v>
      </c>
      <c r="AO2242">
        <v>0</v>
      </c>
      <c r="AP2242">
        <v>0</v>
      </c>
      <c r="AQ2242">
        <v>0</v>
      </c>
      <c r="AR2242">
        <v>0</v>
      </c>
      <c r="AS2242">
        <v>0</v>
      </c>
      <c r="AT2242">
        <v>0</v>
      </c>
      <c r="AU2242">
        <v>0</v>
      </c>
      <c r="AV2242">
        <v>0</v>
      </c>
    </row>
    <row r="2243" spans="8:48" x14ac:dyDescent="0.3">
      <c r="H2243" t="s">
        <v>375</v>
      </c>
      <c r="I2243" t="s">
        <v>562</v>
      </c>
      <c r="J2243">
        <v>0</v>
      </c>
      <c r="K2243">
        <v>0</v>
      </c>
      <c r="L2243">
        <v>0</v>
      </c>
      <c r="M2243">
        <v>0</v>
      </c>
      <c r="N2243">
        <v>0</v>
      </c>
      <c r="O2243">
        <v>0</v>
      </c>
      <c r="P2243">
        <v>0</v>
      </c>
      <c r="Q2243">
        <v>0</v>
      </c>
      <c r="R2243">
        <v>0</v>
      </c>
      <c r="S2243">
        <v>0</v>
      </c>
      <c r="T2243">
        <v>0</v>
      </c>
      <c r="U2243">
        <v>0</v>
      </c>
      <c r="V2243">
        <v>0</v>
      </c>
      <c r="W2243">
        <v>0</v>
      </c>
      <c r="X2243">
        <v>0</v>
      </c>
      <c r="Y2243">
        <v>0</v>
      </c>
      <c r="Z2243">
        <v>0.56089999999999995</v>
      </c>
      <c r="AA2243">
        <v>0.90890000000000004</v>
      </c>
      <c r="AB2243">
        <v>1.1214999999999999</v>
      </c>
      <c r="AC2243">
        <v>1.0759000000000001</v>
      </c>
      <c r="AD2243">
        <v>1.8540000000000001</v>
      </c>
      <c r="AE2243">
        <v>1.1212</v>
      </c>
      <c r="AF2243">
        <v>1.2533000000000001</v>
      </c>
      <c r="AG2243">
        <v>0.64359999999999995</v>
      </c>
      <c r="AH2243">
        <v>0.55800000000000005</v>
      </c>
      <c r="AI2243">
        <v>0</v>
      </c>
      <c r="AJ2243">
        <v>0</v>
      </c>
      <c r="AK2243">
        <v>0</v>
      </c>
      <c r="AL2243">
        <v>0</v>
      </c>
      <c r="AM2243">
        <v>0</v>
      </c>
      <c r="AN2243">
        <v>0</v>
      </c>
      <c r="AO2243">
        <v>0</v>
      </c>
      <c r="AP2243">
        <v>0</v>
      </c>
      <c r="AQ2243">
        <v>0</v>
      </c>
      <c r="AR2243">
        <v>0</v>
      </c>
      <c r="AS2243">
        <v>0</v>
      </c>
      <c r="AT2243">
        <v>0</v>
      </c>
      <c r="AU2243">
        <v>0</v>
      </c>
      <c r="AV2243">
        <v>0</v>
      </c>
    </row>
    <row r="2244" spans="8:48" x14ac:dyDescent="0.3">
      <c r="H2244" t="s">
        <v>721</v>
      </c>
      <c r="I2244" t="s">
        <v>722</v>
      </c>
      <c r="J2244">
        <v>0</v>
      </c>
      <c r="K2244">
        <v>0</v>
      </c>
      <c r="L2244">
        <v>0</v>
      </c>
      <c r="M2244">
        <v>0</v>
      </c>
      <c r="N2244">
        <v>0</v>
      </c>
      <c r="O2244">
        <v>0</v>
      </c>
      <c r="P2244">
        <v>0</v>
      </c>
      <c r="Q2244">
        <v>0</v>
      </c>
      <c r="R2244">
        <v>0</v>
      </c>
      <c r="S2244">
        <v>0</v>
      </c>
      <c r="T2244">
        <v>0</v>
      </c>
      <c r="U2244">
        <v>1.0630999999999999</v>
      </c>
      <c r="V2244">
        <v>1.0407</v>
      </c>
      <c r="W2244">
        <v>1.3180000000000001</v>
      </c>
      <c r="X2244">
        <v>1.2467999999999999</v>
      </c>
      <c r="Y2244">
        <v>1.266</v>
      </c>
      <c r="Z2244">
        <v>0.67</v>
      </c>
      <c r="AA2244">
        <v>0.56979999999999997</v>
      </c>
      <c r="AB2244">
        <v>0.94789999999999996</v>
      </c>
      <c r="AC2244">
        <v>0.80289999999999995</v>
      </c>
      <c r="AD2244">
        <v>0.93489999999999995</v>
      </c>
      <c r="AE2244">
        <v>1.5381</v>
      </c>
      <c r="AF2244">
        <v>0.43680000000000002</v>
      </c>
      <c r="AG2244">
        <v>0</v>
      </c>
      <c r="AH2244">
        <v>0</v>
      </c>
      <c r="AI2244">
        <v>0</v>
      </c>
      <c r="AJ2244">
        <v>0</v>
      </c>
      <c r="AK2244">
        <v>0</v>
      </c>
      <c r="AL2244">
        <v>0</v>
      </c>
      <c r="AM2244">
        <v>0</v>
      </c>
      <c r="AN2244">
        <v>0</v>
      </c>
      <c r="AO2244">
        <v>0</v>
      </c>
      <c r="AP2244">
        <v>0</v>
      </c>
      <c r="AQ2244">
        <v>0</v>
      </c>
      <c r="AR2244">
        <v>0</v>
      </c>
      <c r="AS2244">
        <v>0</v>
      </c>
      <c r="AT2244">
        <v>0</v>
      </c>
      <c r="AU2244">
        <v>0</v>
      </c>
      <c r="AV2244">
        <v>0</v>
      </c>
    </row>
    <row r="2245" spans="8:48" x14ac:dyDescent="0.3">
      <c r="H2245" t="s">
        <v>725</v>
      </c>
      <c r="I2245" t="s">
        <v>726</v>
      </c>
      <c r="J2245">
        <v>0</v>
      </c>
      <c r="K2245">
        <v>0</v>
      </c>
      <c r="L2245">
        <v>0</v>
      </c>
      <c r="M2245">
        <v>0</v>
      </c>
      <c r="N2245">
        <v>0</v>
      </c>
      <c r="O2245">
        <v>0</v>
      </c>
      <c r="P2245">
        <v>0</v>
      </c>
      <c r="Q2245">
        <v>0</v>
      </c>
      <c r="R2245">
        <v>0</v>
      </c>
      <c r="S2245">
        <v>0</v>
      </c>
      <c r="T2245">
        <v>0</v>
      </c>
      <c r="U2245">
        <v>1.4081999999999999</v>
      </c>
      <c r="V2245">
        <v>1.3666</v>
      </c>
      <c r="W2245">
        <v>1.4928999999999999</v>
      </c>
      <c r="X2245">
        <v>1.2484999999999999</v>
      </c>
      <c r="Y2245">
        <v>1.4579</v>
      </c>
      <c r="Z2245">
        <v>1.5697000000000001</v>
      </c>
      <c r="AA2245">
        <v>1.4426000000000001</v>
      </c>
      <c r="AB2245">
        <v>1.4294</v>
      </c>
      <c r="AC2245">
        <v>1.524</v>
      </c>
      <c r="AD2245">
        <v>1.1454</v>
      </c>
      <c r="AE2245">
        <v>1.3082</v>
      </c>
      <c r="AF2245">
        <v>1.2202</v>
      </c>
      <c r="AG2245">
        <v>1.4535</v>
      </c>
      <c r="AH2245">
        <v>1.8355999999999999</v>
      </c>
      <c r="AI2245">
        <v>0.90880000000000005</v>
      </c>
      <c r="AJ2245">
        <v>0.86839999999999995</v>
      </c>
      <c r="AK2245">
        <v>0.98229999999999995</v>
      </c>
      <c r="AL2245">
        <v>0.75109999999999999</v>
      </c>
      <c r="AM2245">
        <v>0.57699999999999996</v>
      </c>
      <c r="AN2245">
        <v>0.33310000000000001</v>
      </c>
      <c r="AO2245">
        <v>0</v>
      </c>
      <c r="AP2245">
        <v>0</v>
      </c>
      <c r="AQ2245">
        <v>0</v>
      </c>
      <c r="AR2245">
        <v>0</v>
      </c>
      <c r="AS2245">
        <v>0</v>
      </c>
      <c r="AT2245">
        <v>0</v>
      </c>
      <c r="AU2245">
        <v>0</v>
      </c>
      <c r="AV2245">
        <v>0</v>
      </c>
    </row>
    <row r="2246" spans="8:48" x14ac:dyDescent="0.3">
      <c r="H2246" t="s">
        <v>2476</v>
      </c>
      <c r="I2246" t="s">
        <v>2477</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0.98399999999999999</v>
      </c>
      <c r="AL2246">
        <v>0.97219999999999995</v>
      </c>
      <c r="AM2246">
        <v>0.997</v>
      </c>
      <c r="AN2246">
        <v>0.7823</v>
      </c>
      <c r="AO2246">
        <v>0.83189999999999997</v>
      </c>
      <c r="AP2246">
        <v>0.87260000000000004</v>
      </c>
      <c r="AQ2246">
        <v>0.61709999999999998</v>
      </c>
      <c r="AR2246">
        <v>0.56830000000000003</v>
      </c>
      <c r="AS2246">
        <v>0</v>
      </c>
      <c r="AT2246">
        <v>0</v>
      </c>
      <c r="AU2246">
        <v>0</v>
      </c>
      <c r="AV2246">
        <v>0</v>
      </c>
    </row>
    <row r="2247" spans="8:48" x14ac:dyDescent="0.3">
      <c r="H2247" t="s">
        <v>737</v>
      </c>
      <c r="I2247" t="s">
        <v>738</v>
      </c>
      <c r="J2247">
        <v>0</v>
      </c>
      <c r="K2247">
        <v>0</v>
      </c>
      <c r="L2247">
        <v>0</v>
      </c>
      <c r="M2247">
        <v>0</v>
      </c>
      <c r="N2247">
        <v>0</v>
      </c>
      <c r="O2247">
        <v>0</v>
      </c>
      <c r="P2247">
        <v>0</v>
      </c>
      <c r="Q2247">
        <v>0</v>
      </c>
      <c r="R2247">
        <v>0</v>
      </c>
      <c r="S2247">
        <v>0</v>
      </c>
      <c r="T2247">
        <v>0</v>
      </c>
      <c r="U2247">
        <v>0.52580000000000005</v>
      </c>
      <c r="V2247">
        <v>0.42820000000000003</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row>
    <row r="2248" spans="8:48" x14ac:dyDescent="0.3">
      <c r="H2248" t="s">
        <v>1130</v>
      </c>
      <c r="I2248" t="s">
        <v>1131</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1.1304000000000001</v>
      </c>
      <c r="AF2248">
        <v>0.61899999999999999</v>
      </c>
      <c r="AG2248">
        <v>0</v>
      </c>
      <c r="AH2248">
        <v>0</v>
      </c>
      <c r="AI2248">
        <v>0</v>
      </c>
      <c r="AJ2248">
        <v>0</v>
      </c>
      <c r="AK2248">
        <v>0</v>
      </c>
      <c r="AL2248">
        <v>0</v>
      </c>
      <c r="AM2248">
        <v>0</v>
      </c>
      <c r="AN2248">
        <v>0</v>
      </c>
      <c r="AO2248">
        <v>0</v>
      </c>
      <c r="AP2248">
        <v>0</v>
      </c>
      <c r="AQ2248">
        <v>0</v>
      </c>
      <c r="AR2248">
        <v>0</v>
      </c>
      <c r="AS2248">
        <v>0</v>
      </c>
      <c r="AT2248">
        <v>0</v>
      </c>
      <c r="AU2248">
        <v>0</v>
      </c>
      <c r="AV2248">
        <v>0</v>
      </c>
    </row>
    <row r="2249" spans="8:48" x14ac:dyDescent="0.3">
      <c r="H2249" t="s">
        <v>446</v>
      </c>
      <c r="I2249" t="s">
        <v>602</v>
      </c>
      <c r="J2249">
        <v>0</v>
      </c>
      <c r="K2249">
        <v>0</v>
      </c>
      <c r="L2249">
        <v>0</v>
      </c>
      <c r="M2249">
        <v>0</v>
      </c>
      <c r="N2249">
        <v>0</v>
      </c>
      <c r="O2249">
        <v>0</v>
      </c>
      <c r="P2249">
        <v>0</v>
      </c>
      <c r="Q2249">
        <v>0</v>
      </c>
      <c r="R2249">
        <v>0</v>
      </c>
      <c r="S2249">
        <v>0</v>
      </c>
      <c r="T2249">
        <v>0</v>
      </c>
      <c r="U2249">
        <v>0</v>
      </c>
      <c r="V2249">
        <v>0</v>
      </c>
      <c r="W2249">
        <v>0</v>
      </c>
      <c r="X2249">
        <v>0</v>
      </c>
      <c r="Y2249">
        <v>0</v>
      </c>
      <c r="Z2249">
        <v>1.2607999999999999</v>
      </c>
      <c r="AA2249">
        <v>1.0871999999999999</v>
      </c>
      <c r="AB2249">
        <v>0.86970000000000003</v>
      </c>
      <c r="AC2249">
        <v>0.89380000000000004</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row>
    <row r="2250" spans="8:48" x14ac:dyDescent="0.3">
      <c r="H2250" t="s">
        <v>398</v>
      </c>
      <c r="I2250" t="s">
        <v>574</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1.2354000000000001</v>
      </c>
      <c r="AE2250">
        <v>1.3375999999999999</v>
      </c>
      <c r="AF2250">
        <v>1.4455</v>
      </c>
      <c r="AG2250">
        <v>1.1011</v>
      </c>
      <c r="AH2250">
        <v>1.7822</v>
      </c>
      <c r="AI2250">
        <v>2.1450999999999998</v>
      </c>
      <c r="AJ2250">
        <v>1.7236</v>
      </c>
      <c r="AK2250">
        <v>1.6950000000000001</v>
      </c>
      <c r="AL2250">
        <v>1.2686999999999999</v>
      </c>
      <c r="AM2250">
        <v>0.9829</v>
      </c>
      <c r="AN2250">
        <v>1.0783</v>
      </c>
      <c r="AO2250">
        <v>1.1294</v>
      </c>
      <c r="AP2250">
        <v>0.95140000000000002</v>
      </c>
      <c r="AQ2250">
        <v>0.69920000000000004</v>
      </c>
      <c r="AR2250">
        <v>0</v>
      </c>
      <c r="AS2250">
        <v>0</v>
      </c>
      <c r="AT2250">
        <v>0</v>
      </c>
      <c r="AU2250">
        <v>0</v>
      </c>
      <c r="AV2250">
        <v>0</v>
      </c>
    </row>
    <row r="2251" spans="8:48" x14ac:dyDescent="0.3">
      <c r="H2251" t="s">
        <v>676</v>
      </c>
      <c r="I2251" t="s">
        <v>677</v>
      </c>
      <c r="J2251">
        <v>0</v>
      </c>
      <c r="K2251">
        <v>0</v>
      </c>
      <c r="L2251">
        <v>0</v>
      </c>
      <c r="M2251">
        <v>0</v>
      </c>
      <c r="N2251">
        <v>0</v>
      </c>
      <c r="O2251">
        <v>0</v>
      </c>
      <c r="P2251">
        <v>0</v>
      </c>
      <c r="Q2251">
        <v>0</v>
      </c>
      <c r="R2251">
        <v>0</v>
      </c>
      <c r="S2251">
        <v>0</v>
      </c>
      <c r="T2251">
        <v>0</v>
      </c>
      <c r="U2251">
        <v>1.0689</v>
      </c>
      <c r="V2251">
        <v>1.1753</v>
      </c>
      <c r="W2251">
        <v>1.6640999999999999</v>
      </c>
      <c r="X2251">
        <v>1.7422</v>
      </c>
      <c r="Y2251">
        <v>1.9691000000000001</v>
      </c>
      <c r="Z2251">
        <v>1.9715</v>
      </c>
      <c r="AA2251">
        <v>1.9177999999999999</v>
      </c>
      <c r="AB2251">
        <v>1.5464</v>
      </c>
      <c r="AC2251">
        <v>1.8178000000000001</v>
      </c>
      <c r="AD2251">
        <v>1.2423999999999999</v>
      </c>
      <c r="AE2251">
        <v>1.448</v>
      </c>
      <c r="AF2251">
        <v>0</v>
      </c>
      <c r="AG2251">
        <v>0</v>
      </c>
      <c r="AH2251">
        <v>0</v>
      </c>
      <c r="AI2251">
        <v>0</v>
      </c>
      <c r="AJ2251">
        <v>0</v>
      </c>
      <c r="AK2251">
        <v>0</v>
      </c>
      <c r="AL2251">
        <v>0</v>
      </c>
      <c r="AM2251">
        <v>0</v>
      </c>
      <c r="AN2251">
        <v>0</v>
      </c>
      <c r="AO2251">
        <v>0</v>
      </c>
      <c r="AP2251">
        <v>0</v>
      </c>
      <c r="AQ2251">
        <v>0</v>
      </c>
      <c r="AR2251">
        <v>0</v>
      </c>
      <c r="AS2251">
        <v>0</v>
      </c>
      <c r="AT2251">
        <v>0</v>
      </c>
      <c r="AU2251">
        <v>0</v>
      </c>
      <c r="AV2251">
        <v>0</v>
      </c>
    </row>
    <row r="2252" spans="8:48" x14ac:dyDescent="0.3">
      <c r="H2252" t="s">
        <v>3301</v>
      </c>
      <c r="I2252" t="s">
        <v>3302</v>
      </c>
      <c r="J2252">
        <v>0</v>
      </c>
      <c r="K2252">
        <v>0</v>
      </c>
      <c r="L2252">
        <v>0</v>
      </c>
      <c r="M2252">
        <v>0</v>
      </c>
      <c r="N2252">
        <v>0</v>
      </c>
      <c r="O2252">
        <v>0</v>
      </c>
      <c r="P2252">
        <v>0</v>
      </c>
      <c r="Q2252">
        <v>0</v>
      </c>
      <c r="R2252">
        <v>0</v>
      </c>
      <c r="S2252">
        <v>0</v>
      </c>
      <c r="T2252">
        <v>0</v>
      </c>
      <c r="U2252">
        <v>0</v>
      </c>
      <c r="V2252">
        <v>0</v>
      </c>
      <c r="W2252">
        <v>0</v>
      </c>
      <c r="X2252">
        <v>0</v>
      </c>
      <c r="Y2252">
        <v>0</v>
      </c>
      <c r="Z2252">
        <v>0.74980000000000002</v>
      </c>
      <c r="AA2252">
        <v>0.88660000000000005</v>
      </c>
      <c r="AB2252">
        <v>0.77680000000000005</v>
      </c>
      <c r="AC2252">
        <v>0.6462</v>
      </c>
      <c r="AD2252">
        <v>0.5978</v>
      </c>
      <c r="AE2252">
        <v>0.5827</v>
      </c>
      <c r="AF2252">
        <v>0.44090000000000001</v>
      </c>
      <c r="AG2252">
        <v>0.74490000000000001</v>
      </c>
      <c r="AH2252">
        <v>0.67569999999999997</v>
      </c>
      <c r="AI2252">
        <v>0.57369999999999999</v>
      </c>
      <c r="AJ2252">
        <v>0.2331</v>
      </c>
      <c r="AK2252">
        <v>0</v>
      </c>
      <c r="AL2252">
        <v>0</v>
      </c>
      <c r="AM2252">
        <v>0</v>
      </c>
      <c r="AN2252">
        <v>0</v>
      </c>
      <c r="AO2252">
        <v>0</v>
      </c>
      <c r="AP2252">
        <v>0</v>
      </c>
      <c r="AQ2252">
        <v>0</v>
      </c>
      <c r="AR2252">
        <v>0</v>
      </c>
      <c r="AS2252">
        <v>0</v>
      </c>
      <c r="AT2252">
        <v>0</v>
      </c>
      <c r="AU2252">
        <v>0</v>
      </c>
      <c r="AV2252">
        <v>0</v>
      </c>
    </row>
    <row r="2253" spans="8:48" x14ac:dyDescent="0.3">
      <c r="H2253" t="s">
        <v>3303</v>
      </c>
      <c r="I2253" t="s">
        <v>3304</v>
      </c>
      <c r="J2253">
        <v>0</v>
      </c>
      <c r="K2253">
        <v>0</v>
      </c>
      <c r="L2253">
        <v>0</v>
      </c>
      <c r="M2253">
        <v>0</v>
      </c>
      <c r="N2253">
        <v>0</v>
      </c>
      <c r="O2253">
        <v>0</v>
      </c>
      <c r="P2253">
        <v>0</v>
      </c>
      <c r="Q2253">
        <v>0</v>
      </c>
      <c r="R2253">
        <v>0</v>
      </c>
      <c r="S2253">
        <v>0</v>
      </c>
      <c r="T2253">
        <v>0</v>
      </c>
      <c r="U2253">
        <v>0.95279999999999998</v>
      </c>
      <c r="V2253">
        <v>0.92110000000000003</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row>
    <row r="2254" spans="8:48" x14ac:dyDescent="0.3">
      <c r="H2254" t="s">
        <v>1431</v>
      </c>
      <c r="I2254" t="s">
        <v>1432</v>
      </c>
      <c r="J2254">
        <v>0</v>
      </c>
      <c r="K2254">
        <v>0</v>
      </c>
      <c r="L2254">
        <v>0</v>
      </c>
      <c r="M2254">
        <v>0</v>
      </c>
      <c r="N2254">
        <v>0</v>
      </c>
      <c r="O2254">
        <v>0</v>
      </c>
      <c r="P2254">
        <v>0</v>
      </c>
      <c r="Q2254">
        <v>0</v>
      </c>
      <c r="R2254">
        <v>0</v>
      </c>
      <c r="S2254">
        <v>0</v>
      </c>
      <c r="T2254">
        <v>0</v>
      </c>
      <c r="U2254">
        <v>1.1814</v>
      </c>
      <c r="V2254">
        <v>0.96060000000000001</v>
      </c>
      <c r="W2254">
        <v>0.93310000000000004</v>
      </c>
      <c r="X2254">
        <v>0.76619999999999999</v>
      </c>
      <c r="Y2254">
        <v>0</v>
      </c>
      <c r="Z2254">
        <v>0.9869</v>
      </c>
      <c r="AA2254">
        <v>1.4903</v>
      </c>
      <c r="AB2254">
        <v>1.1537999999999999</v>
      </c>
      <c r="AC2254">
        <v>1.1482000000000001</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row>
    <row r="2255" spans="8:48" x14ac:dyDescent="0.3">
      <c r="H2255" t="s">
        <v>759</v>
      </c>
      <c r="I2255" t="s">
        <v>760</v>
      </c>
      <c r="J2255">
        <v>0</v>
      </c>
      <c r="K2255">
        <v>0</v>
      </c>
      <c r="L2255">
        <v>0</v>
      </c>
      <c r="M2255">
        <v>0</v>
      </c>
      <c r="N2255">
        <v>0</v>
      </c>
      <c r="O2255">
        <v>0</v>
      </c>
      <c r="P2255">
        <v>0</v>
      </c>
      <c r="Q2255">
        <v>0</v>
      </c>
      <c r="R2255">
        <v>0</v>
      </c>
      <c r="S2255">
        <v>0</v>
      </c>
      <c r="T2255">
        <v>0</v>
      </c>
      <c r="U2255">
        <v>1.1456999999999999</v>
      </c>
      <c r="V2255">
        <v>1.0585</v>
      </c>
      <c r="W2255">
        <v>0</v>
      </c>
      <c r="X2255">
        <v>0</v>
      </c>
      <c r="Y2255">
        <v>0.88929999999999998</v>
      </c>
      <c r="Z2255">
        <v>1.7799</v>
      </c>
      <c r="AA2255">
        <v>1.6271</v>
      </c>
      <c r="AB2255">
        <v>1.5065999999999999</v>
      </c>
      <c r="AC2255">
        <v>1.7104999999999999</v>
      </c>
      <c r="AD2255">
        <v>1.3018000000000001</v>
      </c>
      <c r="AE2255">
        <v>1.5174000000000001</v>
      </c>
      <c r="AF2255">
        <v>0.65720000000000001</v>
      </c>
      <c r="AG2255">
        <v>0</v>
      </c>
      <c r="AH2255">
        <v>0</v>
      </c>
      <c r="AI2255">
        <v>0</v>
      </c>
      <c r="AJ2255">
        <v>0</v>
      </c>
      <c r="AK2255">
        <v>0</v>
      </c>
      <c r="AL2255">
        <v>0</v>
      </c>
      <c r="AM2255">
        <v>0</v>
      </c>
      <c r="AN2255">
        <v>0</v>
      </c>
      <c r="AO2255">
        <v>0</v>
      </c>
      <c r="AP2255">
        <v>0</v>
      </c>
      <c r="AQ2255">
        <v>0</v>
      </c>
      <c r="AR2255">
        <v>0</v>
      </c>
      <c r="AS2255">
        <v>0</v>
      </c>
      <c r="AT2255">
        <v>0</v>
      </c>
      <c r="AU2255">
        <v>0</v>
      </c>
      <c r="AV2255">
        <v>0</v>
      </c>
    </row>
    <row r="2256" spans="8:48" x14ac:dyDescent="0.3">
      <c r="H2256" t="s">
        <v>2702</v>
      </c>
      <c r="I2256" t="s">
        <v>2703</v>
      </c>
      <c r="J2256">
        <v>0</v>
      </c>
      <c r="K2256">
        <v>0</v>
      </c>
      <c r="L2256">
        <v>0</v>
      </c>
      <c r="M2256">
        <v>0</v>
      </c>
      <c r="N2256">
        <v>0</v>
      </c>
      <c r="O2256">
        <v>0</v>
      </c>
      <c r="P2256">
        <v>0</v>
      </c>
      <c r="Q2256">
        <v>0</v>
      </c>
      <c r="R2256">
        <v>0</v>
      </c>
      <c r="S2256">
        <v>0</v>
      </c>
      <c r="T2256">
        <v>0</v>
      </c>
      <c r="U2256">
        <v>1.3696999999999999</v>
      </c>
      <c r="V2256">
        <v>1.5451999999999999</v>
      </c>
      <c r="W2256">
        <v>0.83560000000000001</v>
      </c>
      <c r="X2256">
        <v>0.70020000000000004</v>
      </c>
      <c r="Y2256">
        <v>0</v>
      </c>
      <c r="Z2256">
        <v>0</v>
      </c>
      <c r="AA2256">
        <v>0</v>
      </c>
      <c r="AB2256">
        <v>0</v>
      </c>
      <c r="AC2256">
        <v>0.93500000000000005</v>
      </c>
      <c r="AD2256">
        <v>2.9298999999999999</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row>
    <row r="2257" spans="8:48" x14ac:dyDescent="0.3">
      <c r="H2257" t="s">
        <v>699</v>
      </c>
      <c r="I2257" t="s">
        <v>700</v>
      </c>
      <c r="J2257">
        <v>0</v>
      </c>
      <c r="K2257">
        <v>0</v>
      </c>
      <c r="L2257">
        <v>0</v>
      </c>
      <c r="M2257">
        <v>0</v>
      </c>
      <c r="N2257">
        <v>0</v>
      </c>
      <c r="O2257">
        <v>0</v>
      </c>
      <c r="P2257">
        <v>0</v>
      </c>
      <c r="Q2257">
        <v>0</v>
      </c>
      <c r="R2257">
        <v>0</v>
      </c>
      <c r="S2257">
        <v>0</v>
      </c>
      <c r="T2257">
        <v>0</v>
      </c>
      <c r="U2257">
        <v>1.0539000000000001</v>
      </c>
      <c r="V2257">
        <v>1.1108</v>
      </c>
      <c r="W2257">
        <v>0.97599999999999998</v>
      </c>
      <c r="X2257">
        <v>0.92020000000000002</v>
      </c>
      <c r="Y2257">
        <v>1.5687</v>
      </c>
      <c r="Z2257">
        <v>1.3752</v>
      </c>
      <c r="AA2257">
        <v>1.4114</v>
      </c>
      <c r="AB2257">
        <v>1.446</v>
      </c>
      <c r="AC2257">
        <v>1.3904000000000001</v>
      </c>
      <c r="AD2257">
        <v>0.87639999999999996</v>
      </c>
      <c r="AE2257">
        <v>1.6456</v>
      </c>
      <c r="AF2257">
        <v>1.8755999999999999</v>
      </c>
      <c r="AG2257">
        <v>0.93320000000000003</v>
      </c>
      <c r="AH2257">
        <v>0</v>
      </c>
      <c r="AI2257">
        <v>0</v>
      </c>
      <c r="AJ2257">
        <v>0</v>
      </c>
      <c r="AK2257">
        <v>0</v>
      </c>
      <c r="AL2257">
        <v>0</v>
      </c>
      <c r="AM2257">
        <v>0</v>
      </c>
      <c r="AN2257">
        <v>0</v>
      </c>
      <c r="AO2257">
        <v>0</v>
      </c>
      <c r="AP2257">
        <v>0</v>
      </c>
      <c r="AQ2257">
        <v>0</v>
      </c>
      <c r="AR2257">
        <v>0</v>
      </c>
      <c r="AS2257">
        <v>0</v>
      </c>
      <c r="AT2257">
        <v>0</v>
      </c>
      <c r="AU2257">
        <v>0</v>
      </c>
      <c r="AV2257">
        <v>0</v>
      </c>
    </row>
    <row r="2258" spans="8:48" x14ac:dyDescent="0.3">
      <c r="H2258" t="s">
        <v>765</v>
      </c>
      <c r="I2258" t="s">
        <v>766</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0.55469999999999997</v>
      </c>
      <c r="AI2258">
        <v>1.0176000000000001</v>
      </c>
      <c r="AJ2258">
        <v>0.69930000000000003</v>
      </c>
      <c r="AK2258">
        <v>0.64839999999999998</v>
      </c>
      <c r="AL2258">
        <v>1.0069999999999999</v>
      </c>
      <c r="AM2258">
        <v>1.1285000000000001</v>
      </c>
      <c r="AN2258">
        <v>1.0208999999999999</v>
      </c>
      <c r="AO2258">
        <v>0.80930000000000002</v>
      </c>
      <c r="AP2258">
        <v>0.66239999999999999</v>
      </c>
      <c r="AQ2258">
        <v>0</v>
      </c>
      <c r="AR2258">
        <v>0</v>
      </c>
      <c r="AS2258">
        <v>0</v>
      </c>
      <c r="AT2258">
        <v>0</v>
      </c>
      <c r="AU2258">
        <v>0</v>
      </c>
      <c r="AV2258">
        <v>0</v>
      </c>
    </row>
    <row r="2259" spans="8:48" x14ac:dyDescent="0.3">
      <c r="H2259" t="s">
        <v>767</v>
      </c>
      <c r="I2259" t="s">
        <v>768</v>
      </c>
      <c r="J2259">
        <v>0</v>
      </c>
      <c r="K2259">
        <v>0</v>
      </c>
      <c r="L2259">
        <v>0</v>
      </c>
      <c r="M2259">
        <v>0</v>
      </c>
      <c r="N2259">
        <v>0</v>
      </c>
      <c r="O2259">
        <v>0</v>
      </c>
      <c r="P2259">
        <v>0</v>
      </c>
      <c r="Q2259">
        <v>0</v>
      </c>
      <c r="R2259">
        <v>0</v>
      </c>
      <c r="S2259">
        <v>0</v>
      </c>
      <c r="T2259">
        <v>0</v>
      </c>
      <c r="U2259">
        <v>1.0568</v>
      </c>
      <c r="V2259">
        <v>1.2989999999999999</v>
      </c>
      <c r="W2259">
        <v>0.80959999999999999</v>
      </c>
      <c r="X2259">
        <v>0.9869</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row>
    <row r="2260" spans="8:48" x14ac:dyDescent="0.3">
      <c r="H2260" t="s">
        <v>3305</v>
      </c>
      <c r="I2260" t="s">
        <v>3306</v>
      </c>
      <c r="J2260">
        <v>0</v>
      </c>
      <c r="K2260">
        <v>0</v>
      </c>
      <c r="L2260">
        <v>0</v>
      </c>
      <c r="M2260">
        <v>0</v>
      </c>
      <c r="N2260">
        <v>0</v>
      </c>
      <c r="O2260">
        <v>0</v>
      </c>
      <c r="P2260">
        <v>0</v>
      </c>
      <c r="Q2260">
        <v>0</v>
      </c>
      <c r="R2260">
        <v>0</v>
      </c>
      <c r="S2260">
        <v>0</v>
      </c>
      <c r="T2260">
        <v>0</v>
      </c>
      <c r="U2260">
        <v>0.95699999999999996</v>
      </c>
      <c r="V2260">
        <v>0.67400000000000004</v>
      </c>
      <c r="W2260">
        <v>0.99570000000000003</v>
      </c>
      <c r="X2260">
        <v>0.91180000000000005</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row>
    <row r="2261" spans="8:48" x14ac:dyDescent="0.3">
      <c r="H2261" t="s">
        <v>1469</v>
      </c>
      <c r="I2261" t="s">
        <v>1470</v>
      </c>
      <c r="J2261">
        <v>0</v>
      </c>
      <c r="K2261">
        <v>0</v>
      </c>
      <c r="L2261">
        <v>0</v>
      </c>
      <c r="M2261">
        <v>0</v>
      </c>
      <c r="N2261">
        <v>0</v>
      </c>
      <c r="O2261">
        <v>0</v>
      </c>
      <c r="P2261">
        <v>0</v>
      </c>
      <c r="Q2261">
        <v>0</v>
      </c>
      <c r="R2261">
        <v>0</v>
      </c>
      <c r="S2261">
        <v>0</v>
      </c>
      <c r="T2261">
        <v>0</v>
      </c>
      <c r="U2261">
        <v>0</v>
      </c>
      <c r="V2261">
        <v>0</v>
      </c>
      <c r="W2261">
        <v>0</v>
      </c>
      <c r="X2261">
        <v>0</v>
      </c>
      <c r="Y2261">
        <v>0</v>
      </c>
      <c r="Z2261">
        <v>1.4370000000000001</v>
      </c>
      <c r="AA2261">
        <v>1.2989999999999999</v>
      </c>
      <c r="AB2261">
        <v>1.6306</v>
      </c>
      <c r="AC2261">
        <v>1.3387</v>
      </c>
      <c r="AD2261">
        <v>0.86140000000000005</v>
      </c>
      <c r="AE2261">
        <v>1.2947</v>
      </c>
      <c r="AF2261">
        <v>1.2074</v>
      </c>
      <c r="AG2261">
        <v>1.0974999999999999</v>
      </c>
      <c r="AH2261">
        <v>1.1580999999999999</v>
      </c>
      <c r="AI2261">
        <v>1.419</v>
      </c>
      <c r="AJ2261">
        <v>1.1412</v>
      </c>
      <c r="AK2261">
        <v>0.47</v>
      </c>
      <c r="AL2261">
        <v>0.50109999999999999</v>
      </c>
      <c r="AM2261">
        <v>0</v>
      </c>
      <c r="AN2261">
        <v>0</v>
      </c>
      <c r="AO2261">
        <v>0</v>
      </c>
      <c r="AP2261">
        <v>0</v>
      </c>
      <c r="AQ2261">
        <v>0</v>
      </c>
      <c r="AR2261">
        <v>0</v>
      </c>
      <c r="AS2261">
        <v>0</v>
      </c>
      <c r="AT2261">
        <v>0</v>
      </c>
      <c r="AU2261">
        <v>0</v>
      </c>
      <c r="AV2261">
        <v>0</v>
      </c>
    </row>
    <row r="2262" spans="8:48" x14ac:dyDescent="0.3">
      <c r="H2262" t="s">
        <v>421</v>
      </c>
      <c r="I2262" t="s">
        <v>581</v>
      </c>
      <c r="J2262">
        <v>0</v>
      </c>
      <c r="K2262">
        <v>0</v>
      </c>
      <c r="L2262">
        <v>0</v>
      </c>
      <c r="M2262">
        <v>0</v>
      </c>
      <c r="N2262">
        <v>0</v>
      </c>
      <c r="O2262">
        <v>0</v>
      </c>
      <c r="P2262">
        <v>0</v>
      </c>
      <c r="Q2262">
        <v>0</v>
      </c>
      <c r="R2262">
        <v>0</v>
      </c>
      <c r="S2262">
        <v>0</v>
      </c>
      <c r="T2262">
        <v>0</v>
      </c>
      <c r="U2262">
        <v>0</v>
      </c>
      <c r="V2262">
        <v>0</v>
      </c>
      <c r="W2262">
        <v>0</v>
      </c>
      <c r="X2262">
        <v>0</v>
      </c>
      <c r="Y2262">
        <v>0.74519999999999997</v>
      </c>
      <c r="Z2262">
        <v>1.0978000000000001</v>
      </c>
      <c r="AA2262">
        <v>1.4492</v>
      </c>
      <c r="AB2262">
        <v>1.8947000000000001</v>
      </c>
      <c r="AC2262">
        <v>1.2912999999999999</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row>
    <row r="2263" spans="8:48" x14ac:dyDescent="0.3">
      <c r="H2263" t="s">
        <v>695</v>
      </c>
      <c r="I2263" t="s">
        <v>696</v>
      </c>
      <c r="J2263">
        <v>0</v>
      </c>
      <c r="K2263">
        <v>0</v>
      </c>
      <c r="L2263">
        <v>0</v>
      </c>
      <c r="M2263">
        <v>0</v>
      </c>
      <c r="N2263">
        <v>0</v>
      </c>
      <c r="O2263">
        <v>0</v>
      </c>
      <c r="P2263">
        <v>0</v>
      </c>
      <c r="Q2263">
        <v>0</v>
      </c>
      <c r="R2263">
        <v>0</v>
      </c>
      <c r="S2263">
        <v>0</v>
      </c>
      <c r="T2263">
        <v>0</v>
      </c>
      <c r="U2263">
        <v>1.9544999999999999</v>
      </c>
      <c r="V2263">
        <v>2.3815</v>
      </c>
      <c r="W2263">
        <v>1.5145</v>
      </c>
      <c r="X2263">
        <v>1.3439000000000001</v>
      </c>
      <c r="Y2263">
        <v>1.0189999999999999</v>
      </c>
      <c r="Z2263">
        <v>1.4142999999999999</v>
      </c>
      <c r="AA2263">
        <v>1.6251</v>
      </c>
      <c r="AB2263">
        <v>1.7336</v>
      </c>
      <c r="AC2263">
        <v>1.9781</v>
      </c>
      <c r="AD2263">
        <v>2.0977999999999999</v>
      </c>
      <c r="AE2263">
        <v>1.7021999999999999</v>
      </c>
      <c r="AF2263">
        <v>0.63890000000000002</v>
      </c>
      <c r="AG2263">
        <v>0</v>
      </c>
      <c r="AH2263">
        <v>0</v>
      </c>
      <c r="AI2263">
        <v>0</v>
      </c>
      <c r="AJ2263">
        <v>0</v>
      </c>
      <c r="AK2263">
        <v>0</v>
      </c>
      <c r="AL2263">
        <v>0</v>
      </c>
      <c r="AM2263">
        <v>0</v>
      </c>
      <c r="AN2263">
        <v>0</v>
      </c>
      <c r="AO2263">
        <v>0</v>
      </c>
      <c r="AP2263">
        <v>0</v>
      </c>
      <c r="AQ2263">
        <v>0</v>
      </c>
      <c r="AR2263">
        <v>0</v>
      </c>
      <c r="AS2263">
        <v>0</v>
      </c>
      <c r="AT2263">
        <v>0</v>
      </c>
      <c r="AU2263">
        <v>0</v>
      </c>
      <c r="AV2263">
        <v>0</v>
      </c>
    </row>
    <row r="2264" spans="8:48" x14ac:dyDescent="0.3">
      <c r="H2264" t="s">
        <v>3307</v>
      </c>
      <c r="I2264" t="s">
        <v>3308</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0.46250000000000002</v>
      </c>
      <c r="AP2264">
        <v>0.43969999999999998</v>
      </c>
      <c r="AQ2264">
        <v>0.51629999999999998</v>
      </c>
      <c r="AR2264">
        <v>0.36199999999999999</v>
      </c>
      <c r="AS2264">
        <v>0</v>
      </c>
      <c r="AT2264">
        <v>0</v>
      </c>
      <c r="AU2264">
        <v>0</v>
      </c>
      <c r="AV2264">
        <v>0</v>
      </c>
    </row>
    <row r="2265" spans="8:48" x14ac:dyDescent="0.3">
      <c r="H2265" t="s">
        <v>1226</v>
      </c>
      <c r="I2265" t="s">
        <v>1227</v>
      </c>
      <c r="J2265">
        <v>0</v>
      </c>
      <c r="K2265">
        <v>0</v>
      </c>
      <c r="L2265">
        <v>0</v>
      </c>
      <c r="M2265">
        <v>0</v>
      </c>
      <c r="N2265">
        <v>0</v>
      </c>
      <c r="O2265">
        <v>0</v>
      </c>
      <c r="P2265">
        <v>0</v>
      </c>
      <c r="Q2265">
        <v>0</v>
      </c>
      <c r="R2265">
        <v>0</v>
      </c>
      <c r="S2265">
        <v>0</v>
      </c>
      <c r="T2265">
        <v>0</v>
      </c>
      <c r="U2265">
        <v>0.38550000000000001</v>
      </c>
      <c r="V2265">
        <v>0.38369999999999999</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row>
    <row r="2266" spans="8:48" x14ac:dyDescent="0.3">
      <c r="H2266" t="s">
        <v>1521</v>
      </c>
      <c r="I2266" t="s">
        <v>1522</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0.97340000000000004</v>
      </c>
      <c r="AM2266">
        <v>1.6556</v>
      </c>
      <c r="AN2266">
        <v>1.4823</v>
      </c>
      <c r="AO2266">
        <v>1.3098000000000001</v>
      </c>
      <c r="AP2266">
        <v>1.1947000000000001</v>
      </c>
      <c r="AQ2266">
        <v>0.46760000000000002</v>
      </c>
      <c r="AR2266">
        <v>0</v>
      </c>
      <c r="AS2266">
        <v>0</v>
      </c>
      <c r="AT2266">
        <v>0</v>
      </c>
      <c r="AU2266">
        <v>0</v>
      </c>
      <c r="AV2266">
        <v>0</v>
      </c>
    </row>
    <row r="2267" spans="8:48" x14ac:dyDescent="0.3">
      <c r="H2267" t="s">
        <v>1531</v>
      </c>
      <c r="I2267" t="s">
        <v>1532</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1.3835</v>
      </c>
      <c r="AD2267">
        <v>0.52969999999999995</v>
      </c>
      <c r="AE2267">
        <v>1.3337000000000001</v>
      </c>
      <c r="AF2267">
        <v>0</v>
      </c>
      <c r="AG2267">
        <v>0</v>
      </c>
      <c r="AH2267">
        <v>0</v>
      </c>
      <c r="AI2267">
        <v>0</v>
      </c>
      <c r="AJ2267">
        <v>0</v>
      </c>
      <c r="AK2267">
        <v>0</v>
      </c>
      <c r="AL2267">
        <v>0</v>
      </c>
      <c r="AM2267">
        <v>0</v>
      </c>
      <c r="AN2267">
        <v>0</v>
      </c>
      <c r="AO2267">
        <v>0</v>
      </c>
      <c r="AP2267">
        <v>0</v>
      </c>
      <c r="AQ2267">
        <v>0</v>
      </c>
      <c r="AR2267">
        <v>0</v>
      </c>
      <c r="AS2267">
        <v>0</v>
      </c>
      <c r="AT2267">
        <v>0</v>
      </c>
      <c r="AU2267">
        <v>0</v>
      </c>
      <c r="AV2267">
        <v>0</v>
      </c>
    </row>
    <row r="2268" spans="8:48" x14ac:dyDescent="0.3">
      <c r="H2268" t="s">
        <v>1535</v>
      </c>
      <c r="I2268" t="s">
        <v>1536</v>
      </c>
      <c r="J2268">
        <v>0</v>
      </c>
      <c r="K2268">
        <v>0</v>
      </c>
      <c r="L2268">
        <v>0</v>
      </c>
      <c r="M2268">
        <v>0</v>
      </c>
      <c r="N2268">
        <v>0</v>
      </c>
      <c r="O2268">
        <v>0</v>
      </c>
      <c r="P2268">
        <v>0</v>
      </c>
      <c r="Q2268">
        <v>0</v>
      </c>
      <c r="R2268">
        <v>0</v>
      </c>
      <c r="S2268">
        <v>0</v>
      </c>
      <c r="T2268">
        <v>0</v>
      </c>
      <c r="U2268">
        <v>1.1608000000000001</v>
      </c>
      <c r="V2268">
        <v>1.1277999999999999</v>
      </c>
      <c r="W2268">
        <v>1.0748</v>
      </c>
      <c r="X2268">
        <v>0.64480000000000004</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row>
    <row r="2269" spans="8:48" x14ac:dyDescent="0.3">
      <c r="H2269" t="s">
        <v>435</v>
      </c>
      <c r="I2269" t="s">
        <v>592</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8.9999999999999993E-3</v>
      </c>
      <c r="AK2269">
        <v>0</v>
      </c>
      <c r="AL2269">
        <v>0</v>
      </c>
      <c r="AM2269">
        <v>0</v>
      </c>
      <c r="AN2269">
        <v>0</v>
      </c>
      <c r="AO2269">
        <v>0</v>
      </c>
      <c r="AP2269">
        <v>0</v>
      </c>
      <c r="AQ2269">
        <v>0</v>
      </c>
      <c r="AR2269">
        <v>0</v>
      </c>
      <c r="AS2269">
        <v>0</v>
      </c>
      <c r="AT2269">
        <v>0</v>
      </c>
      <c r="AU2269">
        <v>0</v>
      </c>
      <c r="AV2269">
        <v>0</v>
      </c>
    </row>
    <row r="2270" spans="8:48" x14ac:dyDescent="0.3">
      <c r="H2270" t="s">
        <v>1230</v>
      </c>
      <c r="I2270" t="s">
        <v>1231</v>
      </c>
      <c r="J2270">
        <v>0</v>
      </c>
      <c r="K2270">
        <v>0</v>
      </c>
      <c r="L2270">
        <v>0</v>
      </c>
      <c r="M2270">
        <v>0</v>
      </c>
      <c r="N2270">
        <v>0</v>
      </c>
      <c r="O2270">
        <v>0</v>
      </c>
      <c r="P2270">
        <v>0</v>
      </c>
      <c r="Q2270">
        <v>0</v>
      </c>
      <c r="R2270">
        <v>0</v>
      </c>
      <c r="S2270">
        <v>0</v>
      </c>
      <c r="T2270">
        <v>0</v>
      </c>
      <c r="U2270">
        <v>1.4743999999999999</v>
      </c>
      <c r="V2270">
        <v>1.5847</v>
      </c>
      <c r="W2270">
        <v>1.4587000000000001</v>
      </c>
      <c r="X2270">
        <v>1.1509</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row>
    <row r="2271" spans="8:48" x14ac:dyDescent="0.3">
      <c r="H2271" t="s">
        <v>802</v>
      </c>
      <c r="I2271" t="s">
        <v>803</v>
      </c>
      <c r="J2271">
        <v>0</v>
      </c>
      <c r="K2271">
        <v>0</v>
      </c>
      <c r="L2271">
        <v>0</v>
      </c>
      <c r="M2271">
        <v>0</v>
      </c>
      <c r="N2271">
        <v>0</v>
      </c>
      <c r="O2271">
        <v>0</v>
      </c>
      <c r="P2271">
        <v>0</v>
      </c>
      <c r="Q2271">
        <v>0</v>
      </c>
      <c r="R2271">
        <v>0</v>
      </c>
      <c r="S2271">
        <v>0</v>
      </c>
      <c r="T2271">
        <v>0</v>
      </c>
      <c r="U2271">
        <v>0</v>
      </c>
      <c r="V2271">
        <v>0</v>
      </c>
      <c r="W2271">
        <v>0</v>
      </c>
      <c r="X2271">
        <v>0</v>
      </c>
      <c r="Y2271">
        <v>1.9863</v>
      </c>
      <c r="Z2271">
        <v>1.7699</v>
      </c>
      <c r="AA2271">
        <v>1.681</v>
      </c>
      <c r="AB2271">
        <v>1.7569999999999999</v>
      </c>
      <c r="AC2271">
        <v>1.7446999999999999</v>
      </c>
      <c r="AD2271">
        <v>1.4815</v>
      </c>
      <c r="AE2271">
        <v>1.8333999999999999</v>
      </c>
      <c r="AF2271">
        <v>0</v>
      </c>
      <c r="AG2271">
        <v>0</v>
      </c>
      <c r="AH2271">
        <v>0</v>
      </c>
      <c r="AI2271">
        <v>0</v>
      </c>
      <c r="AJ2271">
        <v>0</v>
      </c>
      <c r="AK2271">
        <v>0</v>
      </c>
      <c r="AL2271">
        <v>0</v>
      </c>
      <c r="AM2271">
        <v>0</v>
      </c>
      <c r="AN2271">
        <v>0</v>
      </c>
      <c r="AO2271">
        <v>0</v>
      </c>
      <c r="AP2271">
        <v>0</v>
      </c>
      <c r="AQ2271">
        <v>0</v>
      </c>
      <c r="AR2271">
        <v>0</v>
      </c>
      <c r="AS2271">
        <v>0</v>
      </c>
      <c r="AT2271">
        <v>0</v>
      </c>
      <c r="AU2271">
        <v>0</v>
      </c>
      <c r="AV2271">
        <v>0</v>
      </c>
    </row>
    <row r="2272" spans="8:48" x14ac:dyDescent="0.3">
      <c r="H2272" t="s">
        <v>73</v>
      </c>
      <c r="I2272" t="s">
        <v>620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0.71779999999999999</v>
      </c>
      <c r="AI2272">
        <v>0.73519999999999996</v>
      </c>
      <c r="AJ2272">
        <v>0.74229999999999996</v>
      </c>
      <c r="AK2272">
        <v>0.90610000000000002</v>
      </c>
      <c r="AL2272">
        <v>0.32</v>
      </c>
      <c r="AM2272">
        <v>0</v>
      </c>
      <c r="AN2272">
        <v>0</v>
      </c>
      <c r="AO2272">
        <v>0</v>
      </c>
      <c r="AP2272">
        <v>0</v>
      </c>
      <c r="AQ2272">
        <v>0</v>
      </c>
      <c r="AR2272">
        <v>0</v>
      </c>
      <c r="AS2272">
        <v>0</v>
      </c>
      <c r="AT2272">
        <v>0</v>
      </c>
      <c r="AU2272">
        <v>0</v>
      </c>
      <c r="AV2272">
        <v>0</v>
      </c>
    </row>
    <row r="2273" spans="8:48" x14ac:dyDescent="0.3">
      <c r="H2273" t="s">
        <v>432</v>
      </c>
      <c r="I2273" t="s">
        <v>588</v>
      </c>
      <c r="J2273">
        <v>0</v>
      </c>
      <c r="K2273">
        <v>0</v>
      </c>
      <c r="L2273">
        <v>0</v>
      </c>
      <c r="M2273">
        <v>0</v>
      </c>
      <c r="N2273">
        <v>0</v>
      </c>
      <c r="O2273">
        <v>0</v>
      </c>
      <c r="P2273">
        <v>0</v>
      </c>
      <c r="Q2273">
        <v>0</v>
      </c>
      <c r="R2273">
        <v>0</v>
      </c>
      <c r="S2273">
        <v>0</v>
      </c>
      <c r="T2273">
        <v>0</v>
      </c>
      <c r="U2273">
        <v>1.6254</v>
      </c>
      <c r="V2273">
        <v>1.4994000000000001</v>
      </c>
      <c r="W2273">
        <v>0.68679999999999997</v>
      </c>
      <c r="X2273">
        <v>0.78139999999999998</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row>
    <row r="2274" spans="8:48" x14ac:dyDescent="0.3">
      <c r="H2274" t="s">
        <v>812</v>
      </c>
      <c r="I2274" t="s">
        <v>813</v>
      </c>
      <c r="J2274">
        <v>0</v>
      </c>
      <c r="K2274">
        <v>0</v>
      </c>
      <c r="L2274">
        <v>0</v>
      </c>
      <c r="M2274">
        <v>0</v>
      </c>
      <c r="N2274">
        <v>0</v>
      </c>
      <c r="O2274">
        <v>0</v>
      </c>
      <c r="P2274">
        <v>0</v>
      </c>
      <c r="Q2274">
        <v>0</v>
      </c>
      <c r="R2274">
        <v>0</v>
      </c>
      <c r="S2274">
        <v>0</v>
      </c>
      <c r="T2274">
        <v>0</v>
      </c>
      <c r="U2274">
        <v>1.0593999999999999</v>
      </c>
      <c r="V2274">
        <v>0.84140000000000004</v>
      </c>
      <c r="W2274">
        <v>1.0023</v>
      </c>
      <c r="X2274">
        <v>0.79690000000000005</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row>
    <row r="2275" spans="8:48" x14ac:dyDescent="0.3">
      <c r="H2275" t="s">
        <v>131</v>
      </c>
      <c r="I2275" t="s">
        <v>1098</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0.73660000000000003</v>
      </c>
      <c r="AR2275">
        <v>0.72870000000000001</v>
      </c>
      <c r="AS2275">
        <v>0</v>
      </c>
      <c r="AT2275">
        <v>0</v>
      </c>
      <c r="AU2275">
        <v>0</v>
      </c>
      <c r="AV2275">
        <v>0</v>
      </c>
    </row>
    <row r="2276" spans="8:48" x14ac:dyDescent="0.3">
      <c r="H2276" t="s">
        <v>814</v>
      </c>
      <c r="I2276" t="s">
        <v>815</v>
      </c>
      <c r="J2276">
        <v>0</v>
      </c>
      <c r="K2276">
        <v>0</v>
      </c>
      <c r="L2276">
        <v>0</v>
      </c>
      <c r="M2276">
        <v>0</v>
      </c>
      <c r="N2276">
        <v>0</v>
      </c>
      <c r="O2276">
        <v>0</v>
      </c>
      <c r="P2276">
        <v>0</v>
      </c>
      <c r="Q2276">
        <v>0</v>
      </c>
      <c r="R2276">
        <v>0</v>
      </c>
      <c r="S2276">
        <v>0</v>
      </c>
      <c r="T2276">
        <v>0</v>
      </c>
      <c r="U2276">
        <v>0</v>
      </c>
      <c r="V2276">
        <v>0</v>
      </c>
      <c r="W2276">
        <v>1.9061999999999999</v>
      </c>
      <c r="X2276">
        <v>2.0773000000000001</v>
      </c>
      <c r="Y2276">
        <v>2.58</v>
      </c>
      <c r="Z2276">
        <v>1.54</v>
      </c>
      <c r="AA2276">
        <v>1.5051000000000001</v>
      </c>
      <c r="AB2276">
        <v>1.5375000000000001</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row>
    <row r="2277" spans="8:48" x14ac:dyDescent="0.3">
      <c r="H2277" t="s">
        <v>2764</v>
      </c>
      <c r="I2277" t="s">
        <v>2765</v>
      </c>
      <c r="J2277">
        <v>0</v>
      </c>
      <c r="K2277">
        <v>0</v>
      </c>
      <c r="L2277">
        <v>0</v>
      </c>
      <c r="M2277">
        <v>0</v>
      </c>
      <c r="N2277">
        <v>0</v>
      </c>
      <c r="O2277">
        <v>0</v>
      </c>
      <c r="P2277">
        <v>0</v>
      </c>
      <c r="Q2277">
        <v>0</v>
      </c>
      <c r="R2277">
        <v>0</v>
      </c>
      <c r="S2277">
        <v>0</v>
      </c>
      <c r="T2277">
        <v>0</v>
      </c>
      <c r="U2277">
        <v>0</v>
      </c>
      <c r="V2277">
        <v>0</v>
      </c>
      <c r="W2277">
        <v>0</v>
      </c>
      <c r="X2277">
        <v>0</v>
      </c>
      <c r="Y2277">
        <v>1.0239</v>
      </c>
      <c r="Z2277">
        <v>1.0559000000000001</v>
      </c>
      <c r="AA2277">
        <v>1.1073999999999999</v>
      </c>
      <c r="AB2277">
        <v>1.2804</v>
      </c>
      <c r="AC2277">
        <v>0.70220000000000005</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row>
    <row r="2278" spans="8:48" x14ac:dyDescent="0.3">
      <c r="H2278" t="s">
        <v>1586</v>
      </c>
      <c r="I2278" t="s">
        <v>1587</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0.91339999999999999</v>
      </c>
      <c r="AH2278">
        <v>0.96819999999999995</v>
      </c>
      <c r="AI2278">
        <v>0.81869999999999998</v>
      </c>
      <c r="AJ2278">
        <v>0.60160000000000002</v>
      </c>
      <c r="AK2278">
        <v>0.60419999999999996</v>
      </c>
      <c r="AL2278">
        <v>0.55900000000000005</v>
      </c>
      <c r="AM2278">
        <v>0.58609999999999995</v>
      </c>
      <c r="AN2278">
        <v>0.46139999999999998</v>
      </c>
      <c r="AO2278">
        <v>0.57889999999999997</v>
      </c>
      <c r="AP2278">
        <v>0</v>
      </c>
      <c r="AQ2278">
        <v>0</v>
      </c>
      <c r="AR2278">
        <v>0</v>
      </c>
      <c r="AS2278">
        <v>0</v>
      </c>
      <c r="AT2278">
        <v>0</v>
      </c>
      <c r="AU2278">
        <v>0</v>
      </c>
      <c r="AV2278">
        <v>0</v>
      </c>
    </row>
    <row r="2279" spans="8:48" x14ac:dyDescent="0.3">
      <c r="H2279" t="s">
        <v>3309</v>
      </c>
      <c r="I2279" t="s">
        <v>3310</v>
      </c>
      <c r="J2279">
        <v>0</v>
      </c>
      <c r="K2279">
        <v>0</v>
      </c>
      <c r="L2279">
        <v>0</v>
      </c>
      <c r="M2279">
        <v>0</v>
      </c>
      <c r="N2279">
        <v>0</v>
      </c>
      <c r="O2279">
        <v>0</v>
      </c>
      <c r="P2279">
        <v>0</v>
      </c>
      <c r="Q2279">
        <v>0</v>
      </c>
      <c r="R2279">
        <v>0</v>
      </c>
      <c r="S2279">
        <v>0</v>
      </c>
      <c r="T2279">
        <v>0</v>
      </c>
      <c r="U2279">
        <v>0</v>
      </c>
      <c r="V2279">
        <v>0</v>
      </c>
      <c r="W2279">
        <v>0.71489999999999998</v>
      </c>
      <c r="X2279">
        <v>0.76239999999999997</v>
      </c>
      <c r="Y2279">
        <v>1.296</v>
      </c>
      <c r="Z2279">
        <v>0.90449999999999997</v>
      </c>
      <c r="AA2279">
        <v>0.75460000000000005</v>
      </c>
      <c r="AB2279">
        <v>0.74129999999999996</v>
      </c>
      <c r="AC2279">
        <v>0.60819999999999996</v>
      </c>
      <c r="AD2279">
        <v>0.51190000000000002</v>
      </c>
      <c r="AE2279">
        <v>0.38869999999999999</v>
      </c>
      <c r="AF2279">
        <v>0.32190000000000002</v>
      </c>
      <c r="AG2279">
        <v>0.14130000000000001</v>
      </c>
      <c r="AH2279">
        <v>0</v>
      </c>
      <c r="AI2279">
        <v>0</v>
      </c>
      <c r="AJ2279">
        <v>0</v>
      </c>
      <c r="AK2279">
        <v>0</v>
      </c>
      <c r="AL2279">
        <v>0</v>
      </c>
      <c r="AM2279">
        <v>0</v>
      </c>
      <c r="AN2279">
        <v>0</v>
      </c>
      <c r="AO2279">
        <v>0</v>
      </c>
      <c r="AP2279">
        <v>0</v>
      </c>
      <c r="AQ2279">
        <v>0</v>
      </c>
      <c r="AR2279">
        <v>0</v>
      </c>
      <c r="AS2279">
        <v>0</v>
      </c>
      <c r="AT2279">
        <v>0</v>
      </c>
      <c r="AU2279">
        <v>0</v>
      </c>
      <c r="AV2279">
        <v>0</v>
      </c>
    </row>
    <row r="2280" spans="8:48" x14ac:dyDescent="0.3">
      <c r="H2280" t="s">
        <v>820</v>
      </c>
      <c r="I2280" t="s">
        <v>821</v>
      </c>
      <c r="J2280">
        <v>0</v>
      </c>
      <c r="K2280">
        <v>0</v>
      </c>
      <c r="L2280">
        <v>0</v>
      </c>
      <c r="M2280">
        <v>0</v>
      </c>
      <c r="N2280">
        <v>0</v>
      </c>
      <c r="O2280">
        <v>0</v>
      </c>
      <c r="P2280">
        <v>0</v>
      </c>
      <c r="Q2280">
        <v>0</v>
      </c>
      <c r="R2280">
        <v>0</v>
      </c>
      <c r="S2280">
        <v>0</v>
      </c>
      <c r="T2280">
        <v>0</v>
      </c>
      <c r="U2280">
        <v>2.1211000000000002</v>
      </c>
      <c r="V2280">
        <v>2.1355</v>
      </c>
      <c r="W2280">
        <v>1.5650999999999999</v>
      </c>
      <c r="X2280">
        <v>0.96619999999999995</v>
      </c>
      <c r="Y2280">
        <v>1.2342</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row>
    <row r="2281" spans="8:48" x14ac:dyDescent="0.3">
      <c r="H2281" t="s">
        <v>680</v>
      </c>
      <c r="I2281" t="s">
        <v>681</v>
      </c>
      <c r="J2281">
        <v>0</v>
      </c>
      <c r="K2281">
        <v>0</v>
      </c>
      <c r="L2281">
        <v>0</v>
      </c>
      <c r="M2281">
        <v>0</v>
      </c>
      <c r="N2281">
        <v>0</v>
      </c>
      <c r="O2281">
        <v>0</v>
      </c>
      <c r="P2281">
        <v>0</v>
      </c>
      <c r="Q2281">
        <v>0</v>
      </c>
      <c r="R2281">
        <v>0</v>
      </c>
      <c r="S2281">
        <v>0</v>
      </c>
      <c r="T2281">
        <v>0</v>
      </c>
      <c r="U2281">
        <v>0</v>
      </c>
      <c r="V2281">
        <v>0</v>
      </c>
      <c r="W2281">
        <v>0</v>
      </c>
      <c r="X2281">
        <v>0</v>
      </c>
      <c r="Y2281">
        <v>1.6601999999999999</v>
      </c>
      <c r="Z2281">
        <v>0.66990000000000005</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row>
    <row r="2282" spans="8:48" x14ac:dyDescent="0.3">
      <c r="H2282" t="s">
        <v>1604</v>
      </c>
      <c r="I2282" t="s">
        <v>1605</v>
      </c>
      <c r="J2282">
        <v>0</v>
      </c>
      <c r="K2282">
        <v>0</v>
      </c>
      <c r="L2282">
        <v>0</v>
      </c>
      <c r="M2282">
        <v>0</v>
      </c>
      <c r="N2282">
        <v>0</v>
      </c>
      <c r="O2282">
        <v>0</v>
      </c>
      <c r="P2282">
        <v>0</v>
      </c>
      <c r="Q2282">
        <v>0</v>
      </c>
      <c r="R2282">
        <v>0</v>
      </c>
      <c r="S2282">
        <v>0</v>
      </c>
      <c r="T2282">
        <v>0</v>
      </c>
      <c r="U2282">
        <v>1.194</v>
      </c>
      <c r="V2282">
        <v>1.2244999999999999</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row>
    <row r="2283" spans="8:48" x14ac:dyDescent="0.3">
      <c r="H2283" t="s">
        <v>1606</v>
      </c>
      <c r="I2283" t="s">
        <v>1607</v>
      </c>
      <c r="J2283">
        <v>0</v>
      </c>
      <c r="K2283">
        <v>0</v>
      </c>
      <c r="L2283">
        <v>0</v>
      </c>
      <c r="M2283">
        <v>0</v>
      </c>
      <c r="N2283">
        <v>0</v>
      </c>
      <c r="O2283">
        <v>0</v>
      </c>
      <c r="P2283">
        <v>0</v>
      </c>
      <c r="Q2283">
        <v>0</v>
      </c>
      <c r="R2283">
        <v>0</v>
      </c>
      <c r="S2283">
        <v>0</v>
      </c>
      <c r="T2283">
        <v>0</v>
      </c>
      <c r="U2283">
        <v>0.77610000000000001</v>
      </c>
      <c r="V2283">
        <v>0.61050000000000004</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row>
    <row r="2284" spans="8:48" x14ac:dyDescent="0.3">
      <c r="H2284" t="s">
        <v>3311</v>
      </c>
      <c r="I2284" t="s">
        <v>3312</v>
      </c>
      <c r="J2284">
        <v>0</v>
      </c>
      <c r="K2284">
        <v>0</v>
      </c>
      <c r="L2284">
        <v>0</v>
      </c>
      <c r="M2284">
        <v>0</v>
      </c>
      <c r="N2284">
        <v>0</v>
      </c>
      <c r="O2284">
        <v>0</v>
      </c>
      <c r="P2284">
        <v>0</v>
      </c>
      <c r="Q2284">
        <v>0</v>
      </c>
      <c r="R2284">
        <v>0</v>
      </c>
      <c r="S2284">
        <v>0</v>
      </c>
      <c r="T2284">
        <v>0</v>
      </c>
      <c r="U2284">
        <v>1.3748</v>
      </c>
      <c r="V2284">
        <v>1.6526000000000001</v>
      </c>
      <c r="W2284">
        <v>2.0828000000000002</v>
      </c>
      <c r="X2284">
        <v>2.2143000000000002</v>
      </c>
      <c r="Y2284">
        <v>1.6062000000000001</v>
      </c>
      <c r="Z2284">
        <v>1.5226</v>
      </c>
      <c r="AA2284">
        <v>1.1107</v>
      </c>
      <c r="AB2284">
        <v>1.4016999999999999</v>
      </c>
      <c r="AC2284">
        <v>0.95950000000000002</v>
      </c>
      <c r="AD2284">
        <v>1.1628000000000001</v>
      </c>
      <c r="AE2284">
        <v>0.67520000000000002</v>
      </c>
      <c r="AF2284">
        <v>0</v>
      </c>
      <c r="AG2284">
        <v>0</v>
      </c>
      <c r="AH2284">
        <v>0</v>
      </c>
      <c r="AI2284">
        <v>0</v>
      </c>
      <c r="AJ2284">
        <v>0</v>
      </c>
      <c r="AK2284">
        <v>0</v>
      </c>
      <c r="AL2284">
        <v>0</v>
      </c>
      <c r="AM2284">
        <v>0</v>
      </c>
      <c r="AN2284">
        <v>0</v>
      </c>
      <c r="AO2284">
        <v>0</v>
      </c>
      <c r="AP2284">
        <v>0</v>
      </c>
      <c r="AQ2284">
        <v>0</v>
      </c>
      <c r="AR2284">
        <v>0</v>
      </c>
      <c r="AS2284">
        <v>0</v>
      </c>
      <c r="AT2284">
        <v>0</v>
      </c>
      <c r="AU2284">
        <v>0</v>
      </c>
      <c r="AV2284">
        <v>0</v>
      </c>
    </row>
    <row r="2285" spans="8:48" x14ac:dyDescent="0.3">
      <c r="H2285" t="s">
        <v>824</v>
      </c>
      <c r="I2285" t="s">
        <v>825</v>
      </c>
      <c r="J2285">
        <v>0</v>
      </c>
      <c r="K2285">
        <v>0</v>
      </c>
      <c r="L2285">
        <v>0</v>
      </c>
      <c r="M2285">
        <v>0</v>
      </c>
      <c r="N2285">
        <v>0</v>
      </c>
      <c r="O2285">
        <v>0</v>
      </c>
      <c r="P2285">
        <v>0</v>
      </c>
      <c r="Q2285">
        <v>0</v>
      </c>
      <c r="R2285">
        <v>0</v>
      </c>
      <c r="S2285">
        <v>0</v>
      </c>
      <c r="T2285">
        <v>0</v>
      </c>
      <c r="U2285">
        <v>0.78010000000000002</v>
      </c>
      <c r="V2285">
        <v>0.79530000000000001</v>
      </c>
      <c r="W2285">
        <v>2.1110000000000002</v>
      </c>
      <c r="X2285">
        <v>2.1099000000000001</v>
      </c>
      <c r="Y2285">
        <v>1.8994</v>
      </c>
      <c r="Z2285">
        <v>1.3257000000000001</v>
      </c>
      <c r="AA2285">
        <v>1.2655000000000001</v>
      </c>
      <c r="AB2285">
        <v>1.0696000000000001</v>
      </c>
      <c r="AC2285">
        <v>1.3028</v>
      </c>
      <c r="AD2285">
        <v>1.9431</v>
      </c>
      <c r="AE2285">
        <v>1.2467999999999999</v>
      </c>
      <c r="AF2285">
        <v>1.0568</v>
      </c>
      <c r="AG2285">
        <v>0.90349999999999997</v>
      </c>
      <c r="AH2285">
        <v>0.7954</v>
      </c>
      <c r="AI2285">
        <v>1.1061000000000001</v>
      </c>
      <c r="AJ2285">
        <v>0</v>
      </c>
      <c r="AK2285">
        <v>8.9999999999999998E-4</v>
      </c>
      <c r="AL2285">
        <v>0</v>
      </c>
      <c r="AM2285">
        <v>0</v>
      </c>
      <c r="AN2285">
        <v>0</v>
      </c>
      <c r="AO2285">
        <v>0</v>
      </c>
      <c r="AP2285">
        <v>0</v>
      </c>
      <c r="AQ2285">
        <v>0</v>
      </c>
      <c r="AR2285">
        <v>0</v>
      </c>
      <c r="AS2285">
        <v>0</v>
      </c>
      <c r="AT2285">
        <v>0</v>
      </c>
      <c r="AU2285">
        <v>0</v>
      </c>
      <c r="AV2285">
        <v>0</v>
      </c>
    </row>
    <row r="2286" spans="8:48" x14ac:dyDescent="0.3">
      <c r="H2286" t="s">
        <v>1616</v>
      </c>
      <c r="I2286" t="s">
        <v>1617</v>
      </c>
      <c r="J2286">
        <v>0</v>
      </c>
      <c r="K2286">
        <v>0</v>
      </c>
      <c r="L2286">
        <v>0</v>
      </c>
      <c r="M2286">
        <v>0</v>
      </c>
      <c r="N2286">
        <v>0</v>
      </c>
      <c r="O2286">
        <v>0</v>
      </c>
      <c r="P2286">
        <v>0</v>
      </c>
      <c r="Q2286">
        <v>0</v>
      </c>
      <c r="R2286">
        <v>0</v>
      </c>
      <c r="S2286">
        <v>0</v>
      </c>
      <c r="T2286">
        <v>0</v>
      </c>
      <c r="U2286">
        <v>1.353</v>
      </c>
      <c r="V2286">
        <v>0.8891</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row>
    <row r="2287" spans="8:48" x14ac:dyDescent="0.3">
      <c r="H2287" t="s">
        <v>834</v>
      </c>
      <c r="I2287" t="s">
        <v>835</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0.64500000000000002</v>
      </c>
      <c r="AE2287">
        <v>1.5107999999999999</v>
      </c>
      <c r="AF2287">
        <v>2.1665000000000001</v>
      </c>
      <c r="AG2287">
        <v>1.8389</v>
      </c>
      <c r="AH2287">
        <v>1.7703</v>
      </c>
      <c r="AI2287">
        <v>1.2944</v>
      </c>
      <c r="AJ2287">
        <v>0.87460000000000004</v>
      </c>
      <c r="AK2287">
        <v>0</v>
      </c>
      <c r="AL2287">
        <v>0</v>
      </c>
      <c r="AM2287">
        <v>0</v>
      </c>
      <c r="AN2287">
        <v>0</v>
      </c>
      <c r="AO2287">
        <v>0</v>
      </c>
      <c r="AP2287">
        <v>0</v>
      </c>
      <c r="AQ2287">
        <v>0</v>
      </c>
      <c r="AR2287">
        <v>0</v>
      </c>
      <c r="AS2287">
        <v>0</v>
      </c>
      <c r="AT2287">
        <v>0</v>
      </c>
      <c r="AU2287">
        <v>0</v>
      </c>
      <c r="AV2287">
        <v>0</v>
      </c>
    </row>
    <row r="2288" spans="8:48" x14ac:dyDescent="0.3">
      <c r="H2288" t="s">
        <v>842</v>
      </c>
      <c r="I2288" t="s">
        <v>843</v>
      </c>
      <c r="J2288">
        <v>0</v>
      </c>
      <c r="K2288">
        <v>0</v>
      </c>
      <c r="L2288">
        <v>0</v>
      </c>
      <c r="M2288">
        <v>0</v>
      </c>
      <c r="N2288">
        <v>0</v>
      </c>
      <c r="O2288">
        <v>0</v>
      </c>
      <c r="P2288">
        <v>0</v>
      </c>
      <c r="Q2288">
        <v>0</v>
      </c>
      <c r="R2288">
        <v>0</v>
      </c>
      <c r="S2288">
        <v>0</v>
      </c>
      <c r="T2288">
        <v>0</v>
      </c>
      <c r="U2288">
        <v>1.302</v>
      </c>
      <c r="V2288">
        <v>1.5585</v>
      </c>
      <c r="W2288">
        <v>1.758</v>
      </c>
      <c r="X2288">
        <v>2.0243000000000002</v>
      </c>
      <c r="Y2288">
        <v>1.8278000000000001</v>
      </c>
      <c r="Z2288">
        <v>1.1647000000000001</v>
      </c>
      <c r="AA2288">
        <v>0.91290000000000004</v>
      </c>
      <c r="AB2288">
        <v>1.1669</v>
      </c>
      <c r="AC2288">
        <v>0.55059999999999998</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row>
    <row r="2289" spans="8:48" x14ac:dyDescent="0.3">
      <c r="H2289" t="s">
        <v>3313</v>
      </c>
      <c r="I2289" t="s">
        <v>3314</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0.78449999999999998</v>
      </c>
      <c r="AK2289">
        <v>0.70030000000000003</v>
      </c>
      <c r="AL2289">
        <v>0</v>
      </c>
      <c r="AM2289">
        <v>0</v>
      </c>
      <c r="AN2289">
        <v>0</v>
      </c>
      <c r="AO2289">
        <v>0</v>
      </c>
      <c r="AP2289">
        <v>0</v>
      </c>
      <c r="AQ2289">
        <v>0</v>
      </c>
      <c r="AR2289">
        <v>0</v>
      </c>
      <c r="AS2289">
        <v>0</v>
      </c>
      <c r="AT2289">
        <v>0</v>
      </c>
      <c r="AU2289">
        <v>0</v>
      </c>
      <c r="AV2289">
        <v>0</v>
      </c>
    </row>
    <row r="2290" spans="8:48" x14ac:dyDescent="0.3">
      <c r="H2290" t="s">
        <v>1139</v>
      </c>
      <c r="I2290" t="s">
        <v>1140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0.70330000000000004</v>
      </c>
      <c r="AM2290">
        <v>0.7873</v>
      </c>
      <c r="AN2290">
        <v>0.90059999999999996</v>
      </c>
      <c r="AO2290">
        <v>0.68520000000000003</v>
      </c>
      <c r="AP2290">
        <v>0.65300000000000002</v>
      </c>
      <c r="AQ2290">
        <v>0.76249999999999996</v>
      </c>
      <c r="AR2290">
        <v>0.72540000000000004</v>
      </c>
      <c r="AS2290">
        <v>0.61909999999999998</v>
      </c>
      <c r="AT2290">
        <v>0</v>
      </c>
      <c r="AU2290">
        <v>0</v>
      </c>
      <c r="AV2290">
        <v>0</v>
      </c>
    </row>
    <row r="2291" spans="8:48" x14ac:dyDescent="0.3">
      <c r="H2291" t="s">
        <v>1672</v>
      </c>
      <c r="I2291" t="s">
        <v>1673</v>
      </c>
      <c r="J2291">
        <v>0</v>
      </c>
      <c r="K2291">
        <v>0</v>
      </c>
      <c r="L2291">
        <v>0</v>
      </c>
      <c r="M2291">
        <v>0</v>
      </c>
      <c r="N2291">
        <v>0</v>
      </c>
      <c r="O2291">
        <v>0</v>
      </c>
      <c r="P2291">
        <v>0</v>
      </c>
      <c r="Q2291">
        <v>0</v>
      </c>
      <c r="R2291">
        <v>0</v>
      </c>
      <c r="S2291">
        <v>0</v>
      </c>
      <c r="T2291">
        <v>0</v>
      </c>
      <c r="U2291">
        <v>1.2557</v>
      </c>
      <c r="V2291">
        <v>1.1403000000000001</v>
      </c>
      <c r="W2291">
        <v>1.6372</v>
      </c>
      <c r="X2291">
        <v>1.9267000000000001</v>
      </c>
      <c r="Y2291">
        <v>2.1821999999999999</v>
      </c>
      <c r="Z2291">
        <v>1.1237999999999999</v>
      </c>
      <c r="AA2291">
        <v>0.83689999999999998</v>
      </c>
      <c r="AB2291">
        <v>0.76680000000000004</v>
      </c>
      <c r="AC2291">
        <v>1.4408000000000001</v>
      </c>
      <c r="AD2291">
        <v>0.50760000000000005</v>
      </c>
      <c r="AE2291">
        <v>0.69730000000000003</v>
      </c>
      <c r="AF2291">
        <v>0</v>
      </c>
      <c r="AG2291">
        <v>0</v>
      </c>
      <c r="AH2291">
        <v>0</v>
      </c>
      <c r="AI2291">
        <v>0</v>
      </c>
      <c r="AJ2291">
        <v>0</v>
      </c>
      <c r="AK2291">
        <v>0</v>
      </c>
      <c r="AL2291">
        <v>0</v>
      </c>
      <c r="AM2291">
        <v>0</v>
      </c>
      <c r="AN2291">
        <v>0</v>
      </c>
      <c r="AO2291">
        <v>0</v>
      </c>
      <c r="AP2291">
        <v>0</v>
      </c>
      <c r="AQ2291">
        <v>0</v>
      </c>
      <c r="AR2291">
        <v>0</v>
      </c>
      <c r="AS2291">
        <v>0</v>
      </c>
      <c r="AT2291">
        <v>0</v>
      </c>
      <c r="AU2291">
        <v>0</v>
      </c>
      <c r="AV2291">
        <v>0</v>
      </c>
    </row>
    <row r="2292" spans="8:48" x14ac:dyDescent="0.3">
      <c r="H2292" t="s">
        <v>80</v>
      </c>
      <c r="I2292" t="s">
        <v>634</v>
      </c>
      <c r="J2292">
        <v>0</v>
      </c>
      <c r="K2292">
        <v>0</v>
      </c>
      <c r="L2292">
        <v>0</v>
      </c>
      <c r="M2292">
        <v>0</v>
      </c>
      <c r="N2292">
        <v>0</v>
      </c>
      <c r="O2292">
        <v>0</v>
      </c>
      <c r="P2292">
        <v>0</v>
      </c>
      <c r="Q2292">
        <v>0</v>
      </c>
      <c r="R2292">
        <v>0</v>
      </c>
      <c r="S2292">
        <v>0</v>
      </c>
      <c r="T2292">
        <v>0</v>
      </c>
      <c r="U2292">
        <v>1.0293000000000001</v>
      </c>
      <c r="V2292">
        <v>1.0232000000000001</v>
      </c>
      <c r="W2292">
        <v>1.2230000000000001</v>
      </c>
      <c r="X2292">
        <v>1.1972</v>
      </c>
      <c r="Y2292">
        <v>1.3806</v>
      </c>
      <c r="Z2292">
        <v>1.7076</v>
      </c>
      <c r="AA2292">
        <v>1.22</v>
      </c>
      <c r="AB2292">
        <v>1.4924999999999999</v>
      </c>
      <c r="AC2292">
        <v>1.6383000000000001</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row>
    <row r="2293" spans="8:48" x14ac:dyDescent="0.3">
      <c r="H2293" t="s">
        <v>854</v>
      </c>
      <c r="I2293" t="s">
        <v>855</v>
      </c>
      <c r="J2293">
        <v>0</v>
      </c>
      <c r="K2293">
        <v>0</v>
      </c>
      <c r="L2293">
        <v>0</v>
      </c>
      <c r="M2293">
        <v>0</v>
      </c>
      <c r="N2293">
        <v>0</v>
      </c>
      <c r="O2293">
        <v>0</v>
      </c>
      <c r="P2293">
        <v>0</v>
      </c>
      <c r="Q2293">
        <v>0</v>
      </c>
      <c r="R2293">
        <v>0</v>
      </c>
      <c r="S2293">
        <v>0</v>
      </c>
      <c r="T2293">
        <v>0</v>
      </c>
      <c r="U2293">
        <v>0</v>
      </c>
      <c r="V2293">
        <v>0</v>
      </c>
      <c r="W2293">
        <v>0</v>
      </c>
      <c r="X2293">
        <v>0</v>
      </c>
      <c r="Y2293">
        <v>1.1961999999999999</v>
      </c>
      <c r="Z2293">
        <v>1.7664</v>
      </c>
      <c r="AA2293">
        <v>1.8984000000000001</v>
      </c>
      <c r="AB2293">
        <v>1.8093999999999999</v>
      </c>
      <c r="AC2293">
        <v>2.0467</v>
      </c>
      <c r="AD2293">
        <v>1.7408999999999999</v>
      </c>
      <c r="AE2293">
        <v>1.3294999999999999</v>
      </c>
      <c r="AF2293">
        <v>1.4426000000000001</v>
      </c>
      <c r="AG2293">
        <v>2.2240000000000002</v>
      </c>
      <c r="AH2293">
        <v>2.0061</v>
      </c>
      <c r="AI2293">
        <v>1.8459000000000001</v>
      </c>
      <c r="AJ2293">
        <v>1.6229</v>
      </c>
      <c r="AK2293">
        <v>1.792</v>
      </c>
      <c r="AL2293">
        <v>1.6459999999999999</v>
      </c>
      <c r="AM2293">
        <v>0</v>
      </c>
      <c r="AN2293">
        <v>0</v>
      </c>
      <c r="AO2293">
        <v>0</v>
      </c>
      <c r="AP2293">
        <v>0</v>
      </c>
      <c r="AQ2293">
        <v>0</v>
      </c>
      <c r="AR2293">
        <v>0</v>
      </c>
      <c r="AS2293">
        <v>0</v>
      </c>
      <c r="AT2293">
        <v>0</v>
      </c>
      <c r="AU2293">
        <v>0</v>
      </c>
      <c r="AV2293">
        <v>0</v>
      </c>
    </row>
    <row r="2294" spans="8:48" x14ac:dyDescent="0.3">
      <c r="H2294" t="s">
        <v>452</v>
      </c>
      <c r="I2294" t="s">
        <v>608</v>
      </c>
      <c r="J2294">
        <v>0</v>
      </c>
      <c r="K2294">
        <v>0</v>
      </c>
      <c r="L2294">
        <v>0</v>
      </c>
      <c r="M2294">
        <v>0</v>
      </c>
      <c r="N2294">
        <v>0</v>
      </c>
      <c r="O2294">
        <v>0</v>
      </c>
      <c r="P2294">
        <v>0</v>
      </c>
      <c r="Q2294">
        <v>0</v>
      </c>
      <c r="R2294">
        <v>0</v>
      </c>
      <c r="S2294">
        <v>0</v>
      </c>
      <c r="T2294">
        <v>0</v>
      </c>
      <c r="U2294">
        <v>0.51119999999999999</v>
      </c>
      <c r="V2294">
        <v>0.65600000000000003</v>
      </c>
      <c r="W2294">
        <v>0.80189999999999995</v>
      </c>
      <c r="X2294">
        <v>0.62180000000000002</v>
      </c>
      <c r="Y2294">
        <v>2.0844</v>
      </c>
      <c r="Z2294">
        <v>1.9697</v>
      </c>
      <c r="AA2294">
        <v>1.7239</v>
      </c>
      <c r="AB2294">
        <v>1.5006999999999999</v>
      </c>
      <c r="AC2294">
        <v>1.9209000000000001</v>
      </c>
      <c r="AD2294">
        <v>2.2273000000000001</v>
      </c>
      <c r="AE2294">
        <v>1.5820000000000001</v>
      </c>
      <c r="AF2294">
        <v>1.9836</v>
      </c>
      <c r="AG2294">
        <v>1.4089</v>
      </c>
      <c r="AH2294">
        <v>1.1265000000000001</v>
      </c>
      <c r="AI2294">
        <v>1.0849</v>
      </c>
      <c r="AJ2294">
        <v>0.82469999999999999</v>
      </c>
      <c r="AK2294">
        <v>0.5111</v>
      </c>
      <c r="AL2294">
        <v>0</v>
      </c>
      <c r="AM2294">
        <v>0</v>
      </c>
      <c r="AN2294">
        <v>0</v>
      </c>
      <c r="AO2294">
        <v>0</v>
      </c>
      <c r="AP2294">
        <v>0</v>
      </c>
      <c r="AQ2294">
        <v>0</v>
      </c>
      <c r="AR2294">
        <v>0</v>
      </c>
      <c r="AS2294">
        <v>0</v>
      </c>
      <c r="AT2294">
        <v>0</v>
      </c>
      <c r="AU2294">
        <v>0</v>
      </c>
      <c r="AV2294">
        <v>0</v>
      </c>
    </row>
    <row r="2295" spans="8:48" x14ac:dyDescent="0.3">
      <c r="H2295" t="s">
        <v>1705</v>
      </c>
      <c r="I2295" t="s">
        <v>1706</v>
      </c>
      <c r="J2295">
        <v>0</v>
      </c>
      <c r="K2295">
        <v>0</v>
      </c>
      <c r="L2295">
        <v>0</v>
      </c>
      <c r="M2295">
        <v>0</v>
      </c>
      <c r="N2295">
        <v>0</v>
      </c>
      <c r="O2295">
        <v>0</v>
      </c>
      <c r="P2295">
        <v>0</v>
      </c>
      <c r="Q2295">
        <v>0</v>
      </c>
      <c r="R2295">
        <v>0</v>
      </c>
      <c r="S2295">
        <v>0</v>
      </c>
      <c r="T2295">
        <v>0</v>
      </c>
      <c r="U2295">
        <v>2.2549999999999999</v>
      </c>
      <c r="V2295">
        <v>3.5162</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row>
    <row r="2296" spans="8:48" x14ac:dyDescent="0.3">
      <c r="H2296" t="s">
        <v>142</v>
      </c>
      <c r="I2296" t="s">
        <v>1134</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1.0259</v>
      </c>
      <c r="AG2296">
        <v>1.0649999999999999</v>
      </c>
      <c r="AH2296">
        <v>0.87329999999999997</v>
      </c>
      <c r="AI2296">
        <v>0.99050000000000005</v>
      </c>
      <c r="AJ2296">
        <v>0.78390000000000004</v>
      </c>
      <c r="AK2296">
        <v>0</v>
      </c>
      <c r="AL2296">
        <v>0</v>
      </c>
      <c r="AM2296">
        <v>0</v>
      </c>
      <c r="AN2296">
        <v>0</v>
      </c>
      <c r="AO2296">
        <v>0</v>
      </c>
      <c r="AP2296">
        <v>0</v>
      </c>
      <c r="AQ2296">
        <v>0</v>
      </c>
      <c r="AR2296">
        <v>0</v>
      </c>
      <c r="AS2296">
        <v>0</v>
      </c>
      <c r="AT2296">
        <v>0</v>
      </c>
      <c r="AU2296">
        <v>0</v>
      </c>
      <c r="AV2296">
        <v>0</v>
      </c>
    </row>
    <row r="2297" spans="8:48" x14ac:dyDescent="0.3">
      <c r="H2297" t="s">
        <v>872</v>
      </c>
      <c r="I2297" t="s">
        <v>873</v>
      </c>
      <c r="J2297">
        <v>0</v>
      </c>
      <c r="K2297">
        <v>0</v>
      </c>
      <c r="L2297">
        <v>0</v>
      </c>
      <c r="M2297">
        <v>0</v>
      </c>
      <c r="N2297">
        <v>0</v>
      </c>
      <c r="O2297">
        <v>0</v>
      </c>
      <c r="P2297">
        <v>0</v>
      </c>
      <c r="Q2297">
        <v>0</v>
      </c>
      <c r="R2297">
        <v>0</v>
      </c>
      <c r="S2297">
        <v>0</v>
      </c>
      <c r="T2297">
        <v>0</v>
      </c>
      <c r="U2297">
        <v>1.0649</v>
      </c>
      <c r="V2297">
        <v>1.0104</v>
      </c>
      <c r="W2297">
        <v>1.7806999999999999</v>
      </c>
      <c r="X2297">
        <v>1.7192000000000001</v>
      </c>
      <c r="Y2297">
        <v>1.4189000000000001</v>
      </c>
      <c r="Z2297">
        <v>1.8063</v>
      </c>
      <c r="AA2297">
        <v>1.8969</v>
      </c>
      <c r="AB2297">
        <v>2.0148000000000001</v>
      </c>
      <c r="AC2297">
        <v>1.8394999999999999</v>
      </c>
      <c r="AD2297">
        <v>1.8759999999999999</v>
      </c>
      <c r="AE2297">
        <v>1.6317999999999999</v>
      </c>
      <c r="AF2297">
        <v>1.5795999999999999</v>
      </c>
      <c r="AG2297">
        <v>1.5213000000000001</v>
      </c>
      <c r="AH2297">
        <v>1.1176999999999999</v>
      </c>
      <c r="AI2297">
        <v>0.90910000000000002</v>
      </c>
      <c r="AJ2297">
        <v>0.89500000000000002</v>
      </c>
      <c r="AK2297">
        <v>1.673</v>
      </c>
      <c r="AL2297">
        <v>1.0446</v>
      </c>
      <c r="AM2297">
        <v>0.91049999999999998</v>
      </c>
      <c r="AN2297">
        <v>1.5373000000000001</v>
      </c>
      <c r="AO2297">
        <v>0.65580000000000005</v>
      </c>
      <c r="AP2297">
        <v>0.59350000000000003</v>
      </c>
      <c r="AQ2297">
        <v>0</v>
      </c>
      <c r="AR2297">
        <v>0</v>
      </c>
      <c r="AS2297">
        <v>0</v>
      </c>
      <c r="AT2297">
        <v>0</v>
      </c>
      <c r="AU2297">
        <v>0</v>
      </c>
      <c r="AV2297">
        <v>0</v>
      </c>
    </row>
    <row r="2298" spans="8:48" x14ac:dyDescent="0.3">
      <c r="H2298" t="s">
        <v>1213</v>
      </c>
      <c r="I2298" t="s">
        <v>1214</v>
      </c>
      <c r="J2298">
        <v>0</v>
      </c>
      <c r="K2298">
        <v>0</v>
      </c>
      <c r="L2298">
        <v>0</v>
      </c>
      <c r="M2298">
        <v>0</v>
      </c>
      <c r="N2298">
        <v>0</v>
      </c>
      <c r="O2298">
        <v>0</v>
      </c>
      <c r="P2298">
        <v>0</v>
      </c>
      <c r="Q2298">
        <v>0</v>
      </c>
      <c r="R2298">
        <v>0</v>
      </c>
      <c r="S2298">
        <v>0</v>
      </c>
      <c r="T2298">
        <v>0</v>
      </c>
      <c r="U2298">
        <v>0</v>
      </c>
      <c r="V2298">
        <v>0</v>
      </c>
      <c r="W2298">
        <v>0.66320000000000001</v>
      </c>
      <c r="X2298">
        <v>0.66100000000000003</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row>
    <row r="2299" spans="8:48" x14ac:dyDescent="0.3">
      <c r="H2299" t="s">
        <v>124</v>
      </c>
      <c r="I2299" t="s">
        <v>892</v>
      </c>
      <c r="J2299">
        <v>0</v>
      </c>
      <c r="K2299">
        <v>0</v>
      </c>
      <c r="L2299">
        <v>0</v>
      </c>
      <c r="M2299">
        <v>0</v>
      </c>
      <c r="N2299">
        <v>0</v>
      </c>
      <c r="O2299">
        <v>0</v>
      </c>
      <c r="P2299">
        <v>0</v>
      </c>
      <c r="Q2299">
        <v>0</v>
      </c>
      <c r="R2299">
        <v>0</v>
      </c>
      <c r="S2299">
        <v>0</v>
      </c>
      <c r="T2299">
        <v>0</v>
      </c>
      <c r="U2299">
        <v>1.3078000000000001</v>
      </c>
      <c r="V2299">
        <v>1.147</v>
      </c>
      <c r="W2299">
        <v>1.3063</v>
      </c>
      <c r="X2299">
        <v>1.2796000000000001</v>
      </c>
      <c r="Y2299">
        <v>1.8494999999999999</v>
      </c>
      <c r="Z2299">
        <v>1.71</v>
      </c>
      <c r="AA2299">
        <v>1.704</v>
      </c>
      <c r="AB2299">
        <v>1.8815</v>
      </c>
      <c r="AC2299">
        <v>1.8672</v>
      </c>
      <c r="AD2299">
        <v>0.73050000000000004</v>
      </c>
      <c r="AE2299">
        <v>1.7806999999999999</v>
      </c>
      <c r="AF2299">
        <v>1.0069999999999999</v>
      </c>
      <c r="AG2299">
        <v>1.4154</v>
      </c>
      <c r="AH2299">
        <v>1.3939999999999999</v>
      </c>
      <c r="AI2299">
        <v>1.2797000000000001</v>
      </c>
      <c r="AJ2299">
        <v>0</v>
      </c>
      <c r="AK2299">
        <v>0</v>
      </c>
      <c r="AL2299">
        <v>0</v>
      </c>
      <c r="AM2299">
        <v>0</v>
      </c>
      <c r="AN2299">
        <v>0</v>
      </c>
      <c r="AO2299">
        <v>0</v>
      </c>
      <c r="AP2299">
        <v>0</v>
      </c>
      <c r="AQ2299">
        <v>0</v>
      </c>
      <c r="AR2299">
        <v>0</v>
      </c>
      <c r="AS2299">
        <v>0</v>
      </c>
      <c r="AT2299">
        <v>0</v>
      </c>
      <c r="AU2299">
        <v>0</v>
      </c>
      <c r="AV2299">
        <v>0</v>
      </c>
    </row>
    <row r="2300" spans="8:48" x14ac:dyDescent="0.3">
      <c r="H2300" t="s">
        <v>1783</v>
      </c>
      <c r="I2300" t="s">
        <v>1784</v>
      </c>
      <c r="J2300">
        <v>0</v>
      </c>
      <c r="K2300">
        <v>0</v>
      </c>
      <c r="L2300">
        <v>0</v>
      </c>
      <c r="M2300">
        <v>0</v>
      </c>
      <c r="N2300">
        <v>0</v>
      </c>
      <c r="O2300">
        <v>0</v>
      </c>
      <c r="P2300">
        <v>0</v>
      </c>
      <c r="Q2300">
        <v>0</v>
      </c>
      <c r="R2300">
        <v>0</v>
      </c>
      <c r="S2300">
        <v>0</v>
      </c>
      <c r="T2300">
        <v>0</v>
      </c>
      <c r="U2300">
        <v>0</v>
      </c>
      <c r="V2300">
        <v>0</v>
      </c>
      <c r="W2300">
        <v>1.9004000000000001</v>
      </c>
      <c r="X2300">
        <v>2.7978999999999998</v>
      </c>
      <c r="Y2300">
        <v>1.4087000000000001</v>
      </c>
      <c r="Z2300">
        <v>1.3097000000000001</v>
      </c>
      <c r="AA2300">
        <v>1.5408999999999999</v>
      </c>
      <c r="AB2300">
        <v>1.7210000000000001</v>
      </c>
      <c r="AC2300">
        <v>2.2322000000000002</v>
      </c>
      <c r="AD2300">
        <v>1.9671000000000001</v>
      </c>
      <c r="AE2300">
        <v>1.6055999999999999</v>
      </c>
      <c r="AF2300">
        <v>1.6785000000000001</v>
      </c>
      <c r="AG2300">
        <v>2.0261999999999998</v>
      </c>
      <c r="AH2300">
        <v>1.4639</v>
      </c>
      <c r="AI2300">
        <v>1.3924000000000001</v>
      </c>
      <c r="AJ2300">
        <v>1.494</v>
      </c>
      <c r="AK2300">
        <v>0.99450000000000005</v>
      </c>
      <c r="AL2300">
        <v>0</v>
      </c>
      <c r="AM2300">
        <v>0</v>
      </c>
      <c r="AN2300">
        <v>0</v>
      </c>
      <c r="AO2300">
        <v>0</v>
      </c>
      <c r="AP2300">
        <v>0</v>
      </c>
      <c r="AQ2300">
        <v>0</v>
      </c>
      <c r="AR2300">
        <v>0</v>
      </c>
      <c r="AS2300">
        <v>0</v>
      </c>
      <c r="AT2300">
        <v>0</v>
      </c>
      <c r="AU2300">
        <v>0</v>
      </c>
      <c r="AV2300">
        <v>0</v>
      </c>
    </row>
    <row r="2301" spans="8:48" x14ac:dyDescent="0.3">
      <c r="H2301" t="s">
        <v>1821</v>
      </c>
      <c r="I2301" t="s">
        <v>1822</v>
      </c>
      <c r="J2301">
        <v>0</v>
      </c>
      <c r="K2301">
        <v>0</v>
      </c>
      <c r="L2301">
        <v>0</v>
      </c>
      <c r="M2301">
        <v>0</v>
      </c>
      <c r="N2301">
        <v>0</v>
      </c>
      <c r="O2301">
        <v>0</v>
      </c>
      <c r="P2301">
        <v>0</v>
      </c>
      <c r="Q2301">
        <v>0</v>
      </c>
      <c r="R2301">
        <v>0</v>
      </c>
      <c r="S2301">
        <v>0</v>
      </c>
      <c r="T2301">
        <v>0</v>
      </c>
      <c r="U2301">
        <v>0</v>
      </c>
      <c r="V2301">
        <v>0</v>
      </c>
      <c r="W2301">
        <v>1.0137</v>
      </c>
      <c r="X2301">
        <v>0.99</v>
      </c>
      <c r="Y2301">
        <v>1.2853000000000001</v>
      </c>
      <c r="Z2301">
        <v>1.5649999999999999</v>
      </c>
      <c r="AA2301">
        <v>1.4633</v>
      </c>
      <c r="AB2301">
        <v>1.1919999999999999</v>
      </c>
      <c r="AC2301">
        <v>1.4891000000000001</v>
      </c>
      <c r="AD2301">
        <v>1.0033000000000001</v>
      </c>
      <c r="AE2301">
        <v>1.5439000000000001</v>
      </c>
      <c r="AF2301">
        <v>1.2024999999999999</v>
      </c>
      <c r="AG2301">
        <v>1.3323</v>
      </c>
      <c r="AH2301">
        <v>0.79279999999999995</v>
      </c>
      <c r="AI2301">
        <v>0</v>
      </c>
      <c r="AJ2301">
        <v>0</v>
      </c>
      <c r="AK2301">
        <v>0</v>
      </c>
      <c r="AL2301">
        <v>0</v>
      </c>
      <c r="AM2301">
        <v>0</v>
      </c>
      <c r="AN2301">
        <v>0</v>
      </c>
      <c r="AO2301">
        <v>0</v>
      </c>
      <c r="AP2301">
        <v>0</v>
      </c>
      <c r="AQ2301">
        <v>0</v>
      </c>
      <c r="AR2301">
        <v>0</v>
      </c>
      <c r="AS2301">
        <v>0</v>
      </c>
      <c r="AT2301">
        <v>0</v>
      </c>
      <c r="AU2301">
        <v>0</v>
      </c>
      <c r="AV2301">
        <v>0</v>
      </c>
    </row>
    <row r="2302" spans="8:48" x14ac:dyDescent="0.3">
      <c r="H2302" t="s">
        <v>924</v>
      </c>
      <c r="I2302" t="s">
        <v>925</v>
      </c>
      <c r="J2302">
        <v>0</v>
      </c>
      <c r="K2302">
        <v>0</v>
      </c>
      <c r="L2302">
        <v>0</v>
      </c>
      <c r="M2302">
        <v>0</v>
      </c>
      <c r="N2302">
        <v>0</v>
      </c>
      <c r="O2302">
        <v>0</v>
      </c>
      <c r="P2302">
        <v>0</v>
      </c>
      <c r="Q2302">
        <v>0</v>
      </c>
      <c r="R2302">
        <v>0</v>
      </c>
      <c r="S2302">
        <v>0</v>
      </c>
      <c r="T2302">
        <v>0</v>
      </c>
      <c r="U2302">
        <v>1.23</v>
      </c>
      <c r="V2302">
        <v>1.1616</v>
      </c>
      <c r="W2302">
        <v>1.9572000000000001</v>
      </c>
      <c r="X2302">
        <v>1.8556999999999999</v>
      </c>
      <c r="Y2302">
        <v>1.8619000000000001</v>
      </c>
      <c r="Z2302">
        <v>1.1819999999999999</v>
      </c>
      <c r="AA2302">
        <v>1.5283</v>
      </c>
      <c r="AB2302">
        <v>1.8340000000000001</v>
      </c>
      <c r="AC2302">
        <v>1.5247999999999999</v>
      </c>
      <c r="AD2302">
        <v>1.0124</v>
      </c>
      <c r="AE2302">
        <v>0</v>
      </c>
      <c r="AF2302">
        <v>0</v>
      </c>
      <c r="AG2302">
        <v>0</v>
      </c>
      <c r="AH2302">
        <v>0</v>
      </c>
      <c r="AI2302">
        <v>0</v>
      </c>
      <c r="AJ2302">
        <v>0</v>
      </c>
      <c r="AK2302">
        <v>0</v>
      </c>
      <c r="AL2302">
        <v>0</v>
      </c>
      <c r="AM2302">
        <v>0</v>
      </c>
      <c r="AN2302">
        <v>0</v>
      </c>
      <c r="AO2302">
        <v>0</v>
      </c>
      <c r="AP2302">
        <v>0</v>
      </c>
      <c r="AQ2302">
        <v>0</v>
      </c>
      <c r="AR2302">
        <v>0</v>
      </c>
      <c r="AS2302">
        <v>0</v>
      </c>
      <c r="AT2302">
        <v>0</v>
      </c>
      <c r="AU2302">
        <v>0</v>
      </c>
      <c r="AV2302">
        <v>0</v>
      </c>
    </row>
    <row r="2303" spans="8:48" x14ac:dyDescent="0.3">
      <c r="H2303" t="s">
        <v>3040</v>
      </c>
      <c r="I2303" t="s">
        <v>3041</v>
      </c>
      <c r="J2303">
        <v>0</v>
      </c>
      <c r="K2303">
        <v>0</v>
      </c>
      <c r="L2303">
        <v>0</v>
      </c>
      <c r="M2303">
        <v>0</v>
      </c>
      <c r="N2303">
        <v>0</v>
      </c>
      <c r="O2303">
        <v>0</v>
      </c>
      <c r="P2303">
        <v>0</v>
      </c>
      <c r="Q2303">
        <v>0</v>
      </c>
      <c r="R2303">
        <v>0</v>
      </c>
      <c r="S2303">
        <v>0</v>
      </c>
      <c r="T2303">
        <v>0</v>
      </c>
      <c r="U2303">
        <v>1.8224</v>
      </c>
      <c r="V2303">
        <v>1.6261000000000001</v>
      </c>
      <c r="W2303">
        <v>1.0902000000000001</v>
      </c>
      <c r="X2303">
        <v>1.0251999999999999</v>
      </c>
      <c r="Y2303">
        <v>0.63449999999999995</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row>
    <row r="2304" spans="8:48" x14ac:dyDescent="0.3">
      <c r="H2304" t="s">
        <v>3046</v>
      </c>
      <c r="I2304" t="s">
        <v>3047</v>
      </c>
      <c r="J2304">
        <v>0</v>
      </c>
      <c r="K2304">
        <v>0</v>
      </c>
      <c r="L2304">
        <v>0</v>
      </c>
      <c r="M2304">
        <v>0</v>
      </c>
      <c r="N2304">
        <v>0</v>
      </c>
      <c r="O2304">
        <v>0</v>
      </c>
      <c r="P2304">
        <v>0</v>
      </c>
      <c r="Q2304">
        <v>0</v>
      </c>
      <c r="R2304">
        <v>0</v>
      </c>
      <c r="S2304">
        <v>0</v>
      </c>
      <c r="T2304">
        <v>0</v>
      </c>
      <c r="U2304">
        <v>1.4112</v>
      </c>
      <c r="V2304">
        <v>1.6167</v>
      </c>
      <c r="W2304">
        <v>1.4505999999999999</v>
      </c>
      <c r="X2304">
        <v>1.4895</v>
      </c>
      <c r="Y2304">
        <v>1.0664</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row>
    <row r="2305" spans="8:48" x14ac:dyDescent="0.3">
      <c r="H2305" t="s">
        <v>1885</v>
      </c>
      <c r="I2305" t="s">
        <v>1886</v>
      </c>
      <c r="J2305">
        <v>0</v>
      </c>
      <c r="K2305">
        <v>0</v>
      </c>
      <c r="L2305">
        <v>0</v>
      </c>
      <c r="M2305">
        <v>0</v>
      </c>
      <c r="N2305">
        <v>0</v>
      </c>
      <c r="O2305">
        <v>0</v>
      </c>
      <c r="P2305">
        <v>0</v>
      </c>
      <c r="Q2305">
        <v>0</v>
      </c>
      <c r="R2305">
        <v>0</v>
      </c>
      <c r="S2305">
        <v>0</v>
      </c>
      <c r="T2305">
        <v>0</v>
      </c>
      <c r="U2305">
        <v>0</v>
      </c>
      <c r="V2305">
        <v>0</v>
      </c>
      <c r="W2305">
        <v>1.2778</v>
      </c>
      <c r="X2305">
        <v>1.002</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row>
    <row r="2306" spans="8:48" x14ac:dyDescent="0.3">
      <c r="H2306" t="s">
        <v>1903</v>
      </c>
      <c r="I2306" t="s">
        <v>1904</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0.65710000000000002</v>
      </c>
      <c r="AH2306">
        <v>1.2283999999999999</v>
      </c>
      <c r="AI2306">
        <v>0.9294</v>
      </c>
      <c r="AJ2306">
        <v>0.96319999999999995</v>
      </c>
      <c r="AK2306">
        <v>0.89629999999999999</v>
      </c>
      <c r="AL2306">
        <v>0.96440000000000003</v>
      </c>
      <c r="AM2306">
        <v>0.87790000000000001</v>
      </c>
      <c r="AN2306">
        <v>0.96709999999999996</v>
      </c>
      <c r="AO2306">
        <v>1.0481</v>
      </c>
      <c r="AP2306">
        <v>0.85960000000000003</v>
      </c>
      <c r="AQ2306">
        <v>0</v>
      </c>
      <c r="AR2306">
        <v>0</v>
      </c>
      <c r="AS2306">
        <v>0</v>
      </c>
      <c r="AT2306">
        <v>0</v>
      </c>
      <c r="AU2306">
        <v>0</v>
      </c>
      <c r="AV2306">
        <v>0</v>
      </c>
    </row>
    <row r="2307" spans="8:48" x14ac:dyDescent="0.3">
      <c r="H2307" t="s">
        <v>3315</v>
      </c>
      <c r="I2307" t="s">
        <v>3316</v>
      </c>
      <c r="J2307">
        <v>0</v>
      </c>
      <c r="K2307">
        <v>0</v>
      </c>
      <c r="L2307">
        <v>0</v>
      </c>
      <c r="M2307">
        <v>0</v>
      </c>
      <c r="N2307">
        <v>0</v>
      </c>
      <c r="O2307">
        <v>0</v>
      </c>
      <c r="P2307">
        <v>0</v>
      </c>
      <c r="Q2307">
        <v>0</v>
      </c>
      <c r="R2307">
        <v>0</v>
      </c>
      <c r="S2307">
        <v>0</v>
      </c>
      <c r="T2307">
        <v>0</v>
      </c>
      <c r="U2307">
        <v>0</v>
      </c>
      <c r="V2307">
        <v>0</v>
      </c>
      <c r="W2307">
        <v>1.2199</v>
      </c>
      <c r="X2307">
        <v>1.1566000000000001</v>
      </c>
      <c r="Y2307">
        <v>1.2462</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row>
    <row r="2308" spans="8:48" x14ac:dyDescent="0.3">
      <c r="H2308" t="s">
        <v>1958</v>
      </c>
      <c r="I2308" t="s">
        <v>1959</v>
      </c>
      <c r="J2308">
        <v>0</v>
      </c>
      <c r="K2308">
        <v>0</v>
      </c>
      <c r="L2308">
        <v>0</v>
      </c>
      <c r="M2308">
        <v>0</v>
      </c>
      <c r="N2308">
        <v>0</v>
      </c>
      <c r="O2308">
        <v>0</v>
      </c>
      <c r="P2308">
        <v>0</v>
      </c>
      <c r="Q2308">
        <v>0</v>
      </c>
      <c r="R2308">
        <v>0</v>
      </c>
      <c r="S2308">
        <v>0</v>
      </c>
      <c r="T2308">
        <v>0</v>
      </c>
      <c r="U2308">
        <v>1.0891</v>
      </c>
      <c r="V2308">
        <v>0.99109999999999998</v>
      </c>
      <c r="W2308">
        <v>1.2061999999999999</v>
      </c>
      <c r="X2308">
        <v>1.3391999999999999</v>
      </c>
      <c r="Y2308">
        <v>1.1843999999999999</v>
      </c>
      <c r="Z2308">
        <v>0.72799999999999998</v>
      </c>
      <c r="AA2308">
        <v>0.78949999999999998</v>
      </c>
      <c r="AB2308">
        <v>0.46529999999999999</v>
      </c>
      <c r="AC2308">
        <v>0.30559999999999998</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row>
    <row r="2309" spans="8:48" x14ac:dyDescent="0.3">
      <c r="H2309" t="s">
        <v>959</v>
      </c>
      <c r="I2309" t="s">
        <v>960</v>
      </c>
      <c r="J2309">
        <v>0</v>
      </c>
      <c r="K2309">
        <v>0</v>
      </c>
      <c r="L2309">
        <v>0</v>
      </c>
      <c r="M2309">
        <v>0</v>
      </c>
      <c r="N2309">
        <v>0</v>
      </c>
      <c r="O2309">
        <v>0</v>
      </c>
      <c r="P2309">
        <v>0</v>
      </c>
      <c r="Q2309">
        <v>0</v>
      </c>
      <c r="R2309">
        <v>0</v>
      </c>
      <c r="S2309">
        <v>0</v>
      </c>
      <c r="T2309">
        <v>0</v>
      </c>
      <c r="U2309">
        <v>0</v>
      </c>
      <c r="V2309">
        <v>0</v>
      </c>
      <c r="W2309">
        <v>0</v>
      </c>
      <c r="X2309">
        <v>0</v>
      </c>
      <c r="Y2309">
        <v>0</v>
      </c>
      <c r="Z2309">
        <v>1.1944999999999999</v>
      </c>
      <c r="AA2309">
        <v>1.1049</v>
      </c>
      <c r="AB2309">
        <v>0.62380000000000002</v>
      </c>
      <c r="AC2309">
        <v>1.1640999999999999</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row>
    <row r="2310" spans="8:48" x14ac:dyDescent="0.3">
      <c r="H2310" t="s">
        <v>1985</v>
      </c>
      <c r="I2310" t="s">
        <v>1986</v>
      </c>
      <c r="J2310">
        <v>0</v>
      </c>
      <c r="K2310">
        <v>0</v>
      </c>
      <c r="L2310">
        <v>0</v>
      </c>
      <c r="M2310">
        <v>0</v>
      </c>
      <c r="N2310">
        <v>0</v>
      </c>
      <c r="O2310">
        <v>0</v>
      </c>
      <c r="P2310">
        <v>0</v>
      </c>
      <c r="Q2310">
        <v>0</v>
      </c>
      <c r="R2310">
        <v>0</v>
      </c>
      <c r="S2310">
        <v>0</v>
      </c>
      <c r="T2310">
        <v>0</v>
      </c>
      <c r="U2310">
        <v>0.999</v>
      </c>
      <c r="V2310">
        <v>0.89280000000000004</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row>
    <row r="2311" spans="8:48" x14ac:dyDescent="0.3">
      <c r="H2311" t="s">
        <v>1995</v>
      </c>
      <c r="I2311" t="s">
        <v>1996</v>
      </c>
      <c r="J2311">
        <v>0</v>
      </c>
      <c r="K2311">
        <v>0</v>
      </c>
      <c r="L2311">
        <v>0</v>
      </c>
      <c r="M2311">
        <v>0</v>
      </c>
      <c r="N2311">
        <v>0</v>
      </c>
      <c r="O2311">
        <v>0</v>
      </c>
      <c r="P2311">
        <v>0</v>
      </c>
      <c r="Q2311">
        <v>0</v>
      </c>
      <c r="R2311">
        <v>0</v>
      </c>
      <c r="S2311">
        <v>0</v>
      </c>
      <c r="T2311">
        <v>0</v>
      </c>
      <c r="U2311">
        <v>1.9033</v>
      </c>
      <c r="V2311">
        <v>1.6503000000000001</v>
      </c>
      <c r="W2311">
        <v>0</v>
      </c>
      <c r="X2311">
        <v>0</v>
      </c>
      <c r="Y2311">
        <v>0</v>
      </c>
      <c r="Z2311">
        <v>0</v>
      </c>
      <c r="AA2311">
        <v>0</v>
      </c>
      <c r="AB2311">
        <v>0</v>
      </c>
      <c r="AC2311">
        <v>0</v>
      </c>
      <c r="AD2311">
        <v>0</v>
      </c>
      <c r="AE2311">
        <v>0</v>
      </c>
      <c r="AF2311">
        <v>0</v>
      </c>
      <c r="AG2311">
        <v>1.3856999999999999</v>
      </c>
      <c r="AH2311">
        <v>1.5268999999999999</v>
      </c>
      <c r="AI2311">
        <v>1.0115000000000001</v>
      </c>
      <c r="AJ2311">
        <v>0.62970000000000004</v>
      </c>
      <c r="AK2311">
        <v>0</v>
      </c>
      <c r="AL2311">
        <v>0</v>
      </c>
      <c r="AM2311">
        <v>0</v>
      </c>
      <c r="AN2311">
        <v>0</v>
      </c>
      <c r="AO2311">
        <v>0</v>
      </c>
      <c r="AP2311">
        <v>0</v>
      </c>
      <c r="AQ2311">
        <v>0</v>
      </c>
      <c r="AR2311">
        <v>0</v>
      </c>
      <c r="AS2311">
        <v>0</v>
      </c>
      <c r="AT2311">
        <v>0</v>
      </c>
      <c r="AU2311">
        <v>0</v>
      </c>
      <c r="AV2311">
        <v>0</v>
      </c>
    </row>
    <row r="2312" spans="8:48" x14ac:dyDescent="0.3">
      <c r="H2312" t="s">
        <v>3317</v>
      </c>
      <c r="I2312" t="s">
        <v>3318</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0.79520000000000002</v>
      </c>
      <c r="AM2312">
        <v>0.73350000000000004</v>
      </c>
      <c r="AN2312">
        <v>0.65369999999999995</v>
      </c>
      <c r="AO2312">
        <v>0.59499999999999997</v>
      </c>
      <c r="AP2312">
        <v>0.48470000000000002</v>
      </c>
      <c r="AQ2312">
        <v>0</v>
      </c>
      <c r="AR2312">
        <v>0</v>
      </c>
      <c r="AS2312">
        <v>0</v>
      </c>
      <c r="AT2312">
        <v>0</v>
      </c>
      <c r="AU2312">
        <v>0</v>
      </c>
      <c r="AV2312">
        <v>0</v>
      </c>
    </row>
    <row r="2313" spans="8:48" x14ac:dyDescent="0.3">
      <c r="H2313" t="s">
        <v>971</v>
      </c>
      <c r="I2313" t="s">
        <v>972</v>
      </c>
      <c r="J2313">
        <v>0</v>
      </c>
      <c r="K2313">
        <v>0</v>
      </c>
      <c r="L2313">
        <v>0</v>
      </c>
      <c r="M2313">
        <v>0</v>
      </c>
      <c r="N2313">
        <v>0</v>
      </c>
      <c r="O2313">
        <v>0</v>
      </c>
      <c r="P2313">
        <v>0</v>
      </c>
      <c r="Q2313">
        <v>0</v>
      </c>
      <c r="R2313">
        <v>0</v>
      </c>
      <c r="S2313">
        <v>0</v>
      </c>
      <c r="T2313">
        <v>0</v>
      </c>
      <c r="U2313">
        <v>2.5265</v>
      </c>
      <c r="V2313">
        <v>2.819</v>
      </c>
      <c r="W2313">
        <v>2.0377999999999998</v>
      </c>
      <c r="X2313">
        <v>1.7245999999999999</v>
      </c>
      <c r="Y2313">
        <v>0.70569999999999999</v>
      </c>
      <c r="Z2313">
        <v>1.8713</v>
      </c>
      <c r="AA2313">
        <v>1.8295999999999999</v>
      </c>
      <c r="AB2313">
        <v>1.7625</v>
      </c>
      <c r="AC2313">
        <v>1.7098</v>
      </c>
      <c r="AD2313">
        <v>1.6807000000000001</v>
      </c>
      <c r="AE2313">
        <v>1.4984999999999999</v>
      </c>
      <c r="AF2313">
        <v>0.90769999999999995</v>
      </c>
      <c r="AG2313">
        <v>0</v>
      </c>
      <c r="AH2313">
        <v>0</v>
      </c>
      <c r="AI2313">
        <v>0</v>
      </c>
      <c r="AJ2313">
        <v>0</v>
      </c>
      <c r="AK2313">
        <v>0</v>
      </c>
      <c r="AL2313">
        <v>0</v>
      </c>
      <c r="AM2313">
        <v>0</v>
      </c>
      <c r="AN2313">
        <v>0</v>
      </c>
      <c r="AO2313">
        <v>0</v>
      </c>
      <c r="AP2313">
        <v>0</v>
      </c>
      <c r="AQ2313">
        <v>0</v>
      </c>
      <c r="AR2313">
        <v>0</v>
      </c>
      <c r="AS2313">
        <v>0</v>
      </c>
      <c r="AT2313">
        <v>0</v>
      </c>
      <c r="AU2313">
        <v>0</v>
      </c>
      <c r="AV2313">
        <v>0</v>
      </c>
    </row>
    <row r="2314" spans="8:48" x14ac:dyDescent="0.3">
      <c r="H2314" t="s">
        <v>2035</v>
      </c>
      <c r="I2314" t="s">
        <v>2036</v>
      </c>
      <c r="J2314">
        <v>0</v>
      </c>
      <c r="K2314">
        <v>0</v>
      </c>
      <c r="L2314">
        <v>0</v>
      </c>
      <c r="M2314">
        <v>0</v>
      </c>
      <c r="N2314">
        <v>0</v>
      </c>
      <c r="O2314">
        <v>0</v>
      </c>
      <c r="P2314">
        <v>0</v>
      </c>
      <c r="Q2314">
        <v>0</v>
      </c>
      <c r="R2314">
        <v>0</v>
      </c>
      <c r="S2314">
        <v>0</v>
      </c>
      <c r="T2314">
        <v>0</v>
      </c>
      <c r="U2314">
        <v>1.8287</v>
      </c>
      <c r="V2314">
        <v>1.6687000000000001</v>
      </c>
      <c r="W2314">
        <v>0</v>
      </c>
      <c r="X2314">
        <v>0</v>
      </c>
      <c r="Y2314">
        <v>0</v>
      </c>
      <c r="Z2314">
        <v>0</v>
      </c>
      <c r="AA2314">
        <v>0.69869999999999999</v>
      </c>
      <c r="AB2314">
        <v>0.68859999999999999</v>
      </c>
      <c r="AC2314">
        <v>0.56479999999999997</v>
      </c>
      <c r="AD2314">
        <v>0.40479999999999999</v>
      </c>
      <c r="AE2314">
        <v>0.48630000000000001</v>
      </c>
      <c r="AF2314">
        <v>0</v>
      </c>
      <c r="AG2314">
        <v>0</v>
      </c>
      <c r="AH2314">
        <v>0</v>
      </c>
      <c r="AI2314">
        <v>0</v>
      </c>
      <c r="AJ2314">
        <v>0</v>
      </c>
      <c r="AK2314">
        <v>0</v>
      </c>
      <c r="AL2314">
        <v>0</v>
      </c>
      <c r="AM2314">
        <v>0</v>
      </c>
      <c r="AN2314">
        <v>0</v>
      </c>
      <c r="AO2314">
        <v>0</v>
      </c>
      <c r="AP2314">
        <v>0</v>
      </c>
      <c r="AQ2314">
        <v>0</v>
      </c>
      <c r="AR2314">
        <v>0</v>
      </c>
      <c r="AS2314">
        <v>0</v>
      </c>
      <c r="AT2314">
        <v>0</v>
      </c>
      <c r="AU2314">
        <v>0</v>
      </c>
      <c r="AV2314">
        <v>0</v>
      </c>
    </row>
    <row r="2315" spans="8:48" x14ac:dyDescent="0.3">
      <c r="H2315" t="s">
        <v>975</v>
      </c>
      <c r="I2315" t="s">
        <v>976</v>
      </c>
      <c r="J2315">
        <v>0</v>
      </c>
      <c r="K2315">
        <v>0</v>
      </c>
      <c r="L2315">
        <v>0</v>
      </c>
      <c r="M2315">
        <v>0</v>
      </c>
      <c r="N2315">
        <v>0</v>
      </c>
      <c r="O2315">
        <v>0</v>
      </c>
      <c r="P2315">
        <v>0</v>
      </c>
      <c r="Q2315">
        <v>0</v>
      </c>
      <c r="R2315">
        <v>0</v>
      </c>
      <c r="S2315">
        <v>0</v>
      </c>
      <c r="T2315">
        <v>0</v>
      </c>
      <c r="U2315">
        <v>0</v>
      </c>
      <c r="V2315">
        <v>0</v>
      </c>
      <c r="W2315">
        <v>2.5057999999999998</v>
      </c>
      <c r="X2315">
        <v>2.4685000000000001</v>
      </c>
      <c r="Y2315">
        <v>2.5173000000000001</v>
      </c>
      <c r="Z2315">
        <v>1.8895</v>
      </c>
      <c r="AA2315">
        <v>2.0545</v>
      </c>
      <c r="AB2315">
        <v>2.1366999999999998</v>
      </c>
      <c r="AC2315">
        <v>1.9958</v>
      </c>
      <c r="AD2315">
        <v>2.3348</v>
      </c>
      <c r="AE2315">
        <v>2.1040000000000001</v>
      </c>
      <c r="AF2315">
        <v>2.0327000000000002</v>
      </c>
      <c r="AG2315">
        <v>1.9148000000000001</v>
      </c>
      <c r="AH2315">
        <v>1.6084000000000001</v>
      </c>
      <c r="AI2315">
        <v>1.5980000000000001</v>
      </c>
      <c r="AJ2315">
        <v>1.139</v>
      </c>
      <c r="AK2315">
        <v>0.96250000000000002</v>
      </c>
      <c r="AL2315">
        <v>0.76049999999999995</v>
      </c>
      <c r="AM2315">
        <v>1.1640999999999999</v>
      </c>
      <c r="AN2315">
        <v>0</v>
      </c>
      <c r="AO2315">
        <v>0</v>
      </c>
      <c r="AP2315">
        <v>0</v>
      </c>
      <c r="AQ2315">
        <v>0</v>
      </c>
      <c r="AR2315">
        <v>0</v>
      </c>
      <c r="AS2315">
        <v>0</v>
      </c>
      <c r="AT2315">
        <v>0</v>
      </c>
      <c r="AU2315">
        <v>0</v>
      </c>
      <c r="AV2315">
        <v>0</v>
      </c>
    </row>
    <row r="2316" spans="8:48" x14ac:dyDescent="0.3">
      <c r="H2316" t="s">
        <v>979</v>
      </c>
      <c r="I2316" t="s">
        <v>980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0.39789999999999998</v>
      </c>
      <c r="AE2316">
        <v>1.2519</v>
      </c>
      <c r="AF2316">
        <v>1.2029000000000001</v>
      </c>
      <c r="AG2316">
        <v>0.63529999999999998</v>
      </c>
      <c r="AH2316">
        <v>0</v>
      </c>
      <c r="AI2316">
        <v>0</v>
      </c>
      <c r="AJ2316">
        <v>0</v>
      </c>
      <c r="AK2316">
        <v>0</v>
      </c>
      <c r="AL2316">
        <v>0</v>
      </c>
      <c r="AM2316">
        <v>0</v>
      </c>
      <c r="AN2316">
        <v>0</v>
      </c>
      <c r="AO2316">
        <v>0</v>
      </c>
      <c r="AP2316">
        <v>0</v>
      </c>
      <c r="AQ2316">
        <v>0</v>
      </c>
      <c r="AR2316">
        <v>0</v>
      </c>
      <c r="AS2316">
        <v>0</v>
      </c>
      <c r="AT2316">
        <v>0</v>
      </c>
      <c r="AU2316">
        <v>0</v>
      </c>
      <c r="AV2316">
        <v>0</v>
      </c>
    </row>
    <row r="2317" spans="8:48" x14ac:dyDescent="0.3">
      <c r="H2317" t="s">
        <v>981</v>
      </c>
      <c r="I2317" t="s">
        <v>982</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2.0413000000000001</v>
      </c>
      <c r="AI2317">
        <v>1.8158000000000001</v>
      </c>
      <c r="AJ2317">
        <v>0</v>
      </c>
      <c r="AK2317">
        <v>0</v>
      </c>
      <c r="AL2317">
        <v>0</v>
      </c>
      <c r="AM2317">
        <v>0</v>
      </c>
      <c r="AN2317">
        <v>0</v>
      </c>
      <c r="AO2317">
        <v>0</v>
      </c>
      <c r="AP2317">
        <v>0</v>
      </c>
      <c r="AQ2317">
        <v>0</v>
      </c>
      <c r="AR2317">
        <v>0</v>
      </c>
      <c r="AS2317">
        <v>0</v>
      </c>
      <c r="AT2317">
        <v>0</v>
      </c>
      <c r="AU2317">
        <v>0</v>
      </c>
      <c r="AV2317">
        <v>0</v>
      </c>
    </row>
    <row r="2318" spans="8:48" x14ac:dyDescent="0.3">
      <c r="H2318" t="s">
        <v>983</v>
      </c>
      <c r="I2318" t="s">
        <v>984</v>
      </c>
      <c r="J2318">
        <v>0</v>
      </c>
      <c r="K2318">
        <v>0</v>
      </c>
      <c r="L2318">
        <v>0</v>
      </c>
      <c r="M2318">
        <v>0</v>
      </c>
      <c r="N2318">
        <v>0</v>
      </c>
      <c r="O2318">
        <v>0</v>
      </c>
      <c r="P2318">
        <v>0</v>
      </c>
      <c r="Q2318">
        <v>0</v>
      </c>
      <c r="R2318">
        <v>0</v>
      </c>
      <c r="S2318">
        <v>0</v>
      </c>
      <c r="T2318">
        <v>0</v>
      </c>
      <c r="U2318">
        <v>0.48859999999999998</v>
      </c>
      <c r="V2318">
        <v>0.59460000000000002</v>
      </c>
      <c r="W2318">
        <v>2.0356999999999998</v>
      </c>
      <c r="X2318">
        <v>2.5013999999999998</v>
      </c>
      <c r="Y2318">
        <v>2.298</v>
      </c>
      <c r="Z2318">
        <v>1.8783000000000001</v>
      </c>
      <c r="AA2318">
        <v>1.9218</v>
      </c>
      <c r="AB2318">
        <v>2.2648000000000001</v>
      </c>
      <c r="AC2318">
        <v>1.8270999999999999</v>
      </c>
      <c r="AD2318">
        <v>1.5358000000000001</v>
      </c>
      <c r="AE2318">
        <v>2.0766</v>
      </c>
      <c r="AF2318">
        <v>2.3902000000000001</v>
      </c>
      <c r="AG2318">
        <v>1.1103000000000001</v>
      </c>
      <c r="AH2318">
        <v>1.2016</v>
      </c>
      <c r="AI2318">
        <v>0</v>
      </c>
      <c r="AJ2318">
        <v>0</v>
      </c>
      <c r="AK2318">
        <v>0</v>
      </c>
      <c r="AL2318">
        <v>0</v>
      </c>
      <c r="AM2318">
        <v>0</v>
      </c>
      <c r="AN2318">
        <v>0</v>
      </c>
      <c r="AO2318">
        <v>0</v>
      </c>
      <c r="AP2318">
        <v>0</v>
      </c>
      <c r="AQ2318">
        <v>0</v>
      </c>
      <c r="AR2318">
        <v>0</v>
      </c>
      <c r="AS2318">
        <v>0</v>
      </c>
      <c r="AT2318">
        <v>0</v>
      </c>
      <c r="AU2318">
        <v>0</v>
      </c>
      <c r="AV2318">
        <v>0</v>
      </c>
    </row>
    <row r="2319" spans="8:48" x14ac:dyDescent="0.3">
      <c r="H2319" t="s">
        <v>365</v>
      </c>
      <c r="I2319" t="s">
        <v>554</v>
      </c>
      <c r="J2319">
        <v>0</v>
      </c>
      <c r="K2319">
        <v>0</v>
      </c>
      <c r="L2319">
        <v>0</v>
      </c>
      <c r="M2319">
        <v>0</v>
      </c>
      <c r="N2319">
        <v>0</v>
      </c>
      <c r="O2319">
        <v>0</v>
      </c>
      <c r="P2319">
        <v>0</v>
      </c>
      <c r="Q2319">
        <v>0</v>
      </c>
      <c r="R2319">
        <v>0</v>
      </c>
      <c r="S2319">
        <v>0</v>
      </c>
      <c r="T2319">
        <v>0</v>
      </c>
      <c r="U2319">
        <v>0.51839999999999997</v>
      </c>
      <c r="V2319">
        <v>0.51129999999999998</v>
      </c>
      <c r="W2319">
        <v>0</v>
      </c>
      <c r="X2319">
        <v>0</v>
      </c>
      <c r="Y2319">
        <v>0</v>
      </c>
      <c r="Z2319">
        <v>1.1303000000000001</v>
      </c>
      <c r="AA2319">
        <v>1.1316999999999999</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row>
    <row r="2320" spans="8:48" x14ac:dyDescent="0.3">
      <c r="H2320" t="s">
        <v>2096</v>
      </c>
      <c r="I2320" t="s">
        <v>2097</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0.78390000000000004</v>
      </c>
      <c r="AI2320">
        <v>1.6359999999999999</v>
      </c>
      <c r="AJ2320">
        <v>1.4718</v>
      </c>
      <c r="AK2320">
        <v>1.2724</v>
      </c>
      <c r="AL2320">
        <v>1.5216000000000001</v>
      </c>
      <c r="AM2320">
        <v>1.7310000000000001</v>
      </c>
      <c r="AN2320">
        <v>1.9816</v>
      </c>
      <c r="AO2320">
        <v>1.2092000000000001</v>
      </c>
      <c r="AP2320">
        <v>0.98760000000000003</v>
      </c>
      <c r="AQ2320">
        <v>0</v>
      </c>
      <c r="AR2320">
        <v>0</v>
      </c>
      <c r="AS2320">
        <v>0</v>
      </c>
      <c r="AT2320">
        <v>0</v>
      </c>
      <c r="AU2320">
        <v>0</v>
      </c>
      <c r="AV2320">
        <v>0</v>
      </c>
    </row>
    <row r="2321" spans="8:48" x14ac:dyDescent="0.3">
      <c r="H2321" t="s">
        <v>88</v>
      </c>
      <c r="I2321" t="s">
        <v>642</v>
      </c>
      <c r="J2321">
        <v>0</v>
      </c>
      <c r="K2321">
        <v>0</v>
      </c>
      <c r="L2321">
        <v>0</v>
      </c>
      <c r="M2321">
        <v>0</v>
      </c>
      <c r="N2321">
        <v>0</v>
      </c>
      <c r="O2321">
        <v>0</v>
      </c>
      <c r="P2321">
        <v>0</v>
      </c>
      <c r="Q2321">
        <v>0</v>
      </c>
      <c r="R2321">
        <v>0</v>
      </c>
      <c r="S2321">
        <v>0</v>
      </c>
      <c r="T2321">
        <v>0</v>
      </c>
      <c r="U2321">
        <v>0</v>
      </c>
      <c r="V2321">
        <v>0</v>
      </c>
      <c r="W2321">
        <v>0</v>
      </c>
      <c r="X2321">
        <v>0</v>
      </c>
      <c r="Y2321">
        <v>1.7869999999999999</v>
      </c>
      <c r="Z2321">
        <v>1.8895999999999999</v>
      </c>
      <c r="AA2321">
        <v>1.897</v>
      </c>
      <c r="AB2321">
        <v>2.0996999999999999</v>
      </c>
      <c r="AC2321">
        <v>1.7921</v>
      </c>
      <c r="AD2321">
        <v>1.6926000000000001</v>
      </c>
      <c r="AE2321">
        <v>2.2202000000000002</v>
      </c>
      <c r="AF2321">
        <v>1.8784000000000001</v>
      </c>
      <c r="AG2321">
        <v>2.0362</v>
      </c>
      <c r="AH2321">
        <v>1.7487999999999999</v>
      </c>
      <c r="AI2321">
        <v>1.2101</v>
      </c>
      <c r="AJ2321">
        <v>1.4497</v>
      </c>
      <c r="AK2321">
        <v>1.3107</v>
      </c>
      <c r="AL2321">
        <v>0.44779999999999998</v>
      </c>
      <c r="AM2321">
        <v>0.1857</v>
      </c>
      <c r="AN2321">
        <v>1.0222</v>
      </c>
      <c r="AO2321">
        <v>1.6493</v>
      </c>
      <c r="AP2321">
        <v>2.1966000000000001</v>
      </c>
      <c r="AQ2321">
        <v>0</v>
      </c>
      <c r="AR2321">
        <v>0</v>
      </c>
      <c r="AS2321">
        <v>0</v>
      </c>
      <c r="AT2321">
        <v>0</v>
      </c>
      <c r="AU2321">
        <v>0</v>
      </c>
      <c r="AV2321">
        <v>0</v>
      </c>
    </row>
    <row r="2322" spans="8:48" x14ac:dyDescent="0.3">
      <c r="H2322" t="s">
        <v>2102</v>
      </c>
      <c r="I2322" t="s">
        <v>2103</v>
      </c>
      <c r="J2322">
        <v>0</v>
      </c>
      <c r="K2322">
        <v>0</v>
      </c>
      <c r="L2322">
        <v>0</v>
      </c>
      <c r="M2322">
        <v>0</v>
      </c>
      <c r="N2322">
        <v>0</v>
      </c>
      <c r="O2322">
        <v>0</v>
      </c>
      <c r="P2322">
        <v>0</v>
      </c>
      <c r="Q2322">
        <v>0</v>
      </c>
      <c r="R2322">
        <v>0</v>
      </c>
      <c r="S2322">
        <v>0</v>
      </c>
      <c r="T2322">
        <v>0</v>
      </c>
      <c r="U2322">
        <v>0.63260000000000005</v>
      </c>
      <c r="V2322">
        <v>0.63300000000000001</v>
      </c>
      <c r="W2322">
        <v>0.4007</v>
      </c>
      <c r="X2322">
        <v>0.38900000000000001</v>
      </c>
      <c r="Y2322">
        <v>0</v>
      </c>
      <c r="Z2322">
        <v>1.1048</v>
      </c>
      <c r="AA2322">
        <v>1.2217</v>
      </c>
      <c r="AB2322">
        <v>1.0855999999999999</v>
      </c>
      <c r="AC2322">
        <v>1.4063000000000001</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row>
    <row r="2323" spans="8:48" x14ac:dyDescent="0.3">
      <c r="H2323" t="s">
        <v>349</v>
      </c>
      <c r="I2323" t="s">
        <v>547</v>
      </c>
      <c r="J2323">
        <v>0</v>
      </c>
      <c r="K2323">
        <v>0</v>
      </c>
      <c r="L2323">
        <v>0</v>
      </c>
      <c r="M2323">
        <v>0</v>
      </c>
      <c r="N2323">
        <v>0</v>
      </c>
      <c r="O2323">
        <v>0</v>
      </c>
      <c r="P2323">
        <v>0</v>
      </c>
      <c r="Q2323">
        <v>0</v>
      </c>
      <c r="R2323">
        <v>0</v>
      </c>
      <c r="S2323">
        <v>0</v>
      </c>
      <c r="T2323">
        <v>0</v>
      </c>
      <c r="U2323">
        <v>1.4856</v>
      </c>
      <c r="V2323">
        <v>1.7218</v>
      </c>
      <c r="W2323">
        <v>1.4037999999999999</v>
      </c>
      <c r="X2323">
        <v>1.4569000000000001</v>
      </c>
      <c r="Y2323">
        <v>1.7962</v>
      </c>
      <c r="Z2323">
        <v>0.70299999999999996</v>
      </c>
      <c r="AA2323">
        <v>0.96140000000000003</v>
      </c>
      <c r="AB2323">
        <v>1.0915999999999999</v>
      </c>
      <c r="AC2323">
        <v>0.8528</v>
      </c>
      <c r="AD2323">
        <v>1.4285000000000001</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row>
    <row r="2324" spans="8:48" x14ac:dyDescent="0.3">
      <c r="H2324" t="s">
        <v>691</v>
      </c>
      <c r="I2324" t="s">
        <v>692</v>
      </c>
      <c r="J2324">
        <v>0</v>
      </c>
      <c r="K2324">
        <v>0</v>
      </c>
      <c r="L2324">
        <v>0</v>
      </c>
      <c r="M2324">
        <v>0</v>
      </c>
      <c r="N2324">
        <v>0</v>
      </c>
      <c r="O2324">
        <v>0</v>
      </c>
      <c r="P2324">
        <v>0</v>
      </c>
      <c r="Q2324">
        <v>0</v>
      </c>
      <c r="R2324">
        <v>0</v>
      </c>
      <c r="S2324">
        <v>0</v>
      </c>
      <c r="T2324">
        <v>0</v>
      </c>
      <c r="U2324">
        <v>1.677</v>
      </c>
      <c r="V2324">
        <v>1.6142000000000001</v>
      </c>
      <c r="W2324">
        <v>1.0168999999999999</v>
      </c>
      <c r="X2324">
        <v>1.1828000000000001</v>
      </c>
      <c r="Y2324">
        <v>0.97509999999999997</v>
      </c>
      <c r="Z2324">
        <v>0.89659999999999995</v>
      </c>
      <c r="AA2324">
        <v>0.95109999999999995</v>
      </c>
      <c r="AB2324">
        <v>0.61960000000000004</v>
      </c>
      <c r="AC2324">
        <v>1.0822000000000001</v>
      </c>
      <c r="AD2324">
        <v>1.0711999999999999</v>
      </c>
      <c r="AE2324">
        <v>0.92490000000000006</v>
      </c>
      <c r="AF2324">
        <v>0.92130000000000001</v>
      </c>
      <c r="AG2324">
        <v>0.44800000000000001</v>
      </c>
      <c r="AH2324">
        <v>0</v>
      </c>
      <c r="AI2324">
        <v>0</v>
      </c>
      <c r="AJ2324">
        <v>0</v>
      </c>
      <c r="AK2324">
        <v>0</v>
      </c>
      <c r="AL2324">
        <v>0</v>
      </c>
      <c r="AM2324">
        <v>0</v>
      </c>
      <c r="AN2324">
        <v>0</v>
      </c>
      <c r="AO2324">
        <v>0</v>
      </c>
      <c r="AP2324">
        <v>0</v>
      </c>
      <c r="AQ2324">
        <v>0</v>
      </c>
      <c r="AR2324">
        <v>0</v>
      </c>
      <c r="AS2324">
        <v>0</v>
      </c>
      <c r="AT2324">
        <v>0</v>
      </c>
      <c r="AU2324">
        <v>0</v>
      </c>
      <c r="AV2324">
        <v>0</v>
      </c>
    </row>
    <row r="2325" spans="8:48" x14ac:dyDescent="0.3">
      <c r="H2325" t="s">
        <v>230</v>
      </c>
      <c r="I2325" t="s">
        <v>550</v>
      </c>
      <c r="J2325">
        <v>0</v>
      </c>
      <c r="K2325">
        <v>0</v>
      </c>
      <c r="L2325">
        <v>0</v>
      </c>
      <c r="M2325">
        <v>0</v>
      </c>
      <c r="N2325">
        <v>0</v>
      </c>
      <c r="O2325">
        <v>0</v>
      </c>
      <c r="P2325">
        <v>0</v>
      </c>
      <c r="Q2325">
        <v>0</v>
      </c>
      <c r="R2325">
        <v>0</v>
      </c>
      <c r="S2325">
        <v>0</v>
      </c>
      <c r="T2325">
        <v>0</v>
      </c>
      <c r="U2325">
        <v>0</v>
      </c>
      <c r="V2325">
        <v>0</v>
      </c>
      <c r="W2325">
        <v>0</v>
      </c>
      <c r="X2325">
        <v>0</v>
      </c>
      <c r="Y2325">
        <v>0</v>
      </c>
      <c r="Z2325">
        <v>1.0653999999999999</v>
      </c>
      <c r="AA2325">
        <v>1.4412</v>
      </c>
      <c r="AB2325">
        <v>1.0031000000000001</v>
      </c>
      <c r="AC2325">
        <v>1.2664</v>
      </c>
      <c r="AD2325">
        <v>0.67469999999999997</v>
      </c>
      <c r="AE2325">
        <v>1.0665</v>
      </c>
      <c r="AF2325">
        <v>0</v>
      </c>
      <c r="AG2325">
        <v>0</v>
      </c>
      <c r="AH2325">
        <v>0</v>
      </c>
      <c r="AI2325">
        <v>0</v>
      </c>
      <c r="AJ2325">
        <v>0</v>
      </c>
      <c r="AK2325">
        <v>0</v>
      </c>
      <c r="AL2325">
        <v>0</v>
      </c>
      <c r="AM2325">
        <v>0</v>
      </c>
      <c r="AN2325">
        <v>0</v>
      </c>
      <c r="AO2325">
        <v>0</v>
      </c>
      <c r="AP2325">
        <v>0</v>
      </c>
      <c r="AQ2325">
        <v>0</v>
      </c>
      <c r="AR2325">
        <v>0</v>
      </c>
      <c r="AS2325">
        <v>0</v>
      </c>
      <c r="AT2325">
        <v>0</v>
      </c>
      <c r="AU2325">
        <v>0</v>
      </c>
      <c r="AV2325">
        <v>0</v>
      </c>
    </row>
    <row r="2326" spans="8:48" x14ac:dyDescent="0.3">
      <c r="H2326" t="s">
        <v>997</v>
      </c>
      <c r="I2326" t="s">
        <v>998</v>
      </c>
      <c r="J2326">
        <v>0</v>
      </c>
      <c r="K2326">
        <v>0</v>
      </c>
      <c r="L2326">
        <v>0</v>
      </c>
      <c r="M2326">
        <v>0</v>
      </c>
      <c r="N2326">
        <v>0</v>
      </c>
      <c r="O2326">
        <v>0</v>
      </c>
      <c r="P2326">
        <v>0</v>
      </c>
      <c r="Q2326">
        <v>0</v>
      </c>
      <c r="R2326">
        <v>0</v>
      </c>
      <c r="S2326">
        <v>0</v>
      </c>
      <c r="T2326">
        <v>0</v>
      </c>
      <c r="U2326">
        <v>0.54100000000000004</v>
      </c>
      <c r="V2326">
        <v>0.51790000000000003</v>
      </c>
      <c r="W2326">
        <v>1.4375</v>
      </c>
      <c r="X2326">
        <v>0.83789999999999998</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row>
    <row r="2327" spans="8:48" x14ac:dyDescent="0.3">
      <c r="H2327" t="s">
        <v>3319</v>
      </c>
      <c r="I2327" t="s">
        <v>3320</v>
      </c>
      <c r="J2327">
        <v>0</v>
      </c>
      <c r="K2327">
        <v>0</v>
      </c>
      <c r="L2327">
        <v>0</v>
      </c>
      <c r="M2327">
        <v>0</v>
      </c>
      <c r="N2327">
        <v>0</v>
      </c>
      <c r="O2327">
        <v>0</v>
      </c>
      <c r="P2327">
        <v>0</v>
      </c>
      <c r="Q2327">
        <v>0</v>
      </c>
      <c r="R2327">
        <v>0</v>
      </c>
      <c r="S2327">
        <v>0</v>
      </c>
      <c r="T2327">
        <v>0</v>
      </c>
      <c r="U2327">
        <v>1.2539</v>
      </c>
      <c r="V2327">
        <v>1.2358</v>
      </c>
      <c r="W2327">
        <v>1.2839</v>
      </c>
      <c r="X2327">
        <v>1.2786999999999999</v>
      </c>
      <c r="Y2327">
        <v>1.9866999999999999</v>
      </c>
      <c r="Z2327">
        <v>1.4712000000000001</v>
      </c>
      <c r="AA2327">
        <v>1.6312</v>
      </c>
      <c r="AB2327">
        <v>1.7344999999999999</v>
      </c>
      <c r="AC2327">
        <v>1.5906</v>
      </c>
      <c r="AD2327">
        <v>1.4811000000000001</v>
      </c>
      <c r="AE2327">
        <v>1.4878</v>
      </c>
      <c r="AF2327">
        <v>1.2733000000000001</v>
      </c>
      <c r="AG2327">
        <v>1.3093999999999999</v>
      </c>
      <c r="AH2327">
        <v>1.3332999999999999</v>
      </c>
      <c r="AI2327">
        <v>1.1890000000000001</v>
      </c>
      <c r="AJ2327">
        <v>0.9093</v>
      </c>
      <c r="AK2327">
        <v>0.85870000000000002</v>
      </c>
      <c r="AL2327">
        <v>1.1306</v>
      </c>
      <c r="AM2327">
        <v>1.0831999999999999</v>
      </c>
      <c r="AN2327">
        <v>0.92900000000000005</v>
      </c>
      <c r="AO2327">
        <v>0.81779999999999997</v>
      </c>
      <c r="AP2327">
        <v>0.73629999999999995</v>
      </c>
      <c r="AQ2327">
        <v>0.64570000000000005</v>
      </c>
      <c r="AR2327">
        <v>0</v>
      </c>
      <c r="AS2327">
        <v>0</v>
      </c>
      <c r="AT2327">
        <v>0</v>
      </c>
      <c r="AU2327">
        <v>0</v>
      </c>
      <c r="AV2327">
        <v>0</v>
      </c>
    </row>
    <row r="2328" spans="8:48" x14ac:dyDescent="0.3">
      <c r="H2328" t="s">
        <v>2130</v>
      </c>
      <c r="I2328" t="s">
        <v>2131</v>
      </c>
      <c r="J2328">
        <v>0</v>
      </c>
      <c r="K2328">
        <v>0</v>
      </c>
      <c r="L2328">
        <v>0</v>
      </c>
      <c r="M2328">
        <v>0</v>
      </c>
      <c r="N2328">
        <v>0</v>
      </c>
      <c r="O2328">
        <v>0</v>
      </c>
      <c r="P2328">
        <v>0</v>
      </c>
      <c r="Q2328">
        <v>0</v>
      </c>
      <c r="R2328">
        <v>0</v>
      </c>
      <c r="S2328">
        <v>0</v>
      </c>
      <c r="T2328">
        <v>0</v>
      </c>
      <c r="U2328">
        <v>0</v>
      </c>
      <c r="V2328">
        <v>0</v>
      </c>
      <c r="W2328">
        <v>0</v>
      </c>
      <c r="X2328">
        <v>0</v>
      </c>
      <c r="Y2328">
        <v>1.6794</v>
      </c>
      <c r="Z2328">
        <v>1.6616</v>
      </c>
      <c r="AA2328">
        <v>1.369</v>
      </c>
      <c r="AB2328">
        <v>1.3627</v>
      </c>
      <c r="AC2328">
        <v>1.1367</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row>
    <row r="2329" spans="8:48" x14ac:dyDescent="0.3">
      <c r="H2329" t="s">
        <v>2134</v>
      </c>
      <c r="I2329" t="s">
        <v>2135</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0.57889999999999997</v>
      </c>
      <c r="AJ2329">
        <v>1.6127</v>
      </c>
      <c r="AK2329">
        <v>1.4305000000000001</v>
      </c>
      <c r="AL2329">
        <v>1.6540999999999999</v>
      </c>
      <c r="AM2329">
        <v>1.5217000000000001</v>
      </c>
      <c r="AN2329">
        <v>1.161</v>
      </c>
      <c r="AO2329">
        <v>1.2855000000000001</v>
      </c>
      <c r="AP2329">
        <v>0.95640000000000003</v>
      </c>
      <c r="AQ2329">
        <v>0</v>
      </c>
      <c r="AR2329">
        <v>0</v>
      </c>
      <c r="AS2329">
        <v>0</v>
      </c>
      <c r="AT2329">
        <v>0</v>
      </c>
      <c r="AU2329">
        <v>0</v>
      </c>
      <c r="AV2329">
        <v>0</v>
      </c>
    </row>
    <row r="2330" spans="8:48" x14ac:dyDescent="0.3">
      <c r="H2330" t="s">
        <v>2154</v>
      </c>
      <c r="I2330" t="s">
        <v>2155</v>
      </c>
      <c r="J2330">
        <v>0</v>
      </c>
      <c r="K2330">
        <v>0</v>
      </c>
      <c r="L2330">
        <v>0</v>
      </c>
      <c r="M2330">
        <v>0</v>
      </c>
      <c r="N2330">
        <v>0</v>
      </c>
      <c r="O2330">
        <v>0</v>
      </c>
      <c r="P2330">
        <v>0</v>
      </c>
      <c r="Q2330">
        <v>0</v>
      </c>
      <c r="R2330">
        <v>0</v>
      </c>
      <c r="S2330">
        <v>0</v>
      </c>
      <c r="T2330">
        <v>0</v>
      </c>
      <c r="U2330">
        <v>0</v>
      </c>
      <c r="V2330">
        <v>0</v>
      </c>
      <c r="W2330">
        <v>0</v>
      </c>
      <c r="X2330">
        <v>0</v>
      </c>
      <c r="Y2330">
        <v>0</v>
      </c>
      <c r="Z2330">
        <v>0.9899</v>
      </c>
      <c r="AA2330">
        <v>0.80420000000000003</v>
      </c>
      <c r="AB2330">
        <v>1.0367999999999999</v>
      </c>
      <c r="AC2330">
        <v>1.4683999999999999</v>
      </c>
      <c r="AD2330">
        <v>1.9855</v>
      </c>
      <c r="AE2330">
        <v>1.6698999999999999</v>
      </c>
      <c r="AF2330">
        <v>1.0841000000000001</v>
      </c>
      <c r="AG2330">
        <v>1.1903999999999999</v>
      </c>
      <c r="AH2330">
        <v>0.85340000000000005</v>
      </c>
      <c r="AI2330">
        <v>0</v>
      </c>
      <c r="AJ2330">
        <v>0</v>
      </c>
      <c r="AK2330">
        <v>0</v>
      </c>
      <c r="AL2330">
        <v>0</v>
      </c>
      <c r="AM2330">
        <v>0</v>
      </c>
      <c r="AN2330">
        <v>0</v>
      </c>
      <c r="AO2330">
        <v>0</v>
      </c>
      <c r="AP2330">
        <v>0</v>
      </c>
      <c r="AQ2330">
        <v>0</v>
      </c>
      <c r="AR2330">
        <v>0</v>
      </c>
      <c r="AS2330">
        <v>0</v>
      </c>
      <c r="AT2330">
        <v>0</v>
      </c>
      <c r="AU2330">
        <v>0</v>
      </c>
      <c r="AV2330">
        <v>0</v>
      </c>
    </row>
    <row r="2331" spans="8:48" x14ac:dyDescent="0.3">
      <c r="H2331" t="s">
        <v>2162</v>
      </c>
      <c r="I2331" t="s">
        <v>2163</v>
      </c>
      <c r="J2331">
        <v>0</v>
      </c>
      <c r="K2331">
        <v>0</v>
      </c>
      <c r="L2331">
        <v>0</v>
      </c>
      <c r="M2331">
        <v>0</v>
      </c>
      <c r="N2331">
        <v>0</v>
      </c>
      <c r="O2331">
        <v>0</v>
      </c>
      <c r="P2331">
        <v>0</v>
      </c>
      <c r="Q2331">
        <v>0</v>
      </c>
      <c r="R2331">
        <v>0</v>
      </c>
      <c r="S2331">
        <v>0</v>
      </c>
      <c r="T2331">
        <v>0</v>
      </c>
      <c r="U2331">
        <v>0.74419999999999997</v>
      </c>
      <c r="V2331">
        <v>0.69779999999999998</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row>
    <row r="2332" spans="8:48" x14ac:dyDescent="0.3">
      <c r="H2332" t="s">
        <v>3321</v>
      </c>
      <c r="I2332" t="s">
        <v>3322</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1.1303000000000001</v>
      </c>
      <c r="AH2332">
        <v>1.1379999999999999</v>
      </c>
      <c r="AI2332">
        <v>0.71379999999999999</v>
      </c>
      <c r="AJ2332">
        <v>0.872</v>
      </c>
      <c r="AK2332">
        <v>0</v>
      </c>
      <c r="AL2332">
        <v>0</v>
      </c>
      <c r="AM2332">
        <v>0</v>
      </c>
      <c r="AN2332">
        <v>0</v>
      </c>
      <c r="AO2332">
        <v>0</v>
      </c>
      <c r="AP2332">
        <v>0</v>
      </c>
      <c r="AQ2332">
        <v>0</v>
      </c>
      <c r="AR2332">
        <v>0</v>
      </c>
      <c r="AS2332">
        <v>0</v>
      </c>
      <c r="AT2332">
        <v>0</v>
      </c>
      <c r="AU2332">
        <v>0</v>
      </c>
      <c r="AV2332">
        <v>0</v>
      </c>
    </row>
    <row r="2333" spans="8:48" x14ac:dyDescent="0.3">
      <c r="H2333" t="s">
        <v>2185</v>
      </c>
      <c r="I2333" t="s">
        <v>2186</v>
      </c>
      <c r="J2333">
        <v>0</v>
      </c>
      <c r="K2333">
        <v>0</v>
      </c>
      <c r="L2333">
        <v>0</v>
      </c>
      <c r="M2333">
        <v>0</v>
      </c>
      <c r="N2333">
        <v>0</v>
      </c>
      <c r="O2333">
        <v>0</v>
      </c>
      <c r="P2333">
        <v>0</v>
      </c>
      <c r="Q2333">
        <v>0</v>
      </c>
      <c r="R2333">
        <v>0</v>
      </c>
      <c r="S2333">
        <v>0</v>
      </c>
      <c r="T2333">
        <v>0</v>
      </c>
      <c r="U2333">
        <v>0.4511</v>
      </c>
      <c r="V2333">
        <v>0.51319999999999999</v>
      </c>
      <c r="W2333">
        <v>1.7701</v>
      </c>
      <c r="X2333">
        <v>1.9028</v>
      </c>
      <c r="Y2333">
        <v>1.7585999999999999</v>
      </c>
      <c r="Z2333">
        <v>1.0626</v>
      </c>
      <c r="AA2333">
        <v>1.1243000000000001</v>
      </c>
      <c r="AB2333">
        <v>1.0547</v>
      </c>
      <c r="AC2333">
        <v>0.96809999999999996</v>
      </c>
      <c r="AD2333">
        <v>1.2457</v>
      </c>
      <c r="AE2333">
        <v>1.1873</v>
      </c>
      <c r="AF2333">
        <v>1.2563</v>
      </c>
      <c r="AG2333">
        <v>0</v>
      </c>
      <c r="AH2333">
        <v>0</v>
      </c>
      <c r="AI2333">
        <v>0</v>
      </c>
      <c r="AJ2333">
        <v>0</v>
      </c>
      <c r="AK2333">
        <v>0</v>
      </c>
      <c r="AL2333">
        <v>0</v>
      </c>
      <c r="AM2333">
        <v>0</v>
      </c>
      <c r="AN2333">
        <v>0</v>
      </c>
      <c r="AO2333">
        <v>0</v>
      </c>
      <c r="AP2333">
        <v>0</v>
      </c>
      <c r="AQ2333">
        <v>0</v>
      </c>
      <c r="AR2333">
        <v>0</v>
      </c>
      <c r="AS2333">
        <v>0</v>
      </c>
      <c r="AT2333">
        <v>0</v>
      </c>
      <c r="AU2333">
        <v>0</v>
      </c>
      <c r="AV2333">
        <v>0</v>
      </c>
    </row>
    <row r="2334" spans="8:48" x14ac:dyDescent="0.3">
      <c r="H2334" t="s">
        <v>3323</v>
      </c>
      <c r="I2334" t="s">
        <v>3324</v>
      </c>
      <c r="J2334">
        <v>0</v>
      </c>
      <c r="K2334">
        <v>0</v>
      </c>
      <c r="L2334">
        <v>0</v>
      </c>
      <c r="M2334">
        <v>0</v>
      </c>
      <c r="N2334">
        <v>0</v>
      </c>
      <c r="O2334">
        <v>0</v>
      </c>
      <c r="P2334">
        <v>0</v>
      </c>
      <c r="Q2334">
        <v>0</v>
      </c>
      <c r="R2334">
        <v>0</v>
      </c>
      <c r="S2334">
        <v>0</v>
      </c>
      <c r="T2334">
        <v>0</v>
      </c>
      <c r="U2334">
        <v>0.94599999999999995</v>
      </c>
      <c r="V2334">
        <v>0.73370000000000002</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row>
    <row r="2335" spans="8:48" x14ac:dyDescent="0.3">
      <c r="H2335" t="s">
        <v>3325</v>
      </c>
      <c r="I2335" t="s">
        <v>3326</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4.6199999999999998E-2</v>
      </c>
      <c r="AT2335">
        <v>0</v>
      </c>
      <c r="AU2335">
        <v>0</v>
      </c>
      <c r="AV2335">
        <v>0</v>
      </c>
    </row>
    <row r="2336" spans="8:48" x14ac:dyDescent="0.3">
      <c r="H2336" t="s">
        <v>2203</v>
      </c>
      <c r="I2336" t="s">
        <v>2204</v>
      </c>
      <c r="J2336">
        <v>0</v>
      </c>
      <c r="K2336">
        <v>0</v>
      </c>
      <c r="L2336">
        <v>0</v>
      </c>
      <c r="M2336">
        <v>0</v>
      </c>
      <c r="N2336">
        <v>0</v>
      </c>
      <c r="O2336">
        <v>0</v>
      </c>
      <c r="P2336">
        <v>0</v>
      </c>
      <c r="Q2336">
        <v>0</v>
      </c>
      <c r="R2336">
        <v>0</v>
      </c>
      <c r="S2336">
        <v>0</v>
      </c>
      <c r="T2336">
        <v>0</v>
      </c>
      <c r="U2336">
        <v>1.5179</v>
      </c>
      <c r="V2336">
        <v>1.4663999999999999</v>
      </c>
      <c r="W2336">
        <v>0.62290000000000001</v>
      </c>
      <c r="X2336">
        <v>0.62709999999999999</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row>
    <row r="2337" spans="8:48" x14ac:dyDescent="0.3">
      <c r="H2337" t="s">
        <v>658</v>
      </c>
      <c r="I2337" t="s">
        <v>659</v>
      </c>
      <c r="J2337">
        <v>0</v>
      </c>
      <c r="K2337">
        <v>0</v>
      </c>
      <c r="L2337">
        <v>0</v>
      </c>
      <c r="M2337">
        <v>0</v>
      </c>
      <c r="N2337">
        <v>0</v>
      </c>
      <c r="O2337">
        <v>0</v>
      </c>
      <c r="P2337">
        <v>0</v>
      </c>
      <c r="Q2337">
        <v>0</v>
      </c>
      <c r="R2337">
        <v>0</v>
      </c>
      <c r="S2337">
        <v>0</v>
      </c>
      <c r="T2337">
        <v>0</v>
      </c>
      <c r="U2337">
        <v>1.042</v>
      </c>
      <c r="V2337">
        <v>1.0406</v>
      </c>
      <c r="W2337">
        <v>1.4237</v>
      </c>
      <c r="X2337">
        <v>1.3169999999999999</v>
      </c>
      <c r="Y2337">
        <v>1.9886999999999999</v>
      </c>
      <c r="Z2337">
        <v>1.8915999999999999</v>
      </c>
      <c r="AA2337">
        <v>1.6967000000000001</v>
      </c>
      <c r="AB2337">
        <v>1.1516</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row>
    <row r="2338" spans="8:48" x14ac:dyDescent="0.3">
      <c r="H2338" t="s">
        <v>2265</v>
      </c>
      <c r="I2338" t="s">
        <v>2266</v>
      </c>
      <c r="J2338">
        <v>0</v>
      </c>
      <c r="K2338">
        <v>0</v>
      </c>
      <c r="L2338">
        <v>0</v>
      </c>
      <c r="M2338">
        <v>0</v>
      </c>
      <c r="N2338">
        <v>0</v>
      </c>
      <c r="O2338">
        <v>0</v>
      </c>
      <c r="P2338">
        <v>0</v>
      </c>
      <c r="Q2338">
        <v>0</v>
      </c>
      <c r="R2338">
        <v>0</v>
      </c>
      <c r="S2338">
        <v>0</v>
      </c>
      <c r="T2338">
        <v>0</v>
      </c>
      <c r="U2338">
        <v>0</v>
      </c>
      <c r="V2338">
        <v>0</v>
      </c>
      <c r="W2338">
        <v>1.2033</v>
      </c>
      <c r="X2338">
        <v>1.2499</v>
      </c>
      <c r="Y2338">
        <v>0.98980000000000001</v>
      </c>
      <c r="Z2338">
        <v>1.0893999999999999</v>
      </c>
      <c r="AA2338">
        <v>0.86809999999999998</v>
      </c>
      <c r="AB2338">
        <v>0.91069999999999995</v>
      </c>
      <c r="AC2338">
        <v>0.60140000000000005</v>
      </c>
      <c r="AD2338">
        <v>0.37540000000000001</v>
      </c>
      <c r="AE2338">
        <v>1.2017</v>
      </c>
      <c r="AF2338">
        <v>1.1341000000000001</v>
      </c>
      <c r="AG2338">
        <v>0.74509999999999998</v>
      </c>
      <c r="AH2338">
        <v>1.3069</v>
      </c>
      <c r="AI2338">
        <v>1.0383</v>
      </c>
      <c r="AJ2338">
        <v>0</v>
      </c>
      <c r="AK2338">
        <v>0</v>
      </c>
      <c r="AL2338">
        <v>0</v>
      </c>
      <c r="AM2338">
        <v>0</v>
      </c>
      <c r="AN2338">
        <v>0</v>
      </c>
      <c r="AO2338">
        <v>0</v>
      </c>
      <c r="AP2338">
        <v>0</v>
      </c>
      <c r="AQ2338">
        <v>0</v>
      </c>
      <c r="AR2338">
        <v>0</v>
      </c>
      <c r="AS2338">
        <v>0</v>
      </c>
      <c r="AT2338">
        <v>0</v>
      </c>
      <c r="AU2338">
        <v>0</v>
      </c>
      <c r="AV2338">
        <v>0</v>
      </c>
    </row>
    <row r="2339" spans="8:48" x14ac:dyDescent="0.3">
      <c r="H2339" t="s">
        <v>2267</v>
      </c>
      <c r="I2339" t="s">
        <v>2268</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0.76970000000000005</v>
      </c>
      <c r="AI2339">
        <v>1.2996000000000001</v>
      </c>
      <c r="AJ2339">
        <v>1.0043</v>
      </c>
      <c r="AK2339">
        <v>1.0286</v>
      </c>
      <c r="AL2339">
        <v>0.76959999999999995</v>
      </c>
      <c r="AM2339">
        <v>0.84140000000000004</v>
      </c>
      <c r="AN2339">
        <v>0.79949999999999999</v>
      </c>
      <c r="AO2339">
        <v>0.79459999999999997</v>
      </c>
      <c r="AP2339">
        <v>0.65620000000000001</v>
      </c>
      <c r="AQ2339">
        <v>9.1899999999999996E-2</v>
      </c>
      <c r="AR2339">
        <v>0</v>
      </c>
      <c r="AS2339">
        <v>0</v>
      </c>
      <c r="AT2339">
        <v>0</v>
      </c>
      <c r="AU2339">
        <v>0</v>
      </c>
      <c r="AV2339">
        <v>0</v>
      </c>
    </row>
    <row r="2340" spans="8:48" x14ac:dyDescent="0.3">
      <c r="H2340" t="s">
        <v>3327</v>
      </c>
      <c r="I2340" t="s">
        <v>3328</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0.57909999999999995</v>
      </c>
      <c r="AL2340">
        <v>0.51600000000000001</v>
      </c>
      <c r="AM2340">
        <v>0.26400000000000001</v>
      </c>
      <c r="AN2340">
        <v>0.35399999999999998</v>
      </c>
      <c r="AO2340">
        <v>0.25240000000000001</v>
      </c>
      <c r="AP2340">
        <v>0.1227</v>
      </c>
      <c r="AQ2340">
        <v>3.5099999999999999E-2</v>
      </c>
      <c r="AR2340">
        <v>0</v>
      </c>
      <c r="AS2340">
        <v>0</v>
      </c>
      <c r="AT2340">
        <v>0</v>
      </c>
      <c r="AU2340">
        <v>0</v>
      </c>
      <c r="AV2340">
        <v>0</v>
      </c>
    </row>
    <row r="2341" spans="8:48" x14ac:dyDescent="0.3">
      <c r="H2341" t="s">
        <v>1328</v>
      </c>
      <c r="I2341" t="s">
        <v>1329</v>
      </c>
      <c r="J2341">
        <v>0</v>
      </c>
      <c r="K2341">
        <v>0</v>
      </c>
      <c r="L2341">
        <v>0</v>
      </c>
      <c r="M2341">
        <v>0</v>
      </c>
      <c r="N2341">
        <v>0</v>
      </c>
      <c r="O2341">
        <v>0</v>
      </c>
      <c r="P2341">
        <v>0</v>
      </c>
      <c r="Q2341">
        <v>0</v>
      </c>
      <c r="R2341">
        <v>0</v>
      </c>
      <c r="S2341">
        <v>0</v>
      </c>
      <c r="T2341">
        <v>0</v>
      </c>
      <c r="U2341">
        <v>1.0227999999999999</v>
      </c>
      <c r="V2341">
        <v>0.99399999999999999</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row>
    <row r="2342" spans="8:48" x14ac:dyDescent="0.3">
      <c r="H2342" t="s">
        <v>91</v>
      </c>
      <c r="I2342" t="s">
        <v>638</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1.6833</v>
      </c>
      <c r="AH2342">
        <v>1.4601</v>
      </c>
      <c r="AI2342">
        <v>1.4803999999999999</v>
      </c>
      <c r="AJ2342">
        <v>1.1747000000000001</v>
      </c>
      <c r="AK2342">
        <v>0</v>
      </c>
      <c r="AL2342">
        <v>0</v>
      </c>
      <c r="AM2342">
        <v>0</v>
      </c>
      <c r="AN2342">
        <v>0</v>
      </c>
      <c r="AO2342">
        <v>0</v>
      </c>
      <c r="AP2342">
        <v>0</v>
      </c>
      <c r="AQ2342">
        <v>0</v>
      </c>
      <c r="AR2342">
        <v>0</v>
      </c>
      <c r="AS2342">
        <v>0</v>
      </c>
      <c r="AT2342">
        <v>0</v>
      </c>
      <c r="AU2342">
        <v>0</v>
      </c>
      <c r="AV2342">
        <v>0</v>
      </c>
    </row>
    <row r="2343" spans="8:48" x14ac:dyDescent="0.3">
      <c r="H2343" t="s">
        <v>1025</v>
      </c>
      <c r="I2343" t="s">
        <v>1026</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0.89490000000000003</v>
      </c>
      <c r="AK2343">
        <v>1.0124</v>
      </c>
      <c r="AL2343">
        <v>0.92530000000000001</v>
      </c>
      <c r="AM2343">
        <v>0.87549999999999994</v>
      </c>
      <c r="AN2343">
        <v>0</v>
      </c>
      <c r="AO2343">
        <v>0</v>
      </c>
      <c r="AP2343">
        <v>0</v>
      </c>
      <c r="AQ2343">
        <v>0</v>
      </c>
      <c r="AR2343">
        <v>0</v>
      </c>
      <c r="AS2343">
        <v>0</v>
      </c>
      <c r="AT2343">
        <v>0</v>
      </c>
      <c r="AU2343">
        <v>0</v>
      </c>
      <c r="AV2343">
        <v>0</v>
      </c>
    </row>
    <row r="2344" spans="8:48" x14ac:dyDescent="0.3">
      <c r="H2344" t="s">
        <v>672</v>
      </c>
      <c r="I2344" t="s">
        <v>673</v>
      </c>
      <c r="J2344">
        <v>0</v>
      </c>
      <c r="K2344">
        <v>0</v>
      </c>
      <c r="L2344">
        <v>0</v>
      </c>
      <c r="M2344">
        <v>0</v>
      </c>
      <c r="N2344">
        <v>0</v>
      </c>
      <c r="O2344">
        <v>0</v>
      </c>
      <c r="P2344">
        <v>0</v>
      </c>
      <c r="Q2344">
        <v>0</v>
      </c>
      <c r="R2344">
        <v>0</v>
      </c>
      <c r="S2344">
        <v>0</v>
      </c>
      <c r="T2344">
        <v>0</v>
      </c>
      <c r="U2344">
        <v>1.1496999999999999</v>
      </c>
      <c r="V2344">
        <v>1.0588</v>
      </c>
      <c r="W2344">
        <v>1.6567000000000001</v>
      </c>
      <c r="X2344">
        <v>2.5297999999999998</v>
      </c>
      <c r="Y2344">
        <v>1.1738</v>
      </c>
      <c r="Z2344">
        <v>1.04</v>
      </c>
      <c r="AA2344">
        <v>1.7125999999999999</v>
      </c>
      <c r="AB2344">
        <v>2.0771999999999999</v>
      </c>
      <c r="AC2344">
        <v>2.0503999999999998</v>
      </c>
      <c r="AD2344">
        <v>2.0581</v>
      </c>
      <c r="AE2344">
        <v>1.4975000000000001</v>
      </c>
      <c r="AF2344">
        <v>1.5691999999999999</v>
      </c>
      <c r="AG2344">
        <v>0.99960000000000004</v>
      </c>
      <c r="AH2344">
        <v>0.89739999999999998</v>
      </c>
      <c r="AI2344">
        <v>1.0609</v>
      </c>
      <c r="AJ2344">
        <v>1.1057999999999999</v>
      </c>
      <c r="AK2344">
        <v>0.80710000000000004</v>
      </c>
      <c r="AL2344">
        <v>1.0505</v>
      </c>
      <c r="AM2344">
        <v>1.1803999999999999</v>
      </c>
      <c r="AN2344">
        <v>0.86140000000000005</v>
      </c>
      <c r="AO2344">
        <v>0.62339999999999995</v>
      </c>
      <c r="AP2344">
        <v>0.46750000000000003</v>
      </c>
      <c r="AQ2344">
        <v>0</v>
      </c>
      <c r="AR2344">
        <v>0</v>
      </c>
      <c r="AS2344">
        <v>0</v>
      </c>
      <c r="AT2344">
        <v>0</v>
      </c>
      <c r="AU2344">
        <v>0</v>
      </c>
      <c r="AV2344">
        <v>0</v>
      </c>
    </row>
    <row r="2345" spans="8:48" x14ac:dyDescent="0.3">
      <c r="H2345" t="s">
        <v>3226</v>
      </c>
      <c r="I2345" t="s">
        <v>3227</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0.88780000000000003</v>
      </c>
      <c r="AI2345">
        <v>0.7792</v>
      </c>
      <c r="AJ2345">
        <v>0.4173</v>
      </c>
      <c r="AK2345">
        <v>0</v>
      </c>
      <c r="AL2345">
        <v>0</v>
      </c>
      <c r="AM2345">
        <v>0</v>
      </c>
      <c r="AN2345">
        <v>0</v>
      </c>
      <c r="AO2345">
        <v>0</v>
      </c>
      <c r="AP2345">
        <v>0</v>
      </c>
      <c r="AQ2345">
        <v>0</v>
      </c>
      <c r="AR2345">
        <v>0</v>
      </c>
      <c r="AS2345">
        <v>0</v>
      </c>
      <c r="AT2345">
        <v>0</v>
      </c>
      <c r="AU2345">
        <v>0</v>
      </c>
      <c r="AV2345">
        <v>0</v>
      </c>
    </row>
    <row r="2346" spans="8:48" x14ac:dyDescent="0.3">
      <c r="H2346" t="s">
        <v>1035</v>
      </c>
      <c r="I2346" t="s">
        <v>1036</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1.4556</v>
      </c>
      <c r="AG2346">
        <v>1.3394999999999999</v>
      </c>
      <c r="AH2346">
        <v>2.5505</v>
      </c>
      <c r="AI2346">
        <v>2.0341</v>
      </c>
      <c r="AJ2346">
        <v>1.8343</v>
      </c>
      <c r="AK2346">
        <v>1.3152999999999999</v>
      </c>
      <c r="AL2346">
        <v>0.9708</v>
      </c>
      <c r="AM2346">
        <v>0.90029999999999999</v>
      </c>
      <c r="AN2346">
        <v>0</v>
      </c>
      <c r="AO2346">
        <v>0</v>
      </c>
      <c r="AP2346">
        <v>0</v>
      </c>
      <c r="AQ2346">
        <v>0</v>
      </c>
      <c r="AR2346">
        <v>0</v>
      </c>
      <c r="AS2346">
        <v>0</v>
      </c>
      <c r="AT2346">
        <v>0</v>
      </c>
      <c r="AU2346">
        <v>0</v>
      </c>
      <c r="AV2346">
        <v>0</v>
      </c>
    </row>
    <row r="2347" spans="8:48" x14ac:dyDescent="0.3">
      <c r="H2347" t="s">
        <v>2335</v>
      </c>
      <c r="I2347" t="s">
        <v>2336</v>
      </c>
      <c r="J2347">
        <v>0</v>
      </c>
      <c r="K2347">
        <v>0</v>
      </c>
      <c r="L2347">
        <v>0</v>
      </c>
      <c r="M2347">
        <v>0</v>
      </c>
      <c r="N2347">
        <v>0</v>
      </c>
      <c r="O2347">
        <v>0</v>
      </c>
      <c r="P2347">
        <v>0</v>
      </c>
      <c r="Q2347">
        <v>0</v>
      </c>
      <c r="R2347">
        <v>0</v>
      </c>
      <c r="S2347">
        <v>0</v>
      </c>
      <c r="T2347">
        <v>0</v>
      </c>
      <c r="U2347">
        <v>0.97570000000000001</v>
      </c>
      <c r="V2347">
        <v>0.73480000000000001</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row>
    <row r="2348" spans="8:48" x14ac:dyDescent="0.3">
      <c r="H2348" t="s">
        <v>2345</v>
      </c>
      <c r="I2348" t="s">
        <v>2346</v>
      </c>
      <c r="J2348">
        <v>0</v>
      </c>
      <c r="K2348">
        <v>0</v>
      </c>
      <c r="L2348">
        <v>0</v>
      </c>
      <c r="M2348">
        <v>0</v>
      </c>
      <c r="N2348">
        <v>0</v>
      </c>
      <c r="O2348">
        <v>0</v>
      </c>
      <c r="P2348">
        <v>0</v>
      </c>
      <c r="Q2348">
        <v>0</v>
      </c>
      <c r="R2348">
        <v>0</v>
      </c>
      <c r="S2348">
        <v>0</v>
      </c>
      <c r="T2348">
        <v>0</v>
      </c>
      <c r="U2348">
        <v>1.2202999999999999</v>
      </c>
      <c r="V2348">
        <v>1.329</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row>
    <row r="2349" spans="8:48" x14ac:dyDescent="0.3">
      <c r="H2349" t="s">
        <v>2365</v>
      </c>
      <c r="I2349" t="s">
        <v>2366</v>
      </c>
      <c r="J2349">
        <v>0</v>
      </c>
      <c r="K2349">
        <v>0</v>
      </c>
      <c r="L2349">
        <v>0</v>
      </c>
      <c r="M2349">
        <v>0</v>
      </c>
      <c r="N2349">
        <v>0</v>
      </c>
      <c r="O2349">
        <v>0</v>
      </c>
      <c r="P2349">
        <v>0</v>
      </c>
      <c r="Q2349">
        <v>0</v>
      </c>
      <c r="R2349">
        <v>0</v>
      </c>
      <c r="S2349">
        <v>0</v>
      </c>
      <c r="T2349">
        <v>0</v>
      </c>
      <c r="U2349">
        <v>1.4370000000000001</v>
      </c>
      <c r="V2349">
        <v>1.5667</v>
      </c>
      <c r="W2349">
        <v>1.5243</v>
      </c>
      <c r="X2349">
        <v>1.1653</v>
      </c>
      <c r="Y2349">
        <v>1.3341000000000001</v>
      </c>
      <c r="Z2349">
        <v>1.0234000000000001</v>
      </c>
      <c r="AA2349">
        <v>1.7154</v>
      </c>
      <c r="AB2349">
        <v>1.5792999999999999</v>
      </c>
      <c r="AC2349">
        <v>1.3669</v>
      </c>
      <c r="AD2349">
        <v>1.2582</v>
      </c>
      <c r="AE2349">
        <v>1.2645999999999999</v>
      </c>
      <c r="AF2349">
        <v>1.4389000000000001</v>
      </c>
      <c r="AG2349">
        <v>1.3933</v>
      </c>
      <c r="AH2349">
        <v>1.1717</v>
      </c>
      <c r="AI2349">
        <v>1.0786</v>
      </c>
      <c r="AJ2349">
        <v>1.1129</v>
      </c>
      <c r="AK2349">
        <v>1.0076000000000001</v>
      </c>
      <c r="AL2349">
        <v>0.87580000000000002</v>
      </c>
      <c r="AM2349">
        <v>0.90369999999999995</v>
      </c>
      <c r="AN2349">
        <v>1.0172000000000001</v>
      </c>
      <c r="AO2349">
        <v>0.89170000000000005</v>
      </c>
      <c r="AP2349">
        <v>0.79590000000000005</v>
      </c>
      <c r="AQ2349">
        <v>0.90849999999999997</v>
      </c>
      <c r="AR2349">
        <v>1.0194000000000001</v>
      </c>
      <c r="AS2349">
        <v>1.0919000000000001</v>
      </c>
      <c r="AT2349">
        <v>0</v>
      </c>
      <c r="AU2349">
        <v>0</v>
      </c>
      <c r="AV2349">
        <v>0</v>
      </c>
    </row>
    <row r="2350" spans="8:48" x14ac:dyDescent="0.3">
      <c r="H2350" t="s">
        <v>1053</v>
      </c>
      <c r="I2350" t="s">
        <v>1052</v>
      </c>
      <c r="J2350">
        <v>0</v>
      </c>
      <c r="K2350">
        <v>0</v>
      </c>
      <c r="L2350">
        <v>0</v>
      </c>
      <c r="M2350">
        <v>0</v>
      </c>
      <c r="N2350">
        <v>0</v>
      </c>
      <c r="O2350">
        <v>0</v>
      </c>
      <c r="P2350">
        <v>0</v>
      </c>
      <c r="Q2350">
        <v>0</v>
      </c>
      <c r="R2350">
        <v>0</v>
      </c>
      <c r="S2350">
        <v>0</v>
      </c>
      <c r="T2350">
        <v>0</v>
      </c>
      <c r="U2350">
        <v>0.56340000000000001</v>
      </c>
      <c r="V2350">
        <v>0.40350000000000003</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row>
    <row r="2351" spans="8:48" x14ac:dyDescent="0.3">
      <c r="H2351" t="s">
        <v>3329</v>
      </c>
      <c r="I2351" t="s">
        <v>3330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0.83460000000000001</v>
      </c>
      <c r="AM2351">
        <v>1.3240000000000001</v>
      </c>
      <c r="AN2351">
        <v>1.6292</v>
      </c>
      <c r="AO2351">
        <v>1.3594999999999999</v>
      </c>
      <c r="AP2351">
        <v>1.107</v>
      </c>
      <c r="AQ2351">
        <v>0.72629999999999995</v>
      </c>
      <c r="AR2351">
        <v>0</v>
      </c>
      <c r="AS2351">
        <v>0</v>
      </c>
      <c r="AT2351">
        <v>0</v>
      </c>
      <c r="AU2351">
        <v>0</v>
      </c>
      <c r="AV2351">
        <v>0</v>
      </c>
    </row>
    <row r="2352" spans="8:48" x14ac:dyDescent="0.3">
      <c r="H2352" t="s">
        <v>2379</v>
      </c>
      <c r="I2352" t="s">
        <v>2380</v>
      </c>
      <c r="J2352">
        <v>0</v>
      </c>
      <c r="K2352">
        <v>0</v>
      </c>
      <c r="L2352">
        <v>0</v>
      </c>
      <c r="M2352">
        <v>0</v>
      </c>
      <c r="N2352">
        <v>0</v>
      </c>
      <c r="O2352">
        <v>0</v>
      </c>
      <c r="P2352">
        <v>0</v>
      </c>
      <c r="Q2352">
        <v>0</v>
      </c>
      <c r="R2352">
        <v>0</v>
      </c>
      <c r="S2352">
        <v>0</v>
      </c>
      <c r="T2352">
        <v>0</v>
      </c>
      <c r="U2352">
        <v>0.66920000000000002</v>
      </c>
      <c r="V2352">
        <v>0.6492</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row>
    <row r="2353" spans="8:48" x14ac:dyDescent="0.3">
      <c r="H2353" t="s">
        <v>2405</v>
      </c>
      <c r="I2353" t="s">
        <v>2406</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1.5506</v>
      </c>
      <c r="AG2353">
        <v>1.4098999999999999</v>
      </c>
      <c r="AH2353">
        <v>0</v>
      </c>
      <c r="AI2353">
        <v>0</v>
      </c>
      <c r="AJ2353">
        <v>0</v>
      </c>
      <c r="AK2353">
        <v>0</v>
      </c>
      <c r="AL2353">
        <v>0</v>
      </c>
      <c r="AM2353">
        <v>0</v>
      </c>
      <c r="AN2353">
        <v>0</v>
      </c>
      <c r="AO2353">
        <v>0</v>
      </c>
      <c r="AP2353">
        <v>0</v>
      </c>
      <c r="AQ2353">
        <v>0</v>
      </c>
      <c r="AR2353">
        <v>0</v>
      </c>
      <c r="AS2353">
        <v>0</v>
      </c>
      <c r="AT2353">
        <v>0</v>
      </c>
      <c r="AU2353">
        <v>0</v>
      </c>
      <c r="AV2353">
        <v>0</v>
      </c>
    </row>
    <row r="2354" spans="8:48" x14ac:dyDescent="0.3">
      <c r="H2354" t="s">
        <v>92</v>
      </c>
      <c r="I2354" t="s">
        <v>684</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1.569</v>
      </c>
      <c r="AJ2354">
        <v>1.327</v>
      </c>
      <c r="AK2354">
        <v>1.6051</v>
      </c>
      <c r="AL2354">
        <v>1.5629999999999999</v>
      </c>
      <c r="AM2354">
        <v>1.1754</v>
      </c>
      <c r="AN2354">
        <v>0.94610000000000005</v>
      </c>
      <c r="AO2354">
        <v>1.4745999999999999</v>
      </c>
      <c r="AP2354">
        <v>1.4560999999999999</v>
      </c>
      <c r="AQ2354">
        <v>1.0217000000000001</v>
      </c>
      <c r="AR2354">
        <v>0.86699999999999999</v>
      </c>
      <c r="AS2354">
        <v>0</v>
      </c>
      <c r="AT2354">
        <v>0</v>
      </c>
      <c r="AU2354">
        <v>0</v>
      </c>
      <c r="AV2354">
        <v>0</v>
      </c>
    </row>
    <row r="2355" spans="8:48" x14ac:dyDescent="0.3">
      <c r="H2355" t="s">
        <v>2422</v>
      </c>
      <c r="I2355" t="s">
        <v>2423</v>
      </c>
      <c r="J2355">
        <v>0</v>
      </c>
      <c r="K2355">
        <v>0</v>
      </c>
      <c r="L2355">
        <v>0</v>
      </c>
      <c r="M2355">
        <v>0</v>
      </c>
      <c r="N2355">
        <v>0</v>
      </c>
      <c r="O2355">
        <v>0</v>
      </c>
      <c r="P2355">
        <v>0</v>
      </c>
      <c r="Q2355">
        <v>0</v>
      </c>
      <c r="R2355">
        <v>0</v>
      </c>
      <c r="S2355">
        <v>0</v>
      </c>
      <c r="T2355">
        <v>0</v>
      </c>
      <c r="U2355">
        <v>0.86550000000000005</v>
      </c>
      <c r="V2355">
        <v>0.88339999999999996</v>
      </c>
      <c r="W2355">
        <v>1.3118000000000001</v>
      </c>
      <c r="X2355">
        <v>1.3411999999999999</v>
      </c>
      <c r="Y2355">
        <v>0.71409999999999996</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row>
    <row r="2356" spans="8:48" x14ac:dyDescent="0.3">
      <c r="H2356" t="s">
        <v>1074</v>
      </c>
      <c r="I2356" t="s">
        <v>1075</v>
      </c>
      <c r="J2356">
        <v>0</v>
      </c>
      <c r="K2356">
        <v>0</v>
      </c>
      <c r="L2356">
        <v>0</v>
      </c>
      <c r="M2356">
        <v>0</v>
      </c>
      <c r="N2356">
        <v>0</v>
      </c>
      <c r="O2356">
        <v>0</v>
      </c>
      <c r="P2356">
        <v>0</v>
      </c>
      <c r="Q2356">
        <v>0</v>
      </c>
      <c r="R2356">
        <v>0</v>
      </c>
      <c r="S2356">
        <v>0</v>
      </c>
      <c r="T2356">
        <v>0</v>
      </c>
      <c r="U2356">
        <v>1.2171000000000001</v>
      </c>
      <c r="V2356">
        <v>1.2528999999999999</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row>
    <row r="2357" spans="8:48" x14ac:dyDescent="0.3">
      <c r="H2357" t="s">
        <v>1076</v>
      </c>
      <c r="I2357" t="s">
        <v>1077</v>
      </c>
      <c r="J2357">
        <v>0</v>
      </c>
      <c r="K2357">
        <v>0</v>
      </c>
      <c r="L2357">
        <v>0</v>
      </c>
      <c r="M2357">
        <v>0</v>
      </c>
      <c r="N2357">
        <v>0</v>
      </c>
      <c r="O2357">
        <v>0</v>
      </c>
      <c r="P2357">
        <v>0</v>
      </c>
      <c r="Q2357">
        <v>0</v>
      </c>
      <c r="R2357">
        <v>0</v>
      </c>
      <c r="S2357">
        <v>0</v>
      </c>
      <c r="T2357">
        <v>0</v>
      </c>
      <c r="U2357">
        <v>2.0341999999999998</v>
      </c>
      <c r="V2357">
        <v>2.1027</v>
      </c>
      <c r="W2357">
        <v>1.4153</v>
      </c>
      <c r="X2357">
        <v>1.1657999999999999</v>
      </c>
      <c r="Y2357">
        <v>0</v>
      </c>
      <c r="Z2357">
        <v>0</v>
      </c>
      <c r="AA2357">
        <v>0</v>
      </c>
      <c r="AB2357">
        <v>0</v>
      </c>
      <c r="AC2357">
        <v>0</v>
      </c>
      <c r="AD2357">
        <v>0</v>
      </c>
      <c r="AE2357">
        <v>0</v>
      </c>
      <c r="AF2357">
        <v>0</v>
      </c>
      <c r="AG2357">
        <v>0</v>
      </c>
      <c r="AH2357">
        <v>0</v>
      </c>
      <c r="AI2357">
        <v>0</v>
      </c>
      <c r="AJ2357">
        <v>0</v>
      </c>
      <c r="AK2357">
        <v>0</v>
      </c>
      <c r="AL2357">
        <v>0.92510000000000003</v>
      </c>
      <c r="AM2357">
        <v>1.1679999999999999</v>
      </c>
      <c r="AN2357">
        <v>0.97770000000000001</v>
      </c>
      <c r="AO2357">
        <v>1.1435999999999999</v>
      </c>
      <c r="AP2357">
        <v>1.1234</v>
      </c>
      <c r="AQ2357">
        <v>0</v>
      </c>
      <c r="AR2357">
        <v>0</v>
      </c>
      <c r="AS2357">
        <v>0</v>
      </c>
      <c r="AT2357">
        <v>0</v>
      </c>
      <c r="AU2357">
        <v>0</v>
      </c>
      <c r="AV2357">
        <v>0</v>
      </c>
    </row>
    <row r="2358" spans="8:48" x14ac:dyDescent="0.3">
      <c r="H2358" t="s">
        <v>3331</v>
      </c>
      <c r="I2358" t="s">
        <v>3332</v>
      </c>
      <c r="J2358">
        <v>0</v>
      </c>
      <c r="K2358">
        <v>0</v>
      </c>
      <c r="L2358">
        <v>0</v>
      </c>
      <c r="M2358">
        <v>0</v>
      </c>
      <c r="N2358">
        <v>0</v>
      </c>
      <c r="O2358">
        <v>0</v>
      </c>
      <c r="P2358">
        <v>0</v>
      </c>
      <c r="Q2358">
        <v>0</v>
      </c>
      <c r="R2358">
        <v>0</v>
      </c>
      <c r="S2358">
        <v>0</v>
      </c>
      <c r="T2358">
        <v>0</v>
      </c>
      <c r="U2358">
        <v>0.65839999999999999</v>
      </c>
      <c r="V2358">
        <v>0.6996</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row>
    <row r="2359" spans="8:48" x14ac:dyDescent="0.3">
      <c r="H2359" t="s">
        <v>71</v>
      </c>
      <c r="I2359" t="s">
        <v>594</v>
      </c>
      <c r="J2359">
        <v>0</v>
      </c>
      <c r="K2359">
        <v>0</v>
      </c>
      <c r="L2359">
        <v>0</v>
      </c>
      <c r="M2359">
        <v>0</v>
      </c>
      <c r="N2359">
        <v>0</v>
      </c>
      <c r="O2359">
        <v>0</v>
      </c>
      <c r="P2359">
        <v>0</v>
      </c>
      <c r="Q2359">
        <v>0</v>
      </c>
      <c r="R2359">
        <v>0</v>
      </c>
      <c r="S2359">
        <v>0</v>
      </c>
      <c r="T2359">
        <v>0</v>
      </c>
      <c r="U2359">
        <v>0.68</v>
      </c>
      <c r="V2359">
        <v>0.67</v>
      </c>
      <c r="W2359">
        <v>2.31</v>
      </c>
      <c r="X2359">
        <v>2.31</v>
      </c>
      <c r="Y2359">
        <v>0.9</v>
      </c>
      <c r="Z2359">
        <v>1.89</v>
      </c>
      <c r="AA2359">
        <v>0.11</v>
      </c>
      <c r="AB2359">
        <v>-0.31</v>
      </c>
      <c r="AC2359">
        <v>0.02</v>
      </c>
      <c r="AD2359">
        <v>7.0000000000000007E-2</v>
      </c>
      <c r="AE2359">
        <v>-0.34</v>
      </c>
      <c r="AF2359">
        <v>-0.19</v>
      </c>
      <c r="AG2359">
        <v>3.49</v>
      </c>
      <c r="AH2359">
        <v>0.3</v>
      </c>
      <c r="AI2359">
        <v>0.26</v>
      </c>
      <c r="AJ2359">
        <v>1.43</v>
      </c>
      <c r="AK2359">
        <v>-0.04</v>
      </c>
      <c r="AL2359">
        <v>-0.32</v>
      </c>
      <c r="AM2359">
        <v>0.27</v>
      </c>
      <c r="AN2359">
        <v>2.74</v>
      </c>
      <c r="AO2359">
        <v>-0.14000000000000001</v>
      </c>
      <c r="AP2359">
        <v>-0.13</v>
      </c>
      <c r="AQ2359">
        <v>2.65</v>
      </c>
      <c r="AR2359">
        <v>0.02</v>
      </c>
      <c r="AS2359">
        <v>4.4800000000000004</v>
      </c>
      <c r="AT2359">
        <v>0</v>
      </c>
      <c r="AU2359">
        <v>0</v>
      </c>
      <c r="AV2359">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CH1000"/>
  <sheetViews>
    <sheetView topLeftCell="AP1" zoomScale="68" workbookViewId="0">
      <selection activeCell="BB5" sqref="C4:BQ45"/>
    </sheetView>
  </sheetViews>
  <sheetFormatPr baseColWidth="10" defaultColWidth="12.6640625" defaultRowHeight="15" customHeight="1" x14ac:dyDescent="0.3"/>
  <cols>
    <col min="1" max="1" width="10.6640625" customWidth="1"/>
    <col min="2" max="67" width="12.88671875" customWidth="1"/>
  </cols>
  <sheetData>
    <row r="2" spans="1:86" ht="14.4" x14ac:dyDescent="0.3">
      <c r="B2" s="2"/>
      <c r="C2" s="3"/>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3"/>
      <c r="AL2" s="3"/>
      <c r="AM2" s="3"/>
      <c r="AN2" s="3"/>
      <c r="AO2" s="3"/>
      <c r="AP2" s="3"/>
      <c r="AQ2" s="3"/>
      <c r="AR2" s="3"/>
      <c r="AS2" s="3"/>
      <c r="AT2" s="3"/>
      <c r="AU2" s="3"/>
      <c r="AV2" s="3"/>
      <c r="AW2" s="3"/>
      <c r="AX2" s="3"/>
      <c r="AY2" s="3"/>
      <c r="AZ2" s="4"/>
      <c r="BA2" s="3"/>
      <c r="BB2" s="3"/>
      <c r="BC2" s="3"/>
      <c r="BD2" s="4"/>
      <c r="BE2" s="3"/>
      <c r="BF2" s="3"/>
      <c r="BG2" s="3"/>
      <c r="BH2" s="4"/>
      <c r="BI2" s="3"/>
      <c r="BJ2" s="3"/>
      <c r="BK2" s="3"/>
      <c r="BL2" s="3"/>
      <c r="BM2" s="3"/>
      <c r="BN2" s="3"/>
      <c r="BO2" s="3"/>
    </row>
    <row r="3" spans="1:86" ht="14.4" x14ac:dyDescent="0.3">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row>
    <row r="4" spans="1:86" ht="14.4" x14ac:dyDescent="0.3">
      <c r="A4" s="1"/>
      <c r="C4" s="1"/>
      <c r="D4" s="1" t="str" cm="1">
        <f t="array" ref="D4">_xll.FDS(FundsData!B3,"FSYM_ISIN(NOW,""ID"")")</f>
        <v>FR0013451234</v>
      </c>
      <c r="E4" s="1" t="str" cm="1">
        <f t="array" ref="E4">_xll.FDS(FundsData!B4,"FSYM_ISIN(NOW,""ID"")")</f>
        <v>LU0306632414</v>
      </c>
      <c r="F4" s="1" t="str" cm="1">
        <f t="array" ref="F4">_xll.FDS(FundsData!B5,"FSYM_ISIN(NOW,""ID"")")</f>
        <v>FR0012033371</v>
      </c>
      <c r="G4" s="1" t="str" cm="1">
        <f t="array" ref="G4">_xll.FDS(FundsData!B6,"FSYM_ISIN(NOW,""ID"")")</f>
        <v>FR0013158136</v>
      </c>
      <c r="H4" s="1" t="str" cm="1">
        <f t="array" ref="H4">_xll.FDS(FundsData!B7,"FSYM_ISIN(NOW,""ID"")")</f>
        <v>LU1906457467</v>
      </c>
      <c r="I4" s="1" t="str" cm="1">
        <f t="array" ref="I4">_xll.FDS(FundsData!B8,"FSYM_ISIN(NOW,""ID"")")</f>
        <v>LU0524465548</v>
      </c>
      <c r="J4" s="1" t="str" cm="1">
        <f t="array" ref="J4">_xll.FDS(FundsData!B9,"FSYM_ISIN(NOW,""ID"")")</f>
        <v>FR0013533247</v>
      </c>
      <c r="K4" s="1" t="str" cm="1">
        <f t="array" ref="K4">_xll.FDS(FundsData!B10,"FSYM_ISIN(NOW,""ID"")")</f>
        <v>LU1941714476</v>
      </c>
      <c r="L4" s="1" t="str" cm="1">
        <f t="array" ref="L4">_xll.FDS(FundsData!B11,"FSYM_ISIN(NOW,""ID"")")</f>
        <v>LU2873335520</v>
      </c>
      <c r="M4" s="1" t="str" cm="1">
        <f t="array" ref="M4">_xll.FDS(FundsData!B12,"FSYM_ISIN(NOW,""ID"")")</f>
        <v>LU0293315023</v>
      </c>
      <c r="N4" s="1" t="str" cm="1">
        <f t="array" ref="N4">_xll.FDS(FundsData!B13,"FSYM_ISIN(NOW,""ID"")")</f>
        <v>FR0013419611</v>
      </c>
      <c r="O4" s="1" t="str" cm="1">
        <f t="array" ref="O4">_xll.FDS(FundsData!B14,"FSYM_ISIN(NOW,""ID"")")</f>
        <v>LU2403399608</v>
      </c>
      <c r="P4" s="1" t="str" cm="1">
        <f t="array" ref="P4">_xll.FDS(FundsData!B15,"FSYM_ISIN(NOW,""ID"")")</f>
        <v>FR00140018J4</v>
      </c>
      <c r="Q4" s="1" t="str" cm="1">
        <f t="array" ref="Q4">_xll.FDS(FundsData!B16,"FSYM_ISIN(NOW,""ID"")")</f>
        <v>LU1637618825</v>
      </c>
      <c r="R4" s="1" t="str" cm="1">
        <f t="array" ref="R4">_xll.FDS(FundsData!B17,"FSYM_ISIN(NOW,""ID"")")</f>
        <v>LU1637619393</v>
      </c>
      <c r="S4" s="1" t="str" cm="1">
        <f t="array" ref="S4">_xll.FDS(FundsData!B18,"FSYM_ISIN(NOW,""ID"")")</f>
        <v>LU0832875354</v>
      </c>
      <c r="T4" s="1" t="str" cm="1">
        <f t="array" ref="T4">_xll.FDS(FundsData!B19,"FSYM_ISIN(NOW,""ID"")")</f>
        <v>FR0011833052</v>
      </c>
      <c r="U4" s="1" t="str" cm="1">
        <f t="array" ref="U4">_xll.FDS(FundsData!B20,"FSYM_ISIN(NOW,""ID"")")</f>
        <v>FR0010762518</v>
      </c>
      <c r="V4" s="1" t="str" cm="1">
        <f t="array" ref="V4">_xll.FDS(FundsData!B21,"FSYM_ISIN(NOW,""ID"")")</f>
        <v>LU0282719219</v>
      </c>
      <c r="W4" s="1" t="str" cm="1">
        <f t="array" ref="W4">_xll.FDS(FundsData!B22,"FSYM_ISIN(NOW,""ID"")")</f>
        <v>LU2354250925</v>
      </c>
      <c r="X4" s="1" t="str" cm="1">
        <f t="array" ref="X4">_xll.FDS(FundsData!B23,"FSYM_ISIN(NOW,""ID"")")</f>
        <v>BE0948495297</v>
      </c>
      <c r="Y4" s="1" t="str" cm="1">
        <f t="array" ref="Y4">_xll.FDS(FundsData!B24,"FSYM_ISIN(NOW,""ID"")")</f>
        <v>FR0011558246</v>
      </c>
      <c r="Z4" s="1" t="str" cm="1">
        <f t="array" ref="Z4">_xll.FDS(FundsData!B25,"FSYM_ISIN(NOW,""ID"")")</f>
        <v>FR0010106500</v>
      </c>
      <c r="AA4" s="1" t="str" cm="1">
        <f t="array" ref="AA4">_xll.FDS(FundsData!B26,"FSYM_ISIN(NOW,""ID"")")</f>
        <v>FR0011585520</v>
      </c>
      <c r="AB4" s="1" t="str" cm="1">
        <f t="array" ref="AB4">_xll.FDS(FundsData!B27,"FSYM_ISIN(NOW,""ID"")")</f>
        <v>FR001400E748</v>
      </c>
      <c r="AC4" s="1" t="str" cm="1">
        <f t="array" ref="AC4">_xll.FDS(FundsData!B26,"FSYM_ISIN(NOW,""ID"")")</f>
        <v>FR0011585520</v>
      </c>
      <c r="AD4" s="1" t="str" cm="1">
        <f t="array" ref="AD4">_xll.FDS(FundsData!B27,"FSYM_ISIN(NOW,""ID"")")</f>
        <v>FR001400E748</v>
      </c>
      <c r="AE4" s="1" t="str" cm="1">
        <f t="array" ref="AE4">_xll.FDS(FundsData!B28,"FSYM_ISIN(NOW,""ID"")")</f>
        <v>FR0013342045</v>
      </c>
      <c r="AF4" s="1" t="str" cm="1">
        <f t="array" ref="AF4">_xll.FDS(FundsData!B29,"FSYM_ISIN(NOW,""ID"")")</f>
        <v>LU0261951528</v>
      </c>
      <c r="AG4" s="1" t="str" cm="1">
        <f t="array" ref="AG4">_xll.FDS(FundsData!B30,"FSYM_ISIN(NOW,""ID"")")</f>
        <v>LU0232955988</v>
      </c>
      <c r="AH4" s="1" t="str" cm="1">
        <f t="array" ref="AH4">_xll.FDS(FundsData!B31,"FSYM_ISIN(NOW,""ID"")")</f>
        <v>LU2489279336</v>
      </c>
      <c r="AI4" s="1" t="str" cm="1">
        <f t="array" ref="AI4">_xll.FDS(FundsData!B32,"FSYM_ISIN(NOW,""ID"")")</f>
        <v>LU2857867464</v>
      </c>
      <c r="AJ4" s="1" t="str" cm="1">
        <f t="array" ref="AJ4">_xll.FDS(FundsData!B33,"FSYM_ISIN(NOW,""ID"")")</f>
        <v>LU0028119013</v>
      </c>
      <c r="AK4" s="1" t="str" cm="1">
        <f t="array" ref="AK4">_xll.FDS(FundsData!B34,"FSYM_ISIN(NOW,""ID"")")</f>
        <v>LU1611731263</v>
      </c>
      <c r="AL4" s="1" t="str" cm="1">
        <f t="array" ref="AL4">_xll.FDS(FundsData!B35,"FSYM_ISIN(NOW,""ID"")")</f>
        <v>LU0201078713</v>
      </c>
      <c r="AM4" s="1" t="str" cm="1">
        <f t="array" ref="AM4">_xll.FDS(FundsData!B36,"FSYM_ISIN(NOW,""ID"")")</f>
        <v>LU0210072939</v>
      </c>
      <c r="AN4" s="1" t="str" cm="1">
        <f t="array" ref="AN4">_xll.FDS(FundsData!B37,"FSYM_ISIN(NOW,""ID"")")</f>
        <v>LU0210531637</v>
      </c>
      <c r="AO4" s="1" t="str" cm="1">
        <f t="array" ref="AO4">_xll.FDS(FundsData!B38,"FSYM_ISIN(NOW,""ID"")")</f>
        <v>LU2076839146</v>
      </c>
      <c r="AP4" s="1" t="str" cm="1">
        <f t="array" ref="AP4">_xll.FDS(FundsData!B39,"FSYM_ISIN(NOW,""ID"")")</f>
        <v>LU2091609433</v>
      </c>
      <c r="AQ4" s="1" t="str" cm="1">
        <f t="array" ref="AQ4">_xll.FDS(FundsData!B40,"FSYM_ISIN(NOW,""ID"")")</f>
        <v>LU0427934343</v>
      </c>
      <c r="AR4" s="1" t="str" cm="1">
        <f t="array" ref="AR4">_xll.FDS(FundsData!B41,"FSYM_ISIN(NOW,""ID"")")</f>
        <v>FR0011042811</v>
      </c>
      <c r="AS4" s="1" t="str" cm="1">
        <f t="array" ref="AS4">_xll.FDS(FundsData!B42,"FSYM_ISIN(NOW,""ID"")")</f>
        <v>IE00BYXLK632</v>
      </c>
      <c r="AT4" s="1" t="str" cm="1">
        <f t="array" ref="AT4">_xll.FDS(FundsData!B43,"FSYM_ISIN(NOW,""ID"")")</f>
        <v>LU1891775774</v>
      </c>
      <c r="AU4" s="1" t="str" cm="1">
        <f t="array" ref="AU4">_xll.FDS(FundsData!B44,"FSYM_ISIN(NOW,""ID"")")</f>
        <v>DE000A1J9DT9</v>
      </c>
      <c r="AV4" s="1" t="str" cm="1">
        <f t="array" ref="AV4">_xll.FDS(FundsData!B45,"FSYM_ISIN(NOW,""ID"")")</f>
        <v>LU1303941089</v>
      </c>
      <c r="AW4" s="1" t="str" cm="1">
        <f t="array" ref="AW4">_xll.FDS(FundsData!B46,"FSYM_ISIN(NOW,""ID"")")</f>
        <v>LU0334003224</v>
      </c>
      <c r="AX4" s="1" t="str" cm="1">
        <f t="array" ref="AX4">_xll.FDS(FundsData!B47,"FSYM_ISIN(NOW,""ID"")")</f>
        <v>IE00B411W698</v>
      </c>
      <c r="AY4" s="1" t="str" cm="1">
        <f t="array" ref="AY4">_xll.FDS(FundsData!B48,"FSYM_ISIN(NOW,""ID"")")</f>
        <v>IE0004307934</v>
      </c>
      <c r="AZ4" s="1" t="str" cm="1">
        <f t="array" ref="AZ4">_xll.FDS(FundsData!B49,"FSYM_ISIN(NOW,""ID"")")</f>
        <v>FR0013266269</v>
      </c>
      <c r="BA4" s="1" t="str" cm="1">
        <f t="array" ref="BA4">_xll.FDS(FundsData!B50,"FSYM_ISIN(NOW,""ID"")")</f>
        <v>FR0011606276</v>
      </c>
      <c r="BB4" s="1" t="str" cm="1">
        <f t="array" ref="BB4">_xll.FDS(FundsData!B52,"FSYM_ISIN(NOW,""ID"")")</f>
        <v>IE0030412666</v>
      </c>
      <c r="BC4" s="1" t="str" cm="1">
        <f t="array" ref="BC4">_xll.FDS(FundsData!B53,"FSYM_ISIN(NOW,""ID"")")</f>
        <v>LU0428317514</v>
      </c>
      <c r="BD4" s="1" t="str" cm="1">
        <f t="array" ref="BD4">_xll.FDS(FundsData!B54,"FSYM_ISIN(NOW,""ID"")")</f>
        <v>LU1699953201</v>
      </c>
      <c r="BE4" s="1" t="str" cm="1">
        <f t="array" ref="BE4">_xll.FDS(FundsData!B55,"FSYM_ISIN(NOW,""ID"")")</f>
        <v>FR0013281839</v>
      </c>
      <c r="BF4" s="1" t="str" cm="1">
        <f t="array" ref="BF4">_xll.FDS(FundsData!B56,"FSYM_ISIN(NOW,""ID"")")</f>
        <v>LU0106237406</v>
      </c>
      <c r="BG4" s="1" t="str" cm="1">
        <f t="array" ref="BG4">_xll.FDS(FundsData!B57,"FSYM_ISIN(NOW,""ID"")")</f>
        <v>LU2030514256</v>
      </c>
      <c r="BH4" s="1" t="str" cm="1">
        <f t="array" ref="BH4">_xll.FDS(FundsData!B58,"FSYM_ISIN(NOW,""ID"")")</f>
        <v>IE0033306527</v>
      </c>
      <c r="BI4" s="1" t="str" cm="1">
        <f t="array" ref="BI4">_xll.FDS(FundsData!B59,"FSYM_ISIN(NOW,""ID"")")</f>
        <v>FR0013298551</v>
      </c>
      <c r="BJ4" s="1" t="str" cm="1">
        <f t="array" ref="BJ4">_xll.FDS(FundsData!B60,"FSYM_ISIN(NOW,""ID"")")</f>
        <v>LU1112179046</v>
      </c>
      <c r="BK4" s="1" t="str" cm="1">
        <f t="array" ref="BK4">_xll.FDS(FundsData!B61,"FSYM_ISIN(NOW,""ID"")")</f>
        <v>FR0014000IE9</v>
      </c>
      <c r="BL4" s="1" t="str" cm="1">
        <f t="array" ref="BL4">_xll.FDS(FundsData!B62,"FSYM_ISIN(NOW,""ID"")")</f>
        <v>LU0382931250</v>
      </c>
      <c r="BM4" s="1" t="str" cm="1">
        <f t="array" ref="BM4">_xll.FDS(FundsData!B63,"FSYM_ISIN(NOW,""ID"")")</f>
        <v>FR0013333580</v>
      </c>
      <c r="BN4" s="1" t="str" cm="1">
        <f t="array" ref="BN4">_xll.FDS(FundsData!B64,"FSYM_ISIN(NOW,""ID"")")</f>
        <v>LU0138075311</v>
      </c>
      <c r="BO4" s="1" t="str" cm="1">
        <f t="array" ref="BO4">_xll.FDS(FundsData!B65,"FSYM_ISIN(NOW,""ID"")")</f>
        <v>FR0011654946</v>
      </c>
      <c r="BP4" t="str" cm="1">
        <f t="array" ref="BP4">_xll.FDS(FundsData!B66,"FSYM_ISIN(NOW,""ID"")")</f>
        <v>LU0358729738</v>
      </c>
      <c r="BQ4" t="str" cm="1">
        <f t="array" ref="BQ4">_xll.FDS(FundsData!B67,"FSYM_ISIN(NOW,""ID"")")</f>
        <v>FR0011654961</v>
      </c>
      <c r="BU4" t="str" cm="1">
        <f t="array" ref="BU4">_xll.FDS(FundsData!B54,"FG_COMPANY_NAME()")</f>
        <v>Quest Management SICAV - Quest+ C Capitalisation</v>
      </c>
      <c r="BV4" t="str" cm="1">
        <f t="array" ref="BV4">_xll.FDS(FundsData!B55,"FG_COMPANY_NAME()")</f>
        <v>Richelieu Family FCP Parts F</v>
      </c>
      <c r="BW4" t="str" cm="1">
        <f t="array" ref="BW4">_xll.FDS(FundsData!B56,"FG_COMPANY_NAME()")</f>
        <v>Schroder International Selection Fund SICAV - European Smaller Companies Capitalisation A</v>
      </c>
      <c r="BX4" t="str" cm="1">
        <f t="array" ref="BX4">_xll.FDS(FundsData!B57,"FG_COMPANY_NAME()")</f>
        <v>SEB European Equity Small Caps FCP Units -IC(EUR)- Capitalisation</v>
      </c>
      <c r="BY4" t="str" cm="1">
        <f t="array" ref="BY4">_xll.FDS(FundsData!B58,"FG_COMPANY_NAME()")</f>
        <v>SEI Global Master Fund PLC - Pan European Small Cap Fund Institutional Class A</v>
      </c>
      <c r="BZ4" t="str" cm="1">
        <f t="array" ref="BZ4">_xll.FDS(FundsData!B59,"FG_COMPANY_NAME()")</f>
        <v>Europe Small Caps Sicav Act A</v>
      </c>
      <c r="CA4" t="str" cm="1">
        <f t="array" ref="CA4">_xll.FDS(FundsData!B60,"FG_COMPANY_NAME()")</f>
        <v>State Street Global Advisors Luxembourg SICAV - State Street Europe Small Cap ESG Screened Equity Fund I Capitalisation</v>
      </c>
      <c r="CB4" t="str" cm="1">
        <f t="array" ref="CB4">_xll.FDS(FundsData!B61,"FG_COMPANY_NAME()")</f>
        <v>Sycomore Inclusive Jobs FCP Parts -IC-</v>
      </c>
      <c r="CC4" t="str" cm="1">
        <f t="array" ref="CC4">_xll.FDS(FundsData!B62,"FG_COMPANY_NAME()")</f>
        <v>T. Rowe Price Funds SICAV - European Smaller Companies Equity Fund A Capitalisation</v>
      </c>
      <c r="CD4" t="str" cm="1">
        <f t="array" ref="CD4">_xll.FDS(FundsData!B63,"FG_COMPANY_NAME()")</f>
        <v>Haas Actions Entrepreneurs FCP Parts C</v>
      </c>
      <c r="CE4" t="str" cm="1">
        <f t="array" ref="CE4">_xll.FDS(FundsData!B64,"FG_COMPANY_NAME()")</f>
        <v>Franklin Templeton Investment Funds SICAV - Templeton European Small-Mid Cap Fund -A (acc)- Capitalisation</v>
      </c>
      <c r="CF4" t="str" cm="1">
        <f t="array" ref="CF4">_xll.FDS(FundsData!B65,"FG_COMPANY_NAME()")</f>
        <v>Tremplin PME M FCP Parts</v>
      </c>
      <c r="CG4" t="str" cm="1">
        <f t="array" ref="CG4">_xll.FDS(FundsData!B66,"FG_COMPANY_NAME()")</f>
        <v>UBS (Lux) Equity SICAV - Small Caps Europe Sustainable (EUR) Qacc- Capitalisation</v>
      </c>
      <c r="CH4" t="str" cm="1">
        <f t="array" ref="CH4">_xll.FDS(FundsData!B67,"FG_COMPANY_NAME()")</f>
        <v>UFF Tremplin PME C FCP 4 Decimales Parts</v>
      </c>
    </row>
    <row r="5" spans="1:86" ht="14.4" x14ac:dyDescent="0.3">
      <c r="A5" s="1"/>
      <c r="C5" s="1"/>
      <c r="D5" s="1" t="str" cm="1">
        <f t="array" ref="D5">_xll.FDS(FundsData!B3,"FG_COMPANY_NAME()")</f>
        <v>29 Haussmann Mul. Managers PEA PME FCP Units C</v>
      </c>
      <c r="E5" s="1" t="str" cm="1">
        <f t="array" ref="E5">_xll.FDS(FundsData!B4,"FG_COMPANY_NAME()")</f>
        <v>abrdn SICAV II SICAV - European Smaller Companies Fund A Capitalisation</v>
      </c>
      <c r="F5" s="1" t="str" cm="1">
        <f t="array" ref="F5">_xll.FDS(FundsData!B5,"FG_COMPANY_NAME()")</f>
        <v>Afer Actions PME FCP 3 Decimales Parts</v>
      </c>
      <c r="G5" s="1" t="str" cm="1">
        <f t="array" ref="G5">_xll.FDS(FundsData!B6,"FG_COMPANY_NAME()")</f>
        <v>Afer Actions PME FCP Parts I 4 Decimales</v>
      </c>
      <c r="H5" s="1" t="str" cm="1">
        <f t="array" ref="H5">_xll.FDS(FundsData!B7,"FG_COMPANY_NAME()")</f>
        <v>AIM LUX SICAV - C-QUADRAT EUROPE SMALLCAPS F Capitalisation</v>
      </c>
      <c r="I5" s="1" t="str" cm="1">
        <f t="array" ref="I5">_xll.FDS(FundsData!B8,"FG_COMPANY_NAME()")</f>
        <v>Alken Fund SICAV - Small Cap Europe Capitalisation A</v>
      </c>
      <c r="J5" s="1" t="str" cm="1">
        <f t="array" ref="J5">_xll.FDS(FundsData!B9,"FG_COMPANY_NAME()")</f>
        <v>Allianz Actions Euro PME-ETI FCP Parts -MC EUR-</v>
      </c>
      <c r="K5" s="1" t="str" cm="1">
        <f t="array" ref="K5">_xll.FDS(FundsData!B10,"FG_COMPANY_NAME()")</f>
        <v>Allianz Global Investors Fund SICAV - Allianz Europe Small and Micro Cap Equity -PME-ETI AT- Capitalisation</v>
      </c>
      <c r="L5" s="1" t="str" cm="1">
        <f t="array" ref="L5">_xll.FDS(FundsData!B11,"FG_COMPANY_NAME()")</f>
        <v>Allianz Global Investors Fund SICAV - Allianz Europe Small and Micro Cap Equity -WT- Capitalisation</v>
      </c>
      <c r="M5" s="1"/>
      <c r="N5" s="1" t="str" cm="1">
        <f t="array" ref="N5">_xll.FDS(FundsData!B12,"FG_COMPANY_NAME()")</f>
        <v>Allianz Global Investors Fund SICAV - Allianz Europe Small Cap Equity Distribution -A (EUR)-</v>
      </c>
      <c r="O5" s="1"/>
      <c r="P5" s="1" t="str" cm="1">
        <f t="array" ref="P5">_xll.FDS(FundsData!B13,"FG_COMPANY_NAME()")</f>
        <v>ALM Selection PEA PME FCP Parts -IC- 4 decimales</v>
      </c>
      <c r="Q5" s="1" t="str" cm="1">
        <f t="array" ref="Q5">_xll.FDS(FundsData!B14,"FG_COMPANY_NAME()")</f>
        <v>Aperture Investors SICAV - Small Cap Innovation Fund -IY- Distribution</v>
      </c>
      <c r="R5" s="1" t="str" cm="1">
        <f t="array" ref="R5">_xll.FDS(FundsData!B15,"FG_COMPANY_NAME()")</f>
        <v>Federal Transition Territoires FCP Units A</v>
      </c>
      <c r="S5" s="1" t="str" cm="1">
        <f t="array" ref="S5">_xll.FDS(FundsData!B16,"FG_COMPANY_NAME()")</f>
        <v>Berenberg European Micro Cap FCP Units I Capitalisation</v>
      </c>
      <c r="T5" s="1" t="str" cm="1">
        <f t="array" ref="T5">_xll.FDS(FundsData!B17,"FG_COMPANY_NAME()")</f>
        <v>Berenberg European Small Cap FCP Units -M A- Capitalisation</v>
      </c>
      <c r="U5" s="1" t="str" cm="1">
        <f t="array" ref="U5">_xll.FDS(FundsData!B18,"FG_COMPANY_NAME()")</f>
        <v>BL SICAV - BL-European Smaller Companies Distribution A</v>
      </c>
      <c r="V5" s="1" t="str" cm="1">
        <f t="array" ref="V5">_xll.FDS(FundsData!B19,"FG_COMPANY_NAME()")</f>
        <v>BSO PME FCP Parts C</v>
      </c>
      <c r="W5" s="1" t="str" cm="1">
        <f t="array" ref="W5">_xll.FDS(FundsData!B20,"FG_COMPANY_NAME()")</f>
        <v>Cogefi Gestion Cogefi Prospective FCP De Capitalisation Parts P</v>
      </c>
      <c r="X5" s="1" t="str" cm="1">
        <f t="array" ref="X5">_xll.FDS(FundsData!B21,"FG_COMPANY_NAME()")</f>
        <v>Columbia Threadneedle (Lux) I SICAV - Pan European Small Cap Opportunities -AE- Capitalisation</v>
      </c>
      <c r="Y5" s="1" t="str" cm="1">
        <f t="array" ref="Y5">_xll.FDS(FundsData!B22,"FG_COMPANY_NAME()")</f>
        <v>Digital Funds SICAV - Digital Funds Stars Europe Smaller Companies -ACC 1 Capitalisation</v>
      </c>
      <c r="Z5" s="1" t="str" cm="1">
        <f t="array" ref="Z5">_xll.FDS(FundsData!B23,"FG_COMPANY_NAME()")</f>
        <v>DPAM INVEST B SICAV - Equities Europe Small Caps Sustainable E Distribution</v>
      </c>
      <c r="AA5" s="1" t="str" cm="1">
        <f t="array" ref="AA5">_xll.FDS(FundsData!B24,"FG_COMPANY_NAME()")</f>
        <v>Echiquier SICAV - Echiquier Entrepreneurs Act A</v>
      </c>
      <c r="AB5" s="1" t="str" cm="1">
        <f t="array" ref="AB5">_xll.FDS(FundsData!B25,"FG_COMPANY_NAME()")</f>
        <v>Financiere de l'Echiquier Echiquier Excelsior FCP De Capitalisation 3 Decimales Parts</v>
      </c>
      <c r="AC5" s="1" t="str" cm="1">
        <f t="array" ref="AC5">_xll.FDS(FundsData!B26,"FG_COMPANY_NAME()")</f>
        <v>Eiffel Nova Europe ISR FCP Parts A</v>
      </c>
      <c r="AD5" s="1" t="str" cm="1">
        <f t="array" ref="AD5">_xll.FDS(FundsData!B27,"FG_COMPANY_NAME()")</f>
        <v>Erasmus Smid Croissance Europe FCP Parts E</v>
      </c>
      <c r="AE5" s="1" t="str" cm="1">
        <f t="array" ref="AE5">_xll.FDS(FundsData!B29,"FG_COMPANY_NAME()")</f>
        <v>Fidelity Funds SICAV - European Smaller Companies Fund Capitalisation AACC-Euro-</v>
      </c>
      <c r="AF5" s="1" t="str" cm="1">
        <f t="array" ref="AF5">_xll.FDS(FundsData!B30,"FG_COMPANY_NAME()")</f>
        <v>FPM Funds SICAV - FPM Funds Ladon - European Value Distribution</v>
      </c>
      <c r="AG5" s="1" t="str" cm="1">
        <f t="array" ref="AG5">_xll.FDS(FundsData!B31,"FG_COMPANY_NAME()")</f>
        <v>Goldman Sachs Europe Sustainable Small Cap Equity - I Cap EUR</v>
      </c>
      <c r="AH5" s="1" t="str" cm="1">
        <f t="array" ref="AH5">_xll.FDS(FundsData!B32,"FG_COMPANY_NAME()")</f>
        <v>Independance AM SICAV - Europe Small -BC- Capitalisation</v>
      </c>
      <c r="AI5" s="1" t="str" cm="1">
        <f t="array" ref="AI5">_xll.FDS(FundsData!B33,"FG_COMPANY_NAME()")</f>
        <v>Invesco Funds SICAV - Invesco Pan European Small Cap Equity Fund Capitalisation A</v>
      </c>
      <c r="AJ5" s="1" t="str" cm="1">
        <f t="array" ref="AJ5">_xll.FDS(FundsData!B34,"FG_COMPANY_NAME()")</f>
        <v>Janus Henderson Horizon Fund SICAV - Pan European Smaller Companies Fund -A1- Distribution</v>
      </c>
      <c r="AK5" s="1" t="str" cm="1">
        <f t="array" ref="AK5">_xll.FDS(FundsData!B35,"FG_COMPANY_NAME()")</f>
        <v>Janus Henderson Fund SICAV - Pan European Small and Mid-Cap Fund -A2 EUR- Capitalisation</v>
      </c>
      <c r="AL5" s="1" t="str" cm="1">
        <f t="array" ref="AL5">_xll.FDS(FundsData!B36,"FG_COMPANY_NAME()")</f>
        <v>JPMorgan Funds SICAV - Europe Dynamic Small Cap Fund Capitalisation -JPM A (perf) (acc) EUR-</v>
      </c>
      <c r="AM5" s="1" t="str" cm="1">
        <f t="array" ref="AM5">_xll.FDS(FundsData!B37,"FG_COMPANY_NAME()")</f>
        <v>JPMorgan Funds SICAV - Europe Small Cap Fund Capitalisation -JPM A (acc) EUR-</v>
      </c>
      <c r="AN5" s="1" t="str" cm="1">
        <f t="array" ref="AN5">_xll.FDS(FundsData!B38,"FG_COMPANY_NAME()")</f>
        <v>JPMorgan Funds SICAV - Europe Sustainable Small Cap Equity Fund -A (acc)- Capitalisation</v>
      </c>
      <c r="AO5" s="1" t="str" cm="1">
        <f t="array" ref="AO5">_xll.FDS(FundsData!B39,"FG_COMPANY_NAME()")</f>
        <v>The Jupiter Global Fund SICAV - Jupiter Pan European Smaller Companies -D EUR Acc- Capitalisation</v>
      </c>
      <c r="AP5" s="1" t="str" cm="1">
        <f t="array" ref="AP5">_xll.FDS(FundsData!B40,"FG_COMPANY_NAME()")</f>
        <v>Kempen International Funds SICAV - Kempen (Lux) Sustainable European Small-cap Fund Capitalisation A</v>
      </c>
      <c r="AQ5" s="1" t="str" cm="1">
        <f t="array" ref="AQ5">_xll.FDS(FundsData!B41,"FG_COMPANY_NAME()")</f>
        <v>Lazard Investissement Microcaps FCP Parts</v>
      </c>
      <c r="AR5" s="1" t="str" cm="1">
        <f t="array" ref="AR5">_xll.FDS(FundsData!B42,"FG_COMPANY_NAME()")</f>
        <v>Liontrust Global Funds PLC - Liontrust GF European Smaller Companies Accum Launch Institutional-A3- EUR</v>
      </c>
      <c r="AS5" s="1" t="str" cm="1">
        <f t="array" ref="AS5">_xll.FDS(FundsData!B43,"FG_COMPANY_NAME()")</f>
        <v>Lupus alpha Fonds FCP - Lupus alpha Micro Champions Units A Distribution</v>
      </c>
      <c r="AT5" s="1" t="str" cm="1">
        <f t="array" ref="AT5">_xll.FDS(FundsData!B44,"FG_COMPANY_NAME()")</f>
        <v>Lupus alpha Pan European Smaller Companies Anteile</v>
      </c>
      <c r="AU5" s="1" t="str" cm="1">
        <f t="array" ref="AU5">_xll.FDS(FundsData!B45,"FG_COMPANY_NAME()")</f>
        <v>Mandarine Funds SICAV - Mandarine Europe Microcap F Capitalisation</v>
      </c>
      <c r="AV5" s="1" t="str" cm="1">
        <f t="array" ref="AV5">_xll.FDS(FundsData!B46,"FG_COMPANY_NAME()")</f>
        <v>Mirabaud SICAV - Discovery Europe A Capitalisation</v>
      </c>
      <c r="AW5" s="1" t="str" cm="1">
        <f t="array" ref="AW5">_xll.FDS(FundsData!B47,"FG_COMPANY_NAME()")</f>
        <v>Montanaro Smaller Companies PLC - European Smaller Companies Fund AccumEUR</v>
      </c>
      <c r="AX5" s="1" t="str" cm="1">
        <f t="array" ref="AX5">_xll.FDS(FundsData!B48,"FG_COMPANY_NAME()")</f>
        <v>Multi-Style Multi-Manager Funds PLC - European Small Cap Class A</v>
      </c>
      <c r="AY5" s="1" t="str" cm="1">
        <f t="array" ref="AY5">_xll.FDS(FundsData!B49,"FG_COMPANY_NAME()")</f>
        <v>Oddo BHF Active Micro Cap FCP Units -CI-</v>
      </c>
      <c r="AZ5" s="1" t="str" cm="1">
        <f t="array" ref="AZ5">_xll.FDS(FundsData!B50,"FG_COMPANY_NAME()")</f>
        <v>ODDO BHF Active Small Cap FCP Parts -CI-EUR-</v>
      </c>
      <c r="BA5" s="1" t="str" cm="1">
        <f t="array" ref="BA5">_xll.FDS(FundsData!B51,"FG_COMPANY_NAME()")</f>
        <v>Oddo Capital Hors PME ETI FCP Parts -CI-EUR- 3 Decimales</v>
      </c>
      <c r="BB5" s="1" t="str" cm="1">
        <f t="array" ref="BB5">_xll.FDS(FundsData!B52,"FG_COMPANY_NAME()")</f>
        <v>PineBridge Global Funds - PineBridge Europe Small Cap Equity Fund Class -A1- EUR</v>
      </c>
      <c r="BC5" s="1" t="str" cm="1">
        <f t="array" ref="BC5">_xll.FDS(FundsData!B53,"FG_COMPANY_NAME()")</f>
        <v>Quaero Capital Funds (Lux) SICAV - Argonaut A acc Capitalisation</v>
      </c>
      <c r="BD5" s="1" t="str" cm="1">
        <f t="array" ref="BD5">_xll.FDS(FundsData!B54,"FG_COMPANY_NAME()")</f>
        <v>Quest Management SICAV - Quest+ C Capitalisation</v>
      </c>
      <c r="BE5" s="1" t="str" cm="1">
        <f t="array" ref="BE5">_xll.FDS(FundsData!B55,"FG_COMPANY_NAME()")</f>
        <v>Richelieu Family FCP Parts F</v>
      </c>
      <c r="BF5" s="1" t="str" cm="1">
        <f t="array" ref="BF5">_xll.FDS(FundsData!B56,"FG_COMPANY_NAME()")</f>
        <v>Schroder International Selection Fund SICAV - European Smaller Companies Capitalisation A</v>
      </c>
      <c r="BG5" s="1" t="str" cm="1">
        <f t="array" ref="BG5">_xll.FDS(FundsData!B57,"FG_COMPANY_NAME()")</f>
        <v>SEB European Equity Small Caps FCP Units -IC(EUR)- Capitalisation</v>
      </c>
      <c r="BH5" s="1" t="str" cm="1">
        <f t="array" ref="BH5">_xll.FDS(FundsData!B58,"FG_COMPANY_NAME()")</f>
        <v>SEI Global Master Fund PLC - Pan European Small Cap Fund Institutional Class A</v>
      </c>
      <c r="BI5" s="1" t="str" cm="1">
        <f t="array" ref="BI5">_xll.FDS(FundsData!B59,"FG_COMPANY_NAME()")</f>
        <v>Europe Small Caps Sicav Act A</v>
      </c>
      <c r="BJ5" s="1" t="str" cm="1">
        <f t="array" ref="BJ5">_xll.FDS(FundsData!B60,"FG_COMPANY_NAME()")</f>
        <v>State Street Global Advisors Luxembourg SICAV - State Street Europe Small Cap ESG Screened Equity Fund I Capitalisation</v>
      </c>
      <c r="BK5" s="1" t="str" cm="1">
        <f t="array" ref="BK5">_xll.FDS(FundsData!B61,"FG_COMPANY_NAME()")</f>
        <v>Sycomore Inclusive Jobs FCP Parts -IC-</v>
      </c>
      <c r="BL5" s="1" t="str" cm="1">
        <f t="array" ref="BL5">_xll.FDS(FundsData!B62,"FG_COMPANY_NAME()")</f>
        <v>T. Rowe Price Funds SICAV - European Smaller Companies Equity Fund A Capitalisation</v>
      </c>
      <c r="BM5" s="1" t="str" cm="1">
        <f t="array" ref="BM5">_xll.FDS(FundsData!B63,"FG_COMPANY_NAME()")</f>
        <v>Haas Actions Entrepreneurs FCP Parts C</v>
      </c>
      <c r="BN5" s="1" t="str" cm="1">
        <f t="array" ref="BN5">_xll.FDS(FundsData!B64,"FG_COMPANY_NAME()")</f>
        <v>Franklin Templeton Investment Funds SICAV - Templeton European Small-Mid Cap Fund -A (acc)- Capitalisation</v>
      </c>
      <c r="BO5" s="1" t="str" cm="1">
        <f t="array" ref="BO5">_xll.FDS(FundsData!B65,"FG_COMPANY_NAME()")</f>
        <v>Tremplin PME M FCP Parts</v>
      </c>
      <c r="BP5" t="str" cm="1">
        <f t="array" ref="BP5">_xll.FDS(FundsData!B66,"FG_COMPANY_NAME()")</f>
        <v>UBS (Lux) Equity SICAV - Small Caps Europe Sustainable (EUR) Qacc- Capitalisation</v>
      </c>
      <c r="BQ5" t="str" cm="1">
        <f t="array" ref="BQ5">_xll.FDS(FundsData!B67,"FG_COMPANY_NAME()")</f>
        <v>UFF Tremplin PME C FCP 4 Decimales Parts</v>
      </c>
      <c r="BU5" t="str" cm="1">
        <f t="array" ref="BU5">_xll.FDS(FundsData!B54,"FORMULA_DESCRIPTION(""FSYM_ISIN"")")</f>
        <v>ISIN</v>
      </c>
      <c r="BV5" t="str" cm="1">
        <f t="array" ref="BV5">_xll.FDS(FundsData!B55,"FORMULA_DESCRIPTION(""FSYM_ISIN"")")</f>
        <v>ISIN</v>
      </c>
      <c r="BW5" t="str" cm="1">
        <f t="array" ref="BW5">_xll.FDS(FundsData!B56,"FORMULA_DESCRIPTION(""FSYM_ISIN"")")</f>
        <v>ISIN</v>
      </c>
      <c r="BX5" t="str" cm="1">
        <f t="array" ref="BX5">_xll.FDS(FundsData!B57,"FORMULA_DESCRIPTION(""FSYM_ISIN"")")</f>
        <v>ISIN</v>
      </c>
      <c r="BY5" t="str" cm="1">
        <f t="array" ref="BY5">_xll.FDS(FundsData!B58,"FORMULA_DESCRIPTION(""FSYM_ISIN"")")</f>
        <v>ISIN</v>
      </c>
      <c r="BZ5" t="str" cm="1">
        <f t="array" ref="BZ5">_xll.FDS(FundsData!B59,"FORMULA_DESCRIPTION(""FSYM_ISIN"")")</f>
        <v>ISIN</v>
      </c>
      <c r="CA5" t="str" cm="1">
        <f t="array" ref="CA5">_xll.FDS(FundsData!B60,"FORMULA_DESCRIPTION(""FSYM_ISIN"")")</f>
        <v>ISIN</v>
      </c>
      <c r="CB5" t="str" cm="1">
        <f t="array" ref="CB5">_xll.FDS(FundsData!B61,"FORMULA_DESCRIPTION(""FSYM_ISIN"")")</f>
        <v>ISIN</v>
      </c>
      <c r="CC5" t="str" cm="1">
        <f t="array" ref="CC5">_xll.FDS(FundsData!B62,"FORMULA_DESCRIPTION(""FSYM_ISIN"")")</f>
        <v>ISIN</v>
      </c>
      <c r="CD5" t="str" cm="1">
        <f t="array" ref="CD5">_xll.FDS(FundsData!B63,"FORMULA_DESCRIPTION(""FSYM_ISIN"")")</f>
        <v>ISIN</v>
      </c>
      <c r="CE5" t="str" cm="1">
        <f t="array" ref="CE5">_xll.FDS(FundsData!B64,"FORMULA_DESCRIPTION(""FSYM_ISIN"")")</f>
        <v>ISIN</v>
      </c>
      <c r="CF5" t="str" cm="1">
        <f t="array" ref="CF5">_xll.FDS(FundsData!B65,"FORMULA_DESCRIPTION(""FSYM_ISIN"")")</f>
        <v>ISIN</v>
      </c>
      <c r="CG5" t="str" cm="1">
        <f t="array" ref="CG5">_xll.FDS(FundsData!B66,"FORMULA_DESCRIPTION(""FSYM_ISIN"")")</f>
        <v>ISIN</v>
      </c>
      <c r="CH5" t="str" cm="1">
        <f t="array" ref="CH5">_xll.FDS(FundsData!B67,"FORMULA_DESCRIPTION(""FSYM_ISIN"")")</f>
        <v>ISIN</v>
      </c>
    </row>
    <row r="6" spans="1:86" ht="14.4" x14ac:dyDescent="0.3">
      <c r="A6" s="1"/>
      <c r="D6" t="str" cm="1">
        <f t="array" ref="D6">_xll.FDS(FundsData!B3,"FORMULA_DESCRIPTION(""FG_PRICE"")")</f>
        <v>Price</v>
      </c>
      <c r="E6" t="str" cm="1">
        <f t="array" ref="E6">_xll.FDS(FundsData!B4,"FORMULA_DESCRIPTION(""FG_PRICE"")")</f>
        <v>Price</v>
      </c>
      <c r="F6" t="str" cm="1">
        <f t="array" ref="F6">_xll.FDS(FundsData!B5,"FORMULA_DESCRIPTION(""FG_PRICE"")")</f>
        <v>Price</v>
      </c>
      <c r="G6" t="str" cm="1">
        <f t="array" ref="G6">_xll.FDS(FundsData!B6,"FORMULA_DESCRIPTION(""FG_PRICE"")")</f>
        <v>Price</v>
      </c>
      <c r="H6" t="str" cm="1">
        <f t="array" ref="H6">_xll.FDS(FundsData!B7,"FORMULA_DESCRIPTION(""FG_PRICE"")")</f>
        <v>Price</v>
      </c>
      <c r="I6" t="str" cm="1">
        <f t="array" ref="I6">_xll.FDS(FundsData!B8,"FORMULA_DESCRIPTION(""FG_PRICE"")")</f>
        <v>Price</v>
      </c>
      <c r="J6" t="str" cm="1">
        <f t="array" ref="J6">_xll.FDS(FundsData!B9,"FORMULA_DESCRIPTION(""FG_PRICE"")")</f>
        <v>Price</v>
      </c>
      <c r="K6" t="str" cm="1">
        <f t="array" ref="K6">_xll.FDS(FundsData!B10,"FORMULA_DESCRIPTION(""FG_PRICE"")")</f>
        <v>Price</v>
      </c>
      <c r="L6" t="str" cm="1">
        <f t="array" ref="L6">_xll.FDS(FundsData!B11,"FORMULA_DESCRIPTION(""FG_PRICE"")")</f>
        <v>Price</v>
      </c>
      <c r="N6" t="str" cm="1">
        <f t="array" ref="N6">_xll.FDS(FundsData!B12,"FORMULA_DESCRIPTION(""FG_PRICE"")")</f>
        <v>Price</v>
      </c>
      <c r="P6" t="str" cm="1">
        <f t="array" ref="P6">_xll.FDS(FundsData!B13,"FORMULA_DESCRIPTION(""FG_PRICE"")")</f>
        <v>Price</v>
      </c>
      <c r="Q6" t="str" cm="1">
        <f t="array" ref="Q6">_xll.FDS(FundsData!B14,"FORMULA_DESCRIPTION(""FG_PRICE"")")</f>
        <v>Price</v>
      </c>
      <c r="R6" t="str" cm="1">
        <f t="array" ref="R6">_xll.FDS(FundsData!B15,"FORMULA_DESCRIPTION(""FG_PRICE"")")</f>
        <v>Price</v>
      </c>
      <c r="S6" t="str" cm="1">
        <f t="array" ref="S6">_xll.FDS(FundsData!B16,"FORMULA_DESCRIPTION(""FG_PRICE"")")</f>
        <v>Price</v>
      </c>
      <c r="T6" t="str" cm="1">
        <f t="array" ref="T6">_xll.FDS(FundsData!B17,"FORMULA_DESCRIPTION(""FG_PRICE"")")</f>
        <v>Price</v>
      </c>
      <c r="U6" t="str" cm="1">
        <f t="array" ref="U6">_xll.FDS(FundsData!B18,"FORMULA_DESCRIPTION(""FG_PRICE"")")</f>
        <v>Price</v>
      </c>
      <c r="V6" t="str" cm="1">
        <f t="array" ref="V6">_xll.FDS(FundsData!B19,"FORMULA_DESCRIPTION(""FG_PRICE"")")</f>
        <v>Price</v>
      </c>
      <c r="W6" t="str" cm="1">
        <f t="array" ref="W6">_xll.FDS(FundsData!B20,"FORMULA_DESCRIPTION(""FG_PRICE"")")</f>
        <v>Price</v>
      </c>
      <c r="X6" t="str" cm="1">
        <f t="array" ref="X6">_xll.FDS(FundsData!B21,"FORMULA_DESCRIPTION(""FG_PRICE"")")</f>
        <v>Price</v>
      </c>
      <c r="Y6" t="str" cm="1">
        <f t="array" ref="Y6">_xll.FDS(FundsData!B22,"FORMULA_DESCRIPTION(""FG_PRICE"")")</f>
        <v>Price</v>
      </c>
      <c r="Z6" t="str" cm="1">
        <f t="array" ref="Z6">_xll.FDS(FundsData!B23,"FORMULA_DESCRIPTION(""FG_PRICE"")")</f>
        <v>Price</v>
      </c>
      <c r="AA6" t="str" cm="1">
        <f t="array" ref="AA6">_xll.FDS(FundsData!B24,"FORMULA_DESCRIPTION(""FG_PRICE"")")</f>
        <v>Price</v>
      </c>
      <c r="AB6" t="str" cm="1">
        <f t="array" ref="AB6">_xll.FDS(FundsData!B25,"FORMULA_DESCRIPTION(""FG_PRICE"")")</f>
        <v>Price</v>
      </c>
      <c r="AC6" t="str" cm="1">
        <f t="array" ref="AC6">_xll.FDS(FundsData!B26,"FORMULA_DESCRIPTION(""FG_PRICE"")")</f>
        <v>Price</v>
      </c>
      <c r="AD6" t="str" cm="1">
        <f t="array" ref="AD6">_xll.FDS(FundsData!B27,"FORMULA_DESCRIPTION(""FG_PRICE"")")</f>
        <v>Price</v>
      </c>
      <c r="AE6" t="str" cm="1">
        <f t="array" ref="AE6">_xll.FDS(FundsData!B29,"FORMULA_DESCRIPTION(""FG_PRICE"")")</f>
        <v>Price</v>
      </c>
      <c r="AF6" t="str" cm="1">
        <f t="array" ref="AF6">_xll.FDS(FundsData!B30,"FORMULA_DESCRIPTION(""FG_PRICE"")")</f>
        <v>Price</v>
      </c>
      <c r="AG6" t="str" cm="1">
        <f t="array" ref="AG6">_xll.FDS(FundsData!B31,"FORMULA_DESCRIPTION(""FG_PRICE"")")</f>
        <v>Price</v>
      </c>
      <c r="AH6" t="str" cm="1">
        <f t="array" ref="AH6">_xll.FDS(FundsData!B32,"FORMULA_DESCRIPTION(""FG_PRICE"")")</f>
        <v>Price</v>
      </c>
      <c r="AI6" t="str" cm="1">
        <f t="array" ref="AI6">_xll.FDS(FundsData!B33,"FORMULA_DESCRIPTION(""FG_PRICE"")")</f>
        <v>Price</v>
      </c>
      <c r="AJ6" t="str" cm="1">
        <f t="array" ref="AJ6">_xll.FDS(FundsData!B34,"FORMULA_DESCRIPTION(""FG_PRICE"")")</f>
        <v>Price</v>
      </c>
      <c r="AK6" t="str" cm="1">
        <f t="array" ref="AK6">_xll.FDS(FundsData!B35,"FORMULA_DESCRIPTION(""FG_PRICE"")")</f>
        <v>Price</v>
      </c>
      <c r="AL6" t="str" cm="1">
        <f t="array" ref="AL6">_xll.FDS(FundsData!B36,"FORMULA_DESCRIPTION(""FG_PRICE"")")</f>
        <v>Price</v>
      </c>
      <c r="AM6" t="str" cm="1">
        <f t="array" ref="AM6">_xll.FDS(FundsData!B37,"FORMULA_DESCRIPTION(""FG_PRICE"")")</f>
        <v>Price</v>
      </c>
      <c r="AN6" t="str" cm="1">
        <f t="array" ref="AN6">_xll.FDS(FundsData!B38,"FORMULA_DESCRIPTION(""FG_PRICE"")")</f>
        <v>Price</v>
      </c>
      <c r="AO6" t="str" cm="1">
        <f t="array" ref="AO6">_xll.FDS(FundsData!B39,"FORMULA_DESCRIPTION(""FG_PRICE"")")</f>
        <v>Price</v>
      </c>
      <c r="AP6" t="str" cm="1">
        <f t="array" ref="AP6">_xll.FDS(FundsData!B40,"FORMULA_DESCRIPTION(""FG_PRICE"")")</f>
        <v>Price</v>
      </c>
      <c r="AQ6" t="str" cm="1">
        <f t="array" ref="AQ6">_xll.FDS(FundsData!B41,"FORMULA_DESCRIPTION(""FG_PRICE"")")</f>
        <v>Price</v>
      </c>
      <c r="AR6" t="str" cm="1">
        <f t="array" ref="AR6">_xll.FDS(FundsData!B42,"FORMULA_DESCRIPTION(""FG_PRICE"")")</f>
        <v>Price</v>
      </c>
      <c r="AS6" t="str" cm="1">
        <f t="array" ref="AS6">_xll.FDS(FundsData!B43,"FORMULA_DESCRIPTION(""FG_PRICE"")")</f>
        <v>Price</v>
      </c>
      <c r="AT6" t="str" cm="1">
        <f t="array" ref="AT6">_xll.FDS(FundsData!B44,"FORMULA_DESCRIPTION(""FG_PRICE"")")</f>
        <v>Price</v>
      </c>
      <c r="AU6" t="str" cm="1">
        <f t="array" ref="AU6">_xll.FDS(FundsData!B45,"FORMULA_DESCRIPTION(""FG_PRICE"")")</f>
        <v>Price</v>
      </c>
      <c r="AV6" t="str" cm="1">
        <f t="array" ref="AV6">_xll.FDS(FundsData!B46,"FORMULA_DESCRIPTION(""FG_PRICE"")")</f>
        <v>Price</v>
      </c>
      <c r="AW6" t="str" cm="1">
        <f t="array" ref="AW6">_xll.FDS(FundsData!B47,"FORMULA_DESCRIPTION(""FG_PRICE"")")</f>
        <v>Price</v>
      </c>
      <c r="AX6" t="str" cm="1">
        <f t="array" ref="AX6">_xll.FDS(FundsData!B48,"FORMULA_DESCRIPTION(""FG_PRICE"")")</f>
        <v>Price</v>
      </c>
      <c r="AY6" t="str" cm="1">
        <f t="array" ref="AY6">_xll.FDS(FundsData!B49,"FORMULA_DESCRIPTION(""FG_PRICE"")")</f>
        <v>Price</v>
      </c>
      <c r="AZ6" t="str" cm="1">
        <f t="array" ref="AZ6">_xll.FDS(FundsData!B50,"FORMULA_DESCRIPTION(""FG_PRICE"")")</f>
        <v>Price</v>
      </c>
      <c r="BA6" t="str" cm="1">
        <f t="array" ref="BA6">_xll.FDS(FundsData!B51,"FORMULA_DESCRIPTION(""FG_PRICE"")")</f>
        <v>Price</v>
      </c>
      <c r="BB6" t="str" cm="1">
        <f t="array" ref="BB6">_xll.FDS(FundsData!B52,"FORMULA_DESCRIPTION(""FG_PRICE"")")</f>
        <v>Price</v>
      </c>
      <c r="BC6" t="str" cm="1">
        <f t="array" ref="BC6">_xll.FDS(FundsData!B53,"FORMULA_DESCRIPTION(""FG_PRICE"")")</f>
        <v>Price</v>
      </c>
      <c r="BD6" t="str" cm="1">
        <f t="array" ref="BD6">_xll.FDS(FundsData!B54,"FORMULA_DESCRIPTION(""FG_PRICE"")")</f>
        <v>Price</v>
      </c>
      <c r="BE6" t="str" cm="1">
        <f t="array" ref="BE6">_xll.FDS(FundsData!B55,"FORMULA_DESCRIPTION(""FG_PRICE"")")</f>
        <v>Price</v>
      </c>
      <c r="BF6" t="str" cm="1">
        <f t="array" ref="BF6">_xll.FDS(FundsData!B56,"FORMULA_DESCRIPTION(""FG_PRICE"")")</f>
        <v>Price</v>
      </c>
      <c r="BG6" t="str" cm="1">
        <f t="array" ref="BG6">_xll.FDS(FundsData!B57,"FORMULA_DESCRIPTION(""FG_PRICE"")")</f>
        <v>Price</v>
      </c>
      <c r="BH6" t="str" cm="1">
        <f t="array" ref="BH6">_xll.FDS(FundsData!B58,"FORMULA_DESCRIPTION(""FG_PRICE"")")</f>
        <v>Price</v>
      </c>
      <c r="BI6" t="str" cm="1">
        <f t="array" ref="BI6">_xll.FDS(FundsData!B59,"FORMULA_DESCRIPTION(""FG_PRICE"")")</f>
        <v>Price</v>
      </c>
      <c r="BJ6" t="str" cm="1">
        <f t="array" ref="BJ6">_xll.FDS(FundsData!B60,"FORMULA_DESCRIPTION(""FG_PRICE"")")</f>
        <v>Price</v>
      </c>
      <c r="BK6" t="str" cm="1">
        <f t="array" ref="BK6">_xll.FDS(FundsData!B61,"FORMULA_DESCRIPTION(""FG_PRICE"")")</f>
        <v>Price</v>
      </c>
      <c r="BL6" t="str" cm="1">
        <f t="array" ref="BL6">_xll.FDS(FundsData!B62,"FORMULA_DESCRIPTION(""FG_PRICE"")")</f>
        <v>Price</v>
      </c>
      <c r="BM6" t="str" cm="1">
        <f t="array" ref="BM6">_xll.FDS(FundsData!B63,"FORMULA_DESCRIPTION(""FG_PRICE"")")</f>
        <v>Price</v>
      </c>
      <c r="BN6" t="str" cm="1">
        <f t="array" ref="BN6">_xll.FDS(FundsData!B64,"FORMULA_DESCRIPTION(""FG_PRICE"")")</f>
        <v>Price</v>
      </c>
      <c r="BO6" t="str" cm="1">
        <f t="array" ref="BO6">_xll.FDS(FundsData!B65,"FORMULA_DESCRIPTION(""FG_PRICE"")")</f>
        <v>Price</v>
      </c>
      <c r="BP6" t="str" cm="1">
        <f t="array" ref="BP6">_xll.FDS(FundsData!B66,"FORMULA_DESCRIPTION(""FG_PRICE"")")</f>
        <v>Price</v>
      </c>
      <c r="BQ6" t="str" cm="1">
        <f t="array" ref="BQ6">_xll.FDS(FundsData!B67,"FORMULA_DESCRIPTION(""FG_PRICE"")")</f>
        <v>Price</v>
      </c>
      <c r="BU6" t="str" cm="1">
        <f t="array" ref="BU6">_xll.FDS(FundsData!B54,"FSYM_ISIN(NOW,""ID"")")</f>
        <v>LU1699953201</v>
      </c>
      <c r="BV6" t="str" cm="1">
        <f t="array" ref="BV6">_xll.FDS(FundsData!B55,"FSYM_ISIN(NOW,""ID"")")</f>
        <v>FR0013281839</v>
      </c>
      <c r="BW6" t="str" cm="1">
        <f t="array" ref="BW6">_xll.FDS(FundsData!B56,"FSYM_ISIN(NOW,""ID"")")</f>
        <v>LU0106237406</v>
      </c>
      <c r="BX6" t="str" cm="1">
        <f t="array" ref="BX6">_xll.FDS(FundsData!B57,"FSYM_ISIN(NOW,""ID"")")</f>
        <v>LU2030514256</v>
      </c>
      <c r="BY6" t="str" cm="1">
        <f t="array" ref="BY6">_xll.FDS(FundsData!B58,"FSYM_ISIN(NOW,""ID"")")</f>
        <v>IE0033306527</v>
      </c>
      <c r="BZ6" t="str" cm="1">
        <f t="array" ref="BZ6">_xll.FDS(FundsData!B59,"FSYM_ISIN(NOW,""ID"")")</f>
        <v>FR0013298551</v>
      </c>
      <c r="CA6" t="str" cm="1">
        <f t="array" ref="CA6">_xll.FDS(FundsData!B60,"FSYM_ISIN(NOW,""ID"")")</f>
        <v>LU1112179046</v>
      </c>
      <c r="CB6" t="str" cm="1">
        <f t="array" ref="CB6">_xll.FDS(FundsData!B61,"FSYM_ISIN(NOW,""ID"")")</f>
        <v>FR0014000IE9</v>
      </c>
      <c r="CC6" t="str" cm="1">
        <f t="array" ref="CC6">_xll.FDS(FundsData!B62,"FSYM_ISIN(NOW,""ID"")")</f>
        <v>LU0382931250</v>
      </c>
      <c r="CD6" t="str" cm="1">
        <f t="array" ref="CD6">_xll.FDS(FundsData!B63,"FSYM_ISIN(NOW,""ID"")")</f>
        <v>FR0013333580</v>
      </c>
      <c r="CE6" t="str" cm="1">
        <f t="array" ref="CE6">_xll.FDS(FundsData!B64,"FSYM_ISIN(NOW,""ID"")")</f>
        <v>LU0138075311</v>
      </c>
      <c r="CF6" t="str" cm="1">
        <f t="array" ref="CF6">_xll.FDS(FundsData!B65,"FSYM_ISIN(NOW,""ID"")")</f>
        <v>FR0011654946</v>
      </c>
      <c r="CG6" t="str" cm="1">
        <f t="array" ref="CG6">_xll.FDS(FundsData!B66,"FSYM_ISIN(NOW,""ID"")")</f>
        <v>LU0358729738</v>
      </c>
      <c r="CH6" t="str" cm="1">
        <f t="array" ref="CH6">_xll.FDS(FundsData!B67,"FSYM_ISIN(NOW,""ID"")")</f>
        <v>FR0011654961</v>
      </c>
    </row>
    <row r="7" spans="1:86" ht="14.4" x14ac:dyDescent="0.3">
      <c r="A7" s="1"/>
      <c r="C7" s="16" cm="1">
        <f t="array" ref="C7:C45">_xll.FDS(FundsData!B3,"JULIAN(FG_PRICE("&amp;FundsData!E100&amp;","&amp;FundsData!E99&amp;",CQ).dates)")</f>
        <v>42094</v>
      </c>
      <c r="D7" t="e" cm="1">
        <f t="array" ref="D7:D45">_xll.FDS(FundsData!B3,"FG_PRICE("&amp;FundsData!E100&amp;","&amp;FundsData!E99&amp;",CQ)")</f>
        <v>#N/A</v>
      </c>
      <c r="E7" cm="1">
        <f t="array" ref="E7:E45">_xll.FDS(FundsData!B4,"FG_PRICE("&amp;FundsData!E100&amp;","&amp;FundsData!E99&amp;",CQ)")</f>
        <v>21.1844</v>
      </c>
      <c r="F7" cm="1">
        <f t="array" ref="F7:F45">_xll.FDS(FundsData!B5,"FG_PRICE("&amp;FundsData!E100&amp;","&amp;FundsData!E99&amp;",CQ)")</f>
        <v>123.13</v>
      </c>
      <c r="G7" t="e" cm="1">
        <f t="array" ref="G7:G45">_xll.FDS(FundsData!B6,"FG_PRICE("&amp;FundsData!E100&amp;","&amp;FundsData!E99&amp;",CQ)")</f>
        <v>#N/A</v>
      </c>
      <c r="H7" t="e" cm="1">
        <f t="array" ref="H7">_xll.FDS(FundsData!B7,"FG_PRICE("&amp;FundsData!E100&amp;","&amp;FundsData!E99&amp;",CQ)")</f>
        <v>#N/A</v>
      </c>
      <c r="I7" cm="1">
        <f t="array" ref="I7:I45">_xll.FDS(FundsData!B8,"FG_PRICE("&amp;FundsData!E100&amp;","&amp;FundsData!E99&amp;",CQ)")</f>
        <v>149.53</v>
      </c>
      <c r="J7" t="e" cm="1">
        <f t="array" ref="J7:J45">_xll.FDS(FundsData!B9,"FG_PRICE("&amp;FundsData!E100&amp;","&amp;FundsData!E99&amp;",CQ)")</f>
        <v>#N/A</v>
      </c>
      <c r="K7" t="e" cm="1">
        <f t="array" ref="K7:K45">_xll.FDS(FundsData!B10,"FG_PRICE("&amp;FundsData!E100&amp;","&amp;FundsData!E99&amp;",CQ)")</f>
        <v>#N/A</v>
      </c>
      <c r="L7" t="e" cm="1">
        <f t="array" ref="L7:L45">_xll.FDS(FundsData!B11,"FG_PRICE("&amp;FundsData!E100&amp;","&amp;FundsData!E99&amp;",CQ)")</f>
        <v>#N/A</v>
      </c>
      <c r="M7" s="16" cm="1">
        <f t="array" ref="M7:M45">_xll.FDS(FundsData!B12,"JULIAN(FG_PRICE("&amp;FundsData!E100&amp;","&amp;FundsData!E99&amp;",CQ).dates)")</f>
        <v>42094</v>
      </c>
      <c r="N7" cm="1">
        <f t="array" ref="N7:N45">_xll.FDS(FundsData!B12,"FG_PRICE("&amp;FundsData!E100&amp;","&amp;FundsData!E99&amp;",CQ)")</f>
        <v>175.25</v>
      </c>
      <c r="O7" s="16" cm="1">
        <f t="array" ref="O7:O45">_xll.FDS(FundsData!B13,"JULIAN(FG_PRICE("&amp;FundsData!E100&amp;","&amp;FundsData!E99&amp;",CQ).dates)")</f>
        <v>42094</v>
      </c>
      <c r="P7" t="e" cm="1">
        <f t="array" ref="P7:P45">_xll.FDS(FundsData!B13,"FG_PRICE("&amp;FundsData!E100&amp;","&amp;FundsData!E99&amp;",CQ)")</f>
        <v>#N/A</v>
      </c>
      <c r="Q7" t="e" cm="1">
        <f t="array" ref="Q7:Q45">_xll.FDS(FundsData!B14,"FG_PRICE("&amp;FundsData!E100&amp;","&amp;FundsData!E99&amp;",CQ)")</f>
        <v>#N/A</v>
      </c>
      <c r="R7" t="e" cm="1">
        <f t="array" ref="R7">_xll.FDS(FundsData!B15,"FG_PRICE("&amp;FundsData!E100&amp;","&amp;FundsData!E99&amp;",CQ)")</f>
        <v>#N/A</v>
      </c>
      <c r="S7" t="e" cm="1">
        <f t="array" ref="S7:S45">_xll.FDS(FundsData!B16,"FG_PRICE("&amp;FundsData!E100&amp;","&amp;FundsData!E99&amp;",CQ)")</f>
        <v>#N/A</v>
      </c>
      <c r="T7" t="e" cm="1">
        <f t="array" ref="T7:T45">_xll.FDS(FundsData!B17,"FG_PRICE("&amp;FundsData!E100&amp;","&amp;FundsData!E99&amp;",CQ)")</f>
        <v>#N/A</v>
      </c>
      <c r="U7" cm="1">
        <f t="array" ref="U7:U45">_xll.FDS(FundsData!B18,"FG_PRICE("&amp;FundsData!E100&amp;","&amp;FundsData!E99&amp;",CQ)")</f>
        <v>146.22999999999999</v>
      </c>
      <c r="V7" cm="1">
        <f t="array" ref="V7:V45">_xll.FDS(FundsData!B19,"FG_PRICE("&amp;FundsData!E100&amp;","&amp;FundsData!E99&amp;",CQ)")</f>
        <v>110.06</v>
      </c>
      <c r="W7" cm="1">
        <f t="array" ref="W7:W45">_xll.FDS(FundsData!B20,"FG_PRICE("&amp;FundsData!E100&amp;","&amp;FundsData!E99&amp;",CQ)")</f>
        <v>103.03</v>
      </c>
      <c r="X7" cm="1">
        <f t="array" ref="X7:X45">_xll.FDS(FundsData!B21,"FG_PRICE("&amp;FundsData!E100&amp;","&amp;FundsData!E99&amp;",CQ)")</f>
        <v>28.67</v>
      </c>
      <c r="Y7" t="e" cm="1">
        <f t="array" ref="Y7:Y45">_xll.FDS(FundsData!B22,"FG_PRICE("&amp;FundsData!E100&amp;","&amp;FundsData!E99&amp;",CQ)")</f>
        <v>#N/A</v>
      </c>
      <c r="Z7" cm="1">
        <f t="array" ref="Z7:Z45">_xll.FDS(FundsData!B23,"FG_PRICE("&amp;FundsData!E100&amp;","&amp;FundsData!E99&amp;",CQ)")</f>
        <v>128.22999999999999</v>
      </c>
      <c r="AA7" cm="1">
        <f t="array" ref="AA7:AA45">_xll.FDS(FundsData!B24,"FG_PRICE("&amp;FundsData!E100&amp;","&amp;FundsData!E99&amp;",CQ)")</f>
        <v>130.91999999999999</v>
      </c>
      <c r="AB7" cm="1">
        <f t="array" ref="AB7:AB45">_xll.FDS(FundsData!B25,"FG_PRICE("&amp;FundsData!E100&amp;","&amp;FundsData!E99&amp;",CQ)")</f>
        <v>230.91881000000001</v>
      </c>
      <c r="AC7" cm="1">
        <f t="array" ref="AC7:AC45">_xll.FDS(FundsData!B26,"FG_PRICE("&amp;FundsData!E100&amp;","&amp;FundsData!E99&amp;",CQ)")</f>
        <v>131.25</v>
      </c>
      <c r="AD7" t="e" cm="1">
        <f t="array" ref="AD7">_xll.FDS(FundsData!B27,"FG_PRICE("&amp;FundsData!E100&amp;","&amp;FundsData!E99&amp;",CQ)")</f>
        <v>#N/A</v>
      </c>
      <c r="AE7" cm="1">
        <f t="array" ref="AE7:AE45">_xll.FDS(FundsData!B29,"FG_PRICE("&amp;FundsData!E100&amp;","&amp;FundsData!E99&amp;",CQ)")</f>
        <v>17.23</v>
      </c>
      <c r="AF7" cm="1">
        <f t="array" ref="AF7:AF45">_xll.FDS(FundsData!B30,"FG_PRICE("&amp;FundsData!E100&amp;","&amp;FundsData!E99&amp;",CQ)")</f>
        <v>198.73</v>
      </c>
      <c r="AG7" t="e" cm="1">
        <f t="array" ref="AG7:AG45">_xll.FDS(FundsData!B31,"FG_PRICE("&amp;FundsData!E100&amp;","&amp;FundsData!E99&amp;",CQ)")</f>
        <v>#N/A</v>
      </c>
      <c r="AH7" t="e" cm="1">
        <f t="array" ref="AH7">_xll.FDS(FundsData!B32,"FG_PRICE("&amp;FundsData!E100&amp;","&amp;FundsData!E99&amp;",CQ)")</f>
        <v>#N/A</v>
      </c>
      <c r="AI7" cm="1">
        <f t="array" ref="AI7:AI45">_xll.FDS(FundsData!B33,"FG_PRICE("&amp;FundsData!E100&amp;","&amp;FundsData!E99&amp;",CQ)")</f>
        <v>15.74</v>
      </c>
      <c r="AJ7" t="e" cm="1">
        <f t="array" ref="AJ7:AJ45">_xll.FDS(FundsData!B34,"FG_PRICE("&amp;FundsData!E100&amp;","&amp;FundsData!E99&amp;",CQ)")</f>
        <v>#N/A</v>
      </c>
      <c r="AK7" cm="1">
        <f t="array" ref="AK7:AK45">_xll.FDS(FundsData!B35,"FG_PRICE("&amp;FundsData!E100&amp;","&amp;FundsData!E99&amp;",CQ)")</f>
        <v>11.77</v>
      </c>
      <c r="AL7" cm="1">
        <f t="array" ref="AL7:AL45">_xll.FDS(FundsData!B36,"FG_PRICE("&amp;FundsData!E100&amp;","&amp;FundsData!E99&amp;",CQ)")</f>
        <v>34.450000000000003</v>
      </c>
      <c r="AM7" cm="1">
        <f t="array" ref="AM7:AM45">_xll.FDS(FundsData!B37,"FG_PRICE("&amp;FundsData!E100&amp;","&amp;FundsData!E99&amp;",CQ)")</f>
        <v>23.58</v>
      </c>
      <c r="AN7" t="e" cm="1">
        <f t="array" ref="AN7:AN45">_xll.FDS(FundsData!B38,"FG_PRICE("&amp;FundsData!E100&amp;","&amp;FundsData!E99&amp;",CQ)")</f>
        <v>#N/A</v>
      </c>
      <c r="AO7" t="e" cm="1">
        <f t="array" ref="AO7:AO45">_xll.FDS(FundsData!B39,"FG_PRICE("&amp;FundsData!E100&amp;","&amp;FundsData!E99&amp;",CQ)")</f>
        <v>#N/A</v>
      </c>
      <c r="AP7" t="e" cm="1">
        <f t="array" ref="AP7:AP45">_xll.FDS(FundsData!B40,"FG_PRICE("&amp;FundsData!E100&amp;","&amp;FundsData!E99&amp;",CQ)")</f>
        <v>#N/A</v>
      </c>
      <c r="AQ7" cm="1">
        <f t="array" ref="AQ7:AQ45">_xll.FDS(FundsData!B41,"FG_PRICE("&amp;FundsData!E100&amp;","&amp;FundsData!E99&amp;",CQ)")</f>
        <v>137.19</v>
      </c>
      <c r="AR7" t="e" cm="1">
        <f t="array" ref="AR7:AR45">_xll.FDS(FundsData!B42,"FG_PRICE("&amp;FundsData!E100&amp;","&amp;FundsData!E99&amp;",CQ)")</f>
        <v>#N/A</v>
      </c>
      <c r="AS7" t="e" cm="1">
        <f t="array" ref="AS7:AS45">_xll.FDS(FundsData!B43,"FG_PRICE("&amp;FundsData!E100&amp;","&amp;FundsData!E99&amp;",CQ)")</f>
        <v>#N/A</v>
      </c>
      <c r="AT7" cm="1">
        <f t="array" ref="AT7:AT45">_xll.FDS(FundsData!B44,"FG_PRICE("&amp;FundsData!E100&amp;","&amp;FundsData!E99&amp;",CQ)")</f>
        <v>125.49</v>
      </c>
      <c r="AU7" t="e" cm="1">
        <f t="array" ref="AU7:AU45">_xll.FDS(FundsData!B45,"FG_PRICE("&amp;FundsData!E100&amp;","&amp;FundsData!E99&amp;",CQ)")</f>
        <v>#N/A</v>
      </c>
      <c r="AV7" t="e" cm="1">
        <f t="array" ref="AV7:AV45">_xll.FDS(FundsData!B46,"FG_PRICE("&amp;FundsData!E100&amp;","&amp;FundsData!E99&amp;",CQ)")</f>
        <v>#N/A</v>
      </c>
      <c r="AW7" cm="1">
        <f t="array" ref="AW7:AW45">_xll.FDS(FundsData!B47,"FG_PRICE("&amp;FundsData!E100&amp;","&amp;FundsData!E99&amp;",CQ)")</f>
        <v>4.6379999999999999</v>
      </c>
      <c r="AX7" t="e" cm="1">
        <f t="array" ref="AX7:AX45">_xll.FDS(FundsData!B48,"FG_PRICE("&amp;FundsData!E100&amp;","&amp;FundsData!E99&amp;",CQ)")</f>
        <v>#N/A</v>
      </c>
      <c r="AY7" t="e" cm="1">
        <f t="array" ref="AY7:AY45">_xll.FDS(FundsData!B49,"FG_PRICE("&amp;FundsData!E100&amp;","&amp;FundsData!E99&amp;",CQ)")</f>
        <v>#N/A</v>
      </c>
      <c r="AZ7" cm="1">
        <f t="array" ref="AZ7:AZ45">_xll.FDS(FundsData!B50,"FG_PRICE("&amp;FundsData!E100&amp;","&amp;FundsData!E99&amp;",CQ)")</f>
        <v>1388.63</v>
      </c>
      <c r="BA7" t="e" cm="1">
        <f t="array" ref="BA7:BA45">_xll.FDS(FundsData!B51,"FG_PRICE("&amp;FundsData!E100&amp;","&amp;FundsData!E99&amp;",CQ)")</f>
        <v>#N/A</v>
      </c>
      <c r="BB7" cm="1">
        <f t="array" ref="BB7:BB45">_xll.FDS(FundsData!B52,"FG_PRICE("&amp;FundsData!E100&amp;","&amp;FundsData!E99&amp;",CQ)")</f>
        <v>26.6905</v>
      </c>
      <c r="BC7" cm="1">
        <f t="array" ref="BC7:BC45">_xll.FDS(FundsData!B53,"FG_PRICE("&amp;FundsData!E100&amp;","&amp;FundsData!E99&amp;",CQ)")</f>
        <v>234.85</v>
      </c>
      <c r="BD7" t="e" cm="1">
        <f t="array" ref="BD7:BD45">_xll.FDS(FundsData!B54,"FG_PRICE("&amp;FundsData!E100&amp;","&amp;FundsData!E99&amp;",CQ)")</f>
        <v>#N/A</v>
      </c>
      <c r="BE7" t="e" cm="1">
        <f t="array" ref="BE7:BE45">_xll.FDS(FundsData!B55,"FG_PRICE("&amp;FundsData!E100&amp;","&amp;FundsData!E99&amp;",CQ)")</f>
        <v>#N/A</v>
      </c>
      <c r="BF7" cm="1">
        <f t="array" ref="BF7:BF45">_xll.FDS(FundsData!B56,"FG_PRICE("&amp;FundsData!E100&amp;","&amp;FundsData!E99&amp;",CQ)")</f>
        <v>37.119999999999997</v>
      </c>
      <c r="BG7" t="e" cm="1">
        <f t="array" ref="BG7:BG45">_xll.FDS(FundsData!B57,"FG_PRICE("&amp;FundsData!E100&amp;","&amp;FundsData!E99&amp;",CQ)")</f>
        <v>#N/A</v>
      </c>
      <c r="BH7" t="e" cm="1">
        <f t="array" ref="BH7:BH45">_xll.FDS(FundsData!B58,"FG_PRICE("&amp;FundsData!E100&amp;","&amp;FundsData!E99&amp;",CQ)")</f>
        <v>#N/A</v>
      </c>
      <c r="BI7" t="e" cm="1">
        <f t="array" ref="BI7">_xll.FDS(FundsData!B59,"FG_PRICE("&amp;FundsData!E100&amp;","&amp;FundsData!E99&amp;",CQ)")</f>
        <v>#N/A</v>
      </c>
      <c r="BJ7" t="e" cm="1">
        <f t="array" ref="BJ7:BJ45">_xll.FDS(FundsData!B60,"FG_PRICE("&amp;FundsData!E100&amp;","&amp;FundsData!E99&amp;",CQ)")</f>
        <v>#N/A</v>
      </c>
      <c r="BK7" t="e" cm="1">
        <f t="array" ref="BK7:BK45">_xll.FDS(FundsData!B61,"FG_PRICE("&amp;FundsData!E100&amp;","&amp;FundsData!E99&amp;",CQ)")</f>
        <v>#N/A</v>
      </c>
      <c r="BL7" t="e" cm="1">
        <f t="array" ref="BL7:BL45">_xll.FDS(FundsData!B62,"FG_PRICE("&amp;FundsData!E100&amp;","&amp;FundsData!E99&amp;",CQ)")</f>
        <v>#N/A</v>
      </c>
      <c r="BM7" t="e" cm="1">
        <f t="array" ref="BM7:BM45">_xll.FDS(FundsData!B63,"FG_PRICE("&amp;FundsData!E100&amp;","&amp;FundsData!E99&amp;",CQ)")</f>
        <v>#N/A</v>
      </c>
      <c r="BN7" cm="1">
        <f t="array" ref="BN7:BN45">_xll.FDS(FundsData!B64,"FG_PRICE("&amp;FundsData!E100&amp;","&amp;FundsData!E99&amp;",CQ)")</f>
        <v>36.729999999999997</v>
      </c>
      <c r="BO7" cm="1">
        <f t="array" ref="BO7:BO45">_xll.FDS(FundsData!B65,"FG_PRICE("&amp;FundsData!E100&amp;","&amp;FundsData!E99&amp;",CQ)")</f>
        <v>110.42</v>
      </c>
      <c r="BP7" t="e" cm="1">
        <f t="array" ref="BP7:BP45">_xll.FDS(FundsData!B66,"FG_PRICE("&amp;FundsData!E100&amp;","&amp;FundsData!E99&amp;",CQ)")</f>
        <v>#N/A</v>
      </c>
      <c r="BQ7" cm="1">
        <f t="array" ref="BQ7:BQ45">_xll.FDS(FundsData!B67,"FG_PRICE("&amp;FundsData!E100&amp;","&amp;FundsData!E99&amp;",CQ)")</f>
        <v>108.01</v>
      </c>
    </row>
    <row r="8" spans="1:86" ht="14.4" x14ac:dyDescent="0.3">
      <c r="A8" s="1"/>
      <c r="C8" s="16">
        <v>42185</v>
      </c>
      <c r="D8" t="e">
        <v>#N/A</v>
      </c>
      <c r="E8">
        <v>22.047899999999998</v>
      </c>
      <c r="F8">
        <v>124.02</v>
      </c>
      <c r="G8" t="e">
        <v>#N/A</v>
      </c>
      <c r="I8">
        <v>174.93</v>
      </c>
      <c r="J8" t="e">
        <v>#N/A</v>
      </c>
      <c r="K8" t="e">
        <v>#N/A</v>
      </c>
      <c r="L8" t="e">
        <v>#N/A</v>
      </c>
      <c r="M8" s="16">
        <v>42185</v>
      </c>
      <c r="N8">
        <v>177.2</v>
      </c>
      <c r="O8" s="16">
        <v>42185</v>
      </c>
      <c r="P8" t="e">
        <v>#N/A</v>
      </c>
      <c r="Q8" t="e">
        <v>#N/A</v>
      </c>
      <c r="S8" t="e">
        <v>#N/A</v>
      </c>
      <c r="T8" t="e">
        <v>#N/A</v>
      </c>
      <c r="U8">
        <v>146</v>
      </c>
      <c r="V8">
        <v>109.76</v>
      </c>
      <c r="W8">
        <v>107.98</v>
      </c>
      <c r="X8">
        <v>29.55</v>
      </c>
      <c r="Y8" t="e">
        <v>#N/A</v>
      </c>
      <c r="Z8">
        <v>128.22999999999999</v>
      </c>
      <c r="AA8">
        <v>135.12</v>
      </c>
      <c r="AB8">
        <v>244.30070000000001</v>
      </c>
      <c r="AC8">
        <v>136.78</v>
      </c>
      <c r="AE8">
        <v>17.86</v>
      </c>
      <c r="AF8">
        <v>194.82</v>
      </c>
      <c r="AG8" t="e">
        <v>#N/A</v>
      </c>
      <c r="AI8">
        <v>15.74</v>
      </c>
      <c r="AJ8" t="e">
        <v>#N/A</v>
      </c>
      <c r="AK8">
        <v>12.1</v>
      </c>
      <c r="AL8">
        <v>34.71</v>
      </c>
      <c r="AM8">
        <v>24.1</v>
      </c>
      <c r="AN8" t="e">
        <v>#N/A</v>
      </c>
      <c r="AO8" t="e">
        <v>#N/A</v>
      </c>
      <c r="AP8" t="e">
        <v>#N/A</v>
      </c>
      <c r="AQ8">
        <v>139.96</v>
      </c>
      <c r="AR8" t="e">
        <v>#N/A</v>
      </c>
      <c r="AS8" t="e">
        <v>#N/A</v>
      </c>
      <c r="AT8">
        <v>129.72</v>
      </c>
      <c r="AU8" t="e">
        <v>#N/A</v>
      </c>
      <c r="AV8" t="e">
        <v>#N/A</v>
      </c>
      <c r="AW8">
        <v>4.6989999999999998</v>
      </c>
      <c r="AX8" t="e">
        <v>#N/A</v>
      </c>
      <c r="AY8" t="e">
        <v>#N/A</v>
      </c>
      <c r="AZ8">
        <v>1424.91</v>
      </c>
      <c r="BA8" t="e">
        <v>#N/A</v>
      </c>
      <c r="BB8">
        <v>27.247599999999998</v>
      </c>
      <c r="BC8">
        <v>237.67</v>
      </c>
      <c r="BD8" t="e">
        <v>#N/A</v>
      </c>
      <c r="BE8" t="e">
        <v>#N/A</v>
      </c>
      <c r="BF8">
        <v>38.450000000000003</v>
      </c>
      <c r="BG8" t="e">
        <v>#N/A</v>
      </c>
      <c r="BH8" t="e">
        <v>#N/A</v>
      </c>
      <c r="BJ8">
        <v>9.9556000000000004</v>
      </c>
      <c r="BK8" t="e">
        <v>#N/A</v>
      </c>
      <c r="BL8">
        <v>37.479999999999997</v>
      </c>
      <c r="BM8" t="e">
        <v>#N/A</v>
      </c>
      <c r="BN8">
        <v>36.119999999999997</v>
      </c>
      <c r="BO8">
        <v>114.01</v>
      </c>
      <c r="BP8" t="e">
        <v>#N/A</v>
      </c>
      <c r="BQ8">
        <v>114.77</v>
      </c>
    </row>
    <row r="9" spans="1:86" ht="14.4" x14ac:dyDescent="0.3">
      <c r="A9" s="1"/>
      <c r="C9" s="16">
        <v>42277</v>
      </c>
      <c r="D9" t="e">
        <v>#N/A</v>
      </c>
      <c r="E9">
        <v>22.1876</v>
      </c>
      <c r="F9">
        <v>119.34</v>
      </c>
      <c r="G9" t="e">
        <v>#N/A</v>
      </c>
      <c r="I9">
        <v>171.91</v>
      </c>
      <c r="J9" t="e">
        <v>#N/A</v>
      </c>
      <c r="K9" t="e">
        <v>#N/A</v>
      </c>
      <c r="L9" t="e">
        <v>#N/A</v>
      </c>
      <c r="M9" s="16">
        <v>42277</v>
      </c>
      <c r="N9">
        <v>172.5</v>
      </c>
      <c r="O9" s="16">
        <v>42277</v>
      </c>
      <c r="P9" t="e">
        <v>#N/A</v>
      </c>
      <c r="Q9" t="e">
        <v>#N/A</v>
      </c>
      <c r="S9" t="e">
        <v>#N/A</v>
      </c>
      <c r="T9" t="e">
        <v>#N/A</v>
      </c>
      <c r="U9">
        <v>133.16999999999999</v>
      </c>
      <c r="V9">
        <v>108</v>
      </c>
      <c r="W9">
        <v>105.4</v>
      </c>
      <c r="X9">
        <v>28.3</v>
      </c>
      <c r="Y9" t="e">
        <v>#N/A</v>
      </c>
      <c r="Z9">
        <v>128.22999999999999</v>
      </c>
      <c r="AA9">
        <v>135.33000000000001</v>
      </c>
      <c r="AB9">
        <v>245.76089999999999</v>
      </c>
      <c r="AC9">
        <v>137.97</v>
      </c>
      <c r="AE9">
        <v>17.37</v>
      </c>
      <c r="AF9">
        <v>172.37</v>
      </c>
      <c r="AG9" t="e">
        <v>#N/A</v>
      </c>
      <c r="AI9">
        <v>15.74</v>
      </c>
      <c r="AJ9" t="e">
        <v>#N/A</v>
      </c>
      <c r="AK9">
        <v>11.38</v>
      </c>
      <c r="AL9">
        <v>34.5</v>
      </c>
      <c r="AM9">
        <v>23.58</v>
      </c>
      <c r="AN9" t="e">
        <v>#N/A</v>
      </c>
      <c r="AO9" t="e">
        <v>#N/A</v>
      </c>
      <c r="AP9" t="e">
        <v>#N/A</v>
      </c>
      <c r="AQ9">
        <v>139.97999999999999</v>
      </c>
      <c r="AR9" t="e">
        <v>#N/A</v>
      </c>
      <c r="AS9" t="e">
        <v>#N/A</v>
      </c>
      <c r="AT9">
        <v>118.18</v>
      </c>
      <c r="AU9" t="e">
        <v>#N/A</v>
      </c>
      <c r="AV9" t="e">
        <v>#N/A</v>
      </c>
      <c r="AW9">
        <v>4.5960000000000001</v>
      </c>
      <c r="AX9" t="e">
        <v>#N/A</v>
      </c>
      <c r="AY9" t="e">
        <v>#N/A</v>
      </c>
      <c r="AZ9">
        <v>1427.81</v>
      </c>
      <c r="BA9" t="e">
        <v>#N/A</v>
      </c>
      <c r="BB9">
        <v>26.178799999999999</v>
      </c>
      <c r="BC9">
        <v>243.32</v>
      </c>
      <c r="BD9" t="e">
        <v>#N/A</v>
      </c>
      <c r="BE9" t="e">
        <v>#N/A</v>
      </c>
      <c r="BF9">
        <v>35.22</v>
      </c>
      <c r="BG9" t="e">
        <v>#N/A</v>
      </c>
      <c r="BH9" t="e">
        <v>#N/A</v>
      </c>
      <c r="BJ9">
        <v>9.5305</v>
      </c>
      <c r="BK9" t="e">
        <v>#N/A</v>
      </c>
      <c r="BL9">
        <v>35.24</v>
      </c>
      <c r="BM9" t="e">
        <v>#N/A</v>
      </c>
      <c r="BN9">
        <v>35.880000000000003</v>
      </c>
      <c r="BO9">
        <v>112.91</v>
      </c>
      <c r="BP9" t="e">
        <v>#N/A</v>
      </c>
      <c r="BQ9">
        <v>111.85</v>
      </c>
    </row>
    <row r="10" spans="1:86" ht="14.4" x14ac:dyDescent="0.3">
      <c r="A10" s="1"/>
      <c r="C10" s="16">
        <v>42369</v>
      </c>
      <c r="D10" t="e">
        <v>#N/A</v>
      </c>
      <c r="E10">
        <v>24.453399999999998</v>
      </c>
      <c r="F10">
        <v>132.33000000000001</v>
      </c>
      <c r="G10" t="e">
        <v>#N/A</v>
      </c>
      <c r="I10">
        <v>180.86</v>
      </c>
      <c r="J10" t="e">
        <v>#N/A</v>
      </c>
      <c r="K10" t="e">
        <v>#N/A</v>
      </c>
      <c r="L10" t="e">
        <v>#N/A</v>
      </c>
      <c r="M10" s="16">
        <v>42368</v>
      </c>
      <c r="N10">
        <v>194.22</v>
      </c>
      <c r="O10" s="16">
        <v>42369</v>
      </c>
      <c r="P10" t="e">
        <v>#N/A</v>
      </c>
      <c r="Q10" t="e">
        <v>#N/A</v>
      </c>
      <c r="S10" t="e">
        <v>#N/A</v>
      </c>
      <c r="T10" t="e">
        <v>#N/A</v>
      </c>
      <c r="U10">
        <v>141.16</v>
      </c>
      <c r="V10">
        <v>117.25</v>
      </c>
      <c r="W10">
        <v>114.08</v>
      </c>
      <c r="X10">
        <v>31.41</v>
      </c>
      <c r="Y10" t="e">
        <v>#N/A</v>
      </c>
      <c r="Z10">
        <v>128.22999999999999</v>
      </c>
      <c r="AA10">
        <v>147.22</v>
      </c>
      <c r="AB10">
        <v>258.38810000000001</v>
      </c>
      <c r="AC10">
        <v>149.91</v>
      </c>
      <c r="AE10">
        <v>18.670000000000002</v>
      </c>
      <c r="AF10">
        <v>189.31</v>
      </c>
      <c r="AG10" t="e">
        <v>#N/A</v>
      </c>
      <c r="AI10">
        <v>23.44</v>
      </c>
      <c r="AJ10" t="e">
        <v>#N/A</v>
      </c>
      <c r="AK10">
        <v>12.21</v>
      </c>
      <c r="AL10">
        <v>38.700000000000003</v>
      </c>
      <c r="AM10">
        <v>25.87</v>
      </c>
      <c r="AN10" t="e">
        <v>#N/A</v>
      </c>
      <c r="AO10" t="e">
        <v>#N/A</v>
      </c>
      <c r="AP10" t="e">
        <v>#N/A</v>
      </c>
      <c r="AQ10">
        <v>145.93</v>
      </c>
      <c r="AR10" t="e">
        <v>#N/A</v>
      </c>
      <c r="AS10" t="e">
        <v>#N/A</v>
      </c>
      <c r="AT10">
        <v>132.61000000000001</v>
      </c>
      <c r="AU10" t="e">
        <v>#N/A</v>
      </c>
      <c r="AV10">
        <v>120.03</v>
      </c>
      <c r="AW10">
        <v>5.0880000000000001</v>
      </c>
      <c r="AX10" t="e">
        <v>#N/A</v>
      </c>
      <c r="AY10" t="e">
        <v>#N/A</v>
      </c>
      <c r="AZ10">
        <v>1566.82</v>
      </c>
      <c r="BA10" t="e">
        <v>#N/A</v>
      </c>
      <c r="BB10">
        <v>28.944800000000001</v>
      </c>
      <c r="BC10">
        <v>252.42</v>
      </c>
      <c r="BD10" t="e">
        <v>#N/A</v>
      </c>
      <c r="BE10" t="e">
        <v>#N/A</v>
      </c>
      <c r="BF10">
        <v>37.22</v>
      </c>
      <c r="BG10" t="e">
        <v>#N/A</v>
      </c>
      <c r="BH10" t="e">
        <v>#N/A</v>
      </c>
      <c r="BJ10">
        <v>10.484</v>
      </c>
      <c r="BK10" t="e">
        <v>#N/A</v>
      </c>
      <c r="BL10">
        <v>40.049999999999997</v>
      </c>
      <c r="BM10" t="e">
        <v>#N/A</v>
      </c>
      <c r="BN10">
        <v>37.03</v>
      </c>
      <c r="BO10">
        <v>125.47</v>
      </c>
      <c r="BP10" t="e">
        <v>#N/A</v>
      </c>
      <c r="BQ10">
        <v>123.26</v>
      </c>
    </row>
    <row r="11" spans="1:86" ht="14.4" x14ac:dyDescent="0.3">
      <c r="A11" s="1"/>
      <c r="C11" s="16">
        <v>42460</v>
      </c>
      <c r="D11" t="e">
        <v>#N/A</v>
      </c>
      <c r="E11">
        <v>23.199100000000001</v>
      </c>
      <c r="F11">
        <v>126.38</v>
      </c>
      <c r="G11" t="e">
        <v>#N/A</v>
      </c>
      <c r="I11">
        <v>166.52</v>
      </c>
      <c r="J11" t="e">
        <v>#N/A</v>
      </c>
      <c r="K11" t="e">
        <v>#N/A</v>
      </c>
      <c r="L11" t="e">
        <v>#N/A</v>
      </c>
      <c r="M11" s="16">
        <v>42460</v>
      </c>
      <c r="N11">
        <v>175.25</v>
      </c>
      <c r="O11" s="16">
        <v>42460</v>
      </c>
      <c r="P11" t="e">
        <v>#N/A</v>
      </c>
      <c r="Q11" t="e">
        <v>#N/A</v>
      </c>
      <c r="S11" t="e">
        <v>#N/A</v>
      </c>
      <c r="T11" t="e">
        <v>#N/A</v>
      </c>
      <c r="U11">
        <v>130.35</v>
      </c>
      <c r="V11">
        <v>112.32</v>
      </c>
      <c r="W11">
        <v>110.08</v>
      </c>
      <c r="X11">
        <v>29.77</v>
      </c>
      <c r="Y11" t="e">
        <v>#N/A</v>
      </c>
      <c r="Z11">
        <v>128.22999999999999</v>
      </c>
      <c r="AA11">
        <v>142.30000000000001</v>
      </c>
      <c r="AB11">
        <v>254.6276</v>
      </c>
      <c r="AC11">
        <v>141.63</v>
      </c>
      <c r="AE11">
        <v>17.62</v>
      </c>
      <c r="AF11">
        <v>181.65</v>
      </c>
      <c r="AG11" t="e">
        <v>#N/A</v>
      </c>
      <c r="AI11">
        <v>21.1</v>
      </c>
      <c r="AJ11" t="e">
        <v>#N/A</v>
      </c>
      <c r="AK11">
        <v>11.66</v>
      </c>
      <c r="AL11">
        <v>35.71</v>
      </c>
      <c r="AM11">
        <v>23.89</v>
      </c>
      <c r="AN11" t="e">
        <v>#N/A</v>
      </c>
      <c r="AO11" t="e">
        <v>#N/A</v>
      </c>
      <c r="AP11" t="e">
        <v>#N/A</v>
      </c>
      <c r="AQ11">
        <v>142.83000000000001</v>
      </c>
      <c r="AR11" t="e">
        <v>#N/A</v>
      </c>
      <c r="AS11" t="e">
        <v>#N/A</v>
      </c>
      <c r="AT11">
        <v>124.86</v>
      </c>
      <c r="AU11" t="e">
        <v>#N/A</v>
      </c>
      <c r="AV11">
        <v>111.67</v>
      </c>
      <c r="AW11">
        <v>4.5149999999999997</v>
      </c>
      <c r="AX11" t="e">
        <v>#N/A</v>
      </c>
      <c r="AY11" t="e">
        <v>#N/A</v>
      </c>
      <c r="AZ11">
        <v>1453.24</v>
      </c>
      <c r="BA11" t="e">
        <v>#N/A</v>
      </c>
      <c r="BB11">
        <v>26.53</v>
      </c>
      <c r="BC11">
        <v>249.7</v>
      </c>
      <c r="BD11" t="e">
        <v>#N/A</v>
      </c>
      <c r="BE11" t="e">
        <v>#N/A</v>
      </c>
      <c r="BF11">
        <v>35.520000000000003</v>
      </c>
      <c r="BG11" t="e">
        <v>#N/A</v>
      </c>
      <c r="BH11">
        <v>44.56</v>
      </c>
      <c r="BJ11">
        <v>9.6754999999999995</v>
      </c>
      <c r="BK11" t="e">
        <v>#N/A</v>
      </c>
      <c r="BL11">
        <v>37.31</v>
      </c>
      <c r="BM11" t="e">
        <v>#N/A</v>
      </c>
      <c r="BN11">
        <v>35.21</v>
      </c>
      <c r="BO11">
        <v>121.94</v>
      </c>
      <c r="BP11" t="e">
        <v>#N/A</v>
      </c>
      <c r="BQ11">
        <v>119.39</v>
      </c>
    </row>
    <row r="12" spans="1:86" ht="14.4" x14ac:dyDescent="0.3">
      <c r="A12" s="1"/>
      <c r="C12" s="16">
        <v>42551</v>
      </c>
      <c r="D12" t="e">
        <v>#N/A</v>
      </c>
      <c r="E12">
        <v>21.3247</v>
      </c>
      <c r="F12">
        <v>122.32</v>
      </c>
      <c r="G12">
        <v>96285.86</v>
      </c>
      <c r="I12">
        <v>151.13</v>
      </c>
      <c r="J12" t="e">
        <v>#N/A</v>
      </c>
      <c r="K12" t="e">
        <v>#N/A</v>
      </c>
      <c r="L12" t="e">
        <v>#N/A</v>
      </c>
      <c r="M12" s="16">
        <v>42551</v>
      </c>
      <c r="N12">
        <v>171.31</v>
      </c>
      <c r="O12" s="16">
        <v>42551</v>
      </c>
      <c r="P12" t="e">
        <v>#N/A</v>
      </c>
      <c r="Q12" t="e">
        <v>#N/A</v>
      </c>
      <c r="S12" t="e">
        <v>#N/A</v>
      </c>
      <c r="T12" t="e">
        <v>#N/A</v>
      </c>
      <c r="U12">
        <v>128.85</v>
      </c>
      <c r="V12">
        <v>111.39</v>
      </c>
      <c r="W12">
        <v>110.33</v>
      </c>
      <c r="X12">
        <v>28.57</v>
      </c>
      <c r="Y12" t="e">
        <v>#N/A</v>
      </c>
      <c r="Z12">
        <v>128.22999999999999</v>
      </c>
      <c r="AA12">
        <v>143.62</v>
      </c>
      <c r="AB12">
        <v>254.58358999999999</v>
      </c>
      <c r="AC12">
        <v>145.9</v>
      </c>
      <c r="AE12">
        <v>16.77</v>
      </c>
      <c r="AF12">
        <v>159.71</v>
      </c>
      <c r="AG12" t="e">
        <v>#N/A</v>
      </c>
      <c r="AI12">
        <v>19.55</v>
      </c>
      <c r="AJ12" t="e">
        <v>#N/A</v>
      </c>
      <c r="AK12">
        <v>10.97</v>
      </c>
      <c r="AL12">
        <v>34.29</v>
      </c>
      <c r="AM12">
        <v>22.66</v>
      </c>
      <c r="AN12" t="e">
        <v>#N/A</v>
      </c>
      <c r="AO12" t="e">
        <v>#N/A</v>
      </c>
      <c r="AP12" t="e">
        <v>#N/A</v>
      </c>
      <c r="AQ12">
        <v>142.33000000000001</v>
      </c>
      <c r="AR12" t="e">
        <v>#N/A</v>
      </c>
      <c r="AS12" t="e">
        <v>#N/A</v>
      </c>
      <c r="AT12">
        <v>117.96</v>
      </c>
      <c r="AU12" t="e">
        <v>#N/A</v>
      </c>
      <c r="AV12">
        <v>107.79</v>
      </c>
      <c r="AW12">
        <v>4.4770000000000003</v>
      </c>
      <c r="AX12" t="e">
        <v>#N/A</v>
      </c>
      <c r="AY12" t="e">
        <v>#N/A</v>
      </c>
      <c r="AZ12">
        <v>1438.42</v>
      </c>
      <c r="BA12" t="e">
        <v>#N/A</v>
      </c>
      <c r="BB12">
        <v>25.135100000000001</v>
      </c>
      <c r="BC12">
        <v>250.72</v>
      </c>
      <c r="BD12" t="e">
        <v>#N/A</v>
      </c>
      <c r="BE12" t="e">
        <v>#N/A</v>
      </c>
      <c r="BF12">
        <v>33.141100000000002</v>
      </c>
      <c r="BG12" t="e">
        <v>#N/A</v>
      </c>
      <c r="BH12">
        <v>41.74</v>
      </c>
      <c r="BJ12">
        <v>8.9341000000000008</v>
      </c>
      <c r="BK12" t="e">
        <v>#N/A</v>
      </c>
      <c r="BL12">
        <v>35.26</v>
      </c>
      <c r="BM12" t="e">
        <v>#N/A</v>
      </c>
      <c r="BN12">
        <v>31.16</v>
      </c>
      <c r="BO12">
        <v>122.79</v>
      </c>
      <c r="BP12" t="e">
        <v>#N/A</v>
      </c>
      <c r="BQ12">
        <v>119.86</v>
      </c>
    </row>
    <row r="13" spans="1:86" ht="14.4" x14ac:dyDescent="0.3">
      <c r="A13" s="1"/>
      <c r="C13" s="16">
        <v>42643</v>
      </c>
      <c r="D13" t="e">
        <v>#N/A</v>
      </c>
      <c r="E13">
        <v>23.2227</v>
      </c>
      <c r="F13">
        <v>134.96</v>
      </c>
      <c r="G13">
        <v>107449.13</v>
      </c>
      <c r="I13">
        <v>166.2</v>
      </c>
      <c r="J13" t="e">
        <v>#N/A</v>
      </c>
      <c r="K13" t="e">
        <v>#N/A</v>
      </c>
      <c r="L13" t="e">
        <v>#N/A</v>
      </c>
      <c r="M13" s="16">
        <v>42643</v>
      </c>
      <c r="N13">
        <v>182.12</v>
      </c>
      <c r="O13" s="16">
        <v>42643</v>
      </c>
      <c r="P13" t="e">
        <v>#N/A</v>
      </c>
      <c r="Q13" t="e">
        <v>#N/A</v>
      </c>
      <c r="S13" t="e">
        <v>#N/A</v>
      </c>
      <c r="T13" t="e">
        <v>#N/A</v>
      </c>
      <c r="U13">
        <v>137.24</v>
      </c>
      <c r="V13">
        <v>117.89</v>
      </c>
      <c r="W13">
        <v>123.08</v>
      </c>
      <c r="X13">
        <v>30.54</v>
      </c>
      <c r="Y13" t="e">
        <v>#N/A</v>
      </c>
      <c r="Z13">
        <v>128.22999999999999</v>
      </c>
      <c r="AA13">
        <v>160.9</v>
      </c>
      <c r="AB13">
        <v>283.9522</v>
      </c>
      <c r="AC13">
        <v>158.56</v>
      </c>
      <c r="AE13">
        <v>18.37</v>
      </c>
      <c r="AF13">
        <v>167.31</v>
      </c>
      <c r="AG13" t="e">
        <v>#N/A</v>
      </c>
      <c r="AI13">
        <v>20.7</v>
      </c>
      <c r="AJ13" t="e">
        <v>#N/A</v>
      </c>
      <c r="AK13">
        <v>12.07</v>
      </c>
      <c r="AL13">
        <v>37.43</v>
      </c>
      <c r="AM13">
        <v>25.12</v>
      </c>
      <c r="AN13" t="e">
        <v>#N/A</v>
      </c>
      <c r="AO13" t="e">
        <v>#N/A</v>
      </c>
      <c r="AP13" t="e">
        <v>#N/A</v>
      </c>
      <c r="AQ13">
        <v>154.34</v>
      </c>
      <c r="AR13" t="e">
        <v>#N/A</v>
      </c>
      <c r="AS13" t="e">
        <v>#N/A</v>
      </c>
      <c r="AT13">
        <v>131.78</v>
      </c>
      <c r="AU13" t="e">
        <v>#N/A</v>
      </c>
      <c r="AV13">
        <v>118.93</v>
      </c>
      <c r="AW13">
        <v>4.8760000000000003</v>
      </c>
      <c r="AX13" t="e">
        <v>#N/A</v>
      </c>
      <c r="AY13" t="e">
        <v>#N/A</v>
      </c>
      <c r="AZ13">
        <v>1564.1</v>
      </c>
      <c r="BA13" t="e">
        <v>#N/A</v>
      </c>
      <c r="BB13">
        <v>27.318100000000001</v>
      </c>
      <c r="BC13">
        <v>281.10000000000002</v>
      </c>
      <c r="BD13" t="e">
        <v>#N/A</v>
      </c>
      <c r="BE13" t="e">
        <v>#N/A</v>
      </c>
      <c r="BF13">
        <v>36.5565</v>
      </c>
      <c r="BG13" t="e">
        <v>#N/A</v>
      </c>
      <c r="BH13">
        <v>44.96</v>
      </c>
      <c r="BJ13">
        <v>9.64</v>
      </c>
      <c r="BK13" t="e">
        <v>#N/A</v>
      </c>
      <c r="BL13">
        <v>38.880000000000003</v>
      </c>
      <c r="BM13" t="e">
        <v>#N/A</v>
      </c>
      <c r="BN13">
        <v>32.65</v>
      </c>
      <c r="BO13">
        <v>138.99</v>
      </c>
      <c r="BP13" t="e">
        <v>#N/A</v>
      </c>
      <c r="BQ13">
        <v>135.33000000000001</v>
      </c>
    </row>
    <row r="14" spans="1:86" ht="14.4" x14ac:dyDescent="0.3">
      <c r="A14" s="1"/>
      <c r="C14" s="16">
        <v>42734</v>
      </c>
      <c r="D14" t="e">
        <v>#N/A</v>
      </c>
      <c r="E14">
        <v>23.2256</v>
      </c>
      <c r="F14">
        <v>136.02000000000001</v>
      </c>
      <c r="G14">
        <v>110125.38</v>
      </c>
      <c r="I14">
        <v>175.55</v>
      </c>
      <c r="J14" t="e">
        <v>#N/A</v>
      </c>
      <c r="K14" t="e">
        <v>#N/A</v>
      </c>
      <c r="L14" t="e">
        <v>#N/A</v>
      </c>
      <c r="M14" s="16">
        <v>42734</v>
      </c>
      <c r="N14">
        <v>178.51</v>
      </c>
      <c r="O14" s="16">
        <v>42734</v>
      </c>
      <c r="P14" t="e">
        <v>#N/A</v>
      </c>
      <c r="Q14" t="e">
        <v>#N/A</v>
      </c>
      <c r="S14" t="e">
        <v>#N/A</v>
      </c>
      <c r="T14" t="e">
        <v>#N/A</v>
      </c>
      <c r="U14">
        <v>137.97999999999999</v>
      </c>
      <c r="V14">
        <v>124.23</v>
      </c>
      <c r="W14">
        <v>131.85</v>
      </c>
      <c r="X14">
        <v>30.8</v>
      </c>
      <c r="Y14" t="e">
        <v>#N/A</v>
      </c>
      <c r="Z14">
        <v>157.83000000000001</v>
      </c>
      <c r="AA14">
        <v>167.5</v>
      </c>
      <c r="AB14">
        <v>306.56970000000001</v>
      </c>
      <c r="AC14">
        <v>168.26</v>
      </c>
      <c r="AE14">
        <v>19.03</v>
      </c>
      <c r="AF14">
        <v>191.6</v>
      </c>
      <c r="AG14" t="e">
        <v>#N/A</v>
      </c>
      <c r="AI14">
        <v>21.83</v>
      </c>
      <c r="AJ14" t="e">
        <v>#N/A</v>
      </c>
      <c r="AK14">
        <v>12.766999999999999</v>
      </c>
      <c r="AL14">
        <v>37.130000000000003</v>
      </c>
      <c r="AM14">
        <v>25.22</v>
      </c>
      <c r="AN14" t="e">
        <v>#N/A</v>
      </c>
      <c r="AO14" t="e">
        <v>#N/A</v>
      </c>
      <c r="AP14" t="e">
        <v>#N/A</v>
      </c>
      <c r="AQ14">
        <v>163.80000000000001</v>
      </c>
      <c r="AR14" t="e">
        <v>#N/A</v>
      </c>
      <c r="AS14" t="e">
        <v>#N/A</v>
      </c>
      <c r="AT14">
        <v>135.87</v>
      </c>
      <c r="AU14" t="e">
        <v>#N/A</v>
      </c>
      <c r="AV14">
        <v>119.99</v>
      </c>
      <c r="AW14">
        <v>4.7229999999999999</v>
      </c>
      <c r="AX14" t="e">
        <v>#N/A</v>
      </c>
      <c r="AY14" t="e">
        <v>#N/A</v>
      </c>
      <c r="AZ14">
        <v>1615.32</v>
      </c>
      <c r="BA14" t="e">
        <v>#N/A</v>
      </c>
      <c r="BB14">
        <v>27.5593</v>
      </c>
      <c r="BC14">
        <v>305.52999999999997</v>
      </c>
      <c r="BD14" t="e">
        <v>#N/A</v>
      </c>
      <c r="BE14" t="e">
        <v>#N/A</v>
      </c>
      <c r="BF14">
        <v>38.370899999999999</v>
      </c>
      <c r="BG14" t="e">
        <v>#N/A</v>
      </c>
      <c r="BH14">
        <v>46.32</v>
      </c>
      <c r="BJ14">
        <v>9.8424999999999994</v>
      </c>
      <c r="BK14" t="e">
        <v>#N/A</v>
      </c>
      <c r="BL14">
        <v>39.61</v>
      </c>
      <c r="BM14" t="e">
        <v>#N/A</v>
      </c>
      <c r="BN14">
        <v>33.79</v>
      </c>
      <c r="BO14">
        <v>143.53</v>
      </c>
      <c r="BP14" t="e">
        <v>#N/A</v>
      </c>
      <c r="BQ14">
        <v>138.97999999999999</v>
      </c>
    </row>
    <row r="15" spans="1:86" ht="14.4" x14ac:dyDescent="0.3">
      <c r="A15" s="1"/>
      <c r="C15" s="16">
        <v>42825</v>
      </c>
      <c r="D15" t="e">
        <v>#N/A</v>
      </c>
      <c r="E15">
        <v>24.576499999999999</v>
      </c>
      <c r="F15">
        <v>148.54</v>
      </c>
      <c r="G15">
        <v>118332.18</v>
      </c>
      <c r="I15">
        <v>193.52</v>
      </c>
      <c r="J15" t="e">
        <v>#N/A</v>
      </c>
      <c r="K15" t="e">
        <v>#N/A</v>
      </c>
      <c r="L15" t="e">
        <v>#N/A</v>
      </c>
      <c r="M15" s="16">
        <v>42825</v>
      </c>
      <c r="N15">
        <v>189.52</v>
      </c>
      <c r="O15" s="16">
        <v>42825</v>
      </c>
      <c r="P15" t="e">
        <v>#N/A</v>
      </c>
      <c r="Q15" t="e">
        <v>#N/A</v>
      </c>
      <c r="S15" t="e">
        <v>#N/A</v>
      </c>
      <c r="T15" t="e">
        <v>#N/A</v>
      </c>
      <c r="U15">
        <v>147.66999999999999</v>
      </c>
      <c r="V15">
        <v>133.13999999999999</v>
      </c>
      <c r="W15">
        <v>139.43</v>
      </c>
      <c r="X15">
        <v>33.67</v>
      </c>
      <c r="Y15" t="e">
        <v>#N/A</v>
      </c>
      <c r="Z15">
        <v>169.91</v>
      </c>
      <c r="AA15">
        <v>183.2</v>
      </c>
      <c r="AB15">
        <v>327.52697999999998</v>
      </c>
      <c r="AC15">
        <v>180.72</v>
      </c>
      <c r="AE15">
        <v>19.989999999999998</v>
      </c>
      <c r="AF15">
        <v>211.24</v>
      </c>
      <c r="AG15" t="e">
        <v>#N/A</v>
      </c>
      <c r="AI15">
        <v>22.97</v>
      </c>
      <c r="AJ15" t="e">
        <v>#N/A</v>
      </c>
      <c r="AK15">
        <v>13.970599999999999</v>
      </c>
      <c r="AL15">
        <v>40.49</v>
      </c>
      <c r="AM15">
        <v>27.25</v>
      </c>
      <c r="AN15" t="e">
        <v>#N/A</v>
      </c>
      <c r="AO15" t="e">
        <v>#N/A</v>
      </c>
      <c r="AP15" t="e">
        <v>#N/A</v>
      </c>
      <c r="AQ15">
        <v>179.73</v>
      </c>
      <c r="AR15">
        <v>10.404500000000001</v>
      </c>
      <c r="AS15" t="e">
        <v>#N/A</v>
      </c>
      <c r="AT15">
        <v>146.05000000000001</v>
      </c>
      <c r="AU15" t="e">
        <v>#N/A</v>
      </c>
      <c r="AV15">
        <v>125.16</v>
      </c>
      <c r="AW15">
        <v>5.0590000000000002</v>
      </c>
      <c r="AX15" t="e">
        <v>#N/A</v>
      </c>
      <c r="AY15" t="e">
        <v>#N/A</v>
      </c>
      <c r="AZ15">
        <v>1771.42</v>
      </c>
      <c r="BA15" t="e">
        <v>#N/A</v>
      </c>
      <c r="BB15">
        <v>29.9925</v>
      </c>
      <c r="BC15">
        <v>330.04</v>
      </c>
      <c r="BD15" t="e">
        <v>#N/A</v>
      </c>
      <c r="BE15" t="e">
        <v>#N/A</v>
      </c>
      <c r="BF15">
        <v>41.257199999999997</v>
      </c>
      <c r="BG15" t="e">
        <v>#N/A</v>
      </c>
      <c r="BH15">
        <v>50.5</v>
      </c>
      <c r="BJ15">
        <v>10.5402</v>
      </c>
      <c r="BK15" t="e">
        <v>#N/A</v>
      </c>
      <c r="BL15">
        <v>43.21</v>
      </c>
      <c r="BM15" t="e">
        <v>#N/A</v>
      </c>
      <c r="BN15">
        <v>36.97</v>
      </c>
      <c r="BO15">
        <v>159.68</v>
      </c>
      <c r="BP15" t="e">
        <v>#N/A</v>
      </c>
      <c r="BQ15">
        <v>153.36000000000001</v>
      </c>
    </row>
    <row r="16" spans="1:86" ht="14.4" x14ac:dyDescent="0.3">
      <c r="A16" s="1"/>
      <c r="C16" s="16">
        <v>42916</v>
      </c>
      <c r="D16" t="e">
        <v>#N/A</v>
      </c>
      <c r="E16">
        <v>25.8935</v>
      </c>
      <c r="F16">
        <v>160.15</v>
      </c>
      <c r="G16">
        <v>128778.66</v>
      </c>
      <c r="I16">
        <v>198.42</v>
      </c>
      <c r="J16" t="e">
        <v>#N/A</v>
      </c>
      <c r="K16" t="e">
        <v>#N/A</v>
      </c>
      <c r="L16" t="e">
        <v>#N/A</v>
      </c>
      <c r="M16" s="16">
        <v>42916</v>
      </c>
      <c r="N16">
        <v>192.62</v>
      </c>
      <c r="O16" s="16">
        <v>42916</v>
      </c>
      <c r="P16" t="e">
        <v>#N/A</v>
      </c>
      <c r="Q16" t="e">
        <v>#N/A</v>
      </c>
      <c r="S16" t="e">
        <v>#N/A</v>
      </c>
      <c r="T16" t="e">
        <v>#N/A</v>
      </c>
      <c r="U16">
        <v>152.44999999999999</v>
      </c>
      <c r="V16">
        <v>145.65</v>
      </c>
      <c r="W16">
        <v>148.07</v>
      </c>
      <c r="X16">
        <v>35.549999999999997</v>
      </c>
      <c r="Y16" t="e">
        <v>#N/A</v>
      </c>
      <c r="Z16">
        <v>180.83</v>
      </c>
      <c r="AA16">
        <v>199.4</v>
      </c>
      <c r="AB16">
        <v>367.5668</v>
      </c>
      <c r="AC16">
        <v>196.05</v>
      </c>
      <c r="AE16">
        <v>20.91</v>
      </c>
      <c r="AF16">
        <v>224.43</v>
      </c>
      <c r="AG16" t="e">
        <v>#N/A</v>
      </c>
      <c r="AI16">
        <v>23.61</v>
      </c>
      <c r="AJ16">
        <v>49.5</v>
      </c>
      <c r="AK16">
        <v>14.5876</v>
      </c>
      <c r="AL16">
        <v>42.01</v>
      </c>
      <c r="AM16">
        <v>28.43</v>
      </c>
      <c r="AN16" t="e">
        <v>#N/A</v>
      </c>
      <c r="AO16" t="e">
        <v>#N/A</v>
      </c>
      <c r="AP16" t="e">
        <v>#N/A</v>
      </c>
      <c r="AQ16">
        <v>189.88</v>
      </c>
      <c r="AR16">
        <v>10.4017</v>
      </c>
      <c r="AS16" t="e">
        <v>#N/A</v>
      </c>
      <c r="AT16">
        <v>152.96</v>
      </c>
      <c r="AU16" t="e">
        <v>#N/A</v>
      </c>
      <c r="AV16">
        <v>130.19</v>
      </c>
      <c r="AW16">
        <v>5.218</v>
      </c>
      <c r="AX16" t="e">
        <v>#N/A</v>
      </c>
      <c r="AY16" t="e">
        <v>#N/A</v>
      </c>
      <c r="AZ16">
        <v>1902.27</v>
      </c>
      <c r="BA16" t="e">
        <v>#N/A</v>
      </c>
      <c r="BB16">
        <v>31.1646</v>
      </c>
      <c r="BC16">
        <v>350.9</v>
      </c>
      <c r="BD16" t="e">
        <v>#N/A</v>
      </c>
      <c r="BE16" t="e">
        <v>#N/A</v>
      </c>
      <c r="BF16">
        <v>43.939300000000003</v>
      </c>
      <c r="BG16" t="e">
        <v>#N/A</v>
      </c>
      <c r="BH16">
        <v>51.86</v>
      </c>
      <c r="BJ16">
        <v>10.7517</v>
      </c>
      <c r="BK16" t="e">
        <v>#N/A</v>
      </c>
      <c r="BL16">
        <v>47.12</v>
      </c>
      <c r="BM16" t="e">
        <v>#N/A</v>
      </c>
      <c r="BN16">
        <v>38.94</v>
      </c>
      <c r="BO16">
        <v>175.15</v>
      </c>
      <c r="BP16" t="e">
        <v>#N/A</v>
      </c>
      <c r="BQ16">
        <v>168.55</v>
      </c>
    </row>
    <row r="17" spans="1:69" ht="14.4" x14ac:dyDescent="0.3">
      <c r="A17" s="1"/>
      <c r="C17" s="16">
        <v>43007</v>
      </c>
      <c r="D17" t="e">
        <v>#N/A</v>
      </c>
      <c r="E17">
        <v>27.4117</v>
      </c>
      <c r="F17">
        <v>166.19</v>
      </c>
      <c r="G17">
        <v>133839.60999999999</v>
      </c>
      <c r="I17">
        <v>219.88</v>
      </c>
      <c r="J17" t="e">
        <v>#N/A</v>
      </c>
      <c r="K17" t="e">
        <v>#N/A</v>
      </c>
      <c r="L17" t="e">
        <v>#N/A</v>
      </c>
      <c r="M17" s="16">
        <v>43007</v>
      </c>
      <c r="N17">
        <v>203.39</v>
      </c>
      <c r="O17" s="16">
        <v>43007</v>
      </c>
      <c r="P17" t="e">
        <v>#N/A</v>
      </c>
      <c r="Q17" t="e">
        <v>#N/A</v>
      </c>
      <c r="S17" t="e">
        <v>#N/A</v>
      </c>
      <c r="T17" t="e">
        <v>#N/A</v>
      </c>
      <c r="U17">
        <v>155.21</v>
      </c>
      <c r="V17">
        <v>150.47999999999999</v>
      </c>
      <c r="W17">
        <v>137.41</v>
      </c>
      <c r="X17">
        <v>36.58</v>
      </c>
      <c r="Y17" t="e">
        <v>#N/A</v>
      </c>
      <c r="Z17">
        <v>183.23</v>
      </c>
      <c r="AA17">
        <v>209.32</v>
      </c>
      <c r="AB17">
        <v>372.75619999999998</v>
      </c>
      <c r="AC17">
        <v>204.04</v>
      </c>
      <c r="AE17">
        <v>21.96</v>
      </c>
      <c r="AF17">
        <v>234.62</v>
      </c>
      <c r="AG17" t="e">
        <v>#N/A</v>
      </c>
      <c r="AI17">
        <v>24.97</v>
      </c>
      <c r="AJ17">
        <v>52.16</v>
      </c>
      <c r="AK17">
        <v>15.103</v>
      </c>
      <c r="AL17">
        <v>45.39</v>
      </c>
      <c r="AM17">
        <v>30.43</v>
      </c>
      <c r="AN17" t="e">
        <v>#N/A</v>
      </c>
      <c r="AO17" t="e">
        <v>#N/A</v>
      </c>
      <c r="AP17" t="e">
        <v>#N/A</v>
      </c>
      <c r="AQ17">
        <v>196.57</v>
      </c>
      <c r="AR17">
        <v>10.609</v>
      </c>
      <c r="AS17" t="e">
        <v>#N/A</v>
      </c>
      <c r="AT17">
        <v>161.53</v>
      </c>
      <c r="AU17" t="e">
        <v>#N/A</v>
      </c>
      <c r="AV17">
        <v>139.15</v>
      </c>
      <c r="AW17">
        <v>5.4219999999999997</v>
      </c>
      <c r="AX17" t="e">
        <v>#N/A</v>
      </c>
      <c r="AY17">
        <v>254756.77</v>
      </c>
      <c r="AZ17">
        <v>2004.46</v>
      </c>
      <c r="BA17" t="e">
        <v>#N/A</v>
      </c>
      <c r="BB17">
        <v>33.2834</v>
      </c>
      <c r="BC17">
        <v>356.37</v>
      </c>
      <c r="BD17" t="e">
        <v>#N/A</v>
      </c>
      <c r="BE17" t="e">
        <v>#N/A</v>
      </c>
      <c r="BF17">
        <v>45.903399999999998</v>
      </c>
      <c r="BG17" t="e">
        <v>#N/A</v>
      </c>
      <c r="BH17">
        <v>54.64</v>
      </c>
      <c r="BJ17">
        <v>11.3363</v>
      </c>
      <c r="BK17" t="e">
        <v>#N/A</v>
      </c>
      <c r="BL17">
        <v>49.86</v>
      </c>
      <c r="BM17" t="e">
        <v>#N/A</v>
      </c>
      <c r="BN17">
        <v>40.39</v>
      </c>
      <c r="BO17">
        <v>184.3</v>
      </c>
      <c r="BP17" t="e">
        <v>#N/A</v>
      </c>
      <c r="BQ17">
        <v>176.24</v>
      </c>
    </row>
    <row r="18" spans="1:69" ht="14.4" x14ac:dyDescent="0.3">
      <c r="A18" s="1"/>
      <c r="C18" s="16">
        <v>43098</v>
      </c>
      <c r="D18" t="e">
        <v>#N/A</v>
      </c>
      <c r="E18">
        <v>27.980399999999999</v>
      </c>
      <c r="F18">
        <v>173.1</v>
      </c>
      <c r="G18">
        <v>139768.1</v>
      </c>
      <c r="I18">
        <v>227.12</v>
      </c>
      <c r="J18" t="e">
        <v>#N/A</v>
      </c>
      <c r="K18" t="e">
        <v>#N/A</v>
      </c>
      <c r="L18" t="e">
        <v>#N/A</v>
      </c>
      <c r="M18" s="16">
        <v>43098</v>
      </c>
      <c r="N18">
        <v>204.51</v>
      </c>
      <c r="O18" s="16">
        <v>43098</v>
      </c>
      <c r="P18" t="e">
        <v>#N/A</v>
      </c>
      <c r="Q18" t="e">
        <v>#N/A</v>
      </c>
      <c r="S18" t="e">
        <v>#N/A</v>
      </c>
      <c r="T18" t="e">
        <v>#N/A</v>
      </c>
      <c r="U18">
        <v>157.01</v>
      </c>
      <c r="V18">
        <v>156.66</v>
      </c>
      <c r="W18">
        <v>137.79</v>
      </c>
      <c r="X18">
        <v>36.9</v>
      </c>
      <c r="Y18" t="e">
        <v>#N/A</v>
      </c>
      <c r="Z18">
        <v>185.7</v>
      </c>
      <c r="AA18">
        <v>207.61</v>
      </c>
      <c r="AB18">
        <v>366.18371999999999</v>
      </c>
      <c r="AC18">
        <v>205.5</v>
      </c>
      <c r="AE18">
        <v>22.46</v>
      </c>
      <c r="AF18">
        <v>253.68</v>
      </c>
      <c r="AG18" t="e">
        <v>#N/A</v>
      </c>
      <c r="AI18">
        <v>25.22</v>
      </c>
      <c r="AJ18">
        <v>52.64</v>
      </c>
      <c r="AK18">
        <v>14.983499999999999</v>
      </c>
      <c r="AL18">
        <v>46.37</v>
      </c>
      <c r="AM18">
        <v>30.87</v>
      </c>
      <c r="AN18" t="e">
        <v>#N/A</v>
      </c>
      <c r="AO18" t="e">
        <v>#N/A</v>
      </c>
      <c r="AP18" t="e">
        <v>#N/A</v>
      </c>
      <c r="AQ18">
        <v>192.94</v>
      </c>
      <c r="AR18">
        <v>10.806699999999999</v>
      </c>
      <c r="AS18" t="e">
        <v>#N/A</v>
      </c>
      <c r="AT18">
        <v>162.86000000000001</v>
      </c>
      <c r="AU18" t="e">
        <v>#N/A</v>
      </c>
      <c r="AV18">
        <v>143.26</v>
      </c>
      <c r="AW18">
        <v>5.4610000000000003</v>
      </c>
      <c r="AX18" t="e">
        <v>#N/A</v>
      </c>
      <c r="AY18">
        <v>261498.3</v>
      </c>
      <c r="AZ18">
        <v>2024.7</v>
      </c>
      <c r="BA18" t="e">
        <v>#N/A</v>
      </c>
      <c r="BB18">
        <v>34.1877</v>
      </c>
      <c r="BC18">
        <v>363.06</v>
      </c>
      <c r="BD18" t="e">
        <v>#N/A</v>
      </c>
      <c r="BE18" t="e">
        <v>#N/A</v>
      </c>
      <c r="BF18">
        <v>46.3917</v>
      </c>
      <c r="BG18" t="e">
        <v>#N/A</v>
      </c>
      <c r="BH18">
        <v>55.86</v>
      </c>
      <c r="BJ18">
        <v>11.362399999999999</v>
      </c>
      <c r="BK18" t="e">
        <v>#N/A</v>
      </c>
      <c r="BL18">
        <v>51.47</v>
      </c>
      <c r="BM18" t="e">
        <v>#N/A</v>
      </c>
      <c r="BN18">
        <v>41.15</v>
      </c>
      <c r="BO18">
        <v>181.49</v>
      </c>
      <c r="BP18" t="e">
        <v>#N/A</v>
      </c>
      <c r="BQ18">
        <v>173.69</v>
      </c>
    </row>
    <row r="19" spans="1:69" ht="14.4" x14ac:dyDescent="0.3">
      <c r="A19" s="1"/>
      <c r="C19" s="16">
        <v>43188</v>
      </c>
      <c r="D19" t="e">
        <v>#N/A</v>
      </c>
      <c r="E19">
        <v>27.812000000000001</v>
      </c>
      <c r="F19">
        <v>166.79</v>
      </c>
      <c r="G19">
        <v>134897.60000000001</v>
      </c>
      <c r="I19">
        <v>213.17</v>
      </c>
      <c r="J19" t="e">
        <v>#N/A</v>
      </c>
      <c r="K19" t="e">
        <v>#N/A</v>
      </c>
      <c r="L19" t="e">
        <v>#N/A</v>
      </c>
      <c r="M19" s="16">
        <v>43188</v>
      </c>
      <c r="N19">
        <v>205.18</v>
      </c>
      <c r="O19" s="16">
        <v>43188</v>
      </c>
      <c r="P19" t="e">
        <v>#N/A</v>
      </c>
      <c r="Q19" t="e">
        <v>#N/A</v>
      </c>
      <c r="S19" t="e">
        <v>#N/A</v>
      </c>
      <c r="T19" t="e">
        <v>#N/A</v>
      </c>
      <c r="U19">
        <v>151.94999999999999</v>
      </c>
      <c r="V19">
        <v>152.30000000000001</v>
      </c>
      <c r="W19">
        <v>129.85</v>
      </c>
      <c r="X19">
        <v>37.729999999999997</v>
      </c>
      <c r="Y19" t="e">
        <v>#N/A</v>
      </c>
      <c r="Z19">
        <v>184.71</v>
      </c>
      <c r="AA19">
        <v>205.61</v>
      </c>
      <c r="AB19">
        <v>363.21789999999999</v>
      </c>
      <c r="AC19">
        <v>208.02</v>
      </c>
      <c r="AE19">
        <v>22.16</v>
      </c>
      <c r="AF19">
        <v>253.1</v>
      </c>
      <c r="AG19" t="e">
        <v>#N/A</v>
      </c>
      <c r="AI19">
        <v>24.31</v>
      </c>
      <c r="AJ19">
        <v>50.67</v>
      </c>
      <c r="AK19">
        <v>14.6311</v>
      </c>
      <c r="AL19">
        <v>46.05</v>
      </c>
      <c r="AM19">
        <v>30.14</v>
      </c>
      <c r="AN19" t="e">
        <v>#N/A</v>
      </c>
      <c r="AO19" t="e">
        <v>#N/A</v>
      </c>
      <c r="AP19" t="e">
        <v>#N/A</v>
      </c>
      <c r="AQ19">
        <v>204.11</v>
      </c>
      <c r="AR19">
        <v>10.505699999999999</v>
      </c>
      <c r="AS19" t="e">
        <v>#N/A</v>
      </c>
      <c r="AT19">
        <v>155.1</v>
      </c>
      <c r="AU19" t="e">
        <v>#N/A</v>
      </c>
      <c r="AV19">
        <v>142.1</v>
      </c>
      <c r="AW19">
        <v>5.3029999999999999</v>
      </c>
      <c r="AX19" t="e">
        <v>#N/A</v>
      </c>
      <c r="AY19">
        <v>261720.47</v>
      </c>
      <c r="AZ19">
        <v>1976.64</v>
      </c>
      <c r="BA19">
        <v>12906.77</v>
      </c>
      <c r="BB19">
        <v>32.670299999999997</v>
      </c>
      <c r="BC19">
        <v>368.98</v>
      </c>
      <c r="BD19" t="e">
        <v>#N/A</v>
      </c>
      <c r="BE19">
        <v>153.72999999999999</v>
      </c>
      <c r="BF19">
        <v>44.672699999999999</v>
      </c>
      <c r="BG19" t="e">
        <v>#N/A</v>
      </c>
      <c r="BH19">
        <v>53.96</v>
      </c>
      <c r="BJ19">
        <v>10.837899999999999</v>
      </c>
      <c r="BK19" t="e">
        <v>#N/A</v>
      </c>
      <c r="BL19">
        <v>50.5</v>
      </c>
      <c r="BM19" t="e">
        <v>#N/A</v>
      </c>
      <c r="BN19">
        <v>39.6</v>
      </c>
      <c r="BO19">
        <v>178.91</v>
      </c>
      <c r="BP19" t="e">
        <v>#N/A</v>
      </c>
      <c r="BQ19">
        <v>170.71</v>
      </c>
    </row>
    <row r="20" spans="1:69" ht="14.4" x14ac:dyDescent="0.3">
      <c r="A20" s="1"/>
      <c r="C20" s="16">
        <v>43280</v>
      </c>
      <c r="D20" t="e">
        <v>#N/A</v>
      </c>
      <c r="E20">
        <v>29.557500000000001</v>
      </c>
      <c r="F20">
        <v>172.92</v>
      </c>
      <c r="G20">
        <v>140352.88</v>
      </c>
      <c r="I20">
        <v>222.9</v>
      </c>
      <c r="J20" t="e">
        <v>#N/A</v>
      </c>
      <c r="K20" t="e">
        <v>#N/A</v>
      </c>
      <c r="L20" t="e">
        <v>#N/A</v>
      </c>
      <c r="M20" s="16">
        <v>43280</v>
      </c>
      <c r="N20">
        <v>216.86</v>
      </c>
      <c r="O20" s="16">
        <v>43280</v>
      </c>
      <c r="P20" t="e">
        <v>#N/A</v>
      </c>
      <c r="Q20" t="e">
        <v>#N/A</v>
      </c>
      <c r="S20" t="e">
        <v>#N/A</v>
      </c>
      <c r="T20" t="e">
        <v>#N/A</v>
      </c>
      <c r="U20">
        <v>158.72</v>
      </c>
      <c r="V20">
        <v>151.4</v>
      </c>
      <c r="W20">
        <v>127.38</v>
      </c>
      <c r="X20">
        <v>40.43</v>
      </c>
      <c r="Y20" t="e">
        <v>#N/A</v>
      </c>
      <c r="Z20">
        <v>184.71</v>
      </c>
      <c r="AA20">
        <v>211.4</v>
      </c>
      <c r="AB20">
        <v>366.61768000000001</v>
      </c>
      <c r="AC20">
        <v>214.09</v>
      </c>
      <c r="AE20">
        <v>23.77</v>
      </c>
      <c r="AF20">
        <v>220.93</v>
      </c>
      <c r="AG20" t="e">
        <v>#N/A</v>
      </c>
      <c r="AI20">
        <v>25.11</v>
      </c>
      <c r="AJ20">
        <v>51.49</v>
      </c>
      <c r="AK20">
        <v>15.0663</v>
      </c>
      <c r="AL20">
        <v>48.66</v>
      </c>
      <c r="AM20">
        <v>31.02</v>
      </c>
      <c r="AN20" t="e">
        <v>#N/A</v>
      </c>
      <c r="AO20" t="e">
        <v>#N/A</v>
      </c>
      <c r="AP20" t="e">
        <v>#N/A</v>
      </c>
      <c r="AQ20">
        <v>209.35</v>
      </c>
      <c r="AR20">
        <v>10.6379</v>
      </c>
      <c r="AS20" t="e">
        <v>#N/A</v>
      </c>
      <c r="AT20">
        <v>161.72</v>
      </c>
      <c r="AU20">
        <v>135.41</v>
      </c>
      <c r="AV20">
        <v>151.96</v>
      </c>
      <c r="AW20">
        <v>5.7439999999999998</v>
      </c>
      <c r="AX20" t="e">
        <v>#N/A</v>
      </c>
      <c r="AY20">
        <v>264091.5</v>
      </c>
      <c r="AZ20">
        <v>1991.43</v>
      </c>
      <c r="BA20">
        <v>12894.98</v>
      </c>
      <c r="BB20">
        <v>33.783000000000001</v>
      </c>
      <c r="BC20">
        <v>364.64</v>
      </c>
      <c r="BD20" t="e">
        <v>#N/A</v>
      </c>
      <c r="BE20">
        <v>158.44999999999999</v>
      </c>
      <c r="BF20">
        <v>46.226199999999999</v>
      </c>
      <c r="BG20" t="e">
        <v>#N/A</v>
      </c>
      <c r="BH20">
        <v>55.6</v>
      </c>
      <c r="BJ20">
        <v>11.1715</v>
      </c>
      <c r="BK20" t="e">
        <v>#N/A</v>
      </c>
      <c r="BL20">
        <v>54.63</v>
      </c>
      <c r="BM20" t="e">
        <v>#N/A</v>
      </c>
      <c r="BN20">
        <v>40.26</v>
      </c>
      <c r="BO20">
        <v>182.29</v>
      </c>
      <c r="BP20" t="e">
        <v>#N/A</v>
      </c>
      <c r="BQ20">
        <v>172.25</v>
      </c>
    </row>
    <row r="21" spans="1:69" ht="15.75" customHeight="1" x14ac:dyDescent="0.3">
      <c r="A21" s="1"/>
      <c r="C21" s="16">
        <v>43371</v>
      </c>
      <c r="D21" t="e">
        <v>#N/A</v>
      </c>
      <c r="E21">
        <v>29.5946</v>
      </c>
      <c r="F21">
        <v>173.94</v>
      </c>
      <c r="G21">
        <v>141552.1</v>
      </c>
      <c r="I21">
        <v>221.92</v>
      </c>
      <c r="J21" t="e">
        <v>#N/A</v>
      </c>
      <c r="K21" t="e">
        <v>#N/A</v>
      </c>
      <c r="L21" t="e">
        <v>#N/A</v>
      </c>
      <c r="M21" s="16">
        <v>43371</v>
      </c>
      <c r="N21">
        <v>219.8</v>
      </c>
      <c r="O21" s="16">
        <v>43371</v>
      </c>
      <c r="P21" t="e">
        <v>#N/A</v>
      </c>
      <c r="Q21" t="e">
        <v>#N/A</v>
      </c>
      <c r="S21" t="e">
        <v>#N/A</v>
      </c>
      <c r="T21" t="e">
        <v>#N/A</v>
      </c>
      <c r="U21">
        <v>161.21</v>
      </c>
      <c r="V21">
        <v>141.72</v>
      </c>
      <c r="W21">
        <v>117.86</v>
      </c>
      <c r="X21">
        <v>39.69</v>
      </c>
      <c r="Y21" t="e">
        <v>#N/A</v>
      </c>
      <c r="Z21">
        <v>184.71</v>
      </c>
      <c r="AA21">
        <v>210.56</v>
      </c>
      <c r="AB21">
        <v>354.33328</v>
      </c>
      <c r="AC21">
        <v>209.96</v>
      </c>
      <c r="AE21">
        <v>23.39</v>
      </c>
      <c r="AF21">
        <v>207.49</v>
      </c>
      <c r="AG21" t="e">
        <v>#N/A</v>
      </c>
      <c r="AI21">
        <v>25.17</v>
      </c>
      <c r="AJ21">
        <v>49.5</v>
      </c>
      <c r="AK21">
        <v>14.460599999999999</v>
      </c>
      <c r="AL21">
        <v>48.24</v>
      </c>
      <c r="AM21">
        <v>31.11</v>
      </c>
      <c r="AN21" t="e">
        <v>#N/A</v>
      </c>
      <c r="AO21" t="e">
        <v>#N/A</v>
      </c>
      <c r="AP21" t="e">
        <v>#N/A</v>
      </c>
      <c r="AQ21">
        <v>198.76</v>
      </c>
      <c r="AR21">
        <v>10.819900000000001</v>
      </c>
      <c r="AS21" t="e">
        <v>#N/A</v>
      </c>
      <c r="AT21">
        <v>164.09</v>
      </c>
      <c r="AU21">
        <v>133.35</v>
      </c>
      <c r="AV21">
        <v>146.99</v>
      </c>
      <c r="AW21">
        <v>5.8090000000000002</v>
      </c>
      <c r="AX21" t="e">
        <v>#N/A</v>
      </c>
      <c r="AY21">
        <v>253719.84</v>
      </c>
      <c r="AZ21">
        <v>1891.88</v>
      </c>
      <c r="BA21">
        <v>12828.35</v>
      </c>
      <c r="BB21">
        <v>33.201799999999999</v>
      </c>
      <c r="BC21">
        <v>344.68</v>
      </c>
      <c r="BD21" t="e">
        <v>#N/A</v>
      </c>
      <c r="BE21">
        <v>148.21</v>
      </c>
      <c r="BF21">
        <v>44.914900000000003</v>
      </c>
      <c r="BG21" t="e">
        <v>#N/A</v>
      </c>
      <c r="BH21">
        <v>54.65</v>
      </c>
      <c r="BJ21">
        <v>11.0976</v>
      </c>
      <c r="BK21" t="e">
        <v>#N/A</v>
      </c>
      <c r="BL21">
        <v>53.04</v>
      </c>
      <c r="BM21" t="e">
        <v>#N/A</v>
      </c>
      <c r="BN21">
        <v>40.909999999999997</v>
      </c>
      <c r="BO21">
        <v>181.89</v>
      </c>
      <c r="BP21" t="e">
        <v>#N/A</v>
      </c>
      <c r="BQ21">
        <v>172.7</v>
      </c>
    </row>
    <row r="22" spans="1:69" ht="15.75" customHeight="1" x14ac:dyDescent="0.3">
      <c r="A22" s="1"/>
      <c r="C22" s="16">
        <v>43465</v>
      </c>
      <c r="D22" t="e">
        <v>#N/A</v>
      </c>
      <c r="E22">
        <v>24.061699999999998</v>
      </c>
      <c r="F22">
        <v>144.07</v>
      </c>
      <c r="G22">
        <v>117569.38</v>
      </c>
      <c r="I22">
        <v>177.3</v>
      </c>
      <c r="J22" t="e">
        <v>#N/A</v>
      </c>
      <c r="K22" t="e">
        <v>#N/A</v>
      </c>
      <c r="L22" t="e">
        <v>#N/A</v>
      </c>
      <c r="M22" s="16">
        <v>43462</v>
      </c>
      <c r="N22">
        <v>169.63</v>
      </c>
      <c r="O22" s="16">
        <v>43465</v>
      </c>
      <c r="P22" t="e">
        <v>#N/A</v>
      </c>
      <c r="Q22" t="e">
        <v>#N/A</v>
      </c>
      <c r="S22">
        <v>90.86</v>
      </c>
      <c r="T22" t="e">
        <v>#N/A</v>
      </c>
      <c r="U22">
        <v>137.29</v>
      </c>
      <c r="V22">
        <v>120.87</v>
      </c>
      <c r="W22">
        <v>92.04</v>
      </c>
      <c r="X22">
        <v>33.130000000000003</v>
      </c>
      <c r="Y22" t="e">
        <v>#N/A</v>
      </c>
      <c r="Z22">
        <v>184.71</v>
      </c>
      <c r="AA22">
        <v>180.1</v>
      </c>
      <c r="AB22">
        <v>293.34930000000003</v>
      </c>
      <c r="AC22">
        <v>176.27</v>
      </c>
      <c r="AE22">
        <v>19.52</v>
      </c>
      <c r="AF22">
        <v>164.76</v>
      </c>
      <c r="AG22" t="e">
        <v>#N/A</v>
      </c>
      <c r="AI22">
        <v>20.88</v>
      </c>
      <c r="AJ22">
        <v>40.22</v>
      </c>
      <c r="AK22">
        <v>11.851599999999999</v>
      </c>
      <c r="AL22">
        <v>38.840000000000003</v>
      </c>
      <c r="AM22">
        <v>24.79</v>
      </c>
      <c r="AN22" t="e">
        <v>#N/A</v>
      </c>
      <c r="AO22" t="e">
        <v>#N/A</v>
      </c>
      <c r="AP22">
        <v>22.23</v>
      </c>
      <c r="AQ22">
        <v>165</v>
      </c>
      <c r="AR22">
        <v>8.5969999999999995</v>
      </c>
      <c r="AS22" t="e">
        <v>#N/A</v>
      </c>
      <c r="AT22">
        <v>130.1</v>
      </c>
      <c r="AU22">
        <v>107.42</v>
      </c>
      <c r="AV22">
        <v>113.22</v>
      </c>
      <c r="AW22">
        <v>4.9409999999999998</v>
      </c>
      <c r="AX22" t="e">
        <v>#N/A</v>
      </c>
      <c r="AY22">
        <v>202012.84</v>
      </c>
      <c r="AZ22">
        <v>1478.81</v>
      </c>
      <c r="BA22">
        <v>10211.18</v>
      </c>
      <c r="BB22">
        <v>26.1797</v>
      </c>
      <c r="BC22">
        <v>305.82</v>
      </c>
      <c r="BD22" t="e">
        <v>#N/A</v>
      </c>
      <c r="BE22">
        <v>114.77</v>
      </c>
      <c r="BF22">
        <v>35.927599999999998</v>
      </c>
      <c r="BG22" t="e">
        <v>#N/A</v>
      </c>
      <c r="BH22">
        <v>45.57</v>
      </c>
      <c r="BJ22">
        <v>9.6440000000000001</v>
      </c>
      <c r="BK22" t="e">
        <v>#N/A</v>
      </c>
      <c r="BL22">
        <v>43.33</v>
      </c>
      <c r="BM22">
        <v>74.69</v>
      </c>
      <c r="BN22">
        <v>32</v>
      </c>
      <c r="BO22">
        <v>149.78</v>
      </c>
      <c r="BP22">
        <v>118.86</v>
      </c>
      <c r="BQ22">
        <v>141.59</v>
      </c>
    </row>
    <row r="23" spans="1:69" ht="15.75" customHeight="1" x14ac:dyDescent="0.3">
      <c r="A23" s="1"/>
      <c r="C23" s="16">
        <v>43553</v>
      </c>
      <c r="D23" t="e">
        <v>#N/A</v>
      </c>
      <c r="E23">
        <v>28.837199999999999</v>
      </c>
      <c r="F23">
        <v>167.14</v>
      </c>
      <c r="G23">
        <v>136797.95000000001</v>
      </c>
      <c r="I23">
        <v>186.89</v>
      </c>
      <c r="J23" t="e">
        <v>#N/A</v>
      </c>
      <c r="K23" t="e">
        <v>#N/A</v>
      </c>
      <c r="L23" t="e">
        <v>#N/A</v>
      </c>
      <c r="M23" s="16">
        <v>43553</v>
      </c>
      <c r="N23">
        <v>204.71299999999999</v>
      </c>
      <c r="O23" s="16">
        <v>43553</v>
      </c>
      <c r="P23" t="e">
        <v>#N/A</v>
      </c>
      <c r="Q23" t="e">
        <v>#N/A</v>
      </c>
      <c r="S23">
        <v>103.05</v>
      </c>
      <c r="T23" t="e">
        <v>#N/A</v>
      </c>
      <c r="U23">
        <v>156</v>
      </c>
      <c r="V23">
        <v>130.03</v>
      </c>
      <c r="W23">
        <v>100.62</v>
      </c>
      <c r="X23">
        <v>37.96</v>
      </c>
      <c r="Y23" t="e">
        <v>#N/A</v>
      </c>
      <c r="Z23">
        <v>184.71</v>
      </c>
      <c r="AA23">
        <v>202.86</v>
      </c>
      <c r="AB23">
        <v>318.52</v>
      </c>
      <c r="AC23">
        <v>200.86</v>
      </c>
      <c r="AE23">
        <v>21.78</v>
      </c>
      <c r="AF23">
        <v>163.31</v>
      </c>
      <c r="AG23" t="e">
        <v>#N/A</v>
      </c>
      <c r="AI23">
        <v>22.76</v>
      </c>
      <c r="AJ23">
        <v>45.71</v>
      </c>
      <c r="AK23">
        <v>13.736499999999999</v>
      </c>
      <c r="AL23">
        <v>42.65</v>
      </c>
      <c r="AM23">
        <v>27.71</v>
      </c>
      <c r="AN23" t="e">
        <v>#N/A</v>
      </c>
      <c r="AO23" t="e">
        <v>#N/A</v>
      </c>
      <c r="AP23">
        <v>25.49</v>
      </c>
      <c r="AQ23">
        <v>182.93</v>
      </c>
      <c r="AR23">
        <v>10.2879</v>
      </c>
      <c r="AS23">
        <v>104.54</v>
      </c>
      <c r="AT23">
        <v>150.72</v>
      </c>
      <c r="AU23">
        <v>117.92</v>
      </c>
      <c r="AV23">
        <v>126.32</v>
      </c>
      <c r="AW23">
        <v>5.782</v>
      </c>
      <c r="AX23" t="e">
        <v>#N/A</v>
      </c>
      <c r="AY23">
        <v>227553.05</v>
      </c>
      <c r="AZ23">
        <v>1679.04</v>
      </c>
      <c r="BA23">
        <v>11466.36</v>
      </c>
      <c r="BB23">
        <v>29.8521</v>
      </c>
      <c r="BC23">
        <v>336.52</v>
      </c>
      <c r="BD23" t="e">
        <v>#N/A</v>
      </c>
      <c r="BE23">
        <v>131.05000000000001</v>
      </c>
      <c r="BF23">
        <v>38.819299999999998</v>
      </c>
      <c r="BG23" t="e">
        <v>#N/A</v>
      </c>
      <c r="BH23">
        <v>52.31</v>
      </c>
      <c r="BJ23">
        <v>11.205500000000001</v>
      </c>
      <c r="BK23" t="e">
        <v>#N/A</v>
      </c>
      <c r="BL23">
        <v>46.17</v>
      </c>
      <c r="BM23">
        <v>84.04</v>
      </c>
      <c r="BN23">
        <v>37.25</v>
      </c>
      <c r="BO23">
        <v>169.89</v>
      </c>
      <c r="BP23">
        <v>135.87</v>
      </c>
      <c r="BQ23">
        <v>159.30000000000001</v>
      </c>
    </row>
    <row r="24" spans="1:69" ht="15.75" customHeight="1" x14ac:dyDescent="0.3">
      <c r="A24" s="1"/>
      <c r="C24" s="16">
        <v>43644</v>
      </c>
      <c r="D24" t="e">
        <v>#N/A</v>
      </c>
      <c r="E24">
        <v>29.269600000000001</v>
      </c>
      <c r="F24">
        <v>171.39</v>
      </c>
      <c r="G24">
        <v>140677.42000000001</v>
      </c>
      <c r="I24">
        <v>198.34</v>
      </c>
      <c r="J24" t="e">
        <v>#N/A</v>
      </c>
      <c r="K24" t="e">
        <v>#N/A</v>
      </c>
      <c r="L24" t="e">
        <v>#N/A</v>
      </c>
      <c r="M24" s="16">
        <v>43644</v>
      </c>
      <c r="N24">
        <v>209.20400000000001</v>
      </c>
      <c r="O24" s="16">
        <v>43644</v>
      </c>
      <c r="P24" t="e">
        <v>#N/A</v>
      </c>
      <c r="Q24" t="e">
        <v>#N/A</v>
      </c>
      <c r="S24">
        <v>108.17</v>
      </c>
      <c r="T24" t="e">
        <v>#N/A</v>
      </c>
      <c r="U24">
        <v>161.81</v>
      </c>
      <c r="V24">
        <v>133.02000000000001</v>
      </c>
      <c r="W24">
        <v>104.35</v>
      </c>
      <c r="X24">
        <v>39.873100000000001</v>
      </c>
      <c r="Y24" t="e">
        <v>#N/A</v>
      </c>
      <c r="Z24">
        <v>184.71</v>
      </c>
      <c r="AA24">
        <v>210.15</v>
      </c>
      <c r="AB24">
        <v>323.62939999999998</v>
      </c>
      <c r="AC24">
        <v>203.58</v>
      </c>
      <c r="AE24">
        <v>22.18</v>
      </c>
      <c r="AF24">
        <v>150.80000000000001</v>
      </c>
      <c r="AG24" t="e">
        <v>#N/A</v>
      </c>
      <c r="AI24">
        <v>22.64</v>
      </c>
      <c r="AJ24">
        <v>47.9</v>
      </c>
      <c r="AK24">
        <v>14.4414</v>
      </c>
      <c r="AL24">
        <v>44.36</v>
      </c>
      <c r="AM24">
        <v>28.89</v>
      </c>
      <c r="AN24" t="e">
        <v>#N/A</v>
      </c>
      <c r="AO24" t="e">
        <v>#N/A</v>
      </c>
      <c r="AP24">
        <v>26.24</v>
      </c>
      <c r="AQ24">
        <v>188.22</v>
      </c>
      <c r="AR24">
        <v>10.3794</v>
      </c>
      <c r="AS24">
        <v>111.67</v>
      </c>
      <c r="AT24">
        <v>158.56</v>
      </c>
      <c r="AU24">
        <v>122.96</v>
      </c>
      <c r="AV24">
        <v>132.27000000000001</v>
      </c>
      <c r="AW24">
        <v>6.0789999999999997</v>
      </c>
      <c r="AX24" t="e">
        <v>#N/A</v>
      </c>
      <c r="AY24">
        <v>249160.7</v>
      </c>
      <c r="AZ24">
        <v>1832.79</v>
      </c>
      <c r="BA24">
        <v>12776.59</v>
      </c>
      <c r="BB24">
        <v>30.3</v>
      </c>
      <c r="BC24">
        <v>349.24</v>
      </c>
      <c r="BD24" t="e">
        <v>#N/A</v>
      </c>
      <c r="BE24">
        <v>140.80000000000001</v>
      </c>
      <c r="BF24">
        <v>37.889099999999999</v>
      </c>
      <c r="BG24" t="e">
        <v>#N/A</v>
      </c>
      <c r="BH24">
        <v>53.66</v>
      </c>
      <c r="BJ24">
        <v>11.324199999999999</v>
      </c>
      <c r="BK24" t="e">
        <v>#N/A</v>
      </c>
      <c r="BL24">
        <v>46.61</v>
      </c>
      <c r="BM24">
        <v>87.82</v>
      </c>
      <c r="BN24">
        <v>36.42</v>
      </c>
      <c r="BO24">
        <v>175.54</v>
      </c>
      <c r="BP24">
        <v>140.96</v>
      </c>
      <c r="BQ24">
        <v>163.72</v>
      </c>
    </row>
    <row r="25" spans="1:69" ht="15.75" customHeight="1" x14ac:dyDescent="0.3">
      <c r="A25" s="1"/>
      <c r="C25" s="16">
        <v>43738</v>
      </c>
      <c r="D25" t="e">
        <v>#N/A</v>
      </c>
      <c r="E25">
        <v>29.022600000000001</v>
      </c>
      <c r="F25">
        <v>172.25</v>
      </c>
      <c r="G25">
        <v>141864.35999999999</v>
      </c>
      <c r="I25">
        <v>196.34</v>
      </c>
      <c r="J25" t="e">
        <v>#N/A</v>
      </c>
      <c r="K25" t="e">
        <v>#N/A</v>
      </c>
      <c r="L25" t="e">
        <v>#N/A</v>
      </c>
      <c r="M25" s="16">
        <v>43738</v>
      </c>
      <c r="N25">
        <v>206.38</v>
      </c>
      <c r="O25" s="16">
        <v>43738</v>
      </c>
      <c r="P25" t="e">
        <v>#N/A</v>
      </c>
      <c r="Q25" t="e">
        <v>#N/A</v>
      </c>
      <c r="S25">
        <v>105.06</v>
      </c>
      <c r="T25" t="e">
        <v>#N/A</v>
      </c>
      <c r="U25">
        <v>158.15</v>
      </c>
      <c r="V25">
        <v>134.15</v>
      </c>
      <c r="W25">
        <v>101.98</v>
      </c>
      <c r="X25">
        <v>40.265599999999999</v>
      </c>
      <c r="Y25" t="e">
        <v>#N/A</v>
      </c>
      <c r="Z25">
        <v>184.71</v>
      </c>
      <c r="AA25">
        <v>213.92</v>
      </c>
      <c r="AB25">
        <v>311.68419999999998</v>
      </c>
      <c r="AC25">
        <v>199.6</v>
      </c>
      <c r="AE25">
        <v>22.62</v>
      </c>
      <c r="AF25">
        <v>151.77000000000001</v>
      </c>
      <c r="AG25" t="e">
        <v>#N/A</v>
      </c>
      <c r="AI25">
        <v>22.52</v>
      </c>
      <c r="AJ25">
        <v>47.18</v>
      </c>
      <c r="AK25">
        <v>14.312900000000001</v>
      </c>
      <c r="AL25">
        <v>44.93</v>
      </c>
      <c r="AM25">
        <v>29.11</v>
      </c>
      <c r="AN25" t="e">
        <v>#N/A</v>
      </c>
      <c r="AO25" t="e">
        <v>#N/A</v>
      </c>
      <c r="AP25">
        <v>25.21</v>
      </c>
      <c r="AQ25">
        <v>185.67</v>
      </c>
      <c r="AR25">
        <v>10.097</v>
      </c>
      <c r="AS25">
        <v>106.34</v>
      </c>
      <c r="AT25">
        <v>156.69999999999999</v>
      </c>
      <c r="AU25">
        <v>124.3</v>
      </c>
      <c r="AV25">
        <v>127.2</v>
      </c>
      <c r="AW25">
        <v>5.9309998000000004</v>
      </c>
      <c r="AX25" t="e">
        <v>#N/A</v>
      </c>
      <c r="AY25">
        <v>240021.84</v>
      </c>
      <c r="AZ25">
        <v>1838.53</v>
      </c>
      <c r="BA25">
        <v>12882.25</v>
      </c>
      <c r="BB25">
        <v>30.116299999999999</v>
      </c>
      <c r="BC25">
        <v>337.99</v>
      </c>
      <c r="BD25" t="e">
        <v>#N/A</v>
      </c>
      <c r="BE25">
        <v>144.38</v>
      </c>
      <c r="BF25">
        <v>36.181600000000003</v>
      </c>
      <c r="BG25" t="e">
        <v>#N/A</v>
      </c>
      <c r="BH25">
        <v>54.51</v>
      </c>
      <c r="BJ25">
        <v>11.6044</v>
      </c>
      <c r="BK25" t="e">
        <v>#N/A</v>
      </c>
      <c r="BL25">
        <v>45.7</v>
      </c>
      <c r="BM25">
        <v>85.32</v>
      </c>
      <c r="BN25">
        <v>35.86</v>
      </c>
      <c r="BO25">
        <v>179.15</v>
      </c>
      <c r="BP25">
        <v>143.15</v>
      </c>
      <c r="BQ25">
        <v>167.41</v>
      </c>
    </row>
    <row r="26" spans="1:69" ht="15.75" customHeight="1" x14ac:dyDescent="0.3">
      <c r="A26" s="1"/>
      <c r="C26" s="16">
        <v>43830</v>
      </c>
      <c r="D26" t="e">
        <v>#N/A</v>
      </c>
      <c r="E26">
        <v>33.084699999999998</v>
      </c>
      <c r="F26">
        <v>181.39</v>
      </c>
      <c r="G26">
        <v>150066.45000000001</v>
      </c>
      <c r="I26">
        <v>198.04</v>
      </c>
      <c r="J26" t="e">
        <v>#N/A</v>
      </c>
      <c r="K26" t="e">
        <v>#N/A</v>
      </c>
      <c r="L26" t="e">
        <v>#N/A</v>
      </c>
      <c r="M26" s="16">
        <v>43829</v>
      </c>
      <c r="N26">
        <v>225.03899999999999</v>
      </c>
      <c r="O26" s="16">
        <v>43830</v>
      </c>
      <c r="P26" t="e">
        <v>#N/A</v>
      </c>
      <c r="Q26" t="e">
        <v>#N/A</v>
      </c>
      <c r="S26">
        <v>122.8</v>
      </c>
      <c r="T26" t="e">
        <v>#N/A</v>
      </c>
      <c r="U26">
        <v>177.15</v>
      </c>
      <c r="V26">
        <v>139.6</v>
      </c>
      <c r="W26">
        <v>111.2</v>
      </c>
      <c r="X26">
        <v>45.646900000000002</v>
      </c>
      <c r="Y26" t="e">
        <v>#N/A</v>
      </c>
      <c r="Z26">
        <v>184.71</v>
      </c>
      <c r="AA26">
        <v>230.97</v>
      </c>
      <c r="AB26">
        <v>338.77280000000002</v>
      </c>
      <c r="AC26">
        <v>223.14</v>
      </c>
      <c r="AE26">
        <v>25.11</v>
      </c>
      <c r="AF26">
        <v>161.80000000000001</v>
      </c>
      <c r="AG26" t="e">
        <v>#N/A</v>
      </c>
      <c r="AI26">
        <v>24.23</v>
      </c>
      <c r="AJ26">
        <v>53.7</v>
      </c>
      <c r="AK26">
        <v>16.196000000000002</v>
      </c>
      <c r="AL26">
        <v>50.08</v>
      </c>
      <c r="AM26">
        <v>32.450000000000003</v>
      </c>
      <c r="AN26" t="e">
        <v>#N/A</v>
      </c>
      <c r="AO26" t="e">
        <v>#N/A</v>
      </c>
      <c r="AP26">
        <v>28.22</v>
      </c>
      <c r="AQ26">
        <v>201.58</v>
      </c>
      <c r="AR26">
        <v>11.7843</v>
      </c>
      <c r="AS26">
        <v>113.79</v>
      </c>
      <c r="AT26">
        <v>177.56</v>
      </c>
      <c r="AU26">
        <v>143.31</v>
      </c>
      <c r="AV26">
        <v>142.08000000000001</v>
      </c>
      <c r="AW26">
        <v>6.7939999999999996</v>
      </c>
      <c r="AX26" t="e">
        <v>#N/A</v>
      </c>
      <c r="AY26">
        <v>275881.13</v>
      </c>
      <c r="AZ26">
        <v>2037.12</v>
      </c>
      <c r="BA26">
        <v>14292.94</v>
      </c>
      <c r="BB26">
        <v>33.171799999999998</v>
      </c>
      <c r="BC26">
        <v>369.94</v>
      </c>
      <c r="BD26" t="e">
        <v>#N/A</v>
      </c>
      <c r="BE26">
        <v>155.38</v>
      </c>
      <c r="BF26">
        <v>40.559199999999997</v>
      </c>
      <c r="BG26" t="e">
        <v>#N/A</v>
      </c>
      <c r="BH26">
        <v>61.46</v>
      </c>
      <c r="BJ26">
        <v>13.1273</v>
      </c>
      <c r="BK26" t="e">
        <v>#N/A</v>
      </c>
      <c r="BL26">
        <v>50.39</v>
      </c>
      <c r="BM26">
        <v>93.91</v>
      </c>
      <c r="BN26">
        <v>40.03</v>
      </c>
      <c r="BO26">
        <v>196.85</v>
      </c>
      <c r="BP26">
        <v>162.26</v>
      </c>
      <c r="BQ26">
        <v>183.57</v>
      </c>
    </row>
    <row r="27" spans="1:69" ht="15.75" customHeight="1" x14ac:dyDescent="0.3">
      <c r="A27" s="1"/>
      <c r="C27" s="16">
        <v>43921</v>
      </c>
      <c r="D27" t="e">
        <v>#N/A</v>
      </c>
      <c r="E27">
        <v>24.8248</v>
      </c>
      <c r="F27">
        <v>129.91999999999999</v>
      </c>
      <c r="G27">
        <v>107908.33</v>
      </c>
      <c r="I27">
        <v>130.19</v>
      </c>
      <c r="J27" t="e">
        <v>#N/A</v>
      </c>
      <c r="K27">
        <v>82.93</v>
      </c>
      <c r="L27" t="e">
        <v>#N/A</v>
      </c>
      <c r="M27" s="16">
        <v>43921</v>
      </c>
      <c r="N27">
        <v>164.85900000000001</v>
      </c>
      <c r="O27" s="16">
        <v>43921</v>
      </c>
      <c r="P27">
        <v>79.989999999999995</v>
      </c>
      <c r="Q27" t="e">
        <v>#N/A</v>
      </c>
      <c r="S27">
        <v>88.41</v>
      </c>
      <c r="T27">
        <v>96.93</v>
      </c>
      <c r="U27">
        <v>136.72</v>
      </c>
      <c r="V27">
        <v>105.93</v>
      </c>
      <c r="W27">
        <v>90.87</v>
      </c>
      <c r="X27">
        <v>34.706099999999999</v>
      </c>
      <c r="Y27" t="e">
        <v>#N/A</v>
      </c>
      <c r="Z27">
        <v>184.71</v>
      </c>
      <c r="AA27">
        <v>188.05</v>
      </c>
      <c r="AB27">
        <v>256.38589999999999</v>
      </c>
      <c r="AC27">
        <v>173.9</v>
      </c>
      <c r="AE27">
        <v>17.07</v>
      </c>
      <c r="AF27">
        <v>111.47</v>
      </c>
      <c r="AG27" t="e">
        <v>#N/A</v>
      </c>
      <c r="AI27">
        <v>16.87</v>
      </c>
      <c r="AJ27">
        <v>35.619999999999997</v>
      </c>
      <c r="AK27">
        <v>10.4017</v>
      </c>
      <c r="AL27">
        <v>34.89</v>
      </c>
      <c r="AM27">
        <v>21.68</v>
      </c>
      <c r="AN27" t="e">
        <v>#N/A</v>
      </c>
      <c r="AO27">
        <v>81.81</v>
      </c>
      <c r="AP27">
        <v>19.62</v>
      </c>
      <c r="AQ27">
        <v>140</v>
      </c>
      <c r="AR27">
        <v>8.0645000000000007</v>
      </c>
      <c r="AS27">
        <v>90.45</v>
      </c>
      <c r="AT27">
        <v>128.86000000000001</v>
      </c>
      <c r="AU27">
        <v>106.45</v>
      </c>
      <c r="AV27">
        <v>105.68</v>
      </c>
      <c r="AW27">
        <v>5.0629999999999997</v>
      </c>
      <c r="AX27" t="e">
        <v>#N/A</v>
      </c>
      <c r="AY27">
        <v>217949.88</v>
      </c>
      <c r="AZ27">
        <v>1629.72</v>
      </c>
      <c r="BA27">
        <v>11048.96</v>
      </c>
      <c r="BB27">
        <v>22.695699999999999</v>
      </c>
      <c r="BC27">
        <v>272.35000000000002</v>
      </c>
      <c r="BD27" t="e">
        <v>#N/A</v>
      </c>
      <c r="BE27">
        <v>124.19</v>
      </c>
      <c r="BF27">
        <v>28.5261</v>
      </c>
      <c r="BG27">
        <v>89.846999999999994</v>
      </c>
      <c r="BH27">
        <v>43.82</v>
      </c>
      <c r="BJ27" t="e">
        <v>#N/A</v>
      </c>
      <c r="BK27" t="e">
        <v>#N/A</v>
      </c>
      <c r="BL27">
        <v>38.89</v>
      </c>
      <c r="BM27">
        <v>65.349999999999994</v>
      </c>
      <c r="BN27">
        <v>24.53</v>
      </c>
      <c r="BO27">
        <v>155.49</v>
      </c>
      <c r="BP27">
        <v>117.07</v>
      </c>
      <c r="BQ27">
        <v>140.82</v>
      </c>
    </row>
    <row r="28" spans="1:69" ht="15.75" customHeight="1" x14ac:dyDescent="0.3">
      <c r="A28" s="1"/>
      <c r="C28" s="16">
        <v>44012</v>
      </c>
      <c r="D28" t="e">
        <v>#N/A</v>
      </c>
      <c r="E28">
        <v>29.521000000000001</v>
      </c>
      <c r="F28">
        <v>156.47</v>
      </c>
      <c r="G28">
        <v>130490.69</v>
      </c>
      <c r="I28">
        <v>139.88999999999999</v>
      </c>
      <c r="J28" t="e">
        <v>#N/A</v>
      </c>
      <c r="K28">
        <v>108.31</v>
      </c>
      <c r="L28" t="e">
        <v>#N/A</v>
      </c>
      <c r="M28" s="16">
        <v>44012</v>
      </c>
      <c r="N28">
        <v>200.083</v>
      </c>
      <c r="O28" s="16">
        <v>44012</v>
      </c>
      <c r="P28">
        <v>99.93</v>
      </c>
      <c r="Q28" t="e">
        <v>#N/A</v>
      </c>
      <c r="S28">
        <v>116.43</v>
      </c>
      <c r="T28">
        <v>124.17</v>
      </c>
      <c r="U28">
        <v>164.34</v>
      </c>
      <c r="V28">
        <v>127.26</v>
      </c>
      <c r="W28">
        <v>118.18</v>
      </c>
      <c r="X28">
        <v>42.366300000000003</v>
      </c>
      <c r="Y28" t="e">
        <v>#N/A</v>
      </c>
      <c r="Z28">
        <v>184.71</v>
      </c>
      <c r="AA28">
        <v>231.55</v>
      </c>
      <c r="AB28">
        <v>312.41269999999997</v>
      </c>
      <c r="AC28">
        <v>209.98</v>
      </c>
      <c r="AE28">
        <v>21.3</v>
      </c>
      <c r="AF28">
        <v>132.83000000000001</v>
      </c>
      <c r="AG28" t="e">
        <v>#N/A</v>
      </c>
      <c r="AI28">
        <v>20.52</v>
      </c>
      <c r="AJ28">
        <v>45.75</v>
      </c>
      <c r="AK28">
        <v>13.5563</v>
      </c>
      <c r="AL28">
        <v>43.51</v>
      </c>
      <c r="AM28">
        <v>26.47</v>
      </c>
      <c r="AN28" t="e">
        <v>#N/A</v>
      </c>
      <c r="AO28">
        <v>99.43</v>
      </c>
      <c r="AP28">
        <v>23.65</v>
      </c>
      <c r="AQ28">
        <v>162.94999999999999</v>
      </c>
      <c r="AR28">
        <v>9.2645999999999997</v>
      </c>
      <c r="AS28">
        <v>106.85</v>
      </c>
      <c r="AT28">
        <v>161.71</v>
      </c>
      <c r="AU28">
        <v>129</v>
      </c>
      <c r="AV28">
        <v>124.9</v>
      </c>
      <c r="AW28">
        <v>6.1420000000000003</v>
      </c>
      <c r="AX28">
        <v>2563.1999999999998</v>
      </c>
      <c r="AY28">
        <v>266491.7</v>
      </c>
      <c r="AZ28">
        <v>2021.53</v>
      </c>
      <c r="BA28">
        <v>14222.99</v>
      </c>
      <c r="BB28">
        <v>26.601600000000001</v>
      </c>
      <c r="BC28">
        <v>315.5</v>
      </c>
      <c r="BD28" t="e">
        <v>#N/A</v>
      </c>
      <c r="BE28">
        <v>151.54</v>
      </c>
      <c r="BF28">
        <v>35.778100000000002</v>
      </c>
      <c r="BG28">
        <v>119.43899999999999</v>
      </c>
      <c r="BH28">
        <v>51.5</v>
      </c>
      <c r="BJ28" t="e">
        <v>#N/A</v>
      </c>
      <c r="BK28" t="e">
        <v>#N/A</v>
      </c>
      <c r="BL28">
        <v>50.2</v>
      </c>
      <c r="BM28">
        <v>81.569999999999993</v>
      </c>
      <c r="BN28">
        <v>27.53</v>
      </c>
      <c r="BO28">
        <v>193.17</v>
      </c>
      <c r="BP28">
        <v>142.72999999999999</v>
      </c>
      <c r="BQ28">
        <v>178.08</v>
      </c>
    </row>
    <row r="29" spans="1:69" ht="15.75" customHeight="1" x14ac:dyDescent="0.3">
      <c r="A29" s="1"/>
      <c r="C29" s="16">
        <v>44104</v>
      </c>
      <c r="D29" t="e">
        <v>#N/A</v>
      </c>
      <c r="E29">
        <v>33.059399999999997</v>
      </c>
      <c r="F29">
        <v>167.77</v>
      </c>
      <c r="G29">
        <v>140476.66</v>
      </c>
      <c r="I29">
        <v>154.79</v>
      </c>
      <c r="J29" t="e">
        <v>#N/A</v>
      </c>
      <c r="K29">
        <v>119.66</v>
      </c>
      <c r="L29" t="e">
        <v>#N/A</v>
      </c>
      <c r="M29" s="16">
        <v>44104</v>
      </c>
      <c r="N29">
        <v>210.786</v>
      </c>
      <c r="O29" s="16">
        <v>44104</v>
      </c>
      <c r="P29">
        <v>107.63</v>
      </c>
      <c r="Q29" t="e">
        <v>#N/A</v>
      </c>
      <c r="S29">
        <v>131.91999999999999</v>
      </c>
      <c r="T29">
        <v>138.13999999999999</v>
      </c>
      <c r="U29">
        <v>185.45</v>
      </c>
      <c r="V29">
        <v>139.75</v>
      </c>
      <c r="W29">
        <v>132.44</v>
      </c>
      <c r="X29">
        <v>45.957700000000003</v>
      </c>
      <c r="Y29" t="e">
        <v>#N/A</v>
      </c>
      <c r="Z29">
        <v>184.71</v>
      </c>
      <c r="AA29">
        <v>254.79</v>
      </c>
      <c r="AB29">
        <v>350.04897999999997</v>
      </c>
      <c r="AC29">
        <v>224.53</v>
      </c>
      <c r="AE29">
        <v>22.55</v>
      </c>
      <c r="AF29">
        <v>161.72999999999999</v>
      </c>
      <c r="AG29" t="e">
        <v>#N/A</v>
      </c>
      <c r="AI29">
        <v>22.13</v>
      </c>
      <c r="AJ29">
        <v>48.83</v>
      </c>
      <c r="AK29">
        <v>14.3993</v>
      </c>
      <c r="AL29">
        <v>50.02</v>
      </c>
      <c r="AM29">
        <v>29.24</v>
      </c>
      <c r="AN29" t="e">
        <v>#N/A</v>
      </c>
      <c r="AO29">
        <v>110.85</v>
      </c>
      <c r="AP29">
        <v>24.85</v>
      </c>
      <c r="AQ29">
        <v>176.85</v>
      </c>
      <c r="AR29">
        <v>9.9025999999999996</v>
      </c>
      <c r="AS29">
        <v>122.04</v>
      </c>
      <c r="AT29">
        <v>176.01</v>
      </c>
      <c r="AU29">
        <v>144.4</v>
      </c>
      <c r="AV29">
        <v>133.83000000000001</v>
      </c>
      <c r="AW29">
        <v>6.7649999999999997</v>
      </c>
      <c r="AX29">
        <v>2666.29</v>
      </c>
      <c r="AY29">
        <v>302335.5</v>
      </c>
      <c r="AZ29">
        <v>2217.41</v>
      </c>
      <c r="BA29">
        <v>15671.14</v>
      </c>
      <c r="BB29">
        <v>28.453299999999999</v>
      </c>
      <c r="BC29">
        <v>331.24</v>
      </c>
      <c r="BD29" t="e">
        <v>#N/A</v>
      </c>
      <c r="BE29">
        <v>167.65</v>
      </c>
      <c r="BF29">
        <v>37.170900000000003</v>
      </c>
      <c r="BG29">
        <v>138.18700000000001</v>
      </c>
      <c r="BH29">
        <v>53.85</v>
      </c>
      <c r="BJ29" t="e">
        <v>#N/A</v>
      </c>
      <c r="BK29" t="e">
        <v>#N/A</v>
      </c>
      <c r="BL29">
        <v>55.65</v>
      </c>
      <c r="BM29">
        <v>91.38</v>
      </c>
      <c r="BN29">
        <v>28.08</v>
      </c>
      <c r="BO29">
        <v>214.75</v>
      </c>
      <c r="BP29">
        <v>150.47</v>
      </c>
      <c r="BQ29">
        <v>198.16</v>
      </c>
    </row>
    <row r="30" spans="1:69" ht="15.75" customHeight="1" x14ac:dyDescent="0.3">
      <c r="A30" s="1"/>
      <c r="C30" s="16">
        <v>44196</v>
      </c>
      <c r="D30">
        <v>1123.26</v>
      </c>
      <c r="E30">
        <v>37.7485</v>
      </c>
      <c r="F30">
        <v>178.11</v>
      </c>
      <c r="G30">
        <v>148659.73000000001</v>
      </c>
      <c r="I30">
        <v>181.4</v>
      </c>
      <c r="J30" t="e">
        <v>#N/A</v>
      </c>
      <c r="K30">
        <v>142.21</v>
      </c>
      <c r="L30" t="e">
        <v>#N/A</v>
      </c>
      <c r="M30" s="16">
        <v>44195</v>
      </c>
      <c r="N30">
        <v>241.67099999999999</v>
      </c>
      <c r="O30" s="16">
        <v>44196</v>
      </c>
      <c r="P30">
        <v>123.45</v>
      </c>
      <c r="Q30" t="e">
        <v>#N/A</v>
      </c>
      <c r="S30">
        <v>162.15</v>
      </c>
      <c r="T30">
        <v>159.27000000000001</v>
      </c>
      <c r="U30">
        <v>199.24</v>
      </c>
      <c r="V30">
        <v>159.84</v>
      </c>
      <c r="W30">
        <v>158.84</v>
      </c>
      <c r="X30">
        <v>51.6188</v>
      </c>
      <c r="Y30" t="e">
        <v>#N/A</v>
      </c>
      <c r="Z30">
        <v>184.71</v>
      </c>
      <c r="AA30">
        <v>282.64999999999998</v>
      </c>
      <c r="AB30">
        <v>410.93</v>
      </c>
      <c r="AC30">
        <v>249.94</v>
      </c>
      <c r="AE30">
        <v>26.67</v>
      </c>
      <c r="AF30">
        <v>227.22</v>
      </c>
      <c r="AG30" t="e">
        <v>#N/A</v>
      </c>
      <c r="AI30">
        <v>27.39</v>
      </c>
      <c r="AJ30">
        <v>61.16</v>
      </c>
      <c r="AK30">
        <v>18.094999999999999</v>
      </c>
      <c r="AL30">
        <v>55.92</v>
      </c>
      <c r="AM30">
        <v>33.81</v>
      </c>
      <c r="AN30" t="e">
        <v>#N/A</v>
      </c>
      <c r="AO30">
        <v>123.32</v>
      </c>
      <c r="AP30">
        <v>28.25</v>
      </c>
      <c r="AQ30">
        <v>204.02</v>
      </c>
      <c r="AR30">
        <v>12.659599999999999</v>
      </c>
      <c r="AS30">
        <v>149.38999999999999</v>
      </c>
      <c r="AT30">
        <v>205.42</v>
      </c>
      <c r="AU30">
        <v>170.78</v>
      </c>
      <c r="AV30">
        <v>160.72999999999999</v>
      </c>
      <c r="AW30">
        <v>7.4820000000000002</v>
      </c>
      <c r="AX30">
        <v>3167.06</v>
      </c>
      <c r="AY30">
        <v>354286.63</v>
      </c>
      <c r="AZ30">
        <v>2535.9299999999998</v>
      </c>
      <c r="BA30">
        <v>17924.759999999998</v>
      </c>
      <c r="BB30">
        <v>33.561900000000001</v>
      </c>
      <c r="BC30">
        <v>379.93</v>
      </c>
      <c r="BD30" t="e">
        <v>#N/A</v>
      </c>
      <c r="BE30">
        <v>190.8</v>
      </c>
      <c r="BF30">
        <v>45.756399999999999</v>
      </c>
      <c r="BG30">
        <v>163.49299999999999</v>
      </c>
      <c r="BH30">
        <v>61.38</v>
      </c>
      <c r="BJ30" t="e">
        <v>#N/A</v>
      </c>
      <c r="BK30" t="e">
        <v>#N/A</v>
      </c>
      <c r="BL30">
        <v>64.02</v>
      </c>
      <c r="BM30">
        <v>108.47</v>
      </c>
      <c r="BN30">
        <v>32.07</v>
      </c>
      <c r="BO30">
        <v>237.49</v>
      </c>
      <c r="BP30">
        <v>175.71</v>
      </c>
      <c r="BQ30">
        <v>218.37</v>
      </c>
    </row>
    <row r="31" spans="1:69" ht="15.75" customHeight="1" x14ac:dyDescent="0.3">
      <c r="A31" s="1"/>
      <c r="C31" s="16">
        <v>44286</v>
      </c>
      <c r="D31">
        <v>1187.1300000000001</v>
      </c>
      <c r="E31">
        <v>40.170400000000001</v>
      </c>
      <c r="F31">
        <v>191.57</v>
      </c>
      <c r="G31">
        <v>161184.73000000001</v>
      </c>
      <c r="I31">
        <v>204.64</v>
      </c>
      <c r="J31" t="e">
        <v>#N/A</v>
      </c>
      <c r="K31">
        <v>148.81</v>
      </c>
      <c r="L31" t="e">
        <v>#N/A</v>
      </c>
      <c r="M31" s="16">
        <v>44286</v>
      </c>
      <c r="N31">
        <v>259.23099999999999</v>
      </c>
      <c r="O31" s="16">
        <v>44286</v>
      </c>
      <c r="P31">
        <v>133.61000000000001</v>
      </c>
      <c r="Q31" t="e">
        <v>#N/A</v>
      </c>
      <c r="S31">
        <v>177.62</v>
      </c>
      <c r="T31">
        <v>168.97</v>
      </c>
      <c r="U31">
        <v>203.68</v>
      </c>
      <c r="V31">
        <v>168.99</v>
      </c>
      <c r="W31">
        <v>171.8</v>
      </c>
      <c r="X31">
        <v>53.603400000000001</v>
      </c>
      <c r="Y31" t="e">
        <v>#N/A</v>
      </c>
      <c r="Z31">
        <v>184.71</v>
      </c>
      <c r="AA31">
        <v>287.91000000000003</v>
      </c>
      <c r="AB31">
        <v>446.08148</v>
      </c>
      <c r="AC31">
        <v>269.20999999999998</v>
      </c>
      <c r="AE31">
        <v>29.69</v>
      </c>
      <c r="AF31">
        <v>270.83</v>
      </c>
      <c r="AG31" t="e">
        <v>#N/A</v>
      </c>
      <c r="AI31">
        <v>31.41</v>
      </c>
      <c r="AJ31">
        <v>70.44</v>
      </c>
      <c r="AK31">
        <v>21.035599999999999</v>
      </c>
      <c r="AL31">
        <v>58.61</v>
      </c>
      <c r="AM31">
        <v>36.76</v>
      </c>
      <c r="AN31" t="e">
        <v>#N/A</v>
      </c>
      <c r="AO31">
        <v>128.15</v>
      </c>
      <c r="AP31">
        <v>30.9</v>
      </c>
      <c r="AQ31">
        <v>229.47</v>
      </c>
      <c r="AR31">
        <v>13.725099999999999</v>
      </c>
      <c r="AS31">
        <v>167.44</v>
      </c>
      <c r="AT31">
        <v>224.32</v>
      </c>
      <c r="AU31">
        <v>191.9</v>
      </c>
      <c r="AV31">
        <v>178.7</v>
      </c>
      <c r="AW31">
        <v>7.8490000000000002</v>
      </c>
      <c r="AX31">
        <v>3477.68</v>
      </c>
      <c r="AY31">
        <v>385817.03</v>
      </c>
      <c r="AZ31">
        <v>2758.51</v>
      </c>
      <c r="BA31">
        <v>19015.89</v>
      </c>
      <c r="BB31">
        <v>35.5822</v>
      </c>
      <c r="BC31">
        <v>445.64</v>
      </c>
      <c r="BD31" t="e">
        <v>#N/A</v>
      </c>
      <c r="BE31">
        <v>210</v>
      </c>
      <c r="BF31">
        <v>48.903700000000001</v>
      </c>
      <c r="BG31">
        <v>165.70599999999999</v>
      </c>
      <c r="BH31">
        <v>68.540000000000006</v>
      </c>
      <c r="BJ31" t="e">
        <v>#N/A</v>
      </c>
      <c r="BK31" t="e">
        <v>#N/A</v>
      </c>
      <c r="BL31">
        <v>68.680000000000007</v>
      </c>
      <c r="BM31">
        <v>119.16</v>
      </c>
      <c r="BN31">
        <v>35.799999999999997</v>
      </c>
      <c r="BO31">
        <v>242.34</v>
      </c>
      <c r="BP31">
        <v>191.31</v>
      </c>
      <c r="BQ31">
        <v>222.22</v>
      </c>
    </row>
    <row r="32" spans="1:69" ht="15.75" customHeight="1" x14ac:dyDescent="0.3">
      <c r="A32" s="1"/>
      <c r="C32" s="16">
        <v>44377</v>
      </c>
      <c r="D32">
        <v>1255.68</v>
      </c>
      <c r="E32">
        <v>44.285299999999999</v>
      </c>
      <c r="F32">
        <v>199.52</v>
      </c>
      <c r="G32">
        <v>167757.48000000001</v>
      </c>
      <c r="I32">
        <v>218.75</v>
      </c>
      <c r="J32" t="e">
        <v>#N/A</v>
      </c>
      <c r="K32">
        <v>162.68</v>
      </c>
      <c r="L32" t="e">
        <v>#N/A</v>
      </c>
      <c r="M32" s="16">
        <v>44377</v>
      </c>
      <c r="N32">
        <v>269.20100000000002</v>
      </c>
      <c r="O32" s="16">
        <v>44377</v>
      </c>
      <c r="P32">
        <v>142.16999999999999</v>
      </c>
      <c r="Q32" t="e">
        <v>#N/A</v>
      </c>
      <c r="S32">
        <v>201.16</v>
      </c>
      <c r="T32">
        <v>188.39</v>
      </c>
      <c r="U32">
        <v>232.72</v>
      </c>
      <c r="V32">
        <v>187.52</v>
      </c>
      <c r="W32">
        <v>176.3</v>
      </c>
      <c r="X32">
        <v>57.806399999999996</v>
      </c>
      <c r="Y32" t="e">
        <v>#N/A</v>
      </c>
      <c r="Z32">
        <v>233.88</v>
      </c>
      <c r="AA32">
        <v>307.72000000000003</v>
      </c>
      <c r="AB32">
        <v>474.69466999999997</v>
      </c>
      <c r="AC32">
        <v>284.63</v>
      </c>
      <c r="AE32">
        <v>31.98</v>
      </c>
      <c r="AF32">
        <v>270.23</v>
      </c>
      <c r="AG32" t="e">
        <v>#N/A</v>
      </c>
      <c r="AI32">
        <v>32.39</v>
      </c>
      <c r="AJ32">
        <v>73.45</v>
      </c>
      <c r="AK32">
        <v>21.607099999999999</v>
      </c>
      <c r="AL32">
        <v>63.19</v>
      </c>
      <c r="AM32">
        <v>39.450000000000003</v>
      </c>
      <c r="AN32" t="e">
        <v>#N/A</v>
      </c>
      <c r="AO32">
        <v>139.22</v>
      </c>
      <c r="AP32">
        <v>32.93</v>
      </c>
      <c r="AQ32">
        <v>255.44</v>
      </c>
      <c r="AR32">
        <v>14.7881</v>
      </c>
      <c r="AS32">
        <v>182.37</v>
      </c>
      <c r="AT32">
        <v>244.66</v>
      </c>
      <c r="AU32">
        <v>207.82</v>
      </c>
      <c r="AV32">
        <v>187.54</v>
      </c>
      <c r="AW32">
        <v>8.4440000000000008</v>
      </c>
      <c r="AX32">
        <v>3689.93</v>
      </c>
      <c r="AY32">
        <v>403178.13</v>
      </c>
      <c r="AZ32">
        <v>2992.66</v>
      </c>
      <c r="BA32">
        <v>20931.93</v>
      </c>
      <c r="BB32">
        <v>38.920999999999999</v>
      </c>
      <c r="BC32">
        <v>464.94</v>
      </c>
      <c r="BD32" t="e">
        <v>#N/A</v>
      </c>
      <c r="BE32">
        <v>217.36</v>
      </c>
      <c r="BF32">
        <v>52.304900000000004</v>
      </c>
      <c r="BG32">
        <v>188.08500000000001</v>
      </c>
      <c r="BH32">
        <v>73.22</v>
      </c>
      <c r="BJ32" t="e">
        <v>#N/A</v>
      </c>
      <c r="BK32" t="e">
        <v>#N/A</v>
      </c>
      <c r="BL32">
        <v>72.19</v>
      </c>
      <c r="BM32">
        <v>128.36000000000001</v>
      </c>
      <c r="BN32">
        <v>37.567</v>
      </c>
      <c r="BO32">
        <v>260.10000000000002</v>
      </c>
      <c r="BP32">
        <v>201.98</v>
      </c>
      <c r="BQ32">
        <v>237.53</v>
      </c>
    </row>
    <row r="33" spans="1:69" ht="15.75" customHeight="1" x14ac:dyDescent="0.3">
      <c r="A33" s="1"/>
      <c r="C33" s="16">
        <v>44469</v>
      </c>
      <c r="D33">
        <v>1286.6500000000001</v>
      </c>
      <c r="E33">
        <v>46.460900000000002</v>
      </c>
      <c r="F33">
        <v>200.37</v>
      </c>
      <c r="G33">
        <v>170160.77</v>
      </c>
      <c r="I33">
        <v>226.93</v>
      </c>
      <c r="J33" t="e">
        <v>#N/A</v>
      </c>
      <c r="K33">
        <v>170.85</v>
      </c>
      <c r="L33" t="e">
        <v>#N/A</v>
      </c>
      <c r="M33" s="16">
        <v>44469</v>
      </c>
      <c r="N33">
        <v>275.39299999999997</v>
      </c>
      <c r="O33" s="16">
        <v>44469</v>
      </c>
      <c r="P33">
        <v>147.72999999999999</v>
      </c>
      <c r="Q33" t="e">
        <v>#N/A</v>
      </c>
      <c r="S33">
        <v>216.79</v>
      </c>
      <c r="T33">
        <v>208.24</v>
      </c>
      <c r="U33">
        <v>234.27</v>
      </c>
      <c r="V33">
        <v>188.05</v>
      </c>
      <c r="W33">
        <v>177.51</v>
      </c>
      <c r="X33">
        <v>59.738100000000003</v>
      </c>
      <c r="Y33" t="e">
        <v>#N/A</v>
      </c>
      <c r="Z33">
        <v>243.85</v>
      </c>
      <c r="AA33">
        <v>310.8</v>
      </c>
      <c r="AB33">
        <v>478.16057999999998</v>
      </c>
      <c r="AC33">
        <v>305.41000000000003</v>
      </c>
      <c r="AE33">
        <v>32.5</v>
      </c>
      <c r="AF33">
        <v>251.7</v>
      </c>
      <c r="AG33" t="e">
        <v>#N/A</v>
      </c>
      <c r="AI33">
        <v>32.83</v>
      </c>
      <c r="AJ33">
        <v>72.760000000000005</v>
      </c>
      <c r="AK33">
        <v>21.2957</v>
      </c>
      <c r="AL33">
        <v>64.62</v>
      </c>
      <c r="AM33">
        <v>40.700000000000003</v>
      </c>
      <c r="AN33" t="e">
        <v>#N/A</v>
      </c>
      <c r="AO33">
        <v>145.26</v>
      </c>
      <c r="AP33">
        <v>34.049999999999997</v>
      </c>
      <c r="AQ33">
        <v>268.58</v>
      </c>
      <c r="AR33">
        <v>15.758699999999999</v>
      </c>
      <c r="AS33">
        <v>195.97</v>
      </c>
      <c r="AT33">
        <v>246.36</v>
      </c>
      <c r="AU33">
        <v>212.87</v>
      </c>
      <c r="AV33">
        <v>197.04</v>
      </c>
      <c r="AW33">
        <v>8.9869994999999996</v>
      </c>
      <c r="AX33">
        <v>3869.36</v>
      </c>
      <c r="AY33">
        <v>420389.72</v>
      </c>
      <c r="AZ33">
        <v>3159.51</v>
      </c>
      <c r="BA33">
        <v>22195.63</v>
      </c>
      <c r="BB33">
        <v>40.793999999999997</v>
      </c>
      <c r="BC33">
        <v>464.18</v>
      </c>
      <c r="BD33" t="e">
        <v>#N/A</v>
      </c>
      <c r="BE33">
        <v>214.38</v>
      </c>
      <c r="BF33">
        <v>51.8369</v>
      </c>
      <c r="BG33">
        <v>193.43700000000001</v>
      </c>
      <c r="BH33">
        <v>72.7</v>
      </c>
      <c r="BJ33" t="e">
        <v>#N/A</v>
      </c>
      <c r="BK33">
        <v>102.38</v>
      </c>
      <c r="BL33">
        <v>73.67</v>
      </c>
      <c r="BM33">
        <v>133.02000000000001</v>
      </c>
      <c r="BN33">
        <v>39.051000000000002</v>
      </c>
      <c r="BO33">
        <v>267.32</v>
      </c>
      <c r="BP33">
        <v>211.21</v>
      </c>
      <c r="BQ33">
        <v>243.61</v>
      </c>
    </row>
    <row r="34" spans="1:69" ht="15.75" customHeight="1" x14ac:dyDescent="0.3">
      <c r="A34" s="1"/>
      <c r="C34" s="16">
        <v>44561</v>
      </c>
      <c r="D34">
        <v>1339.51</v>
      </c>
      <c r="E34">
        <v>49.980200000000004</v>
      </c>
      <c r="F34">
        <v>209.43</v>
      </c>
      <c r="G34">
        <v>178585.1</v>
      </c>
      <c r="I34">
        <v>235.27</v>
      </c>
      <c r="J34" t="e">
        <v>#N/A</v>
      </c>
      <c r="K34">
        <v>185.87</v>
      </c>
      <c r="L34" t="e">
        <v>#N/A</v>
      </c>
      <c r="M34" s="16">
        <v>44560</v>
      </c>
      <c r="N34">
        <v>288.40499999999997</v>
      </c>
      <c r="O34" s="16">
        <v>44561</v>
      </c>
      <c r="P34">
        <v>155.52000000000001</v>
      </c>
      <c r="Q34" t="e">
        <v>#N/A</v>
      </c>
      <c r="S34">
        <v>227.62</v>
      </c>
      <c r="T34">
        <v>224.07</v>
      </c>
      <c r="U34">
        <v>255.53</v>
      </c>
      <c r="V34">
        <v>190.62</v>
      </c>
      <c r="W34">
        <v>167.73</v>
      </c>
      <c r="X34">
        <v>63.273800000000001</v>
      </c>
      <c r="Y34" t="e">
        <v>#N/A</v>
      </c>
      <c r="Z34" t="e">
        <v>#N/A</v>
      </c>
      <c r="AA34">
        <v>316.93</v>
      </c>
      <c r="AB34">
        <v>490.77</v>
      </c>
      <c r="AC34">
        <v>334.05</v>
      </c>
      <c r="AE34">
        <v>33.06</v>
      </c>
      <c r="AF34">
        <v>281.32</v>
      </c>
      <c r="AG34" t="e">
        <v>#N/A</v>
      </c>
      <c r="AI34">
        <v>34.130000000000003</v>
      </c>
      <c r="AJ34">
        <v>74.209999999999994</v>
      </c>
      <c r="AK34">
        <v>21.918500000000002</v>
      </c>
      <c r="AL34">
        <v>68.25</v>
      </c>
      <c r="AM34">
        <v>43.7</v>
      </c>
      <c r="AN34" t="e">
        <v>#N/A</v>
      </c>
      <c r="AO34">
        <v>151.79</v>
      </c>
      <c r="AP34">
        <v>35.590000000000003</v>
      </c>
      <c r="AQ34">
        <v>291.26</v>
      </c>
      <c r="AR34">
        <v>16.9648</v>
      </c>
      <c r="AS34">
        <v>210.12</v>
      </c>
      <c r="AT34">
        <v>257.48</v>
      </c>
      <c r="AU34">
        <v>224.23</v>
      </c>
      <c r="AV34">
        <v>212.55</v>
      </c>
      <c r="AW34">
        <v>9.6579999999999995</v>
      </c>
      <c r="AX34">
        <v>4065.55</v>
      </c>
      <c r="AY34">
        <v>450225.4</v>
      </c>
      <c r="AZ34">
        <v>3288.35</v>
      </c>
      <c r="BA34">
        <v>23175.34</v>
      </c>
      <c r="BB34">
        <v>43.093200000000003</v>
      </c>
      <c r="BC34">
        <v>483.48</v>
      </c>
      <c r="BD34" t="e">
        <v>#N/A</v>
      </c>
      <c r="BE34">
        <v>216.61</v>
      </c>
      <c r="BF34">
        <v>49.731499999999997</v>
      </c>
      <c r="BG34">
        <v>211.22200000000001</v>
      </c>
      <c r="BH34">
        <v>77.94</v>
      </c>
      <c r="BJ34" t="e">
        <v>#N/A</v>
      </c>
      <c r="BK34">
        <v>105.01</v>
      </c>
      <c r="BL34">
        <v>75.75</v>
      </c>
      <c r="BM34">
        <v>139.31</v>
      </c>
      <c r="BN34">
        <v>38.600999999999999</v>
      </c>
      <c r="BO34">
        <v>277.45</v>
      </c>
      <c r="BP34">
        <v>220.86</v>
      </c>
      <c r="BQ34">
        <v>251.91</v>
      </c>
    </row>
    <row r="35" spans="1:69" ht="15.75" customHeight="1" x14ac:dyDescent="0.3">
      <c r="A35" s="1"/>
      <c r="C35" s="16">
        <v>44651</v>
      </c>
      <c r="D35">
        <v>1185.8</v>
      </c>
      <c r="E35">
        <v>40.140900000000002</v>
      </c>
      <c r="F35">
        <v>187.26</v>
      </c>
      <c r="G35">
        <v>160272.23000000001</v>
      </c>
      <c r="I35">
        <v>257.19</v>
      </c>
      <c r="J35" t="e">
        <v>#N/A</v>
      </c>
      <c r="K35">
        <v>148.15</v>
      </c>
      <c r="L35" t="e">
        <v>#N/A</v>
      </c>
      <c r="M35" s="16">
        <v>44651</v>
      </c>
      <c r="N35">
        <v>241.166</v>
      </c>
      <c r="O35" s="16">
        <v>44651</v>
      </c>
      <c r="P35">
        <v>143.1</v>
      </c>
      <c r="Q35" t="e">
        <v>#N/A</v>
      </c>
      <c r="S35">
        <v>189.1</v>
      </c>
      <c r="T35">
        <v>174.81</v>
      </c>
      <c r="U35">
        <v>212.9</v>
      </c>
      <c r="V35">
        <v>181.69</v>
      </c>
      <c r="W35">
        <v>142.82</v>
      </c>
      <c r="X35">
        <v>50.413499999999999</v>
      </c>
      <c r="Y35" t="e">
        <v>#N/A</v>
      </c>
      <c r="Z35" t="e">
        <v>#N/A</v>
      </c>
      <c r="AA35">
        <v>261.64999999999998</v>
      </c>
      <c r="AB35">
        <v>429.91</v>
      </c>
      <c r="AC35">
        <v>288.52</v>
      </c>
      <c r="AE35">
        <v>29.05</v>
      </c>
      <c r="AF35">
        <v>256.23</v>
      </c>
      <c r="AG35" t="e">
        <v>#N/A</v>
      </c>
      <c r="AI35">
        <v>31.61</v>
      </c>
      <c r="AJ35">
        <v>68.42</v>
      </c>
      <c r="AK35">
        <v>20.0305</v>
      </c>
      <c r="AL35">
        <v>56.84</v>
      </c>
      <c r="AM35">
        <v>37.03</v>
      </c>
      <c r="AN35" t="e">
        <v>#N/A</v>
      </c>
      <c r="AO35">
        <v>121.65</v>
      </c>
      <c r="AP35">
        <v>33.56</v>
      </c>
      <c r="AQ35">
        <v>262.76</v>
      </c>
      <c r="AR35">
        <v>14.811199999999999</v>
      </c>
      <c r="AS35">
        <v>179.91</v>
      </c>
      <c r="AT35">
        <v>213.83</v>
      </c>
      <c r="AU35">
        <v>208.03</v>
      </c>
      <c r="AV35">
        <v>175.82</v>
      </c>
      <c r="AW35">
        <v>7.8179999999999996</v>
      </c>
      <c r="AX35">
        <v>3568.23</v>
      </c>
      <c r="AY35">
        <v>398396.78</v>
      </c>
      <c r="AZ35">
        <v>2843.01</v>
      </c>
      <c r="BA35">
        <v>20738.16</v>
      </c>
      <c r="BB35">
        <v>36.565100000000001</v>
      </c>
      <c r="BC35">
        <v>460.71</v>
      </c>
      <c r="BD35" t="e">
        <v>#N/A</v>
      </c>
      <c r="BE35">
        <v>197.88</v>
      </c>
      <c r="BF35">
        <v>43.488500000000002</v>
      </c>
      <c r="BG35">
        <v>169.797</v>
      </c>
      <c r="BH35">
        <v>70.41</v>
      </c>
      <c r="BJ35" t="e">
        <v>#N/A</v>
      </c>
      <c r="BK35">
        <v>95.1</v>
      </c>
      <c r="BL35">
        <v>60.3</v>
      </c>
      <c r="BM35">
        <v>129.80000000000001</v>
      </c>
      <c r="BN35">
        <v>36.020000000000003</v>
      </c>
      <c r="BO35">
        <v>234.61</v>
      </c>
      <c r="BP35">
        <v>192.21</v>
      </c>
      <c r="BQ35">
        <v>212.37</v>
      </c>
    </row>
    <row r="36" spans="1:69" ht="15.75" customHeight="1" x14ac:dyDescent="0.3">
      <c r="A36" s="1"/>
      <c r="C36" s="16">
        <v>44742</v>
      </c>
      <c r="D36">
        <v>1027.83</v>
      </c>
      <c r="E36">
        <v>31.870100000000001</v>
      </c>
      <c r="F36">
        <v>166.84</v>
      </c>
      <c r="G36">
        <v>143330.20000000001</v>
      </c>
      <c r="I36">
        <v>236.45</v>
      </c>
      <c r="J36" t="e">
        <v>#N/A</v>
      </c>
      <c r="K36">
        <v>121.69</v>
      </c>
      <c r="L36" t="e">
        <v>#N/A</v>
      </c>
      <c r="M36" s="16">
        <v>44742</v>
      </c>
      <c r="N36">
        <v>198.28100000000001</v>
      </c>
      <c r="O36" s="16">
        <v>44742</v>
      </c>
      <c r="P36">
        <v>126.85</v>
      </c>
      <c r="Q36" t="e">
        <v>#N/A</v>
      </c>
      <c r="S36">
        <v>156.99</v>
      </c>
      <c r="T36">
        <v>139.72</v>
      </c>
      <c r="U36">
        <v>175.95</v>
      </c>
      <c r="V36">
        <v>165.85</v>
      </c>
      <c r="W36">
        <v>112.4</v>
      </c>
      <c r="X36">
        <v>41.061700000000002</v>
      </c>
      <c r="Y36" t="e">
        <v>#N/A</v>
      </c>
      <c r="Z36" t="e">
        <v>#N/A</v>
      </c>
      <c r="AA36">
        <v>226.48</v>
      </c>
      <c r="AB36">
        <v>386.21</v>
      </c>
      <c r="AC36">
        <v>250.11</v>
      </c>
      <c r="AE36">
        <v>25.12</v>
      </c>
      <c r="AF36">
        <v>206.78</v>
      </c>
      <c r="AG36" t="e">
        <v>#N/A</v>
      </c>
      <c r="AI36">
        <v>26.99</v>
      </c>
      <c r="AJ36">
        <v>60.08</v>
      </c>
      <c r="AK36">
        <v>17.498699999999999</v>
      </c>
      <c r="AL36">
        <v>46.57</v>
      </c>
      <c r="AM36">
        <v>30.59</v>
      </c>
      <c r="AN36" t="e">
        <v>#N/A</v>
      </c>
      <c r="AO36">
        <v>98.82</v>
      </c>
      <c r="AP36">
        <v>29.68</v>
      </c>
      <c r="AQ36">
        <v>231.65</v>
      </c>
      <c r="AR36">
        <v>13.323</v>
      </c>
      <c r="AS36">
        <v>154.15</v>
      </c>
      <c r="AT36">
        <v>180.44</v>
      </c>
      <c r="AU36">
        <v>177.67</v>
      </c>
      <c r="AV36">
        <v>148.47</v>
      </c>
      <c r="AW36">
        <v>6.28</v>
      </c>
      <c r="AX36">
        <v>3067.95</v>
      </c>
      <c r="AY36">
        <v>338325.7</v>
      </c>
      <c r="AZ36">
        <v>2396.77</v>
      </c>
      <c r="BA36">
        <v>17401.32</v>
      </c>
      <c r="BB36">
        <v>31.378699999999998</v>
      </c>
      <c r="BC36">
        <v>424.38</v>
      </c>
      <c r="BD36" t="e">
        <v>#N/A</v>
      </c>
      <c r="BE36">
        <v>171.32</v>
      </c>
      <c r="BF36">
        <v>37.249699999999997</v>
      </c>
      <c r="BG36">
        <v>142.649</v>
      </c>
      <c r="BH36">
        <v>60.04</v>
      </c>
      <c r="BJ36" t="e">
        <v>#N/A</v>
      </c>
      <c r="BK36">
        <v>84.54</v>
      </c>
      <c r="BL36">
        <v>49.58</v>
      </c>
      <c r="BM36">
        <v>115.26</v>
      </c>
      <c r="BN36">
        <v>32.917999999999999</v>
      </c>
      <c r="BO36">
        <v>207</v>
      </c>
      <c r="BP36">
        <v>168.02</v>
      </c>
      <c r="BQ36">
        <v>186.89</v>
      </c>
    </row>
    <row r="37" spans="1:69" ht="15.75" customHeight="1" x14ac:dyDescent="0.3">
      <c r="A37" s="1"/>
      <c r="C37" s="16">
        <v>44834</v>
      </c>
      <c r="D37">
        <v>922.43</v>
      </c>
      <c r="E37">
        <v>28.037700000000001</v>
      </c>
      <c r="F37">
        <v>155.08000000000001</v>
      </c>
      <c r="G37">
        <v>133702.95000000001</v>
      </c>
      <c r="I37">
        <v>220.51</v>
      </c>
      <c r="J37">
        <v>87.71</v>
      </c>
      <c r="K37">
        <v>104.98</v>
      </c>
      <c r="L37" t="e">
        <v>#N/A</v>
      </c>
      <c r="M37" s="16">
        <v>44834</v>
      </c>
      <c r="N37">
        <v>179.26</v>
      </c>
      <c r="O37" s="16">
        <v>44834</v>
      </c>
      <c r="P37">
        <v>110.66</v>
      </c>
      <c r="Q37" t="e">
        <v>#N/A</v>
      </c>
      <c r="S37">
        <v>135.16999999999999</v>
      </c>
      <c r="T37">
        <v>119.41</v>
      </c>
      <c r="U37">
        <v>159.44999999999999</v>
      </c>
      <c r="V37">
        <v>140.26</v>
      </c>
      <c r="W37">
        <v>99.17</v>
      </c>
      <c r="X37">
        <v>37.139800000000001</v>
      </c>
      <c r="Y37" t="e">
        <v>#N/A</v>
      </c>
      <c r="Z37" t="e">
        <v>#N/A</v>
      </c>
      <c r="AA37">
        <v>204.36</v>
      </c>
      <c r="AB37">
        <v>348.41</v>
      </c>
      <c r="AC37">
        <v>223.81</v>
      </c>
      <c r="AE37">
        <v>22.93</v>
      </c>
      <c r="AF37">
        <v>181.69</v>
      </c>
      <c r="AG37" t="e">
        <v>#N/A</v>
      </c>
      <c r="AI37">
        <v>24.09</v>
      </c>
      <c r="AJ37">
        <v>53.42</v>
      </c>
      <c r="AK37">
        <v>15.7752</v>
      </c>
      <c r="AL37">
        <v>42.73</v>
      </c>
      <c r="AM37">
        <v>27.68</v>
      </c>
      <c r="AN37" t="e">
        <v>#N/A</v>
      </c>
      <c r="AO37">
        <v>92.05</v>
      </c>
      <c r="AP37">
        <v>25.86</v>
      </c>
      <c r="AQ37">
        <v>196.91</v>
      </c>
      <c r="AR37">
        <v>12.491300000000001</v>
      </c>
      <c r="AS37">
        <v>137.32</v>
      </c>
      <c r="AT37">
        <v>155.85</v>
      </c>
      <c r="AU37">
        <v>158.76</v>
      </c>
      <c r="AV37">
        <v>134.56</v>
      </c>
      <c r="AW37">
        <v>5.7869999999999999</v>
      </c>
      <c r="AX37">
        <v>2792.11</v>
      </c>
      <c r="AY37">
        <v>300129.90000000002</v>
      </c>
      <c r="AZ37">
        <v>2148.86</v>
      </c>
      <c r="BA37">
        <v>15074.72</v>
      </c>
      <c r="BB37">
        <v>26.810300000000002</v>
      </c>
      <c r="BC37">
        <v>389.9</v>
      </c>
      <c r="BD37" t="e">
        <v>#N/A</v>
      </c>
      <c r="BE37">
        <v>153.86000000000001</v>
      </c>
      <c r="BF37">
        <v>31.883400000000002</v>
      </c>
      <c r="BG37">
        <v>120.85899999999999</v>
      </c>
      <c r="BH37">
        <v>53.91</v>
      </c>
      <c r="BJ37" t="e">
        <v>#N/A</v>
      </c>
      <c r="BK37">
        <v>77.44</v>
      </c>
      <c r="BL37">
        <v>44.87</v>
      </c>
      <c r="BM37">
        <v>102.81</v>
      </c>
      <c r="BN37">
        <v>29.783000000000001</v>
      </c>
      <c r="BO37">
        <v>185.43</v>
      </c>
      <c r="BP37">
        <v>147.63</v>
      </c>
      <c r="BQ37">
        <v>162.91999999999999</v>
      </c>
    </row>
    <row r="38" spans="1:69" ht="15.75" customHeight="1" x14ac:dyDescent="0.3">
      <c r="A38" s="1"/>
      <c r="C38" s="16">
        <v>44925</v>
      </c>
      <c r="D38">
        <v>1005.15</v>
      </c>
      <c r="E38">
        <v>32.582000000000001</v>
      </c>
      <c r="F38">
        <v>169.9</v>
      </c>
      <c r="G38">
        <v>147027.9</v>
      </c>
      <c r="I38">
        <v>248.02</v>
      </c>
      <c r="J38">
        <v>95.92</v>
      </c>
      <c r="K38">
        <v>117.84</v>
      </c>
      <c r="L38" t="e">
        <v>#N/A</v>
      </c>
      <c r="M38" s="16">
        <v>44925</v>
      </c>
      <c r="N38">
        <v>199.167</v>
      </c>
      <c r="O38" s="16">
        <v>44925</v>
      </c>
      <c r="P38">
        <v>123.98</v>
      </c>
      <c r="Q38" t="e">
        <v>#N/A</v>
      </c>
      <c r="S38">
        <v>149.13999999999999</v>
      </c>
      <c r="T38">
        <v>137.49</v>
      </c>
      <c r="U38">
        <v>180.31</v>
      </c>
      <c r="V38">
        <v>155.75</v>
      </c>
      <c r="W38">
        <v>112.65</v>
      </c>
      <c r="X38">
        <v>40.6492</v>
      </c>
      <c r="Y38" t="e">
        <v>#N/A</v>
      </c>
      <c r="Z38" t="e">
        <v>#N/A</v>
      </c>
      <c r="AA38">
        <v>226.51</v>
      </c>
      <c r="AB38">
        <v>397.02</v>
      </c>
      <c r="AC38">
        <v>246.7</v>
      </c>
      <c r="AE38">
        <v>25.5</v>
      </c>
      <c r="AF38">
        <v>191.86</v>
      </c>
      <c r="AG38" t="e">
        <v>#N/A</v>
      </c>
      <c r="AI38">
        <v>27.64</v>
      </c>
      <c r="AJ38">
        <v>62.11</v>
      </c>
      <c r="AK38">
        <v>18.349299999999999</v>
      </c>
      <c r="AL38">
        <v>46.88</v>
      </c>
      <c r="AM38">
        <v>30.99</v>
      </c>
      <c r="AN38" t="e">
        <v>#N/A</v>
      </c>
      <c r="AO38">
        <v>106.54</v>
      </c>
      <c r="AP38">
        <v>29.53</v>
      </c>
      <c r="AQ38">
        <v>211.78</v>
      </c>
      <c r="AR38">
        <v>13.997299999999999</v>
      </c>
      <c r="AS38">
        <v>153.19999999999999</v>
      </c>
      <c r="AT38">
        <v>171.9</v>
      </c>
      <c r="AU38">
        <v>171.17</v>
      </c>
      <c r="AV38">
        <v>142.55000000000001</v>
      </c>
      <c r="AW38">
        <v>6.4749999999999996</v>
      </c>
      <c r="AX38">
        <v>3121.69</v>
      </c>
      <c r="AY38">
        <v>330127.40000000002</v>
      </c>
      <c r="AZ38">
        <v>2348.92</v>
      </c>
      <c r="BA38">
        <v>16546.93</v>
      </c>
      <c r="BB38">
        <v>29.899899999999999</v>
      </c>
      <c r="BC38">
        <v>421.61</v>
      </c>
      <c r="BD38" t="e">
        <v>#N/A</v>
      </c>
      <c r="BE38">
        <v>169.71</v>
      </c>
      <c r="BF38">
        <v>36.479700000000001</v>
      </c>
      <c r="BG38">
        <v>137.13900000000001</v>
      </c>
      <c r="BH38">
        <v>61.04</v>
      </c>
      <c r="BJ38" t="e">
        <v>#N/A</v>
      </c>
      <c r="BK38">
        <v>84.15</v>
      </c>
      <c r="BL38">
        <v>48.04</v>
      </c>
      <c r="BM38">
        <v>117.22</v>
      </c>
      <c r="BN38">
        <v>35.076999999999998</v>
      </c>
      <c r="BO38">
        <v>211.33</v>
      </c>
      <c r="BP38">
        <v>165.34</v>
      </c>
      <c r="BQ38">
        <v>189.44</v>
      </c>
    </row>
    <row r="39" spans="1:69" ht="15.75" customHeight="1" x14ac:dyDescent="0.3">
      <c r="A39" s="1"/>
      <c r="C39" s="16">
        <v>45016</v>
      </c>
      <c r="D39">
        <v>1020.6</v>
      </c>
      <c r="E39">
        <v>34.2029</v>
      </c>
      <c r="F39">
        <v>182.38</v>
      </c>
      <c r="G39">
        <v>158404.9</v>
      </c>
      <c r="I39">
        <v>264.55</v>
      </c>
      <c r="J39">
        <v>102.27</v>
      </c>
      <c r="K39">
        <v>124.12</v>
      </c>
      <c r="L39" t="e">
        <v>#N/A</v>
      </c>
      <c r="M39" s="16">
        <v>45016</v>
      </c>
      <c r="N39">
        <v>218.63900000000001</v>
      </c>
      <c r="O39" s="16">
        <v>45016</v>
      </c>
      <c r="P39">
        <v>127.53</v>
      </c>
      <c r="Q39" t="e">
        <v>#N/A</v>
      </c>
      <c r="S39">
        <v>152.56</v>
      </c>
      <c r="T39">
        <v>147.21</v>
      </c>
      <c r="U39">
        <v>210.21</v>
      </c>
      <c r="V39">
        <v>163.71</v>
      </c>
      <c r="W39">
        <v>113.8</v>
      </c>
      <c r="X39">
        <v>43.8005</v>
      </c>
      <c r="Y39" t="e">
        <v>#N/A</v>
      </c>
      <c r="Z39" t="e">
        <v>#N/A</v>
      </c>
      <c r="AA39">
        <v>225.31</v>
      </c>
      <c r="AB39">
        <v>402.07</v>
      </c>
      <c r="AC39">
        <v>250.76</v>
      </c>
      <c r="AE39">
        <v>26.58</v>
      </c>
      <c r="AF39">
        <v>180.21</v>
      </c>
      <c r="AG39" t="e">
        <v>#N/A</v>
      </c>
      <c r="AI39">
        <v>30.04</v>
      </c>
      <c r="AJ39">
        <v>65.959999999999994</v>
      </c>
      <c r="AK39">
        <v>19.829999999999998</v>
      </c>
      <c r="AL39">
        <v>49.11</v>
      </c>
      <c r="AM39">
        <v>32.24</v>
      </c>
      <c r="AN39" t="e">
        <v>#N/A</v>
      </c>
      <c r="AO39">
        <v>114.51</v>
      </c>
      <c r="AP39">
        <v>30.88</v>
      </c>
      <c r="AQ39">
        <v>221.43</v>
      </c>
      <c r="AR39">
        <v>14.433199999999999</v>
      </c>
      <c r="AS39">
        <v>153.94999999999999</v>
      </c>
      <c r="AT39">
        <v>188.85</v>
      </c>
      <c r="AU39">
        <v>174.55</v>
      </c>
      <c r="AV39">
        <v>148.19</v>
      </c>
      <c r="AW39">
        <v>6.6909999999999998</v>
      </c>
      <c r="AX39">
        <v>3331.46</v>
      </c>
      <c r="AY39">
        <v>336970.63</v>
      </c>
      <c r="AZ39">
        <v>2454.1799999999998</v>
      </c>
      <c r="BA39">
        <v>16697.59</v>
      </c>
      <c r="BB39">
        <v>33.081600000000002</v>
      </c>
      <c r="BC39">
        <v>437.08</v>
      </c>
      <c r="BD39" t="e">
        <v>#N/A</v>
      </c>
      <c r="BE39">
        <v>183.32</v>
      </c>
      <c r="BF39">
        <v>39.260800000000003</v>
      </c>
      <c r="BG39">
        <v>145.92099999999999</v>
      </c>
      <c r="BH39">
        <v>64.709999999999994</v>
      </c>
      <c r="BJ39" t="e">
        <v>#N/A</v>
      </c>
      <c r="BK39">
        <v>86.18</v>
      </c>
      <c r="BL39">
        <v>50.12</v>
      </c>
      <c r="BM39">
        <v>126.32</v>
      </c>
      <c r="BN39">
        <v>38.341000000000001</v>
      </c>
      <c r="BO39">
        <v>209.27</v>
      </c>
      <c r="BP39">
        <v>168.5</v>
      </c>
      <c r="BQ39">
        <v>185.65</v>
      </c>
    </row>
    <row r="40" spans="1:69" ht="15.75" customHeight="1" x14ac:dyDescent="0.3">
      <c r="A40" s="1"/>
      <c r="C40" s="16">
        <v>45107</v>
      </c>
      <c r="D40">
        <v>1014.71</v>
      </c>
      <c r="E40">
        <v>34.094700000000003</v>
      </c>
      <c r="F40">
        <v>177.79</v>
      </c>
      <c r="G40">
        <v>155011.79999999999</v>
      </c>
      <c r="I40">
        <v>259.31</v>
      </c>
      <c r="J40">
        <v>103.84</v>
      </c>
      <c r="K40">
        <v>126.25</v>
      </c>
      <c r="L40" t="e">
        <v>#N/A</v>
      </c>
      <c r="M40" s="16">
        <v>45107</v>
      </c>
      <c r="N40">
        <v>221.11199999999999</v>
      </c>
      <c r="O40" s="16">
        <v>45107</v>
      </c>
      <c r="P40">
        <v>127.46</v>
      </c>
      <c r="Q40" t="e">
        <v>#N/A</v>
      </c>
      <c r="S40">
        <v>150.07</v>
      </c>
      <c r="T40">
        <v>151.1</v>
      </c>
      <c r="U40">
        <v>203.14</v>
      </c>
      <c r="V40">
        <v>156.15</v>
      </c>
      <c r="W40">
        <v>116.68</v>
      </c>
      <c r="X40">
        <v>43.364800000000002</v>
      </c>
      <c r="Y40" t="e">
        <v>#N/A</v>
      </c>
      <c r="Z40" t="e">
        <v>#N/A</v>
      </c>
      <c r="AA40">
        <v>223.36</v>
      </c>
      <c r="AB40">
        <v>404.14</v>
      </c>
      <c r="AC40">
        <v>243.48</v>
      </c>
      <c r="AE40">
        <v>26.67</v>
      </c>
      <c r="AF40">
        <v>165.49</v>
      </c>
      <c r="AG40">
        <v>5314.28</v>
      </c>
      <c r="AI40">
        <v>29.74</v>
      </c>
      <c r="AJ40">
        <v>65.650000000000006</v>
      </c>
      <c r="AK40">
        <v>19.664899999999999</v>
      </c>
      <c r="AL40">
        <v>48.12</v>
      </c>
      <c r="AM40">
        <v>32.35</v>
      </c>
      <c r="AN40" t="e">
        <v>#N/A</v>
      </c>
      <c r="AO40">
        <v>113.08</v>
      </c>
      <c r="AP40">
        <v>30.6</v>
      </c>
      <c r="AQ40">
        <v>219.45</v>
      </c>
      <c r="AR40">
        <v>14.525600000000001</v>
      </c>
      <c r="AS40">
        <v>149.91999999999999</v>
      </c>
      <c r="AT40">
        <v>185.76</v>
      </c>
      <c r="AU40">
        <v>170.7</v>
      </c>
      <c r="AV40">
        <v>145.77000000000001</v>
      </c>
      <c r="AW40">
        <v>6.6610003000000004</v>
      </c>
      <c r="AX40">
        <v>3330.85</v>
      </c>
      <c r="AY40">
        <v>332247.21999999997</v>
      </c>
      <c r="AZ40">
        <v>2423.33</v>
      </c>
      <c r="BA40">
        <v>16088.18</v>
      </c>
      <c r="BB40">
        <v>32.978099999999998</v>
      </c>
      <c r="BC40">
        <v>424.9</v>
      </c>
      <c r="BD40">
        <v>108.09</v>
      </c>
      <c r="BE40">
        <v>181.62</v>
      </c>
      <c r="BF40">
        <v>39.372599999999998</v>
      </c>
      <c r="BG40">
        <v>149.16399999999999</v>
      </c>
      <c r="BH40">
        <v>64.069999999999993</v>
      </c>
      <c r="BJ40" t="e">
        <v>#N/A</v>
      </c>
      <c r="BK40">
        <v>85.57</v>
      </c>
      <c r="BL40">
        <v>50.42</v>
      </c>
      <c r="BM40">
        <v>127.95</v>
      </c>
      <c r="BN40">
        <v>39.564999999999998</v>
      </c>
      <c r="BO40">
        <v>207.49</v>
      </c>
      <c r="BP40">
        <v>167.59</v>
      </c>
      <c r="BQ40">
        <v>190.35</v>
      </c>
    </row>
    <row r="41" spans="1:69" ht="15.75" customHeight="1" x14ac:dyDescent="0.3">
      <c r="A41" s="1"/>
      <c r="C41" s="16">
        <v>45198</v>
      </c>
      <c r="D41">
        <v>931.12</v>
      </c>
      <c r="E41">
        <v>32.489699999999999</v>
      </c>
      <c r="F41">
        <v>167.1</v>
      </c>
      <c r="G41">
        <v>146233.63</v>
      </c>
      <c r="I41">
        <v>261.94</v>
      </c>
      <c r="J41">
        <v>93.1</v>
      </c>
      <c r="K41">
        <v>114.1</v>
      </c>
      <c r="L41" t="e">
        <v>#N/A</v>
      </c>
      <c r="M41" s="16">
        <v>45198</v>
      </c>
      <c r="N41">
        <v>209.43100000000001</v>
      </c>
      <c r="O41" s="16">
        <v>45198</v>
      </c>
      <c r="P41">
        <v>117.61</v>
      </c>
      <c r="Q41" t="e">
        <v>#N/A</v>
      </c>
      <c r="S41">
        <v>130.16999999999999</v>
      </c>
      <c r="T41">
        <v>132.91</v>
      </c>
      <c r="U41">
        <v>187.14</v>
      </c>
      <c r="V41">
        <v>144.24</v>
      </c>
      <c r="W41">
        <v>108.42</v>
      </c>
      <c r="X41">
        <v>40.877600000000001</v>
      </c>
      <c r="Y41">
        <v>86.7</v>
      </c>
      <c r="Z41" t="e">
        <v>#N/A</v>
      </c>
      <c r="AA41">
        <v>203.82</v>
      </c>
      <c r="AB41">
        <v>397.01</v>
      </c>
      <c r="AC41">
        <v>217.35</v>
      </c>
      <c r="AE41">
        <v>25.37</v>
      </c>
      <c r="AF41">
        <v>131.9</v>
      </c>
      <c r="AG41">
        <v>5106.93</v>
      </c>
      <c r="AI41">
        <v>27.57</v>
      </c>
      <c r="AJ41">
        <v>60.98</v>
      </c>
      <c r="AK41">
        <v>18.196100000000001</v>
      </c>
      <c r="AL41">
        <v>46.03</v>
      </c>
      <c r="AM41">
        <v>31.27</v>
      </c>
      <c r="AN41" t="e">
        <v>#N/A</v>
      </c>
      <c r="AO41">
        <v>109.1</v>
      </c>
      <c r="AP41">
        <v>28.56</v>
      </c>
      <c r="AQ41">
        <v>210.23</v>
      </c>
      <c r="AR41">
        <v>14.271100000000001</v>
      </c>
      <c r="AS41">
        <v>132.24</v>
      </c>
      <c r="AT41">
        <v>179.76</v>
      </c>
      <c r="AU41">
        <v>159.52000000000001</v>
      </c>
      <c r="AV41">
        <v>139.15</v>
      </c>
      <c r="AW41">
        <v>6.1529999999999996</v>
      </c>
      <c r="AX41">
        <v>3202.8</v>
      </c>
      <c r="AY41">
        <v>295039.21999999997</v>
      </c>
      <c r="AZ41">
        <v>2181.31</v>
      </c>
      <c r="BA41">
        <v>14593.94</v>
      </c>
      <c r="BB41">
        <v>30.296099999999999</v>
      </c>
      <c r="BC41">
        <v>388.21</v>
      </c>
      <c r="BD41">
        <v>105.32</v>
      </c>
      <c r="BE41">
        <v>172.69</v>
      </c>
      <c r="BF41">
        <v>37.716200000000001</v>
      </c>
      <c r="BG41">
        <v>135.76</v>
      </c>
      <c r="BH41">
        <v>62.96</v>
      </c>
      <c r="BJ41" t="e">
        <v>#N/A</v>
      </c>
      <c r="BK41">
        <v>81.16</v>
      </c>
      <c r="BL41">
        <v>48.73</v>
      </c>
      <c r="BM41">
        <v>122.12</v>
      </c>
      <c r="BN41">
        <v>38.515999999999998</v>
      </c>
      <c r="BO41">
        <v>191.59</v>
      </c>
      <c r="BP41">
        <v>161.37</v>
      </c>
      <c r="BQ41">
        <v>190.35</v>
      </c>
    </row>
    <row r="42" spans="1:69" ht="15.75" customHeight="1" x14ac:dyDescent="0.3">
      <c r="A42" s="1"/>
      <c r="C42" s="16">
        <v>45289</v>
      </c>
      <c r="D42">
        <v>1015.4</v>
      </c>
      <c r="E42">
        <v>35.880400000000002</v>
      </c>
      <c r="F42">
        <v>178.62</v>
      </c>
      <c r="G42">
        <v>156925.94</v>
      </c>
      <c r="I42">
        <v>282.5</v>
      </c>
      <c r="J42">
        <v>108.04</v>
      </c>
      <c r="K42">
        <v>132.44</v>
      </c>
      <c r="L42" t="e">
        <v>#N/A</v>
      </c>
      <c r="M42" s="16">
        <v>45289</v>
      </c>
      <c r="N42">
        <v>229.251</v>
      </c>
      <c r="O42" s="16">
        <v>45289</v>
      </c>
      <c r="P42">
        <v>128.63999999999999</v>
      </c>
      <c r="Q42">
        <v>86.18</v>
      </c>
      <c r="S42">
        <v>148.81</v>
      </c>
      <c r="T42">
        <v>152.68</v>
      </c>
      <c r="U42">
        <v>206.9</v>
      </c>
      <c r="V42">
        <v>152.69999999999999</v>
      </c>
      <c r="W42">
        <v>115.8</v>
      </c>
      <c r="X42">
        <v>44.9955</v>
      </c>
      <c r="Y42">
        <v>91.57</v>
      </c>
      <c r="Z42" t="e">
        <v>#N/A</v>
      </c>
      <c r="AA42">
        <v>239.06</v>
      </c>
      <c r="AB42">
        <v>429.29</v>
      </c>
      <c r="AC42">
        <v>233.95</v>
      </c>
      <c r="AE42">
        <v>27.63</v>
      </c>
      <c r="AF42">
        <v>127.56</v>
      </c>
      <c r="AG42">
        <v>5626.3</v>
      </c>
      <c r="AI42">
        <v>30.02</v>
      </c>
      <c r="AJ42">
        <v>66.3</v>
      </c>
      <c r="AK42">
        <v>20.229700000000001</v>
      </c>
      <c r="AL42">
        <v>49.36</v>
      </c>
      <c r="AM42">
        <v>33.74</v>
      </c>
      <c r="AN42" t="e">
        <v>#N/A</v>
      </c>
      <c r="AO42">
        <v>121.12</v>
      </c>
      <c r="AP42">
        <v>31.63</v>
      </c>
      <c r="AQ42">
        <v>235.25</v>
      </c>
      <c r="AR42">
        <v>14.979100000000001</v>
      </c>
      <c r="AS42">
        <v>145.05000000000001</v>
      </c>
      <c r="AT42">
        <v>193.54</v>
      </c>
      <c r="AU42">
        <v>174.4</v>
      </c>
      <c r="AV42">
        <v>154.79</v>
      </c>
      <c r="AW42">
        <v>6.835</v>
      </c>
      <c r="AX42">
        <v>3430.96</v>
      </c>
      <c r="AY42">
        <v>327441.59999999998</v>
      </c>
      <c r="AZ42">
        <v>2317.54</v>
      </c>
      <c r="BA42">
        <v>15897.15</v>
      </c>
      <c r="BB42">
        <v>32.270499999999998</v>
      </c>
      <c r="BC42">
        <v>397.69</v>
      </c>
      <c r="BD42">
        <v>113.33</v>
      </c>
      <c r="BE42">
        <v>186.89</v>
      </c>
      <c r="BF42">
        <v>39.1188</v>
      </c>
      <c r="BG42">
        <v>149.17099999999999</v>
      </c>
      <c r="BH42">
        <v>68.680000000000007</v>
      </c>
      <c r="BJ42" t="e">
        <v>#N/A</v>
      </c>
      <c r="BK42">
        <v>85.3</v>
      </c>
      <c r="BL42">
        <v>54.52</v>
      </c>
      <c r="BM42">
        <v>128.66999999999999</v>
      </c>
      <c r="BN42">
        <v>40.387</v>
      </c>
      <c r="BO42">
        <v>223.94</v>
      </c>
      <c r="BP42">
        <v>174.36</v>
      </c>
      <c r="BQ42">
        <v>190.35</v>
      </c>
    </row>
    <row r="43" spans="1:69" ht="15.75" customHeight="1" x14ac:dyDescent="0.3">
      <c r="A43" s="1"/>
      <c r="C43" s="16">
        <v>45379</v>
      </c>
      <c r="D43">
        <v>1005.27</v>
      </c>
      <c r="E43">
        <v>37.7791</v>
      </c>
      <c r="F43">
        <v>188.74</v>
      </c>
      <c r="G43">
        <v>166435.81</v>
      </c>
      <c r="I43">
        <v>313.18</v>
      </c>
      <c r="J43">
        <v>110.66</v>
      </c>
      <c r="K43">
        <v>134.84</v>
      </c>
      <c r="L43" t="e">
        <v>#N/A</v>
      </c>
      <c r="M43" s="16">
        <v>45379</v>
      </c>
      <c r="N43">
        <v>227.55099999999999</v>
      </c>
      <c r="O43" s="16">
        <v>45379</v>
      </c>
      <c r="P43">
        <v>129.28</v>
      </c>
      <c r="Q43">
        <v>92.025999999999996</v>
      </c>
      <c r="S43">
        <v>143.6</v>
      </c>
      <c r="T43">
        <v>154.13</v>
      </c>
      <c r="U43">
        <v>218.98</v>
      </c>
      <c r="V43">
        <v>150.58000000000001</v>
      </c>
      <c r="W43">
        <v>120.43</v>
      </c>
      <c r="X43">
        <v>45.408000000000001</v>
      </c>
      <c r="Y43">
        <v>97.06</v>
      </c>
      <c r="Z43" t="e">
        <v>#N/A</v>
      </c>
      <c r="AA43">
        <v>242.31</v>
      </c>
      <c r="AB43">
        <v>432.68</v>
      </c>
      <c r="AC43">
        <v>224.82</v>
      </c>
      <c r="AE43">
        <v>27.93</v>
      </c>
      <c r="AF43">
        <v>99.92</v>
      </c>
      <c r="AG43">
        <v>5909.55</v>
      </c>
      <c r="AI43" t="e">
        <v>#N/A</v>
      </c>
      <c r="AJ43">
        <v>68.010000000000005</v>
      </c>
      <c r="AK43">
        <v>20.800899999999999</v>
      </c>
      <c r="AL43">
        <v>53.65</v>
      </c>
      <c r="AM43">
        <v>35.81</v>
      </c>
      <c r="AN43" t="e">
        <v>#N/A</v>
      </c>
      <c r="AO43">
        <v>124.57</v>
      </c>
      <c r="AP43">
        <v>32.700000000000003</v>
      </c>
      <c r="AQ43">
        <v>250.46</v>
      </c>
      <c r="AR43">
        <v>16.8005</v>
      </c>
      <c r="AS43">
        <v>143.09</v>
      </c>
      <c r="AT43">
        <v>196.38</v>
      </c>
      <c r="AU43">
        <v>174.17</v>
      </c>
      <c r="AV43">
        <v>165.46</v>
      </c>
      <c r="AW43">
        <v>7.2210000000000001</v>
      </c>
      <c r="AX43">
        <v>3636.55</v>
      </c>
      <c r="AY43">
        <v>330160.09999999998</v>
      </c>
      <c r="AZ43">
        <v>2321.11</v>
      </c>
      <c r="BA43">
        <v>16287.6</v>
      </c>
      <c r="BB43">
        <v>32.163200000000003</v>
      </c>
      <c r="BC43">
        <v>420.96</v>
      </c>
      <c r="BD43">
        <v>116.97</v>
      </c>
      <c r="BE43">
        <v>190.46</v>
      </c>
      <c r="BF43">
        <v>37.466799999999999</v>
      </c>
      <c r="BG43">
        <v>156.78899999999999</v>
      </c>
      <c r="BH43">
        <v>73.5</v>
      </c>
      <c r="BJ43" t="e">
        <v>#N/A</v>
      </c>
      <c r="BK43">
        <v>84.8</v>
      </c>
      <c r="BL43">
        <v>55.95</v>
      </c>
      <c r="BM43">
        <v>141.36000000000001</v>
      </c>
      <c r="BN43">
        <v>41.939</v>
      </c>
      <c r="BO43">
        <v>228.04</v>
      </c>
      <c r="BP43">
        <v>177.11</v>
      </c>
      <c r="BQ43">
        <v>190.35</v>
      </c>
    </row>
    <row r="44" spans="1:69" ht="15.75" customHeight="1" x14ac:dyDescent="0.3">
      <c r="A44" s="1"/>
      <c r="C44" s="16">
        <v>45471</v>
      </c>
      <c r="D44">
        <v>989.14</v>
      </c>
      <c r="E44">
        <v>37.357900000000001</v>
      </c>
      <c r="F44">
        <v>183.25</v>
      </c>
      <c r="G44">
        <v>161994.04999999999</v>
      </c>
      <c r="I44">
        <v>297.95</v>
      </c>
      <c r="J44">
        <v>109</v>
      </c>
      <c r="K44">
        <v>132.63</v>
      </c>
      <c r="L44" t="e">
        <v>#N/A</v>
      </c>
      <c r="M44" s="16">
        <v>45471</v>
      </c>
      <c r="N44">
        <v>223.17500000000001</v>
      </c>
      <c r="O44" s="16">
        <v>45471</v>
      </c>
      <c r="P44">
        <v>126.41</v>
      </c>
      <c r="Q44">
        <v>91.442999999999998</v>
      </c>
      <c r="S44">
        <v>152.35</v>
      </c>
      <c r="T44">
        <v>155.63</v>
      </c>
      <c r="U44">
        <v>211.02</v>
      </c>
      <c r="V44">
        <v>144.72999999999999</v>
      </c>
      <c r="W44">
        <v>117.57</v>
      </c>
      <c r="X44">
        <v>44.818600000000004</v>
      </c>
      <c r="Y44">
        <v>102.17</v>
      </c>
      <c r="Z44" t="e">
        <v>#N/A</v>
      </c>
      <c r="AA44">
        <v>249.85</v>
      </c>
      <c r="AB44">
        <v>430.3</v>
      </c>
      <c r="AC44">
        <v>215.06</v>
      </c>
      <c r="AE44">
        <v>29.26</v>
      </c>
      <c r="AF44">
        <v>92.79</v>
      </c>
      <c r="AG44">
        <v>5773.18</v>
      </c>
      <c r="AI44" t="e">
        <v>#N/A</v>
      </c>
      <c r="AJ44">
        <v>72.67</v>
      </c>
      <c r="AK44">
        <v>21.5093</v>
      </c>
      <c r="AL44">
        <v>52.79</v>
      </c>
      <c r="AM44">
        <v>36.22</v>
      </c>
      <c r="AN44" t="e">
        <v>#N/A</v>
      </c>
      <c r="AO44">
        <v>120.96</v>
      </c>
      <c r="AP44">
        <v>31.96</v>
      </c>
      <c r="AQ44">
        <v>252.05</v>
      </c>
      <c r="AR44">
        <v>16.626799999999999</v>
      </c>
      <c r="AS44">
        <v>147.94999999999999</v>
      </c>
      <c r="AT44">
        <v>195.45</v>
      </c>
      <c r="AU44">
        <v>182.19</v>
      </c>
      <c r="AV44">
        <v>172.19</v>
      </c>
      <c r="AW44">
        <v>7.2753500000000004</v>
      </c>
      <c r="AX44">
        <v>3644.45</v>
      </c>
      <c r="AY44">
        <v>345451.13</v>
      </c>
      <c r="AZ44">
        <v>2331.0700000000002</v>
      </c>
      <c r="BA44">
        <v>16286.76</v>
      </c>
      <c r="BB44">
        <v>32.123600000000003</v>
      </c>
      <c r="BC44">
        <v>430.17</v>
      </c>
      <c r="BD44">
        <v>116.44</v>
      </c>
      <c r="BE44">
        <v>192.02</v>
      </c>
      <c r="BF44">
        <v>37.7393</v>
      </c>
      <c r="BG44">
        <v>155.298</v>
      </c>
      <c r="BH44" t="e">
        <v>#N/A</v>
      </c>
      <c r="BJ44" t="e">
        <v>#N/A</v>
      </c>
      <c r="BK44">
        <v>85.96</v>
      </c>
      <c r="BL44">
        <v>56.47</v>
      </c>
      <c r="BM44">
        <v>140.85</v>
      </c>
      <c r="BN44">
        <v>42.54</v>
      </c>
      <c r="BO44">
        <v>232.77</v>
      </c>
      <c r="BP44">
        <v>180.09</v>
      </c>
      <c r="BQ44">
        <v>190.35</v>
      </c>
    </row>
    <row r="45" spans="1:69" ht="15.75" customHeight="1" x14ac:dyDescent="0.3">
      <c r="C45" s="16">
        <v>45565</v>
      </c>
      <c r="D45">
        <v>1015.05</v>
      </c>
      <c r="E45">
        <v>39.131599999999999</v>
      </c>
      <c r="F45">
        <v>189.38030000000001</v>
      </c>
      <c r="G45">
        <v>167870.22</v>
      </c>
      <c r="I45">
        <v>306.70999999999998</v>
      </c>
      <c r="J45">
        <v>114.28</v>
      </c>
      <c r="K45">
        <v>138.35</v>
      </c>
      <c r="L45">
        <v>1006.75</v>
      </c>
      <c r="M45" s="16">
        <v>45565</v>
      </c>
      <c r="N45">
        <v>227.369</v>
      </c>
      <c r="O45" s="16">
        <v>45565</v>
      </c>
      <c r="P45">
        <v>129.94</v>
      </c>
      <c r="Q45">
        <v>90.361000000000004</v>
      </c>
      <c r="S45">
        <v>147.01</v>
      </c>
      <c r="T45">
        <v>160.65</v>
      </c>
      <c r="U45">
        <v>212.21</v>
      </c>
      <c r="V45">
        <v>145.13</v>
      </c>
      <c r="W45">
        <v>117.68</v>
      </c>
      <c r="X45">
        <v>48.0732</v>
      </c>
      <c r="Y45">
        <v>107.99</v>
      </c>
      <c r="Z45" t="e">
        <v>#N/A</v>
      </c>
      <c r="AA45">
        <v>265.70999999999998</v>
      </c>
      <c r="AB45">
        <v>439.7</v>
      </c>
      <c r="AC45">
        <v>225.42</v>
      </c>
      <c r="AE45">
        <v>29.37</v>
      </c>
      <c r="AF45">
        <v>89.33</v>
      </c>
      <c r="AG45">
        <v>5928.65</v>
      </c>
      <c r="AI45" t="e">
        <v>#N/A</v>
      </c>
      <c r="AJ45">
        <v>72.41</v>
      </c>
      <c r="AK45">
        <v>22.052499999999998</v>
      </c>
      <c r="AL45">
        <v>54.6</v>
      </c>
      <c r="AM45">
        <v>37.479999999999997</v>
      </c>
      <c r="AN45" t="e">
        <v>#N/A</v>
      </c>
      <c r="AO45">
        <v>127.44</v>
      </c>
      <c r="AP45">
        <v>33.68</v>
      </c>
      <c r="AQ45">
        <v>254.76</v>
      </c>
      <c r="AR45">
        <v>17.2789</v>
      </c>
      <c r="AS45">
        <v>144.99</v>
      </c>
      <c r="AT45">
        <v>199.13</v>
      </c>
      <c r="AU45">
        <v>184.04</v>
      </c>
      <c r="AV45">
        <v>176.97</v>
      </c>
      <c r="AW45">
        <v>7.7569999999999997</v>
      </c>
      <c r="AX45">
        <v>3734.61</v>
      </c>
      <c r="AY45">
        <v>351377.03</v>
      </c>
      <c r="AZ45">
        <v>2350.31</v>
      </c>
      <c r="BA45">
        <v>16350.43</v>
      </c>
      <c r="BB45">
        <v>33.136299999999999</v>
      </c>
      <c r="BC45">
        <v>414.91</v>
      </c>
      <c r="BD45">
        <v>120.33</v>
      </c>
      <c r="BE45">
        <v>188.12</v>
      </c>
      <c r="BF45">
        <v>38.808799999999998</v>
      </c>
      <c r="BG45">
        <v>159.62700000000001</v>
      </c>
      <c r="BH45" t="e">
        <v>#N/A</v>
      </c>
      <c r="BJ45" t="e">
        <v>#N/A</v>
      </c>
      <c r="BK45">
        <v>85.36</v>
      </c>
      <c r="BL45">
        <v>58.59</v>
      </c>
      <c r="BM45">
        <v>138.41</v>
      </c>
      <c r="BN45">
        <v>44.286999999999999</v>
      </c>
      <c r="BO45">
        <v>249.7</v>
      </c>
      <c r="BP45">
        <v>187.51</v>
      </c>
      <c r="BQ45">
        <v>218.39</v>
      </c>
    </row>
    <row r="46" spans="1:69" ht="15.75" customHeight="1" x14ac:dyDescent="0.3"/>
    <row r="47" spans="1:69" ht="15.75" customHeight="1" x14ac:dyDescent="0.3"/>
    <row r="48" spans="1:69"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EADC3-DABB-4A3E-8108-6BF58A1CEDDD}">
  <dimension ref="A1:BO42"/>
  <sheetViews>
    <sheetView workbookViewId="0">
      <selection sqref="A1:A1048576"/>
    </sheetView>
  </sheetViews>
  <sheetFormatPr baseColWidth="10" defaultRowHeight="14.4" x14ac:dyDescent="0.3"/>
  <cols>
    <col min="1" max="1" width="11.5546875" style="16"/>
  </cols>
  <sheetData>
    <row r="1" spans="1:67" x14ac:dyDescent="0.3">
      <c r="B1" t="s">
        <v>255</v>
      </c>
      <c r="C1" t="s">
        <v>256</v>
      </c>
      <c r="D1" t="s">
        <v>257</v>
      </c>
      <c r="E1" t="s">
        <v>258</v>
      </c>
      <c r="F1" t="s">
        <v>259</v>
      </c>
      <c r="G1" t="s">
        <v>260</v>
      </c>
      <c r="H1" t="s">
        <v>261</v>
      </c>
      <c r="I1" t="s">
        <v>262</v>
      </c>
      <c r="J1" t="s">
        <v>263</v>
      </c>
      <c r="K1" t="s">
        <v>264</v>
      </c>
      <c r="L1" t="s">
        <v>265</v>
      </c>
      <c r="M1" t="s">
        <v>266</v>
      </c>
      <c r="N1" t="s">
        <v>267</v>
      </c>
      <c r="O1" t="s">
        <v>268</v>
      </c>
      <c r="P1" t="s">
        <v>269</v>
      </c>
      <c r="Q1" t="s">
        <v>270</v>
      </c>
      <c r="R1" t="s">
        <v>271</v>
      </c>
      <c r="S1" t="s">
        <v>272</v>
      </c>
      <c r="T1" t="s">
        <v>273</v>
      </c>
      <c r="U1" t="s">
        <v>274</v>
      </c>
      <c r="V1" t="s">
        <v>275</v>
      </c>
      <c r="W1" t="s">
        <v>276</v>
      </c>
      <c r="X1" t="s">
        <v>277</v>
      </c>
      <c r="Y1" t="s">
        <v>278</v>
      </c>
      <c r="Z1" t="s">
        <v>279</v>
      </c>
      <c r="AA1" t="s">
        <v>278</v>
      </c>
      <c r="AB1" t="s">
        <v>279</v>
      </c>
      <c r="AC1" t="s">
        <v>280</v>
      </c>
      <c r="AD1" t="s">
        <v>281</v>
      </c>
      <c r="AE1" t="s">
        <v>282</v>
      </c>
      <c r="AF1" t="s">
        <v>283</v>
      </c>
      <c r="AG1" t="s">
        <v>284</v>
      </c>
      <c r="AH1" t="s">
        <v>285</v>
      </c>
      <c r="AI1" t="s">
        <v>286</v>
      </c>
      <c r="AJ1" t="s">
        <v>287</v>
      </c>
      <c r="AK1" t="s">
        <v>288</v>
      </c>
      <c r="AL1" t="s">
        <v>289</v>
      </c>
      <c r="AM1" t="s">
        <v>290</v>
      </c>
      <c r="AN1" t="s">
        <v>291</v>
      </c>
      <c r="AO1" t="s">
        <v>292</v>
      </c>
      <c r="AP1" t="s">
        <v>293</v>
      </c>
      <c r="AQ1" t="s">
        <v>294</v>
      </c>
      <c r="AR1" t="s">
        <v>295</v>
      </c>
      <c r="AS1" t="s">
        <v>296</v>
      </c>
      <c r="AT1" t="s">
        <v>297</v>
      </c>
      <c r="AU1" t="s">
        <v>298</v>
      </c>
      <c r="AV1" t="s">
        <v>299</v>
      </c>
      <c r="AW1" t="s">
        <v>300</v>
      </c>
      <c r="AX1" t="s">
        <v>301</v>
      </c>
      <c r="AY1" t="s">
        <v>302</v>
      </c>
      <c r="AZ1" t="s">
        <v>304</v>
      </c>
      <c r="BA1" t="s">
        <v>305</v>
      </c>
      <c r="BB1" t="s">
        <v>306</v>
      </c>
      <c r="BC1" t="s">
        <v>307</v>
      </c>
      <c r="BD1" t="s">
        <v>308</v>
      </c>
      <c r="BE1" t="s">
        <v>309</v>
      </c>
      <c r="BF1" t="s">
        <v>310</v>
      </c>
      <c r="BG1" t="s">
        <v>311</v>
      </c>
      <c r="BH1" t="s">
        <v>312</v>
      </c>
      <c r="BI1" t="s">
        <v>313</v>
      </c>
      <c r="BJ1" t="s">
        <v>314</v>
      </c>
      <c r="BK1" t="s">
        <v>315</v>
      </c>
      <c r="BL1" t="s">
        <v>316</v>
      </c>
      <c r="BM1" t="s">
        <v>317</v>
      </c>
      <c r="BN1" t="s">
        <v>318</v>
      </c>
      <c r="BO1" t="s">
        <v>319</v>
      </c>
    </row>
    <row r="2" spans="1:67" x14ac:dyDescent="0.3">
      <c r="B2" t="s">
        <v>324</v>
      </c>
      <c r="C2" t="s">
        <v>325</v>
      </c>
      <c r="D2" t="s">
        <v>326</v>
      </c>
      <c r="E2" t="s">
        <v>327</v>
      </c>
      <c r="F2" t="s">
        <v>329</v>
      </c>
      <c r="G2" t="s">
        <v>331</v>
      </c>
      <c r="H2" t="s">
        <v>69</v>
      </c>
      <c r="I2" t="s">
        <v>334</v>
      </c>
      <c r="J2" t="s">
        <v>336</v>
      </c>
      <c r="L2" t="s">
        <v>337</v>
      </c>
      <c r="N2" t="s">
        <v>338</v>
      </c>
      <c r="O2" t="s">
        <v>340</v>
      </c>
      <c r="P2" t="s">
        <v>342</v>
      </c>
      <c r="Q2" t="s">
        <v>344</v>
      </c>
      <c r="R2" t="s">
        <v>169</v>
      </c>
      <c r="S2" t="s">
        <v>346</v>
      </c>
      <c r="T2" t="s">
        <v>348</v>
      </c>
      <c r="U2" t="s">
        <v>350</v>
      </c>
      <c r="V2" t="s">
        <v>352</v>
      </c>
      <c r="W2" t="s">
        <v>353</v>
      </c>
      <c r="X2" t="s">
        <v>354</v>
      </c>
      <c r="Y2" t="s">
        <v>356</v>
      </c>
      <c r="Z2" t="s">
        <v>358</v>
      </c>
      <c r="AA2" t="s">
        <v>359</v>
      </c>
      <c r="AB2" t="s">
        <v>361</v>
      </c>
      <c r="AC2" t="s">
        <v>212</v>
      </c>
      <c r="AD2" t="s">
        <v>366</v>
      </c>
      <c r="AE2" t="s">
        <v>328</v>
      </c>
      <c r="AF2" t="s">
        <v>368</v>
      </c>
      <c r="AG2" t="s">
        <v>369</v>
      </c>
      <c r="AH2" t="s">
        <v>371</v>
      </c>
      <c r="AI2" t="s">
        <v>372</v>
      </c>
      <c r="AJ2" t="s">
        <v>373</v>
      </c>
      <c r="AK2" t="s">
        <v>121</v>
      </c>
      <c r="AL2" t="s">
        <v>376</v>
      </c>
      <c r="AM2" t="s">
        <v>378</v>
      </c>
      <c r="AN2" t="s">
        <v>380</v>
      </c>
      <c r="AO2" t="s">
        <v>382</v>
      </c>
      <c r="AP2" t="s">
        <v>384</v>
      </c>
      <c r="AQ2" t="s">
        <v>386</v>
      </c>
      <c r="AR2" t="s">
        <v>388</v>
      </c>
      <c r="AS2" t="s">
        <v>390</v>
      </c>
      <c r="AT2" t="s">
        <v>392</v>
      </c>
      <c r="AU2" t="s">
        <v>394</v>
      </c>
      <c r="AV2" t="s">
        <v>395</v>
      </c>
      <c r="AW2" t="s">
        <v>397</v>
      </c>
      <c r="AX2" t="s">
        <v>399</v>
      </c>
      <c r="AY2" t="s">
        <v>401</v>
      </c>
      <c r="AZ2" t="s">
        <v>403</v>
      </c>
      <c r="BA2" t="s">
        <v>405</v>
      </c>
      <c r="BB2" t="s">
        <v>407</v>
      </c>
      <c r="BC2" t="s">
        <v>409</v>
      </c>
      <c r="BD2" t="s">
        <v>411</v>
      </c>
      <c r="BE2" t="s">
        <v>413</v>
      </c>
      <c r="BF2" t="s">
        <v>415</v>
      </c>
      <c r="BG2" t="s">
        <v>417</v>
      </c>
      <c r="BH2" t="s">
        <v>419</v>
      </c>
      <c r="BI2" t="s">
        <v>420</v>
      </c>
      <c r="BJ2" t="s">
        <v>422</v>
      </c>
      <c r="BK2" t="s">
        <v>424</v>
      </c>
      <c r="BL2" t="s">
        <v>426</v>
      </c>
      <c r="BM2" t="s">
        <v>427</v>
      </c>
      <c r="BN2" t="s">
        <v>429</v>
      </c>
      <c r="BO2" t="s">
        <v>431</v>
      </c>
    </row>
    <row r="3" spans="1:67" x14ac:dyDescent="0.3">
      <c r="B3" t="s">
        <v>3333</v>
      </c>
      <c r="C3" t="s">
        <v>3333</v>
      </c>
      <c r="D3" t="s">
        <v>3333</v>
      </c>
      <c r="E3" t="s">
        <v>3333</v>
      </c>
      <c r="F3" t="s">
        <v>3333</v>
      </c>
      <c r="G3" t="s">
        <v>3333</v>
      </c>
      <c r="H3" t="s">
        <v>3333</v>
      </c>
      <c r="I3" t="s">
        <v>3333</v>
      </c>
      <c r="J3" t="s">
        <v>3333</v>
      </c>
      <c r="L3" t="s">
        <v>3333</v>
      </c>
      <c r="N3" t="s">
        <v>3333</v>
      </c>
      <c r="O3" t="s">
        <v>3333</v>
      </c>
      <c r="P3" t="s">
        <v>3333</v>
      </c>
      <c r="Q3" t="s">
        <v>3333</v>
      </c>
      <c r="R3" t="s">
        <v>3333</v>
      </c>
      <c r="S3" t="s">
        <v>3333</v>
      </c>
      <c r="T3" t="s">
        <v>3333</v>
      </c>
      <c r="U3" t="s">
        <v>3333</v>
      </c>
      <c r="V3" t="s">
        <v>3333</v>
      </c>
      <c r="W3" t="s">
        <v>3333</v>
      </c>
      <c r="X3" t="s">
        <v>3333</v>
      </c>
      <c r="Y3" t="s">
        <v>3333</v>
      </c>
      <c r="Z3" t="s">
        <v>3333</v>
      </c>
      <c r="AA3" t="s">
        <v>3333</v>
      </c>
      <c r="AB3" t="s">
        <v>3333</v>
      </c>
      <c r="AC3" t="s">
        <v>3333</v>
      </c>
      <c r="AD3" t="s">
        <v>3333</v>
      </c>
      <c r="AE3" t="s">
        <v>3333</v>
      </c>
      <c r="AF3" t="s">
        <v>3333</v>
      </c>
      <c r="AG3" t="s">
        <v>3333</v>
      </c>
      <c r="AH3" t="s">
        <v>3333</v>
      </c>
      <c r="AI3" t="s">
        <v>3333</v>
      </c>
      <c r="AJ3" t="s">
        <v>3333</v>
      </c>
      <c r="AK3" t="s">
        <v>3333</v>
      </c>
      <c r="AL3" t="s">
        <v>3333</v>
      </c>
      <c r="AM3" t="s">
        <v>3333</v>
      </c>
      <c r="AN3" t="s">
        <v>3333</v>
      </c>
      <c r="AO3" t="s">
        <v>3333</v>
      </c>
      <c r="AP3" t="s">
        <v>3333</v>
      </c>
      <c r="AQ3" t="s">
        <v>3333</v>
      </c>
      <c r="AR3" t="s">
        <v>3333</v>
      </c>
      <c r="AS3" t="s">
        <v>3333</v>
      </c>
      <c r="AT3" t="s">
        <v>3333</v>
      </c>
      <c r="AU3" t="s">
        <v>3333</v>
      </c>
      <c r="AV3" t="s">
        <v>3333</v>
      </c>
      <c r="AW3" t="s">
        <v>3333</v>
      </c>
      <c r="AX3" t="s">
        <v>3333</v>
      </c>
      <c r="AY3" t="s">
        <v>3333</v>
      </c>
      <c r="AZ3" t="s">
        <v>3333</v>
      </c>
      <c r="BA3" t="s">
        <v>3333</v>
      </c>
      <c r="BB3" t="s">
        <v>3333</v>
      </c>
      <c r="BC3" t="s">
        <v>3333</v>
      </c>
      <c r="BD3" t="s">
        <v>3333</v>
      </c>
      <c r="BE3" t="s">
        <v>3333</v>
      </c>
      <c r="BF3" t="s">
        <v>3333</v>
      </c>
      <c r="BG3" t="s">
        <v>3333</v>
      </c>
      <c r="BH3" t="s">
        <v>3333</v>
      </c>
      <c r="BI3" t="s">
        <v>3333</v>
      </c>
      <c r="BJ3" t="s">
        <v>3333</v>
      </c>
      <c r="BK3" t="s">
        <v>3333</v>
      </c>
      <c r="BL3" t="s">
        <v>3333</v>
      </c>
      <c r="BM3" t="s">
        <v>3333</v>
      </c>
      <c r="BN3" t="s">
        <v>3333</v>
      </c>
      <c r="BO3" t="s">
        <v>3333</v>
      </c>
    </row>
    <row r="4" spans="1:67" x14ac:dyDescent="0.3">
      <c r="A4" s="16">
        <v>42094</v>
      </c>
      <c r="B4" t="e">
        <v>#N/A</v>
      </c>
      <c r="C4">
        <v>21.1844</v>
      </c>
      <c r="D4">
        <v>123.13</v>
      </c>
      <c r="E4" t="e">
        <v>#N/A</v>
      </c>
      <c r="F4" t="e">
        <v>#N/A</v>
      </c>
      <c r="G4">
        <v>149.53</v>
      </c>
      <c r="H4" t="e">
        <v>#N/A</v>
      </c>
      <c r="I4" t="e">
        <v>#N/A</v>
      </c>
      <c r="J4" t="e">
        <v>#N/A</v>
      </c>
      <c r="K4">
        <v>42094</v>
      </c>
      <c r="L4">
        <v>175.25</v>
      </c>
      <c r="M4">
        <v>42094</v>
      </c>
      <c r="N4" t="e">
        <v>#N/A</v>
      </c>
      <c r="O4" t="e">
        <v>#N/A</v>
      </c>
      <c r="P4" t="e">
        <v>#N/A</v>
      </c>
      <c r="Q4" t="e">
        <v>#N/A</v>
      </c>
      <c r="R4" t="e">
        <v>#N/A</v>
      </c>
      <c r="S4">
        <v>146.22999999999999</v>
      </c>
      <c r="T4">
        <v>110.06</v>
      </c>
      <c r="U4">
        <v>103.03</v>
      </c>
      <c r="V4">
        <v>28.67</v>
      </c>
      <c r="W4" t="e">
        <v>#N/A</v>
      </c>
      <c r="X4">
        <v>128.22999999999999</v>
      </c>
      <c r="Y4">
        <v>130.91999999999999</v>
      </c>
      <c r="Z4">
        <v>230.91881000000001</v>
      </c>
      <c r="AA4">
        <v>131.25</v>
      </c>
      <c r="AB4" t="e">
        <v>#N/A</v>
      </c>
      <c r="AC4">
        <v>17.23</v>
      </c>
      <c r="AD4">
        <v>198.73</v>
      </c>
      <c r="AE4" t="e">
        <v>#N/A</v>
      </c>
      <c r="AF4" t="e">
        <v>#N/A</v>
      </c>
      <c r="AG4">
        <v>15.74</v>
      </c>
      <c r="AH4" t="e">
        <v>#N/A</v>
      </c>
      <c r="AI4">
        <v>11.77</v>
      </c>
      <c r="AJ4">
        <v>34.450000000000003</v>
      </c>
      <c r="AK4">
        <v>23.58</v>
      </c>
      <c r="AL4" t="e">
        <v>#N/A</v>
      </c>
      <c r="AM4" t="e">
        <v>#N/A</v>
      </c>
      <c r="AN4" t="e">
        <v>#N/A</v>
      </c>
      <c r="AO4">
        <v>137.19</v>
      </c>
      <c r="AP4" t="e">
        <v>#N/A</v>
      </c>
      <c r="AQ4" t="e">
        <v>#N/A</v>
      </c>
      <c r="AR4">
        <v>125.49</v>
      </c>
      <c r="AS4" t="e">
        <v>#N/A</v>
      </c>
      <c r="AT4" t="e">
        <v>#N/A</v>
      </c>
      <c r="AU4">
        <v>4.6379999999999999</v>
      </c>
      <c r="AV4" t="e">
        <v>#N/A</v>
      </c>
      <c r="AW4" t="e">
        <v>#N/A</v>
      </c>
      <c r="AX4">
        <v>1388.63</v>
      </c>
      <c r="AY4" t="e">
        <v>#N/A</v>
      </c>
      <c r="AZ4">
        <v>26.6905</v>
      </c>
      <c r="BA4">
        <v>234.85</v>
      </c>
      <c r="BB4" t="e">
        <v>#N/A</v>
      </c>
      <c r="BC4" t="e">
        <v>#N/A</v>
      </c>
      <c r="BD4">
        <v>37.119999999999997</v>
      </c>
      <c r="BE4" t="e">
        <v>#N/A</v>
      </c>
      <c r="BF4" t="e">
        <v>#N/A</v>
      </c>
      <c r="BG4" t="e">
        <v>#N/A</v>
      </c>
      <c r="BH4" t="e">
        <v>#N/A</v>
      </c>
      <c r="BI4" t="e">
        <v>#N/A</v>
      </c>
      <c r="BJ4" t="e">
        <v>#N/A</v>
      </c>
      <c r="BK4" t="e">
        <v>#N/A</v>
      </c>
      <c r="BL4">
        <v>36.729999999999997</v>
      </c>
      <c r="BM4">
        <v>110.42</v>
      </c>
      <c r="BN4" t="e">
        <v>#N/A</v>
      </c>
      <c r="BO4">
        <v>108.01</v>
      </c>
    </row>
    <row r="5" spans="1:67" x14ac:dyDescent="0.3">
      <c r="A5" s="16">
        <v>42185</v>
      </c>
      <c r="B5" t="e">
        <v>#N/A</v>
      </c>
      <c r="C5">
        <v>22.047899999999998</v>
      </c>
      <c r="D5">
        <v>124.02</v>
      </c>
      <c r="E5" t="e">
        <v>#N/A</v>
      </c>
      <c r="G5">
        <v>174.93</v>
      </c>
      <c r="H5" t="e">
        <v>#N/A</v>
      </c>
      <c r="I5" t="e">
        <v>#N/A</v>
      </c>
      <c r="J5" t="e">
        <v>#N/A</v>
      </c>
      <c r="K5">
        <v>42185</v>
      </c>
      <c r="L5">
        <v>177.2</v>
      </c>
      <c r="M5">
        <v>42185</v>
      </c>
      <c r="N5" t="e">
        <v>#N/A</v>
      </c>
      <c r="O5" t="e">
        <v>#N/A</v>
      </c>
      <c r="Q5" t="e">
        <v>#N/A</v>
      </c>
      <c r="R5" t="e">
        <v>#N/A</v>
      </c>
      <c r="S5">
        <v>146</v>
      </c>
      <c r="T5">
        <v>109.76</v>
      </c>
      <c r="U5">
        <v>107.98</v>
      </c>
      <c r="V5">
        <v>29.55</v>
      </c>
      <c r="W5" t="e">
        <v>#N/A</v>
      </c>
      <c r="X5">
        <v>128.22999999999999</v>
      </c>
      <c r="Y5">
        <v>135.12</v>
      </c>
      <c r="Z5">
        <v>244.30070000000001</v>
      </c>
      <c r="AA5">
        <v>136.78</v>
      </c>
      <c r="AC5">
        <v>17.86</v>
      </c>
      <c r="AD5">
        <v>194.82</v>
      </c>
      <c r="AE5" t="e">
        <v>#N/A</v>
      </c>
      <c r="AG5">
        <v>15.74</v>
      </c>
      <c r="AH5" t="e">
        <v>#N/A</v>
      </c>
      <c r="AI5">
        <v>12.1</v>
      </c>
      <c r="AJ5">
        <v>34.71</v>
      </c>
      <c r="AK5">
        <v>24.1</v>
      </c>
      <c r="AL5" t="e">
        <v>#N/A</v>
      </c>
      <c r="AM5" t="e">
        <v>#N/A</v>
      </c>
      <c r="AN5" t="e">
        <v>#N/A</v>
      </c>
      <c r="AO5">
        <v>139.96</v>
      </c>
      <c r="AP5" t="e">
        <v>#N/A</v>
      </c>
      <c r="AQ5" t="e">
        <v>#N/A</v>
      </c>
      <c r="AR5">
        <v>129.72</v>
      </c>
      <c r="AS5" t="e">
        <v>#N/A</v>
      </c>
      <c r="AT5" t="e">
        <v>#N/A</v>
      </c>
      <c r="AU5">
        <v>4.6989999999999998</v>
      </c>
      <c r="AV5" t="e">
        <v>#N/A</v>
      </c>
      <c r="AW5" t="e">
        <v>#N/A</v>
      </c>
      <c r="AX5">
        <v>1424.91</v>
      </c>
      <c r="AY5" t="e">
        <v>#N/A</v>
      </c>
      <c r="AZ5">
        <v>27.247599999999998</v>
      </c>
      <c r="BA5">
        <v>237.67</v>
      </c>
      <c r="BB5" t="e">
        <v>#N/A</v>
      </c>
      <c r="BC5" t="e">
        <v>#N/A</v>
      </c>
      <c r="BD5">
        <v>38.450000000000003</v>
      </c>
      <c r="BE5" t="e">
        <v>#N/A</v>
      </c>
      <c r="BF5" t="e">
        <v>#N/A</v>
      </c>
      <c r="BH5">
        <v>9.9556000000000004</v>
      </c>
      <c r="BI5" t="e">
        <v>#N/A</v>
      </c>
      <c r="BJ5">
        <v>37.479999999999997</v>
      </c>
      <c r="BK5" t="e">
        <v>#N/A</v>
      </c>
      <c r="BL5">
        <v>36.119999999999997</v>
      </c>
      <c r="BM5">
        <v>114.01</v>
      </c>
      <c r="BN5" t="e">
        <v>#N/A</v>
      </c>
      <c r="BO5">
        <v>114.77</v>
      </c>
    </row>
    <row r="6" spans="1:67" x14ac:dyDescent="0.3">
      <c r="A6" s="16">
        <v>42277</v>
      </c>
      <c r="B6" t="e">
        <v>#N/A</v>
      </c>
      <c r="C6">
        <v>22.1876</v>
      </c>
      <c r="D6">
        <v>119.34</v>
      </c>
      <c r="E6" t="e">
        <v>#N/A</v>
      </c>
      <c r="G6">
        <v>171.91</v>
      </c>
      <c r="H6" t="e">
        <v>#N/A</v>
      </c>
      <c r="I6" t="e">
        <v>#N/A</v>
      </c>
      <c r="J6" t="e">
        <v>#N/A</v>
      </c>
      <c r="K6">
        <v>42277</v>
      </c>
      <c r="L6">
        <v>172.5</v>
      </c>
      <c r="M6">
        <v>42277</v>
      </c>
      <c r="N6" t="e">
        <v>#N/A</v>
      </c>
      <c r="O6" t="e">
        <v>#N/A</v>
      </c>
      <c r="Q6" t="e">
        <v>#N/A</v>
      </c>
      <c r="R6" t="e">
        <v>#N/A</v>
      </c>
      <c r="S6">
        <v>133.16999999999999</v>
      </c>
      <c r="T6">
        <v>108</v>
      </c>
      <c r="U6">
        <v>105.4</v>
      </c>
      <c r="V6">
        <v>28.3</v>
      </c>
      <c r="W6" t="e">
        <v>#N/A</v>
      </c>
      <c r="X6">
        <v>128.22999999999999</v>
      </c>
      <c r="Y6">
        <v>135.33000000000001</v>
      </c>
      <c r="Z6">
        <v>245.76089999999999</v>
      </c>
      <c r="AA6">
        <v>137.97</v>
      </c>
      <c r="AC6">
        <v>17.37</v>
      </c>
      <c r="AD6">
        <v>172.37</v>
      </c>
      <c r="AE6" t="e">
        <v>#N/A</v>
      </c>
      <c r="AG6">
        <v>15.74</v>
      </c>
      <c r="AH6" t="e">
        <v>#N/A</v>
      </c>
      <c r="AI6">
        <v>11.38</v>
      </c>
      <c r="AJ6">
        <v>34.5</v>
      </c>
      <c r="AK6">
        <v>23.58</v>
      </c>
      <c r="AL6" t="e">
        <v>#N/A</v>
      </c>
      <c r="AM6" t="e">
        <v>#N/A</v>
      </c>
      <c r="AN6" t="e">
        <v>#N/A</v>
      </c>
      <c r="AO6">
        <v>139.97999999999999</v>
      </c>
      <c r="AP6" t="e">
        <v>#N/A</v>
      </c>
      <c r="AQ6" t="e">
        <v>#N/A</v>
      </c>
      <c r="AR6">
        <v>118.18</v>
      </c>
      <c r="AS6" t="e">
        <v>#N/A</v>
      </c>
      <c r="AT6" t="e">
        <v>#N/A</v>
      </c>
      <c r="AU6">
        <v>4.5960000000000001</v>
      </c>
      <c r="AV6" t="e">
        <v>#N/A</v>
      </c>
      <c r="AW6" t="e">
        <v>#N/A</v>
      </c>
      <c r="AX6">
        <v>1427.81</v>
      </c>
      <c r="AY6" t="e">
        <v>#N/A</v>
      </c>
      <c r="AZ6">
        <v>26.178799999999999</v>
      </c>
      <c r="BA6">
        <v>243.32</v>
      </c>
      <c r="BB6" t="e">
        <v>#N/A</v>
      </c>
      <c r="BC6" t="e">
        <v>#N/A</v>
      </c>
      <c r="BD6">
        <v>35.22</v>
      </c>
      <c r="BE6" t="e">
        <v>#N/A</v>
      </c>
      <c r="BF6" t="e">
        <v>#N/A</v>
      </c>
      <c r="BH6">
        <v>9.5305</v>
      </c>
      <c r="BI6" t="e">
        <v>#N/A</v>
      </c>
      <c r="BJ6">
        <v>35.24</v>
      </c>
      <c r="BK6" t="e">
        <v>#N/A</v>
      </c>
      <c r="BL6">
        <v>35.880000000000003</v>
      </c>
      <c r="BM6">
        <v>112.91</v>
      </c>
      <c r="BN6" t="e">
        <v>#N/A</v>
      </c>
      <c r="BO6">
        <v>111.85</v>
      </c>
    </row>
    <row r="7" spans="1:67" x14ac:dyDescent="0.3">
      <c r="A7" s="16">
        <v>42369</v>
      </c>
      <c r="B7" t="e">
        <v>#N/A</v>
      </c>
      <c r="C7">
        <v>24.453399999999998</v>
      </c>
      <c r="D7">
        <v>132.33000000000001</v>
      </c>
      <c r="E7" t="e">
        <v>#N/A</v>
      </c>
      <c r="G7">
        <v>180.86</v>
      </c>
      <c r="H7" t="e">
        <v>#N/A</v>
      </c>
      <c r="I7" t="e">
        <v>#N/A</v>
      </c>
      <c r="J7" t="e">
        <v>#N/A</v>
      </c>
      <c r="K7">
        <v>42368</v>
      </c>
      <c r="L7">
        <v>194.22</v>
      </c>
      <c r="M7">
        <v>42369</v>
      </c>
      <c r="N7" t="e">
        <v>#N/A</v>
      </c>
      <c r="O7" t="e">
        <v>#N/A</v>
      </c>
      <c r="Q7" t="e">
        <v>#N/A</v>
      </c>
      <c r="R7" t="e">
        <v>#N/A</v>
      </c>
      <c r="S7">
        <v>141.16</v>
      </c>
      <c r="T7">
        <v>117.25</v>
      </c>
      <c r="U7">
        <v>114.08</v>
      </c>
      <c r="V7">
        <v>31.41</v>
      </c>
      <c r="W7" t="e">
        <v>#N/A</v>
      </c>
      <c r="X7">
        <v>128.22999999999999</v>
      </c>
      <c r="Y7">
        <v>147.22</v>
      </c>
      <c r="Z7">
        <v>258.38810000000001</v>
      </c>
      <c r="AA7">
        <v>149.91</v>
      </c>
      <c r="AC7">
        <v>18.670000000000002</v>
      </c>
      <c r="AD7">
        <v>189.31</v>
      </c>
      <c r="AE7" t="e">
        <v>#N/A</v>
      </c>
      <c r="AG7">
        <v>23.44</v>
      </c>
      <c r="AH7" t="e">
        <v>#N/A</v>
      </c>
      <c r="AI7">
        <v>12.21</v>
      </c>
      <c r="AJ7">
        <v>38.700000000000003</v>
      </c>
      <c r="AK7">
        <v>25.87</v>
      </c>
      <c r="AL7" t="e">
        <v>#N/A</v>
      </c>
      <c r="AM7" t="e">
        <v>#N/A</v>
      </c>
      <c r="AN7" t="e">
        <v>#N/A</v>
      </c>
      <c r="AO7">
        <v>145.93</v>
      </c>
      <c r="AP7" t="e">
        <v>#N/A</v>
      </c>
      <c r="AQ7" t="e">
        <v>#N/A</v>
      </c>
      <c r="AR7">
        <v>132.61000000000001</v>
      </c>
      <c r="AS7" t="e">
        <v>#N/A</v>
      </c>
      <c r="AT7">
        <v>120.03</v>
      </c>
      <c r="AU7">
        <v>5.0880000000000001</v>
      </c>
      <c r="AV7" t="e">
        <v>#N/A</v>
      </c>
      <c r="AW7" t="e">
        <v>#N/A</v>
      </c>
      <c r="AX7">
        <v>1566.82</v>
      </c>
      <c r="AY7" t="e">
        <v>#N/A</v>
      </c>
      <c r="AZ7">
        <v>28.944800000000001</v>
      </c>
      <c r="BA7">
        <v>252.42</v>
      </c>
      <c r="BB7" t="e">
        <v>#N/A</v>
      </c>
      <c r="BC7" t="e">
        <v>#N/A</v>
      </c>
      <c r="BD7">
        <v>37.22</v>
      </c>
      <c r="BE7" t="e">
        <v>#N/A</v>
      </c>
      <c r="BF7" t="e">
        <v>#N/A</v>
      </c>
      <c r="BH7">
        <v>10.484</v>
      </c>
      <c r="BI7" t="e">
        <v>#N/A</v>
      </c>
      <c r="BJ7">
        <v>40.049999999999997</v>
      </c>
      <c r="BK7" t="e">
        <v>#N/A</v>
      </c>
      <c r="BL7">
        <v>37.03</v>
      </c>
      <c r="BM7">
        <v>125.47</v>
      </c>
      <c r="BN7" t="e">
        <v>#N/A</v>
      </c>
      <c r="BO7">
        <v>123.26</v>
      </c>
    </row>
    <row r="8" spans="1:67" x14ac:dyDescent="0.3">
      <c r="A8" s="16">
        <v>42460</v>
      </c>
      <c r="B8" t="e">
        <v>#N/A</v>
      </c>
      <c r="C8">
        <v>23.199100000000001</v>
      </c>
      <c r="D8">
        <v>126.38</v>
      </c>
      <c r="E8" t="e">
        <v>#N/A</v>
      </c>
      <c r="G8">
        <v>166.52</v>
      </c>
      <c r="H8" t="e">
        <v>#N/A</v>
      </c>
      <c r="I8" t="e">
        <v>#N/A</v>
      </c>
      <c r="J8" t="e">
        <v>#N/A</v>
      </c>
      <c r="K8">
        <v>42460</v>
      </c>
      <c r="L8">
        <v>175.25</v>
      </c>
      <c r="M8">
        <v>42460</v>
      </c>
      <c r="N8" t="e">
        <v>#N/A</v>
      </c>
      <c r="O8" t="e">
        <v>#N/A</v>
      </c>
      <c r="Q8" t="e">
        <v>#N/A</v>
      </c>
      <c r="R8" t="e">
        <v>#N/A</v>
      </c>
      <c r="S8">
        <v>130.35</v>
      </c>
      <c r="T8">
        <v>112.32</v>
      </c>
      <c r="U8">
        <v>110.08</v>
      </c>
      <c r="V8">
        <v>29.77</v>
      </c>
      <c r="W8" t="e">
        <v>#N/A</v>
      </c>
      <c r="X8">
        <v>128.22999999999999</v>
      </c>
      <c r="Y8">
        <v>142.30000000000001</v>
      </c>
      <c r="Z8">
        <v>254.6276</v>
      </c>
      <c r="AA8">
        <v>141.63</v>
      </c>
      <c r="AC8">
        <v>17.62</v>
      </c>
      <c r="AD8">
        <v>181.65</v>
      </c>
      <c r="AE8" t="e">
        <v>#N/A</v>
      </c>
      <c r="AG8">
        <v>21.1</v>
      </c>
      <c r="AH8" t="e">
        <v>#N/A</v>
      </c>
      <c r="AI8">
        <v>11.66</v>
      </c>
      <c r="AJ8">
        <v>35.71</v>
      </c>
      <c r="AK8">
        <v>23.89</v>
      </c>
      <c r="AL8" t="e">
        <v>#N/A</v>
      </c>
      <c r="AM8" t="e">
        <v>#N/A</v>
      </c>
      <c r="AN8" t="e">
        <v>#N/A</v>
      </c>
      <c r="AO8">
        <v>142.83000000000001</v>
      </c>
      <c r="AP8" t="e">
        <v>#N/A</v>
      </c>
      <c r="AQ8" t="e">
        <v>#N/A</v>
      </c>
      <c r="AR8">
        <v>124.86</v>
      </c>
      <c r="AS8" t="e">
        <v>#N/A</v>
      </c>
      <c r="AT8">
        <v>111.67</v>
      </c>
      <c r="AU8">
        <v>4.5149999999999997</v>
      </c>
      <c r="AV8" t="e">
        <v>#N/A</v>
      </c>
      <c r="AW8" t="e">
        <v>#N/A</v>
      </c>
      <c r="AX8">
        <v>1453.24</v>
      </c>
      <c r="AY8" t="e">
        <v>#N/A</v>
      </c>
      <c r="AZ8">
        <v>26.53</v>
      </c>
      <c r="BA8">
        <v>249.7</v>
      </c>
      <c r="BB8" t="e">
        <v>#N/A</v>
      </c>
      <c r="BC8" t="e">
        <v>#N/A</v>
      </c>
      <c r="BD8">
        <v>35.520000000000003</v>
      </c>
      <c r="BE8" t="e">
        <v>#N/A</v>
      </c>
      <c r="BF8">
        <v>44.56</v>
      </c>
      <c r="BH8">
        <v>9.6754999999999995</v>
      </c>
      <c r="BI8" t="e">
        <v>#N/A</v>
      </c>
      <c r="BJ8">
        <v>37.31</v>
      </c>
      <c r="BK8" t="e">
        <v>#N/A</v>
      </c>
      <c r="BL8">
        <v>35.21</v>
      </c>
      <c r="BM8">
        <v>121.94</v>
      </c>
      <c r="BN8" t="e">
        <v>#N/A</v>
      </c>
      <c r="BO8">
        <v>119.39</v>
      </c>
    </row>
    <row r="9" spans="1:67" x14ac:dyDescent="0.3">
      <c r="A9" s="16">
        <v>42551</v>
      </c>
      <c r="B9" t="e">
        <v>#N/A</v>
      </c>
      <c r="C9">
        <v>21.3247</v>
      </c>
      <c r="D9">
        <v>122.32</v>
      </c>
      <c r="E9">
        <v>96285.86</v>
      </c>
      <c r="G9">
        <v>151.13</v>
      </c>
      <c r="H9" t="e">
        <v>#N/A</v>
      </c>
      <c r="I9" t="e">
        <v>#N/A</v>
      </c>
      <c r="J9" t="e">
        <v>#N/A</v>
      </c>
      <c r="K9">
        <v>42551</v>
      </c>
      <c r="L9">
        <v>171.31</v>
      </c>
      <c r="M9">
        <v>42551</v>
      </c>
      <c r="N9" t="e">
        <v>#N/A</v>
      </c>
      <c r="O9" t="e">
        <v>#N/A</v>
      </c>
      <c r="Q9" t="e">
        <v>#N/A</v>
      </c>
      <c r="R9" t="e">
        <v>#N/A</v>
      </c>
      <c r="S9">
        <v>128.85</v>
      </c>
      <c r="T9">
        <v>111.39</v>
      </c>
      <c r="U9">
        <v>110.33</v>
      </c>
      <c r="V9">
        <v>28.57</v>
      </c>
      <c r="W9" t="e">
        <v>#N/A</v>
      </c>
      <c r="X9">
        <v>128.22999999999999</v>
      </c>
      <c r="Y9">
        <v>143.62</v>
      </c>
      <c r="Z9">
        <v>254.58358999999999</v>
      </c>
      <c r="AA9">
        <v>145.9</v>
      </c>
      <c r="AC9">
        <v>16.77</v>
      </c>
      <c r="AD9">
        <v>159.71</v>
      </c>
      <c r="AE9" t="e">
        <v>#N/A</v>
      </c>
      <c r="AG9">
        <v>19.55</v>
      </c>
      <c r="AH9" t="e">
        <v>#N/A</v>
      </c>
      <c r="AI9">
        <v>10.97</v>
      </c>
      <c r="AJ9">
        <v>34.29</v>
      </c>
      <c r="AK9">
        <v>22.66</v>
      </c>
      <c r="AL9" t="e">
        <v>#N/A</v>
      </c>
      <c r="AM9" t="e">
        <v>#N/A</v>
      </c>
      <c r="AN9" t="e">
        <v>#N/A</v>
      </c>
      <c r="AO9">
        <v>142.33000000000001</v>
      </c>
      <c r="AP9" t="e">
        <v>#N/A</v>
      </c>
      <c r="AQ9" t="e">
        <v>#N/A</v>
      </c>
      <c r="AR9">
        <v>117.96</v>
      </c>
      <c r="AS9" t="e">
        <v>#N/A</v>
      </c>
      <c r="AT9">
        <v>107.79</v>
      </c>
      <c r="AU9">
        <v>4.4770000000000003</v>
      </c>
      <c r="AV9" t="e">
        <v>#N/A</v>
      </c>
      <c r="AW9" t="e">
        <v>#N/A</v>
      </c>
      <c r="AX9">
        <v>1438.42</v>
      </c>
      <c r="AY9" t="e">
        <v>#N/A</v>
      </c>
      <c r="AZ9">
        <v>25.135100000000001</v>
      </c>
      <c r="BA9">
        <v>250.72</v>
      </c>
      <c r="BB9" t="e">
        <v>#N/A</v>
      </c>
      <c r="BC9" t="e">
        <v>#N/A</v>
      </c>
      <c r="BD9">
        <v>33.141100000000002</v>
      </c>
      <c r="BE9" t="e">
        <v>#N/A</v>
      </c>
      <c r="BF9">
        <v>41.74</v>
      </c>
      <c r="BH9">
        <v>8.9341000000000008</v>
      </c>
      <c r="BI9" t="e">
        <v>#N/A</v>
      </c>
      <c r="BJ9">
        <v>35.26</v>
      </c>
      <c r="BK9" t="e">
        <v>#N/A</v>
      </c>
      <c r="BL9">
        <v>31.16</v>
      </c>
      <c r="BM9">
        <v>122.79</v>
      </c>
      <c r="BN9" t="e">
        <v>#N/A</v>
      </c>
      <c r="BO9">
        <v>119.86</v>
      </c>
    </row>
    <row r="10" spans="1:67" x14ac:dyDescent="0.3">
      <c r="A10" s="16">
        <v>42643</v>
      </c>
      <c r="B10" t="e">
        <v>#N/A</v>
      </c>
      <c r="C10">
        <v>23.2227</v>
      </c>
      <c r="D10">
        <v>134.96</v>
      </c>
      <c r="E10">
        <v>107449.13</v>
      </c>
      <c r="G10">
        <v>166.2</v>
      </c>
      <c r="H10" t="e">
        <v>#N/A</v>
      </c>
      <c r="I10" t="e">
        <v>#N/A</v>
      </c>
      <c r="J10" t="e">
        <v>#N/A</v>
      </c>
      <c r="K10">
        <v>42643</v>
      </c>
      <c r="L10">
        <v>182.12</v>
      </c>
      <c r="M10">
        <v>42643</v>
      </c>
      <c r="N10" t="e">
        <v>#N/A</v>
      </c>
      <c r="O10" t="e">
        <v>#N/A</v>
      </c>
      <c r="Q10" t="e">
        <v>#N/A</v>
      </c>
      <c r="R10" t="e">
        <v>#N/A</v>
      </c>
      <c r="S10">
        <v>137.24</v>
      </c>
      <c r="T10">
        <v>117.89</v>
      </c>
      <c r="U10">
        <v>123.08</v>
      </c>
      <c r="V10">
        <v>30.54</v>
      </c>
      <c r="W10" t="e">
        <v>#N/A</v>
      </c>
      <c r="X10">
        <v>128.22999999999999</v>
      </c>
      <c r="Y10">
        <v>160.9</v>
      </c>
      <c r="Z10">
        <v>283.9522</v>
      </c>
      <c r="AA10">
        <v>158.56</v>
      </c>
      <c r="AC10">
        <v>18.37</v>
      </c>
      <c r="AD10">
        <v>167.31</v>
      </c>
      <c r="AE10" t="e">
        <v>#N/A</v>
      </c>
      <c r="AG10">
        <v>20.7</v>
      </c>
      <c r="AH10" t="e">
        <v>#N/A</v>
      </c>
      <c r="AI10">
        <v>12.07</v>
      </c>
      <c r="AJ10">
        <v>37.43</v>
      </c>
      <c r="AK10">
        <v>25.12</v>
      </c>
      <c r="AL10" t="e">
        <v>#N/A</v>
      </c>
      <c r="AM10" t="e">
        <v>#N/A</v>
      </c>
      <c r="AN10" t="e">
        <v>#N/A</v>
      </c>
      <c r="AO10">
        <v>154.34</v>
      </c>
      <c r="AP10" t="e">
        <v>#N/A</v>
      </c>
      <c r="AQ10" t="e">
        <v>#N/A</v>
      </c>
      <c r="AR10">
        <v>131.78</v>
      </c>
      <c r="AS10" t="e">
        <v>#N/A</v>
      </c>
      <c r="AT10">
        <v>118.93</v>
      </c>
      <c r="AU10">
        <v>4.8760000000000003</v>
      </c>
      <c r="AV10" t="e">
        <v>#N/A</v>
      </c>
      <c r="AW10" t="e">
        <v>#N/A</v>
      </c>
      <c r="AX10">
        <v>1564.1</v>
      </c>
      <c r="AY10" t="e">
        <v>#N/A</v>
      </c>
      <c r="AZ10">
        <v>27.318100000000001</v>
      </c>
      <c r="BA10">
        <v>281.10000000000002</v>
      </c>
      <c r="BB10" t="e">
        <v>#N/A</v>
      </c>
      <c r="BC10" t="e">
        <v>#N/A</v>
      </c>
      <c r="BD10">
        <v>36.5565</v>
      </c>
      <c r="BE10" t="e">
        <v>#N/A</v>
      </c>
      <c r="BF10">
        <v>44.96</v>
      </c>
      <c r="BH10">
        <v>9.64</v>
      </c>
      <c r="BI10" t="e">
        <v>#N/A</v>
      </c>
      <c r="BJ10">
        <v>38.880000000000003</v>
      </c>
      <c r="BK10" t="e">
        <v>#N/A</v>
      </c>
      <c r="BL10">
        <v>32.65</v>
      </c>
      <c r="BM10">
        <v>138.99</v>
      </c>
      <c r="BN10" t="e">
        <v>#N/A</v>
      </c>
      <c r="BO10">
        <v>135.33000000000001</v>
      </c>
    </row>
    <row r="11" spans="1:67" x14ac:dyDescent="0.3">
      <c r="A11" s="16">
        <v>42734</v>
      </c>
      <c r="B11" t="e">
        <v>#N/A</v>
      </c>
      <c r="C11">
        <v>23.2256</v>
      </c>
      <c r="D11">
        <v>136.02000000000001</v>
      </c>
      <c r="E11">
        <v>110125.38</v>
      </c>
      <c r="G11">
        <v>175.55</v>
      </c>
      <c r="H11" t="e">
        <v>#N/A</v>
      </c>
      <c r="I11" t="e">
        <v>#N/A</v>
      </c>
      <c r="J11" t="e">
        <v>#N/A</v>
      </c>
      <c r="K11">
        <v>42734</v>
      </c>
      <c r="L11">
        <v>178.51</v>
      </c>
      <c r="M11">
        <v>42734</v>
      </c>
      <c r="N11" t="e">
        <v>#N/A</v>
      </c>
      <c r="O11" t="e">
        <v>#N/A</v>
      </c>
      <c r="Q11" t="e">
        <v>#N/A</v>
      </c>
      <c r="R11" t="e">
        <v>#N/A</v>
      </c>
      <c r="S11">
        <v>137.97999999999999</v>
      </c>
      <c r="T11">
        <v>124.23</v>
      </c>
      <c r="U11">
        <v>131.85</v>
      </c>
      <c r="V11">
        <v>30.8</v>
      </c>
      <c r="W11" t="e">
        <v>#N/A</v>
      </c>
      <c r="X11">
        <v>157.83000000000001</v>
      </c>
      <c r="Y11">
        <v>167.5</v>
      </c>
      <c r="Z11">
        <v>306.56970000000001</v>
      </c>
      <c r="AA11">
        <v>168.26</v>
      </c>
      <c r="AC11">
        <v>19.03</v>
      </c>
      <c r="AD11">
        <v>191.6</v>
      </c>
      <c r="AE11" t="e">
        <v>#N/A</v>
      </c>
      <c r="AG11">
        <v>21.83</v>
      </c>
      <c r="AH11" t="e">
        <v>#N/A</v>
      </c>
      <c r="AI11">
        <v>12.766999999999999</v>
      </c>
      <c r="AJ11">
        <v>37.130000000000003</v>
      </c>
      <c r="AK11">
        <v>25.22</v>
      </c>
      <c r="AL11" t="e">
        <v>#N/A</v>
      </c>
      <c r="AM11" t="e">
        <v>#N/A</v>
      </c>
      <c r="AN11" t="e">
        <v>#N/A</v>
      </c>
      <c r="AO11">
        <v>163.80000000000001</v>
      </c>
      <c r="AP11" t="e">
        <v>#N/A</v>
      </c>
      <c r="AQ11" t="e">
        <v>#N/A</v>
      </c>
      <c r="AR11">
        <v>135.87</v>
      </c>
      <c r="AS11" t="e">
        <v>#N/A</v>
      </c>
      <c r="AT11">
        <v>119.99</v>
      </c>
      <c r="AU11">
        <v>4.7229999999999999</v>
      </c>
      <c r="AV11" t="e">
        <v>#N/A</v>
      </c>
      <c r="AW11" t="e">
        <v>#N/A</v>
      </c>
      <c r="AX11">
        <v>1615.32</v>
      </c>
      <c r="AY11" t="e">
        <v>#N/A</v>
      </c>
      <c r="AZ11">
        <v>27.5593</v>
      </c>
      <c r="BA11">
        <v>305.52999999999997</v>
      </c>
      <c r="BB11" t="e">
        <v>#N/A</v>
      </c>
      <c r="BC11" t="e">
        <v>#N/A</v>
      </c>
      <c r="BD11">
        <v>38.370899999999999</v>
      </c>
      <c r="BE11" t="e">
        <v>#N/A</v>
      </c>
      <c r="BF11">
        <v>46.32</v>
      </c>
      <c r="BH11">
        <v>9.8424999999999994</v>
      </c>
      <c r="BI11" t="e">
        <v>#N/A</v>
      </c>
      <c r="BJ11">
        <v>39.61</v>
      </c>
      <c r="BK11" t="e">
        <v>#N/A</v>
      </c>
      <c r="BL11">
        <v>33.79</v>
      </c>
      <c r="BM11">
        <v>143.53</v>
      </c>
      <c r="BN11" t="e">
        <v>#N/A</v>
      </c>
      <c r="BO11">
        <v>138.97999999999999</v>
      </c>
    </row>
    <row r="12" spans="1:67" x14ac:dyDescent="0.3">
      <c r="A12" s="16">
        <v>42825</v>
      </c>
      <c r="B12" t="e">
        <v>#N/A</v>
      </c>
      <c r="C12">
        <v>24.576499999999999</v>
      </c>
      <c r="D12">
        <v>148.54</v>
      </c>
      <c r="E12">
        <v>118332.18</v>
      </c>
      <c r="G12">
        <v>193.52</v>
      </c>
      <c r="H12" t="e">
        <v>#N/A</v>
      </c>
      <c r="I12" t="e">
        <v>#N/A</v>
      </c>
      <c r="J12" t="e">
        <v>#N/A</v>
      </c>
      <c r="K12">
        <v>42825</v>
      </c>
      <c r="L12">
        <v>189.52</v>
      </c>
      <c r="M12">
        <v>42825</v>
      </c>
      <c r="N12" t="e">
        <v>#N/A</v>
      </c>
      <c r="O12" t="e">
        <v>#N/A</v>
      </c>
      <c r="Q12" t="e">
        <v>#N/A</v>
      </c>
      <c r="R12" t="e">
        <v>#N/A</v>
      </c>
      <c r="S12">
        <v>147.66999999999999</v>
      </c>
      <c r="T12">
        <v>133.13999999999999</v>
      </c>
      <c r="U12">
        <v>139.43</v>
      </c>
      <c r="V12">
        <v>33.67</v>
      </c>
      <c r="W12" t="e">
        <v>#N/A</v>
      </c>
      <c r="X12">
        <v>169.91</v>
      </c>
      <c r="Y12">
        <v>183.2</v>
      </c>
      <c r="Z12">
        <v>327.52697999999998</v>
      </c>
      <c r="AA12">
        <v>180.72</v>
      </c>
      <c r="AC12">
        <v>19.989999999999998</v>
      </c>
      <c r="AD12">
        <v>211.24</v>
      </c>
      <c r="AE12" t="e">
        <v>#N/A</v>
      </c>
      <c r="AG12">
        <v>22.97</v>
      </c>
      <c r="AH12" t="e">
        <v>#N/A</v>
      </c>
      <c r="AI12">
        <v>13.970599999999999</v>
      </c>
      <c r="AJ12">
        <v>40.49</v>
      </c>
      <c r="AK12">
        <v>27.25</v>
      </c>
      <c r="AL12" t="e">
        <v>#N/A</v>
      </c>
      <c r="AM12" t="e">
        <v>#N/A</v>
      </c>
      <c r="AN12" t="e">
        <v>#N/A</v>
      </c>
      <c r="AO12">
        <v>179.73</v>
      </c>
      <c r="AP12">
        <v>10.404500000000001</v>
      </c>
      <c r="AQ12" t="e">
        <v>#N/A</v>
      </c>
      <c r="AR12">
        <v>146.05000000000001</v>
      </c>
      <c r="AS12" t="e">
        <v>#N/A</v>
      </c>
      <c r="AT12">
        <v>125.16</v>
      </c>
      <c r="AU12">
        <v>5.0590000000000002</v>
      </c>
      <c r="AV12" t="e">
        <v>#N/A</v>
      </c>
      <c r="AW12" t="e">
        <v>#N/A</v>
      </c>
      <c r="AX12">
        <v>1771.42</v>
      </c>
      <c r="AY12" t="e">
        <v>#N/A</v>
      </c>
      <c r="AZ12">
        <v>29.9925</v>
      </c>
      <c r="BA12">
        <v>330.04</v>
      </c>
      <c r="BB12" t="e">
        <v>#N/A</v>
      </c>
      <c r="BC12" t="e">
        <v>#N/A</v>
      </c>
      <c r="BD12">
        <v>41.257199999999997</v>
      </c>
      <c r="BE12" t="e">
        <v>#N/A</v>
      </c>
      <c r="BF12">
        <v>50.5</v>
      </c>
      <c r="BH12">
        <v>10.5402</v>
      </c>
      <c r="BI12" t="e">
        <v>#N/A</v>
      </c>
      <c r="BJ12">
        <v>43.21</v>
      </c>
      <c r="BK12" t="e">
        <v>#N/A</v>
      </c>
      <c r="BL12">
        <v>36.97</v>
      </c>
      <c r="BM12">
        <v>159.68</v>
      </c>
      <c r="BN12" t="e">
        <v>#N/A</v>
      </c>
      <c r="BO12">
        <v>153.36000000000001</v>
      </c>
    </row>
    <row r="13" spans="1:67" x14ac:dyDescent="0.3">
      <c r="A13" s="16">
        <v>42916</v>
      </c>
      <c r="B13" t="e">
        <v>#N/A</v>
      </c>
      <c r="C13">
        <v>25.8935</v>
      </c>
      <c r="D13">
        <v>160.15</v>
      </c>
      <c r="E13">
        <v>128778.66</v>
      </c>
      <c r="G13">
        <v>198.42</v>
      </c>
      <c r="H13" t="e">
        <v>#N/A</v>
      </c>
      <c r="I13" t="e">
        <v>#N/A</v>
      </c>
      <c r="J13" t="e">
        <v>#N/A</v>
      </c>
      <c r="K13">
        <v>42916</v>
      </c>
      <c r="L13">
        <v>192.62</v>
      </c>
      <c r="M13">
        <v>42916</v>
      </c>
      <c r="N13" t="e">
        <v>#N/A</v>
      </c>
      <c r="O13" t="e">
        <v>#N/A</v>
      </c>
      <c r="Q13" t="e">
        <v>#N/A</v>
      </c>
      <c r="R13" t="e">
        <v>#N/A</v>
      </c>
      <c r="S13">
        <v>152.44999999999999</v>
      </c>
      <c r="T13">
        <v>145.65</v>
      </c>
      <c r="U13">
        <v>148.07</v>
      </c>
      <c r="V13">
        <v>35.549999999999997</v>
      </c>
      <c r="W13" t="e">
        <v>#N/A</v>
      </c>
      <c r="X13">
        <v>180.83</v>
      </c>
      <c r="Y13">
        <v>199.4</v>
      </c>
      <c r="Z13">
        <v>367.5668</v>
      </c>
      <c r="AA13">
        <v>196.05</v>
      </c>
      <c r="AC13">
        <v>20.91</v>
      </c>
      <c r="AD13">
        <v>224.43</v>
      </c>
      <c r="AE13" t="e">
        <v>#N/A</v>
      </c>
      <c r="AG13">
        <v>23.61</v>
      </c>
      <c r="AH13">
        <v>49.5</v>
      </c>
      <c r="AI13">
        <v>14.5876</v>
      </c>
      <c r="AJ13">
        <v>42.01</v>
      </c>
      <c r="AK13">
        <v>28.43</v>
      </c>
      <c r="AL13" t="e">
        <v>#N/A</v>
      </c>
      <c r="AM13" t="e">
        <v>#N/A</v>
      </c>
      <c r="AN13" t="e">
        <v>#N/A</v>
      </c>
      <c r="AO13">
        <v>189.88</v>
      </c>
      <c r="AP13">
        <v>10.4017</v>
      </c>
      <c r="AQ13" t="e">
        <v>#N/A</v>
      </c>
      <c r="AR13">
        <v>152.96</v>
      </c>
      <c r="AS13" t="e">
        <v>#N/A</v>
      </c>
      <c r="AT13">
        <v>130.19</v>
      </c>
      <c r="AU13">
        <v>5.218</v>
      </c>
      <c r="AV13" t="e">
        <v>#N/A</v>
      </c>
      <c r="AW13" t="e">
        <v>#N/A</v>
      </c>
      <c r="AX13">
        <v>1902.27</v>
      </c>
      <c r="AY13" t="e">
        <v>#N/A</v>
      </c>
      <c r="AZ13">
        <v>31.1646</v>
      </c>
      <c r="BA13">
        <v>350.9</v>
      </c>
      <c r="BB13" t="e">
        <v>#N/A</v>
      </c>
      <c r="BC13" t="e">
        <v>#N/A</v>
      </c>
      <c r="BD13">
        <v>43.939300000000003</v>
      </c>
      <c r="BE13" t="e">
        <v>#N/A</v>
      </c>
      <c r="BF13">
        <v>51.86</v>
      </c>
      <c r="BH13">
        <v>10.7517</v>
      </c>
      <c r="BI13" t="e">
        <v>#N/A</v>
      </c>
      <c r="BJ13">
        <v>47.12</v>
      </c>
      <c r="BK13" t="e">
        <v>#N/A</v>
      </c>
      <c r="BL13">
        <v>38.94</v>
      </c>
      <c r="BM13">
        <v>175.15</v>
      </c>
      <c r="BN13" t="e">
        <v>#N/A</v>
      </c>
      <c r="BO13">
        <v>168.55</v>
      </c>
    </row>
    <row r="14" spans="1:67" x14ac:dyDescent="0.3">
      <c r="A14" s="16">
        <v>43007</v>
      </c>
      <c r="B14" t="e">
        <v>#N/A</v>
      </c>
      <c r="C14">
        <v>27.4117</v>
      </c>
      <c r="D14">
        <v>166.19</v>
      </c>
      <c r="E14">
        <v>133839.60999999999</v>
      </c>
      <c r="G14">
        <v>219.88</v>
      </c>
      <c r="H14" t="e">
        <v>#N/A</v>
      </c>
      <c r="I14" t="e">
        <v>#N/A</v>
      </c>
      <c r="J14" t="e">
        <v>#N/A</v>
      </c>
      <c r="K14">
        <v>43007</v>
      </c>
      <c r="L14">
        <v>203.39</v>
      </c>
      <c r="M14">
        <v>43007</v>
      </c>
      <c r="N14" t="e">
        <v>#N/A</v>
      </c>
      <c r="O14" t="e">
        <v>#N/A</v>
      </c>
      <c r="Q14" t="e">
        <v>#N/A</v>
      </c>
      <c r="R14" t="e">
        <v>#N/A</v>
      </c>
      <c r="S14">
        <v>155.21</v>
      </c>
      <c r="T14">
        <v>150.47999999999999</v>
      </c>
      <c r="U14">
        <v>137.41</v>
      </c>
      <c r="V14">
        <v>36.58</v>
      </c>
      <c r="W14" t="e">
        <v>#N/A</v>
      </c>
      <c r="X14">
        <v>183.23</v>
      </c>
      <c r="Y14">
        <v>209.32</v>
      </c>
      <c r="Z14">
        <v>372.75619999999998</v>
      </c>
      <c r="AA14">
        <v>204.04</v>
      </c>
      <c r="AC14">
        <v>21.96</v>
      </c>
      <c r="AD14">
        <v>234.62</v>
      </c>
      <c r="AE14" t="e">
        <v>#N/A</v>
      </c>
      <c r="AG14">
        <v>24.97</v>
      </c>
      <c r="AH14">
        <v>52.16</v>
      </c>
      <c r="AI14">
        <v>15.103</v>
      </c>
      <c r="AJ14">
        <v>45.39</v>
      </c>
      <c r="AK14">
        <v>30.43</v>
      </c>
      <c r="AL14" t="e">
        <v>#N/A</v>
      </c>
      <c r="AM14" t="e">
        <v>#N/A</v>
      </c>
      <c r="AN14" t="e">
        <v>#N/A</v>
      </c>
      <c r="AO14">
        <v>196.57</v>
      </c>
      <c r="AP14">
        <v>10.609</v>
      </c>
      <c r="AQ14" t="e">
        <v>#N/A</v>
      </c>
      <c r="AR14">
        <v>161.53</v>
      </c>
      <c r="AS14" t="e">
        <v>#N/A</v>
      </c>
      <c r="AT14">
        <v>139.15</v>
      </c>
      <c r="AU14">
        <v>5.4219999999999997</v>
      </c>
      <c r="AV14" t="e">
        <v>#N/A</v>
      </c>
      <c r="AW14">
        <v>254756.77</v>
      </c>
      <c r="AX14">
        <v>2004.46</v>
      </c>
      <c r="AY14" t="e">
        <v>#N/A</v>
      </c>
      <c r="AZ14">
        <v>33.2834</v>
      </c>
      <c r="BA14">
        <v>356.37</v>
      </c>
      <c r="BB14" t="e">
        <v>#N/A</v>
      </c>
      <c r="BC14" t="e">
        <v>#N/A</v>
      </c>
      <c r="BD14">
        <v>45.903399999999998</v>
      </c>
      <c r="BE14" t="e">
        <v>#N/A</v>
      </c>
      <c r="BF14">
        <v>54.64</v>
      </c>
      <c r="BH14">
        <v>11.3363</v>
      </c>
      <c r="BI14" t="e">
        <v>#N/A</v>
      </c>
      <c r="BJ14">
        <v>49.86</v>
      </c>
      <c r="BK14" t="e">
        <v>#N/A</v>
      </c>
      <c r="BL14">
        <v>40.39</v>
      </c>
      <c r="BM14">
        <v>184.3</v>
      </c>
      <c r="BN14" t="e">
        <v>#N/A</v>
      </c>
      <c r="BO14">
        <v>176.24</v>
      </c>
    </row>
    <row r="15" spans="1:67" x14ac:dyDescent="0.3">
      <c r="A15" s="16">
        <v>43098</v>
      </c>
      <c r="B15" t="e">
        <v>#N/A</v>
      </c>
      <c r="C15">
        <v>27.980399999999999</v>
      </c>
      <c r="D15">
        <v>173.1</v>
      </c>
      <c r="E15">
        <v>139768.1</v>
      </c>
      <c r="G15">
        <v>227.12</v>
      </c>
      <c r="H15" t="e">
        <v>#N/A</v>
      </c>
      <c r="I15" t="e">
        <v>#N/A</v>
      </c>
      <c r="J15" t="e">
        <v>#N/A</v>
      </c>
      <c r="K15">
        <v>43098</v>
      </c>
      <c r="L15">
        <v>204.51</v>
      </c>
      <c r="M15">
        <v>43098</v>
      </c>
      <c r="N15" t="e">
        <v>#N/A</v>
      </c>
      <c r="O15" t="e">
        <v>#N/A</v>
      </c>
      <c r="Q15" t="e">
        <v>#N/A</v>
      </c>
      <c r="R15" t="e">
        <v>#N/A</v>
      </c>
      <c r="S15">
        <v>157.01</v>
      </c>
      <c r="T15">
        <v>156.66</v>
      </c>
      <c r="U15">
        <v>137.79</v>
      </c>
      <c r="V15">
        <v>36.9</v>
      </c>
      <c r="W15" t="e">
        <v>#N/A</v>
      </c>
      <c r="X15">
        <v>185.7</v>
      </c>
      <c r="Y15">
        <v>207.61</v>
      </c>
      <c r="Z15">
        <v>366.18371999999999</v>
      </c>
      <c r="AA15">
        <v>205.5</v>
      </c>
      <c r="AC15">
        <v>22.46</v>
      </c>
      <c r="AD15">
        <v>253.68</v>
      </c>
      <c r="AE15" t="e">
        <v>#N/A</v>
      </c>
      <c r="AG15">
        <v>25.22</v>
      </c>
      <c r="AH15">
        <v>52.64</v>
      </c>
      <c r="AI15">
        <v>14.983499999999999</v>
      </c>
      <c r="AJ15">
        <v>46.37</v>
      </c>
      <c r="AK15">
        <v>30.87</v>
      </c>
      <c r="AL15" t="e">
        <v>#N/A</v>
      </c>
      <c r="AM15" t="e">
        <v>#N/A</v>
      </c>
      <c r="AN15" t="e">
        <v>#N/A</v>
      </c>
      <c r="AO15">
        <v>192.94</v>
      </c>
      <c r="AP15">
        <v>10.806699999999999</v>
      </c>
      <c r="AQ15" t="e">
        <v>#N/A</v>
      </c>
      <c r="AR15">
        <v>162.86000000000001</v>
      </c>
      <c r="AS15" t="e">
        <v>#N/A</v>
      </c>
      <c r="AT15">
        <v>143.26</v>
      </c>
      <c r="AU15">
        <v>5.4610000000000003</v>
      </c>
      <c r="AV15" t="e">
        <v>#N/A</v>
      </c>
      <c r="AW15">
        <v>261498.3</v>
      </c>
      <c r="AX15">
        <v>2024.7</v>
      </c>
      <c r="AY15" t="e">
        <v>#N/A</v>
      </c>
      <c r="AZ15">
        <v>34.1877</v>
      </c>
      <c r="BA15">
        <v>363.06</v>
      </c>
      <c r="BB15" t="e">
        <v>#N/A</v>
      </c>
      <c r="BC15" t="e">
        <v>#N/A</v>
      </c>
      <c r="BD15">
        <v>46.3917</v>
      </c>
      <c r="BE15" t="e">
        <v>#N/A</v>
      </c>
      <c r="BF15">
        <v>55.86</v>
      </c>
      <c r="BH15">
        <v>11.362399999999999</v>
      </c>
      <c r="BI15" t="e">
        <v>#N/A</v>
      </c>
      <c r="BJ15">
        <v>51.47</v>
      </c>
      <c r="BK15" t="e">
        <v>#N/A</v>
      </c>
      <c r="BL15">
        <v>41.15</v>
      </c>
      <c r="BM15">
        <v>181.49</v>
      </c>
      <c r="BN15" t="e">
        <v>#N/A</v>
      </c>
      <c r="BO15">
        <v>173.69</v>
      </c>
    </row>
    <row r="16" spans="1:67" x14ac:dyDescent="0.3">
      <c r="A16" s="16">
        <v>43188</v>
      </c>
      <c r="B16" t="e">
        <v>#N/A</v>
      </c>
      <c r="C16">
        <v>27.812000000000001</v>
      </c>
      <c r="D16">
        <v>166.79</v>
      </c>
      <c r="E16">
        <v>134897.60000000001</v>
      </c>
      <c r="G16">
        <v>213.17</v>
      </c>
      <c r="H16" t="e">
        <v>#N/A</v>
      </c>
      <c r="I16" t="e">
        <v>#N/A</v>
      </c>
      <c r="J16" t="e">
        <v>#N/A</v>
      </c>
      <c r="K16">
        <v>43188</v>
      </c>
      <c r="L16">
        <v>205.18</v>
      </c>
      <c r="M16">
        <v>43188</v>
      </c>
      <c r="N16" t="e">
        <v>#N/A</v>
      </c>
      <c r="O16" t="e">
        <v>#N/A</v>
      </c>
      <c r="Q16" t="e">
        <v>#N/A</v>
      </c>
      <c r="R16" t="e">
        <v>#N/A</v>
      </c>
      <c r="S16">
        <v>151.94999999999999</v>
      </c>
      <c r="T16">
        <v>152.30000000000001</v>
      </c>
      <c r="U16">
        <v>129.85</v>
      </c>
      <c r="V16">
        <v>37.729999999999997</v>
      </c>
      <c r="W16" t="e">
        <v>#N/A</v>
      </c>
      <c r="X16">
        <v>184.71</v>
      </c>
      <c r="Y16">
        <v>205.61</v>
      </c>
      <c r="Z16">
        <v>363.21789999999999</v>
      </c>
      <c r="AA16">
        <v>208.02</v>
      </c>
      <c r="AC16">
        <v>22.16</v>
      </c>
      <c r="AD16">
        <v>253.1</v>
      </c>
      <c r="AE16" t="e">
        <v>#N/A</v>
      </c>
      <c r="AG16">
        <v>24.31</v>
      </c>
      <c r="AH16">
        <v>50.67</v>
      </c>
      <c r="AI16">
        <v>14.6311</v>
      </c>
      <c r="AJ16">
        <v>46.05</v>
      </c>
      <c r="AK16">
        <v>30.14</v>
      </c>
      <c r="AL16" t="e">
        <v>#N/A</v>
      </c>
      <c r="AM16" t="e">
        <v>#N/A</v>
      </c>
      <c r="AN16" t="e">
        <v>#N/A</v>
      </c>
      <c r="AO16">
        <v>204.11</v>
      </c>
      <c r="AP16">
        <v>10.505699999999999</v>
      </c>
      <c r="AQ16" t="e">
        <v>#N/A</v>
      </c>
      <c r="AR16">
        <v>155.1</v>
      </c>
      <c r="AS16" t="e">
        <v>#N/A</v>
      </c>
      <c r="AT16">
        <v>142.1</v>
      </c>
      <c r="AU16">
        <v>5.3029999999999999</v>
      </c>
      <c r="AV16" t="e">
        <v>#N/A</v>
      </c>
      <c r="AW16">
        <v>261720.47</v>
      </c>
      <c r="AX16">
        <v>1976.64</v>
      </c>
      <c r="AY16">
        <v>12906.77</v>
      </c>
      <c r="AZ16">
        <v>32.670299999999997</v>
      </c>
      <c r="BA16">
        <v>368.98</v>
      </c>
      <c r="BB16" t="e">
        <v>#N/A</v>
      </c>
      <c r="BC16">
        <v>153.72999999999999</v>
      </c>
      <c r="BD16">
        <v>44.672699999999999</v>
      </c>
      <c r="BE16" t="e">
        <v>#N/A</v>
      </c>
      <c r="BF16">
        <v>53.96</v>
      </c>
      <c r="BH16">
        <v>10.837899999999999</v>
      </c>
      <c r="BI16" t="e">
        <v>#N/A</v>
      </c>
      <c r="BJ16">
        <v>50.5</v>
      </c>
      <c r="BK16" t="e">
        <v>#N/A</v>
      </c>
      <c r="BL16">
        <v>39.6</v>
      </c>
      <c r="BM16">
        <v>178.91</v>
      </c>
      <c r="BN16" t="e">
        <v>#N/A</v>
      </c>
      <c r="BO16">
        <v>170.71</v>
      </c>
    </row>
    <row r="17" spans="1:67" x14ac:dyDescent="0.3">
      <c r="A17" s="16">
        <v>43280</v>
      </c>
      <c r="B17" t="e">
        <v>#N/A</v>
      </c>
      <c r="C17">
        <v>29.557500000000001</v>
      </c>
      <c r="D17">
        <v>172.92</v>
      </c>
      <c r="E17">
        <v>140352.88</v>
      </c>
      <c r="G17">
        <v>222.9</v>
      </c>
      <c r="H17" t="e">
        <v>#N/A</v>
      </c>
      <c r="I17" t="e">
        <v>#N/A</v>
      </c>
      <c r="J17" t="e">
        <v>#N/A</v>
      </c>
      <c r="K17">
        <v>43280</v>
      </c>
      <c r="L17">
        <v>216.86</v>
      </c>
      <c r="M17">
        <v>43280</v>
      </c>
      <c r="N17" t="e">
        <v>#N/A</v>
      </c>
      <c r="O17" t="e">
        <v>#N/A</v>
      </c>
      <c r="Q17" t="e">
        <v>#N/A</v>
      </c>
      <c r="R17" t="e">
        <v>#N/A</v>
      </c>
      <c r="S17">
        <v>158.72</v>
      </c>
      <c r="T17">
        <v>151.4</v>
      </c>
      <c r="U17">
        <v>127.38</v>
      </c>
      <c r="V17">
        <v>40.43</v>
      </c>
      <c r="W17" t="e">
        <v>#N/A</v>
      </c>
      <c r="X17">
        <v>184.71</v>
      </c>
      <c r="Y17">
        <v>211.4</v>
      </c>
      <c r="Z17">
        <v>366.61768000000001</v>
      </c>
      <c r="AA17">
        <v>214.09</v>
      </c>
      <c r="AC17">
        <v>23.77</v>
      </c>
      <c r="AD17">
        <v>220.93</v>
      </c>
      <c r="AE17" t="e">
        <v>#N/A</v>
      </c>
      <c r="AG17">
        <v>25.11</v>
      </c>
      <c r="AH17">
        <v>51.49</v>
      </c>
      <c r="AI17">
        <v>15.0663</v>
      </c>
      <c r="AJ17">
        <v>48.66</v>
      </c>
      <c r="AK17">
        <v>31.02</v>
      </c>
      <c r="AL17" t="e">
        <v>#N/A</v>
      </c>
      <c r="AM17" t="e">
        <v>#N/A</v>
      </c>
      <c r="AN17" t="e">
        <v>#N/A</v>
      </c>
      <c r="AO17">
        <v>209.35</v>
      </c>
      <c r="AP17">
        <v>10.6379</v>
      </c>
      <c r="AQ17" t="e">
        <v>#N/A</v>
      </c>
      <c r="AR17">
        <v>161.72</v>
      </c>
      <c r="AS17">
        <v>135.41</v>
      </c>
      <c r="AT17">
        <v>151.96</v>
      </c>
      <c r="AU17">
        <v>5.7439999999999998</v>
      </c>
      <c r="AV17" t="e">
        <v>#N/A</v>
      </c>
      <c r="AW17">
        <v>264091.5</v>
      </c>
      <c r="AX17">
        <v>1991.43</v>
      </c>
      <c r="AY17">
        <v>12894.98</v>
      </c>
      <c r="AZ17">
        <v>33.783000000000001</v>
      </c>
      <c r="BA17">
        <v>364.64</v>
      </c>
      <c r="BB17" t="e">
        <v>#N/A</v>
      </c>
      <c r="BC17">
        <v>158.44999999999999</v>
      </c>
      <c r="BD17">
        <v>46.226199999999999</v>
      </c>
      <c r="BE17" t="e">
        <v>#N/A</v>
      </c>
      <c r="BF17">
        <v>55.6</v>
      </c>
      <c r="BH17">
        <v>11.1715</v>
      </c>
      <c r="BI17" t="e">
        <v>#N/A</v>
      </c>
      <c r="BJ17">
        <v>54.63</v>
      </c>
      <c r="BK17" t="e">
        <v>#N/A</v>
      </c>
      <c r="BL17">
        <v>40.26</v>
      </c>
      <c r="BM17">
        <v>182.29</v>
      </c>
      <c r="BN17" t="e">
        <v>#N/A</v>
      </c>
      <c r="BO17">
        <v>172.25</v>
      </c>
    </row>
    <row r="18" spans="1:67" x14ac:dyDescent="0.3">
      <c r="A18" s="16">
        <v>43371</v>
      </c>
      <c r="B18" t="e">
        <v>#N/A</v>
      </c>
      <c r="C18">
        <v>29.5946</v>
      </c>
      <c r="D18">
        <v>173.94</v>
      </c>
      <c r="E18">
        <v>141552.1</v>
      </c>
      <c r="G18">
        <v>221.92</v>
      </c>
      <c r="H18" t="e">
        <v>#N/A</v>
      </c>
      <c r="I18" t="e">
        <v>#N/A</v>
      </c>
      <c r="J18" t="e">
        <v>#N/A</v>
      </c>
      <c r="K18">
        <v>43371</v>
      </c>
      <c r="L18">
        <v>219.8</v>
      </c>
      <c r="M18">
        <v>43371</v>
      </c>
      <c r="N18" t="e">
        <v>#N/A</v>
      </c>
      <c r="O18" t="e">
        <v>#N/A</v>
      </c>
      <c r="Q18" t="e">
        <v>#N/A</v>
      </c>
      <c r="R18" t="e">
        <v>#N/A</v>
      </c>
      <c r="S18">
        <v>161.21</v>
      </c>
      <c r="T18">
        <v>141.72</v>
      </c>
      <c r="U18">
        <v>117.86</v>
      </c>
      <c r="V18">
        <v>39.69</v>
      </c>
      <c r="W18" t="e">
        <v>#N/A</v>
      </c>
      <c r="X18">
        <v>184.71</v>
      </c>
      <c r="Y18">
        <v>210.56</v>
      </c>
      <c r="Z18">
        <v>354.33328</v>
      </c>
      <c r="AA18">
        <v>209.96</v>
      </c>
      <c r="AC18">
        <v>23.39</v>
      </c>
      <c r="AD18">
        <v>207.49</v>
      </c>
      <c r="AE18" t="e">
        <v>#N/A</v>
      </c>
      <c r="AG18">
        <v>25.17</v>
      </c>
      <c r="AH18">
        <v>49.5</v>
      </c>
      <c r="AI18">
        <v>14.460599999999999</v>
      </c>
      <c r="AJ18">
        <v>48.24</v>
      </c>
      <c r="AK18">
        <v>31.11</v>
      </c>
      <c r="AL18" t="e">
        <v>#N/A</v>
      </c>
      <c r="AM18" t="e">
        <v>#N/A</v>
      </c>
      <c r="AN18" t="e">
        <v>#N/A</v>
      </c>
      <c r="AO18">
        <v>198.76</v>
      </c>
      <c r="AP18">
        <v>10.819900000000001</v>
      </c>
      <c r="AQ18" t="e">
        <v>#N/A</v>
      </c>
      <c r="AR18">
        <v>164.09</v>
      </c>
      <c r="AS18">
        <v>133.35</v>
      </c>
      <c r="AT18">
        <v>146.99</v>
      </c>
      <c r="AU18">
        <v>5.8090000000000002</v>
      </c>
      <c r="AV18" t="e">
        <v>#N/A</v>
      </c>
      <c r="AW18">
        <v>253719.84</v>
      </c>
      <c r="AX18">
        <v>1891.88</v>
      </c>
      <c r="AY18">
        <v>12828.35</v>
      </c>
      <c r="AZ18">
        <v>33.201799999999999</v>
      </c>
      <c r="BA18">
        <v>344.68</v>
      </c>
      <c r="BB18" t="e">
        <v>#N/A</v>
      </c>
      <c r="BC18">
        <v>148.21</v>
      </c>
      <c r="BD18">
        <v>44.914900000000003</v>
      </c>
      <c r="BE18" t="e">
        <v>#N/A</v>
      </c>
      <c r="BF18">
        <v>54.65</v>
      </c>
      <c r="BH18">
        <v>11.0976</v>
      </c>
      <c r="BI18" t="e">
        <v>#N/A</v>
      </c>
      <c r="BJ18">
        <v>53.04</v>
      </c>
      <c r="BK18" t="e">
        <v>#N/A</v>
      </c>
      <c r="BL18">
        <v>40.909999999999997</v>
      </c>
      <c r="BM18">
        <v>181.89</v>
      </c>
      <c r="BN18" t="e">
        <v>#N/A</v>
      </c>
      <c r="BO18">
        <v>172.7</v>
      </c>
    </row>
    <row r="19" spans="1:67" x14ac:dyDescent="0.3">
      <c r="A19" s="16">
        <v>43465</v>
      </c>
      <c r="B19" t="e">
        <v>#N/A</v>
      </c>
      <c r="C19">
        <v>24.061699999999998</v>
      </c>
      <c r="D19">
        <v>144.07</v>
      </c>
      <c r="E19">
        <v>117569.38</v>
      </c>
      <c r="G19">
        <v>177.3</v>
      </c>
      <c r="H19" t="e">
        <v>#N/A</v>
      </c>
      <c r="I19" t="e">
        <v>#N/A</v>
      </c>
      <c r="J19" t="e">
        <v>#N/A</v>
      </c>
      <c r="K19">
        <v>43462</v>
      </c>
      <c r="L19">
        <v>169.63</v>
      </c>
      <c r="M19">
        <v>43465</v>
      </c>
      <c r="N19" t="e">
        <v>#N/A</v>
      </c>
      <c r="O19" t="e">
        <v>#N/A</v>
      </c>
      <c r="Q19">
        <v>90.86</v>
      </c>
      <c r="R19" t="e">
        <v>#N/A</v>
      </c>
      <c r="S19">
        <v>137.29</v>
      </c>
      <c r="T19">
        <v>120.87</v>
      </c>
      <c r="U19">
        <v>92.04</v>
      </c>
      <c r="V19">
        <v>33.130000000000003</v>
      </c>
      <c r="W19" t="e">
        <v>#N/A</v>
      </c>
      <c r="X19">
        <v>184.71</v>
      </c>
      <c r="Y19">
        <v>180.1</v>
      </c>
      <c r="Z19">
        <v>293.34930000000003</v>
      </c>
      <c r="AA19">
        <v>176.27</v>
      </c>
      <c r="AC19">
        <v>19.52</v>
      </c>
      <c r="AD19">
        <v>164.76</v>
      </c>
      <c r="AE19" t="e">
        <v>#N/A</v>
      </c>
      <c r="AG19">
        <v>20.88</v>
      </c>
      <c r="AH19">
        <v>40.22</v>
      </c>
      <c r="AI19">
        <v>11.851599999999999</v>
      </c>
      <c r="AJ19">
        <v>38.840000000000003</v>
      </c>
      <c r="AK19">
        <v>24.79</v>
      </c>
      <c r="AL19" t="e">
        <v>#N/A</v>
      </c>
      <c r="AM19" t="e">
        <v>#N/A</v>
      </c>
      <c r="AN19">
        <v>22.23</v>
      </c>
      <c r="AO19">
        <v>165</v>
      </c>
      <c r="AP19">
        <v>8.5969999999999995</v>
      </c>
      <c r="AQ19" t="e">
        <v>#N/A</v>
      </c>
      <c r="AR19">
        <v>130.1</v>
      </c>
      <c r="AS19">
        <v>107.42</v>
      </c>
      <c r="AT19">
        <v>113.22</v>
      </c>
      <c r="AU19">
        <v>4.9409999999999998</v>
      </c>
      <c r="AV19" t="e">
        <v>#N/A</v>
      </c>
      <c r="AW19">
        <v>202012.84</v>
      </c>
      <c r="AX19">
        <v>1478.81</v>
      </c>
      <c r="AY19">
        <v>10211.18</v>
      </c>
      <c r="AZ19">
        <v>26.1797</v>
      </c>
      <c r="BA19">
        <v>305.82</v>
      </c>
      <c r="BB19" t="e">
        <v>#N/A</v>
      </c>
      <c r="BC19">
        <v>114.77</v>
      </c>
      <c r="BD19">
        <v>35.927599999999998</v>
      </c>
      <c r="BE19" t="e">
        <v>#N/A</v>
      </c>
      <c r="BF19">
        <v>45.57</v>
      </c>
      <c r="BH19">
        <v>9.6440000000000001</v>
      </c>
      <c r="BI19" t="e">
        <v>#N/A</v>
      </c>
      <c r="BJ19">
        <v>43.33</v>
      </c>
      <c r="BK19">
        <v>74.69</v>
      </c>
      <c r="BL19">
        <v>32</v>
      </c>
      <c r="BM19">
        <v>149.78</v>
      </c>
      <c r="BN19">
        <v>118.86</v>
      </c>
      <c r="BO19">
        <v>141.59</v>
      </c>
    </row>
    <row r="20" spans="1:67" x14ac:dyDescent="0.3">
      <c r="A20" s="16">
        <v>43553</v>
      </c>
      <c r="B20" t="e">
        <v>#N/A</v>
      </c>
      <c r="C20">
        <v>28.837199999999999</v>
      </c>
      <c r="D20">
        <v>167.14</v>
      </c>
      <c r="E20">
        <v>136797.95000000001</v>
      </c>
      <c r="G20">
        <v>186.89</v>
      </c>
      <c r="H20" t="e">
        <v>#N/A</v>
      </c>
      <c r="I20" t="e">
        <v>#N/A</v>
      </c>
      <c r="J20" t="e">
        <v>#N/A</v>
      </c>
      <c r="K20">
        <v>43553</v>
      </c>
      <c r="L20">
        <v>204.71299999999999</v>
      </c>
      <c r="M20">
        <v>43553</v>
      </c>
      <c r="N20" t="e">
        <v>#N/A</v>
      </c>
      <c r="O20" t="e">
        <v>#N/A</v>
      </c>
      <c r="Q20">
        <v>103.05</v>
      </c>
      <c r="R20" t="e">
        <v>#N/A</v>
      </c>
      <c r="S20">
        <v>156</v>
      </c>
      <c r="T20">
        <v>130.03</v>
      </c>
      <c r="U20">
        <v>100.62</v>
      </c>
      <c r="V20">
        <v>37.96</v>
      </c>
      <c r="W20" t="e">
        <v>#N/A</v>
      </c>
      <c r="X20">
        <v>184.71</v>
      </c>
      <c r="Y20">
        <v>202.86</v>
      </c>
      <c r="Z20">
        <v>318.52</v>
      </c>
      <c r="AA20">
        <v>200.86</v>
      </c>
      <c r="AC20">
        <v>21.78</v>
      </c>
      <c r="AD20">
        <v>163.31</v>
      </c>
      <c r="AE20" t="e">
        <v>#N/A</v>
      </c>
      <c r="AG20">
        <v>22.76</v>
      </c>
      <c r="AH20">
        <v>45.71</v>
      </c>
      <c r="AI20">
        <v>13.736499999999999</v>
      </c>
      <c r="AJ20">
        <v>42.65</v>
      </c>
      <c r="AK20">
        <v>27.71</v>
      </c>
      <c r="AL20" t="e">
        <v>#N/A</v>
      </c>
      <c r="AM20" t="e">
        <v>#N/A</v>
      </c>
      <c r="AN20">
        <v>25.49</v>
      </c>
      <c r="AO20">
        <v>182.93</v>
      </c>
      <c r="AP20">
        <v>10.2879</v>
      </c>
      <c r="AQ20">
        <v>104.54</v>
      </c>
      <c r="AR20">
        <v>150.72</v>
      </c>
      <c r="AS20">
        <v>117.92</v>
      </c>
      <c r="AT20">
        <v>126.32</v>
      </c>
      <c r="AU20">
        <v>5.782</v>
      </c>
      <c r="AV20" t="e">
        <v>#N/A</v>
      </c>
      <c r="AW20">
        <v>227553.05</v>
      </c>
      <c r="AX20">
        <v>1679.04</v>
      </c>
      <c r="AY20">
        <v>11466.36</v>
      </c>
      <c r="AZ20">
        <v>29.8521</v>
      </c>
      <c r="BA20">
        <v>336.52</v>
      </c>
      <c r="BB20" t="e">
        <v>#N/A</v>
      </c>
      <c r="BC20">
        <v>131.05000000000001</v>
      </c>
      <c r="BD20">
        <v>38.819299999999998</v>
      </c>
      <c r="BE20" t="e">
        <v>#N/A</v>
      </c>
      <c r="BF20">
        <v>52.31</v>
      </c>
      <c r="BH20">
        <v>11.205500000000001</v>
      </c>
      <c r="BI20" t="e">
        <v>#N/A</v>
      </c>
      <c r="BJ20">
        <v>46.17</v>
      </c>
      <c r="BK20">
        <v>84.04</v>
      </c>
      <c r="BL20">
        <v>37.25</v>
      </c>
      <c r="BM20">
        <v>169.89</v>
      </c>
      <c r="BN20">
        <v>135.87</v>
      </c>
      <c r="BO20">
        <v>159.30000000000001</v>
      </c>
    </row>
    <row r="21" spans="1:67" x14ac:dyDescent="0.3">
      <c r="A21" s="16">
        <v>43644</v>
      </c>
      <c r="B21" t="e">
        <v>#N/A</v>
      </c>
      <c r="C21">
        <v>29.269600000000001</v>
      </c>
      <c r="D21">
        <v>171.39</v>
      </c>
      <c r="E21">
        <v>140677.42000000001</v>
      </c>
      <c r="G21">
        <v>198.34</v>
      </c>
      <c r="H21" t="e">
        <v>#N/A</v>
      </c>
      <c r="I21" t="e">
        <v>#N/A</v>
      </c>
      <c r="J21" t="e">
        <v>#N/A</v>
      </c>
      <c r="K21">
        <v>43644</v>
      </c>
      <c r="L21">
        <v>209.20400000000001</v>
      </c>
      <c r="M21">
        <v>43644</v>
      </c>
      <c r="N21" t="e">
        <v>#N/A</v>
      </c>
      <c r="O21" t="e">
        <v>#N/A</v>
      </c>
      <c r="Q21">
        <v>108.17</v>
      </c>
      <c r="R21" t="e">
        <v>#N/A</v>
      </c>
      <c r="S21">
        <v>161.81</v>
      </c>
      <c r="T21">
        <v>133.02000000000001</v>
      </c>
      <c r="U21">
        <v>104.35</v>
      </c>
      <c r="V21">
        <v>39.873100000000001</v>
      </c>
      <c r="W21" t="e">
        <v>#N/A</v>
      </c>
      <c r="X21">
        <v>184.71</v>
      </c>
      <c r="Y21">
        <v>210.15</v>
      </c>
      <c r="Z21">
        <v>323.62939999999998</v>
      </c>
      <c r="AA21">
        <v>203.58</v>
      </c>
      <c r="AC21">
        <v>22.18</v>
      </c>
      <c r="AD21">
        <v>150.80000000000001</v>
      </c>
      <c r="AE21" t="e">
        <v>#N/A</v>
      </c>
      <c r="AG21">
        <v>22.64</v>
      </c>
      <c r="AH21">
        <v>47.9</v>
      </c>
      <c r="AI21">
        <v>14.4414</v>
      </c>
      <c r="AJ21">
        <v>44.36</v>
      </c>
      <c r="AK21">
        <v>28.89</v>
      </c>
      <c r="AL21" t="e">
        <v>#N/A</v>
      </c>
      <c r="AM21" t="e">
        <v>#N/A</v>
      </c>
      <c r="AN21">
        <v>26.24</v>
      </c>
      <c r="AO21">
        <v>188.22</v>
      </c>
      <c r="AP21">
        <v>10.3794</v>
      </c>
      <c r="AQ21">
        <v>111.67</v>
      </c>
      <c r="AR21">
        <v>158.56</v>
      </c>
      <c r="AS21">
        <v>122.96</v>
      </c>
      <c r="AT21">
        <v>132.27000000000001</v>
      </c>
      <c r="AU21">
        <v>6.0789999999999997</v>
      </c>
      <c r="AV21" t="e">
        <v>#N/A</v>
      </c>
      <c r="AW21">
        <v>249160.7</v>
      </c>
      <c r="AX21">
        <v>1832.79</v>
      </c>
      <c r="AY21">
        <v>12776.59</v>
      </c>
      <c r="AZ21">
        <v>30.3</v>
      </c>
      <c r="BA21">
        <v>349.24</v>
      </c>
      <c r="BB21" t="e">
        <v>#N/A</v>
      </c>
      <c r="BC21">
        <v>140.80000000000001</v>
      </c>
      <c r="BD21">
        <v>37.889099999999999</v>
      </c>
      <c r="BE21" t="e">
        <v>#N/A</v>
      </c>
      <c r="BF21">
        <v>53.66</v>
      </c>
      <c r="BH21">
        <v>11.324199999999999</v>
      </c>
      <c r="BI21" t="e">
        <v>#N/A</v>
      </c>
      <c r="BJ21">
        <v>46.61</v>
      </c>
      <c r="BK21">
        <v>87.82</v>
      </c>
      <c r="BL21">
        <v>36.42</v>
      </c>
      <c r="BM21">
        <v>175.54</v>
      </c>
      <c r="BN21">
        <v>140.96</v>
      </c>
      <c r="BO21">
        <v>163.72</v>
      </c>
    </row>
    <row r="22" spans="1:67" x14ac:dyDescent="0.3">
      <c r="A22" s="16">
        <v>43738</v>
      </c>
      <c r="B22" t="e">
        <v>#N/A</v>
      </c>
      <c r="C22">
        <v>29.022600000000001</v>
      </c>
      <c r="D22">
        <v>172.25</v>
      </c>
      <c r="E22">
        <v>141864.35999999999</v>
      </c>
      <c r="G22">
        <v>196.34</v>
      </c>
      <c r="H22" t="e">
        <v>#N/A</v>
      </c>
      <c r="I22" t="e">
        <v>#N/A</v>
      </c>
      <c r="J22" t="e">
        <v>#N/A</v>
      </c>
      <c r="K22">
        <v>43738</v>
      </c>
      <c r="L22">
        <v>206.38</v>
      </c>
      <c r="M22">
        <v>43738</v>
      </c>
      <c r="N22" t="e">
        <v>#N/A</v>
      </c>
      <c r="O22" t="e">
        <v>#N/A</v>
      </c>
      <c r="Q22">
        <v>105.06</v>
      </c>
      <c r="R22" t="e">
        <v>#N/A</v>
      </c>
      <c r="S22">
        <v>158.15</v>
      </c>
      <c r="T22">
        <v>134.15</v>
      </c>
      <c r="U22">
        <v>101.98</v>
      </c>
      <c r="V22">
        <v>40.265599999999999</v>
      </c>
      <c r="W22" t="e">
        <v>#N/A</v>
      </c>
      <c r="X22">
        <v>184.71</v>
      </c>
      <c r="Y22">
        <v>213.92</v>
      </c>
      <c r="Z22">
        <v>311.68419999999998</v>
      </c>
      <c r="AA22">
        <v>199.6</v>
      </c>
      <c r="AC22">
        <v>22.62</v>
      </c>
      <c r="AD22">
        <v>151.77000000000001</v>
      </c>
      <c r="AE22" t="e">
        <v>#N/A</v>
      </c>
      <c r="AG22">
        <v>22.52</v>
      </c>
      <c r="AH22">
        <v>47.18</v>
      </c>
      <c r="AI22">
        <v>14.312900000000001</v>
      </c>
      <c r="AJ22">
        <v>44.93</v>
      </c>
      <c r="AK22">
        <v>29.11</v>
      </c>
      <c r="AL22" t="e">
        <v>#N/A</v>
      </c>
      <c r="AM22" t="e">
        <v>#N/A</v>
      </c>
      <c r="AN22">
        <v>25.21</v>
      </c>
      <c r="AO22">
        <v>185.67</v>
      </c>
      <c r="AP22">
        <v>10.097</v>
      </c>
      <c r="AQ22">
        <v>106.34</v>
      </c>
      <c r="AR22">
        <v>156.69999999999999</v>
      </c>
      <c r="AS22">
        <v>124.3</v>
      </c>
      <c r="AT22">
        <v>127.2</v>
      </c>
      <c r="AU22">
        <v>5.9309998000000004</v>
      </c>
      <c r="AV22" t="e">
        <v>#N/A</v>
      </c>
      <c r="AW22">
        <v>240021.84</v>
      </c>
      <c r="AX22">
        <v>1838.53</v>
      </c>
      <c r="AY22">
        <v>12882.25</v>
      </c>
      <c r="AZ22">
        <v>30.116299999999999</v>
      </c>
      <c r="BA22">
        <v>337.99</v>
      </c>
      <c r="BB22" t="e">
        <v>#N/A</v>
      </c>
      <c r="BC22">
        <v>144.38</v>
      </c>
      <c r="BD22">
        <v>36.181600000000003</v>
      </c>
      <c r="BE22" t="e">
        <v>#N/A</v>
      </c>
      <c r="BF22">
        <v>54.51</v>
      </c>
      <c r="BH22">
        <v>11.6044</v>
      </c>
      <c r="BI22" t="e">
        <v>#N/A</v>
      </c>
      <c r="BJ22">
        <v>45.7</v>
      </c>
      <c r="BK22">
        <v>85.32</v>
      </c>
      <c r="BL22">
        <v>35.86</v>
      </c>
      <c r="BM22">
        <v>179.15</v>
      </c>
      <c r="BN22">
        <v>143.15</v>
      </c>
      <c r="BO22">
        <v>167.41</v>
      </c>
    </row>
    <row r="23" spans="1:67" x14ac:dyDescent="0.3">
      <c r="A23" s="16">
        <v>43830</v>
      </c>
      <c r="B23" t="e">
        <v>#N/A</v>
      </c>
      <c r="C23">
        <v>33.084699999999998</v>
      </c>
      <c r="D23">
        <v>181.39</v>
      </c>
      <c r="E23">
        <v>150066.45000000001</v>
      </c>
      <c r="G23">
        <v>198.04</v>
      </c>
      <c r="H23" t="e">
        <v>#N/A</v>
      </c>
      <c r="I23" t="e">
        <v>#N/A</v>
      </c>
      <c r="J23" t="e">
        <v>#N/A</v>
      </c>
      <c r="K23">
        <v>43829</v>
      </c>
      <c r="L23">
        <v>225.03899999999999</v>
      </c>
      <c r="M23">
        <v>43830</v>
      </c>
      <c r="N23" t="e">
        <v>#N/A</v>
      </c>
      <c r="O23" t="e">
        <v>#N/A</v>
      </c>
      <c r="Q23">
        <v>122.8</v>
      </c>
      <c r="R23" t="e">
        <v>#N/A</v>
      </c>
      <c r="S23">
        <v>177.15</v>
      </c>
      <c r="T23">
        <v>139.6</v>
      </c>
      <c r="U23">
        <v>111.2</v>
      </c>
      <c r="V23">
        <v>45.646900000000002</v>
      </c>
      <c r="W23" t="e">
        <v>#N/A</v>
      </c>
      <c r="X23">
        <v>184.71</v>
      </c>
      <c r="Y23">
        <v>230.97</v>
      </c>
      <c r="Z23">
        <v>338.77280000000002</v>
      </c>
      <c r="AA23">
        <v>223.14</v>
      </c>
      <c r="AC23">
        <v>25.11</v>
      </c>
      <c r="AD23">
        <v>161.80000000000001</v>
      </c>
      <c r="AE23" t="e">
        <v>#N/A</v>
      </c>
      <c r="AG23">
        <v>24.23</v>
      </c>
      <c r="AH23">
        <v>53.7</v>
      </c>
      <c r="AI23">
        <v>16.196000000000002</v>
      </c>
      <c r="AJ23">
        <v>50.08</v>
      </c>
      <c r="AK23">
        <v>32.450000000000003</v>
      </c>
      <c r="AL23" t="e">
        <v>#N/A</v>
      </c>
      <c r="AM23" t="e">
        <v>#N/A</v>
      </c>
      <c r="AN23">
        <v>28.22</v>
      </c>
      <c r="AO23">
        <v>201.58</v>
      </c>
      <c r="AP23">
        <v>11.7843</v>
      </c>
      <c r="AQ23">
        <v>113.79</v>
      </c>
      <c r="AR23">
        <v>177.56</v>
      </c>
      <c r="AS23">
        <v>143.31</v>
      </c>
      <c r="AT23">
        <v>142.08000000000001</v>
      </c>
      <c r="AU23">
        <v>6.7939999999999996</v>
      </c>
      <c r="AV23" t="e">
        <v>#N/A</v>
      </c>
      <c r="AW23">
        <v>275881.13</v>
      </c>
      <c r="AX23">
        <v>2037.12</v>
      </c>
      <c r="AY23">
        <v>14292.94</v>
      </c>
      <c r="AZ23">
        <v>33.171799999999998</v>
      </c>
      <c r="BA23">
        <v>369.94</v>
      </c>
      <c r="BB23" t="e">
        <v>#N/A</v>
      </c>
      <c r="BC23">
        <v>155.38</v>
      </c>
      <c r="BD23">
        <v>40.559199999999997</v>
      </c>
      <c r="BE23" t="e">
        <v>#N/A</v>
      </c>
      <c r="BF23">
        <v>61.46</v>
      </c>
      <c r="BH23">
        <v>13.1273</v>
      </c>
      <c r="BI23" t="e">
        <v>#N/A</v>
      </c>
      <c r="BJ23">
        <v>50.39</v>
      </c>
      <c r="BK23">
        <v>93.91</v>
      </c>
      <c r="BL23">
        <v>40.03</v>
      </c>
      <c r="BM23">
        <v>196.85</v>
      </c>
      <c r="BN23">
        <v>162.26</v>
      </c>
      <c r="BO23">
        <v>183.57</v>
      </c>
    </row>
    <row r="24" spans="1:67" x14ac:dyDescent="0.3">
      <c r="A24" s="16">
        <v>43921</v>
      </c>
      <c r="B24" t="e">
        <v>#N/A</v>
      </c>
      <c r="C24">
        <v>24.8248</v>
      </c>
      <c r="D24">
        <v>129.91999999999999</v>
      </c>
      <c r="E24">
        <v>107908.33</v>
      </c>
      <c r="G24">
        <v>130.19</v>
      </c>
      <c r="H24" t="e">
        <v>#N/A</v>
      </c>
      <c r="I24">
        <v>82.93</v>
      </c>
      <c r="J24" t="e">
        <v>#N/A</v>
      </c>
      <c r="K24">
        <v>43921</v>
      </c>
      <c r="L24">
        <v>164.85900000000001</v>
      </c>
      <c r="M24">
        <v>43921</v>
      </c>
      <c r="N24">
        <v>79.989999999999995</v>
      </c>
      <c r="O24" t="e">
        <v>#N/A</v>
      </c>
      <c r="Q24">
        <v>88.41</v>
      </c>
      <c r="R24">
        <v>96.93</v>
      </c>
      <c r="S24">
        <v>136.72</v>
      </c>
      <c r="T24">
        <v>105.93</v>
      </c>
      <c r="U24">
        <v>90.87</v>
      </c>
      <c r="V24">
        <v>34.706099999999999</v>
      </c>
      <c r="W24" t="e">
        <v>#N/A</v>
      </c>
      <c r="X24">
        <v>184.71</v>
      </c>
      <c r="Y24">
        <v>188.05</v>
      </c>
      <c r="Z24">
        <v>256.38589999999999</v>
      </c>
      <c r="AA24">
        <v>173.9</v>
      </c>
      <c r="AC24">
        <v>17.07</v>
      </c>
      <c r="AD24">
        <v>111.47</v>
      </c>
      <c r="AE24" t="e">
        <v>#N/A</v>
      </c>
      <c r="AG24">
        <v>16.87</v>
      </c>
      <c r="AH24">
        <v>35.619999999999997</v>
      </c>
      <c r="AI24">
        <v>10.4017</v>
      </c>
      <c r="AJ24">
        <v>34.89</v>
      </c>
      <c r="AK24">
        <v>21.68</v>
      </c>
      <c r="AL24" t="e">
        <v>#N/A</v>
      </c>
      <c r="AM24">
        <v>81.81</v>
      </c>
      <c r="AN24">
        <v>19.62</v>
      </c>
      <c r="AO24">
        <v>140</v>
      </c>
      <c r="AP24">
        <v>8.0645000000000007</v>
      </c>
      <c r="AQ24">
        <v>90.45</v>
      </c>
      <c r="AR24">
        <v>128.86000000000001</v>
      </c>
      <c r="AS24">
        <v>106.45</v>
      </c>
      <c r="AT24">
        <v>105.68</v>
      </c>
      <c r="AU24">
        <v>5.0629999999999997</v>
      </c>
      <c r="AV24" t="e">
        <v>#N/A</v>
      </c>
      <c r="AW24">
        <v>217949.88</v>
      </c>
      <c r="AX24">
        <v>1629.72</v>
      </c>
      <c r="AY24">
        <v>11048.96</v>
      </c>
      <c r="AZ24">
        <v>22.695699999999999</v>
      </c>
      <c r="BA24">
        <v>272.35000000000002</v>
      </c>
      <c r="BB24" t="e">
        <v>#N/A</v>
      </c>
      <c r="BC24">
        <v>124.19</v>
      </c>
      <c r="BD24">
        <v>28.5261</v>
      </c>
      <c r="BE24">
        <v>89.846999999999994</v>
      </c>
      <c r="BF24">
        <v>43.82</v>
      </c>
      <c r="BH24" t="e">
        <v>#N/A</v>
      </c>
      <c r="BI24" t="e">
        <v>#N/A</v>
      </c>
      <c r="BJ24">
        <v>38.89</v>
      </c>
      <c r="BK24">
        <v>65.349999999999994</v>
      </c>
      <c r="BL24">
        <v>24.53</v>
      </c>
      <c r="BM24">
        <v>155.49</v>
      </c>
      <c r="BN24">
        <v>117.07</v>
      </c>
      <c r="BO24">
        <v>140.82</v>
      </c>
    </row>
    <row r="25" spans="1:67" x14ac:dyDescent="0.3">
      <c r="A25" s="16">
        <v>44012</v>
      </c>
      <c r="B25" t="e">
        <v>#N/A</v>
      </c>
      <c r="C25">
        <v>29.521000000000001</v>
      </c>
      <c r="D25">
        <v>156.47</v>
      </c>
      <c r="E25">
        <v>130490.69</v>
      </c>
      <c r="G25">
        <v>139.88999999999999</v>
      </c>
      <c r="H25" t="e">
        <v>#N/A</v>
      </c>
      <c r="I25">
        <v>108.31</v>
      </c>
      <c r="J25" t="e">
        <v>#N/A</v>
      </c>
      <c r="K25">
        <v>44012</v>
      </c>
      <c r="L25">
        <v>200.083</v>
      </c>
      <c r="M25">
        <v>44012</v>
      </c>
      <c r="N25">
        <v>99.93</v>
      </c>
      <c r="O25" t="e">
        <v>#N/A</v>
      </c>
      <c r="Q25">
        <v>116.43</v>
      </c>
      <c r="R25">
        <v>124.17</v>
      </c>
      <c r="S25">
        <v>164.34</v>
      </c>
      <c r="T25">
        <v>127.26</v>
      </c>
      <c r="U25">
        <v>118.18</v>
      </c>
      <c r="V25">
        <v>42.366300000000003</v>
      </c>
      <c r="W25" t="e">
        <v>#N/A</v>
      </c>
      <c r="X25">
        <v>184.71</v>
      </c>
      <c r="Y25">
        <v>231.55</v>
      </c>
      <c r="Z25">
        <v>312.41269999999997</v>
      </c>
      <c r="AA25">
        <v>209.98</v>
      </c>
      <c r="AC25">
        <v>21.3</v>
      </c>
      <c r="AD25">
        <v>132.83000000000001</v>
      </c>
      <c r="AE25" t="e">
        <v>#N/A</v>
      </c>
      <c r="AG25">
        <v>20.52</v>
      </c>
      <c r="AH25">
        <v>45.75</v>
      </c>
      <c r="AI25">
        <v>13.5563</v>
      </c>
      <c r="AJ25">
        <v>43.51</v>
      </c>
      <c r="AK25">
        <v>26.47</v>
      </c>
      <c r="AL25" t="e">
        <v>#N/A</v>
      </c>
      <c r="AM25">
        <v>99.43</v>
      </c>
      <c r="AN25">
        <v>23.65</v>
      </c>
      <c r="AO25">
        <v>162.94999999999999</v>
      </c>
      <c r="AP25">
        <v>9.2645999999999997</v>
      </c>
      <c r="AQ25">
        <v>106.85</v>
      </c>
      <c r="AR25">
        <v>161.71</v>
      </c>
      <c r="AS25">
        <v>129</v>
      </c>
      <c r="AT25">
        <v>124.9</v>
      </c>
      <c r="AU25">
        <v>6.1420000000000003</v>
      </c>
      <c r="AV25">
        <v>2563.1999999999998</v>
      </c>
      <c r="AW25">
        <v>266491.7</v>
      </c>
      <c r="AX25">
        <v>2021.53</v>
      </c>
      <c r="AY25">
        <v>14222.99</v>
      </c>
      <c r="AZ25">
        <v>26.601600000000001</v>
      </c>
      <c r="BA25">
        <v>315.5</v>
      </c>
      <c r="BB25" t="e">
        <v>#N/A</v>
      </c>
      <c r="BC25">
        <v>151.54</v>
      </c>
      <c r="BD25">
        <v>35.778100000000002</v>
      </c>
      <c r="BE25">
        <v>119.43899999999999</v>
      </c>
      <c r="BF25">
        <v>51.5</v>
      </c>
      <c r="BH25" t="e">
        <v>#N/A</v>
      </c>
      <c r="BI25" t="e">
        <v>#N/A</v>
      </c>
      <c r="BJ25">
        <v>50.2</v>
      </c>
      <c r="BK25">
        <v>81.569999999999993</v>
      </c>
      <c r="BL25">
        <v>27.53</v>
      </c>
      <c r="BM25">
        <v>193.17</v>
      </c>
      <c r="BN25">
        <v>142.72999999999999</v>
      </c>
      <c r="BO25">
        <v>178.08</v>
      </c>
    </row>
    <row r="26" spans="1:67" x14ac:dyDescent="0.3">
      <c r="A26" s="16">
        <v>44104</v>
      </c>
      <c r="B26" t="e">
        <v>#N/A</v>
      </c>
      <c r="C26">
        <v>33.059399999999997</v>
      </c>
      <c r="D26">
        <v>167.77</v>
      </c>
      <c r="E26">
        <v>140476.66</v>
      </c>
      <c r="G26">
        <v>154.79</v>
      </c>
      <c r="H26" t="e">
        <v>#N/A</v>
      </c>
      <c r="I26">
        <v>119.66</v>
      </c>
      <c r="J26" t="e">
        <v>#N/A</v>
      </c>
      <c r="K26">
        <v>44104</v>
      </c>
      <c r="L26">
        <v>210.786</v>
      </c>
      <c r="M26">
        <v>44104</v>
      </c>
      <c r="N26">
        <v>107.63</v>
      </c>
      <c r="O26" t="e">
        <v>#N/A</v>
      </c>
      <c r="Q26">
        <v>131.91999999999999</v>
      </c>
      <c r="R26">
        <v>138.13999999999999</v>
      </c>
      <c r="S26">
        <v>185.45</v>
      </c>
      <c r="T26">
        <v>139.75</v>
      </c>
      <c r="U26">
        <v>132.44</v>
      </c>
      <c r="V26">
        <v>45.957700000000003</v>
      </c>
      <c r="W26" t="e">
        <v>#N/A</v>
      </c>
      <c r="X26">
        <v>184.71</v>
      </c>
      <c r="Y26">
        <v>254.79</v>
      </c>
      <c r="Z26">
        <v>350.04897999999997</v>
      </c>
      <c r="AA26">
        <v>224.53</v>
      </c>
      <c r="AC26">
        <v>22.55</v>
      </c>
      <c r="AD26">
        <v>161.72999999999999</v>
      </c>
      <c r="AE26" t="e">
        <v>#N/A</v>
      </c>
      <c r="AG26">
        <v>22.13</v>
      </c>
      <c r="AH26">
        <v>48.83</v>
      </c>
      <c r="AI26">
        <v>14.3993</v>
      </c>
      <c r="AJ26">
        <v>50.02</v>
      </c>
      <c r="AK26">
        <v>29.24</v>
      </c>
      <c r="AL26" t="e">
        <v>#N/A</v>
      </c>
      <c r="AM26">
        <v>110.85</v>
      </c>
      <c r="AN26">
        <v>24.85</v>
      </c>
      <c r="AO26">
        <v>176.85</v>
      </c>
      <c r="AP26">
        <v>9.9025999999999996</v>
      </c>
      <c r="AQ26">
        <v>122.04</v>
      </c>
      <c r="AR26">
        <v>176.01</v>
      </c>
      <c r="AS26">
        <v>144.4</v>
      </c>
      <c r="AT26">
        <v>133.83000000000001</v>
      </c>
      <c r="AU26">
        <v>6.7649999999999997</v>
      </c>
      <c r="AV26">
        <v>2666.29</v>
      </c>
      <c r="AW26">
        <v>302335.5</v>
      </c>
      <c r="AX26">
        <v>2217.41</v>
      </c>
      <c r="AY26">
        <v>15671.14</v>
      </c>
      <c r="AZ26">
        <v>28.453299999999999</v>
      </c>
      <c r="BA26">
        <v>331.24</v>
      </c>
      <c r="BB26" t="e">
        <v>#N/A</v>
      </c>
      <c r="BC26">
        <v>167.65</v>
      </c>
      <c r="BD26">
        <v>37.170900000000003</v>
      </c>
      <c r="BE26">
        <v>138.18700000000001</v>
      </c>
      <c r="BF26">
        <v>53.85</v>
      </c>
      <c r="BH26" t="e">
        <v>#N/A</v>
      </c>
      <c r="BI26" t="e">
        <v>#N/A</v>
      </c>
      <c r="BJ26">
        <v>55.65</v>
      </c>
      <c r="BK26">
        <v>91.38</v>
      </c>
      <c r="BL26">
        <v>28.08</v>
      </c>
      <c r="BM26">
        <v>214.75</v>
      </c>
      <c r="BN26">
        <v>150.47</v>
      </c>
      <c r="BO26">
        <v>198.16</v>
      </c>
    </row>
    <row r="27" spans="1:67" x14ac:dyDescent="0.3">
      <c r="A27" s="16">
        <v>44196</v>
      </c>
      <c r="B27">
        <v>1123.26</v>
      </c>
      <c r="C27">
        <v>37.7485</v>
      </c>
      <c r="D27">
        <v>178.11</v>
      </c>
      <c r="E27">
        <v>148659.73000000001</v>
      </c>
      <c r="G27">
        <v>181.4</v>
      </c>
      <c r="H27" t="e">
        <v>#N/A</v>
      </c>
      <c r="I27">
        <v>142.21</v>
      </c>
      <c r="J27" t="e">
        <v>#N/A</v>
      </c>
      <c r="K27">
        <v>44195</v>
      </c>
      <c r="L27">
        <v>241.67099999999999</v>
      </c>
      <c r="M27">
        <v>44196</v>
      </c>
      <c r="N27">
        <v>123.45</v>
      </c>
      <c r="O27" t="e">
        <v>#N/A</v>
      </c>
      <c r="Q27">
        <v>162.15</v>
      </c>
      <c r="R27">
        <v>159.27000000000001</v>
      </c>
      <c r="S27">
        <v>199.24</v>
      </c>
      <c r="T27">
        <v>159.84</v>
      </c>
      <c r="U27">
        <v>158.84</v>
      </c>
      <c r="V27">
        <v>51.6188</v>
      </c>
      <c r="W27" t="e">
        <v>#N/A</v>
      </c>
      <c r="X27">
        <v>184.71</v>
      </c>
      <c r="Y27">
        <v>282.64999999999998</v>
      </c>
      <c r="Z27">
        <v>410.93</v>
      </c>
      <c r="AA27">
        <v>249.94</v>
      </c>
      <c r="AC27">
        <v>26.67</v>
      </c>
      <c r="AD27">
        <v>227.22</v>
      </c>
      <c r="AE27" t="e">
        <v>#N/A</v>
      </c>
      <c r="AG27">
        <v>27.39</v>
      </c>
      <c r="AH27">
        <v>61.16</v>
      </c>
      <c r="AI27">
        <v>18.094999999999999</v>
      </c>
      <c r="AJ27">
        <v>55.92</v>
      </c>
      <c r="AK27">
        <v>33.81</v>
      </c>
      <c r="AL27" t="e">
        <v>#N/A</v>
      </c>
      <c r="AM27">
        <v>123.32</v>
      </c>
      <c r="AN27">
        <v>28.25</v>
      </c>
      <c r="AO27">
        <v>204.02</v>
      </c>
      <c r="AP27">
        <v>12.659599999999999</v>
      </c>
      <c r="AQ27">
        <v>149.38999999999999</v>
      </c>
      <c r="AR27">
        <v>205.42</v>
      </c>
      <c r="AS27">
        <v>170.78</v>
      </c>
      <c r="AT27">
        <v>160.72999999999999</v>
      </c>
      <c r="AU27">
        <v>7.4820000000000002</v>
      </c>
      <c r="AV27">
        <v>3167.06</v>
      </c>
      <c r="AW27">
        <v>354286.63</v>
      </c>
      <c r="AX27">
        <v>2535.9299999999998</v>
      </c>
      <c r="AY27">
        <v>17924.759999999998</v>
      </c>
      <c r="AZ27">
        <v>33.561900000000001</v>
      </c>
      <c r="BA27">
        <v>379.93</v>
      </c>
      <c r="BB27" t="e">
        <v>#N/A</v>
      </c>
      <c r="BC27">
        <v>190.8</v>
      </c>
      <c r="BD27">
        <v>45.756399999999999</v>
      </c>
      <c r="BE27">
        <v>163.49299999999999</v>
      </c>
      <c r="BF27">
        <v>61.38</v>
      </c>
      <c r="BH27" t="e">
        <v>#N/A</v>
      </c>
      <c r="BI27" t="e">
        <v>#N/A</v>
      </c>
      <c r="BJ27">
        <v>64.02</v>
      </c>
      <c r="BK27">
        <v>108.47</v>
      </c>
      <c r="BL27">
        <v>32.07</v>
      </c>
      <c r="BM27">
        <v>237.49</v>
      </c>
      <c r="BN27">
        <v>175.71</v>
      </c>
      <c r="BO27">
        <v>218.37</v>
      </c>
    </row>
    <row r="28" spans="1:67" x14ac:dyDescent="0.3">
      <c r="A28" s="16">
        <v>44286</v>
      </c>
      <c r="B28">
        <v>1187.1300000000001</v>
      </c>
      <c r="C28">
        <v>40.170400000000001</v>
      </c>
      <c r="D28">
        <v>191.57</v>
      </c>
      <c r="E28">
        <v>161184.73000000001</v>
      </c>
      <c r="G28">
        <v>204.64</v>
      </c>
      <c r="H28" t="e">
        <v>#N/A</v>
      </c>
      <c r="I28">
        <v>148.81</v>
      </c>
      <c r="J28" t="e">
        <v>#N/A</v>
      </c>
      <c r="K28">
        <v>44286</v>
      </c>
      <c r="L28">
        <v>259.23099999999999</v>
      </c>
      <c r="M28">
        <v>44286</v>
      </c>
      <c r="N28">
        <v>133.61000000000001</v>
      </c>
      <c r="O28" t="e">
        <v>#N/A</v>
      </c>
      <c r="Q28">
        <v>177.62</v>
      </c>
      <c r="R28">
        <v>168.97</v>
      </c>
      <c r="S28">
        <v>203.68</v>
      </c>
      <c r="T28">
        <v>168.99</v>
      </c>
      <c r="U28">
        <v>171.8</v>
      </c>
      <c r="V28">
        <v>53.603400000000001</v>
      </c>
      <c r="W28" t="e">
        <v>#N/A</v>
      </c>
      <c r="X28">
        <v>184.71</v>
      </c>
      <c r="Y28">
        <v>287.91000000000003</v>
      </c>
      <c r="Z28">
        <v>446.08148</v>
      </c>
      <c r="AA28">
        <v>269.20999999999998</v>
      </c>
      <c r="AC28">
        <v>29.69</v>
      </c>
      <c r="AD28">
        <v>270.83</v>
      </c>
      <c r="AE28" t="e">
        <v>#N/A</v>
      </c>
      <c r="AG28">
        <v>31.41</v>
      </c>
      <c r="AH28">
        <v>70.44</v>
      </c>
      <c r="AI28">
        <v>21.035599999999999</v>
      </c>
      <c r="AJ28">
        <v>58.61</v>
      </c>
      <c r="AK28">
        <v>36.76</v>
      </c>
      <c r="AL28" t="e">
        <v>#N/A</v>
      </c>
      <c r="AM28">
        <v>128.15</v>
      </c>
      <c r="AN28">
        <v>30.9</v>
      </c>
      <c r="AO28">
        <v>229.47</v>
      </c>
      <c r="AP28">
        <v>13.725099999999999</v>
      </c>
      <c r="AQ28">
        <v>167.44</v>
      </c>
      <c r="AR28">
        <v>224.32</v>
      </c>
      <c r="AS28">
        <v>191.9</v>
      </c>
      <c r="AT28">
        <v>178.7</v>
      </c>
      <c r="AU28">
        <v>7.8490000000000002</v>
      </c>
      <c r="AV28">
        <v>3477.68</v>
      </c>
      <c r="AW28">
        <v>385817.03</v>
      </c>
      <c r="AX28">
        <v>2758.51</v>
      </c>
      <c r="AY28">
        <v>19015.89</v>
      </c>
      <c r="AZ28">
        <v>35.5822</v>
      </c>
      <c r="BA28">
        <v>445.64</v>
      </c>
      <c r="BB28" t="e">
        <v>#N/A</v>
      </c>
      <c r="BC28">
        <v>210</v>
      </c>
      <c r="BD28">
        <v>48.903700000000001</v>
      </c>
      <c r="BE28">
        <v>165.70599999999999</v>
      </c>
      <c r="BF28">
        <v>68.540000000000006</v>
      </c>
      <c r="BH28" t="e">
        <v>#N/A</v>
      </c>
      <c r="BI28" t="e">
        <v>#N/A</v>
      </c>
      <c r="BJ28">
        <v>68.680000000000007</v>
      </c>
      <c r="BK28">
        <v>119.16</v>
      </c>
      <c r="BL28">
        <v>35.799999999999997</v>
      </c>
      <c r="BM28">
        <v>242.34</v>
      </c>
      <c r="BN28">
        <v>191.31</v>
      </c>
      <c r="BO28">
        <v>222.22</v>
      </c>
    </row>
    <row r="29" spans="1:67" x14ac:dyDescent="0.3">
      <c r="A29" s="16">
        <v>44377</v>
      </c>
      <c r="B29">
        <v>1255.68</v>
      </c>
      <c r="C29">
        <v>44.285299999999999</v>
      </c>
      <c r="D29">
        <v>199.52</v>
      </c>
      <c r="E29">
        <v>167757.48000000001</v>
      </c>
      <c r="G29">
        <v>218.75</v>
      </c>
      <c r="H29" t="e">
        <v>#N/A</v>
      </c>
      <c r="I29">
        <v>162.68</v>
      </c>
      <c r="J29" t="e">
        <v>#N/A</v>
      </c>
      <c r="K29">
        <v>44377</v>
      </c>
      <c r="L29">
        <v>269.20100000000002</v>
      </c>
      <c r="M29">
        <v>44377</v>
      </c>
      <c r="N29">
        <v>142.16999999999999</v>
      </c>
      <c r="O29" t="e">
        <v>#N/A</v>
      </c>
      <c r="Q29">
        <v>201.16</v>
      </c>
      <c r="R29">
        <v>188.39</v>
      </c>
      <c r="S29">
        <v>232.72</v>
      </c>
      <c r="T29">
        <v>187.52</v>
      </c>
      <c r="U29">
        <v>176.3</v>
      </c>
      <c r="V29">
        <v>57.806399999999996</v>
      </c>
      <c r="W29" t="e">
        <v>#N/A</v>
      </c>
      <c r="X29">
        <v>233.88</v>
      </c>
      <c r="Y29">
        <v>307.72000000000003</v>
      </c>
      <c r="Z29">
        <v>474.69466999999997</v>
      </c>
      <c r="AA29">
        <v>284.63</v>
      </c>
      <c r="AC29">
        <v>31.98</v>
      </c>
      <c r="AD29">
        <v>270.23</v>
      </c>
      <c r="AE29" t="e">
        <v>#N/A</v>
      </c>
      <c r="AG29">
        <v>32.39</v>
      </c>
      <c r="AH29">
        <v>73.45</v>
      </c>
      <c r="AI29">
        <v>21.607099999999999</v>
      </c>
      <c r="AJ29">
        <v>63.19</v>
      </c>
      <c r="AK29">
        <v>39.450000000000003</v>
      </c>
      <c r="AL29" t="e">
        <v>#N/A</v>
      </c>
      <c r="AM29">
        <v>139.22</v>
      </c>
      <c r="AN29">
        <v>32.93</v>
      </c>
      <c r="AO29">
        <v>255.44</v>
      </c>
      <c r="AP29">
        <v>14.7881</v>
      </c>
      <c r="AQ29">
        <v>182.37</v>
      </c>
      <c r="AR29">
        <v>244.66</v>
      </c>
      <c r="AS29">
        <v>207.82</v>
      </c>
      <c r="AT29">
        <v>187.54</v>
      </c>
      <c r="AU29">
        <v>8.4440000000000008</v>
      </c>
      <c r="AV29">
        <v>3689.93</v>
      </c>
      <c r="AW29">
        <v>403178.13</v>
      </c>
      <c r="AX29">
        <v>2992.66</v>
      </c>
      <c r="AY29">
        <v>20931.93</v>
      </c>
      <c r="AZ29">
        <v>38.920999999999999</v>
      </c>
      <c r="BA29">
        <v>464.94</v>
      </c>
      <c r="BB29" t="e">
        <v>#N/A</v>
      </c>
      <c r="BC29">
        <v>217.36</v>
      </c>
      <c r="BD29">
        <v>52.304900000000004</v>
      </c>
      <c r="BE29">
        <v>188.08500000000001</v>
      </c>
      <c r="BF29">
        <v>73.22</v>
      </c>
      <c r="BH29" t="e">
        <v>#N/A</v>
      </c>
      <c r="BI29" t="e">
        <v>#N/A</v>
      </c>
      <c r="BJ29">
        <v>72.19</v>
      </c>
      <c r="BK29">
        <v>128.36000000000001</v>
      </c>
      <c r="BL29">
        <v>37.567</v>
      </c>
      <c r="BM29">
        <v>260.10000000000002</v>
      </c>
      <c r="BN29">
        <v>201.98</v>
      </c>
      <c r="BO29">
        <v>237.53</v>
      </c>
    </row>
    <row r="30" spans="1:67" x14ac:dyDescent="0.3">
      <c r="A30" s="16">
        <v>44469</v>
      </c>
      <c r="B30">
        <v>1286.6500000000001</v>
      </c>
      <c r="C30">
        <v>46.460900000000002</v>
      </c>
      <c r="D30">
        <v>200.37</v>
      </c>
      <c r="E30">
        <v>170160.77</v>
      </c>
      <c r="G30">
        <v>226.93</v>
      </c>
      <c r="H30" t="e">
        <v>#N/A</v>
      </c>
      <c r="I30">
        <v>170.85</v>
      </c>
      <c r="J30" t="e">
        <v>#N/A</v>
      </c>
      <c r="K30">
        <v>44469</v>
      </c>
      <c r="L30">
        <v>275.39299999999997</v>
      </c>
      <c r="M30">
        <v>44469</v>
      </c>
      <c r="N30">
        <v>147.72999999999999</v>
      </c>
      <c r="O30" t="e">
        <v>#N/A</v>
      </c>
      <c r="Q30">
        <v>216.79</v>
      </c>
      <c r="R30">
        <v>208.24</v>
      </c>
      <c r="S30">
        <v>234.27</v>
      </c>
      <c r="T30">
        <v>188.05</v>
      </c>
      <c r="U30">
        <v>177.51</v>
      </c>
      <c r="V30">
        <v>59.738100000000003</v>
      </c>
      <c r="W30" t="e">
        <v>#N/A</v>
      </c>
      <c r="X30">
        <v>243.85</v>
      </c>
      <c r="Y30">
        <v>310.8</v>
      </c>
      <c r="Z30">
        <v>478.16057999999998</v>
      </c>
      <c r="AA30">
        <v>305.41000000000003</v>
      </c>
      <c r="AC30">
        <v>32.5</v>
      </c>
      <c r="AD30">
        <v>251.7</v>
      </c>
      <c r="AE30" t="e">
        <v>#N/A</v>
      </c>
      <c r="AG30">
        <v>32.83</v>
      </c>
      <c r="AH30">
        <v>72.760000000000005</v>
      </c>
      <c r="AI30">
        <v>21.2957</v>
      </c>
      <c r="AJ30">
        <v>64.62</v>
      </c>
      <c r="AK30">
        <v>40.700000000000003</v>
      </c>
      <c r="AL30" t="e">
        <v>#N/A</v>
      </c>
      <c r="AM30">
        <v>145.26</v>
      </c>
      <c r="AN30">
        <v>34.049999999999997</v>
      </c>
      <c r="AO30">
        <v>268.58</v>
      </c>
      <c r="AP30">
        <v>15.758699999999999</v>
      </c>
      <c r="AQ30">
        <v>195.97</v>
      </c>
      <c r="AR30">
        <v>246.36</v>
      </c>
      <c r="AS30">
        <v>212.87</v>
      </c>
      <c r="AT30">
        <v>197.04</v>
      </c>
      <c r="AU30">
        <v>8.9869994999999996</v>
      </c>
      <c r="AV30">
        <v>3869.36</v>
      </c>
      <c r="AW30">
        <v>420389.72</v>
      </c>
      <c r="AX30">
        <v>3159.51</v>
      </c>
      <c r="AY30">
        <v>22195.63</v>
      </c>
      <c r="AZ30">
        <v>40.793999999999997</v>
      </c>
      <c r="BA30">
        <v>464.18</v>
      </c>
      <c r="BB30" t="e">
        <v>#N/A</v>
      </c>
      <c r="BC30">
        <v>214.38</v>
      </c>
      <c r="BD30">
        <v>51.8369</v>
      </c>
      <c r="BE30">
        <v>193.43700000000001</v>
      </c>
      <c r="BF30">
        <v>72.7</v>
      </c>
      <c r="BH30" t="e">
        <v>#N/A</v>
      </c>
      <c r="BI30">
        <v>102.38</v>
      </c>
      <c r="BJ30">
        <v>73.67</v>
      </c>
      <c r="BK30">
        <v>133.02000000000001</v>
      </c>
      <c r="BL30">
        <v>39.051000000000002</v>
      </c>
      <c r="BM30">
        <v>267.32</v>
      </c>
      <c r="BN30">
        <v>211.21</v>
      </c>
      <c r="BO30">
        <v>243.61</v>
      </c>
    </row>
    <row r="31" spans="1:67" x14ac:dyDescent="0.3">
      <c r="A31" s="16">
        <v>44561</v>
      </c>
      <c r="B31">
        <v>1339.51</v>
      </c>
      <c r="C31">
        <v>49.980200000000004</v>
      </c>
      <c r="D31">
        <v>209.43</v>
      </c>
      <c r="E31">
        <v>178585.1</v>
      </c>
      <c r="G31">
        <v>235.27</v>
      </c>
      <c r="H31" t="e">
        <v>#N/A</v>
      </c>
      <c r="I31">
        <v>185.87</v>
      </c>
      <c r="J31" t="e">
        <v>#N/A</v>
      </c>
      <c r="K31">
        <v>44560</v>
      </c>
      <c r="L31">
        <v>288.40499999999997</v>
      </c>
      <c r="M31">
        <v>44561</v>
      </c>
      <c r="N31">
        <v>155.52000000000001</v>
      </c>
      <c r="O31" t="e">
        <v>#N/A</v>
      </c>
      <c r="Q31">
        <v>227.62</v>
      </c>
      <c r="R31">
        <v>224.07</v>
      </c>
      <c r="S31">
        <v>255.53</v>
      </c>
      <c r="T31">
        <v>190.62</v>
      </c>
      <c r="U31">
        <v>167.73</v>
      </c>
      <c r="V31">
        <v>63.273800000000001</v>
      </c>
      <c r="W31" t="e">
        <v>#N/A</v>
      </c>
      <c r="X31" t="e">
        <v>#N/A</v>
      </c>
      <c r="Y31">
        <v>316.93</v>
      </c>
      <c r="Z31">
        <v>490.77</v>
      </c>
      <c r="AA31">
        <v>334.05</v>
      </c>
      <c r="AC31">
        <v>33.06</v>
      </c>
      <c r="AD31">
        <v>281.32</v>
      </c>
      <c r="AE31" t="e">
        <v>#N/A</v>
      </c>
      <c r="AG31">
        <v>34.130000000000003</v>
      </c>
      <c r="AH31">
        <v>74.209999999999994</v>
      </c>
      <c r="AI31">
        <v>21.918500000000002</v>
      </c>
      <c r="AJ31">
        <v>68.25</v>
      </c>
      <c r="AK31">
        <v>43.7</v>
      </c>
      <c r="AL31" t="e">
        <v>#N/A</v>
      </c>
      <c r="AM31">
        <v>151.79</v>
      </c>
      <c r="AN31">
        <v>35.590000000000003</v>
      </c>
      <c r="AO31">
        <v>291.26</v>
      </c>
      <c r="AP31">
        <v>16.9648</v>
      </c>
      <c r="AQ31">
        <v>210.12</v>
      </c>
      <c r="AR31">
        <v>257.48</v>
      </c>
      <c r="AS31">
        <v>224.23</v>
      </c>
      <c r="AT31">
        <v>212.55</v>
      </c>
      <c r="AU31">
        <v>9.6579999999999995</v>
      </c>
      <c r="AV31">
        <v>4065.55</v>
      </c>
      <c r="AW31">
        <v>450225.4</v>
      </c>
      <c r="AX31">
        <v>3288.35</v>
      </c>
      <c r="AY31">
        <v>23175.34</v>
      </c>
      <c r="AZ31">
        <v>43.093200000000003</v>
      </c>
      <c r="BA31">
        <v>483.48</v>
      </c>
      <c r="BB31" t="e">
        <v>#N/A</v>
      </c>
      <c r="BC31">
        <v>216.61</v>
      </c>
      <c r="BD31">
        <v>49.731499999999997</v>
      </c>
      <c r="BE31">
        <v>211.22200000000001</v>
      </c>
      <c r="BF31">
        <v>77.94</v>
      </c>
      <c r="BH31" t="e">
        <v>#N/A</v>
      </c>
      <c r="BI31">
        <v>105.01</v>
      </c>
      <c r="BJ31">
        <v>75.75</v>
      </c>
      <c r="BK31">
        <v>139.31</v>
      </c>
      <c r="BL31">
        <v>38.600999999999999</v>
      </c>
      <c r="BM31">
        <v>277.45</v>
      </c>
      <c r="BN31">
        <v>220.86</v>
      </c>
      <c r="BO31">
        <v>251.91</v>
      </c>
    </row>
    <row r="32" spans="1:67" x14ac:dyDescent="0.3">
      <c r="A32" s="16">
        <v>44651</v>
      </c>
      <c r="B32">
        <v>1185.8</v>
      </c>
      <c r="C32">
        <v>40.140900000000002</v>
      </c>
      <c r="D32">
        <v>187.26</v>
      </c>
      <c r="E32">
        <v>160272.23000000001</v>
      </c>
      <c r="G32">
        <v>257.19</v>
      </c>
      <c r="H32" t="e">
        <v>#N/A</v>
      </c>
      <c r="I32">
        <v>148.15</v>
      </c>
      <c r="J32" t="e">
        <v>#N/A</v>
      </c>
      <c r="K32">
        <v>44651</v>
      </c>
      <c r="L32">
        <v>241.166</v>
      </c>
      <c r="M32">
        <v>44651</v>
      </c>
      <c r="N32">
        <v>143.1</v>
      </c>
      <c r="O32" t="e">
        <v>#N/A</v>
      </c>
      <c r="Q32">
        <v>189.1</v>
      </c>
      <c r="R32">
        <v>174.81</v>
      </c>
      <c r="S32">
        <v>212.9</v>
      </c>
      <c r="T32">
        <v>181.69</v>
      </c>
      <c r="U32">
        <v>142.82</v>
      </c>
      <c r="V32">
        <v>50.413499999999999</v>
      </c>
      <c r="W32" t="e">
        <v>#N/A</v>
      </c>
      <c r="X32" t="e">
        <v>#N/A</v>
      </c>
      <c r="Y32">
        <v>261.64999999999998</v>
      </c>
      <c r="Z32">
        <v>429.91</v>
      </c>
      <c r="AA32">
        <v>288.52</v>
      </c>
      <c r="AC32">
        <v>29.05</v>
      </c>
      <c r="AD32">
        <v>256.23</v>
      </c>
      <c r="AE32" t="e">
        <v>#N/A</v>
      </c>
      <c r="AG32">
        <v>31.61</v>
      </c>
      <c r="AH32">
        <v>68.42</v>
      </c>
      <c r="AI32">
        <v>20.0305</v>
      </c>
      <c r="AJ32">
        <v>56.84</v>
      </c>
      <c r="AK32">
        <v>37.03</v>
      </c>
      <c r="AL32" t="e">
        <v>#N/A</v>
      </c>
      <c r="AM32">
        <v>121.65</v>
      </c>
      <c r="AN32">
        <v>33.56</v>
      </c>
      <c r="AO32">
        <v>262.76</v>
      </c>
      <c r="AP32">
        <v>14.811199999999999</v>
      </c>
      <c r="AQ32">
        <v>179.91</v>
      </c>
      <c r="AR32">
        <v>213.83</v>
      </c>
      <c r="AS32">
        <v>208.03</v>
      </c>
      <c r="AT32">
        <v>175.82</v>
      </c>
      <c r="AU32">
        <v>7.8179999999999996</v>
      </c>
      <c r="AV32">
        <v>3568.23</v>
      </c>
      <c r="AW32">
        <v>398396.78</v>
      </c>
      <c r="AX32">
        <v>2843.01</v>
      </c>
      <c r="AY32">
        <v>20738.16</v>
      </c>
      <c r="AZ32">
        <v>36.565100000000001</v>
      </c>
      <c r="BA32">
        <v>460.71</v>
      </c>
      <c r="BB32" t="e">
        <v>#N/A</v>
      </c>
      <c r="BC32">
        <v>197.88</v>
      </c>
      <c r="BD32">
        <v>43.488500000000002</v>
      </c>
      <c r="BE32">
        <v>169.797</v>
      </c>
      <c r="BF32">
        <v>70.41</v>
      </c>
      <c r="BH32" t="e">
        <v>#N/A</v>
      </c>
      <c r="BI32">
        <v>95.1</v>
      </c>
      <c r="BJ32">
        <v>60.3</v>
      </c>
      <c r="BK32">
        <v>129.80000000000001</v>
      </c>
      <c r="BL32">
        <v>36.020000000000003</v>
      </c>
      <c r="BM32">
        <v>234.61</v>
      </c>
      <c r="BN32">
        <v>192.21</v>
      </c>
      <c r="BO32">
        <v>212.37</v>
      </c>
    </row>
    <row r="33" spans="1:67" x14ac:dyDescent="0.3">
      <c r="A33" s="16">
        <v>44742</v>
      </c>
      <c r="B33">
        <v>1027.83</v>
      </c>
      <c r="C33">
        <v>31.870100000000001</v>
      </c>
      <c r="D33">
        <v>166.84</v>
      </c>
      <c r="E33">
        <v>143330.20000000001</v>
      </c>
      <c r="G33">
        <v>236.45</v>
      </c>
      <c r="H33" t="e">
        <v>#N/A</v>
      </c>
      <c r="I33">
        <v>121.69</v>
      </c>
      <c r="J33" t="e">
        <v>#N/A</v>
      </c>
      <c r="K33">
        <v>44742</v>
      </c>
      <c r="L33">
        <v>198.28100000000001</v>
      </c>
      <c r="M33">
        <v>44742</v>
      </c>
      <c r="N33">
        <v>126.85</v>
      </c>
      <c r="O33" t="e">
        <v>#N/A</v>
      </c>
      <c r="Q33">
        <v>156.99</v>
      </c>
      <c r="R33">
        <v>139.72</v>
      </c>
      <c r="S33">
        <v>175.95</v>
      </c>
      <c r="T33">
        <v>165.85</v>
      </c>
      <c r="U33">
        <v>112.4</v>
      </c>
      <c r="V33">
        <v>41.061700000000002</v>
      </c>
      <c r="W33" t="e">
        <v>#N/A</v>
      </c>
      <c r="X33" t="e">
        <v>#N/A</v>
      </c>
      <c r="Y33">
        <v>226.48</v>
      </c>
      <c r="Z33">
        <v>386.21</v>
      </c>
      <c r="AA33">
        <v>250.11</v>
      </c>
      <c r="AC33">
        <v>25.12</v>
      </c>
      <c r="AD33">
        <v>206.78</v>
      </c>
      <c r="AE33" t="e">
        <v>#N/A</v>
      </c>
      <c r="AG33">
        <v>26.99</v>
      </c>
      <c r="AH33">
        <v>60.08</v>
      </c>
      <c r="AI33">
        <v>17.498699999999999</v>
      </c>
      <c r="AJ33">
        <v>46.57</v>
      </c>
      <c r="AK33">
        <v>30.59</v>
      </c>
      <c r="AL33" t="e">
        <v>#N/A</v>
      </c>
      <c r="AM33">
        <v>98.82</v>
      </c>
      <c r="AN33">
        <v>29.68</v>
      </c>
      <c r="AO33">
        <v>231.65</v>
      </c>
      <c r="AP33">
        <v>13.323</v>
      </c>
      <c r="AQ33">
        <v>154.15</v>
      </c>
      <c r="AR33">
        <v>180.44</v>
      </c>
      <c r="AS33">
        <v>177.67</v>
      </c>
      <c r="AT33">
        <v>148.47</v>
      </c>
      <c r="AU33">
        <v>6.28</v>
      </c>
      <c r="AV33">
        <v>3067.95</v>
      </c>
      <c r="AW33">
        <v>338325.7</v>
      </c>
      <c r="AX33">
        <v>2396.77</v>
      </c>
      <c r="AY33">
        <v>17401.32</v>
      </c>
      <c r="AZ33">
        <v>31.378699999999998</v>
      </c>
      <c r="BA33">
        <v>424.38</v>
      </c>
      <c r="BB33" t="e">
        <v>#N/A</v>
      </c>
      <c r="BC33">
        <v>171.32</v>
      </c>
      <c r="BD33">
        <v>37.249699999999997</v>
      </c>
      <c r="BE33">
        <v>142.649</v>
      </c>
      <c r="BF33">
        <v>60.04</v>
      </c>
      <c r="BH33" t="e">
        <v>#N/A</v>
      </c>
      <c r="BI33">
        <v>84.54</v>
      </c>
      <c r="BJ33">
        <v>49.58</v>
      </c>
      <c r="BK33">
        <v>115.26</v>
      </c>
      <c r="BL33">
        <v>32.917999999999999</v>
      </c>
      <c r="BM33">
        <v>207</v>
      </c>
      <c r="BN33">
        <v>168.02</v>
      </c>
      <c r="BO33">
        <v>186.89</v>
      </c>
    </row>
    <row r="34" spans="1:67" x14ac:dyDescent="0.3">
      <c r="A34" s="16">
        <v>44834</v>
      </c>
      <c r="B34">
        <v>922.43</v>
      </c>
      <c r="C34">
        <v>28.037700000000001</v>
      </c>
      <c r="D34">
        <v>155.08000000000001</v>
      </c>
      <c r="E34">
        <v>133702.95000000001</v>
      </c>
      <c r="G34">
        <v>220.51</v>
      </c>
      <c r="H34">
        <v>87.71</v>
      </c>
      <c r="I34">
        <v>104.98</v>
      </c>
      <c r="J34" t="e">
        <v>#N/A</v>
      </c>
      <c r="K34">
        <v>44834</v>
      </c>
      <c r="L34">
        <v>179.26</v>
      </c>
      <c r="M34">
        <v>44834</v>
      </c>
      <c r="N34">
        <v>110.66</v>
      </c>
      <c r="O34" t="e">
        <v>#N/A</v>
      </c>
      <c r="Q34">
        <v>135.16999999999999</v>
      </c>
      <c r="R34">
        <v>119.41</v>
      </c>
      <c r="S34">
        <v>159.44999999999999</v>
      </c>
      <c r="T34">
        <v>140.26</v>
      </c>
      <c r="U34">
        <v>99.17</v>
      </c>
      <c r="V34">
        <v>37.139800000000001</v>
      </c>
      <c r="W34" t="e">
        <v>#N/A</v>
      </c>
      <c r="X34" t="e">
        <v>#N/A</v>
      </c>
      <c r="Y34">
        <v>204.36</v>
      </c>
      <c r="Z34">
        <v>348.41</v>
      </c>
      <c r="AA34">
        <v>223.81</v>
      </c>
      <c r="AC34">
        <v>22.93</v>
      </c>
      <c r="AD34">
        <v>181.69</v>
      </c>
      <c r="AE34" t="e">
        <v>#N/A</v>
      </c>
      <c r="AG34">
        <v>24.09</v>
      </c>
      <c r="AH34">
        <v>53.42</v>
      </c>
      <c r="AI34">
        <v>15.7752</v>
      </c>
      <c r="AJ34">
        <v>42.73</v>
      </c>
      <c r="AK34">
        <v>27.68</v>
      </c>
      <c r="AL34" t="e">
        <v>#N/A</v>
      </c>
      <c r="AM34">
        <v>92.05</v>
      </c>
      <c r="AN34">
        <v>25.86</v>
      </c>
      <c r="AO34">
        <v>196.91</v>
      </c>
      <c r="AP34">
        <v>12.491300000000001</v>
      </c>
      <c r="AQ34">
        <v>137.32</v>
      </c>
      <c r="AR34">
        <v>155.85</v>
      </c>
      <c r="AS34">
        <v>158.76</v>
      </c>
      <c r="AT34">
        <v>134.56</v>
      </c>
      <c r="AU34">
        <v>5.7869999999999999</v>
      </c>
      <c r="AV34">
        <v>2792.11</v>
      </c>
      <c r="AW34">
        <v>300129.90000000002</v>
      </c>
      <c r="AX34">
        <v>2148.86</v>
      </c>
      <c r="AY34">
        <v>15074.72</v>
      </c>
      <c r="AZ34">
        <v>26.810300000000002</v>
      </c>
      <c r="BA34">
        <v>389.9</v>
      </c>
      <c r="BB34" t="e">
        <v>#N/A</v>
      </c>
      <c r="BC34">
        <v>153.86000000000001</v>
      </c>
      <c r="BD34">
        <v>31.883400000000002</v>
      </c>
      <c r="BE34">
        <v>120.85899999999999</v>
      </c>
      <c r="BF34">
        <v>53.91</v>
      </c>
      <c r="BH34" t="e">
        <v>#N/A</v>
      </c>
      <c r="BI34">
        <v>77.44</v>
      </c>
      <c r="BJ34">
        <v>44.87</v>
      </c>
      <c r="BK34">
        <v>102.81</v>
      </c>
      <c r="BL34">
        <v>29.783000000000001</v>
      </c>
      <c r="BM34">
        <v>185.43</v>
      </c>
      <c r="BN34">
        <v>147.63</v>
      </c>
      <c r="BO34">
        <v>162.91999999999999</v>
      </c>
    </row>
    <row r="35" spans="1:67" x14ac:dyDescent="0.3">
      <c r="A35" s="16">
        <v>44925</v>
      </c>
      <c r="B35">
        <v>1005.15</v>
      </c>
      <c r="C35">
        <v>32.582000000000001</v>
      </c>
      <c r="D35">
        <v>169.9</v>
      </c>
      <c r="E35">
        <v>147027.9</v>
      </c>
      <c r="G35">
        <v>248.02</v>
      </c>
      <c r="H35">
        <v>95.92</v>
      </c>
      <c r="I35">
        <v>117.84</v>
      </c>
      <c r="J35" t="e">
        <v>#N/A</v>
      </c>
      <c r="K35">
        <v>44925</v>
      </c>
      <c r="L35">
        <v>199.167</v>
      </c>
      <c r="M35">
        <v>44925</v>
      </c>
      <c r="N35">
        <v>123.98</v>
      </c>
      <c r="O35" t="e">
        <v>#N/A</v>
      </c>
      <c r="Q35">
        <v>149.13999999999999</v>
      </c>
      <c r="R35">
        <v>137.49</v>
      </c>
      <c r="S35">
        <v>180.31</v>
      </c>
      <c r="T35">
        <v>155.75</v>
      </c>
      <c r="U35">
        <v>112.65</v>
      </c>
      <c r="V35">
        <v>40.6492</v>
      </c>
      <c r="W35" t="e">
        <v>#N/A</v>
      </c>
      <c r="X35" t="e">
        <v>#N/A</v>
      </c>
      <c r="Y35">
        <v>226.51</v>
      </c>
      <c r="Z35">
        <v>397.02</v>
      </c>
      <c r="AA35">
        <v>246.7</v>
      </c>
      <c r="AC35">
        <v>25.5</v>
      </c>
      <c r="AD35">
        <v>191.86</v>
      </c>
      <c r="AE35" t="e">
        <v>#N/A</v>
      </c>
      <c r="AG35">
        <v>27.64</v>
      </c>
      <c r="AH35">
        <v>62.11</v>
      </c>
      <c r="AI35">
        <v>18.349299999999999</v>
      </c>
      <c r="AJ35">
        <v>46.88</v>
      </c>
      <c r="AK35">
        <v>30.99</v>
      </c>
      <c r="AL35" t="e">
        <v>#N/A</v>
      </c>
      <c r="AM35">
        <v>106.54</v>
      </c>
      <c r="AN35">
        <v>29.53</v>
      </c>
      <c r="AO35">
        <v>211.78</v>
      </c>
      <c r="AP35">
        <v>13.997299999999999</v>
      </c>
      <c r="AQ35">
        <v>153.19999999999999</v>
      </c>
      <c r="AR35">
        <v>171.9</v>
      </c>
      <c r="AS35">
        <v>171.17</v>
      </c>
      <c r="AT35">
        <v>142.55000000000001</v>
      </c>
      <c r="AU35">
        <v>6.4749999999999996</v>
      </c>
      <c r="AV35">
        <v>3121.69</v>
      </c>
      <c r="AW35">
        <v>330127.40000000002</v>
      </c>
      <c r="AX35">
        <v>2348.92</v>
      </c>
      <c r="AY35">
        <v>16546.93</v>
      </c>
      <c r="AZ35">
        <v>29.899899999999999</v>
      </c>
      <c r="BA35">
        <v>421.61</v>
      </c>
      <c r="BB35" t="e">
        <v>#N/A</v>
      </c>
      <c r="BC35">
        <v>169.71</v>
      </c>
      <c r="BD35">
        <v>36.479700000000001</v>
      </c>
      <c r="BE35">
        <v>137.13900000000001</v>
      </c>
      <c r="BF35">
        <v>61.04</v>
      </c>
      <c r="BH35" t="e">
        <v>#N/A</v>
      </c>
      <c r="BI35">
        <v>84.15</v>
      </c>
      <c r="BJ35">
        <v>48.04</v>
      </c>
      <c r="BK35">
        <v>117.22</v>
      </c>
      <c r="BL35">
        <v>35.076999999999998</v>
      </c>
      <c r="BM35">
        <v>211.33</v>
      </c>
      <c r="BN35">
        <v>165.34</v>
      </c>
      <c r="BO35">
        <v>189.44</v>
      </c>
    </row>
    <row r="36" spans="1:67" x14ac:dyDescent="0.3">
      <c r="A36" s="16">
        <v>45016</v>
      </c>
      <c r="B36">
        <v>1020.6</v>
      </c>
      <c r="C36">
        <v>34.2029</v>
      </c>
      <c r="D36">
        <v>182.38</v>
      </c>
      <c r="E36">
        <v>158404.9</v>
      </c>
      <c r="G36">
        <v>264.55</v>
      </c>
      <c r="H36">
        <v>102.27</v>
      </c>
      <c r="I36">
        <v>124.12</v>
      </c>
      <c r="J36" t="e">
        <v>#N/A</v>
      </c>
      <c r="K36">
        <v>45016</v>
      </c>
      <c r="L36">
        <v>218.63900000000001</v>
      </c>
      <c r="M36">
        <v>45016</v>
      </c>
      <c r="N36">
        <v>127.53</v>
      </c>
      <c r="O36" t="e">
        <v>#N/A</v>
      </c>
      <c r="Q36">
        <v>152.56</v>
      </c>
      <c r="R36">
        <v>147.21</v>
      </c>
      <c r="S36">
        <v>210.21</v>
      </c>
      <c r="T36">
        <v>163.71</v>
      </c>
      <c r="U36">
        <v>113.8</v>
      </c>
      <c r="V36">
        <v>43.8005</v>
      </c>
      <c r="W36" t="e">
        <v>#N/A</v>
      </c>
      <c r="X36" t="e">
        <v>#N/A</v>
      </c>
      <c r="Y36">
        <v>225.31</v>
      </c>
      <c r="Z36">
        <v>402.07</v>
      </c>
      <c r="AA36">
        <v>250.76</v>
      </c>
      <c r="AC36">
        <v>26.58</v>
      </c>
      <c r="AD36">
        <v>180.21</v>
      </c>
      <c r="AE36" t="e">
        <v>#N/A</v>
      </c>
      <c r="AG36">
        <v>30.04</v>
      </c>
      <c r="AH36">
        <v>65.959999999999994</v>
      </c>
      <c r="AI36">
        <v>19.829999999999998</v>
      </c>
      <c r="AJ36">
        <v>49.11</v>
      </c>
      <c r="AK36">
        <v>32.24</v>
      </c>
      <c r="AL36" t="e">
        <v>#N/A</v>
      </c>
      <c r="AM36">
        <v>114.51</v>
      </c>
      <c r="AN36">
        <v>30.88</v>
      </c>
      <c r="AO36">
        <v>221.43</v>
      </c>
      <c r="AP36">
        <v>14.433199999999999</v>
      </c>
      <c r="AQ36">
        <v>153.94999999999999</v>
      </c>
      <c r="AR36">
        <v>188.85</v>
      </c>
      <c r="AS36">
        <v>174.55</v>
      </c>
      <c r="AT36">
        <v>148.19</v>
      </c>
      <c r="AU36">
        <v>6.6909999999999998</v>
      </c>
      <c r="AV36">
        <v>3331.46</v>
      </c>
      <c r="AW36">
        <v>336970.63</v>
      </c>
      <c r="AX36">
        <v>2454.1799999999998</v>
      </c>
      <c r="AY36">
        <v>16697.59</v>
      </c>
      <c r="AZ36">
        <v>33.081600000000002</v>
      </c>
      <c r="BA36">
        <v>437.08</v>
      </c>
      <c r="BB36" t="e">
        <v>#N/A</v>
      </c>
      <c r="BC36">
        <v>183.32</v>
      </c>
      <c r="BD36">
        <v>39.260800000000003</v>
      </c>
      <c r="BE36">
        <v>145.92099999999999</v>
      </c>
      <c r="BF36">
        <v>64.709999999999994</v>
      </c>
      <c r="BH36" t="e">
        <v>#N/A</v>
      </c>
      <c r="BI36">
        <v>86.18</v>
      </c>
      <c r="BJ36">
        <v>50.12</v>
      </c>
      <c r="BK36">
        <v>126.32</v>
      </c>
      <c r="BL36">
        <v>38.341000000000001</v>
      </c>
      <c r="BM36">
        <v>209.27</v>
      </c>
      <c r="BN36">
        <v>168.5</v>
      </c>
      <c r="BO36">
        <v>185.65</v>
      </c>
    </row>
    <row r="37" spans="1:67" x14ac:dyDescent="0.3">
      <c r="A37" s="16">
        <v>45107</v>
      </c>
      <c r="B37">
        <v>1014.71</v>
      </c>
      <c r="C37">
        <v>34.094700000000003</v>
      </c>
      <c r="D37">
        <v>177.79</v>
      </c>
      <c r="E37">
        <v>155011.79999999999</v>
      </c>
      <c r="G37">
        <v>259.31</v>
      </c>
      <c r="H37">
        <v>103.84</v>
      </c>
      <c r="I37">
        <v>126.25</v>
      </c>
      <c r="J37" t="e">
        <v>#N/A</v>
      </c>
      <c r="K37">
        <v>45107</v>
      </c>
      <c r="L37">
        <v>221.11199999999999</v>
      </c>
      <c r="M37">
        <v>45107</v>
      </c>
      <c r="N37">
        <v>127.46</v>
      </c>
      <c r="O37" t="e">
        <v>#N/A</v>
      </c>
      <c r="Q37">
        <v>150.07</v>
      </c>
      <c r="R37">
        <v>151.1</v>
      </c>
      <c r="S37">
        <v>203.14</v>
      </c>
      <c r="T37">
        <v>156.15</v>
      </c>
      <c r="U37">
        <v>116.68</v>
      </c>
      <c r="V37">
        <v>43.364800000000002</v>
      </c>
      <c r="W37" t="e">
        <v>#N/A</v>
      </c>
      <c r="X37" t="e">
        <v>#N/A</v>
      </c>
      <c r="Y37">
        <v>223.36</v>
      </c>
      <c r="Z37">
        <v>404.14</v>
      </c>
      <c r="AA37">
        <v>243.48</v>
      </c>
      <c r="AC37">
        <v>26.67</v>
      </c>
      <c r="AD37">
        <v>165.49</v>
      </c>
      <c r="AE37">
        <v>5314.28</v>
      </c>
      <c r="AG37">
        <v>29.74</v>
      </c>
      <c r="AH37">
        <v>65.650000000000006</v>
      </c>
      <c r="AI37">
        <v>19.664899999999999</v>
      </c>
      <c r="AJ37">
        <v>48.12</v>
      </c>
      <c r="AK37">
        <v>32.35</v>
      </c>
      <c r="AL37" t="e">
        <v>#N/A</v>
      </c>
      <c r="AM37">
        <v>113.08</v>
      </c>
      <c r="AN37">
        <v>30.6</v>
      </c>
      <c r="AO37">
        <v>219.45</v>
      </c>
      <c r="AP37">
        <v>14.525600000000001</v>
      </c>
      <c r="AQ37">
        <v>149.91999999999999</v>
      </c>
      <c r="AR37">
        <v>185.76</v>
      </c>
      <c r="AS37">
        <v>170.7</v>
      </c>
      <c r="AT37">
        <v>145.77000000000001</v>
      </c>
      <c r="AU37">
        <v>6.6610003000000004</v>
      </c>
      <c r="AV37">
        <v>3330.85</v>
      </c>
      <c r="AW37">
        <v>332247.21999999997</v>
      </c>
      <c r="AX37">
        <v>2423.33</v>
      </c>
      <c r="AY37">
        <v>16088.18</v>
      </c>
      <c r="AZ37">
        <v>32.978099999999998</v>
      </c>
      <c r="BA37">
        <v>424.9</v>
      </c>
      <c r="BB37">
        <v>108.09</v>
      </c>
      <c r="BC37">
        <v>181.62</v>
      </c>
      <c r="BD37">
        <v>39.372599999999998</v>
      </c>
      <c r="BE37">
        <v>149.16399999999999</v>
      </c>
      <c r="BF37">
        <v>64.069999999999993</v>
      </c>
      <c r="BH37" t="e">
        <v>#N/A</v>
      </c>
      <c r="BI37">
        <v>85.57</v>
      </c>
      <c r="BJ37">
        <v>50.42</v>
      </c>
      <c r="BK37">
        <v>127.95</v>
      </c>
      <c r="BL37">
        <v>39.564999999999998</v>
      </c>
      <c r="BM37">
        <v>207.49</v>
      </c>
      <c r="BN37">
        <v>167.59</v>
      </c>
      <c r="BO37">
        <v>190.35</v>
      </c>
    </row>
    <row r="38" spans="1:67" x14ac:dyDescent="0.3">
      <c r="A38" s="16">
        <v>45198</v>
      </c>
      <c r="B38">
        <v>931.12</v>
      </c>
      <c r="C38">
        <v>32.489699999999999</v>
      </c>
      <c r="D38">
        <v>167.1</v>
      </c>
      <c r="E38">
        <v>146233.63</v>
      </c>
      <c r="G38">
        <v>261.94</v>
      </c>
      <c r="H38">
        <v>93.1</v>
      </c>
      <c r="I38">
        <v>114.1</v>
      </c>
      <c r="J38" t="e">
        <v>#N/A</v>
      </c>
      <c r="K38">
        <v>45198</v>
      </c>
      <c r="L38">
        <v>209.43100000000001</v>
      </c>
      <c r="M38">
        <v>45198</v>
      </c>
      <c r="N38">
        <v>117.61</v>
      </c>
      <c r="O38" t="e">
        <v>#N/A</v>
      </c>
      <c r="Q38">
        <v>130.16999999999999</v>
      </c>
      <c r="R38">
        <v>132.91</v>
      </c>
      <c r="S38">
        <v>187.14</v>
      </c>
      <c r="T38">
        <v>144.24</v>
      </c>
      <c r="U38">
        <v>108.42</v>
      </c>
      <c r="V38">
        <v>40.877600000000001</v>
      </c>
      <c r="W38">
        <v>86.7</v>
      </c>
      <c r="X38" t="e">
        <v>#N/A</v>
      </c>
      <c r="Y38">
        <v>203.82</v>
      </c>
      <c r="Z38">
        <v>397.01</v>
      </c>
      <c r="AA38">
        <v>217.35</v>
      </c>
      <c r="AC38">
        <v>25.37</v>
      </c>
      <c r="AD38">
        <v>131.9</v>
      </c>
      <c r="AE38">
        <v>5106.93</v>
      </c>
      <c r="AG38">
        <v>27.57</v>
      </c>
      <c r="AH38">
        <v>60.98</v>
      </c>
      <c r="AI38">
        <v>18.196100000000001</v>
      </c>
      <c r="AJ38">
        <v>46.03</v>
      </c>
      <c r="AK38">
        <v>31.27</v>
      </c>
      <c r="AL38" t="e">
        <v>#N/A</v>
      </c>
      <c r="AM38">
        <v>109.1</v>
      </c>
      <c r="AN38">
        <v>28.56</v>
      </c>
      <c r="AO38">
        <v>210.23</v>
      </c>
      <c r="AP38">
        <v>14.271100000000001</v>
      </c>
      <c r="AQ38">
        <v>132.24</v>
      </c>
      <c r="AR38">
        <v>179.76</v>
      </c>
      <c r="AS38">
        <v>159.52000000000001</v>
      </c>
      <c r="AT38">
        <v>139.15</v>
      </c>
      <c r="AU38">
        <v>6.1529999999999996</v>
      </c>
      <c r="AV38">
        <v>3202.8</v>
      </c>
      <c r="AW38">
        <v>295039.21999999997</v>
      </c>
      <c r="AX38">
        <v>2181.31</v>
      </c>
      <c r="AY38">
        <v>14593.94</v>
      </c>
      <c r="AZ38">
        <v>30.296099999999999</v>
      </c>
      <c r="BA38">
        <v>388.21</v>
      </c>
      <c r="BB38">
        <v>105.32</v>
      </c>
      <c r="BC38">
        <v>172.69</v>
      </c>
      <c r="BD38">
        <v>37.716200000000001</v>
      </c>
      <c r="BE38">
        <v>135.76</v>
      </c>
      <c r="BF38">
        <v>62.96</v>
      </c>
      <c r="BH38" t="e">
        <v>#N/A</v>
      </c>
      <c r="BI38">
        <v>81.16</v>
      </c>
      <c r="BJ38">
        <v>48.73</v>
      </c>
      <c r="BK38">
        <v>122.12</v>
      </c>
      <c r="BL38">
        <v>38.515999999999998</v>
      </c>
      <c r="BM38">
        <v>191.59</v>
      </c>
      <c r="BN38">
        <v>161.37</v>
      </c>
      <c r="BO38">
        <v>190.35</v>
      </c>
    </row>
    <row r="39" spans="1:67" x14ac:dyDescent="0.3">
      <c r="A39" s="16">
        <v>45289</v>
      </c>
      <c r="B39">
        <v>1015.4</v>
      </c>
      <c r="C39">
        <v>35.880400000000002</v>
      </c>
      <c r="D39">
        <v>178.62</v>
      </c>
      <c r="E39">
        <v>156925.94</v>
      </c>
      <c r="G39">
        <v>282.5</v>
      </c>
      <c r="H39">
        <v>108.04</v>
      </c>
      <c r="I39">
        <v>132.44</v>
      </c>
      <c r="J39" t="e">
        <v>#N/A</v>
      </c>
      <c r="K39">
        <v>45289</v>
      </c>
      <c r="L39">
        <v>229.251</v>
      </c>
      <c r="M39">
        <v>45289</v>
      </c>
      <c r="N39">
        <v>128.63999999999999</v>
      </c>
      <c r="O39">
        <v>86.18</v>
      </c>
      <c r="Q39">
        <v>148.81</v>
      </c>
      <c r="R39">
        <v>152.68</v>
      </c>
      <c r="S39">
        <v>206.9</v>
      </c>
      <c r="T39">
        <v>152.69999999999999</v>
      </c>
      <c r="U39">
        <v>115.8</v>
      </c>
      <c r="V39">
        <v>44.9955</v>
      </c>
      <c r="W39">
        <v>91.57</v>
      </c>
      <c r="X39" t="e">
        <v>#N/A</v>
      </c>
      <c r="Y39">
        <v>239.06</v>
      </c>
      <c r="Z39">
        <v>429.29</v>
      </c>
      <c r="AA39">
        <v>233.95</v>
      </c>
      <c r="AC39">
        <v>27.63</v>
      </c>
      <c r="AD39">
        <v>127.56</v>
      </c>
      <c r="AE39">
        <v>5626.3</v>
      </c>
      <c r="AG39">
        <v>30.02</v>
      </c>
      <c r="AH39">
        <v>66.3</v>
      </c>
      <c r="AI39">
        <v>20.229700000000001</v>
      </c>
      <c r="AJ39">
        <v>49.36</v>
      </c>
      <c r="AK39">
        <v>33.74</v>
      </c>
      <c r="AL39" t="e">
        <v>#N/A</v>
      </c>
      <c r="AM39">
        <v>121.12</v>
      </c>
      <c r="AN39">
        <v>31.63</v>
      </c>
      <c r="AO39">
        <v>235.25</v>
      </c>
      <c r="AP39">
        <v>14.979100000000001</v>
      </c>
      <c r="AQ39">
        <v>145.05000000000001</v>
      </c>
      <c r="AR39">
        <v>193.54</v>
      </c>
      <c r="AS39">
        <v>174.4</v>
      </c>
      <c r="AT39">
        <v>154.79</v>
      </c>
      <c r="AU39">
        <v>6.835</v>
      </c>
      <c r="AV39">
        <v>3430.96</v>
      </c>
      <c r="AW39">
        <v>327441.59999999998</v>
      </c>
      <c r="AX39">
        <v>2317.54</v>
      </c>
      <c r="AY39">
        <v>15897.15</v>
      </c>
      <c r="AZ39">
        <v>32.270499999999998</v>
      </c>
      <c r="BA39">
        <v>397.69</v>
      </c>
      <c r="BB39">
        <v>113.33</v>
      </c>
      <c r="BC39">
        <v>186.89</v>
      </c>
      <c r="BD39">
        <v>39.1188</v>
      </c>
      <c r="BE39">
        <v>149.17099999999999</v>
      </c>
      <c r="BF39">
        <v>68.680000000000007</v>
      </c>
      <c r="BH39" t="e">
        <v>#N/A</v>
      </c>
      <c r="BI39">
        <v>85.3</v>
      </c>
      <c r="BJ39">
        <v>54.52</v>
      </c>
      <c r="BK39">
        <v>128.66999999999999</v>
      </c>
      <c r="BL39">
        <v>40.387</v>
      </c>
      <c r="BM39">
        <v>223.94</v>
      </c>
      <c r="BN39">
        <v>174.36</v>
      </c>
      <c r="BO39">
        <v>190.35</v>
      </c>
    </row>
    <row r="40" spans="1:67" x14ac:dyDescent="0.3">
      <c r="A40" s="16">
        <v>45379</v>
      </c>
      <c r="B40">
        <v>1005.27</v>
      </c>
      <c r="C40">
        <v>37.7791</v>
      </c>
      <c r="D40">
        <v>188.74</v>
      </c>
      <c r="E40">
        <v>166435.81</v>
      </c>
      <c r="G40">
        <v>313.18</v>
      </c>
      <c r="H40">
        <v>110.66</v>
      </c>
      <c r="I40">
        <v>134.84</v>
      </c>
      <c r="J40" t="e">
        <v>#N/A</v>
      </c>
      <c r="K40">
        <v>45379</v>
      </c>
      <c r="L40">
        <v>227.55099999999999</v>
      </c>
      <c r="M40">
        <v>45379</v>
      </c>
      <c r="N40">
        <v>129.28</v>
      </c>
      <c r="O40">
        <v>92.025999999999996</v>
      </c>
      <c r="Q40">
        <v>143.6</v>
      </c>
      <c r="R40">
        <v>154.13</v>
      </c>
      <c r="S40">
        <v>218.98</v>
      </c>
      <c r="T40">
        <v>150.58000000000001</v>
      </c>
      <c r="U40">
        <v>120.43</v>
      </c>
      <c r="V40">
        <v>45.408000000000001</v>
      </c>
      <c r="W40">
        <v>97.06</v>
      </c>
      <c r="X40" t="e">
        <v>#N/A</v>
      </c>
      <c r="Y40">
        <v>242.31</v>
      </c>
      <c r="Z40">
        <v>432.68</v>
      </c>
      <c r="AA40">
        <v>224.82</v>
      </c>
      <c r="AC40">
        <v>27.93</v>
      </c>
      <c r="AD40">
        <v>99.92</v>
      </c>
      <c r="AE40">
        <v>5909.55</v>
      </c>
      <c r="AG40" t="e">
        <v>#N/A</v>
      </c>
      <c r="AH40">
        <v>68.010000000000005</v>
      </c>
      <c r="AI40">
        <v>20.800899999999999</v>
      </c>
      <c r="AJ40">
        <v>53.65</v>
      </c>
      <c r="AK40">
        <v>35.81</v>
      </c>
      <c r="AL40" t="e">
        <v>#N/A</v>
      </c>
      <c r="AM40">
        <v>124.57</v>
      </c>
      <c r="AN40">
        <v>32.700000000000003</v>
      </c>
      <c r="AO40">
        <v>250.46</v>
      </c>
      <c r="AP40">
        <v>16.8005</v>
      </c>
      <c r="AQ40">
        <v>143.09</v>
      </c>
      <c r="AR40">
        <v>196.38</v>
      </c>
      <c r="AS40">
        <v>174.17</v>
      </c>
      <c r="AT40">
        <v>165.46</v>
      </c>
      <c r="AU40">
        <v>7.2210000000000001</v>
      </c>
      <c r="AV40">
        <v>3636.55</v>
      </c>
      <c r="AW40">
        <v>330160.09999999998</v>
      </c>
      <c r="AX40">
        <v>2321.11</v>
      </c>
      <c r="AY40">
        <v>16287.6</v>
      </c>
      <c r="AZ40">
        <v>32.163200000000003</v>
      </c>
      <c r="BA40">
        <v>420.96</v>
      </c>
      <c r="BB40">
        <v>116.97</v>
      </c>
      <c r="BC40">
        <v>190.46</v>
      </c>
      <c r="BD40">
        <v>37.466799999999999</v>
      </c>
      <c r="BE40">
        <v>156.78899999999999</v>
      </c>
      <c r="BF40">
        <v>73.5</v>
      </c>
      <c r="BH40" t="e">
        <v>#N/A</v>
      </c>
      <c r="BI40">
        <v>84.8</v>
      </c>
      <c r="BJ40">
        <v>55.95</v>
      </c>
      <c r="BK40">
        <v>141.36000000000001</v>
      </c>
      <c r="BL40">
        <v>41.939</v>
      </c>
      <c r="BM40">
        <v>228.04</v>
      </c>
      <c r="BN40">
        <v>177.11</v>
      </c>
      <c r="BO40">
        <v>190.35</v>
      </c>
    </row>
    <row r="41" spans="1:67" x14ac:dyDescent="0.3">
      <c r="A41" s="16">
        <v>45471</v>
      </c>
      <c r="B41">
        <v>989.14</v>
      </c>
      <c r="C41">
        <v>37.357900000000001</v>
      </c>
      <c r="D41">
        <v>183.25</v>
      </c>
      <c r="E41">
        <v>161994.04999999999</v>
      </c>
      <c r="G41">
        <v>297.95</v>
      </c>
      <c r="H41">
        <v>109</v>
      </c>
      <c r="I41">
        <v>132.63</v>
      </c>
      <c r="J41" t="e">
        <v>#N/A</v>
      </c>
      <c r="K41">
        <v>45471</v>
      </c>
      <c r="L41">
        <v>223.17500000000001</v>
      </c>
      <c r="M41">
        <v>45471</v>
      </c>
      <c r="N41">
        <v>126.41</v>
      </c>
      <c r="O41">
        <v>91.442999999999998</v>
      </c>
      <c r="Q41">
        <v>152.35</v>
      </c>
      <c r="R41">
        <v>155.63</v>
      </c>
      <c r="S41">
        <v>211.02</v>
      </c>
      <c r="T41">
        <v>144.72999999999999</v>
      </c>
      <c r="U41">
        <v>117.57</v>
      </c>
      <c r="V41">
        <v>44.818600000000004</v>
      </c>
      <c r="W41">
        <v>102.17</v>
      </c>
      <c r="X41" t="e">
        <v>#N/A</v>
      </c>
      <c r="Y41">
        <v>249.85</v>
      </c>
      <c r="Z41">
        <v>430.3</v>
      </c>
      <c r="AA41">
        <v>215.06</v>
      </c>
      <c r="AC41">
        <v>29.26</v>
      </c>
      <c r="AD41">
        <v>92.79</v>
      </c>
      <c r="AE41">
        <v>5773.18</v>
      </c>
      <c r="AG41" t="e">
        <v>#N/A</v>
      </c>
      <c r="AH41">
        <v>72.67</v>
      </c>
      <c r="AI41">
        <v>21.5093</v>
      </c>
      <c r="AJ41">
        <v>52.79</v>
      </c>
      <c r="AK41">
        <v>36.22</v>
      </c>
      <c r="AL41" t="e">
        <v>#N/A</v>
      </c>
      <c r="AM41">
        <v>120.96</v>
      </c>
      <c r="AN41">
        <v>31.96</v>
      </c>
      <c r="AO41">
        <v>252.05</v>
      </c>
      <c r="AP41">
        <v>16.626799999999999</v>
      </c>
      <c r="AQ41">
        <v>147.94999999999999</v>
      </c>
      <c r="AR41">
        <v>195.45</v>
      </c>
      <c r="AS41">
        <v>182.19</v>
      </c>
      <c r="AT41">
        <v>172.19</v>
      </c>
      <c r="AU41">
        <v>7.2753500000000004</v>
      </c>
      <c r="AV41">
        <v>3644.45</v>
      </c>
      <c r="AW41">
        <v>345451.13</v>
      </c>
      <c r="AX41">
        <v>2331.0700000000002</v>
      </c>
      <c r="AY41">
        <v>16286.76</v>
      </c>
      <c r="AZ41">
        <v>32.123600000000003</v>
      </c>
      <c r="BA41">
        <v>430.17</v>
      </c>
      <c r="BB41">
        <v>116.44</v>
      </c>
      <c r="BC41">
        <v>192.02</v>
      </c>
      <c r="BD41">
        <v>37.7393</v>
      </c>
      <c r="BE41">
        <v>155.298</v>
      </c>
      <c r="BF41" t="e">
        <v>#N/A</v>
      </c>
      <c r="BH41" t="e">
        <v>#N/A</v>
      </c>
      <c r="BI41">
        <v>85.96</v>
      </c>
      <c r="BJ41">
        <v>56.47</v>
      </c>
      <c r="BK41">
        <v>140.85</v>
      </c>
      <c r="BL41">
        <v>42.54</v>
      </c>
      <c r="BM41">
        <v>232.77</v>
      </c>
      <c r="BN41">
        <v>180.09</v>
      </c>
      <c r="BO41">
        <v>190.35</v>
      </c>
    </row>
    <row r="42" spans="1:67" x14ac:dyDescent="0.3">
      <c r="A42" s="16">
        <v>45565</v>
      </c>
      <c r="B42">
        <v>1015.05</v>
      </c>
      <c r="C42">
        <v>39.131599999999999</v>
      </c>
      <c r="D42">
        <v>189.38030000000001</v>
      </c>
      <c r="E42">
        <v>167870.22</v>
      </c>
      <c r="G42">
        <v>306.70999999999998</v>
      </c>
      <c r="H42">
        <v>114.28</v>
      </c>
      <c r="I42">
        <v>138.35</v>
      </c>
      <c r="J42">
        <v>1006.75</v>
      </c>
      <c r="K42">
        <v>45565</v>
      </c>
      <c r="L42">
        <v>227.369</v>
      </c>
      <c r="M42">
        <v>45565</v>
      </c>
      <c r="N42">
        <v>129.94</v>
      </c>
      <c r="O42">
        <v>90.361000000000004</v>
      </c>
      <c r="Q42">
        <v>147.01</v>
      </c>
      <c r="R42">
        <v>160.65</v>
      </c>
      <c r="S42">
        <v>212.21</v>
      </c>
      <c r="T42">
        <v>145.13</v>
      </c>
      <c r="U42">
        <v>117.68</v>
      </c>
      <c r="V42">
        <v>48.0732</v>
      </c>
      <c r="W42">
        <v>107.99</v>
      </c>
      <c r="X42" t="e">
        <v>#N/A</v>
      </c>
      <c r="Y42">
        <v>265.70999999999998</v>
      </c>
      <c r="Z42">
        <v>439.7</v>
      </c>
      <c r="AA42">
        <v>225.42</v>
      </c>
      <c r="AC42">
        <v>29.37</v>
      </c>
      <c r="AD42">
        <v>89.33</v>
      </c>
      <c r="AE42">
        <v>5928.65</v>
      </c>
      <c r="AG42" t="e">
        <v>#N/A</v>
      </c>
      <c r="AH42">
        <v>72.41</v>
      </c>
      <c r="AI42">
        <v>22.052499999999998</v>
      </c>
      <c r="AJ42">
        <v>54.6</v>
      </c>
      <c r="AK42">
        <v>37.479999999999997</v>
      </c>
      <c r="AL42" t="e">
        <v>#N/A</v>
      </c>
      <c r="AM42">
        <v>127.44</v>
      </c>
      <c r="AN42">
        <v>33.68</v>
      </c>
      <c r="AO42">
        <v>254.76</v>
      </c>
      <c r="AP42">
        <v>17.2789</v>
      </c>
      <c r="AQ42">
        <v>144.99</v>
      </c>
      <c r="AR42">
        <v>199.13</v>
      </c>
      <c r="AS42">
        <v>184.04</v>
      </c>
      <c r="AT42">
        <v>176.97</v>
      </c>
      <c r="AU42">
        <v>7.7569999999999997</v>
      </c>
      <c r="AV42">
        <v>3734.61</v>
      </c>
      <c r="AW42">
        <v>351377.03</v>
      </c>
      <c r="AX42">
        <v>2350.31</v>
      </c>
      <c r="AY42">
        <v>16350.43</v>
      </c>
      <c r="AZ42">
        <v>33.136299999999999</v>
      </c>
      <c r="BA42">
        <v>414.91</v>
      </c>
      <c r="BB42">
        <v>120.33</v>
      </c>
      <c r="BC42">
        <v>188.12</v>
      </c>
      <c r="BD42">
        <v>38.808799999999998</v>
      </c>
      <c r="BE42">
        <v>159.62700000000001</v>
      </c>
      <c r="BF42" t="e">
        <v>#N/A</v>
      </c>
      <c r="BH42" t="e">
        <v>#N/A</v>
      </c>
      <c r="BI42">
        <v>85.36</v>
      </c>
      <c r="BJ42">
        <v>58.59</v>
      </c>
      <c r="BK42">
        <v>138.41</v>
      </c>
      <c r="BL42">
        <v>44.286999999999999</v>
      </c>
      <c r="BM42">
        <v>249.7</v>
      </c>
      <c r="BN42">
        <v>187.51</v>
      </c>
      <c r="BO42">
        <v>218.39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000"/>
  <sheetViews>
    <sheetView workbookViewId="0"/>
  </sheetViews>
  <sheetFormatPr baseColWidth="10" defaultColWidth="12.6640625" defaultRowHeight="15" customHeight="1" x14ac:dyDescent="0.3"/>
  <cols>
    <col min="1" max="1" width="16.109375" customWidth="1"/>
    <col min="2" max="26" width="10.6640625" customWidth="1"/>
  </cols>
  <sheetData>
    <row r="1" spans="1:2" ht="15.6" x14ac:dyDescent="0.3">
      <c r="A1" s="10" t="s">
        <v>254</v>
      </c>
      <c r="B1" s="10" t="s">
        <v>463</v>
      </c>
    </row>
    <row r="2" spans="1:2" ht="30.6" x14ac:dyDescent="0.3">
      <c r="A2" s="11" t="s">
        <v>255</v>
      </c>
      <c r="B2" s="12" t="s">
        <v>464</v>
      </c>
    </row>
    <row r="3" spans="1:2" ht="15.6" x14ac:dyDescent="0.3">
      <c r="A3" s="13" t="s">
        <v>256</v>
      </c>
      <c r="B3" s="12" t="s">
        <v>465</v>
      </c>
    </row>
    <row r="4" spans="1:2" ht="30.6" x14ac:dyDescent="0.3">
      <c r="A4" s="13" t="s">
        <v>257</v>
      </c>
      <c r="B4" s="12" t="s">
        <v>466</v>
      </c>
    </row>
    <row r="5" spans="1:2" ht="30.6" x14ac:dyDescent="0.3">
      <c r="A5" s="13" t="s">
        <v>258</v>
      </c>
      <c r="B5" s="12" t="s">
        <v>467</v>
      </c>
    </row>
    <row r="6" spans="1:2" ht="15.6" x14ac:dyDescent="0.3">
      <c r="A6" s="13" t="s">
        <v>259</v>
      </c>
      <c r="B6" s="12" t="s">
        <v>468</v>
      </c>
    </row>
    <row r="7" spans="1:2" ht="15.6" x14ac:dyDescent="0.3">
      <c r="A7" s="13" t="s">
        <v>260</v>
      </c>
      <c r="B7" s="12" t="s">
        <v>469</v>
      </c>
    </row>
    <row r="8" spans="1:2" ht="30.6" x14ac:dyDescent="0.3">
      <c r="A8" s="13" t="s">
        <v>261</v>
      </c>
      <c r="B8" s="12" t="s">
        <v>470</v>
      </c>
    </row>
    <row r="9" spans="1:2" ht="15.6" x14ac:dyDescent="0.3">
      <c r="A9" s="13" t="s">
        <v>262</v>
      </c>
      <c r="B9" s="12" t="s">
        <v>471</v>
      </c>
    </row>
    <row r="10" spans="1:2" ht="15.6" x14ac:dyDescent="0.3">
      <c r="A10" s="13" t="s">
        <v>263</v>
      </c>
      <c r="B10" s="12" t="s">
        <v>472</v>
      </c>
    </row>
    <row r="11" spans="1:2" ht="15.6" x14ac:dyDescent="0.3">
      <c r="A11" s="13" t="s">
        <v>264</v>
      </c>
      <c r="B11" s="12" t="s">
        <v>473</v>
      </c>
    </row>
    <row r="12" spans="1:2" ht="30.6" x14ac:dyDescent="0.3">
      <c r="A12" s="13" t="s">
        <v>265</v>
      </c>
      <c r="B12" s="12" t="s">
        <v>474</v>
      </c>
    </row>
    <row r="13" spans="1:2" ht="15.6" x14ac:dyDescent="0.3">
      <c r="A13" s="13" t="s">
        <v>266</v>
      </c>
      <c r="B13" s="12" t="s">
        <v>475</v>
      </c>
    </row>
    <row r="14" spans="1:2" ht="30.6" x14ac:dyDescent="0.3">
      <c r="A14" s="13" t="s">
        <v>267</v>
      </c>
      <c r="B14" s="12" t="s">
        <v>476</v>
      </c>
    </row>
    <row r="15" spans="1:2" ht="30.6" x14ac:dyDescent="0.3">
      <c r="A15" s="13" t="s">
        <v>268</v>
      </c>
      <c r="B15" s="12" t="s">
        <v>477</v>
      </c>
    </row>
    <row r="16" spans="1:2" ht="30.6" x14ac:dyDescent="0.3">
      <c r="A16" s="13" t="s">
        <v>269</v>
      </c>
      <c r="B16" s="12" t="s">
        <v>478</v>
      </c>
    </row>
    <row r="17" spans="1:2" ht="30.6" x14ac:dyDescent="0.3">
      <c r="A17" s="13" t="s">
        <v>270</v>
      </c>
      <c r="B17" s="12" t="s">
        <v>479</v>
      </c>
    </row>
    <row r="18" spans="1:2" ht="30.6" x14ac:dyDescent="0.3">
      <c r="A18" s="13" t="s">
        <v>271</v>
      </c>
      <c r="B18" s="14" t="s">
        <v>480</v>
      </c>
    </row>
    <row r="19" spans="1:2" ht="30.6" x14ac:dyDescent="0.3">
      <c r="A19" s="13" t="s">
        <v>272</v>
      </c>
      <c r="B19" s="12" t="s">
        <v>481</v>
      </c>
    </row>
    <row r="20" spans="1:2" ht="30.6" x14ac:dyDescent="0.3">
      <c r="A20" s="13" t="s">
        <v>273</v>
      </c>
      <c r="B20" s="12" t="s">
        <v>482</v>
      </c>
    </row>
    <row r="21" spans="1:2" ht="15.75" customHeight="1" x14ac:dyDescent="0.3">
      <c r="A21" s="13" t="s">
        <v>274</v>
      </c>
      <c r="B21" s="12" t="s">
        <v>483</v>
      </c>
    </row>
    <row r="22" spans="1:2" ht="15.75" customHeight="1" x14ac:dyDescent="0.3">
      <c r="A22" s="13" t="s">
        <v>275</v>
      </c>
      <c r="B22" s="12" t="s">
        <v>484</v>
      </c>
    </row>
    <row r="23" spans="1:2" ht="15.75" customHeight="1" x14ac:dyDescent="0.3">
      <c r="A23" s="13" t="s">
        <v>276</v>
      </c>
      <c r="B23" s="12" t="s">
        <v>485</v>
      </c>
    </row>
    <row r="24" spans="1:2" ht="15.75" customHeight="1" x14ac:dyDescent="0.3">
      <c r="A24" s="13" t="s">
        <v>277</v>
      </c>
      <c r="B24" s="12" t="s">
        <v>486</v>
      </c>
    </row>
    <row r="25" spans="1:2" ht="15.75" customHeight="1" x14ac:dyDescent="0.3">
      <c r="A25" s="13" t="s">
        <v>278</v>
      </c>
      <c r="B25" s="12" t="s">
        <v>487</v>
      </c>
    </row>
    <row r="26" spans="1:2" ht="15.75" customHeight="1" x14ac:dyDescent="0.3">
      <c r="A26" s="13" t="s">
        <v>279</v>
      </c>
      <c r="B26" s="12" t="s">
        <v>488</v>
      </c>
    </row>
    <row r="27" spans="1:2" ht="15.75" customHeight="1" x14ac:dyDescent="0.3">
      <c r="A27" s="13" t="s">
        <v>280</v>
      </c>
      <c r="B27" s="12" t="s">
        <v>489</v>
      </c>
    </row>
    <row r="28" spans="1:2" ht="15.75" customHeight="1" x14ac:dyDescent="0.3">
      <c r="A28" s="13" t="s">
        <v>281</v>
      </c>
      <c r="B28" s="12" t="s">
        <v>490</v>
      </c>
    </row>
    <row r="29" spans="1:2" ht="15.75" customHeight="1" x14ac:dyDescent="0.3">
      <c r="A29" s="13" t="s">
        <v>282</v>
      </c>
      <c r="B29" s="12" t="s">
        <v>491</v>
      </c>
    </row>
    <row r="30" spans="1:2" ht="15.75" customHeight="1" x14ac:dyDescent="0.3">
      <c r="A30" s="13" t="s">
        <v>283</v>
      </c>
      <c r="B30" s="12" t="s">
        <v>328</v>
      </c>
    </row>
    <row r="31" spans="1:2" ht="15.75" customHeight="1" x14ac:dyDescent="0.3">
      <c r="A31" s="13" t="s">
        <v>284</v>
      </c>
      <c r="B31" s="12" t="s">
        <v>492</v>
      </c>
    </row>
    <row r="32" spans="1:2" ht="15.75" customHeight="1" x14ac:dyDescent="0.3">
      <c r="A32" s="13" t="s">
        <v>285</v>
      </c>
      <c r="B32" s="12" t="s">
        <v>493</v>
      </c>
    </row>
    <row r="33" spans="1:2" ht="15.75" customHeight="1" x14ac:dyDescent="0.3">
      <c r="A33" s="13" t="s">
        <v>286</v>
      </c>
      <c r="B33" s="12" t="s">
        <v>494</v>
      </c>
    </row>
    <row r="34" spans="1:2" ht="15.75" customHeight="1" x14ac:dyDescent="0.3">
      <c r="A34" s="13" t="s">
        <v>287</v>
      </c>
      <c r="B34" s="12" t="s">
        <v>495</v>
      </c>
    </row>
    <row r="35" spans="1:2" ht="15.75" customHeight="1" x14ac:dyDescent="0.3">
      <c r="A35" s="13" t="s">
        <v>288</v>
      </c>
      <c r="B35" s="12" t="s">
        <v>496</v>
      </c>
    </row>
    <row r="36" spans="1:2" ht="15.75" customHeight="1" x14ac:dyDescent="0.3">
      <c r="A36" s="11" t="s">
        <v>289</v>
      </c>
      <c r="B36" s="12" t="s">
        <v>497</v>
      </c>
    </row>
    <row r="37" spans="1:2" ht="15.75" customHeight="1" x14ac:dyDescent="0.3">
      <c r="A37" s="11" t="s">
        <v>290</v>
      </c>
      <c r="B37" s="12" t="s">
        <v>498</v>
      </c>
    </row>
    <row r="38" spans="1:2" ht="15.75" customHeight="1" x14ac:dyDescent="0.3">
      <c r="A38" s="11" t="s">
        <v>291</v>
      </c>
      <c r="B38" s="12" t="s">
        <v>499</v>
      </c>
    </row>
    <row r="39" spans="1:2" ht="15.75" customHeight="1" x14ac:dyDescent="0.3">
      <c r="A39" s="11" t="s">
        <v>292</v>
      </c>
      <c r="B39" s="12" t="s">
        <v>500</v>
      </c>
    </row>
    <row r="40" spans="1:2" ht="15.75" customHeight="1" x14ac:dyDescent="0.3">
      <c r="A40" s="11" t="s">
        <v>293</v>
      </c>
      <c r="B40" s="12" t="s">
        <v>501</v>
      </c>
    </row>
    <row r="41" spans="1:2" ht="15.75" customHeight="1" x14ac:dyDescent="0.3">
      <c r="A41" s="11" t="s">
        <v>294</v>
      </c>
      <c r="B41" s="12" t="s">
        <v>502</v>
      </c>
    </row>
    <row r="42" spans="1:2" ht="15.75" customHeight="1" x14ac:dyDescent="0.3">
      <c r="A42" s="11" t="s">
        <v>295</v>
      </c>
      <c r="B42" s="12" t="s">
        <v>503</v>
      </c>
    </row>
    <row r="43" spans="1:2" ht="15.75" customHeight="1" x14ac:dyDescent="0.3">
      <c r="A43" s="11" t="s">
        <v>296</v>
      </c>
      <c r="B43" s="12" t="s">
        <v>504</v>
      </c>
    </row>
    <row r="44" spans="1:2" ht="15.75" customHeight="1" x14ac:dyDescent="0.3">
      <c r="A44" s="11" t="s">
        <v>297</v>
      </c>
      <c r="B44" s="12" t="s">
        <v>505</v>
      </c>
    </row>
    <row r="45" spans="1:2" ht="15.75" customHeight="1" x14ac:dyDescent="0.3">
      <c r="A45" s="11" t="s">
        <v>298</v>
      </c>
      <c r="B45" s="12" t="s">
        <v>506</v>
      </c>
    </row>
    <row r="46" spans="1:2" ht="15.75" customHeight="1" x14ac:dyDescent="0.3">
      <c r="A46" s="11" t="s">
        <v>299</v>
      </c>
      <c r="B46" s="12" t="s">
        <v>507</v>
      </c>
    </row>
    <row r="47" spans="1:2" ht="15.75" customHeight="1" x14ac:dyDescent="0.3">
      <c r="A47" s="11" t="s">
        <v>300</v>
      </c>
      <c r="B47" s="12" t="s">
        <v>508</v>
      </c>
    </row>
    <row r="48" spans="1:2" ht="15.75" customHeight="1" x14ac:dyDescent="0.3">
      <c r="A48" s="11" t="s">
        <v>301</v>
      </c>
      <c r="B48" s="12" t="s">
        <v>509</v>
      </c>
    </row>
    <row r="49" spans="1:2" ht="15.75" customHeight="1" x14ac:dyDescent="0.3">
      <c r="A49" s="11" t="s">
        <v>302</v>
      </c>
      <c r="B49" s="12" t="s">
        <v>510</v>
      </c>
    </row>
    <row r="50" spans="1:2" ht="15.75" customHeight="1" x14ac:dyDescent="0.3">
      <c r="A50" s="11" t="s">
        <v>303</v>
      </c>
      <c r="B50" s="12" t="s">
        <v>511</v>
      </c>
    </row>
    <row r="51" spans="1:2" ht="15.75" customHeight="1" x14ac:dyDescent="0.3">
      <c r="A51" s="13" t="s">
        <v>304</v>
      </c>
      <c r="B51" s="12" t="s">
        <v>512</v>
      </c>
    </row>
    <row r="52" spans="1:2" ht="15.75" customHeight="1" x14ac:dyDescent="0.3">
      <c r="A52" s="11" t="s">
        <v>305</v>
      </c>
      <c r="B52" s="12" t="s">
        <v>513</v>
      </c>
    </row>
    <row r="53" spans="1:2" ht="15.75" customHeight="1" x14ac:dyDescent="0.3">
      <c r="A53" s="11" t="s">
        <v>306</v>
      </c>
      <c r="B53" s="12" t="s">
        <v>514</v>
      </c>
    </row>
    <row r="54" spans="1:2" ht="15.75" customHeight="1" x14ac:dyDescent="0.3">
      <c r="A54" s="11" t="s">
        <v>307</v>
      </c>
      <c r="B54" s="12" t="s">
        <v>515</v>
      </c>
    </row>
    <row r="55" spans="1:2" ht="15.75" customHeight="1" x14ac:dyDescent="0.3">
      <c r="A55" s="13" t="s">
        <v>308</v>
      </c>
      <c r="B55" s="12" t="s">
        <v>516</v>
      </c>
    </row>
    <row r="56" spans="1:2" ht="15.75" customHeight="1" x14ac:dyDescent="0.3">
      <c r="A56" s="11" t="s">
        <v>309</v>
      </c>
      <c r="B56" s="12" t="s">
        <v>517</v>
      </c>
    </row>
    <row r="57" spans="1:2" ht="15.75" customHeight="1" x14ac:dyDescent="0.3">
      <c r="A57" s="11" t="s">
        <v>310</v>
      </c>
      <c r="B57" s="12" t="s">
        <v>518</v>
      </c>
    </row>
    <row r="58" spans="1:2" ht="15.75" customHeight="1" x14ac:dyDescent="0.3">
      <c r="A58" s="11" t="s">
        <v>311</v>
      </c>
      <c r="B58" s="12" t="s">
        <v>519</v>
      </c>
    </row>
    <row r="59" spans="1:2" ht="15.75" customHeight="1" x14ac:dyDescent="0.3">
      <c r="A59" s="13" t="s">
        <v>312</v>
      </c>
      <c r="B59" s="12" t="s">
        <v>520</v>
      </c>
    </row>
    <row r="60" spans="1:2" ht="15.75" customHeight="1" x14ac:dyDescent="0.3">
      <c r="A60" s="11" t="s">
        <v>313</v>
      </c>
      <c r="B60" s="12" t="s">
        <v>521</v>
      </c>
    </row>
    <row r="61" spans="1:2" ht="15.75" customHeight="1" x14ac:dyDescent="0.3">
      <c r="A61" s="11" t="s">
        <v>314</v>
      </c>
      <c r="B61" s="12" t="s">
        <v>522</v>
      </c>
    </row>
    <row r="62" spans="1:2" ht="15.75" customHeight="1" x14ac:dyDescent="0.3">
      <c r="A62" s="11" t="s">
        <v>315</v>
      </c>
      <c r="B62" s="12" t="s">
        <v>523</v>
      </c>
    </row>
    <row r="63" spans="1:2" ht="15.75" customHeight="1" x14ac:dyDescent="0.3">
      <c r="A63" s="11" t="s">
        <v>316</v>
      </c>
      <c r="B63" s="12" t="s">
        <v>524</v>
      </c>
    </row>
    <row r="64" spans="1:2" ht="15.75" customHeight="1" x14ac:dyDescent="0.3">
      <c r="A64" s="11" t="s">
        <v>317</v>
      </c>
      <c r="B64" s="12" t="s">
        <v>525</v>
      </c>
    </row>
    <row r="65" spans="1:2" ht="15.75" customHeight="1" x14ac:dyDescent="0.3">
      <c r="A65" s="11" t="s">
        <v>318</v>
      </c>
      <c r="B65" s="12" t="s">
        <v>526</v>
      </c>
    </row>
    <row r="66" spans="1:2" ht="15.75" customHeight="1" x14ac:dyDescent="0.3">
      <c r="A66" s="11" t="s">
        <v>319</v>
      </c>
      <c r="B66" s="12" t="s">
        <v>527</v>
      </c>
    </row>
    <row r="67" spans="1:2" ht="15.75" customHeight="1" x14ac:dyDescent="0.3"/>
    <row r="68" spans="1:2" ht="15.75" customHeight="1" x14ac:dyDescent="0.3"/>
    <row r="69" spans="1:2" ht="15.75" customHeight="1" x14ac:dyDescent="0.3"/>
    <row r="70" spans="1:2" ht="15.75" customHeight="1" x14ac:dyDescent="0.3"/>
    <row r="71" spans="1:2" ht="15.75" customHeight="1" x14ac:dyDescent="0.3"/>
    <row r="72" spans="1:2" ht="15.75" customHeight="1" x14ac:dyDescent="0.3"/>
    <row r="73" spans="1:2" ht="15.75" customHeight="1" x14ac:dyDescent="0.3"/>
    <row r="74" spans="1:2" ht="15.75" customHeight="1" x14ac:dyDescent="0.3"/>
    <row r="75" spans="1:2" ht="15.75" customHeight="1" x14ac:dyDescent="0.3"/>
    <row r="76" spans="1:2" ht="15.75" customHeight="1" x14ac:dyDescent="0.3"/>
    <row r="77" spans="1:2" ht="15.75" customHeight="1" x14ac:dyDescent="0.3"/>
    <row r="78" spans="1:2" ht="15.75" customHeight="1" x14ac:dyDescent="0.3"/>
    <row r="79" spans="1:2" ht="15.75" customHeight="1" x14ac:dyDescent="0.3"/>
    <row r="80" spans="1:2"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B2" r:id="rId1" xr:uid="{00000000-0004-0000-0800-000000000000}"/>
    <hyperlink ref="B3" r:id="rId2" xr:uid="{00000000-0004-0000-0800-000001000000}"/>
    <hyperlink ref="B4" r:id="rId3" xr:uid="{00000000-0004-0000-0800-000002000000}"/>
    <hyperlink ref="B5" r:id="rId4" xr:uid="{00000000-0004-0000-0800-000003000000}"/>
    <hyperlink ref="B6" r:id="rId5" xr:uid="{00000000-0004-0000-0800-000004000000}"/>
    <hyperlink ref="B7" r:id="rId6" xr:uid="{00000000-0004-0000-0800-000005000000}"/>
    <hyperlink ref="B8" r:id="rId7" xr:uid="{00000000-0004-0000-0800-000006000000}"/>
    <hyperlink ref="B9" r:id="rId8" xr:uid="{00000000-0004-0000-0800-000007000000}"/>
    <hyperlink ref="B10" r:id="rId9" xr:uid="{00000000-0004-0000-0800-000008000000}"/>
    <hyperlink ref="B11" r:id="rId10" xr:uid="{00000000-0004-0000-0800-000009000000}"/>
    <hyperlink ref="B12" r:id="rId11" xr:uid="{00000000-0004-0000-0800-00000A000000}"/>
    <hyperlink ref="B13" r:id="rId12" xr:uid="{00000000-0004-0000-0800-00000B000000}"/>
    <hyperlink ref="B14" r:id="rId13" xr:uid="{00000000-0004-0000-0800-00000C000000}"/>
    <hyperlink ref="B15" r:id="rId14" xr:uid="{00000000-0004-0000-0800-00000D000000}"/>
    <hyperlink ref="B16" r:id="rId15" xr:uid="{00000000-0004-0000-0800-00000E000000}"/>
    <hyperlink ref="B17" r:id="rId16" xr:uid="{00000000-0004-0000-0800-00000F000000}"/>
    <hyperlink ref="B18" r:id="rId17" xr:uid="{00000000-0004-0000-0800-000010000000}"/>
    <hyperlink ref="B19" r:id="rId18" xr:uid="{00000000-0004-0000-0800-000011000000}"/>
    <hyperlink ref="B20" r:id="rId19" xr:uid="{00000000-0004-0000-0800-000012000000}"/>
    <hyperlink ref="B21" r:id="rId20" xr:uid="{00000000-0004-0000-0800-000013000000}"/>
    <hyperlink ref="B22" r:id="rId21" xr:uid="{00000000-0004-0000-0800-000014000000}"/>
    <hyperlink ref="B23" r:id="rId22" xr:uid="{00000000-0004-0000-0800-000015000000}"/>
    <hyperlink ref="B24" r:id="rId23" xr:uid="{00000000-0004-0000-0800-000016000000}"/>
    <hyperlink ref="B25" r:id="rId24" xr:uid="{00000000-0004-0000-0800-000017000000}"/>
    <hyperlink ref="B26" r:id="rId25" xr:uid="{00000000-0004-0000-0800-000018000000}"/>
    <hyperlink ref="B27" r:id="rId26" xr:uid="{00000000-0004-0000-0800-000019000000}"/>
    <hyperlink ref="B28" r:id="rId27" xr:uid="{00000000-0004-0000-0800-00001A000000}"/>
    <hyperlink ref="B29" r:id="rId28" xr:uid="{00000000-0004-0000-0800-00001B000000}"/>
    <hyperlink ref="B30" r:id="rId29" xr:uid="{00000000-0004-0000-0800-00001C000000}"/>
    <hyperlink ref="B31" r:id="rId30" xr:uid="{00000000-0004-0000-0800-00001D000000}"/>
    <hyperlink ref="B32" r:id="rId31" xr:uid="{00000000-0004-0000-0800-00001E000000}"/>
    <hyperlink ref="B33" r:id="rId32" xr:uid="{00000000-0004-0000-0800-00001F000000}"/>
    <hyperlink ref="B34" r:id="rId33" xr:uid="{00000000-0004-0000-0800-000020000000}"/>
    <hyperlink ref="B35" r:id="rId34" xr:uid="{00000000-0004-0000-0800-000021000000}"/>
    <hyperlink ref="B36" r:id="rId35" xr:uid="{00000000-0004-0000-0800-000022000000}"/>
    <hyperlink ref="B37" r:id="rId36" xr:uid="{00000000-0004-0000-0800-000023000000}"/>
    <hyperlink ref="B38" r:id="rId37" xr:uid="{00000000-0004-0000-0800-000024000000}"/>
    <hyperlink ref="B39" r:id="rId38" xr:uid="{00000000-0004-0000-0800-000025000000}"/>
    <hyperlink ref="B40" r:id="rId39" xr:uid="{00000000-0004-0000-0800-000026000000}"/>
    <hyperlink ref="B41" r:id="rId40" xr:uid="{00000000-0004-0000-0800-000027000000}"/>
    <hyperlink ref="B42" r:id="rId41" xr:uid="{00000000-0004-0000-0800-000028000000}"/>
    <hyperlink ref="B43" r:id="rId42" xr:uid="{00000000-0004-0000-0800-000029000000}"/>
    <hyperlink ref="B44" r:id="rId43" xr:uid="{00000000-0004-0000-0800-00002A000000}"/>
    <hyperlink ref="B45" r:id="rId44" xr:uid="{00000000-0004-0000-0800-00002B000000}"/>
    <hyperlink ref="B46" r:id="rId45" xr:uid="{00000000-0004-0000-0800-00002C000000}"/>
    <hyperlink ref="B47" r:id="rId46" xr:uid="{00000000-0004-0000-0800-00002D000000}"/>
    <hyperlink ref="B48" r:id="rId47" xr:uid="{00000000-0004-0000-0800-00002E000000}"/>
    <hyperlink ref="B49" r:id="rId48" xr:uid="{00000000-0004-0000-0800-00002F000000}"/>
    <hyperlink ref="B50" r:id="rId49" xr:uid="{00000000-0004-0000-0800-000030000000}"/>
    <hyperlink ref="B51" r:id="rId50" xr:uid="{00000000-0004-0000-0800-000031000000}"/>
    <hyperlink ref="B52" r:id="rId51" xr:uid="{00000000-0004-0000-0800-000032000000}"/>
    <hyperlink ref="B53" r:id="rId52" xr:uid="{00000000-0004-0000-0800-000033000000}"/>
    <hyperlink ref="B54" r:id="rId53" xr:uid="{00000000-0004-0000-0800-000034000000}"/>
    <hyperlink ref="B55" r:id="rId54" xr:uid="{00000000-0004-0000-0800-000035000000}"/>
    <hyperlink ref="B56" r:id="rId55" xr:uid="{00000000-0004-0000-0800-000036000000}"/>
    <hyperlink ref="B57" r:id="rId56" xr:uid="{00000000-0004-0000-0800-000037000000}"/>
    <hyperlink ref="B58" r:id="rId57" xr:uid="{00000000-0004-0000-0800-000038000000}"/>
    <hyperlink ref="B59" r:id="rId58" xr:uid="{00000000-0004-0000-0800-000039000000}"/>
    <hyperlink ref="B60" r:id="rId59" xr:uid="{00000000-0004-0000-0800-00003A000000}"/>
    <hyperlink ref="B61" r:id="rId60" xr:uid="{00000000-0004-0000-0800-00003B000000}"/>
    <hyperlink ref="B62" r:id="rId61" xr:uid="{00000000-0004-0000-0800-00003C000000}"/>
    <hyperlink ref="B63" r:id="rId62" xr:uid="{00000000-0004-0000-0800-00003D000000}"/>
    <hyperlink ref="B64" r:id="rId63" xr:uid="{00000000-0004-0000-0800-00003E000000}"/>
    <hyperlink ref="B65" r:id="rId64" xr:uid="{00000000-0004-0000-0800-00003F000000}"/>
    <hyperlink ref="B66" r:id="rId65" xr:uid="{00000000-0004-0000-0800-00004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2:BC1000"/>
  <sheetViews>
    <sheetView workbookViewId="0">
      <selection activeCell="B2" sqref="B2"/>
    </sheetView>
  </sheetViews>
  <sheetFormatPr baseColWidth="10" defaultColWidth="12.6640625" defaultRowHeight="15" customHeight="1" x14ac:dyDescent="0.3"/>
  <cols>
    <col min="1" max="55" width="10.6640625" customWidth="1"/>
  </cols>
  <sheetData>
    <row r="2" spans="1:55" ht="14.4" x14ac:dyDescent="0.3">
      <c r="B2" s="1" t="s">
        <v>212</v>
      </c>
      <c r="C2" s="1" t="s">
        <v>70</v>
      </c>
      <c r="D2" s="1" t="s">
        <v>213</v>
      </c>
      <c r="E2" s="1" t="s">
        <v>182</v>
      </c>
      <c r="F2" s="1" t="s">
        <v>214</v>
      </c>
      <c r="G2" s="1" t="s">
        <v>215</v>
      </c>
      <c r="H2" s="1" t="s">
        <v>216</v>
      </c>
      <c r="I2" s="1" t="s">
        <v>217</v>
      </c>
      <c r="J2" s="1" t="s">
        <v>218</v>
      </c>
      <c r="K2" s="1" t="s">
        <v>219</v>
      </c>
      <c r="L2" s="1" t="s">
        <v>220</v>
      </c>
      <c r="M2" s="1" t="s">
        <v>221</v>
      </c>
      <c r="N2" s="1" t="s">
        <v>81</v>
      </c>
      <c r="O2" s="1" t="s">
        <v>222</v>
      </c>
      <c r="P2" s="1" t="s">
        <v>223</v>
      </c>
      <c r="Q2" s="1" t="s">
        <v>224</v>
      </c>
      <c r="R2" s="1" t="s">
        <v>225</v>
      </c>
      <c r="S2" s="1" t="s">
        <v>226</v>
      </c>
      <c r="T2" s="1" t="s">
        <v>227</v>
      </c>
      <c r="U2" s="1" t="s">
        <v>228</v>
      </c>
      <c r="V2" s="1" t="s">
        <v>229</v>
      </c>
      <c r="W2" s="1" t="s">
        <v>125</v>
      </c>
      <c r="X2" s="1" t="s">
        <v>230</v>
      </c>
      <c r="Y2" s="1" t="s">
        <v>231</v>
      </c>
      <c r="Z2" s="1" t="s">
        <v>232</v>
      </c>
      <c r="AA2" s="1" t="s">
        <v>233</v>
      </c>
      <c r="AB2" s="1" t="s">
        <v>234</v>
      </c>
      <c r="AE2" s="1" t="s">
        <v>213</v>
      </c>
      <c r="AF2" s="1" t="s">
        <v>182</v>
      </c>
      <c r="AG2" s="1" t="s">
        <v>214</v>
      </c>
      <c r="AH2" s="1" t="s">
        <v>215</v>
      </c>
      <c r="AI2" s="1" t="s">
        <v>216</v>
      </c>
      <c r="AJ2" s="1" t="s">
        <v>217</v>
      </c>
      <c r="AK2" s="1" t="s">
        <v>218</v>
      </c>
      <c r="AL2" s="1" t="s">
        <v>219</v>
      </c>
      <c r="AM2" s="1" t="s">
        <v>220</v>
      </c>
      <c r="AN2" s="1" t="s">
        <v>221</v>
      </c>
      <c r="AO2" s="1" t="s">
        <v>81</v>
      </c>
      <c r="AP2" s="1" t="s">
        <v>222</v>
      </c>
      <c r="AQ2" s="1" t="s">
        <v>223</v>
      </c>
      <c r="AR2" s="1" t="s">
        <v>224</v>
      </c>
      <c r="AS2" s="1" t="s">
        <v>225</v>
      </c>
      <c r="AT2" s="1" t="s">
        <v>226</v>
      </c>
      <c r="AU2" s="1" t="s">
        <v>227</v>
      </c>
      <c r="AV2" s="1" t="s">
        <v>228</v>
      </c>
      <c r="AW2" s="1" t="s">
        <v>229</v>
      </c>
      <c r="AX2" s="1" t="s">
        <v>125</v>
      </c>
      <c r="AY2" s="1" t="s">
        <v>230</v>
      </c>
      <c r="AZ2" s="1" t="s">
        <v>231</v>
      </c>
      <c r="BA2" s="1" t="s">
        <v>232</v>
      </c>
      <c r="BB2" s="1" t="s">
        <v>233</v>
      </c>
      <c r="BC2" s="1" t="s">
        <v>234</v>
      </c>
    </row>
    <row r="3" spans="1:55" ht="14.4" x14ac:dyDescent="0.3">
      <c r="D3" s="1" t="s">
        <v>235</v>
      </c>
      <c r="E3" s="1" t="s">
        <v>203</v>
      </c>
      <c r="F3" s="1" t="s">
        <v>236</v>
      </c>
      <c r="G3" s="1" t="s">
        <v>237</v>
      </c>
      <c r="H3" s="1" t="s">
        <v>238</v>
      </c>
      <c r="I3" s="1" t="s">
        <v>239</v>
      </c>
      <c r="J3" s="1" t="s">
        <v>240</v>
      </c>
      <c r="K3" s="1" t="s">
        <v>241</v>
      </c>
      <c r="L3" s="1" t="s">
        <v>242</v>
      </c>
      <c r="M3" s="1" t="s">
        <v>243</v>
      </c>
      <c r="N3" s="1" t="s">
        <v>105</v>
      </c>
      <c r="O3" s="1" t="s">
        <v>244</v>
      </c>
      <c r="P3" s="1" t="s">
        <v>245</v>
      </c>
      <c r="Q3" s="1" t="s">
        <v>19</v>
      </c>
      <c r="R3" s="1" t="s">
        <v>25</v>
      </c>
      <c r="S3" s="1" t="s">
        <v>246</v>
      </c>
      <c r="T3" s="1" t="s">
        <v>247</v>
      </c>
      <c r="U3" s="1" t="s">
        <v>248</v>
      </c>
      <c r="V3" s="1" t="s">
        <v>249</v>
      </c>
      <c r="W3" s="1" t="s">
        <v>149</v>
      </c>
      <c r="X3" s="1" t="s">
        <v>250</v>
      </c>
      <c r="Y3" s="1" t="s">
        <v>251</v>
      </c>
      <c r="Z3" s="1" t="e">
        <v>#N/A</v>
      </c>
      <c r="AA3" s="1" t="s">
        <v>252</v>
      </c>
      <c r="AB3" s="1" t="s">
        <v>253</v>
      </c>
      <c r="AE3" s="1" t="s">
        <v>235</v>
      </c>
      <c r="AF3" s="1" t="s">
        <v>203</v>
      </c>
      <c r="AG3" s="1" t="s">
        <v>236</v>
      </c>
      <c r="AH3" s="1" t="s">
        <v>237</v>
      </c>
      <c r="AI3" s="1" t="s">
        <v>238</v>
      </c>
      <c r="AJ3" s="1" t="s">
        <v>239</v>
      </c>
      <c r="AK3" s="1" t="s">
        <v>240</v>
      </c>
      <c r="AL3" s="1" t="s">
        <v>241</v>
      </c>
      <c r="AM3" s="1" t="s">
        <v>242</v>
      </c>
      <c r="AN3" s="1" t="s">
        <v>243</v>
      </c>
      <c r="AO3" s="1" t="s">
        <v>105</v>
      </c>
      <c r="AP3" s="1" t="s">
        <v>244</v>
      </c>
      <c r="AQ3" s="1" t="s">
        <v>245</v>
      </c>
      <c r="AR3" s="1" t="s">
        <v>19</v>
      </c>
      <c r="AS3" s="1" t="s">
        <v>25</v>
      </c>
      <c r="AT3" s="1" t="s">
        <v>246</v>
      </c>
      <c r="AU3" s="1" t="s">
        <v>247</v>
      </c>
      <c r="AV3" s="1" t="s">
        <v>248</v>
      </c>
      <c r="AW3" s="1" t="s">
        <v>249</v>
      </c>
      <c r="AX3" s="1" t="s">
        <v>149</v>
      </c>
      <c r="AY3" s="1" t="s">
        <v>250</v>
      </c>
      <c r="AZ3" s="1" t="s">
        <v>251</v>
      </c>
      <c r="BA3" s="1" t="e">
        <v>#N/A</v>
      </c>
      <c r="BB3" s="1" t="s">
        <v>252</v>
      </c>
      <c r="BC3" s="1" t="s">
        <v>253</v>
      </c>
    </row>
    <row r="4" spans="1:55" ht="14.4" x14ac:dyDescent="0.3">
      <c r="A4" s="1" t="s">
        <v>120</v>
      </c>
      <c r="D4" s="1" t="s">
        <v>27</v>
      </c>
      <c r="E4" s="1" t="s">
        <v>27</v>
      </c>
      <c r="F4" s="1" t="s">
        <v>27</v>
      </c>
      <c r="G4" s="1" t="s">
        <v>27</v>
      </c>
      <c r="H4" s="1" t="s">
        <v>27</v>
      </c>
      <c r="I4" s="1" t="s">
        <v>27</v>
      </c>
      <c r="J4" s="1" t="s">
        <v>27</v>
      </c>
      <c r="K4" s="1" t="s">
        <v>27</v>
      </c>
      <c r="L4" s="1" t="s">
        <v>27</v>
      </c>
      <c r="M4" s="1" t="s">
        <v>27</v>
      </c>
      <c r="N4" s="1" t="s">
        <v>27</v>
      </c>
      <c r="O4" s="1" t="s">
        <v>27</v>
      </c>
      <c r="P4" s="1" t="s">
        <v>27</v>
      </c>
      <c r="Q4" s="1" t="s">
        <v>27</v>
      </c>
      <c r="R4" s="1" t="s">
        <v>27</v>
      </c>
      <c r="S4" s="1" t="s">
        <v>27</v>
      </c>
      <c r="T4" s="1" t="s">
        <v>27</v>
      </c>
      <c r="U4" s="1" t="s">
        <v>27</v>
      </c>
      <c r="V4" s="1" t="s">
        <v>27</v>
      </c>
      <c r="W4" s="1" t="s">
        <v>27</v>
      </c>
      <c r="X4" s="1" t="s">
        <v>27</v>
      </c>
      <c r="Y4" s="1" t="s">
        <v>27</v>
      </c>
      <c r="Z4" s="1" t="s">
        <v>27</v>
      </c>
      <c r="AA4" s="1" t="s">
        <v>27</v>
      </c>
      <c r="AB4" s="1" t="s">
        <v>27</v>
      </c>
      <c r="AE4" s="1" t="s">
        <v>28</v>
      </c>
      <c r="AF4" s="1" t="s">
        <v>28</v>
      </c>
      <c r="AG4" s="1" t="s">
        <v>28</v>
      </c>
      <c r="AH4" s="1" t="s">
        <v>28</v>
      </c>
      <c r="AI4" s="1" t="s">
        <v>28</v>
      </c>
      <c r="AJ4" s="1" t="s">
        <v>28</v>
      </c>
      <c r="AK4" s="1" t="s">
        <v>28</v>
      </c>
      <c r="AL4" s="1" t="s">
        <v>28</v>
      </c>
      <c r="AM4" s="1" t="s">
        <v>28</v>
      </c>
      <c r="AN4" s="1" t="s">
        <v>28</v>
      </c>
      <c r="AO4" s="1" t="s">
        <v>28</v>
      </c>
      <c r="AP4" s="1" t="s">
        <v>28</v>
      </c>
      <c r="AQ4" s="1" t="s">
        <v>28</v>
      </c>
      <c r="AR4" s="1" t="s">
        <v>28</v>
      </c>
      <c r="AS4" s="1" t="s">
        <v>28</v>
      </c>
      <c r="AT4" s="1" t="s">
        <v>28</v>
      </c>
      <c r="AU4" s="1" t="s">
        <v>28</v>
      </c>
      <c r="AV4" s="1" t="s">
        <v>28</v>
      </c>
      <c r="AW4" s="1" t="s">
        <v>28</v>
      </c>
      <c r="AX4" s="1" t="s">
        <v>28</v>
      </c>
      <c r="AY4" s="1" t="s">
        <v>28</v>
      </c>
      <c r="AZ4" s="1" t="s">
        <v>28</v>
      </c>
      <c r="BA4" s="1" t="s">
        <v>28</v>
      </c>
      <c r="BB4" s="1" t="s">
        <v>28</v>
      </c>
      <c r="BC4" s="1" t="s">
        <v>28</v>
      </c>
    </row>
    <row r="5" spans="1:55" ht="14.4" x14ac:dyDescent="0.3">
      <c r="A5" s="1" t="s">
        <v>29</v>
      </c>
      <c r="D5" s="1">
        <v>4.55</v>
      </c>
      <c r="E5" s="1">
        <v>23.5</v>
      </c>
      <c r="F5" s="1">
        <v>0.94499999999999995</v>
      </c>
      <c r="G5" s="1">
        <v>23.7</v>
      </c>
      <c r="H5" s="1">
        <v>45.2</v>
      </c>
      <c r="I5" s="1">
        <v>5</v>
      </c>
      <c r="J5" s="1">
        <v>121.3</v>
      </c>
      <c r="K5" s="1">
        <v>133.4</v>
      </c>
      <c r="L5" s="1">
        <v>45.04</v>
      </c>
      <c r="M5" s="1">
        <v>50.6</v>
      </c>
      <c r="N5" s="1">
        <v>85.1</v>
      </c>
      <c r="O5" s="1">
        <v>6.82</v>
      </c>
      <c r="P5" s="1">
        <v>180.6</v>
      </c>
      <c r="Q5" s="1">
        <v>42.66</v>
      </c>
      <c r="R5" s="1">
        <v>45.78</v>
      </c>
      <c r="S5" s="1">
        <v>1.895</v>
      </c>
      <c r="T5" s="1">
        <v>144</v>
      </c>
      <c r="U5" s="1">
        <v>25.1</v>
      </c>
      <c r="V5" s="1">
        <v>6.5</v>
      </c>
      <c r="W5" s="1">
        <v>1.8779999999999999</v>
      </c>
      <c r="X5" s="1">
        <v>33.32</v>
      </c>
      <c r="Y5" s="1">
        <v>24.77</v>
      </c>
      <c r="Z5" s="1" t="e">
        <v>#N/A</v>
      </c>
      <c r="AA5" s="1">
        <v>2.214</v>
      </c>
      <c r="AB5" s="1">
        <v>5.6</v>
      </c>
      <c r="AE5" s="1">
        <v>4.5460000000000003</v>
      </c>
      <c r="AF5" s="1">
        <v>23.3</v>
      </c>
      <c r="AG5" s="1">
        <v>0.94299999999999995</v>
      </c>
      <c r="AH5" s="1">
        <v>23.62</v>
      </c>
      <c r="AI5" s="1">
        <v>44.9</v>
      </c>
      <c r="AJ5" s="1">
        <v>4.9800000000000004</v>
      </c>
      <c r="AK5" s="1">
        <v>121.2</v>
      </c>
      <c r="AL5" s="1">
        <v>133.25</v>
      </c>
      <c r="AM5" s="1">
        <v>44.86</v>
      </c>
      <c r="AN5" s="1">
        <v>50.5</v>
      </c>
      <c r="AO5" s="1">
        <v>85</v>
      </c>
      <c r="AP5" s="1">
        <v>6.81</v>
      </c>
      <c r="AQ5" s="1">
        <v>179.8</v>
      </c>
      <c r="AR5" s="1">
        <v>42.52</v>
      </c>
      <c r="AS5" s="1">
        <v>45.66</v>
      </c>
      <c r="AT5" s="1">
        <v>1.885</v>
      </c>
      <c r="AU5" s="1">
        <v>143.80000000000001</v>
      </c>
      <c r="AV5" s="1">
        <v>25.06</v>
      </c>
      <c r="AW5" s="1">
        <v>6.49</v>
      </c>
      <c r="AX5" s="1">
        <v>1.8740000999999999</v>
      </c>
      <c r="AY5" s="1">
        <v>33.200000000000003</v>
      </c>
      <c r="AZ5" s="1">
        <v>24.6</v>
      </c>
      <c r="BA5" s="1" t="e">
        <v>#N/A</v>
      </c>
      <c r="BB5" s="1">
        <v>2.21</v>
      </c>
      <c r="BC5" s="1">
        <v>5.59</v>
      </c>
    </row>
    <row r="6" spans="1:55" ht="14.4" x14ac:dyDescent="0.3">
      <c r="A6" s="1" t="s">
        <v>30</v>
      </c>
      <c r="D6" s="1">
        <v>4.3099999999999996</v>
      </c>
      <c r="E6" s="1">
        <v>22.2</v>
      </c>
      <c r="F6" s="1">
        <v>1.006</v>
      </c>
      <c r="G6" s="1">
        <v>20.059999999999999</v>
      </c>
      <c r="H6" s="1">
        <v>44.5</v>
      </c>
      <c r="I6" s="1">
        <v>5.12</v>
      </c>
      <c r="J6" s="1">
        <v>116</v>
      </c>
      <c r="K6" s="1">
        <v>149.05000000000001</v>
      </c>
      <c r="L6" s="1">
        <v>40.340000000000003</v>
      </c>
      <c r="M6" s="1">
        <v>48.5</v>
      </c>
      <c r="N6" s="1">
        <v>77.45</v>
      </c>
      <c r="O6" s="1">
        <v>8.1050000000000004</v>
      </c>
      <c r="P6" s="1">
        <v>136</v>
      </c>
      <c r="Q6" s="1">
        <v>41.9</v>
      </c>
      <c r="R6" s="1">
        <v>44.01</v>
      </c>
      <c r="S6" s="1">
        <v>2.08</v>
      </c>
      <c r="T6" s="1">
        <v>135.6</v>
      </c>
      <c r="U6" s="1">
        <v>27.3</v>
      </c>
      <c r="V6" s="1">
        <v>6.83</v>
      </c>
      <c r="W6" s="1">
        <v>1.8360000000000001</v>
      </c>
      <c r="X6" s="1">
        <v>37.840000000000003</v>
      </c>
      <c r="Y6" s="1">
        <v>26.08</v>
      </c>
      <c r="AA6" s="1">
        <v>2.2719999999999998</v>
      </c>
      <c r="AB6" s="1">
        <v>4.7720000000000002</v>
      </c>
      <c r="AE6" s="1">
        <v>4.3059998000000004</v>
      </c>
      <c r="AF6" s="1">
        <v>22</v>
      </c>
      <c r="AG6" s="1">
        <v>1.002</v>
      </c>
      <c r="AH6" s="1">
        <v>20</v>
      </c>
      <c r="AI6" s="1">
        <v>44.35</v>
      </c>
      <c r="AJ6" s="1">
        <v>5.08</v>
      </c>
      <c r="AK6" s="1">
        <v>115.5</v>
      </c>
      <c r="AL6" s="1">
        <v>148.94999999999999</v>
      </c>
      <c r="AM6" s="1">
        <v>40.24</v>
      </c>
      <c r="AN6" s="1">
        <v>48.45</v>
      </c>
      <c r="AO6" s="1">
        <v>77.25</v>
      </c>
      <c r="AP6" s="1">
        <v>8.0950000000000006</v>
      </c>
      <c r="AQ6" s="1">
        <v>135.80000000000001</v>
      </c>
      <c r="AR6" s="1">
        <v>41.88</v>
      </c>
      <c r="AS6" s="1">
        <v>44</v>
      </c>
      <c r="AT6" s="1">
        <v>2.06</v>
      </c>
      <c r="AU6" s="1">
        <v>135.4</v>
      </c>
      <c r="AV6" s="1">
        <v>27.26</v>
      </c>
      <c r="AW6" s="1">
        <v>6.82</v>
      </c>
      <c r="AX6" s="1">
        <v>1.8320000000000001</v>
      </c>
      <c r="AY6" s="1">
        <v>37.82</v>
      </c>
      <c r="AZ6" s="1">
        <v>25.97</v>
      </c>
      <c r="BB6" s="1">
        <v>2.2680001000000001</v>
      </c>
      <c r="BC6" s="1">
        <v>4.7679999999999998</v>
      </c>
    </row>
    <row r="7" spans="1:55" ht="14.4" x14ac:dyDescent="0.3">
      <c r="A7" s="1" t="s">
        <v>31</v>
      </c>
      <c r="D7" s="1">
        <v>3.6539999999999999</v>
      </c>
      <c r="E7" s="1">
        <v>22.7</v>
      </c>
      <c r="F7" s="1">
        <v>0.79300000000000004</v>
      </c>
      <c r="G7" s="1">
        <v>23.66</v>
      </c>
      <c r="H7" s="1">
        <v>36.450000000000003</v>
      </c>
      <c r="I7" s="1">
        <v>5.14</v>
      </c>
      <c r="J7" s="1">
        <v>109</v>
      </c>
      <c r="K7" s="1">
        <v>194.1</v>
      </c>
      <c r="L7" s="1">
        <v>37.479999999999997</v>
      </c>
      <c r="M7" s="1">
        <v>43.6</v>
      </c>
      <c r="N7" s="1">
        <v>71.349999999999994</v>
      </c>
      <c r="O7" s="1">
        <v>7.0149999999999997</v>
      </c>
      <c r="P7" s="1">
        <v>166.6</v>
      </c>
      <c r="Q7" s="1">
        <v>41.5</v>
      </c>
      <c r="R7" s="1">
        <v>44.51</v>
      </c>
      <c r="S7" s="1">
        <v>2.19</v>
      </c>
      <c r="T7" s="1">
        <v>115.4</v>
      </c>
      <c r="U7" s="1">
        <v>27.82</v>
      </c>
      <c r="V7" s="1">
        <v>5.9850000000000003</v>
      </c>
      <c r="W7" s="1">
        <v>1.5899999</v>
      </c>
      <c r="X7" s="1">
        <v>40.72</v>
      </c>
      <c r="Y7" s="1">
        <v>24.17</v>
      </c>
      <c r="AA7" s="1">
        <v>2.35</v>
      </c>
      <c r="AB7" s="1">
        <v>4.1420000000000003</v>
      </c>
      <c r="AE7" s="1">
        <v>3.65</v>
      </c>
      <c r="AF7" s="1">
        <v>22.5</v>
      </c>
      <c r="AG7" s="1">
        <v>0.79100000000000004</v>
      </c>
      <c r="AH7" s="1">
        <v>23.64</v>
      </c>
      <c r="AI7" s="1">
        <v>36.15</v>
      </c>
      <c r="AJ7" s="1">
        <v>5.0999999999999996</v>
      </c>
      <c r="AK7" s="1">
        <v>108.9</v>
      </c>
      <c r="AL7" s="1">
        <v>193.7</v>
      </c>
      <c r="AM7" s="1">
        <v>37.46</v>
      </c>
      <c r="AN7" s="1">
        <v>43.45</v>
      </c>
      <c r="AO7" s="1">
        <v>71.2</v>
      </c>
      <c r="AP7" s="1">
        <v>7.0049999999999999</v>
      </c>
      <c r="AQ7" s="1">
        <v>165.6</v>
      </c>
      <c r="AR7" s="1">
        <v>41.48</v>
      </c>
      <c r="AS7" s="1">
        <v>44.46</v>
      </c>
      <c r="AT7" s="1">
        <v>2.17</v>
      </c>
      <c r="AU7" s="1">
        <v>115.2</v>
      </c>
      <c r="AV7" s="1">
        <v>27.78</v>
      </c>
      <c r="AW7" s="1">
        <v>5.9749999999999996</v>
      </c>
      <c r="AX7" s="1">
        <v>1.5860000000000001</v>
      </c>
      <c r="AY7" s="1">
        <v>40.619999999999997</v>
      </c>
      <c r="AZ7" s="1">
        <v>24.16</v>
      </c>
      <c r="BB7" s="1">
        <v>2.3460000000000001</v>
      </c>
      <c r="BC7" s="1">
        <v>4.1379999999999999</v>
      </c>
    </row>
    <row r="8" spans="1:55" ht="14.4" x14ac:dyDescent="0.3">
      <c r="A8" s="1" t="s">
        <v>32</v>
      </c>
      <c r="D8" s="1">
        <v>3.8239999999999998</v>
      </c>
      <c r="E8" s="1">
        <v>19.05</v>
      </c>
      <c r="F8" s="1">
        <v>0.81200000000000006</v>
      </c>
      <c r="G8" s="1">
        <v>32.07</v>
      </c>
      <c r="H8" s="1">
        <v>34.1</v>
      </c>
      <c r="I8" s="1">
        <v>4.71</v>
      </c>
      <c r="J8" s="1">
        <v>100</v>
      </c>
      <c r="K8" s="1">
        <v>183.25</v>
      </c>
      <c r="L8" s="1">
        <v>36.82</v>
      </c>
      <c r="M8" s="1">
        <v>45.14</v>
      </c>
      <c r="N8" s="1">
        <v>70.180000000000007</v>
      </c>
      <c r="O8" s="1">
        <v>7.27</v>
      </c>
      <c r="P8" s="1">
        <v>138.6</v>
      </c>
      <c r="Q8" s="1">
        <v>45.2</v>
      </c>
      <c r="R8" s="1">
        <v>45.39</v>
      </c>
      <c r="S8" s="1">
        <v>1.825</v>
      </c>
      <c r="T8" s="1">
        <v>110.4</v>
      </c>
      <c r="U8" s="1">
        <v>33.08</v>
      </c>
      <c r="V8" s="1">
        <v>6.18</v>
      </c>
      <c r="W8" s="1">
        <v>1.496</v>
      </c>
      <c r="X8" s="1">
        <v>39.56</v>
      </c>
      <c r="Y8" s="1">
        <v>25.05</v>
      </c>
      <c r="AA8" s="1">
        <v>2.8660000000000001</v>
      </c>
      <c r="AB8" s="1">
        <v>3.5880000000000001</v>
      </c>
      <c r="AE8" s="1">
        <v>3.82</v>
      </c>
      <c r="AF8" s="1">
        <v>18.95</v>
      </c>
      <c r="AG8" s="1">
        <v>0.81</v>
      </c>
      <c r="AH8" s="1">
        <v>32.06</v>
      </c>
      <c r="AI8" s="1">
        <v>33.35</v>
      </c>
      <c r="AJ8" s="1">
        <v>4.6900000000000004</v>
      </c>
      <c r="AK8" s="1">
        <v>99.8</v>
      </c>
      <c r="AL8" s="1">
        <v>183</v>
      </c>
      <c r="AM8" s="1">
        <v>36.81</v>
      </c>
      <c r="AN8" s="1">
        <v>45.12</v>
      </c>
      <c r="AO8" s="1">
        <v>69.86</v>
      </c>
      <c r="AP8" s="1">
        <v>7.266</v>
      </c>
      <c r="AQ8" s="1">
        <v>138.19999999999999</v>
      </c>
      <c r="AR8" s="1">
        <v>45.19</v>
      </c>
      <c r="AS8" s="1">
        <v>45.38</v>
      </c>
      <c r="AT8" s="1">
        <v>1.8149999999999999</v>
      </c>
      <c r="AU8" s="1">
        <v>110</v>
      </c>
      <c r="AV8" s="1">
        <v>33.06</v>
      </c>
      <c r="AW8" s="1">
        <v>6.17</v>
      </c>
      <c r="AX8" s="1">
        <v>1.492</v>
      </c>
      <c r="AY8" s="1">
        <v>39.5</v>
      </c>
      <c r="AZ8" s="1">
        <v>25.03</v>
      </c>
      <c r="BB8" s="1">
        <v>2.8620000000000001</v>
      </c>
      <c r="BC8" s="1">
        <v>3.5840000000000001</v>
      </c>
    </row>
    <row r="9" spans="1:55" ht="14.4" x14ac:dyDescent="0.3">
      <c r="A9" s="1" t="s">
        <v>33</v>
      </c>
      <c r="D9" s="1">
        <v>3.3140000999999999</v>
      </c>
      <c r="E9" s="1">
        <v>17.55</v>
      </c>
      <c r="F9" s="1">
        <v>0.77500000000000002</v>
      </c>
      <c r="G9" s="1">
        <v>26.5</v>
      </c>
      <c r="H9" s="1">
        <v>30.05</v>
      </c>
      <c r="I9" s="1">
        <v>4.95</v>
      </c>
      <c r="J9" s="1">
        <v>90.04</v>
      </c>
      <c r="K9" s="1">
        <v>171.95</v>
      </c>
      <c r="L9" s="1">
        <v>33.659999999999997</v>
      </c>
      <c r="M9" s="1">
        <v>41.52</v>
      </c>
      <c r="N9" s="1">
        <v>64.2</v>
      </c>
      <c r="O9" s="1">
        <v>8.1980000000000004</v>
      </c>
      <c r="P9" s="1">
        <v>134</v>
      </c>
      <c r="Q9" s="1">
        <v>46.9</v>
      </c>
      <c r="R9" s="1">
        <v>42.71</v>
      </c>
      <c r="S9" s="1">
        <v>1.9649999</v>
      </c>
      <c r="T9" s="1">
        <v>98.2</v>
      </c>
      <c r="U9" s="1">
        <v>37.799999999999997</v>
      </c>
      <c r="V9" s="1">
        <v>6.5950002999999997</v>
      </c>
      <c r="W9" s="1">
        <v>1.3580000000000001</v>
      </c>
      <c r="X9" s="1">
        <v>39.5</v>
      </c>
      <c r="Y9" s="1">
        <v>24.77</v>
      </c>
      <c r="AA9" s="1">
        <v>2.444</v>
      </c>
      <c r="AB9" s="1">
        <v>7.09</v>
      </c>
      <c r="AE9" s="1">
        <v>3.31</v>
      </c>
      <c r="AF9" s="1">
        <v>17.45</v>
      </c>
      <c r="AG9" s="1">
        <v>0.77300000000000002</v>
      </c>
      <c r="AH9" s="1">
        <v>26.45</v>
      </c>
      <c r="AI9" s="1">
        <v>29.95</v>
      </c>
      <c r="AJ9" s="1">
        <v>4.93</v>
      </c>
      <c r="AK9" s="1">
        <v>89.9</v>
      </c>
      <c r="AL9" s="1">
        <v>171.8</v>
      </c>
      <c r="AM9" s="1">
        <v>33.64</v>
      </c>
      <c r="AN9" s="1">
        <v>41.32</v>
      </c>
      <c r="AO9" s="1">
        <v>64.14</v>
      </c>
      <c r="AP9" s="1">
        <v>8.1940000000000008</v>
      </c>
      <c r="AQ9" s="1">
        <v>133.6</v>
      </c>
      <c r="AR9" s="1">
        <v>46.75</v>
      </c>
      <c r="AS9" s="1">
        <v>42.69</v>
      </c>
      <c r="AT9" s="1">
        <v>1.9549999</v>
      </c>
      <c r="AU9" s="1">
        <v>98.1</v>
      </c>
      <c r="AV9" s="1">
        <v>37.78</v>
      </c>
      <c r="AW9" s="1">
        <v>6.585</v>
      </c>
      <c r="AX9" s="1">
        <v>1.3540000000000001</v>
      </c>
      <c r="AY9" s="1">
        <v>39.42</v>
      </c>
      <c r="AZ9" s="1">
        <v>24.75</v>
      </c>
      <c r="BB9" s="1">
        <v>2.44</v>
      </c>
      <c r="BC9" s="1">
        <v>7.08</v>
      </c>
    </row>
    <row r="10" spans="1:55" ht="14.4" x14ac:dyDescent="0.3">
      <c r="A10" s="1" t="s">
        <v>34</v>
      </c>
      <c r="D10" s="1">
        <v>3.2120000000000002</v>
      </c>
      <c r="E10" s="1">
        <v>18.75</v>
      </c>
      <c r="F10" s="1">
        <v>0.73399999999999999</v>
      </c>
      <c r="G10" s="1">
        <v>29.54</v>
      </c>
      <c r="H10" s="1">
        <v>22.05</v>
      </c>
      <c r="I10" s="1">
        <v>4.49</v>
      </c>
      <c r="J10" s="1">
        <v>87.22</v>
      </c>
      <c r="K10" s="1">
        <v>128.55000000000001</v>
      </c>
      <c r="L10" s="1">
        <v>33.51</v>
      </c>
      <c r="M10" s="1">
        <v>38.799999999999997</v>
      </c>
      <c r="N10" s="1">
        <v>65.78</v>
      </c>
      <c r="O10" s="1">
        <v>7.3559999999999999</v>
      </c>
      <c r="P10" s="1">
        <v>104.4</v>
      </c>
      <c r="Q10" s="1">
        <v>43.56</v>
      </c>
      <c r="R10" s="1">
        <v>35.520000000000003</v>
      </c>
      <c r="S10" s="1">
        <v>1.5249999999999999</v>
      </c>
      <c r="T10" s="1">
        <v>95.5</v>
      </c>
      <c r="U10" s="1">
        <v>33.950000000000003</v>
      </c>
      <c r="V10" s="1">
        <v>6.86</v>
      </c>
      <c r="W10" s="1">
        <v>1.202</v>
      </c>
      <c r="X10" s="1">
        <v>37.64</v>
      </c>
      <c r="Y10" s="1">
        <v>21.36</v>
      </c>
      <c r="AA10" s="1">
        <v>2.1800000000000002</v>
      </c>
      <c r="AB10" s="1">
        <v>5.3550000000000004</v>
      </c>
      <c r="AE10" s="1">
        <v>3.2080000000000002</v>
      </c>
      <c r="AF10" s="1">
        <v>18.649999999999999</v>
      </c>
      <c r="AG10" s="1">
        <v>0.73199999999999998</v>
      </c>
      <c r="AH10" s="1">
        <v>29.47</v>
      </c>
      <c r="AI10" s="1">
        <v>21.75</v>
      </c>
      <c r="AJ10" s="1">
        <v>4.47</v>
      </c>
      <c r="AK10" s="1">
        <v>87.16</v>
      </c>
      <c r="AL10" s="1">
        <v>128.44999999999999</v>
      </c>
      <c r="AM10" s="1">
        <v>33.5</v>
      </c>
      <c r="AN10" s="1">
        <v>38.700000000000003</v>
      </c>
      <c r="AO10" s="1">
        <v>65.66</v>
      </c>
      <c r="AP10" s="1">
        <v>7.3520000000000003</v>
      </c>
      <c r="AQ10" s="1">
        <v>104</v>
      </c>
      <c r="AR10" s="1">
        <v>43.49</v>
      </c>
      <c r="AS10" s="1">
        <v>35.5</v>
      </c>
      <c r="AT10" s="1">
        <v>1.5149999999999999</v>
      </c>
      <c r="AU10" s="1">
        <v>95.3</v>
      </c>
      <c r="AV10" s="1">
        <v>33.93</v>
      </c>
      <c r="AW10" s="1">
        <v>6.85</v>
      </c>
      <c r="AX10" s="1">
        <v>1.198</v>
      </c>
      <c r="AY10" s="1">
        <v>37.520000000000003</v>
      </c>
      <c r="AZ10" s="1">
        <v>21.3</v>
      </c>
      <c r="BB10" s="1">
        <v>2.1760000000000002</v>
      </c>
      <c r="BC10" s="1">
        <v>5.3449999999999998</v>
      </c>
    </row>
    <row r="11" spans="1:55" ht="14.4" x14ac:dyDescent="0.3">
      <c r="A11" s="1" t="s">
        <v>35</v>
      </c>
      <c r="D11" s="1">
        <v>3.41</v>
      </c>
      <c r="E11" s="1">
        <v>21.35</v>
      </c>
      <c r="F11" s="1">
        <v>0.69699999999999995</v>
      </c>
      <c r="G11" s="1">
        <v>26.9</v>
      </c>
      <c r="H11" s="1">
        <v>23.45</v>
      </c>
      <c r="I11" s="1">
        <v>4.4050000000000002</v>
      </c>
      <c r="J11" s="1">
        <v>83.84</v>
      </c>
      <c r="K11" s="1">
        <v>170.65</v>
      </c>
      <c r="L11" s="1">
        <v>31.5</v>
      </c>
      <c r="M11" s="1">
        <v>41.9</v>
      </c>
      <c r="N11" s="1">
        <v>58.28</v>
      </c>
      <c r="O11" s="1">
        <v>7.6040000000000001</v>
      </c>
      <c r="P11" s="1">
        <v>124.4</v>
      </c>
      <c r="Q11" s="1">
        <v>50.88</v>
      </c>
      <c r="R11" s="1">
        <v>41.24</v>
      </c>
      <c r="S11" s="1">
        <v>1.7290000999999999</v>
      </c>
      <c r="T11" s="1">
        <v>82.3</v>
      </c>
      <c r="U11" s="1">
        <v>35.96</v>
      </c>
      <c r="V11" s="1">
        <v>7.2649999999999997</v>
      </c>
      <c r="W11" s="1">
        <v>1.276</v>
      </c>
      <c r="X11" s="1">
        <v>45.58</v>
      </c>
      <c r="Y11" s="1">
        <v>22.61</v>
      </c>
      <c r="AA11" s="1">
        <v>2.0539999999999998</v>
      </c>
      <c r="AB11" s="1">
        <v>6.11</v>
      </c>
      <c r="AE11" s="1">
        <v>3.4060000000000001</v>
      </c>
      <c r="AF11" s="1">
        <v>21.15</v>
      </c>
      <c r="AG11" s="1">
        <v>0.69499999999999995</v>
      </c>
      <c r="AH11" s="1">
        <v>26.88</v>
      </c>
      <c r="AI11" s="1">
        <v>23.1</v>
      </c>
      <c r="AJ11" s="1">
        <v>4.3849999999999998</v>
      </c>
      <c r="AK11" s="1">
        <v>83.66</v>
      </c>
      <c r="AL11" s="1">
        <v>170.55</v>
      </c>
      <c r="AM11" s="1">
        <v>31.49</v>
      </c>
      <c r="AN11" s="1">
        <v>41.88</v>
      </c>
      <c r="AO11" s="1">
        <v>58.08</v>
      </c>
      <c r="AP11" s="1">
        <v>7.6</v>
      </c>
      <c r="AQ11" s="1">
        <v>124</v>
      </c>
      <c r="AR11" s="1">
        <v>50.72</v>
      </c>
      <c r="AS11" s="1">
        <v>41.21</v>
      </c>
      <c r="AT11" s="1">
        <v>1.7010000000000001</v>
      </c>
      <c r="AU11" s="1">
        <v>82.2</v>
      </c>
      <c r="AV11" s="1">
        <v>35.94</v>
      </c>
      <c r="AW11" s="1">
        <v>7.2549999999999999</v>
      </c>
      <c r="AX11" s="1">
        <v>1.2720001000000001</v>
      </c>
      <c r="AY11" s="1">
        <v>45.4</v>
      </c>
      <c r="AZ11" s="1">
        <v>22.56</v>
      </c>
      <c r="BB11" s="1">
        <v>2.0499999999999998</v>
      </c>
      <c r="BC11" s="1">
        <v>6.1</v>
      </c>
    </row>
    <row r="12" spans="1:55" ht="14.4" x14ac:dyDescent="0.3">
      <c r="A12" s="1" t="s">
        <v>36</v>
      </c>
      <c r="D12" s="1">
        <v>3.726</v>
      </c>
      <c r="E12" s="1">
        <v>19.350000000000001</v>
      </c>
      <c r="F12" s="1">
        <v>0.73799999999999999</v>
      </c>
      <c r="G12" s="1">
        <v>20.97</v>
      </c>
      <c r="H12" s="1">
        <v>21.95</v>
      </c>
      <c r="I12" s="1">
        <v>4.5449999999999999</v>
      </c>
      <c r="J12" s="1">
        <v>80.319999999999993</v>
      </c>
      <c r="K12" s="1">
        <v>154.44999999999999</v>
      </c>
      <c r="L12" s="1">
        <v>29.48</v>
      </c>
      <c r="M12" s="1">
        <v>42.6</v>
      </c>
      <c r="N12" s="1">
        <v>54.7</v>
      </c>
      <c r="O12" s="1">
        <v>9.1449999999999996</v>
      </c>
      <c r="P12" s="1">
        <v>107.4</v>
      </c>
      <c r="Q12" s="1">
        <v>51.9</v>
      </c>
      <c r="R12" s="1">
        <v>36.75</v>
      </c>
      <c r="S12" s="1">
        <v>1.7150000000000001</v>
      </c>
      <c r="T12" s="1">
        <v>74.900000000000006</v>
      </c>
      <c r="U12" s="1">
        <v>36.6</v>
      </c>
      <c r="V12" s="1">
        <v>7.8479999999999999</v>
      </c>
      <c r="W12" s="1">
        <v>1.222</v>
      </c>
      <c r="X12" s="1">
        <v>47.96</v>
      </c>
      <c r="Y12" s="1">
        <v>21.97</v>
      </c>
      <c r="AA12" s="1">
        <v>2.2879999999999998</v>
      </c>
      <c r="AB12" s="1">
        <v>8.16</v>
      </c>
      <c r="AE12" s="1">
        <v>3.7220000999999998</v>
      </c>
      <c r="AF12" s="1">
        <v>19.25</v>
      </c>
      <c r="AG12" s="1">
        <v>0.73599999999999999</v>
      </c>
      <c r="AH12" s="1">
        <v>20.92</v>
      </c>
      <c r="AI12" s="1">
        <v>21.75</v>
      </c>
      <c r="AJ12" s="1">
        <v>4.5250000000000004</v>
      </c>
      <c r="AK12" s="1">
        <v>80.3</v>
      </c>
      <c r="AL12" s="1">
        <v>154.35</v>
      </c>
      <c r="AM12" s="1">
        <v>29.38</v>
      </c>
      <c r="AN12" s="1">
        <v>42.52</v>
      </c>
      <c r="AO12" s="1">
        <v>54.3</v>
      </c>
      <c r="AP12" s="1">
        <v>9.1349999999999998</v>
      </c>
      <c r="AQ12" s="1">
        <v>107</v>
      </c>
      <c r="AR12" s="1">
        <v>51.65</v>
      </c>
      <c r="AS12" s="1">
        <v>36.74</v>
      </c>
      <c r="AT12" s="1">
        <v>1.7010000000000001</v>
      </c>
      <c r="AU12" s="1">
        <v>74.8</v>
      </c>
      <c r="AV12" s="1">
        <v>36.58</v>
      </c>
      <c r="AW12" s="1">
        <v>7.8440000000000003</v>
      </c>
      <c r="AX12" s="1">
        <v>1.2179998999999999</v>
      </c>
      <c r="AY12" s="1">
        <v>47.94</v>
      </c>
      <c r="AZ12" s="1">
        <v>21.94</v>
      </c>
      <c r="BB12" s="1">
        <v>2.2839999999999998</v>
      </c>
      <c r="BC12" s="1">
        <v>8.15</v>
      </c>
    </row>
    <row r="13" spans="1:55" ht="14.4" x14ac:dyDescent="0.3">
      <c r="A13" s="1" t="s">
        <v>37</v>
      </c>
      <c r="D13" s="1">
        <v>3.3780000000000001</v>
      </c>
      <c r="E13" s="1">
        <v>18.55</v>
      </c>
      <c r="F13" s="1">
        <v>0.66300000000000003</v>
      </c>
      <c r="G13" s="1">
        <v>21.49</v>
      </c>
      <c r="H13" s="1">
        <v>25</v>
      </c>
      <c r="I13" s="1">
        <v>4.2050000000000001</v>
      </c>
      <c r="J13" s="1">
        <v>85.42</v>
      </c>
      <c r="K13" s="1">
        <v>160.25</v>
      </c>
      <c r="L13" s="1">
        <v>32.15</v>
      </c>
      <c r="M13" s="1">
        <v>42.14</v>
      </c>
      <c r="N13" s="1">
        <v>47.18</v>
      </c>
      <c r="O13" s="1">
        <v>8.9600000000000009</v>
      </c>
      <c r="P13" s="1">
        <v>89</v>
      </c>
      <c r="Q13" s="1">
        <v>42.24</v>
      </c>
      <c r="R13" s="1">
        <v>44.36</v>
      </c>
      <c r="S13" s="1">
        <v>1.6520001</v>
      </c>
      <c r="T13" s="1">
        <v>71.8</v>
      </c>
      <c r="U13" s="1">
        <v>30.03</v>
      </c>
      <c r="V13" s="1">
        <v>7.1139999999999999</v>
      </c>
      <c r="W13" s="1">
        <v>1.0880000000000001</v>
      </c>
      <c r="X13" s="1">
        <v>37.18</v>
      </c>
      <c r="Y13" s="1">
        <v>18.445</v>
      </c>
      <c r="AA13" s="1">
        <v>2.3279999999999998</v>
      </c>
      <c r="AB13" s="1">
        <v>8.2100000000000009</v>
      </c>
      <c r="AE13" s="1">
        <v>3.3740000000000001</v>
      </c>
      <c r="AF13" s="1">
        <v>18.45</v>
      </c>
      <c r="AG13" s="1">
        <v>0.66100000000000003</v>
      </c>
      <c r="AH13" s="1">
        <v>21.48</v>
      </c>
      <c r="AI13" s="1">
        <v>24.75</v>
      </c>
      <c r="AJ13" s="1">
        <v>4.1849999999999996</v>
      </c>
      <c r="AK13" s="1">
        <v>85.4</v>
      </c>
      <c r="AL13" s="1">
        <v>160.1</v>
      </c>
      <c r="AM13" s="1">
        <v>32.11</v>
      </c>
      <c r="AN13" s="1">
        <v>42.12</v>
      </c>
      <c r="AO13" s="1">
        <v>46.93</v>
      </c>
      <c r="AP13" s="1">
        <v>8.9499999999999993</v>
      </c>
      <c r="AQ13" s="1">
        <v>88.8</v>
      </c>
      <c r="AR13" s="1">
        <v>42.18</v>
      </c>
      <c r="AS13" s="1">
        <v>44.35</v>
      </c>
      <c r="AT13" s="1">
        <v>1.6379999999999999</v>
      </c>
      <c r="AU13" s="1">
        <v>71.3</v>
      </c>
      <c r="AV13" s="1">
        <v>30.01</v>
      </c>
      <c r="AW13" s="1">
        <v>7.11</v>
      </c>
      <c r="AX13" s="1">
        <v>1.0840000000000001</v>
      </c>
      <c r="AY13" s="1">
        <v>37.159999999999997</v>
      </c>
      <c r="AZ13" s="1">
        <v>18.425000000000001</v>
      </c>
      <c r="BB13" s="1">
        <v>2.3239999999999998</v>
      </c>
      <c r="BC13" s="1">
        <v>8.1999999999999993</v>
      </c>
    </row>
    <row r="14" spans="1:55" ht="14.4" x14ac:dyDescent="0.3">
      <c r="A14" s="1" t="s">
        <v>38</v>
      </c>
      <c r="D14" s="1">
        <v>3.0659999999999998</v>
      </c>
      <c r="E14" s="1">
        <v>17.05</v>
      </c>
      <c r="F14" s="1">
        <v>0.51</v>
      </c>
      <c r="G14" s="1">
        <v>14.865</v>
      </c>
      <c r="H14" s="1">
        <v>19.600000000000001</v>
      </c>
      <c r="I14" s="1">
        <v>3.7850000000000001</v>
      </c>
      <c r="J14" s="1">
        <v>75.459999999999994</v>
      </c>
      <c r="K14" s="1">
        <v>134.15</v>
      </c>
      <c r="L14" s="1">
        <v>28.8</v>
      </c>
      <c r="M14" s="1">
        <v>33.46</v>
      </c>
      <c r="N14" s="1">
        <v>51.78</v>
      </c>
      <c r="O14" s="1">
        <v>9.6950000000000003</v>
      </c>
      <c r="P14" s="1">
        <v>68.2</v>
      </c>
      <c r="Q14" s="1">
        <v>33.619999999999997</v>
      </c>
      <c r="R14" s="1">
        <v>39.58</v>
      </c>
      <c r="S14" s="1">
        <v>1.456</v>
      </c>
      <c r="T14" s="1">
        <v>69.900000000000006</v>
      </c>
      <c r="U14" s="1">
        <v>27.37</v>
      </c>
      <c r="V14" s="1">
        <v>6.8019999999999996</v>
      </c>
      <c r="W14" s="1">
        <v>0.95399999999999996</v>
      </c>
      <c r="X14" s="1">
        <v>33.4</v>
      </c>
      <c r="Y14" s="1">
        <v>15.52</v>
      </c>
      <c r="AA14" s="1">
        <v>2.0579999999999998</v>
      </c>
      <c r="AB14" s="1">
        <v>6.7450000000000001</v>
      </c>
      <c r="AE14" s="1">
        <v>3.0619999999999998</v>
      </c>
      <c r="AF14" s="1">
        <v>16.95</v>
      </c>
      <c r="AG14" s="1">
        <v>0.50800000000000001</v>
      </c>
      <c r="AH14" s="1">
        <v>14.855</v>
      </c>
      <c r="AI14" s="1">
        <v>19.559999999999999</v>
      </c>
      <c r="AJ14" s="1">
        <v>3.7649998999999998</v>
      </c>
      <c r="AK14" s="1">
        <v>75.22</v>
      </c>
      <c r="AL14" s="1">
        <v>133.94999999999999</v>
      </c>
      <c r="AM14" s="1">
        <v>28.79</v>
      </c>
      <c r="AN14" s="1">
        <v>33.44</v>
      </c>
      <c r="AO14" s="1">
        <v>51.72</v>
      </c>
      <c r="AP14" s="1">
        <v>9.6850000000000005</v>
      </c>
      <c r="AQ14" s="1">
        <v>67.8</v>
      </c>
      <c r="AR14" s="1">
        <v>33.46</v>
      </c>
      <c r="AS14" s="1">
        <v>39.57</v>
      </c>
      <c r="AT14" s="1">
        <v>1.4419999999999999</v>
      </c>
      <c r="AU14" s="1">
        <v>69.5</v>
      </c>
      <c r="AV14" s="1">
        <v>27.35</v>
      </c>
      <c r="AW14" s="1">
        <v>6.798</v>
      </c>
      <c r="AX14" s="1">
        <v>0.95199999999999996</v>
      </c>
      <c r="AY14" s="1">
        <v>33.26</v>
      </c>
      <c r="AZ14" s="1">
        <v>15.475</v>
      </c>
      <c r="BB14" s="1">
        <v>2.0539999999999998</v>
      </c>
      <c r="BC14" s="1">
        <v>6.7350000000000003</v>
      </c>
    </row>
    <row r="15" spans="1:55" ht="14.4" x14ac:dyDescent="0.3">
      <c r="A15" s="1" t="s">
        <v>39</v>
      </c>
      <c r="D15" s="1">
        <v>2.5440000999999999</v>
      </c>
      <c r="E15" s="1">
        <v>15.65</v>
      </c>
      <c r="F15" s="1">
        <v>0.624</v>
      </c>
      <c r="G15" s="1">
        <v>20.51</v>
      </c>
      <c r="H15" s="1">
        <v>16.32</v>
      </c>
      <c r="I15" s="1">
        <v>3.8600001000000002</v>
      </c>
      <c r="J15" s="1">
        <v>70.12</v>
      </c>
      <c r="K15" s="1">
        <v>250</v>
      </c>
      <c r="L15" s="1">
        <v>27</v>
      </c>
      <c r="M15" s="1">
        <v>35.04</v>
      </c>
      <c r="N15" s="1">
        <v>48.99</v>
      </c>
      <c r="O15" s="1">
        <v>8.6950000000000003</v>
      </c>
      <c r="P15" s="1">
        <v>79.400000000000006</v>
      </c>
      <c r="Q15" s="1">
        <v>36.42</v>
      </c>
      <c r="R15" s="1">
        <v>38.6</v>
      </c>
      <c r="S15" s="1">
        <v>1.4490000000000001</v>
      </c>
      <c r="T15" s="1">
        <v>69.2</v>
      </c>
      <c r="U15" s="1">
        <v>27.12</v>
      </c>
      <c r="V15" s="1">
        <v>7.4960000000000004</v>
      </c>
      <c r="W15" s="1">
        <v>1.1299999999999999</v>
      </c>
      <c r="X15" s="1">
        <v>36.08</v>
      </c>
      <c r="Y15" s="1">
        <v>14.675000000000001</v>
      </c>
      <c r="AA15" s="1">
        <v>2.246</v>
      </c>
      <c r="AB15" s="1">
        <v>7.6950000000000003</v>
      </c>
      <c r="AE15" s="1">
        <v>2.54</v>
      </c>
      <c r="AF15" s="1">
        <v>15.55</v>
      </c>
      <c r="AG15" s="1">
        <v>0.622</v>
      </c>
      <c r="AH15" s="1">
        <v>20.5</v>
      </c>
      <c r="AI15" s="1">
        <v>16.22</v>
      </c>
      <c r="AJ15" s="1">
        <v>3.84</v>
      </c>
      <c r="AK15" s="1">
        <v>70.099999999999994</v>
      </c>
      <c r="AL15" s="1">
        <v>249.7</v>
      </c>
      <c r="AM15" s="1">
        <v>26.98</v>
      </c>
      <c r="AN15" s="1">
        <v>35.020000000000003</v>
      </c>
      <c r="AO15" s="1">
        <v>48.31</v>
      </c>
      <c r="AP15" s="1">
        <v>8.6850000000000005</v>
      </c>
      <c r="AQ15" s="1">
        <v>79.2</v>
      </c>
      <c r="AR15" s="1">
        <v>36.32</v>
      </c>
      <c r="AS15" s="1">
        <v>38.56</v>
      </c>
      <c r="AT15" s="1">
        <v>1.4350000999999999</v>
      </c>
      <c r="AU15" s="1">
        <v>69.099999999999994</v>
      </c>
      <c r="AV15" s="1">
        <v>27.1</v>
      </c>
      <c r="AW15" s="1">
        <v>7.492</v>
      </c>
      <c r="AX15" s="1">
        <v>1.1259999999999999</v>
      </c>
      <c r="AY15" s="1">
        <v>36.06</v>
      </c>
      <c r="AZ15" s="1">
        <v>14.67</v>
      </c>
      <c r="BB15" s="1">
        <v>2.242</v>
      </c>
      <c r="BC15" s="1">
        <v>7.6849999999999996</v>
      </c>
    </row>
    <row r="16" spans="1:55" ht="14.4" x14ac:dyDescent="0.3">
      <c r="A16" s="1" t="s">
        <v>40</v>
      </c>
      <c r="D16" s="1">
        <v>2.5720000000000001</v>
      </c>
      <c r="E16" s="1">
        <v>20.8</v>
      </c>
      <c r="F16" s="1">
        <v>0.76800000000000002</v>
      </c>
      <c r="G16" s="1">
        <v>29.19</v>
      </c>
      <c r="H16" s="1">
        <v>15.1</v>
      </c>
      <c r="I16" s="1">
        <v>4.22</v>
      </c>
      <c r="J16" s="1">
        <v>88.58</v>
      </c>
      <c r="K16" s="1">
        <v>333.5</v>
      </c>
      <c r="L16" s="1">
        <v>33.93</v>
      </c>
      <c r="M16" s="1">
        <v>40.1</v>
      </c>
      <c r="N16" s="1">
        <v>52.24</v>
      </c>
      <c r="O16" s="1">
        <v>10.85</v>
      </c>
      <c r="P16" s="1">
        <v>76.900000000000006</v>
      </c>
      <c r="Q16" s="1">
        <v>46.02</v>
      </c>
      <c r="R16" s="1">
        <v>42.23</v>
      </c>
      <c r="S16" s="1">
        <v>1.7605</v>
      </c>
      <c r="T16" s="1">
        <v>88</v>
      </c>
      <c r="U16" s="1">
        <v>26</v>
      </c>
      <c r="V16" s="1">
        <v>8.5446690000000007</v>
      </c>
      <c r="W16" s="1">
        <v>1.1419999999999999</v>
      </c>
      <c r="X16" s="1">
        <v>50.85</v>
      </c>
      <c r="Y16" s="1">
        <v>19.43</v>
      </c>
      <c r="AA16" s="1">
        <v>2.157</v>
      </c>
      <c r="AB16" s="1">
        <v>11.42</v>
      </c>
      <c r="AE16" s="1">
        <v>2.5680000000000001</v>
      </c>
      <c r="AF16" s="1">
        <v>20.6</v>
      </c>
      <c r="AG16" s="1">
        <v>0.76600000000000001</v>
      </c>
      <c r="AH16" s="1">
        <v>29.17</v>
      </c>
      <c r="AI16" s="1">
        <v>14.93</v>
      </c>
      <c r="AJ16" s="1">
        <v>4.2</v>
      </c>
      <c r="AK16" s="1">
        <v>88.3</v>
      </c>
      <c r="AL16" s="1">
        <v>333.3</v>
      </c>
      <c r="AM16" s="1">
        <v>33.86</v>
      </c>
      <c r="AN16" s="1">
        <v>40.08</v>
      </c>
      <c r="AO16" s="1">
        <v>52</v>
      </c>
      <c r="AP16" s="1">
        <v>10.83</v>
      </c>
      <c r="AQ16" s="1">
        <v>76.7</v>
      </c>
      <c r="AR16" s="1">
        <v>45.96</v>
      </c>
      <c r="AS16" s="1">
        <v>42.2</v>
      </c>
      <c r="AT16" s="1">
        <v>1.7464999999999999</v>
      </c>
      <c r="AU16" s="1">
        <v>87.5</v>
      </c>
      <c r="AV16" s="1">
        <v>25.98</v>
      </c>
      <c r="AW16" s="1">
        <v>8.5400030000000005</v>
      </c>
      <c r="AX16" s="1">
        <v>1.1379999999999999</v>
      </c>
      <c r="AY16" s="1">
        <v>50.6</v>
      </c>
      <c r="AZ16" s="1">
        <v>19.39</v>
      </c>
      <c r="BB16" s="1">
        <v>2.1549999999999998</v>
      </c>
      <c r="BC16" s="1">
        <v>11.38</v>
      </c>
    </row>
    <row r="17" spans="1:55" ht="14.4" x14ac:dyDescent="0.3">
      <c r="A17" s="1" t="s">
        <v>41</v>
      </c>
      <c r="D17" s="1">
        <v>2.6219999999999999</v>
      </c>
      <c r="E17" s="1">
        <v>21.95</v>
      </c>
      <c r="F17" s="1">
        <v>0.69299999999999995</v>
      </c>
      <c r="G17" s="1">
        <v>27.44</v>
      </c>
      <c r="H17" s="1">
        <v>26.795000000000002</v>
      </c>
      <c r="I17" s="1">
        <v>4.1950000000000003</v>
      </c>
      <c r="J17" s="1">
        <v>88.52</v>
      </c>
      <c r="K17" s="1">
        <v>413</v>
      </c>
      <c r="L17" s="1">
        <v>38.72</v>
      </c>
      <c r="M17" s="1">
        <v>42.12</v>
      </c>
      <c r="N17" s="1">
        <v>61.9</v>
      </c>
      <c r="O17" s="1">
        <v>12.07</v>
      </c>
      <c r="P17" s="1">
        <v>74</v>
      </c>
      <c r="Q17" s="1">
        <v>64.3</v>
      </c>
      <c r="R17" s="1">
        <v>40.51</v>
      </c>
      <c r="S17" s="1">
        <v>2.0019999999999998</v>
      </c>
      <c r="T17" s="1">
        <v>97.8</v>
      </c>
      <c r="U17" s="1">
        <v>36.590000000000003</v>
      </c>
      <c r="V17" s="1">
        <v>7.7186690000000002</v>
      </c>
      <c r="W17" s="1">
        <v>1.1200000000000001</v>
      </c>
      <c r="X17" s="1">
        <v>55.5</v>
      </c>
      <c r="Y17" s="1">
        <v>17.899999999999999</v>
      </c>
      <c r="AA17" s="1">
        <v>1.9319999000000001</v>
      </c>
      <c r="AB17" s="1">
        <v>14.22</v>
      </c>
      <c r="AE17" s="1">
        <v>2.6179999999999999</v>
      </c>
      <c r="AF17" s="1">
        <v>21.75</v>
      </c>
      <c r="AG17" s="1">
        <v>0.69099999999999995</v>
      </c>
      <c r="AH17" s="1">
        <v>27.34</v>
      </c>
      <c r="AI17" s="1">
        <v>26.465</v>
      </c>
      <c r="AJ17" s="1">
        <v>4.1749999999999998</v>
      </c>
      <c r="AK17" s="1">
        <v>88.5</v>
      </c>
      <c r="AL17" s="1">
        <v>412.6</v>
      </c>
      <c r="AM17" s="1">
        <v>38.700000000000003</v>
      </c>
      <c r="AN17" s="1">
        <v>42.04</v>
      </c>
      <c r="AO17" s="1">
        <v>61.42</v>
      </c>
      <c r="AP17" s="1">
        <v>12.05</v>
      </c>
      <c r="AQ17" s="1">
        <v>73.8</v>
      </c>
      <c r="AR17" s="1">
        <v>64.2</v>
      </c>
      <c r="AS17" s="1">
        <v>40.5</v>
      </c>
      <c r="AT17" s="1">
        <v>1.988</v>
      </c>
      <c r="AU17" s="1">
        <v>97.7</v>
      </c>
      <c r="AV17" s="1">
        <v>36.57</v>
      </c>
      <c r="AW17" s="1">
        <v>7.7140019999999998</v>
      </c>
      <c r="AX17" s="1">
        <v>1.1159999</v>
      </c>
      <c r="AY17" s="1">
        <v>55.2</v>
      </c>
      <c r="AZ17" s="1">
        <v>17.829999999999998</v>
      </c>
      <c r="BB17" s="1">
        <v>1.931</v>
      </c>
      <c r="BC17" s="1">
        <v>14.18</v>
      </c>
    </row>
    <row r="18" spans="1:55" ht="14.4" x14ac:dyDescent="0.3">
      <c r="A18" s="1" t="s">
        <v>42</v>
      </c>
      <c r="D18" s="1">
        <v>2.7120000000000002</v>
      </c>
      <c r="E18" s="1">
        <v>20</v>
      </c>
      <c r="F18" s="1">
        <v>0.67500000000000004</v>
      </c>
      <c r="G18" s="1">
        <v>25.07</v>
      </c>
      <c r="H18" s="1">
        <v>27</v>
      </c>
      <c r="I18" s="1">
        <v>3.5750000000000002</v>
      </c>
      <c r="J18" s="1">
        <v>83.68</v>
      </c>
      <c r="K18" s="1">
        <v>446.1</v>
      </c>
      <c r="L18" s="1">
        <v>37.979999999999997</v>
      </c>
      <c r="M18" s="1">
        <v>44.3</v>
      </c>
      <c r="N18" s="1">
        <v>59.96</v>
      </c>
      <c r="O18" s="1">
        <v>10.79</v>
      </c>
      <c r="P18" s="1">
        <v>70.5</v>
      </c>
      <c r="Q18" s="1">
        <v>56.25</v>
      </c>
      <c r="R18" s="1">
        <v>39.53</v>
      </c>
      <c r="S18" s="1">
        <v>2.0720000000000001</v>
      </c>
      <c r="T18" s="1">
        <v>92.9</v>
      </c>
      <c r="U18" s="1">
        <v>38.72</v>
      </c>
      <c r="V18" s="1">
        <v>8.0733359999999994</v>
      </c>
      <c r="W18" s="1">
        <v>1.1679999999999999</v>
      </c>
      <c r="X18" s="1">
        <v>48.62</v>
      </c>
      <c r="Y18" s="1">
        <v>16.765000000000001</v>
      </c>
      <c r="AA18" s="1">
        <v>2.161</v>
      </c>
      <c r="AB18" s="1">
        <v>9.4700000000000006</v>
      </c>
      <c r="AE18" s="1">
        <v>2.7080000000000002</v>
      </c>
      <c r="AF18" s="1">
        <v>19.899999999999999</v>
      </c>
      <c r="AG18" s="1">
        <v>0.67300000000000004</v>
      </c>
      <c r="AH18" s="1">
        <v>25.05</v>
      </c>
      <c r="AI18" s="1">
        <v>26.824999999999999</v>
      </c>
      <c r="AJ18" s="1">
        <v>3.5550000000000002</v>
      </c>
      <c r="AK18" s="1">
        <v>83.6</v>
      </c>
      <c r="AL18" s="1">
        <v>446</v>
      </c>
      <c r="AM18" s="1">
        <v>37.93</v>
      </c>
      <c r="AN18" s="1">
        <v>44.26</v>
      </c>
      <c r="AO18" s="1">
        <v>59.88</v>
      </c>
      <c r="AP18" s="1">
        <v>10.77</v>
      </c>
      <c r="AQ18" s="1">
        <v>70.099999999999994</v>
      </c>
      <c r="AR18" s="1">
        <v>56.15</v>
      </c>
      <c r="AS18" s="1">
        <v>39.5</v>
      </c>
      <c r="AT18" s="1">
        <v>2.0579999999999998</v>
      </c>
      <c r="AU18" s="1">
        <v>92.8</v>
      </c>
      <c r="AV18" s="1">
        <v>38.700000000000003</v>
      </c>
      <c r="AW18" s="1">
        <v>8.0686680000000006</v>
      </c>
      <c r="AX18" s="1">
        <v>1.1639999999999999</v>
      </c>
      <c r="AY18" s="1">
        <v>48.36</v>
      </c>
      <c r="AZ18" s="1">
        <v>16.754999999999999</v>
      </c>
      <c r="BB18" s="1">
        <v>2.1589999999999998</v>
      </c>
      <c r="BC18" s="1">
        <v>9.4499999999999993</v>
      </c>
    </row>
    <row r="19" spans="1:55" ht="14.4" x14ac:dyDescent="0.3">
      <c r="A19" s="1" t="s">
        <v>43</v>
      </c>
      <c r="D19" s="1">
        <v>3.0680000000000001</v>
      </c>
      <c r="E19" s="1">
        <v>15.4</v>
      </c>
      <c r="F19" s="1">
        <v>0.68200000000000005</v>
      </c>
      <c r="G19" s="1">
        <v>26.82</v>
      </c>
      <c r="H19" s="1">
        <v>27.1</v>
      </c>
      <c r="I19" s="1">
        <v>3.65</v>
      </c>
      <c r="J19" s="1">
        <v>78.12</v>
      </c>
      <c r="K19" s="1">
        <v>550</v>
      </c>
      <c r="L19" s="1">
        <v>36.06</v>
      </c>
      <c r="M19" s="1">
        <v>35.979999999999997</v>
      </c>
      <c r="N19" s="1">
        <v>71.239999999999995</v>
      </c>
      <c r="O19" s="1">
        <v>10.3</v>
      </c>
      <c r="P19" s="1">
        <v>75.900000000000006</v>
      </c>
      <c r="Q19" s="1">
        <v>50.1</v>
      </c>
      <c r="R19" s="1">
        <v>32.71</v>
      </c>
      <c r="S19" s="1">
        <v>2.2330000000000001</v>
      </c>
      <c r="T19" s="1">
        <v>78.599999999999994</v>
      </c>
      <c r="U19" s="1">
        <v>32.39</v>
      </c>
      <c r="V19" s="1">
        <v>8.6170024999999999</v>
      </c>
      <c r="W19" s="1">
        <v>1.0980000000000001</v>
      </c>
      <c r="X19" s="1">
        <v>42.64</v>
      </c>
      <c r="Y19" s="1">
        <v>17.655000000000001</v>
      </c>
      <c r="AA19" s="1">
        <v>2.407</v>
      </c>
      <c r="AB19" s="1">
        <v>8.3699999999999992</v>
      </c>
      <c r="AE19" s="1">
        <v>3.0640000000000001</v>
      </c>
      <c r="AF19" s="1">
        <v>15.3</v>
      </c>
      <c r="AG19" s="1">
        <v>0.68</v>
      </c>
      <c r="AH19" s="1">
        <v>26.8</v>
      </c>
      <c r="AI19" s="1">
        <v>26.9</v>
      </c>
      <c r="AJ19" s="1">
        <v>3.63</v>
      </c>
      <c r="AK19" s="1">
        <v>78</v>
      </c>
      <c r="AL19" s="1">
        <v>549.79999999999995</v>
      </c>
      <c r="AM19" s="1">
        <v>36.03</v>
      </c>
      <c r="AN19" s="1">
        <v>35.96</v>
      </c>
      <c r="AO19" s="1">
        <v>71.12</v>
      </c>
      <c r="AP19" s="1">
        <v>10.28</v>
      </c>
      <c r="AQ19" s="1">
        <v>75.8</v>
      </c>
      <c r="AR19" s="1">
        <v>50.05</v>
      </c>
      <c r="AS19" s="1">
        <v>32.590000000000003</v>
      </c>
      <c r="AT19" s="1">
        <v>2.2189999999999999</v>
      </c>
      <c r="AU19" s="1">
        <v>78.400000000000006</v>
      </c>
      <c r="AV19" s="1">
        <v>32.369999999999997</v>
      </c>
      <c r="AW19" s="1">
        <v>8.6123349999999999</v>
      </c>
      <c r="AX19" s="1">
        <v>1.0940000000000001</v>
      </c>
      <c r="AY19" s="1">
        <v>42.54</v>
      </c>
      <c r="AZ19" s="1">
        <v>17.64</v>
      </c>
      <c r="BB19" s="1">
        <v>2.4049999999999998</v>
      </c>
      <c r="BC19" s="1">
        <v>8.35</v>
      </c>
    </row>
    <row r="20" spans="1:55" ht="14.4" x14ac:dyDescent="0.3">
      <c r="A20" s="1" t="s">
        <v>44</v>
      </c>
      <c r="D20" s="1">
        <v>2.9540000000000002</v>
      </c>
      <c r="E20" s="1">
        <v>13.15</v>
      </c>
      <c r="F20" s="1">
        <v>0.56999999999999995</v>
      </c>
      <c r="G20" s="1">
        <v>29.1</v>
      </c>
      <c r="H20" s="1" t="e">
        <v>#N/A</v>
      </c>
      <c r="I20" s="1">
        <v>2.9850001000000002</v>
      </c>
      <c r="J20" s="1">
        <v>86.52</v>
      </c>
      <c r="K20" s="1">
        <v>500.4</v>
      </c>
      <c r="L20" s="1">
        <v>30.1</v>
      </c>
      <c r="M20" s="1">
        <v>36.520000000000003</v>
      </c>
      <c r="N20" s="1">
        <v>64.7</v>
      </c>
      <c r="O20" s="1">
        <v>9.9350000000000005</v>
      </c>
      <c r="P20" s="1">
        <v>68.900000000000006</v>
      </c>
      <c r="Q20" s="1">
        <v>43.16</v>
      </c>
      <c r="R20" s="1">
        <v>38.22</v>
      </c>
      <c r="S20" s="1">
        <v>1.9319999999999999</v>
      </c>
      <c r="T20" s="1">
        <v>78.099999999999994</v>
      </c>
      <c r="U20" s="1">
        <v>33.28</v>
      </c>
      <c r="V20" s="1">
        <v>8.9530019999999997</v>
      </c>
      <c r="W20" s="1">
        <v>0.95299999999999996</v>
      </c>
      <c r="X20" s="1">
        <v>41.02</v>
      </c>
      <c r="Y20" s="1">
        <v>16.96</v>
      </c>
      <c r="AA20" s="1">
        <v>1.962</v>
      </c>
      <c r="AB20" s="1">
        <v>6.62</v>
      </c>
      <c r="AE20" s="1">
        <v>2.95</v>
      </c>
      <c r="AF20" s="1">
        <v>13.05</v>
      </c>
      <c r="AG20" s="1">
        <v>0.56799999999999995</v>
      </c>
      <c r="AH20" s="1">
        <v>29.08</v>
      </c>
      <c r="AI20" s="1" t="e">
        <v>#N/A</v>
      </c>
      <c r="AJ20" s="1">
        <v>2.9649999999999999</v>
      </c>
      <c r="AK20" s="1">
        <v>86.14</v>
      </c>
      <c r="AL20" s="1">
        <v>499.8</v>
      </c>
      <c r="AM20" s="1">
        <v>30.06</v>
      </c>
      <c r="AN20" s="1">
        <v>36.5</v>
      </c>
      <c r="AO20" s="1">
        <v>64.55</v>
      </c>
      <c r="AP20" s="1">
        <v>9.9250000000000007</v>
      </c>
      <c r="AQ20" s="1">
        <v>68.7</v>
      </c>
      <c r="AR20" s="1">
        <v>43.12</v>
      </c>
      <c r="AS20" s="1">
        <v>38.21</v>
      </c>
      <c r="AT20" s="1">
        <v>1.9039999999999999</v>
      </c>
      <c r="AU20" s="1">
        <v>78</v>
      </c>
      <c r="AV20" s="1">
        <v>33.26</v>
      </c>
      <c r="AW20" s="1">
        <v>8.9483359999999994</v>
      </c>
      <c r="AX20" s="1">
        <v>0.95099999999999996</v>
      </c>
      <c r="AY20" s="1">
        <v>40.92</v>
      </c>
      <c r="AZ20" s="1">
        <v>16.899999999999999</v>
      </c>
      <c r="BB20" s="1">
        <v>1.96</v>
      </c>
      <c r="BC20" s="1">
        <v>6.6</v>
      </c>
    </row>
    <row r="21" spans="1:55" ht="15.75" customHeight="1" x14ac:dyDescent="0.3">
      <c r="A21" s="1" t="s">
        <v>45</v>
      </c>
      <c r="D21" s="1">
        <v>2.7040000000000002</v>
      </c>
      <c r="E21" s="1">
        <v>13.05</v>
      </c>
      <c r="F21" s="1">
        <v>0.67400000000000004</v>
      </c>
      <c r="G21" s="1">
        <v>26.48</v>
      </c>
      <c r="H21" s="1" t="e">
        <v>#N/A</v>
      </c>
      <c r="I21" s="1">
        <v>2.875</v>
      </c>
      <c r="J21" s="1">
        <v>64.260000000000005</v>
      </c>
      <c r="K21" s="1">
        <v>488.1</v>
      </c>
      <c r="L21" s="1">
        <v>27.36</v>
      </c>
      <c r="M21" s="1">
        <v>34.979999999999997</v>
      </c>
      <c r="N21" s="1">
        <v>67.05</v>
      </c>
      <c r="O21" s="1">
        <v>8.7100000000000009</v>
      </c>
      <c r="P21" s="1">
        <v>67.2</v>
      </c>
      <c r="Q21" s="1">
        <v>40.28</v>
      </c>
      <c r="R21" s="1">
        <v>32.99</v>
      </c>
      <c r="S21" s="1">
        <v>1.925</v>
      </c>
      <c r="T21" s="1">
        <v>81.3</v>
      </c>
      <c r="U21" s="1">
        <v>28.19</v>
      </c>
      <c r="V21" s="1">
        <v>7.8703349999999999</v>
      </c>
      <c r="W21" s="1">
        <v>1.004</v>
      </c>
      <c r="X21" s="1">
        <v>39.54</v>
      </c>
      <c r="Y21" s="1">
        <v>13.005000000000001</v>
      </c>
      <c r="AA21" s="1">
        <v>1.9930000000000001</v>
      </c>
      <c r="AB21" s="1">
        <v>5.8</v>
      </c>
      <c r="AE21" s="1">
        <v>2.7</v>
      </c>
      <c r="AF21" s="1">
        <v>12.95</v>
      </c>
      <c r="AG21" s="1">
        <v>0.67200000000000004</v>
      </c>
      <c r="AH21" s="1">
        <v>26.42</v>
      </c>
      <c r="AI21" s="1" t="e">
        <v>#N/A</v>
      </c>
      <c r="AJ21" s="1">
        <v>2.855</v>
      </c>
      <c r="AK21" s="1">
        <v>64.2</v>
      </c>
      <c r="AL21" s="1">
        <v>487.4</v>
      </c>
      <c r="AM21" s="1">
        <v>27.3</v>
      </c>
      <c r="AN21" s="1">
        <v>34.840000000000003</v>
      </c>
      <c r="AO21" s="1">
        <v>66.650000000000006</v>
      </c>
      <c r="AP21" s="1">
        <v>8.6999999999999993</v>
      </c>
      <c r="AQ21" s="1">
        <v>66.8</v>
      </c>
      <c r="AR21" s="1">
        <v>40.24</v>
      </c>
      <c r="AS21" s="1">
        <v>32.85</v>
      </c>
      <c r="AT21" s="1">
        <v>1.8970001000000001</v>
      </c>
      <c r="AU21" s="1">
        <v>80.900000000000006</v>
      </c>
      <c r="AV21" s="1">
        <v>28.17</v>
      </c>
      <c r="AW21" s="1">
        <v>7.8656689999999996</v>
      </c>
      <c r="AX21" s="1">
        <v>1</v>
      </c>
      <c r="AY21" s="1">
        <v>39.46</v>
      </c>
      <c r="AZ21" s="1">
        <v>12.895</v>
      </c>
      <c r="BB21" s="1">
        <v>1.9909999</v>
      </c>
      <c r="BC21" s="1">
        <v>5.7799997000000003</v>
      </c>
    </row>
    <row r="22" spans="1:55" ht="15.75" customHeight="1" x14ac:dyDescent="0.3">
      <c r="A22" s="1" t="s">
        <v>46</v>
      </c>
      <c r="D22" s="1">
        <v>2.238</v>
      </c>
      <c r="E22" s="1">
        <v>10.8</v>
      </c>
      <c r="F22" s="1">
        <v>0.56000000000000005</v>
      </c>
      <c r="G22" s="1">
        <v>23.66</v>
      </c>
      <c r="H22" s="1" t="e">
        <v>#N/A</v>
      </c>
      <c r="I22" s="1">
        <v>2.5449999999999999</v>
      </c>
      <c r="J22" s="1">
        <v>48.95</v>
      </c>
      <c r="K22" s="1">
        <v>481.2</v>
      </c>
      <c r="L22" s="1">
        <v>26.06</v>
      </c>
      <c r="M22" s="1">
        <v>26.86</v>
      </c>
      <c r="N22" s="1">
        <v>74.599999999999994</v>
      </c>
      <c r="O22" s="1">
        <v>7.13</v>
      </c>
      <c r="P22" s="1">
        <v>35</v>
      </c>
      <c r="Q22" s="1">
        <v>31.72</v>
      </c>
      <c r="R22" s="1">
        <v>28.73</v>
      </c>
      <c r="S22" s="1">
        <v>2.1840000000000002</v>
      </c>
      <c r="T22" s="1">
        <v>82.2</v>
      </c>
      <c r="U22" s="1">
        <v>24.38</v>
      </c>
      <c r="V22" s="1">
        <v>7.7630020000000002</v>
      </c>
      <c r="W22" s="1">
        <v>0.92600000000000005</v>
      </c>
      <c r="X22" s="1">
        <v>31.2</v>
      </c>
      <c r="Y22" s="1">
        <v>10.755000000000001</v>
      </c>
      <c r="AA22" s="1">
        <v>1.7889999999999999</v>
      </c>
      <c r="AB22" s="1">
        <v>3.3650000000000002</v>
      </c>
      <c r="AE22" s="1">
        <v>2.234</v>
      </c>
      <c r="AF22" s="1">
        <v>10.7</v>
      </c>
      <c r="AG22" s="1">
        <v>0.55800000000000005</v>
      </c>
      <c r="AH22" s="1">
        <v>23.62</v>
      </c>
      <c r="AI22" s="1" t="e">
        <v>#N/A</v>
      </c>
      <c r="AJ22" s="1">
        <v>2.5249999999999999</v>
      </c>
      <c r="AK22" s="1">
        <v>48.94</v>
      </c>
      <c r="AL22" s="1">
        <v>481.1</v>
      </c>
      <c r="AM22" s="1">
        <v>26</v>
      </c>
      <c r="AN22" s="1">
        <v>26.8</v>
      </c>
      <c r="AO22" s="1">
        <v>74.5</v>
      </c>
      <c r="AP22" s="1">
        <v>7.12</v>
      </c>
      <c r="AQ22" s="1">
        <v>33.950000000000003</v>
      </c>
      <c r="AR22" s="1">
        <v>31.66</v>
      </c>
      <c r="AS22" s="1">
        <v>28.7</v>
      </c>
      <c r="AT22" s="1">
        <v>2.1560000000000001</v>
      </c>
      <c r="AU22" s="1">
        <v>81.900000000000006</v>
      </c>
      <c r="AV22" s="1">
        <v>24.36</v>
      </c>
      <c r="AW22" s="1">
        <v>7.7583355999999997</v>
      </c>
      <c r="AX22" s="1">
        <v>0.92400000000000004</v>
      </c>
      <c r="AY22" s="1">
        <v>30.8</v>
      </c>
      <c r="AZ22" s="1">
        <v>10.74</v>
      </c>
      <c r="BB22" s="1">
        <v>1.7869999999999999</v>
      </c>
      <c r="BC22" s="1">
        <v>3.355</v>
      </c>
    </row>
    <row r="23" spans="1:55" ht="15.75" customHeight="1" x14ac:dyDescent="0.3">
      <c r="A23" s="1" t="s">
        <v>47</v>
      </c>
      <c r="D23" s="1">
        <v>2.6100001000000002</v>
      </c>
      <c r="E23" s="1">
        <v>7.27</v>
      </c>
      <c r="F23" s="1">
        <v>0.56100000000000005</v>
      </c>
      <c r="G23" s="1">
        <v>24.42</v>
      </c>
      <c r="H23" s="1" t="e">
        <v>#N/A</v>
      </c>
      <c r="I23" s="1">
        <v>2.165</v>
      </c>
      <c r="J23" s="1">
        <v>49.77</v>
      </c>
      <c r="K23" s="1">
        <v>353.7</v>
      </c>
      <c r="L23" s="1">
        <v>26.68</v>
      </c>
      <c r="M23" s="1">
        <v>30.3</v>
      </c>
      <c r="N23" s="1">
        <v>69.2</v>
      </c>
      <c r="O23" s="1">
        <v>6.7149999999999999</v>
      </c>
      <c r="P23" s="1">
        <v>45.75</v>
      </c>
      <c r="Q23" s="1">
        <v>26.52</v>
      </c>
      <c r="R23" s="1">
        <v>27.34</v>
      </c>
      <c r="S23" s="1">
        <v>2.0019999999999998</v>
      </c>
      <c r="T23" s="1">
        <v>70.900000000000006</v>
      </c>
      <c r="U23" s="1">
        <v>25.26</v>
      </c>
      <c r="V23" s="1">
        <v>7.7910022999999997</v>
      </c>
      <c r="W23" s="1">
        <v>0.70099999999999996</v>
      </c>
      <c r="X23" s="1">
        <v>35.08</v>
      </c>
      <c r="Y23" s="1">
        <v>10.17</v>
      </c>
      <c r="AA23" s="1">
        <v>1.9570000000000001</v>
      </c>
      <c r="AB23" s="1">
        <v>2.81</v>
      </c>
      <c r="AE23" s="1">
        <v>2.6059999999999999</v>
      </c>
      <c r="AF23" s="1">
        <v>7.23</v>
      </c>
      <c r="AG23" s="1">
        <v>0.55900000000000005</v>
      </c>
      <c r="AH23" s="1">
        <v>24.4</v>
      </c>
      <c r="AI23" s="1" t="e">
        <v>#N/A</v>
      </c>
      <c r="AJ23" s="1">
        <v>2.145</v>
      </c>
      <c r="AK23" s="1">
        <v>49.61</v>
      </c>
      <c r="AL23" s="1">
        <v>353.4</v>
      </c>
      <c r="AM23" s="1">
        <v>26.62</v>
      </c>
      <c r="AN23" s="1">
        <v>30.28</v>
      </c>
      <c r="AO23" s="1">
        <v>69.150000000000006</v>
      </c>
      <c r="AP23" s="1">
        <v>6.7050000000000001</v>
      </c>
      <c r="AQ23" s="1">
        <v>45.6</v>
      </c>
      <c r="AR23" s="1">
        <v>26.5</v>
      </c>
      <c r="AS23" s="1">
        <v>27.32</v>
      </c>
      <c r="AT23" s="1">
        <v>1.9740001</v>
      </c>
      <c r="AU23" s="1">
        <v>70.8</v>
      </c>
      <c r="AV23" s="1">
        <v>25.24</v>
      </c>
      <c r="AW23" s="1">
        <v>7.7863350000000002</v>
      </c>
      <c r="AX23" s="1">
        <v>0.69899999999999995</v>
      </c>
      <c r="AY23" s="1">
        <v>35.06</v>
      </c>
      <c r="AZ23" s="1">
        <v>10.164999999999999</v>
      </c>
      <c r="BB23" s="1">
        <v>1.9549999</v>
      </c>
      <c r="BC23" s="1">
        <v>2.8</v>
      </c>
    </row>
    <row r="24" spans="1:55" ht="15.75" customHeight="1" x14ac:dyDescent="0.3">
      <c r="A24" s="1" t="s">
        <v>48</v>
      </c>
      <c r="D24" s="1">
        <v>2.1680000000000001</v>
      </c>
      <c r="E24" s="1">
        <v>5.52</v>
      </c>
      <c r="F24" s="1">
        <v>0.42499999999999999</v>
      </c>
      <c r="G24" s="1">
        <v>20.079999999999998</v>
      </c>
      <c r="H24" s="1" t="e">
        <v>#N/A</v>
      </c>
      <c r="I24" s="1">
        <v>1.9350000000000001</v>
      </c>
      <c r="J24" s="1">
        <v>41.75</v>
      </c>
      <c r="K24" s="1">
        <v>304.39999999999998</v>
      </c>
      <c r="L24" s="1">
        <v>19.02</v>
      </c>
      <c r="M24" s="1">
        <v>25.78</v>
      </c>
      <c r="N24" s="1">
        <v>54.7</v>
      </c>
      <c r="O24" s="1">
        <v>5.1639999999999997</v>
      </c>
      <c r="P24" s="1">
        <v>36.700000000000003</v>
      </c>
      <c r="Q24" s="1">
        <v>22.06</v>
      </c>
      <c r="R24" s="1">
        <v>22.96</v>
      </c>
      <c r="S24" s="1">
        <v>1.5049999999999999</v>
      </c>
      <c r="T24" s="1">
        <v>64.8</v>
      </c>
      <c r="U24" s="1">
        <v>24.59</v>
      </c>
      <c r="V24" s="1">
        <v>7.6556686999999997</v>
      </c>
      <c r="W24" s="1">
        <v>0.24199999999999999</v>
      </c>
      <c r="X24" s="1">
        <v>25.38</v>
      </c>
      <c r="Y24" s="1">
        <v>6.8019999999999996</v>
      </c>
      <c r="AA24" s="1">
        <v>1.8654999999999999</v>
      </c>
      <c r="AB24" s="1">
        <v>1.8540000000000001</v>
      </c>
      <c r="AE24" s="1">
        <v>2.1640000000000001</v>
      </c>
      <c r="AF24" s="1">
        <v>5.48</v>
      </c>
      <c r="AG24" s="1">
        <v>0.42459999999999998</v>
      </c>
      <c r="AH24" s="1">
        <v>20.07</v>
      </c>
      <c r="AI24" s="1" t="e">
        <v>#N/A</v>
      </c>
      <c r="AJ24" s="1">
        <v>1.925</v>
      </c>
      <c r="AK24" s="1">
        <v>41.6</v>
      </c>
      <c r="AL24" s="1">
        <v>304.10000000000002</v>
      </c>
      <c r="AM24" s="1">
        <v>18.93</v>
      </c>
      <c r="AN24" s="1">
        <v>25.64</v>
      </c>
      <c r="AO24" s="1">
        <v>54.55</v>
      </c>
      <c r="AP24" s="1">
        <v>5.16</v>
      </c>
      <c r="AQ24" s="1">
        <v>35.9</v>
      </c>
      <c r="AR24" s="1">
        <v>21.98</v>
      </c>
      <c r="AS24" s="1">
        <v>22.95</v>
      </c>
      <c r="AT24" s="1">
        <v>1.4770000000000001</v>
      </c>
      <c r="AU24" s="1">
        <v>64.200005000000004</v>
      </c>
      <c r="AV24" s="1">
        <v>24.57</v>
      </c>
      <c r="AW24" s="1">
        <v>7.6510024000000003</v>
      </c>
      <c r="AX24" s="1">
        <v>0.24099999999999999</v>
      </c>
      <c r="AY24" s="1">
        <v>25.36</v>
      </c>
      <c r="AZ24" s="1">
        <v>6.7799997000000003</v>
      </c>
      <c r="BB24" s="1">
        <v>1.8645</v>
      </c>
      <c r="BC24" s="1">
        <v>1.8520000000000001</v>
      </c>
    </row>
    <row r="25" spans="1:55" ht="15.75" customHeight="1" x14ac:dyDescent="0.3">
      <c r="A25" s="1" t="s">
        <v>49</v>
      </c>
      <c r="D25" s="1">
        <v>2.6160000000000001</v>
      </c>
      <c r="E25" s="1">
        <v>12.55</v>
      </c>
      <c r="F25" s="1">
        <v>0.74650000000000005</v>
      </c>
      <c r="G25" s="1">
        <v>37.5</v>
      </c>
      <c r="H25" s="1" t="e">
        <v>#N/A</v>
      </c>
      <c r="I25" s="1">
        <v>2.6850000000000001</v>
      </c>
      <c r="J25" s="1">
        <v>69.040000000000006</v>
      </c>
      <c r="K25" s="1">
        <v>314.3</v>
      </c>
      <c r="L25" s="1">
        <v>29.38</v>
      </c>
      <c r="M25" s="1">
        <v>44.76</v>
      </c>
      <c r="N25" s="1">
        <v>58.75</v>
      </c>
      <c r="O25" s="1">
        <v>6.7779999999999996</v>
      </c>
      <c r="P25" s="1">
        <v>86</v>
      </c>
      <c r="Q25" s="1">
        <v>28.26</v>
      </c>
      <c r="R25" s="1">
        <v>33.36</v>
      </c>
      <c r="S25" s="1">
        <v>1.82</v>
      </c>
      <c r="T25" s="1">
        <v>59.8</v>
      </c>
      <c r="U25" s="1">
        <v>29.07</v>
      </c>
      <c r="V25" s="1">
        <v>8.8713359999999994</v>
      </c>
      <c r="W25" s="1">
        <v>0.379</v>
      </c>
      <c r="X25" s="1">
        <v>49.9</v>
      </c>
      <c r="Y25" s="1">
        <v>11.845000000000001</v>
      </c>
      <c r="AA25" s="1">
        <v>1.9850000000000001</v>
      </c>
      <c r="AB25" s="1">
        <v>3.762</v>
      </c>
      <c r="AE25" s="1">
        <v>2.6120000000000001</v>
      </c>
      <c r="AF25" s="1">
        <v>12.45</v>
      </c>
      <c r="AG25" s="1">
        <v>0.74550000000000005</v>
      </c>
      <c r="AH25" s="1">
        <v>37.39</v>
      </c>
      <c r="AI25" s="1" t="e">
        <v>#N/A</v>
      </c>
      <c r="AJ25" s="1">
        <v>2.665</v>
      </c>
      <c r="AK25" s="1">
        <v>69.02</v>
      </c>
      <c r="AL25" s="1">
        <v>314</v>
      </c>
      <c r="AM25" s="1">
        <v>28.96</v>
      </c>
      <c r="AN25" s="1">
        <v>44.54</v>
      </c>
      <c r="AO25" s="1">
        <v>58.7</v>
      </c>
      <c r="AP25" s="1">
        <v>6.774</v>
      </c>
      <c r="AQ25" s="1">
        <v>85.2</v>
      </c>
      <c r="AR25" s="1">
        <v>28.24</v>
      </c>
      <c r="AS25" s="1">
        <v>33.229999999999997</v>
      </c>
      <c r="AT25" s="1">
        <v>1.792</v>
      </c>
      <c r="AU25" s="1">
        <v>59.7</v>
      </c>
      <c r="AV25" s="1">
        <v>29.05</v>
      </c>
      <c r="AW25" s="1">
        <v>8.8666689999999999</v>
      </c>
      <c r="AX25" s="1">
        <v>0.378</v>
      </c>
      <c r="AY25" s="1">
        <v>49.5</v>
      </c>
      <c r="AZ25" s="1">
        <v>11.805</v>
      </c>
      <c r="BB25" s="1">
        <v>1.984</v>
      </c>
      <c r="BC25" s="1">
        <v>3.758</v>
      </c>
    </row>
    <row r="26" spans="1:55" ht="15.75" customHeight="1" x14ac:dyDescent="0.3">
      <c r="A26" s="1" t="s">
        <v>50</v>
      </c>
      <c r="D26" s="1">
        <v>2.2220000999999998</v>
      </c>
      <c r="E26" s="1">
        <v>7.52</v>
      </c>
      <c r="F26" s="1">
        <v>0.74399999999999999</v>
      </c>
      <c r="G26" s="1">
        <v>37.89</v>
      </c>
      <c r="H26" s="1" t="e">
        <v>#N/A</v>
      </c>
      <c r="I26" s="1">
        <v>2.2649998999999998</v>
      </c>
      <c r="J26" s="1">
        <v>57.48</v>
      </c>
      <c r="K26" s="1">
        <v>278.8</v>
      </c>
      <c r="L26" s="1">
        <v>28.3</v>
      </c>
      <c r="M26" s="1">
        <v>40.86</v>
      </c>
      <c r="N26" s="1">
        <v>52.35</v>
      </c>
      <c r="O26" s="1">
        <v>6.44</v>
      </c>
      <c r="P26" s="1">
        <v>84.3</v>
      </c>
      <c r="Q26" s="1">
        <v>29</v>
      </c>
      <c r="R26" s="1">
        <v>33.869999999999997</v>
      </c>
      <c r="S26" s="1">
        <v>1.169</v>
      </c>
      <c r="T26" s="1">
        <v>59.600002000000003</v>
      </c>
      <c r="U26" s="1">
        <v>24.45</v>
      </c>
      <c r="V26" s="1">
        <v>8.5890029999999999</v>
      </c>
      <c r="W26" s="1">
        <v>0.32450000000000001</v>
      </c>
      <c r="X26" s="1">
        <v>45.84</v>
      </c>
      <c r="Y26" s="1">
        <v>9.8460000000000001</v>
      </c>
      <c r="AA26" s="1">
        <v>1.7524999999999999</v>
      </c>
      <c r="AB26" s="1">
        <v>2.8050000000000002</v>
      </c>
      <c r="AE26" s="1">
        <v>2.218</v>
      </c>
      <c r="AF26" s="1">
        <v>7.48</v>
      </c>
      <c r="AG26" s="1">
        <v>0.74299999999999999</v>
      </c>
      <c r="AH26" s="1">
        <v>37.86</v>
      </c>
      <c r="AI26" s="1" t="e">
        <v>#N/A</v>
      </c>
      <c r="AJ26" s="1">
        <v>2.2450000000000001</v>
      </c>
      <c r="AK26" s="1">
        <v>57.36</v>
      </c>
      <c r="AL26" s="1">
        <v>278.60000000000002</v>
      </c>
      <c r="AM26" s="1">
        <v>28.28</v>
      </c>
      <c r="AN26" s="1">
        <v>40.78</v>
      </c>
      <c r="AO26" s="1">
        <v>52.3</v>
      </c>
      <c r="AP26" s="1">
        <v>6.4359999999999999</v>
      </c>
      <c r="AQ26" s="1">
        <v>84.1</v>
      </c>
      <c r="AR26" s="1">
        <v>28.92</v>
      </c>
      <c r="AS26" s="1">
        <v>33.81</v>
      </c>
      <c r="AT26" s="1">
        <v>1.155</v>
      </c>
      <c r="AU26" s="1">
        <v>59.5</v>
      </c>
      <c r="AV26" s="1">
        <v>24.43</v>
      </c>
      <c r="AW26" s="1">
        <v>8.5843349999999994</v>
      </c>
      <c r="AX26" s="1">
        <v>0.32350000000000001</v>
      </c>
      <c r="AY26" s="1">
        <v>45.76</v>
      </c>
      <c r="AZ26" s="1">
        <v>9.8179999999999996</v>
      </c>
      <c r="BB26" s="1">
        <v>1.7515000000000001</v>
      </c>
      <c r="BC26" s="1">
        <v>2.7949999999999999</v>
      </c>
    </row>
    <row r="27" spans="1:55" ht="15.75" customHeight="1" x14ac:dyDescent="0.3">
      <c r="A27" s="1" t="s">
        <v>51</v>
      </c>
      <c r="D27" s="1">
        <v>2.4220000000000002</v>
      </c>
      <c r="E27" s="1">
        <v>7.82</v>
      </c>
      <c r="F27" s="1">
        <v>0.82</v>
      </c>
      <c r="G27" s="1">
        <v>38.56</v>
      </c>
      <c r="H27" s="1" t="e">
        <v>#N/A</v>
      </c>
      <c r="I27" s="1">
        <v>2.2999999999999998</v>
      </c>
      <c r="J27" s="1">
        <v>62.7</v>
      </c>
      <c r="K27" s="1">
        <v>306.2</v>
      </c>
      <c r="L27" s="1">
        <v>25.34</v>
      </c>
      <c r="M27" s="1">
        <v>39.36</v>
      </c>
      <c r="N27" s="1">
        <v>46.74</v>
      </c>
      <c r="O27" s="1">
        <v>6.33</v>
      </c>
      <c r="P27" s="1">
        <v>84.8</v>
      </c>
      <c r="Q27" s="1">
        <v>27.06</v>
      </c>
      <c r="R27" s="1">
        <v>35.76</v>
      </c>
      <c r="S27" s="1">
        <v>1.071</v>
      </c>
      <c r="T27" s="1">
        <v>53.5</v>
      </c>
      <c r="U27" s="1">
        <v>28.79</v>
      </c>
      <c r="V27" s="1">
        <v>8.6170024999999999</v>
      </c>
      <c r="W27" s="1">
        <v>0.33800000000000002</v>
      </c>
      <c r="X27" s="1">
        <v>54.6</v>
      </c>
      <c r="Y27" s="1">
        <v>11.164999999999999</v>
      </c>
      <c r="AA27" s="1">
        <v>1.4584999999999999</v>
      </c>
      <c r="AB27" s="1">
        <v>2.7549999999999999</v>
      </c>
      <c r="AE27" s="1">
        <v>2.4180000000000001</v>
      </c>
      <c r="AF27" s="1">
        <v>7.7799997000000003</v>
      </c>
      <c r="AG27" s="1">
        <v>0.81899999999999995</v>
      </c>
      <c r="AH27" s="1">
        <v>38.549999999999997</v>
      </c>
      <c r="AI27" s="1" t="e">
        <v>#N/A</v>
      </c>
      <c r="AJ27" s="1">
        <v>2.2799999999999998</v>
      </c>
      <c r="AK27" s="1">
        <v>62.54</v>
      </c>
      <c r="AL27" s="1">
        <v>306</v>
      </c>
      <c r="AM27" s="1">
        <v>25.32</v>
      </c>
      <c r="AN27" s="1">
        <v>39.299999999999997</v>
      </c>
      <c r="AO27" s="1">
        <v>46.7</v>
      </c>
      <c r="AP27" s="1">
        <v>6.3259999999999996</v>
      </c>
      <c r="AQ27" s="1">
        <v>84.6</v>
      </c>
      <c r="AR27" s="1">
        <v>27.04</v>
      </c>
      <c r="AS27" s="1">
        <v>35.590000000000003</v>
      </c>
      <c r="AT27" s="1">
        <v>1.0569999999999999</v>
      </c>
      <c r="AU27" s="1">
        <v>53.3</v>
      </c>
      <c r="AV27" s="1">
        <v>28.77</v>
      </c>
      <c r="AW27" s="1">
        <v>8.6123349999999999</v>
      </c>
      <c r="AX27" s="1">
        <v>0.33700000000000002</v>
      </c>
      <c r="AY27" s="1">
        <v>54.45</v>
      </c>
      <c r="AZ27" s="1">
        <v>11.115</v>
      </c>
      <c r="BB27" s="1">
        <v>1.4575</v>
      </c>
      <c r="BC27" s="1">
        <v>2.7450000000000001</v>
      </c>
    </row>
    <row r="28" spans="1:55" ht="15.75" customHeight="1" x14ac:dyDescent="0.3">
      <c r="A28" s="1" t="s">
        <v>52</v>
      </c>
      <c r="D28" s="1">
        <v>2.6219999999999999</v>
      </c>
      <c r="E28" s="1">
        <v>7.02</v>
      </c>
      <c r="F28" s="1">
        <v>0.79200000000000004</v>
      </c>
      <c r="G28" s="1">
        <v>38</v>
      </c>
      <c r="H28" s="1" t="e">
        <v>#N/A</v>
      </c>
      <c r="I28" s="1">
        <v>1.99</v>
      </c>
      <c r="J28" s="1">
        <v>67.28</v>
      </c>
      <c r="K28" s="1">
        <v>309</v>
      </c>
      <c r="L28" s="1">
        <v>22.18</v>
      </c>
      <c r="M28" s="1">
        <v>41.5</v>
      </c>
      <c r="N28" s="1">
        <v>46.2</v>
      </c>
      <c r="O28" s="1">
        <v>5.62</v>
      </c>
      <c r="P28" s="1">
        <v>73.400000000000006</v>
      </c>
      <c r="Q28" s="1">
        <v>29.08</v>
      </c>
      <c r="R28" s="1">
        <v>37.1</v>
      </c>
      <c r="S28" s="1">
        <v>0.84000003000000001</v>
      </c>
      <c r="T28" s="1">
        <v>52.100002000000003</v>
      </c>
      <c r="U28" s="1">
        <v>25.11</v>
      </c>
      <c r="V28" s="1">
        <v>8.4700019999999991</v>
      </c>
      <c r="W28" s="1">
        <v>0.36449999999999999</v>
      </c>
      <c r="X28" s="1">
        <v>42.04</v>
      </c>
      <c r="Y28" s="1">
        <v>10.055</v>
      </c>
      <c r="AA28" s="1">
        <v>1.4159999999999999</v>
      </c>
      <c r="AB28" s="1" t="e">
        <v>#N/A</v>
      </c>
      <c r="AE28" s="1">
        <v>2.62</v>
      </c>
      <c r="AF28" s="1">
        <v>6.98</v>
      </c>
      <c r="AG28" s="1">
        <v>0.79</v>
      </c>
      <c r="AH28" s="1">
        <v>37.96</v>
      </c>
      <c r="AI28" s="1" t="e">
        <v>#N/A</v>
      </c>
      <c r="AJ28" s="1">
        <v>1.98</v>
      </c>
      <c r="AK28" s="1">
        <v>67.14</v>
      </c>
      <c r="AL28" s="1">
        <v>308.60000000000002</v>
      </c>
      <c r="AM28" s="1">
        <v>22.14</v>
      </c>
      <c r="AN28" s="1">
        <v>41.36</v>
      </c>
      <c r="AO28" s="1">
        <v>46.14</v>
      </c>
      <c r="AP28" s="1">
        <v>5.6159999999999997</v>
      </c>
      <c r="AQ28" s="1">
        <v>73.099999999999994</v>
      </c>
      <c r="AR28" s="1">
        <v>28.92</v>
      </c>
      <c r="AS28" s="1">
        <v>37.06</v>
      </c>
      <c r="AT28" s="1">
        <v>0.82600003</v>
      </c>
      <c r="AU28" s="1">
        <v>50.4</v>
      </c>
      <c r="AV28" s="1">
        <v>25.09</v>
      </c>
      <c r="AW28" s="1">
        <v>8.4653360000000006</v>
      </c>
      <c r="AX28" s="1">
        <v>0.36349999999999999</v>
      </c>
      <c r="AY28" s="1">
        <v>42</v>
      </c>
      <c r="AZ28" s="1">
        <v>10.025</v>
      </c>
      <c r="BB28" s="1">
        <v>1.415</v>
      </c>
      <c r="BC28" s="1" t="e">
        <v>#N/A</v>
      </c>
    </row>
    <row r="29" spans="1:55" ht="15.75" customHeight="1" x14ac:dyDescent="0.3">
      <c r="A29" s="1" t="s">
        <v>53</v>
      </c>
      <c r="D29" s="1">
        <v>2.4940000000000002</v>
      </c>
      <c r="E29" s="1">
        <v>5.67</v>
      </c>
      <c r="F29" s="1">
        <v>0.81599999999999995</v>
      </c>
      <c r="G29" s="1">
        <v>39.4</v>
      </c>
      <c r="H29" s="1" t="e">
        <v>#N/A</v>
      </c>
      <c r="I29" s="1">
        <v>1.7450000000000001</v>
      </c>
      <c r="J29" s="1">
        <v>61.64</v>
      </c>
      <c r="K29" s="1">
        <v>243.7</v>
      </c>
      <c r="L29" s="1">
        <v>18.13</v>
      </c>
      <c r="M29" s="1">
        <v>37.24</v>
      </c>
      <c r="N29" s="1">
        <v>39.94</v>
      </c>
      <c r="O29" s="1">
        <v>5.0679999999999996</v>
      </c>
      <c r="P29" s="1">
        <v>81</v>
      </c>
      <c r="Q29" s="1">
        <v>26</v>
      </c>
      <c r="R29" s="1">
        <v>34.76</v>
      </c>
      <c r="S29" s="1">
        <v>0.82950000000000002</v>
      </c>
      <c r="T29" s="1">
        <v>53.100002000000003</v>
      </c>
      <c r="U29" s="1">
        <v>22.8</v>
      </c>
      <c r="V29" s="1">
        <v>7.7023359999999998</v>
      </c>
      <c r="W29" s="1">
        <v>0.33050000000000002</v>
      </c>
      <c r="X29" s="1">
        <v>41.08</v>
      </c>
      <c r="Y29" s="1">
        <v>9.3000000000000007</v>
      </c>
      <c r="AA29" s="1">
        <v>1.39</v>
      </c>
      <c r="AB29" s="1" t="e">
        <v>#N/A</v>
      </c>
      <c r="AE29" s="1">
        <v>2.492</v>
      </c>
      <c r="AF29" s="1">
        <v>5.63</v>
      </c>
      <c r="AG29" s="1">
        <v>0.81399999999999995</v>
      </c>
      <c r="AH29" s="1">
        <v>39.15</v>
      </c>
      <c r="AI29" s="1" t="e">
        <v>#N/A</v>
      </c>
      <c r="AJ29" s="1">
        <v>1.7350000000000001</v>
      </c>
      <c r="AK29" s="1">
        <v>61.58</v>
      </c>
      <c r="AL29" s="1">
        <v>243.4</v>
      </c>
      <c r="AM29" s="1">
        <v>18.079999999999998</v>
      </c>
      <c r="AN29" s="1">
        <v>37.04</v>
      </c>
      <c r="AO29" s="1">
        <v>39.9</v>
      </c>
      <c r="AP29" s="1">
        <v>5.0640000000000001</v>
      </c>
      <c r="AQ29" s="1">
        <v>80.8</v>
      </c>
      <c r="AR29" s="1">
        <v>25.9</v>
      </c>
      <c r="AS29" s="1">
        <v>34.58</v>
      </c>
      <c r="AT29" s="1">
        <v>0.81549996000000002</v>
      </c>
      <c r="AU29" s="1">
        <v>53</v>
      </c>
      <c r="AV29" s="1">
        <v>22.78</v>
      </c>
      <c r="AW29" s="1">
        <v>7.6976690000000003</v>
      </c>
      <c r="AX29" s="1">
        <v>0.32950000000000002</v>
      </c>
      <c r="AY29" s="1">
        <v>40.700000000000003</v>
      </c>
      <c r="AZ29" s="1">
        <v>9.2739999999999991</v>
      </c>
      <c r="BB29" s="1">
        <v>1.3889999</v>
      </c>
      <c r="BC29" s="1" t="e">
        <v>#N/A</v>
      </c>
    </row>
    <row r="30" spans="1:55" ht="15.75" customHeight="1" x14ac:dyDescent="0.3">
      <c r="A30" s="1" t="s">
        <v>54</v>
      </c>
      <c r="D30" s="1">
        <v>2.742</v>
      </c>
      <c r="E30" s="1">
        <v>6.37</v>
      </c>
      <c r="F30" s="1">
        <v>0.82499999999999996</v>
      </c>
      <c r="G30" s="1">
        <v>40</v>
      </c>
      <c r="H30" s="1" t="e">
        <v>#N/A</v>
      </c>
      <c r="I30" s="1">
        <v>1.9375</v>
      </c>
      <c r="J30" s="1">
        <v>72.72</v>
      </c>
      <c r="K30" s="1">
        <v>312.8</v>
      </c>
      <c r="L30" s="1">
        <v>22.3</v>
      </c>
      <c r="M30" s="1">
        <v>43.98</v>
      </c>
      <c r="N30" s="1">
        <v>40.200000000000003</v>
      </c>
      <c r="O30" s="1">
        <v>7.1840000000000002</v>
      </c>
      <c r="P30" s="1">
        <v>75.099999999999994</v>
      </c>
      <c r="Q30" s="1">
        <v>28.2</v>
      </c>
      <c r="R30" s="1">
        <v>41.16</v>
      </c>
      <c r="S30" s="1">
        <v>0.88900000000000001</v>
      </c>
      <c r="T30" s="1">
        <v>58.4</v>
      </c>
      <c r="U30" s="1">
        <v>23.74</v>
      </c>
      <c r="V30" s="1">
        <v>7.9683355999999996</v>
      </c>
      <c r="W30" s="1">
        <v>0.42399999999999999</v>
      </c>
      <c r="X30" s="1">
        <v>48.54</v>
      </c>
      <c r="Y30" s="1">
        <v>12.95</v>
      </c>
      <c r="AA30" s="1">
        <v>2.3250000000000002</v>
      </c>
      <c r="AB30" s="1" t="e">
        <v>#N/A</v>
      </c>
      <c r="AE30" s="1">
        <v>2.74</v>
      </c>
      <c r="AF30" s="1">
        <v>6.33</v>
      </c>
      <c r="AG30" s="1">
        <v>0.82299999999999995</v>
      </c>
      <c r="AH30" s="1">
        <v>39.99</v>
      </c>
      <c r="AI30" s="1" t="e">
        <v>#N/A</v>
      </c>
      <c r="AJ30" s="1">
        <v>1.9275</v>
      </c>
      <c r="AK30" s="1">
        <v>72.7</v>
      </c>
      <c r="AL30" s="1">
        <v>312.5</v>
      </c>
      <c r="AM30" s="1">
        <v>22.26</v>
      </c>
      <c r="AN30" s="1">
        <v>43.78</v>
      </c>
      <c r="AO30" s="1">
        <v>40.159999999999997</v>
      </c>
      <c r="AP30" s="1">
        <v>7.18</v>
      </c>
      <c r="AQ30" s="1">
        <v>75</v>
      </c>
      <c r="AR30" s="1">
        <v>28.18</v>
      </c>
      <c r="AS30" s="1">
        <v>41.06</v>
      </c>
      <c r="AT30" s="1">
        <v>0.875</v>
      </c>
      <c r="AU30" s="1">
        <v>58.2</v>
      </c>
      <c r="AV30" s="1">
        <v>23.72</v>
      </c>
      <c r="AW30" s="1">
        <v>7.9636693000000003</v>
      </c>
      <c r="AX30" s="1">
        <v>0.42299999999999999</v>
      </c>
      <c r="AY30" s="1">
        <v>48.5</v>
      </c>
      <c r="AZ30" s="1">
        <v>12.925000000000001</v>
      </c>
      <c r="BB30" s="1">
        <v>2.323</v>
      </c>
      <c r="BC30" s="1" t="e">
        <v>#N/A</v>
      </c>
    </row>
    <row r="31" spans="1:55" ht="15.75" customHeight="1" x14ac:dyDescent="0.3">
      <c r="A31" s="1" t="s">
        <v>55</v>
      </c>
      <c r="D31" s="1">
        <v>2.8380000000000001</v>
      </c>
      <c r="E31" s="1">
        <v>5.52</v>
      </c>
      <c r="F31" s="1">
        <v>0.77800000000000002</v>
      </c>
      <c r="G31" s="1">
        <v>31.83</v>
      </c>
      <c r="H31" s="1" t="e">
        <v>#N/A</v>
      </c>
      <c r="I31" s="1">
        <v>1.85</v>
      </c>
      <c r="J31" s="1">
        <v>65.739999999999995</v>
      </c>
      <c r="K31" s="1">
        <v>291.3</v>
      </c>
      <c r="L31" s="1">
        <v>21.34</v>
      </c>
      <c r="M31" s="1">
        <v>46.2</v>
      </c>
      <c r="N31" s="1">
        <v>45.5</v>
      </c>
      <c r="O31" s="1">
        <v>7.5819999999999999</v>
      </c>
      <c r="P31" s="1">
        <v>51.2</v>
      </c>
      <c r="Q31" s="1">
        <v>26.64</v>
      </c>
      <c r="R31" s="1">
        <v>36</v>
      </c>
      <c r="S31" s="1">
        <v>0.80500000000000005</v>
      </c>
      <c r="T31" s="1">
        <v>62.600002000000003</v>
      </c>
      <c r="U31" s="1">
        <v>26.11</v>
      </c>
      <c r="V31" s="1">
        <v>7.5483349999999998</v>
      </c>
      <c r="W31" s="1">
        <v>0.3795</v>
      </c>
      <c r="X31" s="1">
        <v>54.75</v>
      </c>
      <c r="Y31" s="1">
        <v>12.62</v>
      </c>
      <c r="AA31" s="1">
        <v>2.125</v>
      </c>
      <c r="AB31" s="1" t="e">
        <v>#N/A</v>
      </c>
      <c r="AE31" s="1">
        <v>2.8359999999999999</v>
      </c>
      <c r="AF31" s="1">
        <v>5.48</v>
      </c>
      <c r="AG31" s="1">
        <v>0.77600000000000002</v>
      </c>
      <c r="AH31" s="1">
        <v>31</v>
      </c>
      <c r="AI31" s="1" t="e">
        <v>#N/A</v>
      </c>
      <c r="AJ31" s="1">
        <v>1.8399999</v>
      </c>
      <c r="AK31" s="1">
        <v>65.680000000000007</v>
      </c>
      <c r="AL31" s="1">
        <v>291.10000000000002</v>
      </c>
      <c r="AM31" s="1">
        <v>21.32</v>
      </c>
      <c r="AN31" s="1">
        <v>45.6</v>
      </c>
      <c r="AO31" s="1">
        <v>45.42</v>
      </c>
      <c r="AP31" s="1">
        <v>7.5780000000000003</v>
      </c>
      <c r="AQ31" s="1">
        <v>50.8</v>
      </c>
      <c r="AR31" s="1">
        <v>26.58</v>
      </c>
      <c r="AS31" s="1">
        <v>33.9</v>
      </c>
      <c r="AT31" s="1">
        <v>0.79100000000000004</v>
      </c>
      <c r="AU31" s="1">
        <v>62.4</v>
      </c>
      <c r="AV31" s="1">
        <v>26.09</v>
      </c>
      <c r="AW31" s="1">
        <v>7.5436686999999996</v>
      </c>
      <c r="AX31" s="1">
        <v>0.3785</v>
      </c>
      <c r="AY31" s="1">
        <v>54</v>
      </c>
      <c r="AZ31" s="1">
        <v>12.3</v>
      </c>
      <c r="BB31" s="1">
        <v>2.1230000000000002</v>
      </c>
      <c r="BC31" s="1" t="e">
        <v>#N/A</v>
      </c>
    </row>
    <row r="32" spans="1:55" ht="15.75" customHeight="1" x14ac:dyDescent="0.3">
      <c r="A32" s="1" t="s">
        <v>56</v>
      </c>
      <c r="D32" s="1">
        <v>2.677</v>
      </c>
      <c r="E32" s="1">
        <v>5.0199999999999996</v>
      </c>
      <c r="F32" s="1">
        <v>0.76700000000000002</v>
      </c>
      <c r="G32" s="1">
        <v>33.270000000000003</v>
      </c>
      <c r="H32" s="1" t="e">
        <v>#N/A</v>
      </c>
      <c r="I32" s="1">
        <v>1.7149999</v>
      </c>
      <c r="J32" s="1">
        <v>63.86</v>
      </c>
      <c r="K32" s="1">
        <v>213.2</v>
      </c>
      <c r="L32" s="1">
        <v>26.22</v>
      </c>
      <c r="M32" s="1">
        <v>50.2</v>
      </c>
      <c r="N32" s="1">
        <v>37.9</v>
      </c>
      <c r="O32" s="1">
        <v>6.0039999999999996</v>
      </c>
      <c r="P32" s="1">
        <v>51.5</v>
      </c>
      <c r="Q32" s="1">
        <v>27.46</v>
      </c>
      <c r="R32" s="1">
        <v>34.78</v>
      </c>
      <c r="S32" s="1">
        <v>0.85750000000000004</v>
      </c>
      <c r="T32" s="1">
        <v>52</v>
      </c>
      <c r="U32" s="1">
        <v>26.95</v>
      </c>
      <c r="V32" s="1">
        <v>6.3560020000000002</v>
      </c>
      <c r="W32" s="1">
        <v>0.3785</v>
      </c>
      <c r="X32" s="1">
        <v>52.1</v>
      </c>
      <c r="Y32" s="1">
        <v>13.785</v>
      </c>
      <c r="AA32" s="1">
        <v>1.9915</v>
      </c>
      <c r="AB32" s="1" t="e">
        <v>#N/A</v>
      </c>
      <c r="AE32" s="1">
        <v>2.6749999999999998</v>
      </c>
      <c r="AF32" s="1">
        <v>4.9800000000000004</v>
      </c>
      <c r="AG32" s="1">
        <v>0.76500000000000001</v>
      </c>
      <c r="AH32" s="1">
        <v>33.22</v>
      </c>
      <c r="AI32" s="1" t="e">
        <v>#N/A</v>
      </c>
      <c r="AJ32" s="1">
        <v>1.7049999</v>
      </c>
      <c r="AK32" s="1">
        <v>63.78</v>
      </c>
      <c r="AL32" s="1">
        <v>213</v>
      </c>
      <c r="AM32" s="1">
        <v>26.2</v>
      </c>
      <c r="AN32" s="1">
        <v>50.15</v>
      </c>
      <c r="AO32" s="1">
        <v>37.82</v>
      </c>
      <c r="AP32" s="1">
        <v>6</v>
      </c>
      <c r="AQ32" s="1">
        <v>51.1</v>
      </c>
      <c r="AR32" s="1">
        <v>27.44</v>
      </c>
      <c r="AS32" s="1">
        <v>34.72</v>
      </c>
      <c r="AT32" s="1">
        <v>0.84350000000000003</v>
      </c>
      <c r="AU32" s="1">
        <v>51.8</v>
      </c>
      <c r="AV32" s="1">
        <v>26.93</v>
      </c>
      <c r="AW32" s="1">
        <v>6.3513355000000002</v>
      </c>
      <c r="AX32" s="1">
        <v>0.3775</v>
      </c>
      <c r="AY32" s="1">
        <v>52</v>
      </c>
      <c r="AZ32" s="1">
        <v>13.75</v>
      </c>
      <c r="BB32" s="1">
        <v>1.9904999999999999</v>
      </c>
      <c r="BC32" s="1" t="e">
        <v>#N/A</v>
      </c>
    </row>
    <row r="33" spans="1:55" ht="15.75" customHeight="1" x14ac:dyDescent="0.3">
      <c r="A33" s="1" t="s">
        <v>57</v>
      </c>
      <c r="D33" s="1">
        <v>2.9710000000000001</v>
      </c>
      <c r="E33" s="1">
        <v>4.8775000000000004</v>
      </c>
      <c r="F33" s="1">
        <v>0.89200000000000002</v>
      </c>
      <c r="G33" s="1">
        <v>33.56</v>
      </c>
      <c r="H33" s="1" t="e">
        <v>#N/A</v>
      </c>
      <c r="I33" s="1">
        <v>1.6424999</v>
      </c>
      <c r="J33" s="1">
        <v>66.95</v>
      </c>
      <c r="K33" s="1">
        <v>200.4</v>
      </c>
      <c r="L33" s="1">
        <v>27.81</v>
      </c>
      <c r="M33" s="1">
        <v>52.53</v>
      </c>
      <c r="N33" s="1">
        <v>34.045000000000002</v>
      </c>
      <c r="O33" s="1">
        <v>6.27</v>
      </c>
      <c r="P33" s="1">
        <v>47.78</v>
      </c>
      <c r="Q33" s="1">
        <v>26.28</v>
      </c>
      <c r="R33" s="1">
        <v>34.405000000000001</v>
      </c>
      <c r="S33" s="1">
        <v>0.81235000000000002</v>
      </c>
      <c r="T33" s="1">
        <v>66.099999999999994</v>
      </c>
      <c r="U33" s="1">
        <v>24.88</v>
      </c>
      <c r="V33" s="1">
        <v>8.2075019999999999</v>
      </c>
      <c r="W33" s="1">
        <v>0.43</v>
      </c>
      <c r="X33" s="1">
        <v>52.94</v>
      </c>
      <c r="Y33" s="1">
        <v>15.14</v>
      </c>
      <c r="AA33" s="1">
        <v>2.056</v>
      </c>
      <c r="AB33" s="1" t="e">
        <v>#N/A</v>
      </c>
      <c r="AE33" s="1">
        <v>2.9689999</v>
      </c>
      <c r="AF33" s="1">
        <v>4.8724999999999996</v>
      </c>
      <c r="AG33" s="1">
        <v>0.89100000000000001</v>
      </c>
      <c r="AH33" s="1">
        <v>33.42</v>
      </c>
      <c r="AI33" s="1" t="e">
        <v>#N/A</v>
      </c>
      <c r="AJ33" s="1">
        <v>1.6375</v>
      </c>
      <c r="AK33" s="1">
        <v>66.900000000000006</v>
      </c>
      <c r="AL33" s="1">
        <v>200.3</v>
      </c>
      <c r="AM33" s="1">
        <v>27.74</v>
      </c>
      <c r="AN33" s="1">
        <v>52.18</v>
      </c>
      <c r="AO33" s="1">
        <v>34.020000000000003</v>
      </c>
      <c r="AP33" s="1">
        <v>6.26</v>
      </c>
      <c r="AQ33" s="1">
        <v>47.524999999999999</v>
      </c>
      <c r="AR33" s="1">
        <v>26.22</v>
      </c>
      <c r="AS33" s="1">
        <v>34.130000000000003</v>
      </c>
      <c r="AT33" s="1">
        <v>0.81165003999999996</v>
      </c>
      <c r="AU33" s="1">
        <v>65.900000000000006</v>
      </c>
      <c r="AV33" s="1">
        <v>24.86</v>
      </c>
      <c r="AW33" s="1">
        <v>8.1958359999999999</v>
      </c>
      <c r="AX33" s="1">
        <v>0.42499999999999999</v>
      </c>
      <c r="AY33" s="1">
        <v>52.8</v>
      </c>
      <c r="AZ33" s="1">
        <v>15.12</v>
      </c>
      <c r="BB33" s="1">
        <v>2.0539999999999998</v>
      </c>
      <c r="BC33" s="1" t="e">
        <v>#N/A</v>
      </c>
    </row>
    <row r="34" spans="1:55" ht="15.75" customHeight="1" x14ac:dyDescent="0.3">
      <c r="A34" s="1" t="s">
        <v>58</v>
      </c>
      <c r="D34" s="1">
        <v>2.6930000000000001</v>
      </c>
      <c r="E34" s="1">
        <v>4.7774999999999999</v>
      </c>
      <c r="F34" s="1">
        <v>0.78249999999999997</v>
      </c>
      <c r="G34" s="1">
        <v>35.479999999999997</v>
      </c>
      <c r="H34" s="1" t="e">
        <v>#N/A</v>
      </c>
      <c r="I34" s="1">
        <v>1.6375</v>
      </c>
      <c r="J34" s="1">
        <v>67.8</v>
      </c>
      <c r="K34" s="1">
        <v>216.1</v>
      </c>
      <c r="L34" s="1">
        <v>29.35</v>
      </c>
      <c r="M34" s="1">
        <v>49.82</v>
      </c>
      <c r="N34" s="1">
        <v>34.590000000000003</v>
      </c>
      <c r="O34" s="1">
        <v>6.2149999999999999</v>
      </c>
      <c r="P34" s="1">
        <v>41.5</v>
      </c>
      <c r="Q34" s="1">
        <v>26.33</v>
      </c>
      <c r="R34" s="1">
        <v>33.844999999999999</v>
      </c>
      <c r="S34" s="1">
        <v>0.79835</v>
      </c>
      <c r="T34" s="1">
        <v>61.8</v>
      </c>
      <c r="U34" s="1">
        <v>24.11</v>
      </c>
      <c r="V34" s="1">
        <v>7.5716685999999997</v>
      </c>
      <c r="W34" s="1">
        <v>0.42249999999999999</v>
      </c>
      <c r="X34" s="1">
        <v>54.99</v>
      </c>
      <c r="Y34" s="1">
        <v>14.64</v>
      </c>
      <c r="AA34" s="1">
        <v>2.74</v>
      </c>
      <c r="AB34" s="1" t="e">
        <v>#N/A</v>
      </c>
      <c r="AE34" s="1">
        <v>2.6909999999999998</v>
      </c>
      <c r="AF34" s="1">
        <v>4.7725</v>
      </c>
      <c r="AG34" s="1">
        <v>0.78149999999999997</v>
      </c>
      <c r="AH34" s="1">
        <v>35.47</v>
      </c>
      <c r="AI34" s="1" t="e">
        <v>#N/A</v>
      </c>
      <c r="AJ34" s="1">
        <v>1.6324999</v>
      </c>
      <c r="AK34" s="1">
        <v>67.599999999999994</v>
      </c>
      <c r="AL34" s="1">
        <v>216</v>
      </c>
      <c r="AM34" s="1">
        <v>29.34</v>
      </c>
      <c r="AN34" s="1">
        <v>49.784999999999997</v>
      </c>
      <c r="AO34" s="1">
        <v>34.524999999999999</v>
      </c>
      <c r="AP34" s="1">
        <v>6.2050000000000001</v>
      </c>
      <c r="AQ34" s="1">
        <v>41.365000000000002</v>
      </c>
      <c r="AR34" s="1">
        <v>26.32</v>
      </c>
      <c r="AS34" s="1">
        <v>33.81</v>
      </c>
      <c r="AT34" s="1">
        <v>0.79765003999999995</v>
      </c>
      <c r="AU34" s="1">
        <v>61.7</v>
      </c>
      <c r="AV34" s="1">
        <v>24.09</v>
      </c>
      <c r="AW34" s="1">
        <v>7.5600019999999999</v>
      </c>
      <c r="AX34" s="1">
        <v>0.41749999999999998</v>
      </c>
      <c r="AY34" s="1">
        <v>54.91</v>
      </c>
      <c r="AZ34" s="1">
        <v>14.635</v>
      </c>
      <c r="BB34" s="1">
        <v>2.738</v>
      </c>
      <c r="BC34" s="1" t="e">
        <v>#N/A</v>
      </c>
    </row>
    <row r="35" spans="1:55" ht="15.75" customHeight="1" x14ac:dyDescent="0.3">
      <c r="A35" s="1" t="s">
        <v>59</v>
      </c>
      <c r="D35" s="1">
        <v>2.7069999999999999</v>
      </c>
      <c r="E35" s="1">
        <v>4.45</v>
      </c>
      <c r="F35" s="1">
        <v>0.78049999999999997</v>
      </c>
      <c r="G35" s="1">
        <v>34.76</v>
      </c>
      <c r="H35" s="1" t="e">
        <v>#N/A</v>
      </c>
      <c r="I35" s="1">
        <v>1.74</v>
      </c>
      <c r="J35" s="1">
        <v>57.65</v>
      </c>
      <c r="K35" s="1">
        <v>189.9</v>
      </c>
      <c r="L35" s="1">
        <v>26.08</v>
      </c>
      <c r="M35" s="1">
        <v>42.825000000000003</v>
      </c>
      <c r="N35" s="1">
        <v>32.130000000000003</v>
      </c>
      <c r="O35" s="1">
        <v>5.7750000000000004</v>
      </c>
      <c r="P35" s="1">
        <v>62.23</v>
      </c>
      <c r="Q35" s="1">
        <v>23.97</v>
      </c>
      <c r="R35" s="1">
        <v>29.535</v>
      </c>
      <c r="S35" s="1">
        <v>0.73885000000000001</v>
      </c>
      <c r="T35" s="1">
        <v>61.55</v>
      </c>
      <c r="U35" s="1">
        <v>25.24</v>
      </c>
      <c r="V35" s="1">
        <v>7.7291689999999997</v>
      </c>
      <c r="W35" s="1">
        <v>0.40749999999999997</v>
      </c>
      <c r="X35" s="1">
        <v>48.64</v>
      </c>
      <c r="Y35" s="1">
        <v>14.324999999999999</v>
      </c>
      <c r="AA35" s="1">
        <v>3.1930000000000001</v>
      </c>
      <c r="AB35" s="1" t="e">
        <v>#N/A</v>
      </c>
      <c r="AE35" s="1">
        <v>2.7050000000000001</v>
      </c>
      <c r="AF35" s="1">
        <v>4.3</v>
      </c>
      <c r="AG35" s="1">
        <v>0.77949999999999997</v>
      </c>
      <c r="AH35" s="1">
        <v>34.71</v>
      </c>
      <c r="AI35" s="1" t="e">
        <v>#N/A</v>
      </c>
      <c r="AJ35" s="1">
        <v>1.71</v>
      </c>
      <c r="AK35" s="1">
        <v>57.6</v>
      </c>
      <c r="AL35" s="1">
        <v>189.7</v>
      </c>
      <c r="AM35" s="1">
        <v>26.06</v>
      </c>
      <c r="AN35" s="1">
        <v>42.664999999999999</v>
      </c>
      <c r="AO35" s="1">
        <v>32.03</v>
      </c>
      <c r="AP35" s="1">
        <v>5.7649999999999997</v>
      </c>
      <c r="AQ35" s="1">
        <v>61.94</v>
      </c>
      <c r="AR35" s="1">
        <v>23.94</v>
      </c>
      <c r="AS35" s="1">
        <v>29.495000000000001</v>
      </c>
      <c r="AT35" s="1">
        <v>0.73814999999999997</v>
      </c>
      <c r="AU35" s="1">
        <v>61.100002000000003</v>
      </c>
      <c r="AV35" s="1">
        <v>25.22</v>
      </c>
      <c r="AW35" s="1">
        <v>7.7175016000000003</v>
      </c>
      <c r="AX35" s="1">
        <v>0.40250000000000002</v>
      </c>
      <c r="AY35" s="1">
        <v>48.604999999999997</v>
      </c>
      <c r="AZ35" s="1">
        <v>14.32</v>
      </c>
      <c r="BB35" s="1">
        <v>3.1909999999999998</v>
      </c>
      <c r="BC35" s="1" t="e">
        <v>#N/A</v>
      </c>
    </row>
    <row r="36" spans="1:55" ht="15.75" customHeight="1" x14ac:dyDescent="0.3">
      <c r="A36" s="1" t="s">
        <v>60</v>
      </c>
      <c r="D36" s="1">
        <v>2.6949999999999998</v>
      </c>
      <c r="E36" s="1" t="e">
        <v>#N/A</v>
      </c>
      <c r="F36" s="1">
        <v>0.58250000000000002</v>
      </c>
      <c r="G36" s="1">
        <v>35.44</v>
      </c>
      <c r="H36" s="1" t="e">
        <v>#N/A</v>
      </c>
      <c r="I36" s="1">
        <v>1.5174999</v>
      </c>
      <c r="J36" s="1">
        <v>57.15</v>
      </c>
      <c r="K36" s="1">
        <v>162.80000000000001</v>
      </c>
      <c r="L36" s="1">
        <v>24.5</v>
      </c>
      <c r="M36" s="1">
        <v>41.805</v>
      </c>
      <c r="N36" s="1">
        <v>31.315000000000001</v>
      </c>
      <c r="O36" s="1">
        <v>4.7350000000000003</v>
      </c>
      <c r="P36" s="1">
        <v>60.86</v>
      </c>
      <c r="Q36" s="1">
        <v>21.8</v>
      </c>
      <c r="R36" s="1">
        <v>26.76</v>
      </c>
      <c r="S36" s="1">
        <v>0.76685000000000003</v>
      </c>
      <c r="T36" s="1">
        <v>55</v>
      </c>
      <c r="U36" s="1">
        <v>24.99</v>
      </c>
      <c r="V36" s="1">
        <v>8.9250019999999992</v>
      </c>
      <c r="W36" s="1">
        <v>0.4425</v>
      </c>
      <c r="X36" s="1">
        <v>40.234999999999999</v>
      </c>
      <c r="Y36" s="1">
        <v>17.024999999999999</v>
      </c>
      <c r="AA36" s="1">
        <v>2.7909999999999999</v>
      </c>
      <c r="AB36" s="1" t="e">
        <v>#N/A</v>
      </c>
      <c r="AE36" s="1">
        <v>2.6930000000000001</v>
      </c>
      <c r="AF36" s="1" t="e">
        <v>#N/A</v>
      </c>
      <c r="AG36" s="1">
        <v>0.57750000000000001</v>
      </c>
      <c r="AH36" s="1">
        <v>35.414999999999999</v>
      </c>
      <c r="AI36" s="1" t="e">
        <v>#N/A</v>
      </c>
      <c r="AJ36" s="1">
        <v>1.5125</v>
      </c>
      <c r="AK36" s="1">
        <v>57.1</v>
      </c>
      <c r="AL36" s="1">
        <v>162.6</v>
      </c>
      <c r="AM36" s="1">
        <v>24.49</v>
      </c>
      <c r="AN36" s="1">
        <v>41.564999999999998</v>
      </c>
      <c r="AO36" s="1">
        <v>31.195</v>
      </c>
      <c r="AP36" s="1">
        <v>4.7329999999999997</v>
      </c>
      <c r="AQ36" s="1">
        <v>60.76</v>
      </c>
      <c r="AR36" s="1">
        <v>21.73</v>
      </c>
      <c r="AS36" s="1">
        <v>26.56</v>
      </c>
      <c r="AT36" s="1">
        <v>0.76615</v>
      </c>
      <c r="AU36" s="1">
        <v>54.95</v>
      </c>
      <c r="AV36" s="1">
        <v>24.97</v>
      </c>
      <c r="AW36" s="1">
        <v>8.9133359999999993</v>
      </c>
      <c r="AX36" s="1">
        <v>0.4375</v>
      </c>
      <c r="AY36" s="1">
        <v>40.225000000000001</v>
      </c>
      <c r="AZ36" s="1">
        <v>17.015000000000001</v>
      </c>
      <c r="BB36" s="1">
        <v>2.7890000000000001</v>
      </c>
      <c r="BC36" s="1" t="e">
        <v>#N/A</v>
      </c>
    </row>
    <row r="37" spans="1:55" ht="15.75" customHeight="1" x14ac:dyDescent="0.3">
      <c r="A37" s="1" t="s">
        <v>61</v>
      </c>
      <c r="D37" s="1">
        <v>2.69</v>
      </c>
      <c r="E37" s="1" t="e">
        <v>#N/A</v>
      </c>
      <c r="F37" s="1">
        <v>0.54749999999999999</v>
      </c>
      <c r="G37" s="1">
        <v>32.83</v>
      </c>
      <c r="H37" s="1" t="e">
        <v>#N/A</v>
      </c>
      <c r="I37" s="1">
        <v>1.64</v>
      </c>
      <c r="J37" s="1">
        <v>46</v>
      </c>
      <c r="K37" s="1">
        <v>146.6</v>
      </c>
      <c r="L37" s="1">
        <v>22.78</v>
      </c>
      <c r="M37" s="1">
        <v>39.774999999999999</v>
      </c>
      <c r="N37" s="1">
        <v>34</v>
      </c>
      <c r="O37" s="1">
        <v>4.7679999999999998</v>
      </c>
      <c r="P37" s="1">
        <v>62.54</v>
      </c>
      <c r="Q37" s="1">
        <v>15.58</v>
      </c>
      <c r="R37" s="1">
        <v>22.614999999999998</v>
      </c>
      <c r="S37" s="1">
        <v>0.60235000000000005</v>
      </c>
      <c r="T37" s="1">
        <v>61.100002000000003</v>
      </c>
      <c r="U37" s="1">
        <v>23.14</v>
      </c>
      <c r="V37" s="1">
        <v>8.2600020000000001</v>
      </c>
      <c r="W37" s="1">
        <v>0.47</v>
      </c>
      <c r="X37" s="1">
        <v>37.590000000000003</v>
      </c>
      <c r="Y37" s="1">
        <v>15.635</v>
      </c>
      <c r="AA37" s="1">
        <v>2.34</v>
      </c>
      <c r="AB37" s="1" t="e">
        <v>#N/A</v>
      </c>
      <c r="AE37" s="1">
        <v>2.6880000000000002</v>
      </c>
      <c r="AF37" s="1" t="e">
        <v>#N/A</v>
      </c>
      <c r="AG37" s="1">
        <v>0.54249999999999998</v>
      </c>
      <c r="AH37" s="1">
        <v>32.784999999999997</v>
      </c>
      <c r="AI37" s="1" t="e">
        <v>#N/A</v>
      </c>
      <c r="AJ37" s="1">
        <v>1.635</v>
      </c>
      <c r="AK37" s="1">
        <v>45.92</v>
      </c>
      <c r="AL37" s="1">
        <v>146.4</v>
      </c>
      <c r="AM37" s="1">
        <v>22.66</v>
      </c>
      <c r="AN37" s="1">
        <v>39.74</v>
      </c>
      <c r="AO37" s="1">
        <v>33.92</v>
      </c>
      <c r="AP37" s="1">
        <v>4.766</v>
      </c>
      <c r="AQ37" s="1">
        <v>62.45</v>
      </c>
      <c r="AR37" s="1">
        <v>15.48</v>
      </c>
      <c r="AS37" s="1">
        <v>22.57</v>
      </c>
      <c r="AT37" s="1">
        <v>0.60165000000000002</v>
      </c>
      <c r="AU37" s="1">
        <v>60.850002000000003</v>
      </c>
      <c r="AV37" s="1">
        <v>23.12</v>
      </c>
      <c r="AW37" s="1">
        <v>8.2483360000000001</v>
      </c>
      <c r="AX37" s="1">
        <v>0.46500000000000002</v>
      </c>
      <c r="AY37" s="1">
        <v>37.49</v>
      </c>
      <c r="AZ37" s="1">
        <v>15.61</v>
      </c>
      <c r="BB37" s="1">
        <v>2.3380000000000001</v>
      </c>
      <c r="BC37" s="1" t="e">
        <v>#N/A</v>
      </c>
    </row>
    <row r="38" spans="1:55" ht="15.75" customHeight="1" x14ac:dyDescent="0.3">
      <c r="A38" s="1" t="s">
        <v>62</v>
      </c>
      <c r="D38" s="1">
        <v>2.7949999999999999</v>
      </c>
      <c r="E38" s="1" t="e">
        <v>#N/A</v>
      </c>
      <c r="F38" s="1">
        <v>0.32500000000000001</v>
      </c>
      <c r="G38" s="1">
        <v>27.67</v>
      </c>
      <c r="H38" s="1" t="e">
        <v>#N/A</v>
      </c>
      <c r="I38" s="1">
        <v>1.3975</v>
      </c>
      <c r="J38" s="1">
        <v>39.5</v>
      </c>
      <c r="K38" s="1">
        <v>142.69999999999999</v>
      </c>
      <c r="L38" s="1">
        <v>17.12</v>
      </c>
      <c r="M38" s="1">
        <v>32.615000000000002</v>
      </c>
      <c r="N38" s="1">
        <v>29.984999999999999</v>
      </c>
      <c r="O38" s="1">
        <v>3.3959999999999999</v>
      </c>
      <c r="P38" s="1">
        <v>72.11</v>
      </c>
      <c r="Q38" s="1">
        <v>15.18</v>
      </c>
      <c r="R38" s="1">
        <v>18.114999999999998</v>
      </c>
      <c r="S38" s="1">
        <v>0.52885000000000004</v>
      </c>
      <c r="T38" s="1">
        <v>54.55</v>
      </c>
      <c r="U38" s="1">
        <v>19.690000000000001</v>
      </c>
      <c r="V38" s="1">
        <v>8.7441689999999994</v>
      </c>
      <c r="W38" s="1">
        <v>0.53</v>
      </c>
      <c r="X38" s="1">
        <v>34.81</v>
      </c>
      <c r="Y38" s="1">
        <v>13.66</v>
      </c>
      <c r="AA38" s="1" t="e">
        <v>#N/A</v>
      </c>
      <c r="AB38" s="1" t="e">
        <v>#N/A</v>
      </c>
      <c r="AE38" s="1">
        <v>2.7930000000000001</v>
      </c>
      <c r="AF38" s="1" t="e">
        <v>#N/A</v>
      </c>
      <c r="AG38" s="1">
        <v>0.32</v>
      </c>
      <c r="AH38" s="1">
        <v>27.66</v>
      </c>
      <c r="AI38" s="1" t="e">
        <v>#N/A</v>
      </c>
      <c r="AJ38" s="1">
        <v>1.3925000000000001</v>
      </c>
      <c r="AK38" s="1">
        <v>39.49</v>
      </c>
      <c r="AL38" s="1">
        <v>142.6</v>
      </c>
      <c r="AM38" s="1">
        <v>17.079999999999998</v>
      </c>
      <c r="AN38" s="1">
        <v>32.450000000000003</v>
      </c>
      <c r="AO38" s="1">
        <v>29.91</v>
      </c>
      <c r="AP38" s="1">
        <v>3.3940000000000001</v>
      </c>
      <c r="AQ38" s="1">
        <v>72.010000000000005</v>
      </c>
      <c r="AR38" s="1">
        <v>15.17</v>
      </c>
      <c r="AS38" s="1">
        <v>18.09</v>
      </c>
      <c r="AT38" s="1">
        <v>0.52815000000000001</v>
      </c>
      <c r="AU38" s="1">
        <v>54.5</v>
      </c>
      <c r="AV38" s="1">
        <v>19.670000000000002</v>
      </c>
      <c r="AW38" s="1">
        <v>8.7325029999999995</v>
      </c>
      <c r="AX38" s="1">
        <v>0.52500000000000002</v>
      </c>
      <c r="AY38" s="1">
        <v>34.784999999999997</v>
      </c>
      <c r="AZ38" s="1">
        <v>13.635</v>
      </c>
      <c r="BB38" s="1" t="e">
        <v>#N/A</v>
      </c>
      <c r="BC38" s="1" t="e">
        <v>#N/A</v>
      </c>
    </row>
    <row r="39" spans="1:55" ht="15.75" customHeight="1" x14ac:dyDescent="0.3">
      <c r="A39" s="1" t="s">
        <v>63</v>
      </c>
      <c r="D39" s="1">
        <v>2.1509999999999998</v>
      </c>
      <c r="E39" s="1" t="e">
        <v>#N/A</v>
      </c>
      <c r="F39" s="1">
        <v>0.27124999999999999</v>
      </c>
      <c r="G39" s="1">
        <v>26.824999999999999</v>
      </c>
      <c r="H39" s="1" t="e">
        <v>#N/A</v>
      </c>
      <c r="I39" s="1">
        <v>1.2625</v>
      </c>
      <c r="J39" s="1">
        <v>31.37</v>
      </c>
      <c r="K39" s="1">
        <v>120.1</v>
      </c>
      <c r="L39" s="1">
        <v>18</v>
      </c>
      <c r="M39" s="1">
        <v>29.49</v>
      </c>
      <c r="N39" s="1">
        <v>33.215000000000003</v>
      </c>
      <c r="O39" s="1">
        <v>2.6030000000000002</v>
      </c>
      <c r="P39" s="1">
        <v>79.31</v>
      </c>
      <c r="Q39" s="1">
        <v>14.11</v>
      </c>
      <c r="R39" s="1">
        <v>19.45</v>
      </c>
      <c r="S39" s="1">
        <v>0.45534999999999998</v>
      </c>
      <c r="T39" s="1">
        <v>57.95</v>
      </c>
      <c r="U39" s="1">
        <v>18.260000000000002</v>
      </c>
      <c r="V39" s="1">
        <v>7.805002</v>
      </c>
      <c r="W39" s="1">
        <v>0.41499999999999998</v>
      </c>
      <c r="X39" s="1">
        <v>30.445</v>
      </c>
      <c r="Y39" s="1">
        <v>11.32</v>
      </c>
      <c r="AA39" s="1" t="e">
        <v>#N/A</v>
      </c>
      <c r="AB39" s="1" t="e">
        <v>#N/A</v>
      </c>
      <c r="AE39" s="1">
        <v>2.149</v>
      </c>
      <c r="AF39" s="1" t="e">
        <v>#N/A</v>
      </c>
      <c r="AG39" s="1">
        <v>0.26624999999999999</v>
      </c>
      <c r="AH39" s="1">
        <v>26.754999999999999</v>
      </c>
      <c r="AI39" s="1" t="e">
        <v>#N/A</v>
      </c>
      <c r="AJ39" s="1">
        <v>1.2574999</v>
      </c>
      <c r="AK39" s="1">
        <v>31.36</v>
      </c>
      <c r="AL39" s="1">
        <v>119.9</v>
      </c>
      <c r="AM39" s="1">
        <v>17.940000000000001</v>
      </c>
      <c r="AN39" s="1">
        <v>29.28</v>
      </c>
      <c r="AO39" s="1">
        <v>33.005000000000003</v>
      </c>
      <c r="AP39" s="1">
        <v>2.601</v>
      </c>
      <c r="AQ39" s="1">
        <v>79.010000000000005</v>
      </c>
      <c r="AR39" s="1">
        <v>14.06</v>
      </c>
      <c r="AS39" s="1">
        <v>19.22</v>
      </c>
      <c r="AT39" s="1">
        <v>0.45464998000000001</v>
      </c>
      <c r="AU39" s="1">
        <v>57.9</v>
      </c>
      <c r="AV39" s="1">
        <v>18.239999999999998</v>
      </c>
      <c r="AW39" s="1">
        <v>7.7933354000000001</v>
      </c>
      <c r="AX39" s="1">
        <v>0.41</v>
      </c>
      <c r="AY39" s="1">
        <v>30.395</v>
      </c>
      <c r="AZ39" s="1">
        <v>11.305</v>
      </c>
      <c r="BB39" s="1" t="e">
        <v>#N/A</v>
      </c>
      <c r="BC39" s="1" t="e">
        <v>#N/A</v>
      </c>
    </row>
    <row r="40" spans="1:55" ht="15.75" customHeight="1" x14ac:dyDescent="0.3">
      <c r="A40" s="1" t="s">
        <v>64</v>
      </c>
      <c r="D40" s="1">
        <v>2.5470000000000002</v>
      </c>
      <c r="E40" s="1" t="e">
        <v>#N/A</v>
      </c>
      <c r="F40" s="1">
        <v>0.27750000000000002</v>
      </c>
      <c r="G40" s="1">
        <v>31.22</v>
      </c>
      <c r="H40" s="1" t="e">
        <v>#N/A</v>
      </c>
      <c r="I40" s="1">
        <v>1.3725000000000001</v>
      </c>
      <c r="J40" s="1">
        <v>32.43</v>
      </c>
      <c r="K40" s="1">
        <v>136.9</v>
      </c>
      <c r="L40" s="1">
        <v>25.86</v>
      </c>
      <c r="M40" s="1">
        <v>28.83</v>
      </c>
      <c r="N40" s="1">
        <v>30.754999999999999</v>
      </c>
      <c r="O40" s="1">
        <v>2.415</v>
      </c>
      <c r="P40" s="1">
        <v>105.85</v>
      </c>
      <c r="Q40" s="1">
        <v>12.94</v>
      </c>
      <c r="R40" s="1" t="e">
        <v>#N/A</v>
      </c>
      <c r="S40" s="1">
        <v>0.36574997999999997</v>
      </c>
      <c r="T40" s="1">
        <v>50.8</v>
      </c>
      <c r="U40" s="1">
        <v>18.45</v>
      </c>
      <c r="V40" s="1">
        <v>6.7491684000000003</v>
      </c>
      <c r="W40" s="1">
        <v>0.57250000000000001</v>
      </c>
      <c r="X40" s="1">
        <v>37.64</v>
      </c>
      <c r="Y40" s="1">
        <v>12.574999999999999</v>
      </c>
      <c r="AA40" s="1" t="e">
        <v>#N/A</v>
      </c>
      <c r="AB40" s="1" t="e">
        <v>#N/A</v>
      </c>
      <c r="AE40" s="1">
        <v>2.5449999999999999</v>
      </c>
      <c r="AF40" s="1" t="e">
        <v>#N/A</v>
      </c>
      <c r="AG40" s="1">
        <v>0.27250000000000002</v>
      </c>
      <c r="AH40" s="1">
        <v>31.2</v>
      </c>
      <c r="AI40" s="1" t="e">
        <v>#N/A</v>
      </c>
      <c r="AJ40" s="1">
        <v>1.3675001</v>
      </c>
      <c r="AK40" s="1">
        <v>32.33</v>
      </c>
      <c r="AL40" s="1">
        <v>136.6</v>
      </c>
      <c r="AM40" s="1">
        <v>25.79</v>
      </c>
      <c r="AN40" s="1">
        <v>28.795000000000002</v>
      </c>
      <c r="AO40" s="1">
        <v>30.5</v>
      </c>
      <c r="AP40" s="1">
        <v>2.4129999999999998</v>
      </c>
      <c r="AQ40" s="1">
        <v>105.7</v>
      </c>
      <c r="AR40" s="1">
        <v>12.85</v>
      </c>
      <c r="AS40" s="1" t="e">
        <v>#N/A</v>
      </c>
      <c r="AT40" s="1">
        <v>0.36505001999999998</v>
      </c>
      <c r="AU40" s="1">
        <v>50.600002000000003</v>
      </c>
      <c r="AV40" s="1">
        <v>18.43</v>
      </c>
      <c r="AW40" s="1">
        <v>6.7375020000000001</v>
      </c>
      <c r="AX40" s="1">
        <v>0.5675</v>
      </c>
      <c r="AY40" s="1">
        <v>37.494999999999997</v>
      </c>
      <c r="AZ40" s="1">
        <v>12.55</v>
      </c>
      <c r="BB40" s="1" t="e">
        <v>#N/A</v>
      </c>
      <c r="BC40" s="1" t="e">
        <v>#N/A</v>
      </c>
    </row>
    <row r="41" spans="1:55" ht="15.75" customHeight="1" x14ac:dyDescent="0.3">
      <c r="A41" s="1" t="s">
        <v>65</v>
      </c>
      <c r="D41" s="1">
        <v>2.7029999999999998</v>
      </c>
      <c r="E41" s="1" t="e">
        <v>#N/A</v>
      </c>
      <c r="F41" s="1">
        <v>0.25</v>
      </c>
      <c r="G41" s="1">
        <v>34.534999999999997</v>
      </c>
      <c r="H41" s="1" t="e">
        <v>#N/A</v>
      </c>
      <c r="I41" s="1">
        <v>1.4424999999999999</v>
      </c>
      <c r="J41" s="1">
        <v>34.96</v>
      </c>
      <c r="K41" s="1">
        <v>125.6</v>
      </c>
      <c r="L41" s="1">
        <v>29.24</v>
      </c>
      <c r="M41" s="1">
        <v>38.914999999999999</v>
      </c>
      <c r="N41" s="1">
        <v>33.31</v>
      </c>
      <c r="O41" s="1">
        <v>2.3839999999999999</v>
      </c>
      <c r="P41" s="1">
        <v>97.4</v>
      </c>
      <c r="Q41" s="1">
        <v>14.36</v>
      </c>
      <c r="R41" s="1" t="e">
        <v>#N/A</v>
      </c>
      <c r="S41" s="1">
        <v>0.37135000000000001</v>
      </c>
      <c r="T41" s="1">
        <v>59.55</v>
      </c>
      <c r="U41" s="1">
        <v>18.03</v>
      </c>
      <c r="V41" s="1">
        <v>6.9941683000000001</v>
      </c>
      <c r="W41" s="1">
        <v>0.39500000000000002</v>
      </c>
      <c r="X41" s="1">
        <v>37.44</v>
      </c>
      <c r="Y41" s="1">
        <v>12.28</v>
      </c>
      <c r="AA41" s="1" t="e">
        <v>#N/A</v>
      </c>
      <c r="AB41" s="1" t="e">
        <v>#N/A</v>
      </c>
      <c r="AE41" s="1">
        <v>2.7010000000000001</v>
      </c>
      <c r="AF41" s="1" t="e">
        <v>#N/A</v>
      </c>
      <c r="AG41" s="1">
        <v>0.245</v>
      </c>
      <c r="AH41" s="1">
        <v>34.51</v>
      </c>
      <c r="AI41" s="1" t="e">
        <v>#N/A</v>
      </c>
      <c r="AJ41" s="1">
        <v>1.4375</v>
      </c>
      <c r="AK41" s="1">
        <v>34.950000000000003</v>
      </c>
      <c r="AL41" s="1">
        <v>125.3</v>
      </c>
      <c r="AM41" s="1">
        <v>29.18</v>
      </c>
      <c r="AN41" s="1">
        <v>38.64</v>
      </c>
      <c r="AO41" s="1">
        <v>32.71</v>
      </c>
      <c r="AP41" s="1">
        <v>2.3820000000000001</v>
      </c>
      <c r="AQ41" s="1">
        <v>93.1</v>
      </c>
      <c r="AR41" s="1">
        <v>14.32</v>
      </c>
      <c r="AS41" s="1" t="e">
        <v>#N/A</v>
      </c>
      <c r="AT41" s="1">
        <v>0.37064999999999998</v>
      </c>
      <c r="AU41" s="1">
        <v>59.100002000000003</v>
      </c>
      <c r="AV41" s="1">
        <v>18.010000000000002</v>
      </c>
      <c r="AW41" s="1">
        <v>6.9825020000000002</v>
      </c>
      <c r="AX41" s="1">
        <v>0.39</v>
      </c>
      <c r="AY41" s="1">
        <v>37.020000000000003</v>
      </c>
      <c r="AZ41" s="1">
        <v>12.23</v>
      </c>
      <c r="BB41" s="1" t="e">
        <v>#N/A</v>
      </c>
      <c r="BC41" s="1" t="e">
        <v>#N/A</v>
      </c>
    </row>
    <row r="42" spans="1:55" ht="15.75" customHeight="1" x14ac:dyDescent="0.3">
      <c r="A42" s="1" t="s">
        <v>66</v>
      </c>
      <c r="D42" s="1">
        <v>2.516</v>
      </c>
      <c r="E42" s="1" t="e">
        <v>#N/A</v>
      </c>
      <c r="F42" s="1">
        <v>0.27</v>
      </c>
      <c r="G42" s="1">
        <v>32.049999999999997</v>
      </c>
      <c r="H42" s="1" t="e">
        <v>#N/A</v>
      </c>
      <c r="I42" s="1">
        <v>1.4125000000000001</v>
      </c>
      <c r="J42" s="1">
        <v>27.9</v>
      </c>
      <c r="K42" s="1">
        <v>119.9</v>
      </c>
      <c r="L42" s="1">
        <v>25.22</v>
      </c>
      <c r="M42" s="1">
        <v>34.42</v>
      </c>
      <c r="N42" s="1" t="e">
        <v>#N/A</v>
      </c>
      <c r="O42" s="1">
        <v>1.792</v>
      </c>
      <c r="P42" s="1">
        <v>72.83</v>
      </c>
      <c r="Q42" s="1">
        <v>11.91</v>
      </c>
      <c r="R42" s="1" t="e">
        <v>#N/A</v>
      </c>
      <c r="S42" s="1">
        <v>0.35035001999999998</v>
      </c>
      <c r="T42" s="1">
        <v>60.75</v>
      </c>
      <c r="U42" s="1">
        <v>16.920000000000002</v>
      </c>
      <c r="V42" s="1">
        <v>6.8658356999999999</v>
      </c>
      <c r="W42" s="1">
        <v>0.32250000000000001</v>
      </c>
      <c r="X42" s="1">
        <v>32.354999999999997</v>
      </c>
      <c r="Y42" s="1">
        <v>10.98</v>
      </c>
      <c r="AA42" s="1" t="e">
        <v>#N/A</v>
      </c>
      <c r="AB42" s="1" t="e">
        <v>#N/A</v>
      </c>
      <c r="AE42" s="1">
        <v>2.5139999999999998</v>
      </c>
      <c r="AF42" s="1" t="e">
        <v>#N/A</v>
      </c>
      <c r="AG42" s="1">
        <v>0.26500000000000001</v>
      </c>
      <c r="AH42" s="1">
        <v>32.020000000000003</v>
      </c>
      <c r="AI42" s="1" t="e">
        <v>#N/A</v>
      </c>
      <c r="AJ42" s="1">
        <v>1.4075</v>
      </c>
      <c r="AK42" s="1">
        <v>27.84</v>
      </c>
      <c r="AL42" s="1">
        <v>119.8</v>
      </c>
      <c r="AM42" s="1">
        <v>25.21</v>
      </c>
      <c r="AN42" s="1">
        <v>34.174999999999997</v>
      </c>
      <c r="AO42" s="1" t="e">
        <v>#N/A</v>
      </c>
      <c r="AP42" s="1">
        <v>1.79</v>
      </c>
      <c r="AQ42" s="1">
        <v>72.55</v>
      </c>
      <c r="AR42" s="1">
        <v>11.9</v>
      </c>
      <c r="AS42" s="1" t="e">
        <v>#N/A</v>
      </c>
      <c r="AT42" s="1">
        <v>0.34965000000000002</v>
      </c>
      <c r="AU42" s="1">
        <v>60.600002000000003</v>
      </c>
      <c r="AV42" s="1">
        <v>16.899999999999999</v>
      </c>
      <c r="AW42" s="1">
        <v>6.8541683999999998</v>
      </c>
      <c r="AX42" s="1">
        <v>0.3175</v>
      </c>
      <c r="AY42" s="1">
        <v>32.314999999999998</v>
      </c>
      <c r="AZ42" s="1">
        <v>10.945</v>
      </c>
      <c r="BB42" s="1" t="e">
        <v>#N/A</v>
      </c>
      <c r="BC42" s="1" t="e">
        <v>#N/A</v>
      </c>
    </row>
    <row r="43" spans="1:55" ht="15.75" customHeight="1" x14ac:dyDescent="0.3">
      <c r="A43" s="1" t="s">
        <v>67</v>
      </c>
      <c r="D43" s="1">
        <v>2.42</v>
      </c>
      <c r="E43" s="1" t="e">
        <v>#N/A</v>
      </c>
      <c r="F43" s="1">
        <v>0.26250000000000001</v>
      </c>
      <c r="G43" s="1">
        <v>31.71</v>
      </c>
      <c r="H43" s="1" t="e">
        <v>#N/A</v>
      </c>
      <c r="I43" s="1">
        <v>1.6125</v>
      </c>
      <c r="J43" s="1">
        <v>32.340000000000003</v>
      </c>
      <c r="K43" s="1">
        <v>138.5</v>
      </c>
      <c r="L43" s="1">
        <v>31.58</v>
      </c>
      <c r="M43" s="1">
        <v>36.200000000000003</v>
      </c>
      <c r="N43" s="1" t="e">
        <v>#N/A</v>
      </c>
      <c r="O43" s="1">
        <v>2.1190000000000002</v>
      </c>
      <c r="P43" s="1">
        <v>84.47</v>
      </c>
      <c r="Q43" s="1">
        <v>14.52</v>
      </c>
      <c r="R43" s="1" t="e">
        <v>#N/A</v>
      </c>
      <c r="S43" s="1">
        <v>0.31884997999999998</v>
      </c>
      <c r="T43" s="1">
        <v>45</v>
      </c>
      <c r="U43" s="1">
        <v>21.11</v>
      </c>
      <c r="V43" s="1">
        <v>6.0666679999999999</v>
      </c>
      <c r="W43" s="1">
        <v>0.38</v>
      </c>
      <c r="X43" s="1">
        <v>37.625</v>
      </c>
      <c r="Y43" s="1">
        <v>14.465</v>
      </c>
      <c r="AA43" s="1" t="e">
        <v>#N/A</v>
      </c>
      <c r="AB43" s="1" t="e">
        <v>#N/A</v>
      </c>
      <c r="AE43" s="1">
        <v>2.4180000000000001</v>
      </c>
      <c r="AF43" s="1" t="e">
        <v>#N/A</v>
      </c>
      <c r="AG43" s="1">
        <v>0.25750000000000001</v>
      </c>
      <c r="AH43" s="1">
        <v>31.645</v>
      </c>
      <c r="AI43" s="1" t="e">
        <v>#N/A</v>
      </c>
      <c r="AJ43" s="1">
        <v>1.6075001</v>
      </c>
      <c r="AK43" s="1">
        <v>32.32</v>
      </c>
      <c r="AL43" s="1">
        <v>138.4</v>
      </c>
      <c r="AM43" s="1">
        <v>31.57</v>
      </c>
      <c r="AN43" s="1">
        <v>36.164999999999999</v>
      </c>
      <c r="AO43" s="1" t="e">
        <v>#N/A</v>
      </c>
      <c r="AP43" s="1">
        <v>2.117</v>
      </c>
      <c r="AQ43" s="1">
        <v>84.32</v>
      </c>
      <c r="AR43" s="1">
        <v>14.48</v>
      </c>
      <c r="AS43" s="1" t="e">
        <v>#N/A</v>
      </c>
      <c r="AT43" s="1">
        <v>0.31814999999999999</v>
      </c>
      <c r="AU43" s="1">
        <v>44.9</v>
      </c>
      <c r="AV43" s="1">
        <v>21.09</v>
      </c>
      <c r="AW43" s="1">
        <v>6.0550017</v>
      </c>
      <c r="AX43" s="1">
        <v>0.375</v>
      </c>
      <c r="AY43" s="1">
        <v>37.575000000000003</v>
      </c>
      <c r="AZ43" s="1">
        <v>14.455</v>
      </c>
      <c r="BB43" s="1" t="e">
        <v>#N/A</v>
      </c>
      <c r="BC43" s="1" t="e">
        <v>#N/A</v>
      </c>
    </row>
    <row r="44" spans="1:55" ht="15.75" customHeight="1" x14ac:dyDescent="0.3">
      <c r="A44" s="1" t="s">
        <v>68</v>
      </c>
      <c r="D44" s="1">
        <v>2.4020000000000001</v>
      </c>
      <c r="E44" s="1" t="e">
        <v>#N/A</v>
      </c>
      <c r="F44" s="1">
        <v>0.2525</v>
      </c>
      <c r="G44" s="1">
        <v>31.42</v>
      </c>
      <c r="H44" s="1" t="e">
        <v>#N/A</v>
      </c>
      <c r="I44" s="1">
        <v>1.6875</v>
      </c>
      <c r="J44" s="1">
        <v>29.34</v>
      </c>
      <c r="K44" s="1">
        <v>155.30000000000001</v>
      </c>
      <c r="L44" s="1">
        <v>29.17</v>
      </c>
      <c r="M44" s="1">
        <v>31.975000000000001</v>
      </c>
      <c r="N44" s="1" t="e">
        <v>#N/A</v>
      </c>
      <c r="O44" s="1">
        <v>2.4159999999999999</v>
      </c>
      <c r="P44" s="1">
        <v>69.3</v>
      </c>
      <c r="Q44" s="1">
        <v>15.13</v>
      </c>
      <c r="R44" s="1" t="e">
        <v>#N/A</v>
      </c>
      <c r="S44" s="1">
        <v>0.29435</v>
      </c>
      <c r="T44" s="1">
        <v>38</v>
      </c>
      <c r="U44" s="1">
        <v>21.61</v>
      </c>
      <c r="V44" s="1">
        <v>6.9766684000000003</v>
      </c>
      <c r="W44" s="1">
        <v>0.42749999999999999</v>
      </c>
      <c r="X44" s="1">
        <v>32.950000000000003</v>
      </c>
      <c r="Y44" s="1">
        <v>17.574999999999999</v>
      </c>
      <c r="AA44" s="1" t="e">
        <v>#N/A</v>
      </c>
      <c r="AB44" s="1" t="e">
        <v>#N/A</v>
      </c>
      <c r="AE44" s="1">
        <v>2.4</v>
      </c>
      <c r="AF44" s="1" t="e">
        <v>#N/A</v>
      </c>
      <c r="AG44" s="1">
        <v>0.2475</v>
      </c>
      <c r="AH44" s="1">
        <v>31.39</v>
      </c>
      <c r="AI44" s="1" t="e">
        <v>#N/A</v>
      </c>
      <c r="AJ44" s="1">
        <v>1.6825000000000001</v>
      </c>
      <c r="AK44" s="1">
        <v>29.33</v>
      </c>
      <c r="AL44" s="1">
        <v>155.19999999999999</v>
      </c>
      <c r="AM44" s="1">
        <v>29.14</v>
      </c>
      <c r="AN44" s="1">
        <v>31.86</v>
      </c>
      <c r="AO44" s="1" t="e">
        <v>#N/A</v>
      </c>
      <c r="AP44" s="1">
        <v>2.4140000000000001</v>
      </c>
      <c r="AQ44" s="1">
        <v>69.06</v>
      </c>
      <c r="AR44" s="1">
        <v>15.12</v>
      </c>
      <c r="AS44" s="1" t="e">
        <v>#N/A</v>
      </c>
      <c r="AT44" s="1">
        <v>0.29365000000000002</v>
      </c>
      <c r="AU44" s="1">
        <v>37.86</v>
      </c>
      <c r="AV44" s="1">
        <v>21.59</v>
      </c>
      <c r="AW44" s="1">
        <v>6.9650020000000001</v>
      </c>
      <c r="AX44" s="1">
        <v>0.42249999999999999</v>
      </c>
      <c r="AY44" s="1">
        <v>32.9</v>
      </c>
      <c r="AZ44" s="1">
        <v>17.555</v>
      </c>
      <c r="BB44" s="1" t="e">
        <v>#N/A</v>
      </c>
      <c r="BC44" s="1" t="e">
        <v>#N/A</v>
      </c>
    </row>
    <row r="45" spans="1:55" ht="15.75" customHeight="1" x14ac:dyDescent="0.3"/>
    <row r="46" spans="1:55" ht="15.75" customHeight="1" x14ac:dyDescent="0.3"/>
    <row r="47" spans="1:55" ht="15.75" customHeight="1" x14ac:dyDescent="0.3"/>
    <row r="48" spans="1:55"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FdsFormulaCache xmlns="urn:fdsformulacache" version="2" timestamp="1741946637"><![CDATA[{"VXNFMH.F-LU^OS_GRP_HLDG_TOTPCPRT(ALL,0D,,MTD,\"ULTPARENT\",,,,EQ)":[3.297,2.9189,2.7039,2.5486,2.4983,2.4878999999999998,2.4716,2.4714,2.3816,2.3332,2.3073,2.2422,2.1785,2.1655,2.1556,2.0928,2.0833,2.0575,1.9638,1.9186,1.9086,1.8979,1.8436,1.7663,1.74,1.6542,1.6332,1.6158,1.612,1.5806,1.5236,1.4878,1.423,1.3998,1.3545,1.3491,1.3322,1.3071,1.2917,1.2669,1.2387,1.2342,1.2004,1.1308,1.1064,1.0999,1.0385,1.0287,1.0184,0.9732,0.8743,0.8227,0.8116,0.7997,0.7626,0.756,0.7424,0.7378,0.6374,0.5865,0.5209,0.5078,0.452,0.4029,0.3855,0.2909,0.2577,0.2141,0.0617,0.041],"VXNFMH.F-LU^JULIAN(OS_GRP_HLDG_TOTPCPRT(ALL,0D,,MTD,\"ULTPARENT\",,,,EQ).DATES)":"#NUM","VXNFMH.F-LU^FG_COMPANY_NAME()":"Goldman Sachs Europe Sustainable Small Cap Equity - I Cap EUR","VXNFMH.F-LU^FORMULA_DESCRIPTION(\"OS_GRP_HLDG_TOTPCPRT\")":"Percentage of Total Portfolio - Holding Grouped Analysis","VXNFMH.F-LU^OS_TOP_HLDG_TOTPCPRTCHG(ALL,0D,,MTD,,ALL,6M,EQ)":[1.2429,0.8131,0.4598,0.2724,0.4757,0.695,-0.1753,-0.2435,0.337,-0.1939,-0.3421,0.6263,0.2224,0.6262,0.5551,2.0928,0.2982,0.9379,0.9332,-0.0714,0.1409,1.8979,-0.2483,0.1251,0.0296,-0.234,-0.9206,0.3219,0.1059,0.301,-0.6257,1.4878,-0.0676,-0.2322,0.677,0.1615,-0.5522,-0.5765,0.2568,-0.2847,-0.016,-0.2272,-0.3942,0.3778,-0.5863,-0.1395,-0.0822,-0.5565,0.1233,-0.2739,0.8743,-1.3493,0.0952,0.7997,-0.4611,-0.3684,-0.5823,-0.0788,-0.5828,-0.0205,-0.7051,0.5078,-0.1411,-0.4325,-0.114,-0.1905,-0.2585,-1.1414,0.0617,-0.1975],"VXNFMH.F-LU^JULIAN(OS_TOP_HLDG_TOTPCPRTCHG(ALL,0D,,MTD,,ALL,6M,EQ).DATES)":"#NUM","VXNFMH.F-LU^FORMULA_DESCRIPTION(\"OS_TOP_HLDG_TOTPCPRTCHG\")":"Percentage of Total Portfolio Change - Top Holdings","VXNFMH.F-LU^OS_TOP_HLDG_TOTPCPRTCHG(ALL,-120M,,MTD,,ALL,6M,EQ)":0.0,"VXNFMH.F-LU^JULIAN(OS_TOP_HLDG_TOTPCPRTCHG(ALL,-120M,,MTD,,ALL,6M,EQ).DATES)":"#NUM","VXNFMH.F-LU^OS_TOP_HLDG_TOTPCPRTCHG(ALL,-120M,0CQ,MTD,,ALL,6M,EQ)":[[0.0,0.0,0.0,0.0,0.0,0.0,0.0,0.0,0.0,0.0,0.0,0.0,0.0,0.0,0.0,0.0,0.0,0.0,0.0,0.0,0.0,0.0,0.0,0.0,0.0,0.0,0.0,0.0,0.0,0.0,0.0,0.0,0.0,0.0,0.0,0.0,0.0,0.0,0.0,0.0,0.0,0.0,0.0,0.0,0.0,0.0,0.0,0.0,0.0,0.0,0.0,0.0,0.0,0.0,0.0,0.0,0.0,0.0,0.0,0.0,0.0,0.0,0.0,0.0,0.0,0.0,0.0,0.0,0.0,0.0,0.0,0.0,0.0,0.0,0.0,0.0,0.0,0.0,0.0,0.0,0.0,0.0,0.0,0.0,0.0,0.0,0.0,0.0,0.0,0.0,0.0,1.4408,1.4259,1.5309,1.5982,1.603,1.5901,-0.0314,-0.0194,-0.2665,-0.2905,-0.2993,-0.1299,0.2637,0.3244,0.3187,0.2354,0.3202,0.1803,0.0959,0.0715,0.352,0.3994,0.3394,0.4136,0.7111,0.9302,1.0959,1.3235],[0.0,0.0,0.0,0.0,0.0,0.0,0.0,0.0,0.0,0.0,0.0,0.0,0.0,0.0,0.0,0.0,0.0,0.0,0.0,0.0,0.0,0.0,0.0,0.0,0.0,0.0,0.0,0.0,0.0,0.0,0.0,0.0,0.0,0.0,0.0,0.0,0.0,0.0,0.0,0.0,0.0,0.0,0.0,0.0,0.0,0.0,0.0,0.0,0.0,0.0,0.0,0.0,0.0,0.0,0.0,0.0,0.0,0.0,0.0,0.0,0.0,0.0,0.0,0.0,0.0,0.0,0.0,0.0,0.0,0.0,0.0,0.0,0.0,0.0,0.0,0.0,0.0,0.0,0.0,0.0,0.0,0.0,0.0,0.0,0.0,0.0,0.0,0.0,0.0,0.0,0.0,1.4739,1.3882,1.5314,1.656,1.487,1.4399,0.1756,0.4277,0.4235,0.146,0.3173,0.3509,0.5845,0.4653,0.3505,0.3599,0.3431,0.5435,0.0282,-0.0083,-0.0279,0.184,0.2141,0.1928,0.3578,0.2785,0.3106,0.3849],[0.0,0.0,0.0,0.0,0.0,0.0,0.0,0.0,0.0,0.0,0.0,0.0,0.0,0.0,0.0,0.0,0.0,0.0,0.0,0.0,0.0,0.0,0.0,0.0,0.0,0.0,0.0,0.0,0.0,0.0,0.0,0.0,0.0,0.0,0.0,0.0,0.0,0.0,0.0,0.0,0.0,0.0,0.0,0.0,0.0,0.0,0.0,0.0,0.0,0.0,0.0,0.0,0.0,0.0,0.0,0.0,0.0,0.0,0.0,0.0,0.0,0.0,0.0,0.0,0.0,0.0,0.0,0.0,0.0,0.0,0.0,0.0,0.0,0.0,0.0,0.0,0.0,0.0,0.0,0.0,0.0,0.0,0.0,0.0,0.0,0.0,0.0,0.0,0.0,0.0,0.0,1.6815,1.6172,1.6953,1.6059,1.8436,1.8898,-0.0562,-0.0342,-0.0808,-0.0438,-0.1063,-0.0848,0.4524,0.3251,0.3996,0.5383,0.379,0.4047,0.3747,0.5074,0.4022,0.3836,0.4762,0.4398,0.3147,0.3081,0.2443,0.1466],[0.0,0.0,0.0,0.0,0.0,0.0,0.0,0.0,0.0,0.0,0.0,0.0,0.0,0.0,0.0,0.0,0.0,0.0,0.0,0.0,0.0,0.0,0.0,0.0,0.0,0.0,0.0,0.0,0.0,0.0,0.0,0.0,0.0,0.0,0.0,0.0,0.0,0.0,0.0,0.0,0.0,0.0,0.0,0.0,0.0,0.0,0.0,0.0,0.0,0.0,0.0,0.0,0.0,0.0,0.0,0.0,0.0,0.0,0.0,0.0,0.0,0.0,0.0,0.0,0.0,0.0,0.0,0.0,0.0,0.0,0.0,0.0,0.0,0.0,0.0,0.0,0.0,0.0,0.0,0.0,0.0,0.0,0.0,0.0,0.0,0.0,0.0,0.0,0.0,0.0,0.0,1.9287,1.9737,2.1137,1.9663,1.9605,2.0627,0.1805,0.0996,-0.0815,0.1144,0.1471,0.1182,-0.1194,-0.1785,-0.1212,-0.2743,-0.3287,-0.3644,0.2083,0.3776,0.3624,0.4486,0.4725,0.4276,0.1969,0.1781,0.355,0.3692],[0.0,0.0,0.0,0.0,0.0,0.0,0.0,0.0,0.0,0.0,0.0,0.0,0.0,0.0,0.0,0.0,0.0,0.0,0.0,0.0,0.0,0.0,0.0,0.0,0.0,0.0,0.0,0.0,0.0,0.0,0.0,0.0,0.0,0.0,0.0,0.0,0.0,0.0,0.0,0.0,0.0,0.0,0.0,0.0,0.0,0.0,0.0,0.0,0.0,0.0,0.0,0.0,0.0,0.0,0.0,0.0,0.0,0.0,0.0,0.0,0.0,0.0,0.0,0.0,0.0,0.0,0.0,0.0,0.0,0.0,0.0,0.0,0.0,0.0,0.0,0.0,0.0,0.0,0.0,0.0,0.0,0.0,0.0,0.0,0.0,0.0,0.0,0.0,0.0,0.0,0.0,2.1245,2.1616,2.0218,2.0669,2.1832,2.2272,-0.3566,-0.4262,-0.3564,-0.3623,-0.45,-0.4668,-0.158,-0.0805,0.0499,-0.0799,-0.105,0.0473,0.1534,0.0645,0.0722,0.2161,0.4068,0.2981,0.2246,0.4646,0.5008,0.6701],[0.0,0.0,0.0,0.0,0.0,0.0,0.0,0.0,0.0,0.0,0.0,0.0,0.0,0.0,0.0,0.0,0.0,0.0,0.0,0.0,0.0,0.0,0.0,0.0,0.0,0.0,0.0,0.0,0.0,0.0,0.0,0.0,0.0,0.0,0.0,0.0,0.0,0.0,0.0,0.0,0.0,0.0,0.0,0.0,0.0,0.0,0.0,0.0,0.0,0.0,0.0,0.0,0.0,0.0,0.0,0.0,0.0,0.0,0.0,0.0,0.0,0.0,0.0,0.0,0.0,0.0,0.0,0.0,0.0,0.0,0.0,0.0,0.0,0.0,0.0,0.0,0.0,0.0,0.0,0.0,0.0,0.0,0.0,0.0,0.0,0.0,0.0,0.0,0.0,0.0,0.0,1.8307,1.7636,1.806,1.9419,1.8717,1.8734,0.6554,0.8679,0.971,0.6122,0.5769,0.4696,-0.2136,-0.3817,-0.5372,-0.3734,-0.2536,0.0831,0.4373,0.491,0.2173,0.4468,0.6359,0.2207,-0.3125,-0.3408,-0.1095,-0.1657],[0.0,0.0,0.0,0.0,0.0,0.0,0.0,0.0,0.0,0.0,0.0,0.0,0.0,0.0,0.0,0.0,0.0,0.0,0.0,0.0,0.0,0.0,0.0,0.0,0.0,0.0,0.0,0.0,0.0,0.0,0.0,0.0,0.0,0.0,0.0,0.0,0.0,0.0,0.0,0.0,0.0,0.0,0.0,0.0,0.0,0.0,0.0,0.0,0.0,0.0,0.0,0.0,0.0,0.0,0.0,0.0,0.0,0.0,0.0,0.0,0.0,0.0,0.0,0.0,0.0,0.0,0.0,0.0,0.0,0.0,0.0,0.0,0.0,0.0,0.0,0.0,0.0,0.0,0.0,0.0,0.0,0.0,0.0,0.0,0.0,0.0,0.0,0.0,0.0,0.0,0.0,0.0,0.0,0.0,0.0,0.0,0.0,1.124,1.1237,1.2335,1.0312,1.0615,1.0445,-0.0414,0.0271,-0.0824,0.156,0.1569,0.1031,0.2518,0.2125,0.2121,0.2606,0.4934,0.6375,1.0586,1.0291,0.9564,0.9277],[0.0,0.0,0.0,0.0,0.0,0.0,0.0,0.0,0.0,0.0,0.0,0.0,0.0,0.0,0.0,0.0,0.0,0.0,0.0,0.0,0.0,0.0,0.0,0.0,0.0,0.0,0.0,0.0,0.0,0.0,0.0,0.0,0.0,0.0,0.0,0.0,0.0,0.0,0.0,0.0,0.0,0.0,0.0,0.0,0.0,0.0,0.0,0.0,0.0,0.0,0.0,0.0,0.0,0.0,0.0,0.0,0.0,0.0,0.0,0.0,0.0,0.0,0.0,0.0,0.0,0.0,0.0,0.0,0.0,0.0,0.0,0.0,0.0,0.0,0.0,0.0,0.0,0.0,0.0,0.0,0.0,0.0,0.0,0.0,0.0,0.0,0.0,0.0,0.0,0.0,0.0,1.071,1.2312,1.2565,1.3063,1.2573,1.3326,0.1645,0.1795,0.1906,0.1993,0.0509,-0.0269,0.2155,0.1079,0.1748,0.2136,0.3801,0.7448,0.2501,0.2647,0.2044,0.222,0.6041,0.2257,0.7149,0.6605,0.6245,0.4335],[0.0,0.0,0.0,0.0,0.0,0.0,0.0,0.0,0.0,0.0,0.0,0.0,0.0,0.0,0.0,0.0,0.0,0.0,0.0,0.0,0.0,0.0,0.0,0.0,0.0,0.0,0.0,0.0,0.0,0.0,0.0,0.0,0.0,0.0,0.0,0.0,0.0,0.0,0.0,0.0,0.0,0.0,0.0,0.0,0.0,0.0,0.0,0.0,0.0,0.0,0.0,0.0,0.0,0.0,0.0,0.0,0.0,0.0,0.0,0.0,0.0,0.0,0.0,0.0,0.0,0.0,0.0,0.0,0.0,0.0,0.0,0.0,0.0,0.0,0.0,0.0,0.0,0.0,0.0,0.0,0.0,0.0,0.0,0.0,0.0,0.0,0.0,0.0,0.0,0.0,0.0,0.0,0.0,0.0,0.0,0.0,0.0,0.0,0.0,0.0,0.0,0.0,0.0,0.8647,0.919,1.0083,1.0606,1.1375,1.1626,0.5869,0.467,0.3648,0.5201,0.3205,0.4379,0.4262,0.711,0.8728,0.7255],[0.0,0.0,0.0,0.0,0.0,0.0,0.0,0.0,0.0,0.0,0.0,0.0,0.0,0.0,0.0,0.0,0.0,0.0,0.0,0.0,0.0,0.0,0.0,0.0,0.0,0.0,0.0,0.0,0.0,0.0,0.0,0.0,0.0,0.0,0.0,0.0,0.0,0.0,0.0,0.0,0.0,0.0,0.0,0.0,0.0,0.0,0.0,0.0,0.0,0.0,0.0,0.0,0.0,0.0,0.0,0.0,0.0,0.0,0.0,0.0,0.0,0.0,0.0,0.0,0.0,0.0,0.0,0.0,0.0,0.0,0.0,0.0,0.0,0.0,0.0,0.0,0.0,0.0,0.0,0.0,0.0,0.0,0.0,0.0,0.0,0.0,0.0,0.0,0.0,0.0,0.0,1.3584,1.3327,1.27,1.237,1.2657,1.232,-0.1022,-0.0859,-0.0316,-0.0476,0.0245,0.0581,0.3307,0.382,0.4353,0.4995,0.3898,0.3172,-0.059,-0.1506,-0.2411,-0.2321,-0.1626,-0.0681,0.901,0.9205,1.003,0.8076],[0.0,0.0,0.0,0.0,0.0,0.0,0.0,0.0,0.0,0.0,0.0,0.0,0.0,0.0,0.0,0.0,0.0,0.0,0.0,0.0,0.0,0.0,0.0,0.0,0.0,0.0,0.0,0.0,0.0,0.0,0.0,0.0,0.0,0.0,0.0,0.0,0.0,0.0,0.0,0.0,0.0,0.0,0.0,0.0,0.0,0.0,0.0,0.0,0.0,0.0,0.0,0.0,0.0,0.0,0.0,0.0,0.0,0.0,0.0,0.0,0.0,0.0,0.0,0.0,0.0,0.0,0.0,0.0,0.0,0.0,0.0,0.0,0.0,0.0,0.0,0.0,0.0,0.0,0.0,0.0,0.0,0.0,0.0,0.0,0.0,0.0,0.0,0.0,0.0,0.0,0.0,0.0,0.0,0.0,0.0,0.0,0.0,0.0,0.0,0.0,0.0,0.0,0.0,0.0,0.0,0.0,0.0,0.0,0.0,0.0,0.0,0.0,0.0,0.0,0.0,2.2626,2.2372,2.1605,2.2604],[0.0,0.0,0.0,0.0,0.0,0.0,0.0,0.0,0.0,0.0,0.0,0.0,0.0,0.0,0.0,0.0,0.0,0.0,0.0,0.0,0.0,0.0,0.0,0.0,0.0,0.0,0.0,0.0,0.0,0.0,0.0,0.0,0.0,0.0,0.0,0.0,0.0,0.0,0.0,0.0,0.0,0.0,0.0,0.0,0.0,0.0,0.0,0.0,0.0,0.0,0.0,0.0,0.0,0.0,0.0,0.0,0.0,0.0,0.0,0.0,0.0,0.0,0.0,0.0,0.0,0.0,0.0,0.0,0.0,0.0,0.0,0.0,0.0,0.0,0.0,0.0,0.0,0.0,0.0,0.0,0.0,0.0,0.0,0.0,0.0,0.0,0.0,0.0,0.0,0.0,0.0,1.421,1.2978,1.361,1.3112,1.308,1.1932,-0.1447,-0.0036,-0.1982,-0.1622,-0.0703,0.0378,-0.0327,0.0263,0.228,0.2056,0.1759,0.2692,0.578,0.4599,0.4414,0.4977,0.526,0.5223,0.0539,0.3196,0.3392,0.3984],[0.0,0.0,0.0,0.0,0.0,0.0,0.0,0.0,0.0,0.0,0.0,0.0,0.0,0.0,0.0,0.0,0.0,0.0,0.0,0.0,0.0,0.0,0.0,0.0,0.0,0.0,0.0,0.0,0.0,0.0,0.0,0.0,0.0,0.0,0.0,0.0,0.0,0.0,0.0,0.0,0.0,0.0,0.0,0.0,0.0,0.0,0.0,0.0,0.0,0.0,0.0,0.0,0.0,0.0,0.0,0.0,0.0,0.0,0.0,0.0,0.0,0.0,0.0,0.0,0.0,0.0,0.0,0.0,0.0,0.0,0.0,0.0,0.0,0.0,0.0,0.0,0.0,0.0,0.0,0.0,0.0,0.0,0.0,0.0,0.0,0.0,0.0,0.0,0.0,0.0,0.0,0.0,0.0,0.0,0.0,0.0,0.0,0.0,0.0,0.0,0.0,0.0,0.0,0.0,0.0,0.0,0.0,0.0,0.0,0.0,0.0,0.0,0.0,0.0,0.0,2.0589,1.9625,2.1273,2.1615],[0.0,0.0,0.0,0.0,0.0,0.0,0.0,0.0,0.0,0.0,0.0,0.0,0.0,0.0,0.0,0.0,0.0,0.0,0.0,0.0,0.0,0.0,0.0,0.0,0.0,0.0,0.0,0.0,0.0,0.0,0.0,0.0,0.0,0.0,0.0,0.0,0.0,0.0,0.0,0.0,0.0,0.0,0.0,0.0,0.0,0.0,0.0,0.0,0.0,0.0,0.0,0.0,0.0,0.0,0.0,0.0,0.0,0.0,0.0,0.0,0.0,0.0,0.0,0.0,0.0,0.0,0.0,0.0,0.0,0.0,0.0,0.0,0.0,0.0,0.0,0.0,0.0,0.0,0.0,0.0,0.0,0.0,0.0,0.0,0.0,0.0,0.0,0.0,0.0,0.0,0.0,1.9977,2.1879,2.1359,2.1055,2.565,2.6844,-0.192,-0.1808,-0.1714,0.1485,-0.0941,-0.4222,0.1071,0.1514,0.2293,-0.4277,-0.4356,0.0232,0.4053,0.4779,0.3687,0.7643,0.8362,0.4295,-0.6932,-0.6972,-0.578,-0.454],[0.0,0.0,0.0,0.0,0.0,0.0,0.0,0.0,0.0,0.0,0.0,0.0,0.0,0.0,0.0,0.0,0.0,0.0,0.0,0.0,0.0,0.0,0.0,0.0,0.0,0.0,0.0,0.0,0.0,0.0,0.0,0.0,0.0,0.0,0.0,0.0,0.0,0.0,0.0,0.0,0.0,0.0,0.0,0.0,0.0,0.0,0.0,0.0,0.0,0.0,0.0,0.0,0.0,0.0,0.0,0.0,0.0,0.0,0.0,0.0,0.0,0.0,0.0,0.0,0.0,0.0,0.0,0.0,0.0,0.0,0.0,0.0,0.0,0.0,0.0,0.0,0.0,0.0,0.0,0.0,0.0,0.0,0.0,0.0,0.0,0.0,0.0,0.0,0.0,0.0,0.0,2.4255,2.2949,2.3811,2.3011,2.3125,2.2374,-0.5544,-0.4522,-0.4359,-0.3665,-0.3584,-0.0489,-0.0614,-0.0363,-0.0498,-0.0381,0.0345,-0.0499,0.3466,0.4439,0.3449,0.4338,0.5282,0.4153,-0.0711,0.0461,-0.0057,-0.2017],[0.0,0.0,0.0,0.0,0.0,0.0,0.0,0.0,0.0,0.0,0.0,0.0,0.0,0.0,0.0,0.0,0.0,0.0,0.0,0.0,0.0,0.0,0.0,0.0,0.0,0.0,0.0,0.0,0.0,0.0,0.0,0.0,0.0,0.0,0.0,0.0,0.0,0.0,0.0,0.0,0.0,0.0,0.0,0.0,0.0,0.0,0.0,0.0,0.0,0.0,0.0,0.0,0.0,0.0,0.0,0.0,0.0,0.0,0.0,0.0,0.0,0.0,0.0,0.0,0.0,0.0,0.0,0.0,0.0,0.0,0.0,0.0,0.0,0.0,0.0,0.0,0.0,0.0,0.0,0.0,0.0,0.0,0.0,0.0,0.0,0.0,0.0,0.0,0.0,0.0,0.0,1.904,1.9777,1.9949,1.8111,2.0499,2.1543,0.0138,-0.0267,-0.0255,0.2476,0.0718,-0.2838,-0.5487,-0.5594,-0.5251,-0.4856,-0.4745,-0.1525,0.6305,0.6328,0.5621,0.3281,0.3016,0.0749,0.0473,0.03,-0.0482,0.0966],[0.0,0.0,0.0,0.0,0.0,0.0,0.0,0.0,0.0,0.0,0.0,0.0,0.0,0.0,0.0,0.0,0.0,0.0,0.0,0.0,0.0,0.0,0.0,0.0,0.0,0.0,0.0,0.0,0.0,0.0,0.0,0.0,0.0,0.0,0.0,0.0,0.0,0.0,0.0,0.0,0.0,0.0,0.0,0.0,0.0,0.0,0.0,0.0,0.0,0.0,0.0,0.0,0.0,0.0,0.0,0.0,0.0,0.0,0.0,0.0,0.0,0.0,0.0,0.0,0.0,0.0,0.0,0.0,0.0,0.0,0.0,0.0,0.0,0.0,0.0,0.0,0.0,0.0,0.0,0.0,0.0,0.0,0.0,0.0,0.0,0.0,0.0,0.0,0.0,0.0,0.0,2.4121,2.3982,2.3928,2.4722,2.3166,2.4031,0.1709,0.1645,0.1412,-0.0016,0.0711,-0.0872,-0.3829,-0.3981,-0.1057,-0.1062,-0.0152,0.2661,-0.4268,-0.2603,-0.5566,-0.4772,-0.4721,-0.6259,0.1924,0.1591,0.1318,0.0743],[0.0,0.0,0.0,0.0,0.0,0.0,0.0,0.0,0.0,0.0,0.0,0.0,0.0,0.0,0.0,0.0,0.0,0.0,0.0,0.0,0.0,0.0,0.0,0.0,0.0,0.0,0.0,0.0,0.0,0.0,0.0,0.0,0.0,0.0,0.0,0.0,0.0,0.0,0.0,0.0,0.0,0.0,0.0,0.0,0.0,0.0,0.0,0.0,0.0,0.0,0.0,0.0,0.0,0.0,0.0,0.0,0.0,0.0,0.0,0.0,0.0,0.0,0.0,0.0,0.0,0.0,0.0,0.0,0.0,0.0,0.0,0.0,0.0,0.0,0.0,0.0,0.0,0.0,0.0,0.0,0.0,0.0,0.0,0.0,0.0,0.0,0.0,0.0,0.0,0.0,0.0,1.8148,1.9674,1.9783,1.9885,2.0925,2.2305,0.4125,0.1936,0.2607,0.2492,0.0163,-0.1714,-0.6046,-0.5951,-0.6957,-0.6392,-0.5306,-0.5307,-0.1873,-0.2369,-0.2003,-0.2324,-0.299,-0.2488,0.3301,0.5238,0.6395,0.5806],[0.0,0.0,0.0,0.0,0.0,0.0,0.0,0.0,0.0,0.0,0.0,0.0,0.0,0.0,0.0,0.0,0.0,0.0,0.0,0.0,0.0,0.0,0.0,0.0,0.0,0.0,0.0,0.0,0.0,0.0,0.0,0.0,0.0,0.0,0.0,0.0,0.0,0.0,0.0,0.0,0.0,0.0,0.0,0.0,0.0,0.0,0.0,0.0,0.0,0.0,0.0,0.0,0.0,0.0,0.0,0.0,0.0,0.0,0.0,0.0,0.0,0.0,0.0,0.0,0.0,0.0,0.0,0.0,0.0,0.0,0.0,0.0,0.0,0.0,0.0,0.0,0.0,0.0,0.0,0.0,0.0,0.0,0.0,0.0,0.0,0.0,0.0,0.0,0.0,0.0,0.0,1.0647,1.0316,1.1896,1.2203,1.185,1.1952,0.0978,0.1859,-0.0837,-0.1805,-0.0921,-0.0272,0.3063,0.2677,0.2592,0.3411,0.4806,0.4156,0.3933,0.3188,0.4904,0.532,0.4703,0.5082,0.0915,-0.1066,-0.1446,-0.0193],[0.0,0.0,0.0,0.0,0.0,0.0,0.0,0.0,0.0,0.0,0.0,0.0,0.0,0.0,0.0,0.0,0.0,0.0,0.0,0.0,0.0,0.0,0.0,0.0,0.0,0.0,0.0,0.0,0.0,0.0,0.0,0.0,0.0,0.0,0.0,0.0,0.0,0.0,0.0,0.0,0.0,0.0,0.0,0.0,0.0,0.0,0.0,0.0,0.0,0.0,0.0,0.0,0.0,0.0,0.0,0.0,0.0,0.0,0.0,0.0,0.0,0.0,0.0,0.0,0.0,0.0,0.0,0.0,0.0,0.0,0.0,0.0,0.0,0.0,0.0,0.0,0.0,0.0,0.0,0.0,0.0,0.0,0.0,0.0,0.0,0.0,0.0,0.0,0.0,0.0,0.0,2.0204,1.9816,1.8899,1.9076,1.8708,1.8429,-0.5034,-0.4365,-0.2854,-0.2408,-0.1844,-0.0889,0.6442,0.7256,0.6276,0.2276,0.1928,0.2057,-0.4505,-0.3647,-0.221,0.1,0.1192,0.085,0.0897,-0.0757,-0.1951,-0.121],[0.0,0.0,0.0,0.0,0.0,0.0,0.0,0.0,0.0,0.0,0.0,0.0,0.0,0.0,0.0,0.0,0.0,0.0,0.0,0.0,0.0,0.0,0.0,0.0,0.0,0.0,0.0,0.0,0.0,0.0,0.0,0.0,0.0,0.0,0.0,0.0,0.0,0.0,0.0,0.0,0.0,0.0,0.0,0.0,0.0,0.0,0.0,0.0,0.0,0.0,0.0,0.0,0.0,0.0,0.0,0.0,0.0,0.0,0.0,0.0,0.0,0.0,0.0,0.0,0.0,0.0,0.0,0.0,0.0,0.0,0.0,0.0,0.0,0.0,0.0,0.0,0.0,0.0,0.0,0.0,0.0,0.0,0.0,0.0,0.0,0.0,0.0,0.0,0.0,0.0,0.0,2.0666,1.8964,1.7414,1.8163,1.5847,1.6243,0.2269,0.447,0.6619,0.5824,0.8094,1.0655,-0.1526,-0.1695,-0.3466,-0.5295,-0.3098,-0.5454,-0.0181,-0.0639,0.0882,0.3222,0.0724,-0.2607,-0.1236,-0.0347,-0.1715,-0.3712],[0.0,0.0,0.0,0.0,0.0,0.0,0.0,0.0,0.0,0.0,0.0,0.0,0.0,0.0,0.0,0.0,0.0,0.0,0.0,0.0,0.0,0.0,0.0,0.0,0.0,0.0,0.0,0.0,0.0,0.0,0.0,0.0,0.0,0.0,0.0,0.0,0.0,0.0,0.0,0.0,0.0,0.0,0.0,0.0,0.0,0.0,0.0,0.0,0.0,0.0,0.0,0.0,0.0,0.0,0.0,0.0,0.0,0.0,0.0,0.0,0.0,0.0,0.0,0.0,0.0,0.0,0.0,0.0,0.0,0.0,0.0,0.0,0.0,0.0,0.0,0.0,0.0,0.0,0.0,0.0,0.0,0.0,0.0,0.0,0.0,0.0,0.0,0.0,0.0,0.0,0.0,1.5599,1.5027,1.4888,1.4536,1.6112,1.6815,0.1013,0.0845,0.0752,0.0502,-0.0594,-0.1802,0.1909,0.0864,0.3124,0.4127,0.2627,0.5687,0.284,0.518,0.1754,-0.0331,-0.1161,-0.3596,-0.3664,-0.4586,-0.166,-0.0827],[0.0,0.0,0.0,0.0,0.0,0.0,0.0,0.0,0.0,0.0,0.0,0.0,0.0,0.0,0.0,0.0,0.0,0.0,0.0,0.0,0.0,0.0,0.0,0.0,0.0,0.0,0.0,0.0,0.0,0.0,0.0,0.0,0.0,0.0,0.0,0.0,0.0,0.0,0.0,0.0,0.0,0.0,0.0,0.0,0.0,0.0,0.0,0.0,0.0,0.0,0.0,0.0,0.0,0.0,0.0,0.0,0.0,0.0,0.0,0.0,0.0,0.0,0.0,0.0,0.0,0.0,0.0,0.0,0.0,0.0,0.0,0.0,0.0,0.0,0.0,0.0,0.0,0.0,0.0,0.0,0.0,0.0,0.0,0.0,0.0,0.0,0.0,0.0,0.0,0.0,0.0,0.0,0.0,0.0,0.0,0.0,0.0,0.7003,0.6043,0.5917,0.548,0.5421,0.5612,1.0656,1.3071,1.3652,1.2364,1.3122,1.0954,-0.0109,-0.2629,-0.2952,0.0236,-0.2839,-0.0406,0.5557,0.7282,0.4983,-0.0168],[0.0,0.0,0.0,0.0,0.0,0.0,0.0,0.0,0.0,0.0,0.0,0.0,0.0,0.0,0.0,0.0,0.0,0.0,0.0,0.0,0.0,0.0,0.0,0.0,0.0,0.0,0.0,0.0,0.0,0.0,0.0,0.0,0.0,0.0,0.0,0.0,0.0,0.0,0.0,0.0,0.0,0.0,0.0,0.0,0.0,0.0,0.0,0.0,0.0,0.0,0.0,0.0,0.0,0.0,0.0,0.0,0.0,0.0,0.0,0.0,0.0,0.0,0.0,0.0,0.0,0.0,0.0,0.0,0.0,0.0,0.0,0.0,0.0,0.0,0.0,0.0,0.0,0.0,0.0,0.0,0.0,0.0,0.0,0.0,0.0,0.0,0.0,0.0,0.0,0.0,0.0,2.0549,2.1412,1.9359,2.0004,1.8168,1.768,-0.1402,-0.08,0.2102,0.0273,0.3099,0.3809,0.0599,0.0231,0.1301,0.142,0.1057,0.0645,0.039,0.0378,-0.3423,-0.1225,-0.1665,-0.2233,-0.4303,-0.4349,-0.1941,-0.2684],[0.0,0.0,0.0,0.0,0.0,0.0,0.0,0.0,0.0,0.0,0.0,0.0,0.0,0.0,0.0,0.0,0.0,0.0,0.0,0.0,0.0,0.0,0.0,0.0,0.0,0.0,0.0,0.0,0.0,0.0,0.0,0.0,0.0,0.0,0.0,0.0,0.0,0.0,0.0,0.0,0.0,0.0,0.0,0.0,0.0,0.0,0.0,0.0,0.0,0.0,0.0,0.0,0.0,0.0,0.0,0.0,0.0,0.0,0.0,0.0,0.0,0.0,0.0,0.0,0.0,0.0,0.0,0.0,0.0,0.0,0.0,0.0,0.0,0.0,0.0,0.0,0.0,0.0,0.0,0.0,0.0,0.0,0.0,0.0,0.0,0.0,0.0,0.0,0.0,0.0,0.0,0.0,0.0,0.0,0.0,0.0,0.0,0.0,0.0,0.0,0.0,0.0,0.0,0.0,0.0,0.0,0.0,0.0,0.0,1.2001,1.0681,1.0256,1.0286,1.0002,1.0305,0.466,0.5927,0.8226,0.7356],[0.0,0.0,0.0,0.0,0.0,0.0,0.0,0.0,0.0,0.0,0.0,0.0,0.0,0.0,0.0,0.0,0.0,0.0,0.0,0.0,0.0,0.0,0.0,0.0,0.0,0.0,0.0,0.0,0.0,0.0,0.0,0.0,0.0,0.0,0.0,0.0,0.0,0.0,0.0,0.0,0.0,0.0,0.0,0.0,0.0,0.0,0.0,0.0,0.0,0.0,0.0,0.0,0.0,0.0,0.0,0.0,0.0,0.0,0.0,0.0,0.0,0.0,0.0,0.0,0.0,0.0,0.0,0.0,0.0,0.0,0.0,0.0,0.0,0.0,0.0,0.0,0.0,0.0,0.0,0.0,0.0,0.0,0.0,0.0,0.0,0.0,0.0,0.0,0.0,0.0,0.0,1.3708,1.3735,1.4346,1.4385,1.6359,1.6393,-0.2761,-0.3127,-0.4254,-0.51,-0.7318,-0.7886,-0.2572,-0.2156,-0.1117,-0.0165,-0.1062,-0.0504,0.4331,0.3671,0.2245,0.1738,0.2922,0.3193,0.5087,0.4847,0.7111,0.6362],[0.0,0.0,0.0,0.0,0.0,0.0,0.0,0.0,0.0,0.0,0.0,0.0,0.0,0.0,0.0,0.0,0.0,0.0,0.0,0.0,0.0,0.0,0.0,0.0,0.0,0.0,0.0,0.0,0.0,0.0,0.0,0.0,0.0,0.0,0.0,0.0,0.0,0.0,0.0,0.0,0.0,0.0,0.0,0.0,0.0,0.0,0.0,0.0,0.0,0.0,0.0,0.0,0.0,0.0,0.0,0.0,0.0,0.0,0.0,0.0,0.0,0.0,0.0,0.0,0.0,0.0,0.0,0.0,0.0,0.0,0.0,0.0,0.0,0.0,0.0,0.0,0.0,0.0,0.0,0.0,0.0,0.0,0.0,0.0,0.0,0.0,0.0,0.0,0.0,0.0,0.0,2.5802,2.5616,2.4726,2.4933,2.5905,2.6667,0.2236,-0.0175,0.3364,0.2159,0.1528,-0.1256,-0.7562,-0.5399,-0.8764,-0.7389,-0.8672,-0.5748,-0.189,-0.0606,0.0465,0.0162,0.033,-0.1986,-0.0508,-0.025,-0.4088,-0.2667],[0.0,0.0,0.0,0.0,0.0,0.0,0.0,0.0,0.0,0.0,0.0,0.0,0.0,0.0,0.0,0.0,0.0,0.0,0.0,0.0,0.0,0.0,0.0,0.0,0.0,0.0,0.0,0.0,0.0,0.0,0.0,0.0,0.0,0.0,0.0,0.0,0.0,0.0,0.0,0.0,0.0,0.0,0.0,0.0,0.0,0.0,0.0,0.0,0.0,0.0,0.0,0.0,0.0,0.0,0.0,0.0,0.0,0.0,0.0,0.0,0.0,0.0,0.0,0.0,0.0,0.0,0.0,0.0,0.0,0.0,0.0,0.0,0.0,0.0,0.0,0.0,0.0,0.0,0.0,0.0,0.0,0.0,0.0,0.0,0.0,0.0,0.0,0.0,0.0,0.0,0.0,0.7058,0.5041,0.4198,0.4511,0.5443,0.5118,-0.1377,0.1816,0.2709,0.3362,0.3563,0.4421,0.2854,0.2558,0.3549,0.2492,0.1321,-0.0478,0.5225,0.539,0.4745,0.5022,0.4883,0.7259,0.4534,0.3294,0.328,0.1734],[0.0,0.0,0.0,0.0,0.0,0.0,0.0,0.0,0.0,0.0,0.0,0.0,0.0,0.0,0.0,0.0,0.0,0.0,0.0,0.0,0.0,0.0,0.0,0.0,0.0,0.0,0.0,0.0,0.0,0.0,0.0,0.0,0.0,0.0,0.0,0.0,0.0,0.0,0.0,0.0,0.0,0.0,0.0,0.0,0.0,0.0,0.0,0.0,0.0,0.0,0.0,0.0,0.0,0.0,0.0,0.0,0.0,0.0,0.0,0.0,0.0,0.0,0.0,0.0,0.0,0.0,0.0,0.0,0.0,0.0,0.0,0.0,0.0,0.0,0.0,0.0,0.0,0.0,0.0,0.0,0.0,0.0,0.0,0.0,0.0,0.0,0.0,0.0,0.0,0.0,0.0,2.5689,2.5359,2.6195,2.8438,2.6857,2.571,-0.6997,-0.9383,-1.0688,-1.1427,-1.2148,-1.0255,0.1098,0.6227,0.6253,0.6567,1.0703,1.1906,0.5129,0.2224,0.327,-0.0291,-0.3524,-0.5867,-0.68,-0.8856,-0.9886,-0.7371],[0.0,0.0,0.0,0.0,0.0,0.0,0.0,0.0,0.0,0.0,0.0,0.0,0.0,0.0,0.0,0.0,0.0,0.0,0.0,0.0,0.0,0.0,0.0,0.0,0.0,0.0,0.0,0.0,0.0,0.0,0.0,0.0,0.0,0.0,0.0,0.0,0.0,0.0,0.0,0.0,0.0,0.0,0.0,0.0,0.0,0.0,0.0,0.0,0.0,0.0,0.0,0.0,0.0,0.0,0.0,0.0,0.0,0.0,0.0,0.0,0.0,0.0,0.0,0.0,0.0,0.0,0.0,0.0,0.0,0.0,0.0,0.0,0.0,0.0,0.0,0.0,0.0,0.0,0.0,0.0,0.0,0.0,0.0,0.0,0.0,0.0,0.0,0.0,0.0,0.0,0.0,1.6614,1.5375,1.4162,1.5209,1.4442,1.5952,0.0582,0.2922,0.4852,0.1983,0.304,0.2415,0.1155,0.182,0.0153,0.0102,-0.0035,0.075,-0.1183,-0.2058,-0.1202,0.1071,0.1144,-0.0235,-0.1362,-0.1104,-0.1021,-0.2985],[0.0,0.0,0.0,0.0,0.0,0.0,0.0,0.0,0.0,0.0,0.0,0.0,0.0,0.0,0.0,0.0,0.0,0.0,0.0,0.0,0.0,0.0,0.0,0.0,0.0,0.0,0.0,0.0,0.0,0.0,0.0,0.0,0.0,0.0,0.0,0.0,0.0,0.0,0.0,0.0,0.0,0.0,0.0,0.0,0.0,0.0,0.0,0.0,0.0,0.0,0.0,0.0,0.0,0.0,0.0,0.0,0.0,0.0,0.0,0.0,0.0,0.0,0.0,0.0,0.0,0.0,0.0,0.0,0.0,0.0,0.0,0.0,0.0,0.0,0.0,0.0,0.0,0.0,0.0,0.0,0.0,0.0,0.0,0.0,0.0,0.0,0.0,0.0,0.0,0.0,0.0,2.0272,1.9504,1.8263,1.8087,2.0231,2.0863,0.1426,0.3077,0.46,0.365,-0.1108,-0.1055,-0.0398,-0.2314,-0.2081,-0.0705,0.3462,0.1858,0.0243,-0.2302,-0.2367,-0.4098,-0.6293,-0.5254,-0.3551,-0.2935,-0.394,-0.1591],[0.0,0.0,0.0,0.0,0.0,0.0,0.0,0.0,0.0,0.0,0.0,0.0,0.0,0.0,0.0,0.0,0.0,0.0,0.0,0.0,0.0,0.0,0.0,0.0,0.0,0.0,0.0,0.0,0.0,0.0,0.0,0.0,0.0,0.0,0.0,0.0,0.0,0.0,0.0,0.0,0.0,0.0,0.0,0.0,0.0,0.0,0.0,0.0,0.0,0.0,0.0,0.0,0.0,0.0,0.0,0.0,0.0,0.0,0.0,0.0,0.0,0.0,0.0,0.0,0.0,0.0,0.0,0.0,0.0,0.0,0.0,0.0,0.0,0.0,0.0,0.0,0.0,0.0,0.0,0.0,0.0,0.0,0.0,0.0,0.0,0.0,0.0,0.0,0.0,0.0,0.0,0.0,0.0,0.0,0.0,0.0,0.0,1.0895,1.1308,1.0133,1.0901,1.0754,1.097,0.0301,-0.0201,0.0498,0.0273,0.0605,0.0958,0.2639,0.2813,0.3502,0.398,0.2779,0.3134,0.276,0.2359,0.2096,-0.0367],[0.0,0.0,0.0,0.0,0.0,0.0,0.0,0.0,0.0,0.0,0.0,0.0,0.0,0.0,0.0,0.0,0.0,0.0,0.0,0.0,0.0,0.0,0.0,0.0,0.0,0.0,0.0,0.0,0.0,0.0,0.0,0.0,0.0,0.0,0.0,0.0,0.0,0.0,0.0,0.0,0.0,0.0,0.0,0.0,0.0,0.0,0.0,0.0,0.0,0.0,0.0,0.0,0.0,0.0,0.0,0.0,0.0,0.0,0.0,0.0,0.0,0.0,0.0,0.0,0.0,0.0,0.0,0.0,0.0,0.0,0.0,0.0,0.0,0.0,0.0,0.0,0.0,0.0,0.0,0.0,0.0,0.0,0.0,0.0,0.0,0.0,0.0,0.0,0.0,0.0,0.0,0.0,0.0,0.0,0.0,0.0,0.0,0.0,0.0,0.0,0.0,0.0,0.0,0.0,0.0,0.0,0.0,0.0,0.0,0.692,0.8145,0.6743,0.6138,0.6209,0.6775,0.7197,0.592,0.7354,0.8571],[0.0,0.0,0.0,0.0,0.0,0.0,0.0,0.0,0.0,0.0,0.0,0.0,0.0,0.0,0.0,0.0,0.0,0.0,0.0,0.0,0.0,0.0,0.0,0.0,0.0,0.0,0.0,0.0,0.0,0.0,0.0,0.0,0.0,0.0,0.0,0.0,0.0,0.0,0.0,0.0,0.0,0.0,0.0,0.0,0.0,0.0,0.0,0.0,0.0,0.0,0.0,0.0,0.0,0.0,0.0,0.0,0.0,0.0,0.0,0.0,0.0,0.0,0.0,0.0,0.0,0.0,0.0,0.0,0.0,0.0,0.0,0.0,0.0,0.0,0.0,0.0,0.0,0.0,0.0,0.0,0.0,0.0,0.0,0.0,0.0,0.0,0.0,0.0,0.0,0.0,0.0,0.0,0.0,0.0,0.0,0.0,0.0,0.0,0.0,0.0,0.0,0.0,0.0,0.426,0.4275,0.4539,0.4774,0.442,0.4028,0.7056,0.6667,0.7424,0.7559,0.7805,0.8519,0.5143,0.4969,0.3519,0.2254],[0.0,0.0,0.0,0.0,0.0,0.0,0.0,0.0,0.0,0.0,0.0,0.0,0.0,0.0,0.0,0.0,0.0,0.0,0.0,0.0,0.0,0.0,0.0,0.0,0.0,0.0,0.0,0.0,0.0,0.0,0.0,0.0,0.0,0.0,0.0,0.0,0.0,0.0,0.0,0.0,0.0,0.0,0.0,0.0,0.0,0.0,0.0,0.0,0.0,0.0,0.0,0.0,0.0,0.0,0.0,0.0,0.0,0.0,0.0,0.0,0.0,0.0,0.0,0.0,0.0,0.0,0.0,0.0,0.0,0.0,0.0,0.0,0.0,0.0,0.0,0.0,0.0,0.0,0.0,0.0,0.0,0.0,0.0,0.0,0.0,0.0,0.0,0.0,0.0,0.0,0.0,0.0,0.0,0.0,0.0,0.0,0.0,0.0,0.0,0.0,0.0,0.0,0.0,0.3609,0.3636,0.3613,0.4228,0.3983,0.3867,1.0176,0.9227,1.0417,1.0452,1.0382,1.1649,0.2745,0.1682,0.0562,-0.028],[0.0,0.0,0.0,0.0,0.0,0.0,0.0,0.0,0.0,0.0,0.0,0.0,0.0,0.0,0.0,0.0,0.0,0.0,0.0,0.0,0.0,0.0,0.0,0.0,0.0,0.0,0.0,0.0,0.0,0.0,0.0,0.0,0.0,0.0,0.0,0.0,0.0,0.0,0.0,0.0,0.0,0.0,0.0,0.0,0.0,0.0,0.0,0.0,0.0,0.0,0.0,0.0,0.0,0.0,0.0,0.0,0.0,0.0,0.0,0.0,0.0,0.0,0.0,0.0,0.0,0.0,0.0,0.0,0.0,0.0,0.0,0.0,0.0,0.0,0.0,0.0,0.0,0.0,0.0,0.0,0.0,0.0,0.0,0.0,0.0,0.0,0.0,0.0,0.0,0.0,0.0,0.0,0.0,0.0,0.0,0.0,0.0,0.0,0.0,0.0,0.0,0.0,0.0,0.0,0.0,0.0,0.0,0.0,0.0,1.0926,1.168,1.3167,1.3952,1.3727,1.5945,0.347,0.2777,0.1316,0.0439],[0.0,0.0,0.0,0.0,0.0,0.0,0.0,0.0,0.0,0.0,0.0,0.0,0.0,0.0,0.0,0.0,0.0,0.0,0.0,0.0,0.0,0.0,0.0,0.0,0.0,0.0,0.0,0.0,0.0,0.0,0.0,0.0,0.0,0.0,0.0,0.0,0.0,0.0,0.0,0.0,0.0,0.0,0.0,0.0,0.0,0.0,0.0,0.0,0.0,0.0,0.0,0.0,0.0,0.0,0.0,0.0,0.0,0.0,0.0,0.0,0.0,0.0,0.0,0.0,0.0,0.0,0.0,0.0,0.0,0.0,0.0,0.0,0.0,0.0,0.0,0.0,0.0,0.0,0.0,0.0,0.0,0.0,0.0,0.0,0.0,0.0,0.0,0.0,0.0,0.0,0.0,1.2745,1.4619,1.376,1.5168,1.5062,1.6649,0.5202,0.2073,0.1587,0.0845,0.3136,0.393,-0.3105,-0.3656,-0.2744,-0.3327,-0.6201,-0.7862,0.227,0.447,0.5094,0.3993,0.0974,0.0222,-0.3219,-0.2497,-0.35,-0.2818],[0.0,0.0,0.0,0.0,0.0,0.0,0.0,0.0,0.0,0.0,0.0,0.0,0.0,0.0,0.0,0.0,0.0,0.0,0.0,0.0,0.0,0.0,0.0,0.0,0.0,0.0,0.0,0.0,0.0,0.0,0.0,0.0,0.0,0.0,0.0,0.0,0.0,0.0,0.0,0.0,0.0,0.0,0.0,0.0,0.0,0.0,0.0,0.0,0.0,0.0,0.0,0.0,0.0,0.0,0.0,0.0,0.0,0.0,0.0,0.0,0.0,0.0,0.0,0.0,0.0,0.0,0.0,0.0,0.0,0.0,0.0,0.0,0.0,0.0,0.0,0.0,0.0,0.0,0.0,0.0,0.0,0.0,0.0,0.0,0.0,0.0,0.0,0.0,0.0,0.0,0.0,1.3032,1.3609,1.4144,1.3584,1.2354,1.3735,0.0736,-0.0177,0.0265,-0.1167,0.0717,-0.1414,-0.2192,-0.216,-0.2689,-0.0891,-0.1094,0.0045,0.2342,0.2764,0.2483,0.3457,0.1628,0.2248,-0.0224,0.0108,-0.0631,-0.142],[0.0,0.0,0.0,0.0,0.0,0.0,0.0,0.0,0.0,0.0,0.0,0.0,0.0,0.0,0.0,0.0,0.0,0.0,0.0,0.0,0.0,0.0,0.0,0.0,0.0,0.0,0.0,0.0,0.0,0.0,0.0,0.0,0.0,0.0,0.0,0.0,0.0,0.0,0.0,0.0,0.0,0.0,0.0,0.0,0.0,0.0,0.0,0.0,0.0,0.0,0.0,0.0,0.0,0.0,0.0,0.0,0.0,0.0,0.0,0.0,0.0,0.0,0.0,0.0,0.0,0.0,0.0,0.0,0.0,0.0,0.0,0.0,0.0,0.0,0.0,0.0,0.0,0.0,0.0,0.0,0.0,0.0,0.0,0.0,0.0,0.0,0.0,0.0,0.0,0.0,0.0,1.2611,1.2114,1.1383,0.9648,0.9111,0.8708,-0.1291,-0.0549,0.0249,0.178,0.406,0.532,0.3805,0.5126,0.3913,0.28,0.2347,0.331,0.0154,-0.1974,-0.1041,-0.0286,-0.0406,-0.2432,-0.3149,-0.0974,-0.0433,-0.0648],[0.0,0.0,0.0,0.0,0.0,0.0,0.0,0.0,0.0,0.0,0.0,0.0,0.0,0.0,0.0,0.0,0.0,0.0,0.0,0.0,0.0,0.0,0.0,0.0,0.0,0.0,0.0,0.0,0.0,0.0,0.0,0.0,0.0,0.0,0.0,0.0,0.0,0.0,0.0,0.0,0.0,0.0,0.0,0.0,0.0,0.0,0.0,0.0,0.0,0.0,0.0,0.0,0.0,0.0,0.0,0.0,0.0,0.0,0.0,0.0,0.0,0.0,0.0,0.0,0.0,0.0,0.0,0.0,0.0,0.0,0.0,0.0,0.0,0.0,0.0,0.0,0.0,0.0,0.0,0.0,0.0,0.0,0.0,0.0,0.0,0.0,0.0,0.0,0.0,0.0,0.0,0.3623,0.3998,0.3911,0.3749,0.3655,0.3253,0.4065,0.4924,0.4993,0.4927,0.5286,0.3959,0.6368,0.4813,0.827,0.8609,0.7605,0.9356,0.5819,0.7355,0.5996,0.4584,0.3157,0.0361,-0.6304,-0.8091,-1.0116,-0.8753],[0.0,0.0,0.0,0.0,0.0,0.0,0.0,0.0,0.0,0.0,0.0,0.0,0.0,0.0,0.0,0.0,0.0,0.0,0.0,0.0,0.0,0.0,0.0,0.0,0.0,0.0,0.0,0.0,0.0,0.0,0.0,0.0,0.0,0.0,0.0,0.0,0.0,0.0,0.0,0.0,0.0,0.0,0.0,0.0,0.0,0.0,0.0,0.0,0.0,0.0,0.0,0.0,0.0,0.0,0.0,0.0,0.0,0.0,0.0,0.0,0.0,0.0,0.0,0.0,0.0,0.0,0.0,0.0,0.0,0.0,0.0,0.0,0.0,0.0,0.0,0.0,0.0,0.0,0.0,0.0,0.0,0.0,0.0,0.0,0.0,0.0,0.0,0.0,0.0,0.0,0.0,2.3349,2.2545,2.2471,2.381,2.0266,1.9882,-0.6857,-0.648,-0.7287,-0.9106,-0.5605,-0.4461,0.2418,0.1015,0.4108,0.5293,0.4763,0.4596,0.0891,0.0419,-0.2792,-0.3311,-0.1647,-0.4166,-0.4016,-0.416,-0.363,-0.4248],[0.0,0.0,0.0,0.0,0.0,0.0,0.0,0.0,0.0,0.0,0.0,0.0,0.0,0.0,0.0,0.0,0.0,0.0,0.0,0.0,0.0,0.0,0.0,0.0,0.0,0.0,0.0,0.0,0.0,0.0,0.0,0.0,0.0,0.0,0.0,0.0,0.0,0.0,0.0,0.0,0.0,0.0,0.0,0.0,0.0,0.0,0.0,0.0,0.0,0.0,0.0,0.0,0.0,0.0,0.0,0.0,0.0,0.0,0.0,0.0,0.0,0.0,0.0,0.0,0.0,0.0,0.0,0.0,0.0,0.0,0.0,0.0,0.0,0.0,0.0,0.0,0.0,0.0,0.0,0.0,0.0,0.0,0.0,0.0,0.0,0.0,0.0,0.0,0.0,0.0,0.0,0.0,0.0,0.0,0.0,0.0,0.0,0.0,0.0,0.0,0.0,0.0,0.0,0.0,0.0,0.0,0.0,0.0,0.0,0.0,0.0,0.0,0.0,0.0,0.0,1.1517,1.084,1.2627,1.2372],[0.0,0.0,0.0,0.0,0.0,0.0,0.0,0.0,0.0,0.0,0.0,0.0,0.0,0.0,0.0,0.0,0.0,0.0,0.0,0.0,0.0,0.0,0.0,0.0,0.0,0.0,0.0,0.0,0.0,0.0,0.0,0.0,0.0,0.0,0.0,0.0,0.0,0.0,0.0,0.0,0.0,0.0,0.0,0.0,0.0,0.0,0.0,0.0,0.0,0.0,0.0,0.0,0.0,0.0,0.0,0.0,0.0,0.0,0.0,0.0,0.0,0.0,0.0,0.0,0.0,0.0,0.0,0.0,0.0,0.0,0.0,0.0,0.0,0.0,0.0,0.0,0.0,0.0,0.0,0.0,0.0,0.0,0.0,0.0,0.0,0.0,0.0,0.0,0.0,0.0,0.0,1.3566,1.4129,1.5103,1.7018,1.8446,1.7004,0.3338,0.2266,-0.0471,-0.2554,-0.4494,-0.2933,-0.0996,-0.0258,0.2505,0.3235,0.2615,0.1085,-0.3926,-0.5801,-0.4958,-0.5595,-0.574,-0.4807,0.1888,0.1927,-0.0722,-0.0116],[0.0,0.0,0.0,0.0,0.0,0.0,0.0,0.0,0.0,0.0,0.0,0.0,0.0,0.0,0.0,0.0,0.0,0.0,0.0,0.0,0.0,0.0,0.0,0.0,0.0,0.0,0.0,0.0,0.0,0.0,0.0,0.0,0.0,0.0,0.0,0.0,0.0,0.0,0.0,0.0,0.0,0.0,0.0,0.0,0.0,0.0,0.0,0.0,0.0,0.0,0.0,0.0,0.0,0.0,0.0,0.0,0.0,0.0,0.0,0.0,0.0,0.0,0.0,0.0,0.0,0.0,0.0,0.0,0.0,0.0,0.0,0.0,0.0,0.0,0.0,0.0,0.0,0.0,0.0,0.0,0.0,0.0,0.0,0.0,0.0,0.0,0.0,0.0,0.0,0.0,0.0,1.7499,1.8179,1.699,1.8051,1.6936,1.7397,0.0319,0.0578,-0.0744,-0.2641,-0.4542,-0.5876,0.1727,-0.1223,-0.0684,0.3152,0.57,0.8963,0.0576,-0.1398,0.2069,-0.0795,0.0452,-0.1641,-0.9674,-0.4866,-0.6356,-0.6074],[0.0,0.0,0.0,0.0,0.0,0.0,0.0,0.0,0.0,0.0,0.0,0.0,0.0,0.0,0.0,0.0,0.0,0.0,0.0,0.0,0.0,0.0,0.0,0.0,0.0,0.0,0.0,0.0,0.0,0.0,0.0,0.0,0.0,0.0,0.0,0.0,0.0,0.0,0.0,0.0,0.0,0.0,0.0,0.0,0.0,0.0,0.0,0.0,0.0,0.0,0.0,0.0,0.0,0.0,0.0,0.0,0.0,0.0,0.0,0.0,0.0,0.0,0.0,0.0,0.0,0.0,0.0,0.0,0.0,0.0,0.0,0.0,0.0,0.0,0.0,0.0,0.0,0.0,0.0,0.0,0.0,0.0,0.0,0.0,0.0,0.0,0.0,0.0,0.0,0.0,0.0,1.0595,1.08,1.0688,1.0848,1.0656,1.0031,0.1423,0.1995,0.3005,0.2167,0.2028,0.2558,-0.2396,-0.323,-0.5305,-0.4602,-0.4375,-0.4113,0.2625,0.3225,0.3371,0.4694,0.3719,0.3917,0.0446,-0.0611,-0.0707,-0.1589],[0.0,0.0,0.0,0.0,0.0,0.0,0.0,0.0,0.0,0.0,0.0,0.0,0.0,0.0,0.0,0.0,0.0,0.0,0.0,0.0,0.0,0.0,0.0,0.0,0.0,0.0,0.0,0.0,0.0,0.0,0.0,0.0,0.0,0.0,0.0,0.0,0.0,0.0,0.0,0.0,0.0,0.0,0.0,0.0,0.0,0.0,0.0,0.0,0.0,0.0,0.0,0.0,0.0,0.0,0.0,0.0,0.0,0.0,0.0,0.0,0.0,0.0,0.0,0.0,0.0,0.0,0.0,0.0,0.0,0.0,0.0,0.0,0.0,0.0,0.0,0.0,0.0,0.0,0.0,0.0,0.0,0.0,0.0,0.0,0.0,0.0,0.0,0.0,0.0,0.0,0.0,1.7285,1.5051,1.7599,1.7158,1.7974,1.7662,0.1064,0.0748,-0.2251,-0.0083,-0.0439,-0.2996,-0.7525,-0.63,-0.5891,-0.8528,-0.7367,-0.5093,0.2456,0.5663,0.5751,0.544,0.2828,0.2305,-0.1192,-0.2533,-0.4979,-0.2844],[0.0,0.0,0.0,0.0,0.0,0.0,0.0,0.0,0.0,0.0,0.0,0.0,0.0,0.0,0.0,0.0,0.0,0.0,0.0,0.0,0.0,0.0,0.0,0.0,0.0,0.0,0.0,0.0,0.0,0.0,0.0,0.0,0.0,0.0,0.0,0.0,0.0,0.0,0.0,0.0,0.0,0.0,0.0,0.0,0.0,0.0,0.0,0.0,0.0,0.0,0.0,0.0,0.0,0.0,0.0,0.0,0.0,0.0,0.0,0.0,0.0,0.0,0.0,0.0,0.0,0.0,0.0,0.0,0.0,0.0,0.0,0.0,0.0,0.0,0.0,0.0,0.0,0.0,0.0,0.0,0.0,0.0,0.0,0.0,0.0,0.0,0.0,0.0,0.0,0.0,0.0,0.0,0.0,0.0,0.0,0.0,0.0,0.0,0.0,0.0,0.0,0.0,0.0,0.0,0.0,0.0,0.0,0.0,0.0,0.0,0.0,0.0,0.0,0.0,0.0,1.0388,1.0208,0.95,1.0727],[0.0,0.0,0.0,0.0,0.0,0.0,0.0,0.0,0.0,0.0,0.0,0.0,0.0,0.0,0.0,0.0,0.0,0.0,0.0,0.0,0.0,0.0,0.0,0.0,0.0,0.0,0.0,0.0,0.0,0.0,0.0,0.0,0.0,0.0,0.0,0.0,0.0,0.0,0.0,0.0,0.0,0.0,0.0,0.0,0.0,0.0,0.0,0.0,0.0,0.0,0.0,0.0,0.0,0.0,0.0,0.0,0.0,0.0,0.0,0.0,0.0,0.0,0.0,0.0,0.0,0.0,0.0,0.0,0.0,0.0,0.0,0.0,0.0,0.0,0.0,0.0,0.0,0.0,0.0,0.0,0.0,0.0,0.0,0.0,0.0,0.0,0.0,0.0,0.0,0.0,0.0,1.0287,0.984,0.9499,1.0623,0.9543,0.9491,0.0192,0.0122,-0.031,-0.1993,-0.1519,-0.0991,-0.0159,0.0626,0.1437,0.1324,0.1864,0.0857,0.0265,0.0877,-0.0463,0.1335,0.0675,0.185,0.0841,0.0207,0.0996,-0.1178],[0.0,0.0,0.0,0.0,0.0,0.0,0.0,0.0,0.0,0.0,0.0,0.0,0.0,0.0,0.0,0.0,0.0,0.0,0.0,0.0,0.0,0.0,0.0,0.0,0.0,0.0,0.0,0.0,0.0,0.0,0.0,0.0,0.0,0.0,0.0,0.0,0.0,0.0,0.0,0.0,0.0,0.0,0.0,0.0,0.0,0.0,0.0,0.0,0.0,0.0,0.0,0.0,0.0,0.0,0.0,0.0,0.0,0.0,0.0,0.0,0.0,0.0,0.0,0.0,0.0,0.0,0.0,0.0,0.0,0.0,0.0,0.0,0.0,0.0,0.0,0.0,0.0,0.0,0.0,0.0,0.0,0.0,0.0,0.0,0.0,0.0,0.0,0.0,0.0,0.0,0.0,0.5972,0.6724,0.781,0.7429,0.8099,0.906,0.1283,0.0955,-0.0156,0.0631,-0.0172,-0.1808,-0.1178,-0.1,-0.0518,-0.1145,-0.1059,0.0896,0.2015,0.1208,0.0275,0.1301,0.1271,-0.0619,0.2456,0.1777,0.173,0.1888],[0.0,0.0,0.0,0.0,0.0,0.0,0.0,0.0,0.0,0.0,0.0,0.0,0.0,0.0,0.0,0.0,0.0,0.0,0.0,0.0,0.0,0.0,0.0,0.0,0.0,0.0,0.0,0.0,0.0,0.0,0.0,0.0,0.0,0.0,0.0,0.0,0.0,0.0,0.0,0.0,0.0,0.0,0.0,0.0,0.0,0.0,0.0,0.0,0.0,0.0,0.0,0.0,0.0,0.0,0.0,0.0,0.0,0.0,0.0,0.0,0.0,0.0,0.0,0.0,0.0,0.0,0.0,0.0,0.0,0.0,0.0,0.0,0.0,0.0,0.0,0.0,0.0,0.0,0.0,0.0,0.0,0.0,0.0,0.0,0.0,0.0,0.0,0.0,0.0,0.0,0.0,0.9899,1.0439,1.0245,0.9843,1.0191,0.95009999999999994,-0.0831,-0.0539,0.066,0.1268,0.0663,0.2476,0.1321,0.0644,0.0061,-0.065,-0.0114,-0.124,-0.1778,-0.2201,-0.2397,-0.1187,-0.1795,-0.1786,0.0639,0.178,0.0531,0.0507],[0.0,0.0,0.0,0.0,0.0,0.0,0.0,0.0,0.0,0.0,0.0,0.0,0.0,0.0,0.0,0.0,0.0,0.0,0.0,0.0,0.0,0.0,0.0,0.0,0.0,0.0,0.0,0.0,0.0,0.0,0.0,0.0,0.0,0.0,0.0,0.0,0.0,0.0,0.0,0.0,0.0,0.0,0.0,0.0,0.0,0.0,0.0,0.0,0.0,0.0,0.0,0.0,0.0,0.0,0.0,0.0,0.0,0.0,0.0,0.0,0.0,0.0,0.0,0.0,0.0,0.0,0.0,0.0,0.0,0.0,0.0,0.0,0.0,0.0,0.0,0.0,0.0,0.0,0.0,0.0,0.0,0.0,0.0,0.0,0.0,0.0,0.0,0.0,0.0,0.0,0.0,0.7924,0.7984,0.8866,0.9649,0.9547,1.0124,0.2628,0.2642,0.1638,0.1088,0.1339,0.1213,0.1996,0.1404,0.1704,0.1836,0.141,0.1299,0.3089,0.3734,0.1758,0.0755,0.0199,-0.0165,-0.6134,-0.6485,-0.4959,-0.4028],[0.0,0.0,0.0,0.0,0.0,0.0,0.0,0.0,0.0,0.0,0.0,0.0,0.0,0.0,0.0,0.0,0.0,0.0,0.0,0.0,0.0,0.0,0.0,0.0,0.0,0.0,0.0,0.0,0.0,0.0,0.0,0.0,0.0,0.0,0.0,0.0,0.0,0.0,0.0,0.0,0.0,0.0,0.0,0.0,0.0,0.0,0.0,0.0,0.0,0.0,0.0,0.0,0.0,0.0,0.0,0.0,0.0,0.0,0.0,0.0,0.0,0.0,0.0,0.0,0.0,0.0,0.0,0.0,0.0,0.0,0.0,0.0,0.0,0.0,0.0,0.0,0.0,0.0,0.0,0.0,0.0,0.0,0.0,0.0,0.0,0.0,0.0,0.0,0.0,0.0,0.0,1.8142,1.9432,1.934,1.9434,1.7612,1.8115,-0.8781,-1.0575,-1.0586,-1.0794,-0.9405,-1.0056,0.3254,0.2917,0.3214,0.4117,0.5398,0.5057,0.7499,0.8473,0.7206,0.7337,0.7265,0.8604,-1.0369,-0.9284,-0.812,-1.1189],[0.0,0.0,0.0,0.0,0.0,0.0,0.0,0.0,0.0,0.0,0.0,0.0,0.0,0.0,0.0,0.0,0.0,0.0,0.0,0.0,0.0,0.0,0.0,0.0,0.0,0.0,0.0,0.0,0.0,0.0,0.0,0.0,0.0,0.0,0.0,0.0,0.0,0.0,0.0,0.0,0.0,0.0,0.0,0.0,0.0,0.0,0.0,0.0,0.0,0.0,0.0,0.0,0.0,0.0,0.0,0.0,0.0,0.0,0.0,0.0,0.0,0.0,0.0,0.0,0.0,0.0,0.0,0.0,0.0,0.0,0.0,0.0,0.0,0.0,0.0,0.0,0.0,0.0,0.0,0.0,0.0,0.0,0.0,0.0,0.0,0.0,0.0,0.0,0.0,0.0,0.0,0.0,0.0,0.0,0.0,0.0,0.0,0.0,0.0,0.0,0.0,0.0,0.0,0.0,0.0,0.0,0.0,0.0,0.0,0.0,0.0,0.0,0.0,0.0,0.0,0.7762,0.72,0.7549,0.8571],[0.0,0.0,0.0,0.0,0.0,0.0,0.0,0.0,0.0,0.0,0.0,0.0,0.0,0.0,0.0,0.0,0.0,0.0,0.0,0.0,0.0,0.0,0.0,0.0,0.0,0.0,0.0,0.0,0.0,0.0,0.0,0.0,0.0,0.0,0.0,0.0,0.0,0.0,0.0,0.0,0.0,0.0,0.0,0.0,0.0,0.0,0.0,0.0,0.0,0.0,0.0,0.0,0.0,0.0,0.0,0.0,0.0,0.0,0.0,0.0,0.0,0.0,0.0,0.0,0.0,0.0,0.0,0.0,0.0,0.0,0.0,0.0,0.0,0.0,0.0,0.0,0.0,0.0,0.0,0.0,0.0,0.0,0.0,0.0,0.0,0.0,0.0,0.0,0.0,0.0,0.0,1.625,1.8426,1.885,1.9598,1.8284,1.8152,0.0854,-0.2818,-0.3516,-0.4687,-0.4674,-0.4101,0.0583,0.5704,0.3255,0.3927,0.6353,0.4979,0.0298,-0.3244,-0.1439,-0.5327,-0.611,-0.6793,-0.8698,-0.8169,-0.8332,-0.5225],[0.0,0.0,0.0,0.0,0.0,0.0,0.0,0.0,0.0,0.0,0.0,0.0,0.0,0.0,0.0,0.0,0.0,0.0,0.0,0.0,0.0,0.0,0.0,0.0,0.0,0.0,0.0,0.0,0.0,0.0,0.0,0.0,0.0,0.0,0.0,0.0,0.0,0.0,0.0,0.0,0.0,0.0,0.0,0.0,0.0,0.0,0.0,0.0,0.0,0.0,0.0,0.0,0.0,0.0,0.0,0.0,0.0,0.0,0.0,0.0,0.0,0.0,0.0,0.0,0.0,0.0,0.0,0.0,0.0,0.0,0.0,0.0,0.0,0.0,0.0,0.0,0.0,0.0,0.0,0.0,0.0,0.0,0.0,0.0,0.0,0.0,0.0,0.0,0.0,0.0,0.0,1.4543,1.4327,1.5427,1.549,1.4414,1.5466,-0.207,-0.2285,-0.427,-0.3869,-0.3357,-0.3839,-0.009,0.1307,0.1631,0.1057,0.0902,-0.0354,-0.3254,-0.3981,-0.5107,-0.5067,-0.4376,-0.3107,-0.2241,-0.2636,0.0433,0.0299],[0.0,0.0,0.0,0.0,0.0,0.0,0.0,0.0,0.0,0.0,0.0,0.0,0.0,0.0,0.0,0.0,0.0,0.0,0.0,0.0,0.0,0.0,0.0,0.0,0.0,0.0,0.0,0.0,0.0,0.0,0.0,0.0,0.0,0.0,0.0,0.0,0.0,0.0,0.0,0.0,0.0,0.0,0.0,0.0,0.0,0.0,0.0,0.0,0.0,0.0,0.0,0.0,0.0,0.0,0.0,0.0,0.0,0.0,0.0,0.0,0.0,0.0,0.0,0.0,0.0,0.0,0.0,0.0,0.0,0.0,0.0,0.0,0.0,0.0,0.0,0.0,0.0,0.0,0.0,0.0,0.0,0.0,0.0,0.0,0.0,0.0,0.0,0.0,0.0,0.0,0.0,1.2745,1.1281,1.0854,1.1589,1.1854,1.2311,-0.1416,-0.016,-0.0319,-0.1551,-0.2029,-0.2905,0.291,0.0958,0.0549,0.1305,0.0814,0.0679,-0.4765,-0.2604,-0.0358,0.0116,0.0699,0.1158,-0.3975,-0.3919,-0.3245,-0.3882],[0.0,0.0,0.0,0.0,0.0,0.0,0.0,0.0,0.0,0.0,0.0,0.0,0.0,0.0,0.0,0.0,0.0,0.0,0.0,0.0,0.0,0.0,0.0,0.0,0.0,0.0,0.0,0.0,0.0,0.0,0.0,0.0,0.0,0.0,0.0,0.0,0.0,0.0,0.0,0.0,0.0,0.0,0.0,0.0,0.0,0.0,0.0,0.0,0.0,0.0,0.0,0.0,0.0,0.0,0.0,0.0,0.0,0.0,0.0,0.0,0.0,0.0,0.0,0.0,0.0,0.0,0.0,0.0,0.0,0.0,0.0,0.0,0.0,0.0,0.0,0.0,0.0,0.0,0.0,0.0,0.0,0.0,0.0,0.0,0.0,0.0,0.0,0.0,0.0,0.0,0.0,2.1438,2.3185,2.0715,2.2181,2.2628,2.5786,0.0676,-0.2182,-0.0783,0.1052,-0.0802,-0.3456,-0.6603,-0.6082,-0.432,-0.6744,-0.524,-0.621,-0.1192,-0.0686,0.0011,-0.2157,-0.3072,-0.2873,-0.699,-0.6587,-0.826,-0.6834],[0.0,0.0,0.0,0.0,0.0,0.0,0.0,0.0,0.0,0.0,0.0,0.0,0.0,0.0,0.0,0.0,0.0,0.0,0.0,0.0,0.0,0.0,0.0,0.0,0.0,0.0,0.0,0.0,0.0,0.0,0.0,0.0,0.0,0.0,0.0,0.0,0.0,0.0,0.0,0.0,0.0,0.0,0.0,0.0,0.0,0.0,0.0,0.0,0.0,0.0,0.0,0.0,0.0,0.0,0.0,0.0,0.0,0.0,0.0,0.0,0.0,0.0,0.0,0.0,0.0,0.0,0.0,0.0,0.0,0.0,0.0,0.0,0.0,0.0,0.0,0.0,0.0,0.0,0.0,0.0,0.0,0.0,0.0,0.0,0.0,0.0,0.0,0.0,0.0,0.0,0.0,1.1423,1.068,0.9919,1.0143,1.0274,0.9921,-0.1221,-0.0762,0.0346,0.0298,0.0295,0.0786,0.0088,0.0779,0.0181,-0.0133,-0.0274,0.0318,-0.2193,-0.311,-0.3107,-0.2757,-0.327,-0.3862,-0.1231,-0.0331,-0.0403,-0.027],[0.0,0.0,0.0,0.0,0.0,0.0,0.0,0.0,0.0,0.0,0.0,0.0,0.0,0.0,0.0,0.0,0.0,0.0,0.0,0.0,0.0,0.0,0.0,0.0,0.0,0.0,0.0,0.0,0.0,0.0,0.0,0.0,0.0,0.0,0.0,0.0,0.0,0.0,0.0,0.0,0.0,0.0,0.0,0.0,0.0,0.0,0.0,0.0,0.0,0.0,0.0,0.0,0.0,0.0,0.0,0.0,0.0,0.0,0.0,0.0,0.0,0.0,0.0,0.0,0.0,0.0,0.0,0.0,0.0,0.0,0.0,0.0,0.0,0.0,0.0,0.0,0.0,0.0,0.0,0.0,0.0,0.0,0.0,0.0,0.0,0.0,0.0,0.0,0.0,0.0,0.0,0.5642,0.7025,0.6785,0.6166,0.735,0.8227,0.7543,0.528,0.6437,0.8377,0.7559,0.5034,0.3267,0.185,0.1435,0.1116,-0.2535,-0.2946,0.1853,0.5741,0.4576,-0.0731,0.1797,0.1887,-1.1811,-1.3326,-1.3197,-0.8332],[0.0,0.0,0.0,0.0,0.0,0.0,0.0,0.0,0.0,0.0,0.0,0.0,0.0,0.0,0.0,0.0,0.0,0.0,0.0,0.0,0.0,0.0,0.0,0.0,0.0,0.0,0.0,0.0,0.0,0.0,0.0,0.0,0.0,0.0,0.0,0.0,0.0,0.0,0.0,0.0,0.0,0.0,0.0,0.0,0.0,0.0,0.0,0.0,0.0,0.0,0.0,0.0,0.0,0.0,0.0,0.0,0.0,0.0,0.0,0.0,0.0,0.0,0.0,0.0,0.0,0.0,0.0,0.0,0.0,0.0,0.0,0.0,0.0,0.0,0.0,0.0,0.0,0.0,0.0,0.0,0.0,0.0,0.0,0.0,0.0,0.0,0.0,0.0,0.0,0.0,0.0,1.1478,1.2109,1.1693,1.2357,1.2468,1.128,0.0692,-0.2303,-0.2391,-0.3034,-0.2888,-0.1192,-0.3856,-0.1585,-0.0497,-0.0099,0.0136,-0.0815,-0.147,-0.1325,-0.2334,-0.318,-0.418,-0.3203,-0.0506,-0.0949,0.0005,0.004],[0.0,0.0,0.0,0.0,0.0,0.0,0.0,0.0,0.0,0.0,0.0,0.0,0.0,0.0,0.0,0.0,0.0,0.0,0.0,0.0,0.0,0.0,0.0,0.0,0.0,0.0,0.0,0.0,0.0,0.0,0.0,0.0,0.0,0.0,0.0,0.0,0.0,0.0,0.0,0.0,0.0,0.0,0.0,0.0,0.0,0.0,0.0,0.0,0.0,0.0,0.0,0.0,0.0,0.0,0.0,0.0,0.0,0.0,0.0,0.0,0.0,0.0,0.0,0.0,0.0,0.0,0.0,0.0,0.0,0.0,0.0,0.0,0.0,0.0,0.0,0.0,0.0,0.0,0.0,0.0,0.0,0.0,0.0,0.0,0.0,0.0,0.0,0.0,0.0,0.0,0.0,1.5538,1.4535,1.719,1.5909,1.6424,1.7196,-0.1793,-0.0307,-0.1658,0.3547,0.376,0.2575,0.4138,0.4602,0.1811,-0.407,-0.4886,-0.4339,-0.5538,-0.708,-0.4884,-0.2241,-0.1967,-0.3173,0.0947,-0.4261,-0.5004,-0.7269],[0.0,0.0,0.0,0.0,0.0,0.0,0.0,0.0,0.0,0.0,0.0,0.0,0.0,0.0,0.0,0.0,0.0,0.0,0.0,0.0,0.0,0.0,0.0,0.0,0.0,0.0,0.0,0.0,0.0,0.0,0.0,0.0,0.0,0.0,0.0,0.0,0.0,0.0,0.0,0.0,0.0,0.0,0.0,0.0,0.0,0.0,0.0,0.0,0.0,0.0,0.0,0.0,0.0,0.0,0.0,0.0,0.0,0.0,0.0,0.0,0.0,0.0,0.0,0.0,0.0,0.0,0.0,0.0,0.0,0.0,0.0,0.0,0.0,0.0,0.0,0.0,0.0,0.0,0.0,0.0,0.0,0.0,0.0,0.0,0.0,0.0,0.0,0.0,0.0,0.0,0.0,1.0067,0.9588,0.8993,0.8302,0.7869,0.7706,-0.3557,-0.3663,-0.3056,-0.2382,-0.1573,-0.2244,-0.0533,-0.0073,-0.0279,0.0236,0.1365,0.154,0.0303,-0.0141,0.0224,-0.0681,-0.1785,-0.1072,-0.1445,-0.1125,-0.1428,-0.0655],[0.0,0.0,0.0,0.0,0.0,0.0,0.0,0.0,0.0,0.0,0.0,0.0,0.0,0.0,0.0,0.0,0.0,0.0,0.0,0.0,0.0,0.0,0.0,0.0,0.0,0.0,0.0,0.0,0.0,0.0,0.0,0.0,0.0,0.0,0.0,0.0,0.0,0.0,0.0,0.0,0.0,0.0,0.0,0.0,0.0,0.0,0.0,0.0,0.0,0.0,0.0,0.0,0.0,0.0,0.0,0.0,0.0,0.0,0.0,0.0,0.0,0.0,0.0,0.0,0.0,0.0,0.0,0.0,0.0,0.0,0.0,0.0,0.0,0.0,0.0,0.0,0.0,0.0,0.0,0.0,0.0,0.0,0.0,0.0,0.0,0.0,0.0,0.0,0.0,0.0,0.0,0.0,0.0,0.0,0.0,0.0,0.0,0.0,0.0,0.0,0.0,0.0,0.0,0.0,0.0,0.0,0.0,0.0,0.0,0.0,0.0,0.0,0.0,0.0,0.0,0.3527,0.3426,0.4499,0.4742],[0.0,0.0,0.0,0.0,0.0,0.0,0.0,0.0,0.0,0.0,0.0,0.0,0.0,0.0,0.0,0.0,0.0,0.0,0.0,0.0,0.0,0.0,0.0,0.0,0.0,0.0,0.0,0.0,0.0,0.0,0.0,0.0,0.0,0.0,0.0,0.0,0.0,0.0,0.0,0.0,0.0,0.0,0.0,0.0,0.0,0.0,0.0,0.0,0.0,0.0,0.0,0.0,0.0,0.0,0.0,0.0,0.0,0.0,0.0,0.0,0.0,0.0,0.0,0.0,0.0,0.0,0.0,0.0,0.0,0.0,0.0,0.0,0.0,0.0,0.0,0.0,0.0,0.0,0.0,0.0,0.0,0.0,0.0,0.0,0.0,0.0,0.0,0.0,0.0,0.0,0.0,1.01,0.93,0.82,0.81,0.74,0.74,1.47,1.49,1.8,1.71,1.67,1.8,-0.95,-0.78,-1.18,-1.18,-1.04,-1.14,-1.02,-1.12,-0.95,-0.81,-0.86,-0.9,-0.15,-0.12,-0.08,-0.11],[0.0,0.0,0.0,0.0,0.0,0.0,0.0,0.0,0.0,0.0,0.0,0.0,0.0,0.0,0.0,0.0,0.0,0.0,0.0,0.0,0.0,0.0,0.0,0.0,0.0,0.0,0.0,0.0,0.0,0.0,0.0,0.0,0.0,0.0,0.0,0.0,0.0,0.0,0.0,0.0,0.0,0.0,0.0,0.0,0.0,0.0,0.0,0.0,0.0,0.0,0.0,0.0,0.0,0.0,0.0,0.0,0.0,0.0,0.0,0.0,0.0,0.0,0.0,0.0,0.0,0.0,0.0,0.0,0.0,0.0,0.0,0.0,0.0,0.0,0.0,0.0,0.0,0.0,0.0,0.0,0.0,0.0,0.0,0.0,0.0,0.0,0.0,0.0,0.0,0.0,0.0,0.0,0.0,0.0,0.0,0.0,0.0,0.5151,0.5025,0.4837,0.3835,0.3587,0.3618,-0.0172,-0.0591,0.0006,0.1629,0.1942,0.1035,0.1293,0.1699,0.0932,-0.0115,0.0065,0.0508,-0.0932,-0.0876,-0.0741,-0.1559],[0.0,0.0,0.0,0.0,0.0,0.0,0.0,0.0,0.0,0.0,0.0,0.0,0.0,0.0,0.0,0.0,0.0,0.0,0.0,0.0,0.0,0.0,0.0,0.0,0.0,0.0,0.0,0.0,0.0,0.0,0.0,0.0,0.0,0.0,0.0,0.0,0.0,0.0,0.0,0.0,0.0,0.0,0.0,0.0,0.0,0.0,0.0,0.0,0.0,0.0,0.0,0.0,0.0,0.0,0.0,0.0,0.0,0.0,0.0,0.0,0.0,0.0,0.0,0.0,0.0,0.0,0.0,0.0,0.0,0.0,0.0,0.0,0.0,0.0,0.0,0.0,0.0,0.0,0.0,0.0,0.0,0.0,0.0,0.0,0.0,0.0,0.0,0.0,0.0,0.0,0.0,1.4023,1.7082,1.4921,1.22,1.0823,0.8716,-0.2421,-0.8091,-0.5667,-0.2111,0.0929,0.3263,0.3434,0.4402,0.2796,0.0687,-0.438,-0.5025,-0.9254,-0.7905,-0.5988,-0.5809,-0.2567,-0.2139,-0.0352,-0.1075,-0.2493,-0.1242],[0.0,0.0,0.0,0.0,0.0,0.0,0.0,0.0,0.0,0.0,0.0,0.0,0.0,0.0,0.0,0.0,0.0,0.0,0.0,0.0,0.0,0.0,0.0,0.0,0.0,0.0,0.0,0.0,0.0,0.0,0.0,0.0,0.0,0.0,0.0,0.0,0.0,0.0,0.0,0.0,0.0,0.0,0.0,0.0,0.0,0.0,0.0,0.0,0.0,0.0,0.0,0.0,0.0,0.0,0.0,0.0,0.0,0.0,0.0,0.0,0.0,0.0,0.0,0.0,0.0,0.0,0.0,0.0,0.0,0.0,0.0,0.0,0.0,0.0,0.0,0.0,0.0,0.0,0.0,0.0,0.0,0.0,0.0,0.0,0.0,0.0,0.0,0.0,0.0,0.0,0.0,0.8163,0.5921,0.5835,0.5997,0.6557,0.5972,0.1814,0.5526,0.5775,0.5082,0.5128,0.5967,-0.1907,-0.3945,-0.3202,-0.2273,-0.2478,-0.3248,0.1341,0.1749,0.0823,0.0758,-0.0279,-0.0336,-0.5026,-0.5306,-0.5213,-0.589],[0.0,0.0,0.0,0.0,0.0,0.0,0.0,0.0,0.0,0.0,0.0,0.0,0.0,0.0,0.0,0.0,0.0,0.0,0.0,0.0,0.0,0.0,0.0,0.0,0.0,0.0,0.0,0.0,0.0,0.0,0.0,0.0,0.0,0.0,0.0,0.0,0.0,0.0,0.0,0.0,0.0,0.0,0.0,0.0,0.0,0.0,0.0,0.0,0.0,0.0,0.0,0.0,0.0,0.0,0.0,0.0,0.0,0.0,0.0,0.0,0.0,0.0,0.0,0.0,0.0,0.0,0.0,0.0,0.0,0.0,0.0,0.0,0.0,0.0,0.0,0.0,0.0,0.0,0.0,0.0,0.0,0.0,0.0,0.0,0.0,0.0,0.0,0.0,0.0,0.0,0.0,1.085,1.0234,0.995,0.9427,0.8384,0.8609,0.0399,0.0859,0.121,0.1498,0.2358,0.1705,0.5002,0.4892,0.4978,0.6455,0.3781,0.2267,-0.2994,-0.2447,-0.2901,-0.3597,-0.1093,0.0974,-1.1269,-1.1379,-1.1105,-1.1591],[0.0,0.0,0.0,0.0,0.0,0.0,0.0,0.0,0.0,0.0,0.0,0.0,0.0,0.0,0.0,0.0,0.0,0.0,0.0,0.0,0.0,0.0,0.0,0.0,0.0,0.0,0.0,0.0,0.0,0.0,0.0,0.0,0.0,0.0,0.0,0.0,0.0,0.0,0.0,0.0,0.0,0.0,0.0,0.0,0.0,0.0,0.0,0.0,0.0,0.0,0.0,0.0,0.0,0.0,0.0,0.0,0.0,0.0,0.0,0.0,0.0,0.0,0.0,0.0,0.0,0.0,0.0,0.0,0.0,0.0,0.0,0.0,0.0,0.0,0.0,0.0,0.0,0.0,0.0,0.0,0.0,0.0,0.0,0.0,0.0,0.0,0.0,0.0,0.0,0.0,0.0,0.0,0.0,0.0,0.0,0.0,0.0,0.0,0.0,0.0,0.0,0.0,0.0,0.0,0.0,0.0,0.0,0.0,0.0,0.0,0.0,0.0,0.0,0.0,0.0,0.0692,0.0695,0.0701,0.0661],[0.0,0.0,0.0,0.0,0.0,0.0,0.0,0.0,0.0,0.0,0.0,0.0,0.0,0.0,0.0,0.0,0.0,0.0,0.0,0.0,0.0,0.0,0.0,0.0,0.0,0.0,0.0,0.0,0.0,0.0,0.0,0.0,0.0,0.0,0.0,0.0,0.0,0.0,0.0,0.0,0.0,0.0,0.0,0.0,0.0,0.0,0.0,0.0,0.0,0.0,0.0,0.0,0.0,0.0,0.0,0.0,0.0,0.0,0.0,0.0,0.0,0.0,0.0,0.0,0.0,0.0,0.0,0.0,0.0,0.0,0.0,0.0,0.0,0.0,0.0,0.0,0.0,0.0,0.0,0.0,0.0,0.0,0.0,0.0,0.0,0.0,0.0,0.0,0.0,0.0,0.0,0.0,0.0,0.0,0.0,0.0,0.0,0.0,0.0,0.0,0.0,0.0,0.0,0.0,0.0,0.0,0.0,0.0,0.0,0.2316,0.2366,0.2289,0.2423,0.2355,0.2384,-0.1928,-0.1947,-0.1872,-0.2001],[0.0,0.0,0.0,0.0,0.0,0.0,0.0,0.0,0.0,0.0,0.0,0.0,0.0,0.0,0.0,0.0,0.0,0.0,0.0,0.0,0.0,0.0,0.0,0.0,0.0,0.0,0.0,0.0,0.0,0.0,0.0,0.0,0.0,0.0,0.0,0.0,0.0,0.0,0.0,0.0,0.0,0.0,0.0,0.0,0.0,0.0,0.0,0.0,0.0,0.0,0.0,0.0,0.0,0.0,0.0,0.0,0.0,0.0,0.0,0.0,0.0,0.0,0.0,0.0,0.0,0.0,0.0,0.0,0.0,0.0,0.0,0.0,0.0,0.0,0.0,0.0,0.0,0.0,0.0,0.0,0.0,0.0,0.0,0.0,0.0,0.0,0.0,0.0,0.0,0.0,0.0,1.0044,0.8056,1.0045,0.8567,0.9421,1.0218,-0.4094,-0.3016,-0.5244,-0.4092,-0.4987,-0.5841,-0.2841,-0.1907,-0.2092,-0.1876,-0.2159,-0.2214,-0.3108,-0.3132,-0.2709,-0.26,-0.2275,-0.2163,0.0,0.0,0.0,0.0],[0.0,0.0,0.0,0.0,0.0,0.0,0.0,0.0,0.0,0.0,0.0,0.0,0.0,0.0,0.0,0.0,0.0,0.0,0.0,0.0,0.0,0.0,0.0,0.0,0.0,0.0,0.0,0.0,0.0,0.0,0.0,0.0,0.0,0.0,0.0,0.0,0.0,0.0,0.0,0.0,0.0,0.0,0.0,0.0,0.0,0.0,0.0,0.0,0.0,0.0,0.0,0.0,0.0,0.0,0.0,0.0,0.0,0.0,0.0,0.0,0.0,0.0,0.0,0.0,0.0,0.0,0.0,0.0,0.0,0.0,0.0,0.0,0.0,0.0,0.0,0.0,0.0,0.0,0.0,0.0,0.0,0.0,0.0,0.0,0.0,0.0,0.0,0.0,0.0,0.0,0.0,1.2812,1.1599,1.0439,1.0698,1.0556,1.029,-0.2838,-0.1477,-0.17,-0.2639,-0.2241,-0.1794,-0.0842,-0.0829,0.0714,0.1808,0.1127,-0.0158,-0.049,0.0003,-0.0551,-0.0953,-0.048,0.1045,-0.8643,-0.9296,-0.8903,-0.8914],[0.0,0.0,0.0,0.0,0.0,0.0,0.0,0.0,0.0,0.0,0.0,0.0,0.0,0.0,0.0,0.0,0.0,0.0,0.0,0.0,0.0,0.0,0.0,0.0,0.0,0.0,0.0,0.0,0.0,0.0,0.0,0.0,0.0,0.0,0.0,0.0,0.0,0.0,0.0,0.0,0.0,0.0,0.0,0.0,0.0,0.0,0.0,0.0,0.0,0.0,0.0,0.0,0.0,0.0,0.0,0.0,0.0,0.0,0.0,0.0,0.0,0.0,0.0,0.0,0.0,0.0,0.0,0.0,0.0,0.0,0.0,0.0,0.0,0.0,0.0,0.0,0.0,0.0,0.0,0.0,0.0,0.0,0.0,0.0,0.0,0.0,0.0,0.0,0.0,0.0,0.0,1.4698,1.3567,1.2496,1.3454,1.2579,1.4306,0.0558,0.1049,0.1449,-0.0502,-0.0941,-0.3062,-0.552,-0.644,-0.6022,-0.4938,-0.4149,-0.312,-0.282,-0.2142,-0.2194,-0.3148,-0.2067,-0.2476,-0.6917,-0.6034,-0.5729,-0.4866],[0.0,0.0,0.0,0.0,0.0,0.0,0.0,0.0,0.0,0.0,0.0,0.0,0.0,0.0,0.0,0.0,0.0,0.0,0.0,0.0,0.0,0.0,0.0,0.0,0.0,0.0,0.0,0.0,0.0,0.0,0.0,0.0,0.0,0.0,0.0,0.0,0.0,0.0,0.0,0.0,0.0,0.0,0.0,0.0,0.0,0.0,0.0,0.0,0.0,0.0,0.0,0.0,0.0,0.0,0.0,0.0,0.0,0.0,0.0,0.0,0.0,0.0,0.0,0.0,0.0,0.0,0.0,0.0,0.0,0.0,0.0,0.0,0.0,0.0,0.0,0.0,0.0,0.0,0.0,0.0,0.0,0.0,0.0,0.0,0.0,0.0,0.0,0.0,0.0,0.0,0.0,1.657,1.9138,2.1358,2.1158,2.1765,2.1814,-0.2288,-0.5664,-0.9131,-0.8091,-0.9641,-0.9656,-0.2706,-0.4181,-0.3406,-0.4265,-0.3302,-0.356,-1.1575,-0.9293,-0.8822,-0.8802,-0.8822,-0.8598,0.0,0.0,0.0,0.0],[0.0,0.0,0.0,0.0,0.0,0.0,0.0,0.0,0.0,0.0,0.0,0.0,0.0,0.0,0.0,0.0,0.0,0.0,0.0,0.0,0.0,0.0,0.0,0.0,0.0,0.0,0.0,0.0,0.0,0.0,0.0,0.0,0.0,0.0,0.0,0.0,0.0,0.0,0.0,0.0,0.0,0.0,0.0,0.0,0.0,0.0,0.0,0.0,0.0,0.0,0.0,0.0,0.0,0.0,0.0,0.0,0.0,0.0,0.0,0.0,0.0,0.0,0.0,0.0,0.0,0.0,0.0,0.0,0.0,0.0,0.0,0.0,0.0,0.0,0.0,0.0,0.0,0.0,0.0,0.0,0.0,0.0,0.0,0.0,0.0,0.0,0.0,0.0,0.0,0.0,0.0,0.337,0.2903,0.2187,0.188,0.2429,0.2226,-0.337,-0.2903,-0.2187,-0.188,-0.2429,-0.2226,0.0,0.0,0.0,0.0,0.0,0.0,0.0,0.0,0.0,0.0,0.0,0.0,0.0,0.0,0.0,0.0],[0.0,0.0,0.0,0.0,0.0,0.0,0.0,0.0,0.0,0.0,0.0,0.0,0.0,0.0,0.0,0.0,0.0,0.0,0.0,0.0,0.0,0.0,0.0,0.0,0.0,0.0,0.0,0.0,0.0,0.0,0.0,0.0,0.0,0.0,0.0,0.0,0.0,0.0,0.0,0.0,0.0,0.0,0.0,0.0,0.0,0.0,0.0,0.0,0.0,0.0,0.0,0.0,0.0,0.0,0.0,0.0,0.0,0.0,0.0,0.0,0.0,0.0,0.0,0.0,0.0,0.0,0.0,0.0,0.0,0.0,0.0,0.0,0.0,0.0,0.0,0.0,0.0,0.0,0.0,0.0,0.0,0.0,0.0,0.0,0.0,0.0,0.0,0.0,0.0,0.0,0.0,0.9737,0.8491,0.8652,0.8709,0.8534,0.6138,-0.3519,0.0981,0.1904,0.1324,0.0981,0.3942,-0.6219,-0.9472,-1.0556,-1.0033,-0.9515,-1.0079,0.0,0.0,0.0,0.0,0.0,0.0,0.0,0.0,0.0,0.0],[0.0,0.0,0.0,0.0,0.0,0.0,0.0,0.0,0.0,0.0,0.0,0.0,0.0,0.0,0.0,0.0,0.0,0.0,0.0,0.0,0.0,0.0,0.0,0.0,0.0,0.0,0.0,0.0,0.0,0.0,0.0,0.0,0.0,0.0,0.0,0.0,0.0,0.0,0.0,0.0,0.0,0.0,0.0,0.0,0.0,0.0,0.0,0.0,0.0,0.0,0.0,0.0,0.0,0.0,0.0,0.0,0.0,0.0,0.0,0.0,0.0,0.0,0.0,0.0,0.0,0.0,0.0,0.0,0.0,0.0,0.0,0.0,0.0,0.0,0.0,0.0,0.0,0.0,0.0,0.0,0.0,0.0,0.0,0.0,0.0,0.0,0.0,0.0,0.0,0.0,0.0,0.6788,0.871,0.8259,0.8456,0.8234,0.805,-0.6788,-0.871,-0.8259,-0.8456,-0.8234,-0.805,0.0,0.0,0.0,0.0,0.0,0.0,0.0,0.0,0.0,0.0,0.0,0.0,0.0,0.0,0.0,0.0],[0.0,0.0,0.0,0.0,0.0,0.0,0.0,0.0,0.0,0.0,0.0,0.0,0.0,0.0,0.0,0.0,0.0,0.0,0.0,0.0,0.0,0.0,0.0,0.0,0.0,0.0,0.0,0.0,0.0,0.0,0.0,0.0,0.0,0.0,0.0,0.0,0.0,0.0,0.0,0.0,0.0,0.0,0.0,0.0,0.0,0.0,0.0,0.0,0.0,0.0,0.0,0.0,0.0,0.0,0.0,0.0,0.0,0.0,0.0,0.0,0.0,0.0,0.0,0.0,0.0,0.0,0.0,0.0,0.0,0.0,0.0,0.0,0.0,0.0,0.0,0.0,0.0,0.0,0.0,0.0,0.0,0.0,0.0,0.0,0.0,0.0,0.0,0.0,0.0,0.0,0.0,0.6887,0.7174,0.741,0.7928,0.831,0.7873,-0.1037,-0.132,-0.1395,-0.1532,-0.1371,-0.0397,-0.585,-0.5854,-0.6015,-0.6396,-0.6939,-0.7477,0.0,0.0,0.0,0.0,0.0,0.0,0.0,0.0,0.0,0.0],[0.0,0.0,0.0,0.0,0.0,0.0,0.0,0.0,0.0,0.0,0.0,0.0,0.0,0.0,0.0,0.0,0.0,0.0,0.0,0.0,0.0,0.0,0.0,0.0,0.0,0.0,0.0,0.0,0.0,0.0,0.0,0.0,0.0,0.0,0.0,0.0,0.0,0.0,0.0,0.0,0.0,0.0,0.0,0.0,0.0,0.0,0.0,0.0,0.0,0.0,0.0,0.0,0.0,0.0,0.0,0.0,0.0,0.0,0.0,0.0,0.0,0.0,0.0,0.0,0.0,0.0,0.0,0.0,0.0,0.0,0.0,0.0,0.0,0.0,0.0,0.0,0.0,0.0,0.0,0.0,0.0,0.0,0.0,0.0,0.0,0.0,0.0,0.0,0.0,0.0,0.0,0.9565,0.8851,0.8372,0.8039,0.8766,0.8726,-0.0221,0.1099,0.1515,0.2672,0.2379,0.2091,0.0822,0.123,-0.0307,-0.136,-0.155,-0.1134,-0.6058,-0.7233,-0.4892,-0.5454,-0.562,-0.5886,-0.4108,-0.3947,-0.4688,-0.3897],[0.0,0.0,0.0,0.0,0.0,0.0,0.0,0.0,0.0,0.0,0.0,0.0,0.0,0.0,0.0,0.0,0.0,0.0,0.0,0.0,0.0,0.0,0.0,0.0,0.0,0.0,0.0,0.0,0.0,0.0,0.0,0.0,0.0,0.0,0.0,0.0,0.0,0.0,0.0,0.0,0.0,0.0,0.0,0.0,0.0,0.0,0.0,0.0,0.0,0.0,0.0,0.0,0.0,0.0,0.0,0.0,0.0,0.0,0.0,0.0,0.0,0.0,0.0,0.0,0.0,0.0,0.0,0.0,0.0,0.0,0.0,0.0,0.0,0.0,0.0,0.0,0.0,0.0,0.0,0.0,0.0,0.0,0.0,0.0,0.0,0.0,0.0,0.0,0.0,0.0,0.0,1.8757,1.7718,1.693,1.609,1.6449,1.5492,-0.1126,0.6928,0.6558,0.9521,0.8566,1.1041,0.2743,-0.2919,-0.3435,-0.6623,-0.5587,-2.6533,-2.0375,-2.1726,-2.0053,-1.8988,-1.9428,0.0,0.0,0.0,0.0,0.0],[0.0,0.0,0.0,0.0,0.0,0.0,0.0,0.0,0.0,0.0,0.0,0.0,0.0,0.0,0.0,0.0,0.0,0.0,0.0,0.0,0.0,0.0,0.0,0.0,0.0,0.0,0.0,0.0,0.0,0.0,0.0,0.0,0.0,0.0,0.0,0.0,0.0,0.0,0.0,0.0,0.0,0.0,0.0,0.0,0.0,0.0,0.0,0.0,0.0,0.0,0.0,0.0,0.0,0.0,0.0,0.0,0.0,0.0,0.0,0.0,0.0,0.0,0.0,0.0,0.0,0.0,0.0,0.0,0.0,0.0,0.0,0.0,0.0,0.0,0.0,0.0,0.0,0.0,0.0,0.0,0.0,0.0,0.0,0.0,0.0,0.0,0.0,0.0,0.0,0.0,0.0,1.0564,1.2297,1.2421,1.1098,1.0679,0.5499,-0.6703,-0.8329,-0.9153,-0.7812,-0.7261,-0.1234,-0.007,0.1241,0.1324,0.2261,0.2392,0.1286,-0.379,-0.5208,-0.4591,-0.5547,-0.5809,-0.5551,0.0,0.0,0.0,0.0],[0.0,0.0,0.0,0.0,0.0,0.0,0.0,0.0,0.0,0.0,0.0,0.0,0.0,0.0,0.0,0.0,0.0,0.0,0.0,0.0,0.0,0.0,0.0,0.0,0.0,0.0,0.0,0.0,0.0,0.0,0.0,0.0,0.0,0.0,0.0,0.0,0.0,0.0,0.0,0.0,0.0,0.0,0.0,0.0,0.0,0.0,0.0,0.0,0.0,0.0,0.0,0.0,0.0,0.0,0.0,0.0,0.0,0.0,0.0,0.0,0.0,0.0,0.0,0.0,0.0,0.0,0.0,0.0,0.0,0.0,0.0,0.0,0.0,0.0,0.0,0.0,0.0,0.0,0.0,0.0,0.0,0.0,0.0,0.0,0.0,0.0,0.0,0.0,0.0,0.0,0.0,2.5772,2.5547,2.5693,2.517,2.6804,2.6055,-0.2885,-0.0847,-0.1187,-0.3035,-0.165,-0.2114,0.1123,0.0346,0.1018,0.5195,0.2162,0.5493,0.2828,0.1393,0.2745,0.0793,0.3347,0.312,-2.6838,-2.644,-2.8269,-2.8123],[0.0,0.0,0.0,0.0,0.0,0.0,0.0,0.0,0.0,0.0,0.0,0.0,0.0,0.0,0.0,0.0,0.0,0.0,0.0,0.0,0.0,0.0,0.0,0.0,0.0,0.0,0.0,0.0,0.0,0.0,0.0,0.0,0.0,0.0,0.0,0.0,0.0,0.0,0.0,0.0,0.0,0.0,0.0,0.0,0.0,0.0,0.0,0.0,0.0,0.0,0.0,0.0,0.0,0.0,0.0,0.0,0.0,0.0,0.0,0.0,0.0,0.0,0.0,0.0,0.0,0.0,0.0,0.0,0.0,0.0,0.0,0.0,0.0,0.0,0.0,0.0,0.0,0.0,0.0,0.0,0.0,0.0,0.0,0.0,0.0,0.0,0.0,0.0,0.0,0.0,0.0,0.908,0.9168,0.7848,0.6984,0.6208,0.589,-0.1613,-0.259,-0.181,-0.0887,-0.1083,-0.1301,-0.3721,-0.2851,-0.249,-0.2477,-0.1646,-0.1062,-0.3747,-0.3727,-0.3547,-0.3621,-0.3479,-0.3526,0.0,0.0,0.0,0.0],[0.0,0.0,0.0,0.0,0.0,0.0,0.0,0.0,0.0,0.0,0.0,0.0,0.0,0.0,0.0,0.0,0.0,0.0,0.0,0.0,0.0,0.0,0.0,0.0,0.0,0.0,0.0,0.0,0.0,0.0,0.0,0.0,0.0,0.0,0.0,0.0,0.0,0.0,0.0,0.0,0.0,0.0,0.0,0.0,0.0,0.0,0.0,0.0,0.0,0.0,0.0,0.0,0.0,0.0,0.0,0.0,0.0,0.0,0.0,0.0,0.0,0.0,0.0,0.0,0.0,0.0,0.0,0.0,0.0,0.0,0.0,0.0,0.0,0.0,0.0,0.0,0.0,0.0,0.0,0.0,0.0,0.0,0.0,0.0,0.0,0.0,0.0,0.0,0.0,0.0,0.0,1.1404,1.4342,1.5831,1.4637,1.412,1.4447,-0.0202,-0.4764,-0.3378,-0.0803,-0.3625,-0.5307,-0.4159,-0.3108,-0.723,-0.8679,-0.6015,-0.4267,-0.5275,-0.4577,-0.3532,-0.3811,-0.316,-0.3598,-0.1768,-0.1893,-0.1692,-0.1344],[0.0,0.0,0.0,0.0,0.0,0.0,0.0,0.0,0.0,0.0,0.0,0.0,0.0,0.0,0.0,0.0,0.0,0.0,0.0,0.0,0.0,0.0,0.0,0.0,0.0,0.0,0.0,0.0,0.0,0.0,0.0,0.0,0.0,0.0,0.0,0.0,0.0,0.0,0.0,0.0,0.0,0.0,0.0,0.0,0.0,0.0,0.0,0.0,0.0,0.0,0.0,0.0,0.0,0.0,0.0,0.0,0.0,0.0,0.0,0.0,0.0,0.0,0.0,0.0,0.0,0.0,0.0,0.0,0.0,0.0,0.0,0.0,0.0,0.0,0.0,0.0,0.0,0.0,0.0,0.0,0.0,0.0,0.0,0.0,0.0,0.0,0.0,0.0,0.0,0.0,0.0,0.7795,0.7614,0.781,0.7572,0.7539,0.7142,-0.0564,0.1137,0.0839,0.045,0.029,-0.0279,0.0559,-0.139,-0.2269,-0.1374,-0.1468,0.0098,-0.779,-0.7362,-0.638,-0.6648,-0.6361,-0.6961,0.0,0.0,0.0,0.0],[0.0,0.0,0.0,0.0,0.0,0.0,0.0,0.0,0.0,0.0,0.0,0.0,0.0,0.0,0.0,0.0,0.0,0.0,0.0,0.0,0.0,0.0,0.0,0.0,0.0,0.0,0.0,0.0,0.0,0.0,0.0,0.0,0.0,0.0,0.0,0.0,0.0,0.0,0.0,0.0,0.0,0.0,0.0,0.0,0.0,0.0,0.0,0.0,0.0,0.0,0.0,0.0,0.0,0.0,0.0,0.0,0.0,0.0,0.0,0.0,0.0,0.0,0.0,0.0,0.0,0.0,0.0,0.0,0.0,0.0,0.0,0.0,0.0,0.0,0.0,0.0,0.0,0.0,0.0,0.0,0.0,0.0,0.0,0.0,0.0,0.0,0.0,0.0,0.0,0.0,0.0,0.4633,0.4132,0.443,0.4489,0.4093,0.4034,-0.053,-0.0005,-0.0435,-0.0392,-0.0357,-0.0258,-0.273,-0.2878,-0.2806,-0.2888,-0.3009,-0.3178,-0.1372,-0.1249,-0.119,-0.1209,-0.0727,-0.0599,0.0,0.0,0.0,0.0],[0.0,0.0,0.0,0.0,0.0,0.0,0.0,0.0,0.0,0.0,0.0,0.0,0.0,0.0,0.0,0.0,0.0,0.0,0.0,0.0,0.0,0.0,0.0,0.0,0.0,0.0,0.0,0.0,0.0,0.0,0.0,0.0,0.0,0.0,0.0,0.0,0.0,0.0,0.0,0.0,0.0,0.0,0.0,0.0,0.0,0.0,0.0,0.0,0.0,0.0,0.0,0.0,0.0,0.0,0.0,0.0,0.0,0.0,0.0,0.0,0.0,0.0,0.0,0.0,0.0,0.0,0.0,0.0,0.0,0.0,0.0,0.0,0.0,0.0,0.0,0.0,0.0,0.0,0.0,0.0,0.0,0.0,0.0,0.0,0.0,0.0,0.0,0.0,0.0,0.0,0.0,0.7884,0.8172,0.8894,0.8918,1.0073,0.9554,0.192,0.1652,0.2718,0.3203,0.3166,0.3434,0.3048,0.2751,0.0973,0.2504,0.1281,0.3173,-1.2852,-1.2574,-1.2584,-1.4626,-1.452,-1.6161,0.0,0.0,0.0,0.0],[0.0,0.0,0.0,0.0,0.0,0.0,0.0,0.0,0.0,0.0,0.0,0.0,0.0,0.0,0.0,0.0,0.0,0.0,0.0,0.0,0.0,0.0,0.0,0.0,0.0,0.0,0.0,0.0,0.0,0.0,0.0,0.0,0.0,0.0,0.0,0.0,0.0,0.0,0.0,0.0,0.0,0.0,0.0,0.0,0.0,0.0,0.0,0.0,0.0,0.0,0.0,0.0,0.0,0.0,0.0,0.0,0.0,0.0,0.0,0.0,0.0,0.0,0.0,0.0,0.0,0.0,0.0,0.0,0.0,0.0,0.0,0.0,0.0,0.0,0.0,0.0,0.0,0.0,0.0,0.0,0.0,0.0,0.0,0.0,0.0,0.0,0.0,0.0,0.0,0.0,0.0,1.0293,0.9983,1.1173,1.0226,0.8837,0.8127,0.0632,-0.2435,-0.3278,-0.1354,0.1404,0.0843,-0.1928,-0.0125,-0.0482,0.0499,-0.2341,-0.2237,-0.8997,-0.7423,-0.7413,-0.9371,-0.79,-0.6734,0.0,0.0,0.0,0.0],[0.0,0.0,0.0,0.0,0.0,0.0,0.0,0.0,0.0,0.0,0.0,0.0,0.0,0.0,0.0,0.0,0.0,0.0,0.0,0.0,0.0,0.0,0.0,0.0,0.0,0.0,0.0,0.0,0.0,0.0,0.0,0.0,0.0,0.0,0.0,0.0,0.0,0.0,0.0,0.0,0.0,0.0,0.0,0.0,0.0,0.0,0.0,0.0,0.0,0.0,0.0,0.0,0.0,0.0,0.0,0.0,0.0,0.0,0.0,0.0,0.0,0.0,0.0,0.0,0.0,0.0,0.0,0.0,0.0,0.0,0.0,0.0,0.0,0.0,0.0,0.0,0.0,0.0,0.0,0.0,0.0,0.0,0.0,0.0,0.0,0.0,0.0,0.0,0.0,0.0,0.0,0.6753,0.7264,0.7703,0.7214,0.7218,0.8417,-0.6753,-0.7264,-0.7703,-0.7214,-0.7218,-0.8417,0.0,0.0,0.0,0.0,0.0,0.0,0.0,0.0,0.0,0.0,0.0,0.0,0.0,0.0,0.0,0.0],[0.0,0.0,0.0,0.0,0.0,0.0,0.0,0.0,0.0,0.0,0.0,0.0,0.0,0.0,0.0,0.0,0.0,0.0,0.0,0.0,0.0,0.0,0.0,0.0,0.0,0.0,0.0,0.0,0.0,0.0,0.0,0.0,0.0,0.0,0.0,0.0,0.0,0.0,0.0,0.0,0.0,0.0,0.0,0.0,0.0,0.0,0.0,0.0,0.0,0.0,0.0,0.0,0.0,0.0,0.0,0.0,0.0,0.0,0.0,0.0,0.0,0.0,0.0,0.0,0.0,0.0,0.0,0.0,0.0,0.0,0.0,0.0,0.0,0.0,0.0,0.0,0.0,0.0,0.0,0.0,0.0,0.0,0.0,0.0,0.0,0.0,0.0,0.0,0.0,0.0,0.0,1.215,1.1814,1.1823,1.2057,1.2168,1.1043,-0.3847,-0.3358,-0.3714,-0.417,-0.3034,-0.1564,-0.2281,-0.2513,-0.1798,-0.0839,-0.2773,-0.3879,-0.6022,-0.5943,-0.6311,-0.7048,-0.6362,-0.5601,0.0,0.0,0.0,0.0]],"VXNFMH.F-LU^JULIAN(OS_TOP_HLDG_TOTPCPRTCHG(ALL,-120M,0CQ,MTD,,ALL,6M,EQ).DATES)":"#NUM","VXNFMH.F-LU^OS_TOP_HLDG_TOTPCPRTCHG(ALL,42064,0CQ,MTD,,ALL,6M,EQ)":[[0.0,0.0,0.0,0.0,0.0,0.0,0.0,0.0,0.0,0.0,0.0,0.0,0.0,0.0,0.0,0.0,0.0,0.0,0.0,0.0,0.0,0.0,0.0,0.0,0.0,0.0,0.0,0.0,0.0,0.0,0.0,0.0,0.0,0.0,0.0,0.0,0.0,0.0,0.0,0.0,0.0,0.0,0.0,0.0,0.0,0.0,0.0,0.0,0.0,0.0,0.0,0.0,0.0,0.0,0.0,0.0,0.0,0.0,0.0,0.0,0.0,0.0,0.0,0.0,0.0,0.0,0.0,0.0,0.0,0.0,0.0,0.0,0.0,0.0,0.0,0.0,0.0,0.0,0.0,0.0,0.0,0.0,0.0,0.0,0.0,0.0,0.0,0.0,0.0,0.0,1.4408,1.4259,1.5309,1.5982,1.603,1.5901,-0.0314,-0.0194,-0.2665,-0.2905,-0.2993,-0.1299,0.2637,0.3244,0.3187,0.2354,0.3202,0.1803,0.0959,0.0715,0.352,0.3994,0.3394,0.4136,0.7111,0.9302,1.0959,1.3235],[0.0,0.0,0.0,0.0,0.0,0.0,0.0,0.0,0.0,0.0,0.0,0.0,0.0,0.0,0.0,0.0,0.0,0.0,0.0,0.0,0.0,0.0,0.0,0.0,0.0,0.0,0.0,0.0,0.0,0.0,0.0,0.0,0.0,0.0,0.0,0.0,0.0,0.0,0.0,0.0,0.0,0.0,0.0,0.0,0.0,0.0,0.0,0.0,0.0,0.0,0.0,0.0,0.0,0.0,0.0,0.0,0.0,0.0,0.0,0.0,0.0,0.0,0.0,0.0,0.0,0.0,0.0,0.0,0.0,0.0,0.0,0.0,0.0,0.0,0.0,0.0,0.0,0.0,0.0,0.0,0.0,0.0,0.0,0.0,0.0,0.0,0.0,0.0,0.0,0.0,1.4739,1.3882,1.5314,1.656,1.487,1.4399,0.1756,0.4277,0.4235,0.146,0.3173,0.3509,0.5845,0.4653,0.3505,0.3599,0.3431,0.5435,0.0282,-0.0083,-0.0279,0.184,0.2141,0.1928,0.3578,0.2785,0.3106,0.3849],[0.0,0.0,0.0,0.0,0.0,0.0,0.0,0.0,0.0,0.0,0.0,0.0,0.0,0.0,0.0,0.0,0.0,0.0,0.0,0.0,0.0,0.0,0.0,0.0,0.0,0.0,0.0,0.0,0.0,0.0,0.0,0.0,0.0,0.0,0.0,0.0,0.0,0.0,0.0,0.0,0.0,0.0,0.0,0.0,0.0,0.0,0.0,0.0,0.0,0.0,0.0,0.0,0.0,0.0,0.0,0.0,0.0,0.0,0.0,0.0,0.0,0.0,0.0,0.0,0.0,0.0,0.0,0.0,0.0,0.0,0.0,0.0,0.0,0.0,0.0,0.0,0.0,0.0,0.0,0.0,0.0,0.0,0.0,0.0,0.0,0.0,0.0,0.0,0.0,0.0,1.6815,1.6172,1.6953,1.6059,1.8436,1.8898,-0.0562,-0.0342,-0.0808,-0.0438,-0.1063,-0.0848,0.4524,0.3251,0.3996,0.5383,0.379,0.4047,0.3747,0.5074,0.4022,0.3836,0.4762,0.4398,0.3147,0.3081,0.2443,0.1466],[0.0,0.0,0.0,0.0,0.0,0.0,0.0,0.0,0.0,0.0,0.0,0.0,0.0,0.0,0.0,0.0,0.0,0.0,0.0,0.0,0.0,0.0,0.0,0.0,0.0,0.0,0.0,0.0,0.0,0.0,0.0,0.0,0.0,0.0,0.0,0.0,0.0,0.0,0.0,0.0,0.0,0.0,0.0,0.0,0.0,0.0,0.0,0.0,0.0,0.0,0.0,0.0,0.0,0.0,0.0,0.0,0.0,0.0,0.0,0.0,0.0,0.0,0.0,0.0,0.0,0.0,0.0,0.0,0.0,0.0,0.0,0.0,0.0,0.0,0.0,0.0,0.0,0.0,0.0,0.0,0.0,0.0,0.0,0.0,0.0,0.0,0.0,0.0,0.0,0.0,1.9287,1.9737,2.1137,1.9663,1.9605,2.0627,0.1805,0.0996,-0.0815,0.1144,0.1471,0.1182,-0.1194,-0.1785,-0.1212,-0.2743,-0.3287,-0.3644,0.2083,0.3776,0.3624,0.4486,0.4725,0.4276,0.1969,0.1781,0.355,0.3692],[0.0,0.0,0.0,0.0,0.0,0.0,0.0,0.0,0.0,0.0,0.0,0.0,0.0,0.0,0.0,0.0,0.0,0.0,0.0,0.0,0.0,0.0,0.0,0.0,0.0,0.0,0.0,0.0,0.0,0.0,0.0,0.0,0.0,0.0,0.0,0.0,0.0,0.0,0.0,0.0,0.0,0.0,0.0,0.0,0.0,0.0,0.0,0.0,0.0,0.0,0.0,0.0,0.0,0.0,0.0,0.0,0.0,0.0,0.0,0.0,0.0,0.0,0.0,0.0,0.0,0.0,0.0,0.0,0.0,0.0,0.0,0.0,0.0,0.0,0.0,0.0,0.0,0.0,0.0,0.0,0.0,0.0,0.0,0.0,0.0,0.0,0.0,0.0,0.0,0.0,2.1245,2.1616,2.0218,2.0669,2.1832,2.2272,-0.3566,-0.4262,-0.3564,-0.3623,-0.45,-0.4668,-0.158,-0.0805,0.0499,-0.0799,-0.105,0.0473,0.1534,0.0645,0.0722,0.2161,0.4068,0.2981,0.2246,0.4646,0.5008,0.6701],[0.0,0.0,0.0,0.0,0.0,0.0,0.0,0.0,0.0,0.0,0.0,0.0,0.0,0.0,0.0,0.0,0.0,0.0,0.0,0.0,0.0,0.0,0.0,0.0,0.0,0.0,0.0,0.0,0.0,0.0,0.0,0.0,0.0,0.0,0.0,0.0,0.0,0.0,0.0,0.0,0.0,0.0,0.0,0.0,0.0,0.0,0.0,0.0,0.0,0.0,0.0,0.0,0.0,0.0,0.0,0.0,0.0,0.0,0.0,0.0,0.0,0.0,0.0,0.0,0.0,0.0,0.0,0.0,0.0,0.0,0.0,0.0,0.0,0.0,0.0,0.0,0.0,0.0,0.0,0.0,0.0,0.0,0.0,0.0,0.0,0.0,0.0,0.0,0.0,0.0,1.8307,1.7636,1.806,1.9419,1.8717,1.8734,0.6554,0.8679,0.971,0.6122,0.5769,0.4696,-0.2136,-0.3817,-0.5372,-0.3734,-0.2536,0.0831,0.4373,0.491,0.2173,0.4468,0.6359,0.2207,-0.3125,-0.3408,-0.1095,-0.1657],[0.0,0.0,0.0,0.0,0.0,0.0,0.0,0.0,0.0,0.0,0.0,0.0,0.0,0.0,0.0,0.0,0.0,0.0,0.0,0.0,0.0,0.0,0.0,0.0,0.0,0.0,0.0,0.0,0.0,0.0,0.0,0.0,0.0,0.0,0.0,0.0,0.0,0.0,0.0,0.0,0.0,0.0,0.0,0.0,0.0,0.0,0.0,0.0,0.0,0.0,0.0,0.0,0.0,0.0,0.0,0.0,0.0,0.0,0.0,0.0,0.0,0.0,0.0,0.0,0.0,0.0,0.0,0.0,0.0,0.0,0.0,0.0,0.0,0.0,0.0,0.0,0.0,0.0,0.0,0.0,0.0,0.0,0.0,0.0,0.0,0.0,0.0,0.0,0.0,0.0,0.0,0.0,0.0,0.0,0.0,0.0,1.124,1.1237,1.2335,1.0312,1.0615,1.0445,-0.0414,0.0271,-0.0824,0.156,0.1569,0.1031,0.2518,0.2125,0.2121,0.2606,0.4934,0.6375,1.0586,1.0291,0.9564,0.9277],[0.0,0.0,0.0,0.0,0.0,0.0,0.0,0.0,0.0,0.0,0.0,0.0,0.0,0.0,0.0,0.0,0.0,0.0,0.0,0.0,0.0,0.0,0.0,0.0,0.0,0.0,0.0,0.0,0.0,0.0,0.0,0.0,0.0,0.0,0.0,0.0,0.0,0.0,0.0,0.0,0.0,0.0,0.0,0.0,0.0,0.0,0.0,0.0,0.0,0.0,0.0,0.0,0.0,0.0,0.0,0.0,0.0,0.0,0.0,0.0,0.0,0.0,0.0,0.0,0.0,0.0,0.0,0.0,0.0,0.0,0.0,0.0,0.0,0.0,0.0,0.0,0.0,0.0,0.0,0.0,0.0,0.0,0.0,0.0,0.0,0.0,0.0,0.0,0.0,0.0,1.071,1.2312,1.2565,1.3063,1.2573,1.3326,0.1645,0.1795,0.1906,0.1993,0.0509,-0.0269,0.2155,0.1079,0.1748,0.2136,0.3801,0.7448,0.2501,0.2647,0.2044,0.222,0.6041,0.2257,0.7149,0.6605,0.6245,0.4335],[0.0,0.0,0.0,0.0,0.0,0.0,0.0,0.0,0.0,0.0,0.0,0.0,0.0,0.0,0.0,0.0,0.0,0.0,0.0,0.0,0.0,0.0,0.0,0.0,0.0,0.0,0.0,0.0,0.0,0.0,0.0,0.0,0.0,0.0,0.0,0.0,0.0,0.0,0.0,0.0,0.0,0.0,0.0,0.0,0.0,0.0,0.0,0.0,0.0,0.0,0.0,0.0,0.0,0.0,0.0,0.0,0.0,0.0,0.0,0.0,0.0,0.0,0.0,0.0,0.0,0.0,0.0,0.0,0.0,0.0,0.0,0.0,0.0,0.0,0.0,0.0,0.0,0.0,0.0,0.0,0.0,0.0,0.0,0.0,0.0,0.0,0.0,0.0,0.0,0.0,0.0,0.0,0.0,0.0,0.0,0.0,0.0,0.0,0.0,0.0,0.0,0.0,0.8647,0.919,1.0083,1.0606,1.1375,1.1626,0.5869,0.467,0.3648,0.5201,0.3205,0.4379,0.4262,0.711,0.8728,0.7255],[0.0,0.0,0.0,0.0,0.0,0.0,0.0,0.0,0.0,0.0,0.0,0.0,0.0,0.0,0.0,0.0,0.0,0.0,0.0,0.0,0.0,0.0,0.0,0.0,0.0,0.0,0.0,0.0,0.0,0.0,0.0,0.0,0.0,0.0,0.0,0.0,0.0,0.0,0.0,0.0,0.0,0.0,0.0,0.0,0.0,0.0,0.0,0.0,0.0,0.0,0.0,0.0,0.0,0.0,0.0,0.0,0.0,0.0,0.0,0.0,0.0,0.0,0.0,0.0,0.0,0.0,0.0,0.0,0.0,0.0,0.0,0.0,0.0,0.0,0.0,0.0,0.0,0.0,0.0,0.0,0.0,0.0,0.0,0.0,0.0,0.0,0.0,0.0,0.0,0.0,1.3584,1.3327,1.27,1.237,1.2657,1.232,-0.1022,-0.0859,-0.0316,-0.0476,0.0245,0.0581,0.3307,0.382,0.4353,0.4995,0.3898,0.3172,-0.059,-0.1506,-0.2411,-0.2321,-0.1626,-0.0681,0.901,0.9205,1.003,0.8076],[0.0,0.0,0.0,0.0,0.0,0.0,0.0,0.0,0.0,0.0,0.0,0.0,0.0,0.0,0.0,0.0,0.0,0.0,0.0,0.0,0.0,0.0,0.0,0.0,0.0,0.0,0.0,0.0,0.0,0.0,0.0,0.0,0.0,0.0,0.0,0.0,0.0,0.0,0.0,0.0,0.0,0.0,0.0,0.0,0.0,0.0,0.0,0.0,0.0,0.0,0.0,0.0,0.0,0.0,0.0,0.0,0.0,0.0,0.0,0.0,0.0,0.0,0.0,0.0,0.0,0.0,0.0,0.0,0.0,0.0,0.0,0.0,0.0,0.0,0.0,0.0,0.0,0.0,0.0,0.0,0.0,0.0,0.0,0.0,0.0,0.0,0.0,0.0,0.0,0.0,0.0,0.0,0.0,0.0,0.0,0.0,0.0,0.0,0.0,0.0,0.0,0.0,0.0,0.0,0.0,0.0,0.0,0.0,0.0,0.0,0.0,0.0,0.0,0.0,2.2626,2.2372,2.1605,2.2604],[0.0,0.0,0.0,0.0,0.0,0.0,0.0,0.0,0.0,0.0,0.0,0.0,0.0,0.0,0.0,0.0,0.0,0.0,0.0,0.0,0.0,0.0,0.0,0.0,0.0,0.0,0.0,0.0,0.0,0.0,0.0,0.0,0.0,0.0,0.0,0.0,0.0,0.0,0.0,0.0,0.0,0.0,0.0,0.0,0.0,0.0,0.0,0.0,0.0,0.0,0.0,0.0,0.0,0.0,0.0,0.0,0.0,0.0,0.0,0.0,0.0,0.0,0.0,0.0,0.0,0.0,0.0,0.0,0.0,0.0,0.0,0.0,0.0,0.0,0.0,0.0,0.0,0.0,0.0,0.0,0.0,0.0,0.0,0.0,0.0,0.0,0.0,0.0,0.0,0.0,1.421,1.2978,1.361,1.3112,1.308,1.1932,-0.1447,-0.0036,-0.1982,-0.1622,-0.0703,0.0378,-0.0327,0.0263,0.228,0.2056,0.1759,0.2692,0.578,0.4599,0.4414,0.4977,0.526,0.5223,0.0539,0.3196,0.3392,0.3984],[0.0,0.0,0.0,0.0,0.0,0.0,0.0,0.0,0.0,0.0,0.0,0.0,0.0,0.0,0.0,0.0,0.0,0.0,0.0,0.0,0.0,0.0,0.0,0.0,0.0,0.0,0.0,0.0,0.0,0.0,0.0,0.0,0.0,0.0,0.0,0.0,0.0,0.0,0.0,0.0,0.0,0.0,0.0,0.0,0.0,0.0,0.0,0.0,0.0,0.0,0.0,0.0,0.0,0.0,0.0,0.0,0.0,0.0,0.0,0.0,0.0,0.0,0.0,0.0,0.0,0.0,0.0,0.0,0.0,0.0,0.0,0.0,0.0,0.0,0.0,0.0,0.0,0.0,0.0,0.0,0.0,0.0,0.0,0.0,0.0,0.0,0.0,0.0,0.0,0.0,0.0,0.0,0.0,0.0,0.0,0.0,0.0,0.0,0.0,0.0,0.0,0.0,0.0,0.0,0.0,0.0,0.0,0.0,0.0,0.0,0.0,0.0,0.0,0.0,2.0589,1.9625,2.1273,2.1615],[0.0,0.0,0.0,0.0,0.0,0.0,0.0,0.0,0.0,0.0,0.0,0.0,0.0,0.0,0.0,0.0,0.0,0.0,0.0,0.0,0.0,0.0,0.0,0.0,0.0,0.0,0.0,0.0,0.0,0.0,0.0,0.0,0.0,0.0,0.0,0.0,0.0,0.0,0.0,0.0,0.0,0.0,0.0,0.0,0.0,0.0,0.0,0.0,0.0,0.0,0.0,0.0,0.0,0.0,0.0,0.0,0.0,0.0,0.0,0.0,0.0,0.0,0.0,0.0,0.0,0.0,0.0,0.0,0.0,0.0,0.0,0.0,0.0,0.0,0.0,0.0,0.0,0.0,0.0,0.0,0.0,0.0,0.0,0.0,0.0,0.0,0.0,0.0,0.0,0.0,1.9977,2.1879,2.1359,2.1055,2.565,2.6844,-0.192,-0.1808,-0.1714,0.1485,-0.0941,-0.4222,0.1071,0.1514,0.2293,-0.4277,-0.4356,0.0232,0.4053,0.4779,0.3687,0.7643,0.8362,0.4295,-0.6932,-0.6972,-0.578,-0.454],[0.0,0.0,0.0,0.0,0.0,0.0,0.0,0.0,0.0,0.0,0.0,0.0,0.0,0.0,0.0,0.0,0.0,0.0,0.0,0.0,0.0,0.0,0.0,0.0,0.0,0.0,0.0,0.0,0.0,0.0,0.0,0.0,0.0,0.0,0.0,0.0,0.0,0.0,0.0,0.0,0.0,0.0,0.0,0.0,0.0,0.0,0.0,0.0,0.0,0.0,0.0,0.0,0.0,0.0,0.0,0.0,0.0,0.0,0.0,0.0,0.0,0.0,0.0,0.0,0.0,0.0,0.0,0.0,0.0,0.0,0.0,0.0,0.0,0.0,0.0,0.0,0.0,0.0,0.0,0.0,0.0,0.0,0.0,0.0,0.0,0.0,0.0,0.0,0.0,0.0,2.4255,2.2949,2.3811,2.3011,2.3125,2.2374,-0.5544,-0.4522,-0.4359,-0.3665,-0.3584,-0.0489,-0.0614,-0.0363,-0.0498,-0.0381,0.0345,-0.0499,0.3466,0.4439,0.3449,0.4338,0.5282,0.4153,-0.0711,0.0461,-0.0057,-0.2017],[0.0,0.0,0.0,0.0,0.0,0.0,0.0,0.0,0.0,0.0,0.0,0.0,0.0,0.0,0.0,0.0,0.0,0.0,0.0,0.0,0.0,0.0,0.0,0.0,0.0,0.0,0.0,0.0,0.0,0.0,0.0,0.0,0.0,0.0,0.0,0.0,0.0,0.0,0.0,0.0,0.0,0.0,0.0,0.0,0.0,0.0,0.0,0.0,0.0,0.0,0.0,0.0,0.0,0.0,0.0,0.0,0.0,0.0,0.0,0.0,0.0,0.0,0.0,0.0,0.0,0.0,0.0,0.0,0.0,0.0,0.0,0.0,0.0,0.0,0.0,0.0,0.0,0.0,0.0,0.0,0.0,0.0,0.0,0.0,0.0,0.0,0.0,0.0,0.0,0.0,1.904,1.9777,1.9949,1.8111,2.0499,2.1543,0.0138,-0.0267,-0.0255,0.2476,0.0718,-0.2838,-0.5487,-0.5594,-0.5251,-0.4856,-0.4745,-0.1525,0.6305,0.6328,0.5621,0.3281,0.3016,0.0749,0.0473,0.03,-0.0482,0.0966],[0.0,0.0,0.0,0.0,0.0,0.0,0.0,0.0,0.0,0.0,0.0,0.0,0.0,0.0,0.0,0.0,0.0,0.0,0.0,0.0,0.0,0.0,0.0,0.0,0.0,0.0,0.0,0.0,0.0,0.0,0.0,0.0,0.0,0.0,0.0,0.0,0.0,0.0,0.0,0.0,0.0,0.0,0.0,0.0,0.0,0.0,0.0,0.0,0.0,0.0,0.0,0.0,0.0,0.0,0.0,0.0,0.0,0.0,0.0,0.0,0.0,0.0,0.0,0.0,0.0,0.0,0.0,0.0,0.0,0.0,0.0,0.0,0.0,0.0,0.0,0.0,0.0,0.0,0.0,0.0,0.0,0.0,0.0,0.0,0.0,0.0,0.0,0.0,0.0,0.0,2.4121,2.3982,2.3928,2.4722,2.3166,2.4031,0.1709,0.1645,0.1412,-0.0016,0.0711,-0.0872,-0.3829,-0.3981,-0.1057,-0.1062,-0.0152,0.2661,-0.4268,-0.2603,-0.5566,-0.4772,-0.4721,-0.6259,0.1924,0.1591,0.1318,0.0743],[0.0,0.0,0.0,0.0,0.0,0.0,0.0,0.0,0.0,0.0,0.0,0.0,0.0,0.0,0.0,0.0,0.0,0.0,0.0,0.0,0.0,0.0,0.0,0.0,0.0,0.0,0.0,0.0,0.0,0.0,0.0,0.0,0.0,0.0,0.0,0.0,0.0,0.0,0.0,0.0,0.0,0.0,0.0,0.0,0.0,0.0,0.0,0.0,0.0,0.0,0.0,0.0,0.0,0.0,0.0,0.0,0.0,0.0,0.0,0.0,0.0,0.0,0.0,0.0,0.0,0.0,0.0,0.0,0.0,0.0,0.0,0.0,0.0,0.0,0.0,0.0,0.0,0.0,0.0,0.0,0.0,0.0,0.0,0.0,0.0,0.0,0.0,0.0,0.0,0.0,1.8148,1.9674,1.9783,1.9885,2.0925,2.2305,0.4125,0.1936,0.2607,0.2492,0.0163,-0.1714,-0.6046,-0.5951,-0.6957,-0.6392,-0.5306,-0.5307,-0.1873,-0.2369,-0.2003,-0.2324,-0.299,-0.2488,0.3301,0.5238,0.6395,0.5806],[0.0,0.0,0.0,0.0,0.0,0.0,0.0,0.0,0.0,0.0,0.0,0.0,0.0,0.0,0.0,0.0,0.0,0.0,0.0,0.0,0.0,0.0,0.0,0.0,0.0,0.0,0.0,0.0,0.0,0.0,0.0,0.0,0.0,0.0,0.0,0.0,0.0,0.0,0.0,0.0,0.0,0.0,0.0,0.0,0.0,0.0,0.0,0.0,0.0,0.0,0.0,0.0,0.0,0.0,0.0,0.0,0.0,0.0,0.0,0.0,0.0,0.0,0.0,0.0,0.0,0.0,0.0,0.0,0.0,0.0,0.0,0.0,0.0,0.0,0.0,0.0,0.0,0.0,0.0,0.0,0.0,0.0,0.0,0.0,0.0,0.0,0.0,0.0,0.0,0.0,1.0647,1.0316,1.1896,1.2203,1.185,1.1952,0.0978,0.1859,-0.0837,-0.1805,-0.0921,-0.0272,0.3063,0.2677,0.2592,0.3411,0.4806,0.4156,0.3933,0.3188,0.4904,0.532,0.4703,0.5082,0.0915,-0.1066,-0.1446,-0.0193],[0.0,0.0,0.0,0.0,0.0,0.0,0.0,0.0,0.0,0.0,0.0,0.0,0.0,0.0,0.0,0.0,0.0,0.0,0.0,0.0,0.0,0.0,0.0,0.0,0.0,0.0,0.0,0.0,0.0,0.0,0.0,0.0,0.0,0.0,0.0,0.0,0.0,0.0,0.0,0.0,0.0,0.0,0.0,0.0,0.0,0.0,0.0,0.0,0.0,0.0,0.0,0.0,0.0,0.0,0.0,0.0,0.0,0.0,0.0,0.0,0.0,0.0,0.0,0.0,0.0,0.0,0.0,0.0,0.0,0.0,0.0,0.0,0.0,0.0,0.0,0.0,0.0,0.0,0.0,0.0,0.0,0.0,0.0,0.0,0.0,0.0,0.0,0.0,0.0,0.0,2.0204,1.9816,1.8899,1.9076,1.8708,1.8429,-0.5034,-0.4365,-0.2854,-0.2408,-0.1844,-0.0889,0.6442,0.7256,0.6276,0.2276,0.1928,0.2057,-0.4505,-0.3647,-0.221,0.1,0.1192,0.085,0.0897,-0.0757,-0.1951,-0.121],[0.0,0.0,0.0,0.0,0.0,0.0,0.0,0.0,0.0,0.0,0.0,0.0,0.0,0.0,0.0,0.0,0.0,0.0,0.0,0.0,0.0,0.0,0.0,0.0,0.0,0.0,0.0,0.0,0.0,0.0,0.0,0.0,0.0,0.0,0.0,0.0,0.0,0.0,0.0,0.0,0.0,0.0,0.0,0.0,0.0,0.0,0.0,0.0,0.0,0.0,0.0,0.0,0.0,0.0,0.0,0.0,0.0,0.0,0.0,0.0,0.0,0.0,0.0,0.0,0.0,0.0,0.0,0.0,0.0,0.0,0.0,0.0,0.0,0.0,0.0,0.0,0.0,0.0,0.0,0.0,0.0,0.0,0.0,0.0,0.0,0.0,0.0,0.0,0.0,0.0,2.0666,1.8964,1.7414,1.8163,1.5847,1.6243,0.2269,0.447,0.6619,0.5824,0.8094,1.0655,-0.1526,-0.1695,-0.3466,-0.5295,-0.3098,-0.5454,-0.0181,-0.0639,0.0882,0.3222,0.0724,-0.2607,-0.1236,-0.0347,-0.1715,-0.3712],[0.0,0.0,0.0,0.0,0.0,0.0,0.0,0.0,0.0,0.0,0.0,0.0,0.0,0.0,0.0,0.0,0.0,0.0,0.0,0.0,0.0,0.0,0.0,0.0,0.0,0.0,0.0,0.0,0.0,0.0,0.0,0.0,0.0,0.0,0.0,0.0,0.0,0.0,0.0,0.0,0.0,0.0,0.0,0.0,0.0,0.0,0.0,0.0,0.0,0.0,0.0,0.0,0.0,0.0,0.0,0.0,0.0,0.0,0.0,0.0,0.0,0.0,0.0,0.0,0.0,0.0,0.0,0.0,0.0,0.0,0.0,0.0,0.0,0.0,0.0,0.0,0.0,0.0,0.0,0.0,0.0,0.0,0.0,0.0,0.0,0.0,0.0,0.0,0.0,0.0,1.5599,1.5027,1.4888,1.4536,1.6112,1.6815,0.1013,0.0845,0.0752,0.0502,-0.0594,-0.1802,0.1909,0.0864,0.3124,0.4127,0.2627,0.5687,0.284,0.518,0.1754,-0.0331,-0.1161,-0.3596,-0.3664,-0.4586,-0.166,-0.0827],[0.0,0.0,0.0,0.0,0.0,0.0,0.0,0.0,0.0,0.0,0.0,0.0,0.0,0.0,0.0,0.0,0.0,0.0,0.0,0.0,0.0,0.0,0.0,0.0,0.0,0.0,0.0,0.0,0.0,0.0,0.0,0.0,0.0,0.0,0.0,0.0,0.0,0.0,0.0,0.0,0.0,0.0,0.0,0.0,0.0,0.0,0.0,0.0,0.0,0.0,0.0,0.0,0.0,0.0,0.0,0.0,0.0,0.0,0.0,0.0,0.0,0.0,0.0,0.0,0.0,0.0,0.0,0.0,0.0,0.0,0.0,0.0,0.0,0.0,0.0,0.0,0.0,0.0,0.0,0.0,0.0,0.0,0.0,0.0,0.0,0.0,0.0,0.0,0.0,0.0,0.0,0.0,0.0,0.0,0.0,0.0,0.7003,0.6043,0.5917,0.548,0.5421,0.5612,1.0656,1.3071,1.3652,1.2364,1.3122,1.0954,-0.0109,-0.2629,-0.2952,0.0236,-0.2839,-0.0406,0.5557,0.7282,0.4983,-0.0168],[0.0,0.0,0.0,0.0,0.0,0.0,0.0,0.0,0.0,0.0,0.0,0.0,0.0,0.0,0.0,0.0,0.0,0.0,0.0,0.0,0.0,0.0,0.0,0.0,0.0,0.0,0.0,0.0,0.0,0.0,0.0,0.0,0.0,0.0,0.0,0.0,0.0,0.0,0.0,0.0,0.0,0.0,0.0,0.0,0.0,0.0,0.0,0.0,0.0,0.0,0.0,0.0,0.0,0.0,0.0,0.0,0.0,0.0,0.0,0.0,0.0,0.0,0.0,0.0,0.0,0.0,0.0,0.0,0.0,0.0,0.0,0.0,0.0,0.0,0.0,0.0,0.0,0.0,0.0,0.0,0.0,0.0,0.0,0.0,0.0,0.0,0.0,0.0,0.0,0.0,2.0549,2.1412,1.9359,2.0004,1.8168,1.768,-0.1402,-0.08,0.2102,0.0273,0.3099,0.3809,0.0599,0.0231,0.1301,0.142,0.1057,0.0645,0.039,0.0378,-0.3423,-0.1225,-0.1665,-0.2233,-0.4303,-0.4349,-0.1941,-0.2684],[0.0,0.0,0.0,0.0,0.0,0.0,0.0,0.0,0.0,0.0,0.0,0.0,0.0,0.0,0.0,0.0,0.0,0.0,0.0,0.0,0.0,0.0,0.0,0.0,0.0,0.0,0.0,0.0,0.0,0.0,0.0,0.0,0.0,0.0,0.0,0.0,0.0,0.0,0.0,0.0,0.0,0.0,0.0,0.0,0.0,0.0,0.0,0.0,0.0,0.0,0.0,0.0,0.0,0.0,0.0,0.0,0.0,0.0,0.0,0.0,0.0,0.0,0.0,0.0,0.0,0.0,0.0,0.0,0.0,0.0,0.0,0.0,0.0,0.0,0.0,0.0,0.0,0.0,0.0,0.0,0.0,0.0,0.0,0.0,0.0,0.0,0.0,0.0,0.0,0.0,0.0,0.0,0.0,0.0,0.0,0.0,0.0,0.0,0.0,0.0,0.0,0.0,0.0,0.0,0.0,0.0,0.0,0.0,1.2001,1.0681,1.0256,1.0286,1.0002,1.0305,0.466,0.5927,0.8226,0.7356],[0.0,0.0,0.0,0.0,0.0,0.0,0.0,0.0,0.0,0.0,0.0,0.0,0.0,0.0,0.0,0.0,0.0,0.0,0.0,0.0,0.0,0.0,0.0,0.0,0.0,0.0,0.0,0.0,0.0,0.0,0.0,0.0,0.0,0.0,0.0,0.0,0.0,0.0,0.0,0.0,0.0,0.0,0.0,0.0,0.0,0.0,0.0,0.0,0.0,0.0,0.0,0.0,0.0,0.0,0.0,0.0,0.0,0.0,0.0,0.0,0.0,0.0,0.0,0.0,0.0,0.0,0.0,0.0,0.0,0.0,0.0,0.0,0.0,0.0,0.0,0.0,0.0,0.0,0.0,0.0,0.0,0.0,0.0,0.0,0.0,0.0,0.0,0.0,0.0,0.0,1.3708,1.3735,1.4346,1.4385,1.6359,1.6393,-0.2761,-0.3127,-0.4254,-0.51,-0.7318,-0.7886,-0.2572,-0.2156,-0.1117,-0.0165,-0.1062,-0.0504,0.4331,0.3671,0.2245,0.1738,0.2922,0.3193,0.5087,0.4847,0.7111,0.6362],[0.0,0.0,0.0,0.0,0.0,0.0,0.0,0.0,0.0,0.0,0.0,0.0,0.0,0.0,0.0,0.0,0.0,0.0,0.0,0.0,0.0,0.0,0.0,0.0,0.0,0.0,0.0,0.0,0.0,0.0,0.0,0.0,0.0,0.0,0.0,0.0,0.0,0.0,0.0,0.0,0.0,0.0,0.0,0.0,0.0,0.0,0.0,0.0,0.0,0.0,0.0,0.0,0.0,0.0,0.0,0.0,0.0,0.0,0.0,0.0,0.0,0.0,0.0,0.0,0.0,0.0,0.0,0.0,0.0,0.0,0.0,0.0,0.0,0.0,0.0,0.0,0.0,0.0,0.0,0.0,0.0,0.0,0.0,0.0,0.0,0.0,0.0,0.0,0.0,0.0,2.5802,2.5616,2.4726,2.4933,2.5905,2.6667,0.2236,-0.0175,0.3364,0.2159,0.1528,-0.1256,-0.7562,-0.5399,-0.8764,-0.7389,-0.8672,-0.5748,-0.189,-0.0606,0.0465,0.0162,0.033,-0.1986,-0.0508,-0.025,-0.4088,-0.2667],[0.0,0.0,0.0,0.0,0.0,0.0,0.0,0.0,0.0,0.0,0.0,0.0,0.0,0.0,0.0,0.0,0.0,0.0,0.0,0.0,0.0,0.0,0.0,0.0,0.0,0.0,0.0,0.0,0.0,0.0,0.0,0.0,0.0,0.0,0.0,0.0,0.0,0.0,0.0,0.0,0.0,0.0,0.0,0.0,0.0,0.0,0.0,0.0,0.0,0.0,0.0,0.0,0.0,0.0,0.0,0.0,0.0,0.0,0.0,0.0,0.0,0.0,0.0,0.0,0.0,0.0,0.0,0.0,0.0,0.0,0.0,0.0,0.0,0.0,0.0,0.0,0.0,0.0,0.0,0.0,0.0,0.0,0.0,0.0,0.0,0.0,0.0,0.0,0.0,0.0,0.7058,0.5041,0.4198,0.4511,0.5443,0.5118,-0.1377,0.1816,0.2709,0.3362,0.3563,0.4421,0.2854,0.2558,0.3549,0.2492,0.1321,-0.0478,0.5225,0.539,0.4745,0.5022,0.4883,0.7259,0.4534,0.3294,0.328,0.1734],[0.0,0.0,0.0,0.0,0.0,0.0,0.0,0.0,0.0,0.0,0.0,0.0,0.0,0.0,0.0,0.0,0.0,0.0,0.0,0.0,0.0,0.0,0.0,0.0,0.0,0.0,0.0,0.0,0.0,0.0,0.0,0.0,0.0,0.0,0.0,0.0,0.0,0.0,0.0,0.0,0.0,0.0,0.0,0.0,0.0,0.0,0.0,0.0,0.0,0.0,0.0,0.0,0.0,0.0,0.0,0.0,0.0,0.0,0.0,0.0,0.0,0.0,0.0,0.0,0.0,0.0,0.0,0.0,0.0,0.0,0.0,0.0,0.0,0.0,0.0,0.0,0.0,0.0,0.0,0.0,0.0,0.0,0.0,0.0,0.0,0.0,0.0,0.0,0.0,0.0,2.5689,2.5359,2.6195,2.8438,2.6857,2.571,-0.6997,-0.9383,-1.0688,-1.1427,-1.2148,-1.0255,0.1098,0.6227,0.6253,0.6567,1.0703,1.1906,0.5129,0.2224,0.327,-0.0291,-0.3524,-0.5867,-0.68,-0.8856,-0.9886,-0.7371],[0.0,0.0,0.0,0.0,0.0,0.0,0.0,0.0,0.0,0.0,0.0,0.0,0.0,0.0,0.0,0.0,0.0,0.0,0.0,0.0,0.0,0.0,0.0,0.0,0.0,0.0,0.0,0.0,0.0,0.0,0.0,0.0,0.0,0.0,0.0,0.0,0.0,0.0,0.0,0.0,0.0,0.0,0.0,0.0,0.0,0.0,0.0,0.0,0.0,0.0,0.0,0.0,0.0,0.0,0.0,0.0,0.0,0.0,0.0,0.0,0.0,0.0,0.0,0.0,0.0,0.0,0.0,0.0,0.0,0.0,0.0,0.0,0.0,0.0,0.0,0.0,0.0,0.0,0.0,0.0,0.0,0.0,0.0,0.0,0.0,0.0,0.0,0.0,0.0,0.0,1.6614,1.5375,1.4162,1.5209,1.4442,1.5952,0.0582,0.2922,0.4852,0.1983,0.304,0.2415,0.1155,0.182,0.0153,0.0102,-0.0035,0.075,-0.1183,-0.2058,-0.1202,0.1071,0.1144,-0.0235,-0.1362,-0.1104,-0.1021,-0.2985],[0.0,0.0,0.0,0.0,0.0,0.0,0.0,0.0,0.0,0.0,0.0,0.0,0.0,0.0,0.0,0.0,0.0,0.0,0.0,0.0,0.0,0.0,0.0,0.0,0.0,0.0,0.0,0.0,0.0,0.0,0.0,0.0,0.0,0.0,0.0,0.0,0.0,0.0,0.0,0.0,0.0,0.0,0.0,0.0,0.0,0.0,0.0,0.0,0.0,0.0,0.0,0.0,0.0,0.0,0.0,0.0,0.0,0.0,0.0,0.0,0.0,0.0,0.0,0.0,0.0,0.0,0.0,0.0,0.0,0.0,0.0,0.0,0.0,0.0,0.0,0.0,0.0,0.0,0.0,0.0,0.0,0.0,0.0,0.0,0.0,0.0,0.0,0.0,0.0,0.0,2.0272,1.9504,1.8263,1.8087,2.0231,2.0863,0.1426,0.3077,0.46,0.365,-0.1108,-0.1055,-0.0398,-0.2314,-0.2081,-0.0705,0.3462,0.1858,0.0243,-0.2302,-0.2367,-0.4098,-0.6293,-0.5254,-0.3551,-0.2935,-0.394,-0.1591],[0.0,0.0,0.0,0.0,0.0,0.0,0.0,0.0,0.0,0.0,0.0,0.0,0.0,0.0,0.0,0.0,0.0,0.0,0.0,0.0,0.0,0.0,0.0,0.0,0.0,0.0,0.0,0.0,0.0,0.0,0.0,0.0,0.0,0.0,0.0,0.0,0.0,0.0,0.0,0.0,0.0,0.0,0.0,0.0,0.0,0.0,0.0,0.0,0.0,0.0,0.0,0.0,0.0,0.0,0.0,0.0,0.0,0.0,0.0,0.0,0.0,0.0,0.0,0.0,0.0,0.0,0.0,0.0,0.0,0.0,0.0,0.0,0.0,0.0,0.0,0.0,0.0,0.0,0.0,0.0,0.0,0.0,0.0,0.0,0.0,0.0,0.0,0.0,0.0,0.0,0.0,0.0,0.0,0.0,0.0,0.0,1.0895,1.1308,1.0133,1.0901,1.0754,1.097,0.0301,-0.0201,0.0498,0.0273,0.0605,0.0958,0.2639,0.2813,0.3502,0.398,0.2779,0.3134,0.276,0.2359,0.2096,-0.0367],[0.0,0.0,0.0,0.0,0.0,0.0,0.0,0.0,0.0,0.0,0.0,0.0,0.0,0.0,0.0,0.0,0.0,0.0,0.0,0.0,0.0,0.0,0.0,0.0,0.0,0.0,0.0,0.0,0.0,0.0,0.0,0.0,0.0,0.0,0.0,0.0,0.0,0.0,0.0,0.0,0.0,0.0,0.0,0.0,0.0,0.0,0.0,0.0,0.0,0.0,0.0,0.0,0.0,0.0,0.0,0.0,0.0,0.0,0.0,0.0,0.0,0.0,0.0,0.0,0.0,0.0,0.0,0.0,0.0,0.0,0.0,0.0,0.0,0.0,0.0,0.0,0.0,0.0,0.0,0.0,0.0,0.0,0.0,0.0,0.0,0.0,0.0,0.0,0.0,0.0,0.0,0.0,0.0,0.0,0.0,0.0,0.0,0.0,0.0,0.0,0.0,0.0,0.0,0.0,0.0,0.0,0.0,0.0,0.692,0.8145,0.6743,0.6138,0.6209,0.6775,0.7197,0.592,0.7354,0.8571],[0.0,0.0,0.0,0.0,0.0,0.0,0.0,0.0,0.0,0.0,0.0,0.0,0.0,0.0,0.0,0.0,0.0,0.0,0.0,0.0,0.0,0.0,0.0,0.0,0.0,0.0,0.0,0.0,0.0,0.0,0.0,0.0,0.0,0.0,0.0,0.0,0.0,0.0,0.0,0.0,0.0,0.0,0.0,0.0,0.0,0.0,0.0,0.0,0.0,0.0,0.0,0.0,0.0,0.0,0.0,0.0,0.0,0.0,0.0,0.0,0.0,0.0,0.0,0.0,0.0,0.0,0.0,0.0,0.0,0.0,0.0,0.0,0.0,0.0,0.0,0.0,0.0,0.0,0.0,0.0,0.0,0.0,0.0,0.0,0.0,0.0,0.0,0.0,0.0,0.0,0.0,0.0,0.0,0.0,0.0,0.0,0.0,0.0,0.0,0.0,0.0,0.0,0.426,0.4275,0.4539,0.4774,0.442,0.4028,0.7056,0.6667,0.7424,0.7559,0.7805,0.8519,0.5143,0.4969,0.3519,0.2254],[0.0,0.0,0.0,0.0,0.0,0.0,0.0,0.0,0.0,0.0,0.0,0.0,0.0,0.0,0.0,0.0,0.0,0.0,0.0,0.0,0.0,0.0,0.0,0.0,0.0,0.0,0.0,0.0,0.0,0.0,0.0,0.0,0.0,0.0,0.0,0.0,0.0,0.0,0.0,0.0,0.0,0.0,0.0,0.0,0.0,0.0,0.0,0.0,0.0,0.0,0.0,0.0,0.0,0.0,0.0,0.0,0.0,0.0,0.0,0.0,0.0,0.0,0.0,0.0,0.0,0.0,0.0,0.0,0.0,0.0,0.0,0.0,0.0,0.0,0.0,0.0,0.0,0.0,0.0,0.0,0.0,0.0,0.0,0.0,0.0,0.0,0.0,0.0,0.0,0.0,0.0,0.0,0.0,0.0,0.0,0.0,0.0,0.0,0.0,0.0,0.0,0.0,0.3609,0.3636,0.3613,0.4228,0.3983,0.3867,1.0176,0.9227,1.0417,1.0452,1.0382,1.1649,0.2745,0.1682,0.0562,-0.028],[0.0,0.0,0.0,0.0,0.0,0.0,0.0,0.0,0.0,0.0,0.0,0.0,0.0,0.0,0.0,0.0,0.0,0.0,0.0,0.0,0.0,0.0,0.0,0.0,0.0,0.0,0.0,0.0,0.0,0.0,0.0,0.0,0.0,0.0,0.0,0.0,0.0,0.0,0.0,0.0,0.0,0.0,0.0,0.0,0.0,0.0,0.0,0.0,0.0,0.0,0.0,0.0,0.0,0.0,0.0,0.0,0.0,0.0,0.0,0.0,0.0,0.0,0.0,0.0,0.0,0.0,0.0,0.0,0.0,0.0,0.0,0.0,0.0,0.0,0.0,0.0,0.0,0.0,0.0,0.0,0.0,0.0,0.0,0.0,0.0,0.0,0.0,0.0,0.0,0.0,0.0,0.0,0.0,0.0,0.0,0.0,0.0,0.0,0.0,0.0,0.0,0.0,0.0,0.0,0.0,0.0,0.0,0.0,1.0926,1.168,1.3167,1.3952,1.3727,1.5945,0.347,0.2777,0.1316,0.0439],[0.0,0.0,0.0,0.0,0.0,0.0,0.0,0.0,0.0,0.0,0.0,0.0,0.0,0.0,0.0,0.0,0.0,0.0,0.0,0.0,0.0,0.0,0.0,0.0,0.0,0.0,0.0,0.0,0.0,0.0,0.0,0.0,0.0,0.0,0.0,0.0,0.0,0.0,0.0,0.0,0.0,0.0,0.0,0.0,0.0,0.0,0.0,0.0,0.0,0.0,0.0,0.0,0.0,0.0,0.0,0.0,0.0,0.0,0.0,0.0,0.0,0.0,0.0,0.0,0.0,0.0,0.0,0.0,0.0,0.0,0.0,0.0,0.0,0.0,0.0,0.0,0.0,0.0,0.0,0.0,0.0,0.0,0.0,0.0,0.0,0.0,0.0,0.0,0.0,0.0,1.2745,1.4619,1.376,1.5168,1.5062,1.6649,0.5202,0.2073,0.1587,0.0845,0.3136,0.393,-0.3105,-0.3656,-0.2744,-0.3327,-0.6201,-0.7862,0.227,0.447,0.5094,0.3993,0.0974,0.0222,-0.3219,-0.2497,-0.35,-0.2818],[0.0,0.0,0.0,0.0,0.0,0.0,0.0,0.0,0.0,0.0,0.0,0.0,0.0,0.0,0.0,0.0,0.0,0.0,0.0,0.0,0.0,0.0,0.0,0.0,0.0,0.0,0.0,0.0,0.0,0.0,0.0,0.0,0.0,0.0,0.0,0.0,0.0,0.0,0.0,0.0,0.0,0.0,0.0,0.0,0.0,0.0,0.0,0.0,0.0,0.0,0.0,0.0,0.0,0.0,0.0,0.0,0.0,0.0,0.0,0.0,0.0,0.0,0.0,0.0,0.0,0.0,0.0,0.0,0.0,0.0,0.0,0.0,0.0,0.0,0.0,0.0,0.0,0.0,0.0,0.0,0.0,0.0,0.0,0.0,0.0,0.0,0.0,0.0,0.0,0.0,1.3032,1.3609,1.4144,1.3584,1.2354,1.3735,0.0736,-0.0177,0.0265,-0.1167,0.0717,-0.1414,-0.2192,-0.216,-0.2689,-0.0891,-0.1094,0.0045,0.2342,0.2764,0.2483,0.3457,0.1628,0.2248,-0.0224,0.0108,-0.0631,-0.142],[0.0,0.0,0.0,0.0,0.0,0.0,0.0,0.0,0.0,0.0,0.0,0.0,0.0,0.0,0.0,0.0,0.0,0.0,0.0,0.0,0.0,0.0,0.0,0.0,0.0,0.0,0.0,0.0,0.0,0.0,0.0,0.0,0.0,0.0,0.0,0.0,0.0,0.0,0.0,0.0,0.0,0.0,0.0,0.0,0.0,0.0,0.0,0.0,0.0,0.0,0.0,0.0,0.0,0.0,0.0,0.0,0.0,0.0,0.0,0.0,0.0,0.0,0.0,0.0,0.0,0.0,0.0,0.0,0.0,0.0,0.0,0.0,0.0,0.0,0.0,0.0,0.0,0.0,0.0,0.0,0.0,0.0,0.0,0.0,0.0,0.0,0.0,0.0,0.0,0.0,1.2611,1.2114,1.1383,0.9648,0.9111,0.8708,-0.1291,-0.0549,0.0249,0.178,0.406,0.532,0.3805,0.5126,0.3913,0.28,0.2347,0.331,0.0154,-0.1974,-0.1041,-0.0286,-0.0406,-0.2432,-0.3149,-0.0974,-0.0433,-0.0648],[0.0,0.0,0.0,0.0,0.0,0.0,0.0,0.0,0.0,0.0,0.0,0.0,0.0,0.0,0.0,0.0,0.0,0.0,0.0,0.0,0.0,0.0,0.0,0.0,0.0,0.0,0.0,0.0,0.0,0.0,0.0,0.0,0.0,0.0,0.0,0.0,0.0,0.0,0.0,0.0,0.0,0.0,0.0,0.0,0.0,0.0,0.0,0.0,0.0,0.0,0.0,0.0,0.0,0.0,0.0,0.0,0.0,0.0,0.0,0.0,0.0,0.0,0.0,0.0,0.0,0.0,0.0,0.0,0.0,0.0,0.0,0.0,0.0,0.0,0.0,0.0,0.0,0.0,0.0,0.0,0.0,0.0,0.0,0.0,0.0,0.0,0.0,0.0,0.0,0.0,0.3623,0.3998,0.3911,0.3749,0.3655,0.3253,0.4065,0.4924,0.4993,0.4927,0.5286,0.3959,0.6368,0.4813,0.827,0.8609,0.7605,0.9356,0.5819,0.7355,0.5996,0.4584,0.3157,0.0361,-0.6304,-0.8091,-1.0116,-0.8753],[0.0,0.0,0.0,0.0,0.0,0.0,0.0,0.0,0.0,0.0,0.0,0.0,0.0,0.0,0.0,0.0,0.0,0.0,0.0,0.0,0.0,0.0,0.0,0.0,0.0,0.0,0.0,0.0,0.0,0.0,0.0,0.0,0.0,0.0,0.0,0.0,0.0,0.0,0.0,0.0,0.0,0.0,0.0,0.0,0.0,0.0,0.0,0.0,0.0,0.0,0.0,0.0,0.0,0.0,0.0,0.0,0.0,0.0,0.0,0.0,0.0,0.0,0.0,0.0,0.0,0.0,0.0,0.0,0.0,0.0,0.0,0.0,0.0,0.0,0.0,0.0,0.0,0.0,0.0,0.0,0.0,0.0,0.0,0.0,0.0,0.0,0.0,0.0,0.0,0.0,2.3349,2.2545,2.2471,2.381,2.0266,1.9882,-0.6857,-0.648,-0.7287,-0.9106,-0.5605,-0.4461,0.2418,0.1015,0.4108,0.5293,0.4763,0.4596,0.0891,0.0419,-0.2792,-0.3311,-0.1647,-0.4166,-0.4016,-0.416,-0.363,-0.4248],[0.0,0.0,0.0,0.0,0.0,0.0,0.0,0.0,0.0,0.0,0.0,0.0,0.0,0.0,0.0,0.0,0.0,0.0,0.0,0.0,0.0,0.0,0.0,0.0,0.0,0.0,0.0,0.0,0.0,0.0,0.0,0.0,0.0,0.0,0.0,0.0,0.0,0.0,0.0,0.0,0.0,0.0,0.0,0.0,0.0,0.0,0.0,0.0,0.0,0.0,0.0,0.0,0.0,0.0,0.0,0.0,0.0,0.0,0.0,0.0,0.0,0.0,0.0,0.0,0.0,0.0,0.0,0.0,0.0,0.0,0.0,0.0,0.0,0.0,0.0,0.0,0.0,0.0,0.0,0.0,0.0,0.0,0.0,0.0,0.0,0.0,0.0,0.0,0.0,0.0,0.0,0.0,0.0,0.0,0.0,0.0,0.0,0.0,0.0,0.0,0.0,0.0,0.0,0.0,0.0,0.0,0.0,0.0,0.0,0.0,0.0,0.0,0.0,0.0,1.1517,1.084,1.2627,1.2372],[0.0,0.0,0.0,0.0,0.0,0.0,0.0,0.0,0.0,0.0,0.0,0.0,0.0,0.0,0.0,0.0,0.0,0.0,0.0,0.0,0.0,0.0,0.0,0.0,0.0,0.0,0.0,0.0,0.0,0.0,0.0,0.0,0.0,0.0,0.0,0.0,0.0,0.0,0.0,0.0,0.0,0.0,0.0,0.0,0.0,0.0,0.0,0.0,0.0,0.0,0.0,0.0,0.0,0.0,0.0,0.0,0.0,0.0,0.0,0.0,0.0,0.0,0.0,0.0,0.0,0.0,0.0,0.0,0.0,0.0,0.0,0.0,0.0,0.0,0.0,0.0,0.0,0.0,0.0,0.0,0.0,0.0,0.0,0.0,0.0,0.0,0.0,0.0,0.0,0.0,1.3566,1.4129,1.5103,1.7018,1.8446,1.7004,0.3338,0.2266,-0.0471,-0.2554,-0.4494,-0.2933,-0.0996,-0.0258,0.2505,0.3235,0.2615,0.1085,-0.3926,-0.5801,-0.4958,-0.5595,-0.574,-0.4807,0.1888,0.1927,-0.0722,-0.0116],[0.0,0.0,0.0,0.0,0.0,0.0,0.0,0.0,0.0,0.0,0.0,0.0,0.0,0.0,0.0,0.0,0.0,0.0,0.0,0.0,0.0,0.0,0.0,0.0,0.0,0.0,0.0,0.0,0.0,0.0,0.0,0.0,0.0,0.0,0.0,0.0,0.0,0.0,0.0,0.0,0.0,0.0,0.0,0.0,0.0,0.0,0.0,0.0,0.0,0.0,0.0,0.0,0.0,0.0,0.0,0.0,0.0,0.0,0.0,0.0,0.0,0.0,0.0,0.0,0.0,0.0,0.0,0.0,0.0,0.0,0.0,0.0,0.0,0.0,0.0,0.0,0.0,0.0,0.0,0.0,0.0,0.0,0.0,0.0,0.0,0.0,0.0,0.0,0.0,0.0,1.7499,1.8179,1.699,1.8051,1.6936,1.7397,0.0319,0.0578,-0.0744,-0.2641,-0.4542,-0.5876,0.1727,-0.1223,-0.0684,0.3152,0.57,0.8963,0.0576,-0.1398,0.2069,-0.0795,0.0452,-0.1641,-0.9674,-0.4866,-0.6356,-0.6074],[0.0,0.0,0.0,0.0,0.0,0.0,0.0,0.0,0.0,0.0,0.0,0.0,0.0,0.0,0.0,0.0,0.0,0.0,0.0,0.0,0.0,0.0,0.0,0.0,0.0,0.0,0.0,0.0,0.0,0.0,0.0,0.0,0.0,0.0,0.0,0.0,0.0,0.0,0.0,0.0,0.0,0.0,0.0,0.0,0.0,0.0,0.0,0.0,0.0,0.0,0.0,0.0,0.0,0.0,0.0,0.0,0.0,0.0,0.0,0.0,0.0,0.0,0.0,0.0,0.0,0.0,0.0,0.0,0.0,0.0,0.0,0.0,0.0,0.0,0.0,0.0,0.0,0.0,0.0,0.0,0.0,0.0,0.0,0.0,0.0,0.0,0.0,0.0,0.0,0.0,1.0595,1.08,1.0688,1.0848,1.0656,1.0031,0.1423,0.1995,0.3005,0.2167,0.2028,0.2558,-0.2396,-0.323,-0.5305,-0.4602,-0.4375,-0.4113,0.2625,0.3225,0.3371,0.4694,0.3719,0.3917,0.0446,-0.0611,-0.0707,-0.1589],[0.0,0.0,0.0,0.0,0.0,0.0,0.0,0.0,0.0,0.0,0.0,0.0,0.0,0.0,0.0,0.0,0.0,0.0,0.0,0.0,0.0,0.0,0.0,0.0,0.0,0.0,0.0,0.0,0.0,0.0,0.0,0.0,0.0,0.0,0.0,0.0,0.0,0.0,0.0,0.0,0.0,0.0,0.0,0.0,0.0,0.0,0.0,0.0,0.0,0.0,0.0,0.0,0.0,0.0,0.0,0.0,0.0,0.0,0.0,0.0,0.0,0.0,0.0,0.0,0.0,0.0,0.0,0.0,0.0,0.0,0.0,0.0,0.0,0.0,0.0,0.0,0.0,0.0,0.0,0.0,0.0,0.0,0.0,0.0,0.0,0.0,0.0,0.0,0.0,0.0,1.7285,1.5051,1.7599,1.7158,1.7974,1.7662,0.1064,0.0748,-0.2251,-0.0083,-0.0439,-0.2996,-0.7525,-0.63,-0.5891,-0.8528,-0.7367,-0.5093,0.2456,0.5663,0.5751,0.544,0.2828,0.2305,-0.1192,-0.2533,-0.4979,-0.2844],[0.0,0.0,0.0,0.0,0.0,0.0,0.0,0.0,0.0,0.0,0.0,0.0,0.0,0.0,0.0,0.0,0.0,0.0,0.0,0.0,0.0,0.0,0.0,0.0,0.0,0.0,0.0,0.0,0.0,0.0,0.0,0.0,0.0,0.0,0.0,0.0,0.0,0.0,0.0,0.0,0.0,0.0,0.0,0.0,0.0,0.0,0.0,0.0,0.0,0.0,0.0,0.0,0.0,0.0,0.0,0.0,0.0,0.0,0.0,0.0,0.0,0.0,0.0,0.0,0.0,0.0,0.0,0.0,0.0,0.0,0.0,0.0,0.0,0.0,0.0,0.0,0.0,0.0,0.0,0.0,0.0,0.0,0.0,0.0,0.0,0.0,0.0,0.0,0.0,0.0,0.0,0.0,0.0,0.0,0.0,0.0,0.0,0.0,0.0,0.0,0.0,0.0,0.0,0.0,0.0,0.0,0.0,0.0,0.0,0.0,0.0,0.0,0.0,0.0,1.0388,1.0208,0.95,1.0727],[0.0,0.0,0.0,0.0,0.0,0.0,0.0,0.0,0.0,0.0,0.0,0.0,0.0,0.0,0.0,0.0,0.0,0.0,0.0,0.0,0.0,0.0,0.0,0.0,0.0,0.0,0.0,0.0,0.0,0.0,0.0,0.0,0.0,0.0,0.0,0.0,0.0,0.0,0.0,0.0,0.0,0.0,0.0,0.0,0.0,0.0,0.0,0.0,0.0,0.0,0.0,0.0,0.0,0.0,0.0,0.0,0.0,0.0,0.0,0.0,0.0,0.0,0.0,0.0,0.0,0.0,0.0,0.0,0.0,0.0,0.0,0.0,0.0,0.0,0.0,0.0,0.0,0.0,0.0,0.0,0.0,0.0,0.0,0.0,0.0,0.0,0.0,0.0,0.0,0.0,1.0287,0.984,0.9499,1.0623,0.9543,0.9491,0.0192,0.0122,-0.031,-0.1993,-0.1519,-0.0991,-0.0159,0.0626,0.1437,0.1324,0.1864,0.0857,0.0265,0.0877,-0.0463,0.1335,0.0675,0.185,0.0841,0.0207,0.0996,-0.1178],[0.0,0.0,0.0,0.0,0.0,0.0,0.0,0.0,0.0,0.0,0.0,0.0,0.0,0.0,0.0,0.0,0.0,0.0,0.0,0.0,0.0,0.0,0.0,0.0,0.0,0.0,0.0,0.0,0.0,0.0,0.0,0.0,0.0,0.0,0.0,0.0,0.0,0.0,0.0,0.0,0.0,0.0,0.0,0.0,0.0,0.0,0.0,0.0,0.0,0.0,0.0,0.0,0.0,0.0,0.0,0.0,0.0,0.0,0.0,0.0,0.0,0.0,0.0,0.0,0.0,0.0,0.0,0.0,0.0,0.0,0.0,0.0,0.0,0.0,0.0,0.0,0.0,0.0,0.0,0.0,0.0,0.0,0.0,0.0,0.0,0.0,0.0,0.0,0.0,0.0,0.5972,0.6724,0.781,0.7429,0.8099,0.906,0.1283,0.0955,-0.0156,0.0631,-0.0172,-0.1808,-0.1178,-0.1,-0.0518,-0.1145,-0.1059,0.0896,0.2015,0.1208,0.0275,0.1301,0.1271,-0.0619,0.2456,0.1777,0.173,0.1888],[0.0,0.0,0.0,0.0,0.0,0.0,0.0,0.0,0.0,0.0,0.0,0.0,0.0,0.0,0.0,0.0,0.0,0.0,0.0,0.0,0.0,0.0,0.0,0.0,0.0,0.0,0.0,0.0,0.0,0.0,0.0,0.0,0.0,0.0,0.0,0.0,0.0,0.0,0.0,0.0,0.0,0.0,0.0,0.0,0.0,0.0,0.0,0.0,0.0,0.0,0.0,0.0,0.0,0.0,0.0,0.0,0.0,0.0,0.0,0.0,0.0,0.0,0.0,0.0,0.0,0.0,0.0,0.0,0.0,0.0,0.0,0.0,0.0,0.0,0.0,0.0,0.0,0.0,0.0,0.0,0.0,0.0,0.0,0.0,0.0,0.0,0.0,0.0,0.0,0.0,0.9899,1.0439,1.0245,0.9843,1.0191,0.95009999999999994,-0.0831,-0.0539,0.066,0.1268,0.0663,0.2476,0.1321,0.0644,0.0061,-0.065,-0.0114,-0.124,-0.1778,-0.2201,-0.2397,-0.1187,-0.1795,-0.1786,0.0639,0.178,0.0531,0.0507],[0.0,0.0,0.0,0.0,0.0,0.0,0.0,0.0,0.0,0.0,0.0,0.0,0.0,0.0,0.0,0.0,0.0,0.0,0.0,0.0,0.0,0.0,0.0,0.0,0.0,0.0,0.0,0.0,0.0,0.0,0.0,0.0,0.0,0.0,0.0,0.0,0.0,0.0,0.0,0.0,0.0,0.0,0.0,0.0,0.0,0.0,0.0,0.0,0.0,0.0,0.0,0.0,0.0,0.0,0.0,0.0,0.0,0.0,0.0,0.0,0.0,0.0,0.0,0.0,0.0,0.0,0.0,0.0,0.0,0.0,0.0,0.0,0.0,0.0,0.0,0.0,0.0,0.0,0.0,0.0,0.0,0.0,0.0,0.0,0.0,0.0,0.0,0.0,0.0,0.0,0.7924,0.7984,0.8866,0.9649,0.9547,1.0124,0.2628,0.2642,0.1638,0.1088,0.1339,0.1213,0.1996,0.1404,0.1704,0.1836,0.141,0.1299,0.3089,0.3734,0.1758,0.0755,0.0199,-0.0165,-0.6134,-0.6485,-0.4959,-0.4028],[0.0,0.0,0.0,0.0,0.0,0.0,0.0,0.0,0.0,0.0,0.0,0.0,0.0,0.0,0.0,0.0,0.0,0.0,0.0,0.0,0.0,0.0,0.0,0.0,0.0,0.0,0.0,0.0,0.0,0.0,0.0,0.0,0.0,0.0,0.0,0.0,0.0,0.0,0.0,0.0,0.0,0.0,0.0,0.0,0.0,0.0,0.0,0.0,0.0,0.0,0.0,0.0,0.0,0.0,0.0,0.0,0.0,0.0,0.0,0.0,0.0,0.0,0.0,0.0,0.0,0.0,0.0,0.0,0.0,0.0,0.0,0.0,0.0,0.0,0.0,0.0,0.0,0.0,0.0,0.0,0.0,0.0,0.0,0.0,0.0,0.0,0.0,0.0,0.0,0.0,1.8142,1.9432,1.934,1.9434,1.7612,1.8115,-0.8781,-1.0575,-1.0586,-1.0794,-0.9405,-1.0056,0.3254,0.2917,0.3214,0.4117,0.5398,0.5057,0.7499,0.8473,0.7206,0.7337,0.7265,0.8604,-1.0369,-0.9284,-0.812,-1.1189],[0.0,0.0,0.0,0.0,0.0,0.0,0.0,0.0,0.0,0.0,0.0,0.0,0.0,0.0,0.0,0.0,0.0,0.0,0.0,0.0,0.0,0.0,0.0,0.0,0.0,0.0,0.0,0.0,0.0,0.0,0.0,0.0,0.0,0.0,0.0,0.0,0.0,0.0,0.0,0.0,0.0,0.0,0.0,0.0,0.0,0.0,0.0,0.0,0.0,0.0,0.0,0.0,0.0,0.0,0.0,0.0,0.0,0.0,0.0,0.0,0.0,0.0,0.0,0.0,0.0,0.0,0.0,0.0,0.0,0.0,0.0,0.0,0.0,0.0,0.0,0.0,0.0,0.0,0.0,0.0,0.0,0.0,0.0,0.0,0.0,0.0,0.0,0.0,0.0,0.0,0.0,0.0,0.0,0.0,0.0,0.0,0.0,0.0,0.0,0.0,0.0,0.0,0.0,0.0,0.0,0.0,0.0,0.0,0.0,0.0,0.0,0.0,0.0,0.0,0.7762,0.72,0.7549,0.8571],[0.0,0.0,0.0,0.0,0.0,0.0,0.0,0.0,0.0,0.0,0.0,0.0,0.0,0.0,0.0,0.0,0.0,0.0,0.0,0.0,0.0,0.0,0.0,0.0,0.0,0.0,0.0,0.0,0.0,0.0,0.0,0.0,0.0,0.0,0.0,0.0,0.0,0.0,0.0,0.0,0.0,0.0,0.0,0.0,0.0,0.0,0.0,0.0,0.0,0.0,0.0,0.0,0.0,0.0,0.0,0.0,0.0,0.0,0.0,0.0,0.0,0.0,0.0,0.0,0.0,0.0,0.0,0.0,0.0,0.0,0.0,0.0,0.0,0.0,0.0,0.0,0.0,0.0,0.0,0.0,0.0,0.0,0.0,0.0,0.0,0.0,0.0,0.0,0.0,0.0,1.625,1.8426,1.885,1.9598,1.8284,1.8152,0.0854,-0.2818,-0.3516,-0.4687,-0.4674,-0.4101,0.0583,0.5704,0.3255,0.3927,0.6353,0.4979,0.0298,-0.3244,-0.1439,-0.5327,-0.611,-0.6793,-0.8698,-0.8169,-0.8332,-0.5225],[0.0,0.0,0.0,0.0,0.0,0.0,0.0,0.0,0.0,0.0,0.0,0.0,0.0,0.0,0.0,0.0,0.0,0.0,0.0,0.0,0.0,0.0,0.0,0.0,0.0,0.0,0.0,0.0,0.0,0.0,0.0,0.0,0.0,0.0,0.0,0.0,0.0,0.0,0.0,0.0,0.0,0.0,0.0,0.0,0.0,0.0,0.0,0.0,0.0,0.0,0.0,0.0,0.0,0.0,0.0,0.0,0.0,0.0,0.0,0.0,0.0,0.0,0.0,0.0,0.0,0.0,0.0,0.0,0.0,0.0,0.0,0.0,0.0,0.0,0.0,0.0,0.0,0.0,0.0,0.0,0.0,0.0,0.0,0.0,0.0,0.0,0.0,0.0,0.0,0.0,1.4543,1.4327,1.5427,1.549,1.4414,1.5466,-0.207,-0.2285,-0.427,-0.3869,-0.3357,-0.3839,-0.009,0.1307,0.1631,0.1057,0.0902,-0.0354,-0.3254,-0.3981,-0.5107,-0.5067,-0.4376,-0.3107,-0.2241,-0.2636,0.0433,0.0299],[0.0,0.0,0.0,0.0,0.0,0.0,0.0,0.0,0.0,0.0,0.0,0.0,0.0,0.0,0.0,0.0,0.0,0.0,0.0,0.0,0.0,0.0,0.0,0.0,0.0,0.0,0.0,0.0,0.0,0.0,0.0,0.0,0.0,0.0,0.0,0.0,0.0,0.0,0.0,0.0,0.0,0.0,0.0,0.0,0.0,0.0,0.0,0.0,0.0,0.0,0.0,0.0,0.0,0.0,0.0,0.0,0.0,0.0,0.0,0.0,0.0,0.0,0.0,0.0,0.0,0.0,0.0,0.0,0.0,0.0,0.0,0.0,0.0,0.0,0.0,0.0,0.0,0.0,0.0,0.0,0.0,0.0,0.0,0.0,0.0,0.0,0.0,0.0,0.0,0.0,1.2745,1.1281,1.0854,1.1589,1.1854,1.2311,-0.1416,-0.016,-0.0319,-0.1551,-0.2029,-0.2905,0.291,0.0958,0.0549,0.1305,0.0814,0.0679,-0.4765,-0.2604,-0.0358,0.0116,0.0699,0.1158,-0.3975,-0.3919,-0.3245,-0.3882],[0.0,0.0,0.0,0.0,0.0,0.0,0.0,0.0,0.0,0.0,0.0,0.0,0.0,0.0,0.0,0.0,0.0,0.0,0.0,0.0,0.0,0.0,0.0,0.0,0.0,0.0,0.0,0.0,0.0,0.0,0.0,0.0,0.0,0.0,0.0,0.0,0.0,0.0,0.0,0.0,0.0,0.0,0.0,0.0,0.0,0.0,0.0,0.0,0.0,0.0,0.0,0.0,0.0,0.0,0.0,0.0,0.0,0.0,0.0,0.0,0.0,0.0,0.0,0.0,0.0,0.0,0.0,0.0,0.0,0.0,0.0,0.0,0.0,0.0,0.0,0.0,0.0,0.0,0.0,0.0,0.0,0.0,0.0,0.0,0.0,0.0,0.0,0.0,0.0,0.0,2.1438,2.3185,2.0715,2.2181,2.2628,2.5786,0.0676,-0.2182,-0.0783,0.1052,-0.0802,-0.3456,-0.6603,-0.6082,-0.432,-0.6744,-0.524,-0.621,-0.1192,-0.0686,0.0011,-0.2157,-0.3072,-0.2873,-0.699,-0.6587,-0.826,-0.6834],[0.0,0.0,0.0,0.0,0.0,0.0,0.0,0.0,0.0,0.0,0.0,0.0,0.0,0.0,0.0,0.0,0.0,0.0,0.0,0.0,0.0,0.0,0.0,0.0,0.0,0.0,0.0,0.0,0.0,0.0,0.0,0.0,0.0,0.0,0.0,0.0,0.0,0.0,0.0,0.0,0.0,0.0,0.0,0.0,0.0,0.0,0.0,0.0,0.0,0.0,0.0,0.0,0.0,0.0,0.0,0.0,0.0,0.0,0.0,0.0,0.0,0.0,0.0,0.0,0.0,0.0,0.0,0.0,0.0,0.0,0.0,0.0,0.0,0.0,0.0,0.0,0.0,0.0,0.0,0.0,0.0,0.0,0.0,0.0,0.0,0.0,0.0,0.0,0.0,0.0,1.1423,1.068,0.9919,1.0143,1.0274,0.9921,-0.1221,-0.0762,0.0346,0.0298,0.0295,0.0786,0.0088,0.0779,0.0181,-0.0133,-0.0274,0.0318,-0.2193,-0.311,-0.3107,-0.2757,-0.327,-0.3862,-0.1231,-0.0331,-0.0403,-0.027],[0.0,0.0,0.0,0.0,0.0,0.0,0.0,0.0,0.0,0.0,0.0,0.0,0.0,0.0,0.0,0.0,0.0,0.0,0.0,0.0,0.0,0.0,0.0,0.0,0.0,0.0,0.0,0.0,0.0,0.0,0.0,0.0,0.0,0.0,0.0,0.0,0.0,0.0,0.0,0.0,0.0,0.0,0.0,0.0,0.0,0.0,0.0,0.0,0.0,0.0,0.0,0.0,0.0,0.0,0.0,0.0,0.0,0.0,0.0,0.0,0.0,0.0,0.0,0.0,0.0,0.0,0.0,0.0,0.0,0.0,0.0,0.0,0.0,0.0,0.0,0.0,0.0,0.0,0.0,0.0,0.0,0.0,0.0,0.0,0.0,0.0,0.0,0.0,0.0,0.0,0.5642,0.7025,0.6785,0.6166,0.735,0.8227,0.7543,0.528,0.6437,0.8377,0.7559,0.5034,0.3267,0.185,0.1435,0.1116,-0.2535,-0.2946,0.1853,0.5741,0.4576,-0.0731,0.1797,0.1887,-1.1811,-1.3326,-1.3197,-0.8332],[0.0,0.0,0.0,0.0,0.0,0.0,0.0,0.0,0.0,0.0,0.0,0.0,0.0,0.0,0.0,0.0,0.0,0.0,0.0,0.0,0.0,0.0,0.0,0.0,0.0,0.0,0.0,0.0,0.0,0.0,0.0,0.0,0.0,0.0,0.0,0.0,0.0,0.0,0.0,0.0,0.0,0.0,0.0,0.0,0.0,0.0,0.0,0.0,0.0,0.0,0.0,0.0,0.0,0.0,0.0,0.0,0.0,0.0,0.0,0.0,0.0,0.0,0.0,0.0,0.0,0.0,0.0,0.0,0.0,0.0,0.0,0.0,0.0,0.0,0.0,0.0,0.0,0.0,0.0,0.0,0.0,0.0,0.0,0.0,0.0,0.0,0.0,0.0,0.0,0.0,1.1478,1.2109,1.1693,1.2357,1.2468,1.128,0.0692,-0.2303,-0.2391,-0.3034,-0.2888,-0.1192,-0.3856,-0.1585,-0.0497,-0.0099,0.0136,-0.0815,-0.147,-0.1325,-0.2334,-0.318,-0.418,-0.3203,-0.0506,-0.0949,0.0005,0.004],[0.0,0.0,0.0,0.0,0.0,0.0,0.0,0.0,0.0,0.0,0.0,0.0,0.0,0.0,0.0,0.0,0.0,0.0,0.0,0.0,0.0,0.0,0.0,0.0,0.0,0.0,0.0,0.0,0.0,0.0,0.0,0.0,0.0,0.0,0.0,0.0,0.0,0.0,0.0,0.0,0.0,0.0,0.0,0.0,0.0,0.0,0.0,0.0,0.0,0.0,0.0,0.0,0.0,0.0,0.0,0.0,0.0,0.0,0.0,0.0,0.0,0.0,0.0,0.0,0.0,0.0,0.0,0.0,0.0,0.0,0.0,0.0,0.0,0.0,0.0,0.0,0.0,0.0,0.0,0.0,0.0,0.0,0.0,0.0,0.0,0.0,0.0,0.0,0.0,0.0,1.5538,1.4535,1.719,1.5909,1.6424,1.7196,-0.1793,-0.0307,-0.1658,0.3547,0.376,0.2575,0.4138,0.4602,0.1811,-0.407,-0.4886,-0.4339,-0.5538,-0.708,-0.4884,-0.2241,-0.1967,-0.3173,0.0947,-0.4261,-0.5004,-0.7269],[0.0,0.0,0.0,0.0,0.0,0.0,0.0,0.0,0.0,0.0,0.0,0.0,0.0,0.0,0.0,0.0,0.0,0.0,0.0,0.0,0.0,0.0,0.0,0.0,0.0,0.0,0.0,0.0,0.0,0.0,0.0,0.0,0.0,0.0,0.0,0.0,0.0,0.0,0.0,0.0,0.0,0.0,0.0,0.0,0.0,0.0,0.0,0.0,0.0,0.0,0.0,0.0,0.0,0.0,0.0,0.0,0.0,0.0,0.0,0.0,0.0,0.0,0.0,0.0,0.0,0.0,0.0,0.0,0.0,0.0,0.0,0.0,0.0,0.0,0.0,0.0,0.0,0.0,0.0,0.0,0.0,0.0,0.0,0.0,0.0,0.0,0.0,0.0,0.0,0.0,1.0067,0.9588,0.8993,0.8302,0.7869,0.7706,-0.3557,-0.3663,-0.3056,-0.2382,-0.1573,-0.2244,-0.0533,-0.0073,-0.0279,0.0236,0.1365,0.154,0.0303,-0.0141,0.0224,-0.0681,-0.1785,-0.1072,-0.1445,-0.1125,-0.1428,-0.0655],[0.0,0.0,0.0,0.0,0.0,0.0,0.0,0.0,0.0,0.0,0.0,0.0,0.0,0.0,0.0,0.0,0.0,0.0,0.0,0.0,0.0,0.0,0.0,0.0,0.0,0.0,0.0,0.0,0.0,0.0,0.0,0.0,0.0,0.0,0.0,0.0,0.0,0.0,0.0,0.0,0.0,0.0,0.0,0.0,0.0,0.0,0.0,0.0,0.0,0.0,0.0,0.0,0.0,0.0,0.0,0.0,0.0,0.0,0.0,0.0,0.0,0.0,0.0,0.0,0.0,0.0,0.0,0.0,0.0,0.0,0.0,0.0,0.0,0.0,0.0,0.0,0.0,0.0,0.0,0.0,0.0,0.0,0.0,0.0,0.0,0.0,0.0,0.0,0.0,0.0,0.0,0.0,0.0,0.0,0.0,0.0,0.0,0.0,0.0,0.0,0.0,0.0,0.0,0.0,0.0,0.0,0.0,0.0,0.0,0.0,0.0,0.0,0.0,0.0,0.3527,0.3426,0.4499,0.4742],[0.0,0.0,0.0,0.0,0.0,0.0,0.0,0.0,0.0,0.0,0.0,0.0,0.0,0.0,0.0,0.0,0.0,0.0,0.0,0.0,0.0,0.0,0.0,0.0,0.0,0.0,0.0,0.0,0.0,0.0,0.0,0.0,0.0,0.0,0.0,0.0,0.0,0.0,0.0,0.0,0.0,0.0,0.0,0.0,0.0,0.0,0.0,0.0,0.0,0.0,0.0,0.0,0.0,0.0,0.0,0.0,0.0,0.0,0.0,0.0,0.0,0.0,0.0,0.0,0.0,0.0,0.0,0.0,0.0,0.0,0.0,0.0,0.0,0.0,0.0,0.0,0.0,0.0,0.0,0.0,0.0,0.0,0.0,0.0,0.0,0.0,0.0,0.0,0.0,0.0,1.01,0.93,0.82,0.81,0.74,0.74,1.47,1.49,1.8,1.71,1.67,1.8,-0.95,-0.78,-1.18,-1.18,-1.04,-1.14,-1.02,-1.12,-0.95,-0.81,-0.86,-0.9,-0.15,-0.12,-0.08,-0.11],[0.0,0.0,0.0,0.0,0.0,0.0,0.0,0.0,0.0,0.0,0.0,0.0,0.0,0.0,0.0,0.0,0.0,0.0,0.0,0.0,0.0,0.0,0.0,0.0,0.0,0.0,0.0,0.0,0.0,0.0,0.0,0.0,0.0,0.0,0.0,0.0,0.0,0.0,0.0,0.0,0.0,0.0,0.0,0.0,0.0,0.0,0.0,0.0,0.0,0.0,0.0,0.0,0.0,0.0,0.0,0.0,0.0,0.0,0.0,0.0,0.0,0.0,0.0,0.0,0.0,0.0,0.0,0.0,0.0,0.0,0.0,0.0,0.0,0.0,0.0,0.0,0.0,0.0,0.0,0.0,0.0,0.0,0.0,0.0,0.0,0.0,0.0,0.0,0.0,0.0,0.0,0.0,0.0,0.0,0.0,0.0,0.5151,0.5025,0.4837,0.3835,0.3587,0.3618,-0.0172,-0.0591,0.0006,0.1629,0.1942,0.1035,0.1293,0.1699,0.0932,-0.0115,0.0065,0.0508,-0.0932,-0.0876,-0.0741,-0.1559],[0.0,0.0,0.0,0.0,0.0,0.0,0.0,0.0,0.0,0.0,0.0,0.0,0.0,0.0,0.0,0.0,0.0,0.0,0.0,0.0,0.0,0.0,0.0,0.0,0.0,0.0,0.0,0.0,0.0,0.0,0.0,0.0,0.0,0.0,0.0,0.0,0.0,0.0,0.0,0.0,0.0,0.0,0.0,0.0,0.0,0.0,0.0,0.0,0.0,0.0,0.0,0.0,0.0,0.0,0.0,0.0,0.0,0.0,0.0,0.0,0.0,0.0,0.0,0.0,0.0,0.0,0.0,0.0,0.0,0.0,0.0,0.0,0.0,0.0,0.0,0.0,0.0,0.0,0.0,0.0,0.0,0.0,0.0,0.0,0.0,0.0,0.0,0.0,0.0,0.0,1.4023,1.7082,1.4921,1.22,1.0823,0.8716,-0.2421,-0.8091,-0.5667,-0.2111,0.0929,0.3263,0.3434,0.4402,0.2796,0.0687,-0.438,-0.5025,-0.9254,-0.7905,-0.5988,-0.5809,-0.2567,-0.2139,-0.0352,-0.1075,-0.2493,-0.1242],[0.0,0.0,0.0,0.0,0.0,0.0,0.0,0.0,0.0,0.0,0.0,0.0,0.0,0.0,0.0,0.0,0.0,0.0,0.0,0.0,0.0,0.0,0.0,0.0,0.0,0.0,0.0,0.0,0.0,0.0,0.0,0.0,0.0,0.0,0.0,0.0,0.0,0.0,0.0,0.0,0.0,0.0,0.0,0.0,0.0,0.0,0.0,0.0,0.0,0.0,0.0,0.0,0.0,0.0,0.0,0.0,0.0,0.0,0.0,0.0,0.0,0.0,0.0,0.0,0.0,0.0,0.0,0.0,0.0,0.0,0.0,0.0,0.0,0.0,0.0,0.0,0.0,0.0,0.0,0.0,0.0,0.0,0.0,0.0,0.0,0.0,0.0,0.0,0.0,0.0,0.8163,0.5921,0.5835,0.5997,0.6557,0.5972,0.1814,0.5526,0.5775,0.5082,0.5128,0.5967,-0.1907,-0.3945,-0.3202,-0.2273,-0.2478,-0.3248,0.1341,0.1749,0.0823,0.0758,-0.0279,-0.0336,-0.5026,-0.5306,-0.5213,-0.589],[0.0,0.0,0.0,0.0,0.0,0.0,0.0,0.0,0.0,0.0,0.0,0.0,0.0,0.0,0.0,0.0,0.0,0.0,0.0,0.0,0.0,0.0,0.0,0.0,0.0,0.0,0.0,0.0,0.0,0.0,0.0,0.0,0.0,0.0,0.0,0.0,0.0,0.0,0.0,0.0,0.0,0.0,0.0,0.0,0.0,0.0,0.0,0.0,0.0,0.0,0.0,0.0,0.0,0.0,0.0,0.0,0.0,0.0,0.0,0.0,0.0,0.0,0.0,0.0,0.0,0.0,0.0,0.0,0.0,0.0,0.0,0.0,0.0,0.0,0.0,0.0,0.0,0.0,0.0,0.0,0.0,0.0,0.0,0.0,0.0,0.0,0.0,0.0,0.0,0.0,1.085,1.0234,0.995,0.9427,0.8384,0.8609,0.0399,0.0859,0.121,0.1498,0.2358,0.1705,0.5002,0.4892,0.4978,0.6455,0.3781,0.2267,-0.2994,-0.2447,-0.2901,-0.3597,-0.1093,0.0974,-1.1269,-1.1379,-1.1105,-1.1591],[0.0,0.0,0.0,0.0,0.0,0.0,0.0,0.0,0.0,0.0,0.0,0.0,0.0,0.0,0.0,0.0,0.0,0.0,0.0,0.0,0.0,0.0,0.0,0.0,0.0,0.0,0.0,0.0,0.0,0.0,0.0,0.0,0.0,0.0,0.0,0.0,0.0,0.0,0.0,0.0,0.0,0.0,0.0,0.0,0.0,0.0,0.0,0.0,0.0,0.0,0.0,0.0,0.0,0.0,0.0,0.0,0.0,0.0,0.0,0.0,0.0,0.0,0.0,0.0,0.0,0.0,0.0,0.0,0.0,0.0,0.0,0.0,0.0,0.0,0.0,0.0,0.0,0.0,0.0,0.0,0.0,0.0,0.0,0.0,0.0,0.0,0.0,0.0,0.0,0.0,0.0,0.0,0.0,0.0,0.0,0.0,0.0,0.0,0.0,0.0,0.0,0.0,0.0,0.0,0.0,0.0,0.0,0.0,0.0,0.0,0.0,0.0,0.0,0.0,0.0692,0.0695,0.0701,0.0661],[0.0,0.0,0.0,0.0,0.0,0.0,0.0,0.0,0.0,0.0,0.0,0.0,0.0,0.0,0.0,0.0,0.0,0.0,0.0,0.0,0.0,0.0,0.0,0.0,0.0,0.0,0.0,0.0,0.0,0.0,0.0,0.0,0.0,0.0,0.0,0.0,0.0,0.0,0.0,0.0,0.0,0.0,0.0,0.0,0.0,0.0,0.0,0.0,0.0,0.0,0.0,0.0,0.0,0.0,0.0,0.0,0.0,0.0,0.0,0.0,0.0,0.0,0.0,0.0,0.0,0.0,0.0,0.0,0.0,0.0,0.0,0.0,0.0,0.0,0.0,0.0,0.0,0.0,0.0,0.0,0.0,0.0,0.0,0.0,0.0,0.0,0.0,0.0,0.0,0.0,0.0,0.0,0.0,0.0,0.0,0.0,0.0,0.0,0.0,0.0,0.0,0.0,0.0,0.0,0.0,0.0,0.0,0.0,0.2316,0.2366,0.2289,0.2423,0.2355,0.2384,-0.1928,-0.1947,-0.1872,-0.2001],[0.0,0.0,0.0,0.0,0.0,0.0,0.0,0.0,0.0,0.0,0.0,0.0,0.0,0.0,0.0,0.0,0.0,0.0,0.0,0.0,0.0,0.0,0.0,0.0,0.0,0.0,0.0,0.0,0.0,0.0,0.0,0.0,0.0,0.0,0.0,0.0,0.0,0.0,0.0,0.0,0.0,0.0,0.0,0.0,0.0,0.0,0.0,0.0,0.0,0.0,0.0,0.0,0.0,0.0,0.0,0.0,0.0,0.0,0.0,0.0,0.0,0.0,0.0,0.0,0.0,0.0,0.0,0.0,0.0,0.0,0.0,0.0,0.0,0.0,0.0,0.0,0.0,0.0,0.0,0.0,0.0,0.0,0.0,0.0,0.0,0.0,0.0,0.0,0.0,0.0,1.0044,0.8056,1.0045,0.8567,0.9421,1.0218,-0.4094,-0.3016,-0.5244,-0.4092,-0.4987,-0.5841,-0.2841,-0.1907,-0.2092,-0.1876,-0.2159,-0.2214,-0.3108,-0.3132,-0.2709,-0.26,-0.2275,-0.2163,0.0,0.0,0.0,0.0],[0.0,0.0,0.0,0.0,0.0,0.0,0.0,0.0,0.0,0.0,0.0,0.0,0.0,0.0,0.0,0.0,0.0,0.0,0.0,0.0,0.0,0.0,0.0,0.0,0.0,0.0,0.0,0.0,0.0,0.0,0.0,0.0,0.0,0.0,0.0,0.0,0.0,0.0,0.0,0.0,0.0,0.0,0.0,0.0,0.0,0.0,0.0,0.0,0.0,0.0,0.0,0.0,0.0,0.0,0.0,0.0,0.0,0.0,0.0,0.0,0.0,0.0,0.0,0.0,0.0,0.0,0.0,0.0,0.0,0.0,0.0,0.0,0.0,0.0,0.0,0.0,0.0,0.0,0.0,0.0,0.0,0.0,0.0,0.0,0.0,0.0,0.0,0.0,0.0,0.0,1.2812,1.1599,1.0439,1.0698,1.0556,1.029,-0.2838,-0.1477,-0.17,-0.2639,-0.2241,-0.1794,-0.0842,-0.0829,0.0714,0.1808,0.1127,-0.0158,-0.049,0.0003,-0.0551,-0.0953,-0.048,0.1045,-0.8643,-0.9296,-0.8903,-0.8914],[0.0,0.0,0.0,0.0,0.0,0.0,0.0,0.0,0.0,0.0,0.0,0.0,0.0,0.0,0.0,0.0,0.0,0.0,0.0,0.0,0.0,0.0,0.0,0.0,0.0,0.0,0.0,0.0,0.0,0.0,0.0,0.0,0.0,0.0,0.0,0.0,0.0,0.0,0.0,0.0,0.0,0.0,0.0,0.0,0.0,0.0,0.0,0.0,0.0,0.0,0.0,0.0,0.0,0.0,0.0,0.0,0.0,0.0,0.0,0.0,0.0,0.0,0.0,0.0,0.0,0.0,0.0,0.0,0.0,0.0,0.0,0.0,0.0,0.0,0.0,0.0,0.0,0.0,0.0,0.0,0.0,0.0,0.0,0.0,0.0,0.0,0.0,0.0,0.0,0.0,1.4698,1.3567,1.2496,1.3454,1.2579,1.4306,0.0558,0.1049,0.1449,-0.0502,-0.0941,-0.3062,-0.552,-0.644,-0.6022,-0.4938,-0.4149,-0.312,-0.282,-0.2142,-0.2194,-0.3148,-0.2067,-0.2476,-0.6917,-0.6034,-0.5729,-0.4866],[0.0,0.0,0.0,0.0,0.0,0.0,0.0,0.0,0.0,0.0,0.0,0.0,0.0,0.0,0.0,0.0,0.0,0.0,0.0,0.0,0.0,0.0,0.0,0.0,0.0,0.0,0.0,0.0,0.0,0.0,0.0,0.0,0.0,0.0,0.0,0.0,0.0,0.0,0.0,0.0,0.0,0.0,0.0,0.0,0.0,0.0,0.0,0.0,0.0,0.0,0.0,0.0,0.0,0.0,0.0,0.0,0.0,0.0,0.0,0.0,0.0,0.0,0.0,0.0,0.0,0.0,0.0,0.0,0.0,0.0,0.0,0.0,0.0,0.0,0.0,0.0,0.0,0.0,0.0,0.0,0.0,0.0,0.0,0.0,0.0,0.0,0.0,0.0,0.0,0.0,1.657,1.9138,2.1358,2.1158,2.1765,2.1814,-0.2288,-0.5664,-0.9131,-0.8091,-0.9641,-0.9656,-0.2706,-0.4181,-0.3406,-0.4265,-0.3302,-0.356,-1.1575,-0.9293,-0.8822,-0.8802,-0.8822,-0.8598,0.0,0.0,0.0,0.0],[0.0,0.0,0.0,0.0,0.0,0.0,0.0,0.0,0.0,0.0,0.0,0.0,0.0,0.0,0.0,0.0,0.0,0.0,0.0,0.0,0.0,0.0,0.0,0.0,0.0,0.0,0.0,0.0,0.0,0.0,0.0,0.0,0.0,0.0,0.0,0.0,0.0,0.0,0.0,0.0,0.0,0.0,0.0,0.0,0.0,0.0,0.0,0.0,0.0,0.0,0.0,0.0,0.0,0.0,0.0,0.0,0.0,0.0,0.0,0.0,0.0,0.0,0.0,0.0,0.0,0.0,0.0,0.0,0.0,0.0,0.0,0.0,0.0,0.0,0.0,0.0,0.0,0.0,0.0,0.0,0.0,0.0,0.0,0.0,0.0,0.0,0.0,0.0,0.0,0.0,0.337,0.2903,0.2187,0.188,0.2429,0.2226,-0.337,-0.2903,-0.2187,-0.188,-0.2429,-0.2226,0.0,0.0,0.0,0.0,0.0,0.0,0.0,0.0,0.0,0.0,0.0,0.0,0.0,0.0,0.0,0.0],[0.0,0.0,0.0,0.0,0.0,0.0,0.0,0.0,0.0,0.0,0.0,0.0,0.0,0.0,0.0,0.0,0.0,0.0,0.0,0.0,0.0,0.0,0.0,0.0,0.0,0.0,0.0,0.0,0.0,0.0,0.0,0.0,0.0,0.0,0.0,0.0,0.0,0.0,0.0,0.0,0.0,0.0,0.0,0.0,0.0,0.0,0.0,0.0,0.0,0.0,0.0,0.0,0.0,0.0,0.0,0.0,0.0,0.0,0.0,0.0,0.0,0.0,0.0,0.0,0.0,0.0,0.0,0.0,0.0,0.0,0.0,0.0,0.0,0.0,0.0,0.0,0.0,0.0,0.0,0.0,0.0,0.0,0.0,0.0,0.0,0.0,0.0,0.0,0.0,0.0,0.9737,0.8491,0.8652,0.8709,0.8534,0.6138,-0.3519,0.0981,0.1904,0.1324,0.0981,0.3942,-0.6219,-0.9472,-1.0556,-1.0033,-0.9515,-1.0079,0.0,0.0,0.0,0.0,0.0,0.0,0.0,0.0,0.0,0.0],[0.0,0.0,0.0,0.0,0.0,0.0,0.0,0.0,0.0,0.0,0.0,0.0,0.0,0.0,0.0,0.0,0.0,0.0,0.0,0.0,0.0,0.0,0.0,0.0,0.0,0.0,0.0,0.0,0.0,0.0,0.0,0.0,0.0,0.0,0.0,0.0,0.0,0.0,0.0,0.0,0.0,0.0,0.0,0.0,0.0,0.0,0.0,0.0,0.0,0.0,0.0,0.0,0.0,0.0,0.0,0.0,0.0,0.0,0.0,0.0,0.0,0.0,0.0,0.0,0.0,0.0,0.0,0.0,0.0,0.0,0.0,0.0,0.0,0.0,0.0,0.0,0.0,0.0,0.0,0.0,0.0,0.0,0.0,0.0,0.0,0.0,0.0,0.0,0.0,0.0,0.6788,0.871,0.8259,0.8456,0.8234,0.805,-0.6788,-0.871,-0.8259,-0.8456,-0.8234,-0.805,0.0,0.0,0.0,0.0,0.0,0.0,0.0,0.0,0.0,0.0,0.0,0.0,0.0,0.0,0.0,0.0],[0.0,0.0,0.0,0.0,0.0,0.0,0.0,0.0,0.0,0.0,0.0,0.0,0.0,0.0,0.0,0.0,0.0,0.0,0.0,0.0,0.0,0.0,0.0,0.0,0.0,0.0,0.0,0.0,0.0,0.0,0.0,0.0,0.0,0.0,0.0,0.0,0.0,0.0,0.0,0.0,0.0,0.0,0.0,0.0,0.0,0.0,0.0,0.0,0.0,0.0,0.0,0.0,0.0,0.0,0.0,0.0,0.0,0.0,0.0,0.0,0.0,0.0,0.0,0.0,0.0,0.0,0.0,0.0,0.0,0.0,0.0,0.0,0.0,0.0,0.0,0.0,0.0,0.0,0.0,0.0,0.0,0.0,0.0,0.0,0.0,0.0,0.0,0.0,0.0,0.0,0.6887,0.7174,0.741,0.7928,0.831,0.7873,-0.1037,-0.132,-0.1395,-0.1532,-0.1371,-0.0397,-0.585,-0.5854,-0.6015,-0.6396,-0.6939,-0.7477,0.0,0.0,0.0,0.0,0.0,0.0,0.0,0.0,0.0,0.0],[0.0,0.0,0.0,0.0,0.0,0.0,0.0,0.0,0.0,0.0,0.0,0.0,0.0,0.0,0.0,0.0,0.0,0.0,0.0,0.0,0.0,0.0,0.0,0.0,0.0,0.0,0.0,0.0,0.0,0.0,0.0,0.0,0.0,0.0,0.0,0.0,0.0,0.0,0.0,0.0,0.0,0.0,0.0,0.0,0.0,0.0,0.0,0.0,0.0,0.0,0.0,0.0,0.0,0.0,0.0,0.0,0.0,0.0,0.0,0.0,0.0,0.0,0.0,0.0,0.0,0.0,0.0,0.0,0.0,0.0,0.0,0.0,0.0,0.0,0.0,0.0,0.0,0.0,0.0,0.0,0.0,0.0,0.0,0.0,0.0,0.0,0.0,0.0,0.0,0.0,0.9565,0.8851,0.8372,0.8039,0.8766,0.8726,-0.0221,0.1099,0.1515,0.2672,0.2379,0.2091,0.0822,0.123,-0.0307,-0.136,-0.155,-0.1134,-0.6058,-0.7233,-0.4892,-0.5454,-0.562,-0.5886,-0.4108,-0.3947,-0.4688,-0.3897],[0.0,0.0,0.0,0.0,0.0,0.0,0.0,0.0,0.0,0.0,0.0,0.0,0.0,0.0,0.0,0.0,0.0,0.0,0.0,0.0,0.0,0.0,0.0,0.0,0.0,0.0,0.0,0.0,0.0,0.0,0.0,0.0,0.0,0.0,0.0,0.0,0.0,0.0,0.0,0.0,0.0,0.0,0.0,0.0,0.0,0.0,0.0,0.0,0.0,0.0,0.0,0.0,0.0,0.0,0.0,0.0,0.0,0.0,0.0,0.0,0.0,0.0,0.0,0.0,0.0,0.0,0.0,0.0,0.0,0.0,0.0,0.0,0.0,0.0,0.0,0.0,0.0,0.0,0.0,0.0,0.0,0.0,0.0,0.0,0.0,0.0,0.0,0.0,0.0,0.0,1.8757,1.7718,1.693,1.609,1.6449,1.5492,-0.1126,0.6928,0.6558,0.9521,0.8566,1.1041,0.2743,-0.2919,-0.3435,-0.6623,-0.5587,-2.6533,-2.0375,-2.1726,-2.0053,-1.8988,-1.9428,0.0,0.0,0.0,0.0,0.0],[0.0,0.0,0.0,0.0,0.0,0.0,0.0,0.0,0.0,0.0,0.0,0.0,0.0,0.0,0.0,0.0,0.0,0.0,0.0,0.0,0.0,0.0,0.0,0.0,0.0,0.0,0.0,0.0,0.0,0.0,0.0,0.0,0.0,0.0,0.0,0.0,0.0,0.0,0.0,0.0,0.0,0.0,0.0,0.0,0.0,0.0,0.0,0.0,0.0,0.0,0.0,0.0,0.0,0.0,0.0,0.0,0.0,0.0,0.0,0.0,0.0,0.0,0.0,0.0,0.0,0.0,0.0,0.0,0.0,0.0,0.0,0.0,0.0,0.0,0.0,0.0,0.0,0.0,0.0,0.0,0.0,0.0,0.0,0.0,0.0,0.0,0.0,0.0,0.0,0.0,1.0564,1.2297,1.2421,1.1098,1.0679,0.5499,-0.6703,-0.8329,-0.9153,-0.7812,-0.7261,-0.1234,-0.007,0.1241,0.1324,0.2261,0.2392,0.1286,-0.379,-0.5208,-0.4591,-0.5547,-0.5809,-0.5551,0.0,0.0,0.0,0.0],[0.0,0.0,0.0,0.0,0.0,0.0,0.0,0.0,0.0,0.0,0.0,0.0,0.0,0.0,0.0,0.0,0.0,0.0,0.0,0.0,0.0,0.0,0.0,0.0,0.0,0.0,0.0,0.0,0.0,0.0,0.0,0.0,0.0,0.0,0.0,0.0,0.0,0.0,0.0,0.0,0.0,0.0,0.0,0.0,0.0,0.0,0.0,0.0,0.0,0.0,0.0,0.0,0.0,0.0,0.0,0.0,0.0,0.0,0.0,0.0,0.0,0.0,0.0,0.0,0.0,0.0,0.0,0.0,0.0,0.0,0.0,0.0,0.0,0.0,0.0,0.0,0.0,0.0,0.0,0.0,0.0,0.0,0.0,0.0,0.0,0.0,0.0,0.0,0.0,0.0,2.5772,2.5547,2.5693,2.517,2.6804,2.6055,-0.2885,-0.0847,-0.1187,-0.3035,-0.165,-0.2114,0.1123,0.0346,0.1018,0.5195,0.2162,0.5493,0.2828,0.1393,0.2745,0.0793,0.3347,0.312,-2.6838,-2.644,-2.8269,-2.8123],[0.0,0.0,0.0,0.0,0.0,0.0,0.0,0.0,0.0,0.0,0.0,0.0,0.0,0.0,0.0,0.0,0.0,0.0,0.0,0.0,0.0,0.0,0.0,0.0,0.0,0.0,0.0,0.0,0.0,0.0,0.0,0.0,0.0,0.0,0.0,0.0,0.0,0.0,0.0,0.0,0.0,0.0,0.0,0.0,0.0,0.0,0.0,0.0,0.0,0.0,0.0,0.0,0.0,0.0,0.0,0.0,0.0,0.0,0.0,0.0,0.0,0.0,0.0,0.0,0.0,0.0,0.0,0.0,0.0,0.0,0.0,0.0,0.0,0.0,0.0,0.0,0.0,0.0,0.0,0.0,0.0,0.0,0.0,0.0,0.0,0.0,0.0,0.0,0.0,0.0,0.908,0.9168,0.7848,0.6984,0.6208,0.589,-0.1613,-0.259,-0.181,-0.0887,-0.1083,-0.1301,-0.3721,-0.2851,-0.249,-0.2477,-0.1646,-0.1062,-0.3747,-0.3727,-0.3547,-0.3621,-0.3479,-0.3526,0.0,0.0,0.0,0.0],[0.0,0.0,0.0,0.0,0.0,0.0,0.0,0.0,0.0,0.0,0.0,0.0,0.0,0.0,0.0,0.0,0.0,0.0,0.0,0.0,0.0,0.0,0.0,0.0,0.0,0.0,0.0,0.0,0.0,0.0,0.0,0.0,0.0,0.0,0.0,0.0,0.0,0.0,0.0,0.0,0.0,0.0,0.0,0.0,0.0,0.0,0.0,0.0,0.0,0.0,0.0,0.0,0.0,0.0,0.0,0.0,0.0,0.0,0.0,0.0,0.0,0.0,0.0,0.0,0.0,0.0,0.0,0.0,0.0,0.0,0.0,0.0,0.0,0.0,0.0,0.0,0.0,0.0,0.0,0.0,0.0,0.0,0.0,0.0,0.0,0.0,0.0,0.0,0.0,0.0,1.1404,1.4342,1.5831,1.4637,1.412,1.4447,-0.0202,-0.4764,-0.3378,-0.0803,-0.3625,-0.5307,-0.4159,-0.3108,-0.723,-0.8679,-0.6015,-0.4267,-0.5275,-0.4577,-0.3532,-0.3811,-0.316,-0.3598,-0.1768,-0.1893,-0.1692,-0.1344],[0.0,0.0,0.0,0.0,0.0,0.0,0.0,0.0,0.0,0.0,0.0,0.0,0.0,0.0,0.0,0.0,0.0,0.0,0.0,0.0,0.0,0.0,0.0,0.0,0.0,0.0,0.0,0.0,0.0,0.0,0.0,0.0,0.0,0.0,0.0,0.0,0.0,0.0,0.0,0.0,0.0,0.0,0.0,0.0,0.0,0.0,0.0,0.0,0.0,0.0,0.0,0.0,0.0,0.0,0.0,0.0,0.0,0.0,0.0,0.0,0.0,0.0,0.0,0.0,0.0,0.0,0.0,0.0,0.0,0.0,0.0,0.0,0.0,0.0,0.0,0.0,0.0,0.0,0.0,0.0,0.0,0.0,0.0,0.0,0.0,0.0,0.0,0.0,0.0,0.0,0.7795,0.7614,0.781,0.7572,0.7539,0.7142,-0.0564,0.1137,0.0839,0.045,0.029,-0.0279,0.0559,-0.139,-0.2269,-0.1374,-0.1468,0.0098,-0.779,-0.7362,-0.638,-0.6648,-0.6361,-0.6961,0.0,0.0,0.0,0.0],[0.0,0.0,0.0,0.0,0.0,0.0,0.0,0.0,0.0,0.0,0.0,0.0,0.0,0.0,0.0,0.0,0.0,0.0,0.0,0.0,0.0,0.0,0.0,0.0,0.0,0.0,0.0,0.0,0.0,0.0,0.0,0.0,0.0,0.0,0.0,0.0,0.0,0.0,0.0,0.0,0.0,0.0,0.0,0.0,0.0,0.0,0.0,0.0,0.0,0.0,0.0,0.0,0.0,0.0,0.0,0.0,0.0,0.0,0.0,0.0,0.0,0.0,0.0,0.0,0.0,0.0,0.0,0.0,0.0,0.0,0.0,0.0,0.0,0.0,0.0,0.0,0.0,0.0,0.0,0.0,0.0,0.0,0.0,0.0,0.0,0.0,0.0,0.0,0.0,0.0,0.4633,0.4132,0.443,0.4489,0.4093,0.4034,-0.053,-0.0005,-0.0435,-0.0392,-0.0357,-0.0258,-0.273,-0.2878,-0.2806,-0.2888,-0.3009,-0.3178,-0.1372,-0.1249,-0.119,-0.1209,-0.0727,-0.0599,0.0,0.0,0.0,0.0],[0.0,0.0,0.0,0.0,0.0,0.0,0.0,0.0,0.0,0.0,0.0,0.0,0.0,0.0,0.0,0.0,0.0,0.0,0.0,0.0,0.0,0.0,0.0,0.0,0.0,0.0,0.0,0.0,0.0,0.0,0.0,0.0,0.0,0.0,0.0,0.0,0.0,0.0,0.0,0.0,0.0,0.0,0.0,0.0,0.0,0.0,0.0,0.0,0.0,0.0,0.0,0.0,0.0,0.0,0.0,0.0,0.0,0.0,0.0,0.0,0.0,0.0,0.0,0.0,0.0,0.0,0.0,0.0,0.0,0.0,0.0,0.0,0.0,0.0,0.0,0.0,0.0,0.0,0.0,0.0,0.0,0.0,0.0,0.0,0.0,0.0,0.0,0.0,0.0,0.0,0.7884,0.8172,0.8894,0.8918,1.0073,0.9554,0.192,0.1652,0.2718,0.3203,0.3166,0.3434,0.3048,0.2751,0.0973,0.2504,0.1281,0.3173,-1.2852,-1.2574,-1.2584,-1.4626,-1.452,-1.6161,0.0,0.0,0.0,0.0],[0.0,0.0,0.0,0.0,0.0,0.0,0.0,0.0,0.0,0.0,0.0,0.0,0.0,0.0,0.0,0.0,0.0,0.0,0.0,0.0,0.0,0.0,0.0,0.0,0.0,0.0,0.0,0.0,0.0,0.0,0.0,0.0,0.0,0.0,0.0,0.0,0.0,0.0,0.0,0.0,0.0,0.0,0.0,0.0,0.0,0.0,0.0,0.0,0.0,0.0,0.0,0.0,0.0,0.0,0.0,0.0,0.0,0.0,0.0,0.0,0.0,0.0,0.0,0.0,0.0,0.0,0.0,0.0,0.0,0.0,0.0,0.0,0.0,0.0,0.0,0.0,0.0,0.0,0.0,0.0,0.0,0.0,0.0,0.0,0.0,0.0,0.0,0.0,0.0,0.0,1.0293,0.9983,1.1173,1.0226,0.8837,0.8127,0.0632,-0.2435,-0.3278,-0.1354,0.1404,0.0843,-0.1928,-0.0125,-0.0482,0.0499,-0.2341,-0.2237,-0.8997,-0.7423,-0.7413,-0.9371,-0.79,-0.6734,0.0,0.0,0.0,0.0],[0.0,0.0,0.0,0.0,0.0,0.0,0.0,0.0,0.0,0.0,0.0,0.0,0.0,0.0,0.0,0.0,0.0,0.0,0.0,0.0,0.0,0.0,0.0,0.0,0.0,0.0,0.0,0.0,0.0,0.0,0.0,0.0,0.0,0.0,0.0,0.0,0.0,0.0,0.0,0.0,0.0,0.0,0.0,0.0,0.0,0.0,0.0,0.0,0.0,0.0,0.0,0.0,0.0,0.0,0.0,0.0,0.0,0.0,0.0,0.0,0.0,0.0,0.0,0.0,0.0,0.0,0.0,0.0,0.0,0.0,0.0,0.0,0.0,0.0,0.0,0.0,0.0,0.0,0.0,0.0,0.0,0.0,0.0,0.0,0.0,0.0,0.0,0.0,0.0,0.0,0.6753,0.7264,0.7703,0.7214,0.7218,0.8417,-0.6753,-0.7264,-0.7703,-0.7214,-0.7218,-0.8417,0.0,0.0,0.0,0.0,0.0,0.0,0.0,0.0,0.0,0.0,0.0,0.0,0.0,0.0,0.0,0.0],[0.0,0.0,0.0,0.0,0.0,0.0,0.0,0.0,0.0,0.0,0.0,0.0,0.0,0.0,0.0,0.0,0.0,0.0,0.0,0.0,0.0,0.0,0.0,0.0,0.0,0.0,0.0,0.0,0.0,0.0,0.0,0.0,0.0,0.0,0.0,0.0,0.0,0.0,0.0,0.0,0.0,0.0,0.0,0.0,0.0,0.0,0.0,0.0,0.0,0.0,0.0,0.0,0.0,0.0,0.0,0.0,0.0,0.0,0.0,0.0,0.0,0.0,0.0,0.0,0.0,0.0,0.0,0.0,0.0,0.0,0.0,0.0,0.0,0.0,0.0,0.0,0.0,0.0,0.0,0.0,0.0,0.0,0.0,0.0,0.0,0.0,0.0,0.0,0.0,0.0,1.215,1.1814,1.1823,1.2057,1.2168,1.1043,-0.3847,-0.3358,-0.3714,-0.417,-0.3034,-0.1564,-0.2281,-0.2513,-0.1798,-0.0839,-0.2773,-0.3879,-0.6022,-0.5943,-0.6311,-0.7048,-0.6362,-0.5601,0.0,0.0,0.0,0.0]],"VXNFMH.F-LU^JULIAN(OS_TOP_HLDG_TOTPCPRTCHG(ALL,42064,0CQ,MTD,,ALL,6M,EQ).DATES)":"#NUM","VXNFMH.F-LU^OS_TOP_HLDG_TOTPCPRTCHG(ALL,42064,45627,MTD,,ALL,6M,EQ)":[[0.0,0.0,0.0,0.0,0.0,0.0,0.0,0.0,0.0,0.0,0.0,0.0,0.0,0.0,0.0,0.0,0.0,0.0,0.0,0.0,0.0,0.0,0.0,0.0,0.0,0.0,0.0,0.0,0.0,0.0,0.0,0.0,0.0,0.0,0.0,0.0,0.0,0.0,0.0,0.0,0.0,0.0,0.0,0.0,0.0,0.0,0.0,0.0,0.0,0.0,0.0,0.0,0.0,0.0,0.0,0.0,0.0,0.0,0.0,0.0,0.0,0.0,0.0,0.0,0.0,0.0,0.0,0.0,0.0,0.0,0.0,0.0,0.0,0.0,0.0,0.0,0.0,0.0,0.0,0.0,0.0,0.0,0.0,0.0,0.0,0.0,0.0,0.0,0.0,0.0,2.1245,2.1616,2.0218,2.0669,2.1832,2.2272,-0.3566,-0.4262,-0.3564,-0.3623,-0.45,-0.4668,-0.158,-0.0805,0.0499,-0.0799,-0.105,0.0473,0.1534,0.0645,0.0722,0.2161,0.4068,0.2981,0.2246,0.4646,0.5008,0.0],[0.0,0.0,0.0,0.0,0.0,0.0,0.0,0.0,0.0,0.0,0.0,0.0,0.0,0.0,0.0,0.0,0.0,0.0,0.0,0.0,0.0,0.0,0.0,0.0,0.0,0.0,0.0,0.0,0.0,0.0,0.0,0.0,0.0,0.0,0.0,0.0,0.0,0.0,0.0,0.0,0.0,0.0,0.0,0.0,0.0,0.0,0.0,0.0,0.0,0.0,0.0,0.0,0.0,0.0,0.0,0.0,0.0,0.0,0.0,0.0,0.0,0.0,0.0,0.0,0.0,0.0,0.0,0.0,0.0,0.0,0.0,0.0,0.0,0.0,0.0,0.0,0.0,0.0,0.0,0.0,0.0,0.0,0.0,0.0,0.0,0.0,0.0,0.0,0.0,0.0,1.0044,0.8056,1.0045,0.8567,0.9421,1.0218,-0.4094,-0.3016,-0.5244,-0.4092,-0.4987,-0.5841,-0.2841,-0.1907,-0.2092,-0.1876,-0.2159,-0.2214,-0.3108,-0.3132,-0.2709,-0.26,-0.2275,-0.2163,0.0,0.0,0.0,0.0],[0.0,0.0,0.0,0.0,0.0,0.0,0.0,0.0,0.0,0.0,0.0,0.0,0.0,0.0,0.0,0.0,0.0,0.0,0.0,0.0,0.0,0.0,0.0,0.0,0.0,0.0,0.0,0.0,0.0,0.0,0.0,0.0,0.0,0.0,0.0,0.0,0.0,0.0,0.0,0.0,0.0,0.0,0.0,0.0,0.0,0.0,0.0,0.0,0.0,0.0,0.0,0.0,0.0,0.0,0.0,0.0,0.0,0.0,0.0,0.0,0.0,0.0,0.0,0.0,0.0,0.0,0.0,0.0,0.0,0.0,0.0,0.0,0.0,0.0,0.0,0.0,0.0,0.0,0.0,0.0,0.0,0.0,0.0,0.0,0.0,0.0,0.0,0.0,0.0,0.0,1.904,1.9777,1.9949,1.8111,2.0499,2.1543,0.0138,-0.0267,-0.0255,0.2476,0.0718,-0.2838,-0.5487,-0.5594,-0.5251,-0.4856,-0.4745,-0.1525,0.6305,0.6328,0.5621,0.3281,0.3016,0.0749,0.0473,0.03,-0.0482,0.0],[0.0,0.0,0.0,0.0,0.0,0.0,0.0,0.0,0.0,0.0,0.0,0.0,0.0,0.0,0.0,0.0,0.0,0.0,0.0,0.0,0.0,0.0,0.0,0.0,0.0,0.0,0.0,0.0,0.0,0.0,0.0,0.0,0.0,0.0,0.0,0.0,0.0,0.0,0.0,0.0,0.0,0.0,0.0,0.0,0.0,0.0,0.0,0.0,0.0,0.0,0.0,0.0,0.0,0.0,0.0,0.0,0.0,0.0,0.0,0.0,0.0,0.0,0.0,0.0,0.0,0.0,0.0,0.0,0.0,0.0,0.0,0.0,0.0,0.0,0.0,0.0,0.0,0.0,0.0,0.0,0.0,0.0,0.0,0.0,0.0,0.0,0.0,0.0,0.0,0.0,1.2812,1.1599,1.0439,1.0698,1.0556,1.029,-0.2838,-0.1477,-0.17,-0.2639,-0.2241,-0.1794,-0.0842,-0.0829,0.0714,0.1808,0.1127,-0.0158,-0.049,0.0003,-0.0551,-0.0953,-0.048,0.1045,-0.8643,-0.9296,-0.8903,0.0],[0.0,0.0,0.0,0.0,0.0,0.0,0.0,0.0,0.0,0.0,0.0,0.0,0.0,0.0,0.0,0.0,0.0,0.0,0.0,0.0,0.0,0.0,0.0,0.0,0.0,0.0,0.0,0.0,0.0,0.0,0.0,0.0,0.0,0.0,0.0,0.0,0.0,0.0,0.0,0.0,0.0,0.0,0.0,0.0,0.0,0.0,0.0,0.0,0.0,0.0,0.0,0.0,0.0,0.0,0.0,0.0,0.0,0.0,0.0,0.0,0.0,0.0,0.0,0.0,0.0,0.0,0.0,0.0,0.0,0.0,0.0,0.0,0.0,0.0,0.0,0.0,0.0,0.0,0.0,0.0,0.0,0.0,0.0,0.0,0.0,0.0,0.0,0.0,0.0,0.0,1.4698,1.3567,1.2496,1.3454,1.2579,1.4306,0.0558,0.1049,0.1449,-0.0502,-0.0941,-0.3062,-0.552,-0.644,-0.6022,-0.4938,-0.4149,-0.312,-0.282,-0.2142,-0.2194,-0.3148,-0.2067,-0.2476,-0.6917,-0.6034,-0.5729,0.0],[0.0,0.0,0.0,0.0,0.0,0.0,0.0,0.0,0.0,0.0,0.0,0.0,0.0,0.0,0.0,0.0,0.0,0.0,0.0,0.0,0.0,0.0,0.0,0.0,0.0,0.0,0.0,0.0,0.0,0.0,0.0,0.0,0.0,0.0,0.0,0.0,0.0,0.0,0.0,0.0,0.0,0.0,0.0,0.0,0.0,0.0,0.0,0.0,0.0,0.0,0.0,0.0,0.0,0.0,0.0,0.0,0.0,0.0,0.0,0.0,0.0,0.0,0.0,0.0,0.0,0.0,0.0,0.0,0.0,0.0,0.0,0.0,0.0,0.0,0.0,0.0,0.0,0.0,0.0,0.0,0.0,0.0,0.0,0.0,0.0,0.0,0.0,0.0,0.0,0.0,0.0,0.0,0.0,0.0,0.0,0.0,0.0,0.0,0.0,0.0,0.0,0.0,0.0,0.0,0.0,0.0,0.0,0.0,0.692,0.8145,0.6743,0.6138,0.6209,0.6775,0.7197,0.592,0.7354,0.0],[0.0,0.0,0.0,0.0,0.0,0.0,0.0,0.0,0.0,0.0,0.0,0.0,0.0,0.0,0.0,0.0,0.0,0.0,0.0,0.0,0.0,0.0,0.0,0.0,0.0,0.0,0.0,0.0,0.0,0.0,0.0,0.0,0.0,0.0,0.0,0.0,0.0,0.0,0.0,0.0,0.0,0.0,0.0,0.0,0.0,0.0,0.0,0.0,0.0,0.0,0.0,0.0,0.0,0.0,0.0,0.0,0.0,0.0,0.0,0.0,0.0,0.0,0.0,0.0,0.0,0.0,0.0,0.0,0.0,0.0,0.0,0.0,0.0,0.0,0.0,0.0,0.0,0.0,0.0,0.0,0.0,0.0,0.0,0.0,0.0,0.0,0.0,0.0,0.0,0.0,1.6614,1.5375,1.4162,1.5209,1.4442,1.5952,0.0582,0.2922,0.4852,0.1983,0.304,0.2415,0.1155,0.182,0.0153,0.0102,-0.0035,0.075,-0.1183,-0.2058,-0.1202,0.1071,0.1144,-0.0235,-0.1362,-0.1104,-0.1021,0.0],[0.0,0.0,0.0,0.0,0.0,0.0,0.0,0.0,0.0,0.0,0.0,0.0,0.0,0.0,0.0,0.0,0.0,0.0,0.0,0.0,0.0,0.0,0.0,0.0,0.0,0.0,0.0,0.0,0.0,0.0,0.0,0.0,0.0,0.0,0.0,0.0,0.0,0.0,0.0,0.0,0.0,0.0,0.0,0.0,0.0,0.0,0.0,0.0,0.0,0.0,0.0,0.0,0.0,0.0,0.0,0.0,0.0,0.0,0.0,0.0,0.0,0.0,0.0,0.0,0.0,0.0,0.0,0.0,0.0,0.0,0.0,0.0,0.0,0.0,0.0,0.0,0.0,0.0,0.0,0.0,0.0,0.0,0.0,0.0,0.0,0.0,0.0,0.0,0.0,0.0,1.8142,1.9432,1.934,1.9434,1.7612,1.8115,-0.8781,-1.0575,-1.0586,-1.0794,-0.9405,-1.0056,0.3254,0.2917,0.3214,0.4117,0.5398,0.5057,0.7499,0.8473,0.7206,0.7337,0.7265,0.8604,-1.0369,-0.9284,-0.812,0.0],[0.0,0.0,0.0,0.0,0.0,0.0,0.0,0.0,0.0,0.0,0.0,0.0,0.0,0.0,0.0,0.0,0.0,0.0,0.0,0.0,0.0,0.0,0.0,0.0,0.0,0.0,0.0,0.0,0.0,0.0,0.0,0.0,0.0,0.0,0.0,0.0,0.0,0.0,0.0,0.0,0.0,0.0,0.0,0.0,0.0,0.0,0.0,0.0,0.0,0.0,0.0,0.0,0.0,0.0,0.0,0.0,0.0,0.0,0.0,0.0,0.0,0.0,0.0,0.0,0.0,0.0,0.0,0.0,0.0,0.0,0.0,0.0,0.0,0.0,0.0,0.0,0.0,0.0,0.0,0.0,0.0,0.0,0.0,0.0,0.0,0.0,0.0,0.0,0.0,0.0,0.7924,0.7984,0.8866,0.9649,0.9547,1.0124,0.2628,0.2642,0.1638,0.1088,0.1339,0.1213,0.1996,0.1404,0.1704,0.1836,0.141,0.1299,0.3089,0.3734,0.1758,0.0755,0.0199,-0.0165,-0.6134,-0.6485,-0.4959,0.0],[0.0,0.0,0.0,0.0,0.0,0.0,0.0,0.0,0.0,0.0,0.0,0.0,0.0,0.0,0.0,0.0,0.0,0.0,0.0,0.0,0.0,0.0,0.0,0.0,0.0,0.0,0.0,0.0,0.0,0.0,0.0,0.0,0.0,0.0,0.0,0.0,0.0,0.0,0.0,0.0,0.0,0.0,0.0,0.0,0.0,0.0,0.0,0.0,0.0,0.0,0.0,0.0,0.0,0.0,0.0,0.0,0.0,0.0,0.0,0.0,0.0,0.0,0.0,0.0,0.0,0.0,0.0,0.0,0.0,0.0,0.0,0.0,0.0,0.0,0.0,0.0,0.0,0.0,0.0,0.0,0.0,0.0,0.0,0.0,0.0,0.0,0.0,0.0,0.0,0.0,0.0,0.0,0.0,0.0,0.0,0.0,0.7003,0.6043,0.5917,0.548,0.5421,0.5612,1.0656,1.3071,1.3652,1.2364,1.3122,1.0954,-0.0109,-0.2629,-0.2952,0.0236,-0.2839,-0.0406,0.5557,0.7282,0.4983,0.0],[0.0,0.0,0.0,0.0,0.0,0.0,0.0,0.0,0.0,0.0,0.0,0.0,0.0,0.0,0.0,0.0,0.0,0.0,0.0,0.0,0.0,0.0,0.0,0.0,0.0,0.0,0.0,0.0,0.0,0.0,0.0,0.0,0.0,0.0,0.0,0.0,0.0,0.0,0.0,0.0,0.0,0.0,0.0,0.0,0.0,0.0,0.0,0.0,0.0,0.0,0.0,0.0,0.0,0.0,0.0,0.0,0.0,0.0,0.0,0.0,0.0,0.0,0.0,0.0,0.0,0.0,0.0,0.0,0.0,0.0,0.0,0.0,0.0,0.0,0.0,0.0,0.0,0.0,0.0,0.0,0.0,0.0,0.0,0.0,0.0,0.0,0.0,0.0,0.0,0.0,0.8163,0.5921,0.5835,0.5997,0.6557,0.5972,0.1814,0.5526,0.5775,0.5082,0.5128,0.5967,-0.1907,-0.3945,-0.3202,-0.2273,-0.2478,-0.3248,0.1341,0.1749,0.0823,0.0758,-0.0279,-0.0336,-0.5026,-0.5306,-0.5213,0.0],[0.0,0.0,0.0,0.0,0.0,0.0,0.0,0.0,0.0,0.0,0.0,0.0,0.0,0.0,0.0,0.0,0.0,0.0,0.0,0.0,0.0,0.0,0.0,0.0,0.0,0.0,0.0,0.0,0.0,0.0,0.0,0.0,0.0,0.0,0.0,0.0,0.0,0.0,0.0,0.0,0.0,0.0,0.0,0.0,0.0,0.0,0.0,0.0,0.0,0.0,0.0,0.0,0.0,0.0,0.0,0.0,0.0,0.0,0.0,0.0,0.0,0.0,0.0,0.0,0.0,0.0,0.0,0.0,0.0,0.0,0.0,0.0,0.0,0.0,0.0,0.0,0.0,0.0,0.0,0.0,0.0,0.0,0.0,0.0,0.0,0.0,0.0,0.0,0.0,0.0,1.01,0.93,0.82,0.81,0.74,0.74,1.47,1.49,1.8,1.71,1.67,1.8,-0.95,-0.78,-1.18,-1.18,-1.04,-1.14,-1.02,-1.12,-0.95,-0.81,-0.86,-0.9,-0.15,-0.12,-0.08,0.0],[0.0,0.0,0.0,0.0,0.0,0.0,0.0,0.0,0.0,0.0,0.0,0.0,0.0,0.0,0.0,0.0,0.0,0.0,0.0,0.0,0.0,0.0,0.0,0.0,0.0,0.0,0.0,0.0,0.0,0.0,0.0,0.0,0.0,0.0,0.0,0.0,0.0,0.0,0.0,0.0,0.0,0.0,0.0,0.0,0.0,0.0,0.0,0.0,0.0,0.0,0.0,0.0,0.0,0.0,0.0,0.0,0.0,0.0,0.0,0.0,0.0,0.0,0.0,0.0,0.0,0.0,0.0,0.0,0.0,0.0,0.0,0.0,0.0,0.0,0.0,0.0,0.0,0.0,0.0,0.0,0.0,0.0,0.0,0.0,0.0,0.0,0.0,0.0,0.0,0.0,0.0,0.0,0.0,0.0,0.0,0.0,0.0,0.0,0.0,0.0,0.0,0.0,0.0,0.0,0.0,0.0,0.0,0.0,0.0,0.0,0.0,0.0,0.0,0.0,1.0388,1.0208,0.95,0.0],[0.0,0.0,0.0,0.0,0.0,0.0,0.0,0.0,0.0,0.0,0.0,0.0,0.0,0.0,0.0,0.0,0.0,0.0,0.0,0.0,0.0,0.0,0.0,0.0,0.0,0.0,0.0,0.0,0.0,0.0,0.0,0.0,0.0,0.0,0.0,0.0,0.0,0.0,0.0,0.0,0.0,0.0,0.0,0.0,0.0,0.0,0.0,0.0,0.0,0.0,0.0,0.0,0.0,0.0,0.0,0.0,0.0,0.0,0.0,0.0,0.0,0.0,0.0,0.0,0.0,0.0,0.0,0.0,0.0,0.0,0.0,0.0,0.0,0.0,0.0,0.0,0.0,0.0,0.0,0.0,0.0,0.0,0.0,0.0,0.0,0.0,0.0,0.0,0.0,0.0,1.657,1.9138,2.1358,2.1158,2.1765,2.1814,-0.2288,-0.5664,-0.9131,-0.8091,-0.9641,-0.9656,-0.2706,-0.4181,-0.3406,-0.4265,-0.3302,-0.356,-1.1575,-0.9293,-0.8822,-0.8802,-0.8822,-0.8598,0.0,0.0,0.0,0.0],[0.0,0.0,0.0,0.0,0.0,0.0,0.0,0.0,0.0,0.0,0.0,0.0,0.0,0.0,0.0,0.0,0.0,0.0,0.0,0.0,0.0,0.0,0.0,0.0,0.0,0.0,0.0,0.0,0.0,0.0,0.0,0.0,0.0,0.0,0.0,0.0,0.0,0.0,0.0,0.0,0.0,0.0,0.0,0.0,0.0,0.0,0.0,0.0,0.0,0.0,0.0,0.0,0.0,0.0,0.0,0.0,0.0,0.0,0.0,0.0,0.0,0.0,0.0,0.0,0.0,0.0,0.0,0.0,0.0,0.0,0.0,0.0,0.0,0.0,0.0,0.0,0.0,0.0,0.0,0.0,0.0,0.0,0.0,0.0,0.0,0.0,0.0,0.0,0.0,0.0,0.0,0.0,0.0,0.0,0.0,0.0,0.0,0.0,0.0,0.0,0.0,0.0,0.0,0.0,0.0,0.0,0.0,0.0,0.0,0.0,0.0,0.0,0.0,0.0,1.1517,1.084,1.2627,0.0],[0.0,0.0,0.0,0.0,0.0,0.0,0.0,0.0,0.0,0.0,0.0,0.0,0.0,0.0,0.0,0.0,0.0,0.0,0.0,0.0,0.0,0.0,0.0,0.0,0.0,0.0,0.0,0.0,0.0,0.0,0.0,0.0,0.0,0.0,0.0,0.0,0.0,0.0,0.0,0.0,0.0,0.0,0.0,0.0,0.0,0.0,0.0,0.0,0.0,0.0,0.0,0.0,0.0,0.0,0.0,0.0,0.0,0.0,0.0,0.0,0.0,0.0,0.0,0.0,0.0,0.0,0.0,0.0,0.0,0.0,0.0,0.0,0.0,0.0,0.0,0.0,0.0,0.0,0.0,0.0,0.0,0.0,0.0,0.0,0.0,0.0,0.0,0.0,0.0,0.0,1.085,1.0234,0.995,0.9427,0.8384,0.8609,0.0399,0.0859,0.121,0.1498,0.2358,0.1705,0.5002,0.4892,0.4978,0.6455,0.3781,0.2267,-0.2994,-0.2447,-0.2901,-0.3597,-0.1093,0.0974,-1.1269,-1.1379,-1.1105,0.0],[0.0,0.0,0.0,0.0,0.0,0.0,0.0,0.0,0.0,0.0,0.0,0.0,0.0,0.0,0.0,0.0,0.0,0.0,0.0,0.0,0.0,0.0,0.0,0.0,0.0,0.0,0.0,0.0,0.0,0.0,0.0,0.0,0.0,0.0,0.0,0.0,0.0,0.0,0.0,0.0,0.0,0.0,0.0,0.0,0.0,0.0,0.0,0.0,0.0,0.0,0.0,0.0,0.0,0.0,0.0,0.0,0.0,0.0,0.0,0.0,0.0,0.0,0.0,0.0,0.0,0.0,0.0,0.0,0.0,0.0,0.0,0.0,0.0,0.0,0.0,0.0,0.0,0.0,0.0,0.0,0.0,0.0,0.0,0.0,0.0,0.0,0.0,0.0,0.0,0.0,0.0,0.0,0.0,0.0,0.0,0.0,1.0895,1.1308,1.0133,1.0901,1.0754,1.097,0.0301,-0.0201,0.0498,0.0273,0.0605,0.0958,0.2639,0.2813,0.3502,0.398,0.2779,0.3134,0.276,0.2359,0.2096,0.0],[0.0,0.0,0.0,0.0,0.0,0.0,0.0,0.0,0.0,0.0,0.0,0.0,0.0,0.0,0.0,0.0,0.0,0.0,0.0,0.0,0.0,0.0,0.0,0.0,0.0,0.0,0.0,0.0,0.0,0.0,0.0,0.0,0.0,0.0,0.0,0.0,0.0,0.0,0.0,0.0,0.0,0.0,0.0,0.0,0.0,0.0,0.0,0.0,0.0,0.0,0.0,0.0,0.0,0.0,0.0,0.0,0.0,0.0,0.0,0.0,0.0,0.0,0.0,0.0,0.0,0.0,0.0,0.0,0.0,0.0,0.0,0.0,0.0,0.0,0.0,0.0,0.0,0.0,0.0,0.0,0.0,0.0,0.0,0.0,0.0,0.0,0.0,0.0,0.0,0.0,0.337,0.2903,0.2187,0.188,0.2429,0.2226,-0.337,-0.2903,-0.2187,-0.188,-0.2429,-0.2226,0.0,0.0,0.0,0.0,0.0,0.0,0.0,0.0,0.0,0.0,0.0,0.0,0.0,0.0,0.0,0.0],[0.0,0.0,0.0,0.0,0.0,0.0,0.0,0.0,0.0,0.0,0.0,0.0,0.0,0.0,0.0,0.0,0.0,0.0,0.0,0.0,0.0,0.0,0.0,0.0,0.0,0.0,0.0,0.0,0.0,0.0,0.0,0.0,0.0,0.0,0.0,0.0,0.0,0.0,0.0,0.0,0.0,0.0,0.0,0.0,0.0,0.0,0.0,0.0,0.0,0.0,0.0,0.0,0.0,0.0,0.0,0.0,0.0,0.0,0.0,0.0,0.0,0.0,0.0,0.0,0.0,0.0,0.0,0.0,0.0,0.0,0.0,0.0,0.0,0.0,0.0,0.0,0.0,0.0,0.0,0.0,0.0,0.0,0.0,0.0,0.0,0.0,0.0,0.0,0.0,0.0,1.7285,1.5051,1.7599,1.7158,1.7974,1.7662,0.1064,0.0748,-0.2251,-0.0083,-0.0439,-0.2996,-0.7525,-0.63,-0.5891,-0.8528,-0.7367,-0.5093,0.2456,0.5663,0.5751,0.544,0.2828,0.2305,-0.1192,-0.2533,-0.4979,0.0],[0.0,0.0,0.0,0.0,0.0,0.0,0.0,0.0,0.0,0.0,0.0,0.0,0.0,0.0,0.0,0.0,0.0,0.0,0.0,0.0,0.0,0.0,0.0,0.0,0.0,0.0,0.0,0.0,0.0,0.0,0.0,0.0,0.0,0.0,0.0,0.0,0.0,0.0,0.0,0.0,0.0,0.0,0.0,0.0,0.0,0.0,0.0,0.0,0.0,0.0,0.0,0.0,0.0,0.0,0.0,0.0,0.0,0.0,0.0,0.0,0.0,0.0,0.0,0.0,0.0,0.0,0.0,0.0,0.0,0.0,0.0,0.0,0.0,0.0,0.0,0.0,0.0,0.0,0.0,0.0,0.0,0.0,0.0,0.0,0.0,0.0,0.0,0.0,0.0,0.0,0.9737,0.8491,0.8652,0.8709,0.8534,0.6138,-0.3519,0.0981,0.1904,0.1324,0.0981,0.3942,-0.6219,-0.9472,-1.0556,-1.0033,-0.9515,-1.0079,0.0,0.0,0.0,0.0,0.0,0.0,0.0,0.0,0.0,0.0],[0.0,0.0,0.0,0.0,0.0,0.0,0.0,0.0,0.0,0.0,0.0,0.0,0.0,0.0,0.0,0.0,0.0,0.0,0.0,0.0,0.0,0.0,0.0,0.0,0.0,0.0,0.0,0.0,0.0,0.0,0.0,0.0,0.0,0.0,0.0,0.0,0.0,0.0,0.0,0.0,0.0,0.0,0.0,0.0,0.0,0.0,0.0,0.0,0.0,0.0,0.0,0.0,0.0,0.0,0.0,0.0,0.0,0.0,0.0,0.0,0.0,0.0,0.0,0.0,0.0,0.0,0.0,0.0,0.0,0.0,0.0,0.0,0.0,0.0,0.0,0.0,0.0,0.0,0.0,0.0,0.0,0.0,0.0,0.0,0.0,0.0,0.0,0.0,0.0,0.0,1.625,1.8426,1.885,1.9598,1.8284,1.8152,0.0854,-0.2818,-0.3516,-0.4687,-0.4674,-0.4101,0.0583,0.5704,0.3255,0.3927,0.6353,0.4979,0.0298,-0.3244,-0.1439,-0.5327,-0.611,-0.6793,-0.8698,-0.8169,-0.8332,0.0],[0.0,0.0,0.0,0.0,0.0,0.0,0.0,0.0,0.0,0.0,0.0,0.0,0.0,0.0,0.0,0.0,0.0,0.0,0.0,0.0,0.0,0.0,0.0,0.0,0.0,0.0,0.0,0.0,0.0,0.0,0.0,0.0,0.0,0.0,0.0,0.0,0.0,0.0,0.0,0.0,0.0,0.0,0.0,0.0,0.0,0.0,0.0,0.0,0.0,0.0,0.0,0.0,0.0,0.0,0.0,0.0,0.0,0.0,0.0,0.0,0.0,0.0,0.0,0.0,0.0,0.0,0.0,0.0,0.0,0.0,0.0,0.0,0.0,0.0,0.0,0.0,0.0,0.0,0.0,0.0,0.0,0.0,0.0,0.0,0.0,0.0,0.0,0.0,0.0,0.0,0.6788,0.871,0.8259,0.8456,0.8234,0.805,-0.6788,-0.871,-0.8259,-0.8456,-0.8234,-0.805,0.0,0.0,0.0,0.0,0.0,0.0,0.0,0.0,0.0,0.0,0.0,0.0,0.0,0.0,0.0,0.0],[0.0,0.0,0.0,0.0,0.0,0.0,0.0,0.0,0.0,0.0,0.0,0.0,0.0,0.0,0.0,0.0,0.0,0.0,0.0,0.0,0.0,0.0,0.0,0.0,0.0,0.0,0.0,0.0,0.0,0.0,0.0,0.0,0.0,0.0,0.0,0.0,0.0,0.0,0.0,0.0,0.0,0.0,0.0,0.0,0.0,0.0,0.0,0.0,0.0,0.0,0.0,0.0,0.0,0.0,0.0,0.0,0.0,0.0,0.0,0.0,0.0,0.0,0.0,0.0,0.0,0.0,0.0,0.0,0.0,0.0,0.0,0.0,0.0,0.0,0.0,0.0,0.0,0.0,0.0,0.0,0.0,0.0,0.0,0.0,0.0,0.0,0.0,0.0,0.0,0.0,0.7058,0.5041,0.4198,0.4511,0.5443,0.5118,-0.1377,0.1816,0.2709,0.3362,0.3563,0.4421,0.2854,0.2558,0.3549,0.2492,0.1321,-0.0478,0.5225,0.539,0.4745,0.5022,0.4883,0.7259,0.4534,0.3294,0.328,0.0],[0.0,0.0,0.0,0.0,0.0,0.0,0.0,0.0,0.0,0.0,0.0,0.0,0.0,0.0,0.0,0.0,0.0,0.0,0.0,0.0,0.0,0.0,0.0,0.0,0.0,0.0,0.0,0.0,0.0,0.0,0.0,0.0,0.0,0.0,0.0,0.0,0.0,0.0,0.0,0.0,0.0,0.0,0.0,0.0,0.0,0.0,0.0,0.0,0.0,0.0,0.0,0.0,0.0,0.0,0.0,0.0,0.0,0.0,0.0,0.0,0.0,0.0,0.0,0.0,0.0,0.0,0.0,0.0,0.0,0.0,0.0,0.0,0.0,0.0,0.0,0.0,0.0,0.0,0.0,0.0,0.0,0.0,0.0,0.0,0.0,0.0,0.0,0.0,0.0,0.0,1.4023,1.7082,1.4921,1.22,1.0823,0.8716,-0.2421,-0.8091,-0.5667,-0.2111,0.0929,0.3263,0.3434,0.4402,0.2796,0.0687,-0.438,-0.5025,-0.9254,-0.7905,-0.5988,-0.5809,-0.2567,-0.2139,-0.0352,-0.1075,-0.2493,0.0],[0.0,0.0,0.0,0.0,0.0,0.0,0.0,0.0,0.0,0.0,0.0,0.0,0.0,0.0,0.0,0.0,0.0,0.0,0.0,0.0,0.0,0.0,0.0,0.0,0.0,0.0,0.0,0.0,0.0,0.0,0.0,0.0,0.0,0.0,0.0,0.0,0.0,0.0,0.0,0.0,0.0,0.0,0.0,0.0,0.0,0.0,0.0,0.0,0.0,0.0,0.0,0.0,0.0,0.0,0.0,0.0,0.0,0.0,0.0,0.0,0.0,0.0,0.0,0.0,0.0,0.0,0.0,0.0,0.0,0.0,0.0,0.0,0.0,0.0,0.0,0.0,0.0,0.0,0.0,0.0,0.0,0.0,0.0,0.0,0.0,0.0,0.0,0.0,0.0,0.0,2.0204,1.9816,1.8899,1.9076,1.8708,1.8429,-0.5034,-0.4365,-0.2854,-0.2408,-0.1844,-0.0889,0.6442,0.7256,0.6276,0.2276,0.1928,0.2057,-0.4505,-0.3647,-0.221,0.1,0.1192,0.085,0.0897,-0.0757,-0.1951,0.0],[0.0,0.0,0.0,0.0,0.0,0.0,0.0,0.0,0.0,0.0,0.0,0.0,0.0,0.0,0.0,0.0,0.0,0.0,0.0,0.0,0.0,0.0,0.0,0.0,0.0,0.0,0.0,0.0,0.0,0.0,0.0,0.0,0.0,0.0,0.0,0.0,0.0,0.0,0.0,0.0,0.0,0.0,0.0,0.0,0.0,0.0,0.0,0.0,0.0,0.0,0.0,0.0,0.0,0.0,0.0,0.0,0.0,0.0,0.0,0.0,0.0,0.0,0.0,0.0,0.0,0.0,0.0,0.0,0.0,0.0,0.0,0.0,0.0,0.0,0.0,0.0,0.0,0.0,0.0,0.0,0.0,0.0,0.0,0.0,0.0,0.0,0.0,0.0,0.0,0.0,0.9899,1.0439,1.0245,0.9843,1.0191,0.95009999999999994,-0.0831,-0.0539,0.066,0.1268,0.0663,0.2476,0.1321,0.0644,0.0061,-0.065,-0.0114,-0.124,-0.1778,-0.2201,-0.2397,-0.1187,-0.1795,-0.1786,0.0639,0.178,0.0531,0.0],[0.0,0.0,0.0,0.0,0.0,0.0,0.0,0.0,0.0,0.0,0.0,0.0,0.0,0.0,0.0,0.0,0.0,0.0,0.0,0.0,0.0,0.0,0.0,0.0,0.0,0.0,0.0,0.0,0.0,0.0,0.0,0.0,0.0,0.0,0.0,0.0,0.0,0.0,0.0,0.0,0.0,0.0,0.0,0.0,0.0,0.0,0.0,0.0,0.0,0.0,0.0,0.0,0.0,0.0,0.0,0.0,0.0,0.0,0.0,0.0,0.0,0.0,0.0,0.0,0.0,0.0,0.0,0.0,0.0,0.0,0.0,0.0,0.0,0.0,0.0,0.0,0.0,0.0,0.0,0.0,0.0,0.0,0.0,0.0,0.0,0.0,0.0,0.0,0.0,0.0,0.6887,0.7174,0.741,0.7928,0.831,0.7873,-0.1037,-0.132,-0.1395,-0.1532,-0.1371,-0.0397,-0.585,-0.5854,-0.6015,-0.6396,-0.6939,-0.7477,0.0,0.0,0.0,0.0,0.0,0.0,0.0,0.0,0.0,0.0],[0.0,0.0,0.0,0.0,0.0,0.0,0.0,0.0,0.0,0.0,0.0,0.0,0.0,0.0,0.0,0.0,0.0,0.0,0.0,0.0,0.0,0.0,0.0,0.0,0.0,0.0,0.0,0.0,0.0,0.0,0.0,0.0,0.0,0.0,0.0,0.0,0.0,0.0,0.0,0.0,0.0,0.0,0.0,0.0,0.0,0.0,0.0,0.0,0.0,0.0,0.0,0.0,0.0,0.0,0.0,0.0,0.0,0.0,0.0,0.0,0.0,0.0,0.0,0.0,0.0,0.0,0.0,0.0,0.0,0.0,0.0,0.0,0.0,0.0,0.0,0.0,0.0,0.0,0.0,0.0,0.0,0.0,0.0,0.0,0.0,0.0,0.0,0.0,0.0,0.0,2.0272,1.9504,1.8263,1.8087,2.0231,2.0863,0.1426,0.3077,0.46,0.365,-0.1108,-0.1055,-0.0398,-0.2314,-0.2081,-0.0705,0.3462,0.1858,0.0243,-0.2302,-0.2367,-0.4098,-0.6293,-0.5254,-0.3551,-0.2935,-0.394,0.0],[0.0,0.0,0.0,0.0,0.0,0.0,0.0,0.0,0.0,0.0,0.0,0.0,0.0,0.0,0.0,0.0,0.0,0.0,0.0,0.0,0.0,0.0,0.0,0.0,0.0,0.0,0.0,0.0,0.0,0.0,0.0,0.0,0.0,0.0,0.0,0.0,0.0,0.0,0.0,0.0,0.0,0.0,0.0,0.0,0.0,0.0,0.0,0.0,0.0,0.0,0.0,0.0,0.0,0.0,0.0,0.0,0.0,0.0,0.0,0.0,0.0,0.0,0.0,0.0,0.0,0.0,0.0,0.0,0.0,0.0,0.0,0.0,0.0,0.0,0.0,0.0,0.0,0.0,0.0,0.0,0.0,0.0,0.0,0.0,0.0,0.0,0.0,0.0,0.0,0.0,1.0067,0.9588,0.8993,0.8302,0.7869,0.7706,-0.3557,-0.3663,-0.3056,-0.2382,-0.1573,-0.2244,-0.0533,-0.0073,-0.0279,0.0236,0.1365,0.154,0.0303,-0.0141,0.0224,-0.0681,-0.1785,-0.1072,-0.1445,-0.1125,-0.1428,0.0],[0.0,0.0,0.0,0.0,0.0,0.0,0.0,0.0,0.0,0.0,0.0,0.0,0.0,0.0,0.0,0.0,0.0,0.0,0.0,0.0,0.0,0.0,0.0,0.0,0.0,0.0,0.0,0.0,0.0,0.0,0.0,0.0,0.0,0.0,0.0,0.0,0.0,0.0,0.0,0.0,0.0,0.0,0.0,0.0,0.0,0.0,0.0,0.0,0.0,0.0,0.0,0.0,0.0,0.0,0.0,0.0,0.0,0.0,0.0,0.0,0.0,0.0,0.0,0.0,0.0,0.0,0.0,0.0,0.0,0.0,0.0,0.0,0.0,0.0,0.0,0.0,0.0,0.0,0.0,0.0,0.0,0.0,0.0,0.0,0.0,0.0,0.0,0.0,0.0,0.0,0.5642,0.7025,0.6785,0.6166,0.735,0.8227,0.7543,0.528,0.6437,0.8377,0.7559,0.5034,0.3267,0.185,0.1435,0.1116,-0.2535,-0.2946,0.1853,0.5741,0.4576,-0.0731,0.1797,0.1887,-1.1811,-1.3326,-1.3197,0.0],[0.0,0.0,0.0,0.0,0.0,0.0,0.0,0.0,0.0,0.0,0.0,0.0,0.0,0.0,0.0,0.0,0.0,0.0,0.0,0.0,0.0,0.0,0.0,0.0,0.0,0.0,0.0,0.0,0.0,0.0,0.0,0.0,0.0,0.0,0.0,0.0,0.0,0.0,0.0,0.0,0.0,0.0,0.0,0.0,0.0,0.0,0.0,0.0,0.0,0.0,0.0,0.0,0.0,0.0,0.0,0.0,0.0,0.0,0.0,0.0,0.0,0.0,0.0,0.0,0.0,0.0,0.0,0.0,0.0,0.0,0.0,0.0,0.0,0.0,0.0,0.0,0.0,0.0,0.0,0.0,0.0,0.0,0.0,0.0,0.0,0.0,0.0,0.0,0.0,0.0,1.2611,1.2114,1.1383,0.9648,0.9111,0.8708,-0.1291,-0.0549,0.0249,0.178,0.406,0.532,0.3805,0.5126,0.3913,0.28,0.2347,0.331,0.0154,-0.1974,-0.1041,-0.0286,-0.0406,-0.2432,-0.3149,-0.0974,-0.0433,0.0],[0.0,0.0,0.0,0.0,0.0,0.0,0.0,0.0,0.0,0.0,0.0,0.0,0.0,0.0,0.0,0.0,0.0,0.0,0.0,0.0,0.0,0.0,0.0,0.0,0.0,0.0,0.0,0.0,0.0,0.0,0.0,0.0,0.0,0.0,0.0,0.0,0.0,0.0,0.0,0.0,0.0,0.0,0.0,0.0,0.0,0.0,0.0,0.0,0.0,0.0,0.0,0.0,0.0,0.0,0.0,0.0,0.0,0.0,0.0,0.0,0.0,0.0,0.0,0.0,0.0,0.0,0.0,0.0,0.0,0.0,0.0,0.0,0.0,0.0,0.0,0.0,0.0,0.0,0.0,0.0,0.0,0.0,0.0,0.0,0.0,0.0,0.0,0.0,0.0,0.0,2.5689,2.5359,2.6195,2.8438,2.6857,2.571,-0.6997,-0.9383,-1.0688,-1.1427,-1.2148,-1.0255,0.1098,0.6227,0.6253,0.6567,1.0703,1.1906,0.5129,0.2224,0.327,-0.0291,-0.3524,-0.5867,-0.68,-0.8856,-0.9886,0.0],[0.0,0.0,0.0,0.0,0.0,0.0,0.0,0.0,0.0,0.0,0.0,0.0,0.0,0.0,0.0,0.0,0.0,0.0,0.0,0.0,0.0,0.0,0.0,0.0,0.0,0.0,0.0,0.0,0.0,0.0,0.0,0.0,0.0,0.0,0.0,0.0,0.0,0.0,0.0,0.0,0.0,0.0,0.0,0.0,0.0,0.0,0.0,0.0,0.0,0.0,0.0,0.0,0.0,0.0,0.0,0.0,0.0,0.0,0.0,0.0,0.0,0.0,0.0,0.0,0.0,0.0,0.0,0.0,0.0,0.0,0.0,0.0,0.0,0.0,0.0,0.0,0.0,0.0,0.0,0.0,0.0,0.0,0.0,0.0,0.0,0.0,0.0,0.0,0.0,0.0,1.1478,1.2109,1.1693,1.2357,1.2468,1.128,0.0692,-0.2303,-0.2391,-0.3034,-0.2888,-0.1192,-0.3856,-0.1585,-0.0497,-0.0099,0.0136,-0.0815,-0.147,-0.1325,-0.2334,-0.318,-0.418,-0.3203,-0.0506,-0.0949,0.0005,0.0],[0.0,0.0,0.0,0.0,0.0,0.0,0.0,0.0,0.0,0.0,0.0,0.0,0.0,0.0,0.0,0.0,0.0,0.0,0.0,0.0,0.0,0.0,0.0,0.0,0.0,0.0,0.0,0.0,0.0,0.0,0.0,0.0,0.0,0.0,0.0,0.0,0.0,0.0,0.0,0.0,0.0,0.0,0.0,0.0,0.0,0.0,0.0,0.0,0.0,0.0,0.0,0.0,0.0,0.0,0.0,0.0,0.0,0.0,0.0,0.0,0.0,0.0,0.0,0.0,0.0,0.0,0.0,0.0,0.0,0.0,0.0,0.0,0.0,0.0,0.0,0.0,0.0,0.0,0.0,0.0,0.0,0.0,0.0,0.0,0.0,0.0,0.0,0.0,0.0,0.0,0.9565,0.8851,0.8372,0.8039,0.8766,0.8726,-0.0221,0.1099,0.1515,0.2672,0.2379,0.2091,0.0822,0.123,-0.0307,-0.136,-0.155,-0.1134,-0.6058,-0.7233,-0.4892,-0.5454,-0.562,-0.5886,-0.4108,-0.3947,-0.4688,0.0],[0.0,0.0,0.0,0.0,0.0,0.0,0.0,0.0,0.0,0.0,0.0,0.0,0.0,0.0,0.0,0.0,0.0,0.0,0.0,0.0,0.0,0.0,0.0,0.0,0.0,0.0,0.0,0.0,0.0,0.0,0.0,0.0,0.0,0.0,0.0,0.0,0.0,0.0,0.0,0.0,0.0,0.0,0.0,0.0,0.0,0.0,0.0,0.0,0.0,0.0,0.0,0.0,0.0,0.0,0.0,0.0,0.0,0.0,0.0,0.0,0.0,0.0,0.0,0.0,0.0,0.0,0.0,0.0,0.0,0.0,0.0,0.0,0.0,0.0,0.0,0.0,0.0,0.0,0.0,0.0,0.0,0.0,0.0,0.0,0.0,0.0,0.0,0.0,0.0,0.0,2.1438,2.3185,2.0715,2.2181,2.2628,2.5786,0.0676,-0.2182,-0.0783,0.1052,-0.0802,-0.3456,-0.6603,-0.6082,-0.432,-0.6744,-0.524,-0.621,-0.1192,-0.0686,0.0011,-0.2157,-0.3072,-0.2873,-0.699,-0.6587,-0.826,0.0],[0.0,0.0,0.0,0.0,0.0,0.0,0.0,0.0,0.0,0.0,0.0,0.0,0.0,0.0,0.0,0.0,0.0,0.0,0.0,0.0,0.0,0.0,0.0,0.0,0.0,0.0,0.0,0.0,0.0,0.0,0.0,0.0,0.0,0.0,0.0,0.0,0.0,0.0,0.0,0.0,0.0,0.0,0.0,0.0,0.0,0.0,0.0,0.0,0.0,0.0,0.0,0.0,0.0,0.0,0.0,0.0,0.0,0.0,0.0,0.0,0.0,0.0,0.0,0.0,0.0,0.0,0.0,0.0,0.0,0.0,0.0,0.0,0.0,0.0,0.0,0.0,0.0,0.0,0.0,0.0,0.0,0.0,0.0,0.0,0.0,0.0,0.0,0.0,0.0,0.0,1.2745,1.4619,1.376,1.5168,1.5062,1.6649,0.5202,0.2073,0.1587,0.0845,0.3136,0.393,-0.3105,-0.3656,-0.2744,-0.3327,-0.6201,-0.7862,0.227,0.447,0.5094,0.3993,0.0974,0.0222,-0.3219,-0.2497,-0.35,0.0],[0.0,0.0,0.0,0.0,0.0,0.0,0.0,0.0,0.0,0.0,0.0,0.0,0.0,0.0,0.0,0.0,0.0,0.0,0.0,0.0,0.0,0.0,0.0,0.0,0.0,0.0,0.0,0.0,0.0,0.0,0.0,0.0,0.0,0.0,0.0,0.0,0.0,0.0,0.0,0.0,0.0,0.0,0.0,0.0,0.0,0.0,0.0,0.0,0.0,0.0,0.0,0.0,0.0,0.0,0.0,0.0,0.0,0.0,0.0,0.0,0.0,0.0,0.0,0.0,0.0,0.0,0.0,0.0,0.0,0.0,0.0,0.0,0.0,0.0,0.0,0.0,0.0,0.0,0.0,0.0,0.0,0.0,0.0,0.0,0.0,0.0,0.0,0.0,0.0,0.0,0.0,0.0,0.0,0.0,0.0,0.0,0.0,0.0,0.0,0.0,0.0,0.0,0.0,0.0,0.0,0.0,0.0,0.0,0.0,0.0,0.0,0.0,0.0,0.0,2.2626,2.2372,2.1605,0.0],[0.0,0.0,0.0,0.0,0.0,0.0,0.0,0.0,0.0,0.0,0.0,0.0,0.0,0.0,0.0,0.0,0.0,0.0,0.0,0.0,0.0,0.0,0.0,0.0,0.0,0.0,0.0,0.0,0.0,0.0,0.0,0.0,0.0,0.0,0.0,0.0,0.0,0.0,0.0,0.0,0.0,0.0,0.0,0.0,0.0,0.0,0.0,0.0,0.0,0.0,0.0,0.0,0.0,0.0,0.0,0.0,0.0,0.0,0.0,0.0,0.0,0.0,0.0,0.0,0.0,0.0,0.0,0.0,0.0,0.0,0.0,0.0,0.0,0.0,0.0,0.0,0.0,0.0,0.0,0.0,0.0,0.0,0.0,0.0,0.0,0.0,0.0,0.0,0.0,0.0,0.0,0.0,0.0,0.0,0.0,0.0,0.0,0.0,0.0,0.0,0.0,0.0,0.0,0.0,0.0,0.0,0.0,0.0,1.2001,1.0681,1.0256,1.0286,1.0002,1.0305,0.466,0.5927,0.8226,0.0],[0.0,0.0,0.0,0.0,0.0,0.0,0.0,0.0,0.0,0.0,0.0,0.0,0.0,0.0,0.0,0.0,0.0,0.0,0.0,0.0,0.0,0.0,0.0,0.0,0.0,0.0,0.0,0.0,0.0,0.0,0.0,0.0,0.0,0.0,0.0,0.0,0.0,0.0,0.0,0.0,0.0,0.0,0.0,0.0,0.0,0.0,0.0,0.0,0.0,0.0,0.0,0.0,0.0,0.0,0.0,0.0,0.0,0.0,0.0,0.0,0.0,0.0,0.0,0.0,0.0,0.0,0.0,0.0,0.0,0.0,0.0,0.0,0.0,0.0,0.0,0.0,0.0,0.0,0.0,0.0,0.0,0.0,0.0,0.0,0.0,0.0,0.0,0.0,0.0,0.0,0.0,0.0,0.0,0.0,0.0,0.0,0.0,0.0,0.0,0.0,0.0,0.0,0.426,0.4275,0.4539,0.4774,0.442,0.4028,0.7056,0.6667,0.7424,0.7559,0.7805,0.8519,0.5143,0.4969,0.3519,0.0],[0.0,0.0,0.0,0.0,0.0,0.0,0.0,0.0,0.0,0.0,0.0,0.0,0.0,0.0,0.0,0.0,0.0,0.0,0.0,0.0,0.0,0.0,0.0,0.0,0.0,0.0,0.0,0.0,0.0,0.0,0.0,0.0,0.0,0.0,0.0,0.0,0.0,0.0,0.0,0.0,0.0,0.0,0.0,0.0,0.0,0.0,0.0,0.0,0.0,0.0,0.0,0.0,0.0,0.0,0.0,0.0,0.0,0.0,0.0,0.0,0.0,0.0,0.0,0.0,0.0,0.0,0.0,0.0,0.0,0.0,0.0,0.0,0.0,0.0,0.0,0.0,0.0,0.0,0.0,0.0,0.0,0.0,0.0,0.0,0.0,0.0,0.0,0.0,0.0,0.0,1.8757,1.7718,1.693,1.609,1.6449,1.5492,-0.1126,0.6928,0.6558,0.9521,0.8566,1.1041,0.2743,-0.2919,-0.3435,-0.6623,-0.5587,-2.6533,-2.0375,-2.1726,-2.0053,-1.8988,-1.9428,0.0,0.0,0.0,0.0,0.0],[0.0,0.0,0.0,0.0,0.0,0.0,0.0,0.0,0.0,0.0,0.0,0.0,0.0,0.0,0.0,0.0,0.0,0.0,0.0,0.0,0.0,0.0,0.0,0.0,0.0,0.0,0.0,0.0,0.0,0.0,0.0,0.0,0.0,0.0,0.0,0.0,0.0,0.0,0.0,0.0,0.0,0.0,0.0,0.0,0.0,0.0,0.0,0.0,0.0,0.0,0.0,0.0,0.0,0.0,0.0,0.0,0.0,0.0,0.0,0.0,0.0,0.0,0.0,0.0,0.0,0.0,0.0,0.0,0.0,0.0,0.0,0.0,0.0,0.0,0.0,0.0,0.0,0.0,0.0,0.0,0.0,0.0,0.0,0.0,0.0,0.0,0.0,0.0,0.0,0.0,1.0647,1.0316,1.1896,1.2203,1.185,1.1952,0.0978,0.1859,-0.0837,-0.1805,-0.0921,-0.0272,0.3063,0.2677,0.2592,0.3411,0.4806,0.4156,0.3933,0.3188,0.4904,0.532,0.4703,0.5082,0.0915,-0.1066,-0.1446,0.0],[0.0,0.0,0.0,0.0,0.0,0.0,0.0,0.0,0.0,0.0,0.0,0.0,0.0,0.0,0.0,0.0,0.0,0.0,0.0,0.0,0.0,0.0,0.0,0.0,0.0,0.0,0.0,0.0,0.0,0.0,0.0,0.0,0.0,0.0,0.0,0.0,0.0,0.0,0.0,0.0,0.0,0.0,0.0,0.0,0.0,0.0,0.0,0.0,0.0,0.0,0.0,0.0,0.0,0.0,0.0,0.0,0.0,0.0,0.0,0.0,0.0,0.0,0.0,0.0,0.0,0.0,0.0,0.0,0.0,0.0,0.0,0.0,0.0,0.0,0.0,0.0,0.0,0.0,0.0,0.0,0.0,0.0,0.0,0.0,0.0,0.0,0.0,0.0,0.0,0.0,2.0666,1.8964,1.7414,1.8163,1.5847,1.6243,0.2269,0.447,0.6619,0.5824,0.8094,1.0655,-0.1526,-0.1695,-0.3466,-0.5295,-0.3098,-0.5454,-0.0181,-0.0639,0.0882,0.3222,0.0724,-0.2607,-0.1236,-0.0347,-0.1715,0.0],[0.0,0.0,0.0,0.0,0.0,0.0,0.0,0.0,0.0,0.0,0.0,0.0,0.0,0.0,0.0,0.0,0.0,0.0,0.0,0.0,0.0,0.0,0.0,0.0,0.0,0.0,0.0,0.0,0.0,0.0,0.0,0.0,0.0,0.0,0.0,0.0,0.0,0.0,0.0,0.0,0.0,0.0,0.0,0.0,0.0,0.0,0.0,0.0,0.0,0.0,0.0,0.0,0.0,0.0,0.0,0.0,0.0,0.0,0.0,0.0,0.0,0.0,0.0,0.0,0.0,0.0,0.0,0.0,0.0,0.0,0.0,0.0,0.0,0.0,0.0,0.0,0.0,0.0,0.0,0.0,0.0,0.0,0.0,0.0,0.0,0.0,0.0,0.0,0.0,0.0,0.0,0.0,0.0,0.0,0.0,0.0,0.0,0.0,0.0,0.0,0.0,0.0,0.0,0.0,0.0,0.0,0.0,0.0,0.2316,0.2366,0.2289,0.2423,0.2355,0.2384,-0.1928,-0.1947,-0.1872,0.0],[0.0,0.0,0.0,0.0,0.0,0.0,0.0,0.0,0.0,0.0,0.0,0.0,0.0,0.0,0.0,0.0,0.0,0.0,0.0,0.0,0.0,0.0,0.0,0.0,0.0,0.0,0.0,0.0,0.0,0.0,0.0,0.0,0.0,0.0,0.0,0.0,0.0,0.0,0.0,0.0,0.0,0.0,0.0,0.0,0.0,0.0,0.0,0.0,0.0,0.0,0.0,0.0,0.0,0.0,0.0,0.0,0.0,0.0,0.0,0.0,0.0,0.0,0.0,0.0,0.0,0.0,0.0,0.0,0.0,0.0,0.0,0.0,0.0,0.0,0.0,0.0,0.0,0.0,0.0,0.0,0.0,0.0,0.0,0.0,0.0,0.0,0.0,0.0,0.0,0.0,1.8307,1.7636,1.806,1.9419,1.8717,1.8734,0.6554,0.8679,0.971,0.6122,0.5769,0.4696,-0.2136,-0.3817,-0.5372,-0.3734,-0.2536,0.0831,0.4373,0.491,0.2173,0.4468,0.6359,0.2207,-0.3125,-0.3408,-0.1095,0.0],[0.0,0.0,0.0,0.0,0.0,0.0,0.0,0.0,0.0,0.0,0.0,0.0,0.0,0.0,0.0,0.0,0.0,0.0,0.0,0.0,0.0,0.0,0.0,0.0,0.0,0.0,0.0,0.0,0.0,0.0,0.0,0.0,0.0,0.0,0.0,0.0,0.0,0.0,0.0,0.0,0.0,0.0,0.0,0.0,0.0,0.0,0.0,0.0,0.0,0.0,0.0,0.0,0.0,0.0,0.0,0.0,0.0,0.0,0.0,0.0,0.0,0.0,0.0,0.0,0.0,0.0,0.0,0.0,0.0,0.0,0.0,0.0,0.0,0.0,0.0,0.0,0.0,0.0,0.0,0.0,0.0,0.0,0.0,0.0,0.0,0.0,0.0,0.0,0.0,0.0,1.6815,1.6172,1.6953,1.6059,1.8436,1.8898,-0.0562,-0.0342,-0.0808,-0.0438,-0.1063,-0.0848,0.4524,0.3251,0.3996,0.5383,0.379,0.4047,0.3747,0.5074,0.4022,0.3836,0.4762,0.4398,0.3147,0.3081,0.2443,0.0],[0.0,0.0,0.0,0.0,0.0,0.0,0.0,0.0,0.0,0.0,0.0,0.0,0.0,0.0,0.0,0.0,0.0,0.0,0.0,0.0,0.0,0.0,0.0,0.0,0.0,0.0,0.0,0.0,0.0,0.0,0.0,0.0,0.0,0.0,0.0,0.0,0.0,0.0,0.0,0.0,0.0,0.0,0.0,0.0,0.0,0.0,0.0,0.0,0.0,0.0,0.0,0.0,0.0,0.0,0.0,0.0,0.0,0.0,0.0,0.0,0.0,0.0,0.0,0.0,0.0,0.0,0.0,0.0,0.0,0.0,0.0,0.0,0.0,0.0,0.0,0.0,0.0,0.0,0.0,0.0,0.0,0.0,0.0,0.0,0.0,0.0,0.0,0.0,0.0,0.0,0.0,0.0,0.0,0.0,0.0,0.0,0.5151,0.5025,0.4837,0.3835,0.3587,0.3618,-0.0172,-0.0591,0.0006,0.1629,0.1942,0.1035,0.1293,0.1699,0.0932,-0.0115,0.0065,0.0508,-0.0932,-0.0876,-0.0741,0.0],[0.0,0.0,0.0,0.0,0.0,0.0,0.0,0.0,0.0,0.0,0.0,0.0,0.0,0.0,0.0,0.0,0.0,0.0,0.0,0.0,0.0,0.0,0.0,0.0,0.0,0.0,0.0,0.0,0.0,0.0,0.0,0.0,0.0,0.0,0.0,0.0,0.0,0.0,0.0,0.0,0.0,0.0,0.0,0.0,0.0,0.0,0.0,0.0,0.0,0.0,0.0,0.0,0.0,0.0,0.0,0.0,0.0,0.0,0.0,0.0,0.0,0.0,0.0,0.0,0.0,0.0,0.0,0.0,0.0,0.0,0.0,0.0,0.0,0.0,0.0,0.0,0.0,0.0,0.0,0.0,0.0,0.0,0.0,0.0,0.0,0.0,0.0,0.0,0.0,0.0,0.0,0.0,0.0,0.0,0.0,0.0,0.0,0.0,0.0,0.0,0.0,0.0,0.0,0.0,0.0,0.0,0.0,0.0,0.0,0.0,0.0,0.0,0.0,0.0,2.0589,1.9625,2.1273,0.0],[0.0,0.0,0.0,0.0,0.0,0.0,0.0,0.0,0.0,0.0,0.0,0.0,0.0,0.0,0.0,0.0,0.0,0.0,0.0,0.0,0.0,0.0,0.0,0.0,0.0,0.0,0.0,0.0,0.0,0.0,0.0,0.0,0.0,0.0,0.0,0.0,0.0,0.0,0.0,0.0,0.0,0.0,0.0,0.0,0.0,0.0,0.0,0.0,0.0,0.0,0.0,0.0,0.0,0.0,0.0,0.0,0.0,0.0,0.0,0.0,0.0,0.0,0.0,0.0,0.0,0.0,0.0,0.0,0.0,0.0,0.0,0.0,0.0,0.0,0.0,0.0,0.0,0.0,0.0,0.0,0.0,0.0,0.0,0.0,0.0,0.0,0.0,0.0,0.0,0.0,1.4739,1.3882,1.5314,1.656,1.487,1.4399,0.1756,0.4277,0.4235,0.146,0.3173,0.3509,0.5845,0.4653,0.3505,0.3599,0.3431,0.5435,0.0282,-0.0083,-0.0279,0.184,0.2141,0.1928,0.3578,0.2785,0.3106,0.0],[0.0,0.0,0.0,0.0,0.0,0.0,0.0,0.0,0.0,0.0,0.0,0.0,0.0,0.0,0.0,0.0,0.0,0.0,0.0,0.0,0.0,0.0,0.0,0.0,0.0,0.0,0.0,0.0,0.0,0.0,0.0,0.0,0.0,0.0,0.0,0.0,0.0,0.0,0.0,0.0,0.0,0.0,0.0,0.0,0.0,0.0,0.0,0.0,0.0,0.0,0.0,0.0,0.0,0.0,0.0,0.0,0.0,0.0,0.0,0.0,0.0,0.0,0.0,0.0,0.0,0.0,0.0,0.0,0.0,0.0,0.0,0.0,0.0,0.0,0.0,0.0,0.0,0.0,0.0,0.0,0.0,0.0,0.0,0.0,0.0,0.0,0.0,0.0,0.0,0.0,0.0,0.0,0.0,0.0,0.0,0.0,0.0,0.0,0.0,0.0,0.0,0.0,0.0,0.0,0.0,0.0,0.0,0.0,0.0,0.0,0.0,0.0,0.0,0.0,0.0692,0.0695,0.0701,0.0],[0.0,0.0,0.0,0.0,0.0,0.0,0.0,0.0,0.0,0.0,0.0,0.0,0.0,0.0,0.0,0.0,0.0,0.0,0.0,0.0,0.0,0.0,0.0,0.0,0.0,0.0,0.0,0.0,0.0,0.0,0.0,0.0,0.0,0.0,0.0,0.0,0.0,0.0,0.0,0.0,0.0,0.0,0.0,0.0,0.0,0.0,0.0,0.0,0.0,0.0,0.0,0.0,0.0,0.0,0.0,0.0,0.0,0.0,0.0,0.0,0.0,0.0,0.0,0.0,0.0,0.0,0.0,0.0,0.0,0.0,0.0,0.0,0.0,0.0,0.0,0.0,0.0,0.0,0.0,0.0,0.0,0.0,0.0,0.0,0.0,0.0,0.0,0.0,0.0,0.0,1.0564,1.2297,1.2421,1.1098,1.0679,0.5499,-0.6703,-0.8329,-0.9153,-0.7812,-0.7261,-0.1234,-0.007,0.1241,0.1324,0.2261,0.2392,0.1286,-0.379,-0.5208,-0.4591,-0.5547,-0.5809,-0.5551,0.0,0.0,0.0,0.0],[0.0,0.0,0.0,0.0,0.0,0.0,0.0,0.0,0.0,0.0,0.0,0.0,0.0,0.0,0.0,0.0,0.0,0.0,0.0,0.0,0.0,0.0,0.0,0.0,0.0,0.0,0.0,0.0,0.0,0.0,0.0,0.0,0.0,0.0,0.0,0.0,0.0,0.0,0.0,0.0,0.0,0.0,0.0,0.0,0.0,0.0,0.0,0.0,0.0,0.0,0.0,0.0,0.0,0.0,0.0,0.0,0.0,0.0,0.0,0.0,0.0,0.0,0.0,0.0,0.0,0.0,0.0,0.0,0.0,0.0,0.0,0.0,0.0,0.0,0.0,0.0,0.0,0.0,0.0,0.0,0.0,0.0,0.0,0.0,0.0,0.0,0.0,0.0,0.0,0.0,1.0287,0.984,0.9499,1.0623,0.9543,0.9491,0.0192,0.0122,-0.031,-0.1993,-0.1519,-0.0991,-0.0159,0.0626,0.1437,0.1324,0.1864,0.0857,0.0265,0.0877,-0.0463,0.1335,0.0675,0.185,0.0841,0.0207,0.0996,0.0],[0.0,0.0,0.0,0.0,0.0,0.0,0.0,0.0,0.0,0.0,0.0,0.0,0.0,0.0,0.0,0.0,0.0,0.0,0.0,0.0,0.0,0.0,0.0,0.0,0.0,0.0,0.0,0.0,0.0,0.0,0.0,0.0,0.0,0.0,0.0,0.0,0.0,0.0,0.0,0.0,0.0,0.0,0.0,0.0,0.0,0.0,0.0,0.0,0.0,0.0,0.0,0.0,0.0,0.0,0.0,0.0,0.0,0.0,0.0,0.0,0.0,0.0,0.0,0.0,0.0,0.0,0.0,0.0,0.0,0.0,0.0,0.0,0.0,0.0,0.0,0.0,0.0,0.0,0.0,0.0,0.0,0.0,0.0,0.0,0.0,0.0,0.0,0.0,0.0,0.0,2.5772,2.5547,2.5693,2.517,2.6804,2.6055,-0.2885,-0.0847,-0.1187,-0.3035,-0.165,-0.2114,0.1123,0.0346,0.1018,0.5195,0.2162,0.5493,0.2828,0.1393,0.2745,0.0793,0.3347,0.312,-2.6838,-2.644,-2.8269,0.0],[0.0,0.0,0.0,0.0,0.0,0.0,0.0,0.0,0.0,0.0,0.0,0.0,0.0,0.0,0.0,0.0,0.0,0.0,0.0,0.0,0.0,0.0,0.0,0.0,0.0,0.0,0.0,0.0,0.0,0.0,0.0,0.0,0.0,0.0,0.0,0.0,0.0,0.0,0.0,0.0,0.0,0.0,0.0,0.0,0.0,0.0,0.0,0.0,0.0,0.0,0.0,0.0,0.0,0.0,0.0,0.0,0.0,0.0,0.0,0.0,0.0,0.0,0.0,0.0,0.0,0.0,0.0,0.0,0.0,0.0,0.0,0.0,0.0,0.0,0.0,0.0,0.0,0.0,0.0,0.0,0.0,0.0,0.0,0.0,0.0,0.0,0.0,0.0,0.0,0.0,1.2745,1.1281,1.0854,1.1589,1.1854,1.2311,-0.1416,-0.016,-0.0319,-0.1551,-0.2029,-0.2905,0.291,0.0958,0.0549,0.1305,0.0814,0.0679,-0.4765,-0.2604,-0.0358,0.0116,0.0699,0.1158,-0.3975,-0.3919,-0.3245,0.0],[0.0,0.0,0.0,0.0,0.0,0.0,0.0,0.0,0.0,0.0,0.0,0.0,0.0,0.0,0.0,0.0,0.0,0.0,0.0,0.0,0.0,0.0,0.0,0.0,0.0,0.0,0.0,0.0,0.0,0.0,0.0,0.0,0.0,0.0,0.0,0.0,0.0,0.0,0.0,0.0,0.0,0.0,0.0,0.0,0.0,0.0,0.0,0.0,0.0,0.0,0.0,0.0,0.0,0.0,0.0,0.0,0.0,0.0,0.0,0.0,0.0,0.0,0.0,0.0,0.0,0.0,0.0,0.0,0.0,0.0,0.0,0.0,0.0,0.0,0.0,0.0,0.0,0.0,0.0,0.0,0.0,0.0,0.0,0.0,0.0,0.0,0.0,0.0,0.0,0.0,1.3584,1.3327,1.27,1.237,1.2657,1.232,-0.1022,-0.0859,-0.0316,-0.0476,0.0245,0.0581,0.3307,0.382,0.4353,0.4995,0.3898,0.3172,-0.059,-0.1506,-0.2411,-0.2321,-0.1626,-0.0681,0.901,0.9205,1.003,0.0],[0.0,0.0,0.0,0.0,0.0,0.0,0.0,0.0,0.0,0.0,0.0,0.0,0.0,0.0,0.0,0.0,0.0,0.0,0.0,0.0,0.0,0.0,0.0,0.0,0.0,0.0,0.0,0.0,0.0,0.0,0.0,0.0,0.0,0.0,0.0,0.0,0.0,0.0,0.0,0.0,0.0,0.0,0.0,0.0,0.0,0.0,0.0,0.0,0.0,0.0,0.0,0.0,0.0,0.0,0.0,0.0,0.0,0.0,0.0,0.0,0.0,0.0,0.0,0.0,0.0,0.0,0.0,0.0,0.0,0.0,0.0,0.0,0.0,0.0,0.0,0.0,0.0,0.0,0.0,0.0,0.0,0.0,0.0,0.0,0.0,0.0,0.0,0.0,0.0,0.0,0.908,0.9168,0.7848,0.6984,0.6208,0.589,-0.1613,-0.259,-0.181,-0.0887,-0.1083,-0.1301,-0.3721,-0.2851,-0.249,-0.2477,-0.1646,-0.1062,-0.3747,-0.3727,-0.3547,-0.3621,-0.3479,-0.3526,0.0,0.0,0.0,0.0],[0.0,0.0,0.0,0.0,0.0,0.0,0.0,0.0,0.0,0.0,0.0,0.0,0.0,0.0,0.0,0.0,0.0,0.0,0.0,0.0,0.0,0.0,0.0,0.0,0.0,0.0,0.0,0.0,0.0,0.0,0.0,0.0,0.0,0.0,0.0,0.0,0.0,0.0,0.0,0.0,0.0,0.0,0.0,0.0,0.0,0.0,0.0,0.0,0.0,0.0,0.0,0.0,0.0,0.0,0.0,0.0,0.0,0.0,0.0,0.0,0.0,0.0,0.0,0.0,0.0,0.0,0.0,0.0,0.0,0.0,0.0,0.0,0.0,0.0,0.0,0.0,0.0,0.0,0.0,0.0,0.0,0.0,0.0,0.0,0.0,0.0,0.0,0.0,0.0,0.0,0.0,0.0,0.0,0.0,0.0,0.0,1.124,1.1237,1.2335,1.0312,1.0615,1.0445,-0.0414,0.0271,-0.0824,0.156,0.1569,0.1031,0.2518,0.2125,0.2121,0.2606,0.4934,0.6375,1.0586,1.0291,0.9564,0.0],[0.0,0.0,0.0,0.0,0.0,0.0,0.0,0.0,0.0,0.0,0.0,0.0,0.0,0.0,0.0,0.0,0.0,0.0,0.0,0.0,0.0,0.0,0.0,0.0,0.0,0.0,0.0,0.0,0.0,0.0,0.0,0.0,0.0,0.0,0.0,0.0,0.0,0.0,0.0,0.0,0.0,0.0,0.0,0.0,0.0,0.0,0.0,0.0,0.0,0.0,0.0,0.0,0.0,0.0,0.0,0.0,0.0,0.0,0.0,0.0,0.0,0.0,0.0,0.0,0.0,0.0,0.0,0.0,0.0,0.0,0.0,0.0,0.0,0.0,0.0,0.0,0.0,0.0,0.0,0.0,0.0,0.0,0.0,0.0,0.0,0.0,0.0,0.0,0.0,0.0,1.9287,1.9737,2.1137,1.9663,1.9605,2.0627,0.1805,0.0996,-0.0815,0.1144,0.1471,0.1182,-0.1194,-0.1785,-0.1212,-0.2743,-0.3287,-0.3644,0.2083,0.3776,0.3624,0.4486,0.4725,0.4276,0.1969,0.1781,0.355,0.0],[0.0,0.0,0.0,0.0,0.0,0.0,0.0,0.0,0.0,0.0,0.0,0.0,0.0,0.0,0.0,0.0,0.0,0.0,0.0,0.0,0.0,0.0,0.0,0.0,0.0,0.0,0.0,0.0,0.0,0.0,0.0,0.0,0.0,0.0,0.0,0.0,0.0,0.0,0.0,0.0,0.0,0.0,0.0,0.0,0.0,0.0,0.0,0.0,0.0,0.0,0.0,0.0,0.0,0.0,0.0,0.0,0.0,0.0,0.0,0.0,0.0,0.0,0.0,0.0,0.0,0.0,0.0,0.0,0.0,0.0,0.0,0.0,0.0,0.0,0.0,0.0,0.0,0.0,0.0,0.0,0.0,0.0,0.0,0.0,0.0,0.0,0.0,0.0,0.0,0.0,1.5538,1.4535,1.719,1.5909,1.6424,1.7196,-0.1793,-0.0307,-0.1658,0.3547,0.376,0.2575,0.4138,0.4602,0.1811,-0.407,-0.4886,-0.4339,-0.5538,-0.708,-0.4884,-0.2241,-0.1967,-0.3173,0.0947,-0.4261,-0.5004,0.0],[0.0,0.0,0.0,0.0,0.0,0.0,0.0,0.0,0.0,0.0,0.0,0.0,0.0,0.0,0.0,0.0,0.0,0.0,0.0,0.0,0.0,0.0,0.0,0.0,0.0,0.0,0.0,0.0,0.0,0.0,0.0,0.0,0.0,0.0,0.0,0.0,0.0,0.0,0.0,0.0,0.0,0.0,0.0,0.0,0.0,0.0,0.0,0.0,0.0,0.0,0.0,0.0,0.0,0.0,0.0,0.0,0.0,0.0,0.0,0.0,0.0,0.0,0.0,0.0,0.0,0.0,0.0,0.0,0.0,0.0,0.0,0.0,0.0,0.0,0.0,0.0,0.0,0.0,0.0,0.0,0.0,0.0,0.0,0.0,0.0,0.0,0.0,0.0,0.0,0.0,2.3349,2.2545,2.2471,2.381,2.0266,1.9882,-0.6857,-0.648,-0.7287,-0.9106,-0.5605,-0.4461,0.2418,0.1015,0.4108,0.5293,0.4763,0.4596,0.0891,0.0419,-0.2792,-0.3311,-0.1647,-0.4166,-0.4016,-0.416,-0.363,0.0],[0.0,0.0,0.0,0.0,0.0,0.0,0.0,0.0,0.0,0.0,0.0,0.0,0.0,0.0,0.0,0.0,0.0,0.0,0.0,0.0,0.0,0.0,0.0,0.0,0.0,0.0,0.0,0.0,0.0,0.0,0.0,0.0,0.0,0.0,0.0,0.0,0.0,0.0,0.0,0.0,0.0,0.0,0.0,0.0,0.0,0.0,0.0,0.0,0.0,0.0,0.0,0.0,0.0,0.0,0.0,0.0,0.0,0.0,0.0,0.0,0.0,0.0,0.0,0.0,0.0,0.0,0.0,0.0,0.0,0.0,0.0,0.0,0.0,0.0,0.0,0.0,0.0,0.0,0.0,0.0,0.0,0.0,0.0,0.0,0.0,0.0,0.0,0.0,0.0,0.0,0.0,0.0,0.0,0.0,0.0,0.0,0.0,0.0,0.0,0.0,0.0,0.0,0.0,0.0,0.0,0.0,0.0,0.0,1.0926,1.168,1.3167,1.3952,1.3727,1.5945,0.347,0.2777,0.1316,0.0],[0.0,0.0,0.0,0.0,0.0,0.0,0.0,0.0,0.0,0.0,0.0,0.0,0.0,0.0,0.0,0.0,0.0,0.0,0.0,0.0,0.0,0.0,0.0,0.0,0.0,0.0,0.0,0.0,0.0,0.0,0.0,0.0,0.0,0.0,0.0,0.0,0.0,0.0,0.0,0.0,0.0,0.0,0.0,0.0,0.0,0.0,0.0,0.0,0.0,0.0,0.0,0.0,0.0,0.0,0.0,0.0,0.0,0.0,0.0,0.0,0.0,0.0,0.0,0.0,0.0,0.0,0.0,0.0,0.0,0.0,0.0,0.0,0.0,0.0,0.0,0.0,0.0,0.0,0.0,0.0,0.0,0.0,0.0,0.0,0.0,0.0,0.0,0.0,0.0,0.0,0.3623,0.3998,0.3911,0.3749,0.3655,0.3253,0.4065,0.4924,0.4993,0.4927,0.5286,0.3959,0.6368,0.4813,0.827,0.8609,0.7605,0.9356,0.5819,0.7355,0.5996,0.4584,0.3157,0.0361,-0.6304,-0.8091,-1.0116,0.0],[0.0,0.0,0.0,0.0,0.0,0.0,0.0,0.0,0.0,0.0,0.0,0.0,0.0,0.0,0.0,0.0,0.0,0.0,0.0,0.0,0.0,0.0,0.0,0.0,0.0,0.0,0.0,0.0,0.0,0.0,0.0,0.0,0.0,0.0,0.0,0.0,0.0,0.0,0.0,0.0,0.0,0.0,0.0,0.0,0.0,0.0,0.0,0.0,0.0,0.0,0.0,0.0,0.0,0.0,0.0,0.0,0.0,0.0,0.0,0.0,0.0,0.0,0.0,0.0,0.0,0.0,0.0,0.0,0.0,0.0,0.0,0.0,0.0,0.0,0.0,0.0,0.0,0.0,0.0,0.0,0.0,0.0,0.0,0.0,0.0,0.0,0.0,0.0,0.0,0.0,2.4121,2.3982,2.3928,2.4722,2.3166,2.4031,0.1709,0.1645,0.1412,-0.0016,0.0711,-0.0872,-0.3829,-0.3981,-0.1057,-0.1062,-0.0152,0.2661,-0.4268,-0.2603,-0.5566,-0.4772,-0.4721,-0.6259,0.1924,0.1591,0.1318,0.0],[0.0,0.0,0.0,0.0,0.0,0.0,0.0,0.0,0.0,0.0,0.0,0.0,0.0,0.0,0.0,0.0,0.0,0.0,0.0,0.0,0.0,0.0,0.0,0.0,0.0,0.0,0.0,0.0,0.0,0.0,0.0,0.0,0.0,0.0,0.0,0.0,0.0,0.0,0.0,0.0,0.0,0.0,0.0,0.0,0.0,0.0,0.0,0.0,0.0,0.0,0.0,0.0,0.0,0.0,0.0,0.0,0.0,0.0,0.0,0.0,0.0,0.0,0.0,0.0,0.0,0.0,0.0,0.0,0.0,0.0,0.0,0.0,0.0,0.0,0.0,0.0,0.0,0.0,0.0,0.0,0.0,0.0,0.0,0.0,0.0,0.0,0.0,0.0,0.0,0.0,1.3708,1.3735,1.4346,1.4385,1.6359,1.6393,-0.2761,-0.3127,-0.4254,-0.51,-0.7318,-0.7886,-0.2572,-0.2156,-0.1117,-0.0165,-0.1062,-0.0504,0.4331,0.3671,0.2245,0.1738,0.2922,0.3193,0.5087,0.4847,0.7111,0.0],[0.0,0.0,0.0,0.0,0.0,0.0,0.0,0.0,0.0,0.0,0.0,0.0,0.0,0.0,0.0,0.0,0.0,0.0,0.0,0.0,0.0,0.0,0.0,0.0,0.0,0.0,0.0,0.0,0.0,0.0,0.0,0.0,0.0,0.0,0.0,0.0,0.0,0.0,0.0,0.0,0.0,0.0,0.0,0.0,0.0,0.0,0.0,0.0,0.0,0.0,0.0,0.0,0.0,0.0,0.0,0.0,0.0,0.0,0.0,0.0,0.0,0.0,0.0,0.0,0.0,0.0,0.0,0.0,0.0,0.0,0.0,0.0,0.0,0.0,0.0,0.0,0.0,0.0,0.0,0.0,0.0,0.0,0.0,0.0,0.0,0.0,0.0,0.0,0.0,0.0,1.3566,1.4129,1.5103,1.7018,1.8446,1.7004,0.3338,0.2266,-0.0471,-0.2554,-0.4494,-0.2933,-0.0996,-0.0258,0.2505,0.3235,0.2615,0.1085,-0.3926,-0.5801,-0.4958,-0.5595,-0.574,-0.4807,0.1888,0.1927,-0.0722,0.0],[0.0,0.0,0.0,0.0,0.0,0.0,0.0,0.0,0.0,0.0,0.0,0.0,0.0,0.0,0.0,0.0,0.0,0.0,0.0,0.0,0.0,0.0,0.0,0.0,0.0,0.0,0.0,0.0,0.0,0.0,0.0,0.0,0.0,0.0,0.0,0.0,0.0,0.0,0.0,0.0,0.0,0.0,0.0,0.0,0.0,0.0,0.0,0.0,0.0,0.0,0.0,0.0,0.0,0.0,0.0,0.0,0.0,0.0,0.0,0.0,0.0,0.0,0.0,0.0,0.0,0.0,0.0,0.0,0.0,0.0,0.0,0.0,0.0,0.0,0.0,0.0,0.0,0.0,0.0,0.0,0.0,0.0,0.0,0.0,0.0,0.0,0.0,0.0,0.0,0.0,0.5972,0.6724,0.781,0.7429,0.8099,0.906,0.1283,0.0955,-0.0156,0.0631,-0.0172,-0.1808,-0.1178,-0.1,-0.0518,-0.1145,-0.1059,0.0896,0.2015,0.1208,0.0275,0.1301,0.1271,-0.0619,0.2456,0.1777,0.173,0.0],[0.0,0.0,0.0,0.0,0.0,0.0,0.0,0.0,0.0,0.0,0.0,0.0,0.0,0.0,0.0,0.0,0.0,0.0,0.0,0.0,0.0,0.0,0.0,0.0,0.0,0.0,0.0,0.0,0.0,0.0,0.0,0.0,0.0,0.0,0.0,0.0,0.0,0.0,0.0,0.0,0.0,0.0,0.0,0.0,0.0,0.0,0.0,0.0,0.0,0.0,0.0,0.0,0.0,0.0,0.0,0.0,0.0,0.0,0.0,0.0,0.0,0.0,0.0,0.0,0.0,0.0,0.0,0.0,0.0,0.0,0.0,0.0,0.0,0.0,0.0,0.0,0.0,0.0,0.0,0.0,0.0,0.0,0.0,0.0,0.0,0.0,0.0,0.0,0.0,0.0,1.5599,1.5027,1.4888,1.4536,1.6112,1.6815,0.1013,0.0845,0.0752,0.0502,-0.0594,-0.1802,0.1909,0.0864,0.3124,0.4127,0.2627,0.5687,0.284,0.518,0.1754,-0.0331,-0.1161,-0.3596,-0.3664,-0.4586,-0.166,0.0],[0.0,0.0,0.0,0.0,0.0,0.0,0.0,0.0,0.0,0.0,0.0,0.0,0.0,0.0,0.0,0.0,0.0,0.0,0.0,0.0,0.0,0.0,0.0,0.0,0.0,0.0,0.0,0.0,0.0,0.0,0.0,0.0,0.0,0.0,0.0,0.0,0.0,0.0,0.0,0.0,0.0,0.0,0.0,0.0,0.0,0.0,0.0,0.0,0.0,0.0,0.0,0.0,0.0,0.0,0.0,0.0,0.0,0.0,0.0,0.0,0.0,0.0,0.0,0.0,0.0,0.0,0.0,0.0,0.0,0.0,0.0,0.0,0.0,0.0,0.0,0.0,0.0,0.0,0.0,0.0,0.0,0.0,0.0,0.0,0.0,0.0,0.0,0.0,0.0,0.0,1.1404,1.4342,1.5831,1.4637,1.412,1.4447,-0.0202,-0.4764,-0.3378,-0.0803,-0.3625,-0.5307,-0.4159,-0.3108,-0.723,-0.8679,-0.6015,-0.4267,-0.5275,-0.4577,-0.3532,-0.3811,-0.316,-0.3598,-0.1768,-0.1893,-0.1692,0.0],[0.0,0.0,0.0,0.0,0.0,0.0,0.0,0.0,0.0,0.0,0.0,0.0,0.0,0.0,0.0,0.0,0.0,0.0,0.0,0.0,0.0,0.0,0.0,0.0,0.0,0.0,0.0,0.0,0.0,0.0,0.0,0.0,0.0,0.0,0.0,0.0,0.0,0.0,0.0,0.0,0.0,0.0,0.0,0.0,0.0,0.0,0.0,0.0,0.0,0.0,0.0,0.0,0.0,0.0,0.0,0.0,0.0,0.0,0.0,0.0,0.0,0.0,0.0,0.0,0.0,0.0,0.0,0.0,0.0,0.0,0.0,0.0,0.0,0.0,0.0,0.0,0.0,0.0,0.0,0.0,0.0,0.0,0.0,0.0,0.0,0.0,0.0,0.0,0.0,0.0,2.4255,2.2949,2.3811,2.3011,2.3125,2.2374,-0.5544,-0.4522,-0.4359,-0.3665,-0.3584,-0.0489,-0.0614,-0.0363,-0.0498,-0.0381,0.0345,-0.0499,0.3466,0.4439,0.3449,0.4338,0.5282,0.4153,-0.0711,0.0461,-0.0057,0.0],[0.0,0.0,0.0,0.0,0.0,0.0,0.0,0.0,0.0,0.0,0.0,0.0,0.0,0.0,0.0,0.0,0.0,0.0,0.0,0.0,0.0,0.0,0.0,0.0,0.0,0.0,0.0,0.0,0.0,0.0,0.0,0.0,0.0,0.0,0.0,0.0,0.0,0.0,0.0,0.0,0.0,0.0,0.0,0.0,0.0,0.0,0.0,0.0,0.0,0.0,0.0,0.0,0.0,0.0,0.0,0.0,0.0,0.0,0.0,0.0,0.0,0.0,0.0,0.0,0.0,0.0,0.0,0.0,0.0,0.0,0.0,0.0,0.0,0.0,0.0,0.0,0.0,0.0,0.0,0.0,0.0,0.0,0.0,0.0,0.0,0.0,0.0,0.0,0.0,0.0,2.0549,2.1412,1.9359,2.0004,1.8168,1.768,-0.1402,-0.08,0.2102,0.0273,0.3099,0.3809,0.0599,0.0231,0.1301,0.142,0.1057,0.0645,0.039,0.0378,-0.3423,-0.1225,-0.1665,-0.2233,-0.4303,-0.4349,-0.1941,0.0],[0.0,0.0,0.0,0.0,0.0,0.0,0.0,0.0,0.0,0.0,0.0,0.0,0.0,0.0,0.0,0.0,0.0,0.0,0.0,0.0,0.0,0.0,0.0,0.0,0.0,0.0,0.0,0.0,0.0,0.0,0.0,0.0,0.0,0.0,0.0,0.0,0.0,0.0,0.0,0.0,0.0,0.0,0.0,0.0,0.0,0.0,0.0,0.0,0.0,0.0,0.0,0.0,0.0,0.0,0.0,0.0,0.0,0.0,0.0,0.0,0.0,0.0,0.0,0.0,0.0,0.0,0.0,0.0,0.0,0.0,0.0,0.0,0.0,0.0,0.0,0.0,0.0,0.0,0.0,0.0,0.0,0.0,0.0,0.0,0.0,0.0,0.0,0.0,0.0,0.0,1.421,1.2978,1.361,1.3112,1.308,1.1932,-0.1447,-0.0036,-0.1982,-0.1622,-0.0703,0.0378,-0.0327,0.0263,0.228,0.2056,0.1759,0.2692,0.578,0.4599,0.4414,0.4977,0.526,0.5223,0.0539,0.3196,0.3392,0.0],[0.0,0.0,0.0,0.0,0.0,0.0,0.0,0.0,0.0,0.0,0.0,0.0,0.0,0.0,0.0,0.0,0.0,0.0,0.0,0.0,0.0,0.0,0.0,0.0,0.0,0.0,0.0,0.0,0.0,0.0,0.0,0.0,0.0,0.0,0.0,0.0,0.0,0.0,0.0,0.0,0.0,0.0,0.0,0.0,0.0,0.0,0.0,0.0,0.0,0.0,0.0,0.0,0.0,0.0,0.0,0.0,0.0,0.0,0.0,0.0,0.0,0.0,0.0,0.0,0.0,0.0,0.0,0.0,0.0,0.0,0.0,0.0,0.0,0.0,0.0,0.0,0.0,0.0,0.0,0.0,0.0,0.0,0.0,0.0,0.0,0.0,0.0,0.0,0.0,0.0,0.7795,0.7614,0.781,0.7572,0.7539,0.7142,-0.0564,0.1137,0.0839,0.045,0.029,-0.0279,0.0559,-0.139,-0.2269,-0.1374,-0.1468,0.0098,-0.779,-0.7362,-0.638,-0.6648,-0.6361,-0.6961,0.0,0.0,0.0,0.0],[0.0,0.0,0.0,0.0,0.0,0.0,0.0,0.0,0.0,0.0,0.0,0.0,0.0,0.0,0.0,0.0,0.0,0.0,0.0,0.0,0.0,0.0,0.0,0.0,0.0,0.0,0.0,0.0,0.0,0.0,0.0,0.0,0.0,0.0,0.0,0.0,0.0,0.0,0.0,0.0,0.0,0.0,0.0,0.0,0.0,0.0,0.0,0.0,0.0,0.0,0.0,0.0,0.0,0.0,0.0,0.0,0.0,0.0,0.0,0.0,0.0,0.0,0.0,0.0,0.0,0.0,0.0,0.0,0.0,0.0,0.0,0.0,0.0,0.0,0.0,0.0,0.0,0.0,0.0,0.0,0.0,0.0,0.0,0.0,0.0,0.0,0.0,0.0,0.0,0.0,1.1423,1.068,0.9919,1.0143,1.0274,0.9921,-0.1221,-0.0762,0.0346,0.0298,0.0295,0.0786,0.0088,0.0779,0.0181,-0.0133,-0.0274,0.0318,-0.2193,-0.311,-0.3107,-0.2757,-0.327,-0.3862,-0.1231,-0.0331,-0.0403,0.0],[0.0,0.0,0.0,0.0,0.0,0.0,0.0,0.0,0.0,0.0,0.0,0.0,0.0,0.0,0.0,0.0,0.0,0.0,0.0,0.0,0.0,0.0,0.0,0.0,0.0,0.0,0.0,0.0,0.0,0.0,0.0,0.0,0.0,0.0,0.0,0.0,0.0,0.0,0.0,0.0,0.0,0.0,0.0,0.0,0.0,0.0,0.0,0.0,0.0,0.0,0.0,0.0,0.0,0.0,0.0,0.0,0.0,0.0,0.0,0.0,0.0,0.0,0.0,0.0,0.0,0.0,0.0,0.0,0.0,0.0,0.0,0.0,0.0,0.0,0.0,0.0,0.0,0.0,0.0,0.0,0.0,0.0,0.0,0.0,0.0,0.0,0.0,0.0,0.0,0.0,0.4633,0.4132,0.443,0.4489,0.4093,0.4034,-0.053,-0.0005,-0.0435,-0.0392,-0.0357,-0.0258,-0.273,-0.2878,-0.2806,-0.2888,-0.3009,-0.3178,-0.1372,-0.1249,-0.119,-0.1209,-0.0727,-0.0599,0.0,0.0,0.0,0.0],[0.0,0.0,0.0,0.0,0.0,0.0,0.0,0.0,0.0,0.0,0.0,0.0,0.0,0.0,0.0,0.0,0.0,0.0,0.0,0.0,0.0,0.0,0.0,0.0,0.0,0.0,0.0,0.0,0.0,0.0,0.0,0.0,0.0,0.0,0.0,0.0,0.0,0.0,0.0,0.0,0.0,0.0,0.0,0.0,0.0,0.0,0.0,0.0,0.0,0.0,0.0,0.0,0.0,0.0,0.0,0.0,0.0,0.0,0.0,0.0,0.0,0.0,0.0,0.0,0.0,0.0,0.0,0.0,0.0,0.0,0.0,0.0,0.0,0.0,0.0,0.0,0.0,0.0,0.0,0.0,0.0,0.0,0.0,0.0,0.0,0.0,0.0,0.0,0.0,0.0,0.7884,0.8172,0.8894,0.8918,1.0073,0.9554,0.192,0.1652,0.2718,0.3203,0.3166,0.3434,0.3048,0.2751,0.0973,0.2504,0.1281,0.3173,-1.2852,-1.2574,-1.2584,-1.4626,-1.452,-1.6161,0.0,0.0,0.0,0.0],[0.0,0.0,0.0,0.0,0.0,0.0,0.0,0.0,0.0,0.0,0.0,0.0,0.0,0.0,0.0,0.0,0.0,0.0,0.0,0.0,0.0,0.0,0.0,0.0,0.0,0.0,0.0,0.0,0.0,0.0,0.0,0.0,0.0,0.0,0.0,0.0,0.0,0.0,0.0,0.0,0.0,0.0,0.0,0.0,0.0,0.0,0.0,0.0,0.0,0.0,0.0,0.0,0.0,0.0,0.0,0.0,0.0,0.0,0.0,0.0,0.0,0.0,0.0,0.0,0.0,0.0,0.0,0.0,0.0,0.0,0.0,0.0,0.0,0.0,0.0,0.0,0.0,0.0,0.0,0.0,0.0,0.0,0.0,0.0,0.0,0.0,0.0,0.0,0.0,0.0,2.5802,2.5616,2.4726,2.4933,2.5905,2.6667,0.2236,-0.0175,0.3364,0.2159,0.1528,-0.1256,-0.7562,-0.5399,-0.8764,-0.7389,-0.8672,-0.5748,-0.189,-0.0606,0.0465,0.0162,0.033,-0.1986,-0.0508,-0.025,-0.4088,0.0],[0.0,0.0,0.0,0.0,0.0,0.0,0.0,0.0,0.0,0.0,0.0,0.0,0.0,0.0,0.0,0.0,0.0,0.0,0.0,0.0,0.0,0.0,0.0,0.0,0.0,0.0,0.0,0.0,0.0,0.0,0.0,0.0,0.0,0.0,0.0,0.0,0.0,0.0,0.0,0.0,0.0,0.0,0.0,0.0,0.0,0.0,0.0,0.0,0.0,0.0,0.0,0.0,0.0,0.0,0.0,0.0,0.0,0.0,0.0,0.0,0.0,0.0,0.0,0.0,0.0,0.0,0.0,0.0,0.0,0.0,0.0,0.0,0.0,0.0,0.0,0.0,0.0,0.0,0.0,0.0,0.0,0.0,0.0,0.0,0.0,0.0,0.0,0.0,0.0,0.0,1.3032,1.3609,1.4144,1.3584,1.2354,1.3735,0.0736,-0.0177,0.0265,-0.1167,0.0717,-0.1414,-0.2192,-0.216,-0.2689,-0.0891,-0.1094,0.0045,0.2342,0.2764,0.2483,0.3457,0.1628,0.2248,-0.0224,0.0108,-0.0631,0.0],[0.0,0.0,0.0,0.0,0.0,0.0,0.0,0.0,0.0,0.0,0.0,0.0,0.0,0.0,0.0,0.0,0.0,0.0,0.0,0.0,0.0,0.0,0.0,0.0,0.0,0.0,0.0,0.0,0.0,0.0,0.0,0.0,0.0,0.0,0.0,0.0,0.0,0.0,0.0,0.0,0.0,0.0,0.0,0.0,0.0,0.0,0.0,0.0,0.0,0.0,0.0,0.0,0.0,0.0,0.0,0.0,0.0,0.0,0.0,0.0,0.0,0.0,0.0,0.0,0.0,0.0,0.0,0.0,0.0,0.0,0.0,0.0,0.0,0.0,0.0,0.0,0.0,0.0,0.0,0.0,0.0,0.0,0.0,0.0,0.0,0.0,0.0,0.0,0.0,0.0,1.0293,0.9983,1.1173,1.0226,0.8837,0.8127,0.0632,-0.2435,-0.3278,-0.1354,0.1404,0.0843,-0.1928,-0.0125,-0.0482,0.0499,-0.2341,-0.2237,-0.8997,-0.7423,-0.7413,-0.9371,-0.79,-0.6734,0.0,0.0,0.0,0.0],[0.0,0.0,0.0,0.0,0.0,0.0,0.0,0.0,0.0,0.0,0.0,0.0,0.0,0.0,0.0,0.0,0.0,0.0,0.0,0.0,0.0,0.0,0.0,0.0,0.0,0.0,0.0,0.0,0.0,0.0,0.0,0.0,0.0,0.0,0.0,0.0,0.0,0.0,0.0,0.0,0.0,0.0,0.0,0.0,0.0,0.0,0.0,0.0,0.0,0.0,0.0,0.0,0.0,0.0,0.0,0.0,0.0,0.0,0.0,0.0,0.0,0.0,0.0,0.0,0.0,0.0,0.0,0.0,0.0,0.0,0.0,0.0,0.0,0.0,0.0,0.0,0.0,0.0,0.0,0.0,0.0,0.0,0.0,0.0,0.0,0.0,0.0,0.0,0.0,0.0,1.4408,1.4259,1.5309,1.5982,1.603,1.5901,-0.0314,-0.0194,-0.2665,-0.2905,-0.2993,-0.1299,0.2637,0.3244,0.3187,0.2354,0.3202,0.1803,0.0959,0.0715,0.352,0.3994,0.3394,0.4136,0.7111,0.9302,1.0959,0.0],[0.0,0.0,0.0,0.0,0.0,0.0,0.0,0.0,0.0,0.0,0.0,0.0,0.0,0.0,0.0,0.0,0.0,0.0,0.0,0.0,0.0,0.0,0.0,0.0,0.0,0.0,0.0,0.0,0.0,0.0,0.0,0.0,0.0,0.0,0.0,0.0,0.0,0.0,0.0,0.0,0.0,0.0,0.0,0.0,0.0,0.0,0.0,0.0,0.0,0.0,0.0,0.0,0.0,0.0,0.0,0.0,0.0,0.0,0.0,0.0,0.0,0.0,0.0,0.0,0.0,0.0,0.0,0.0,0.0,0.0,0.0,0.0,0.0,0.0,0.0,0.0,0.0,0.0,0.0,0.0,0.0,0.0,0.0,0.0,0.0,0.0,0.0,0.0,0.0,0.0,1.9977,2.1879,2.1359,2.1055,2.565,2.6844,-0.192,-0.1808,-0.1714,0.1485,-0.0941,-0.4222,0.1071,0.1514,0.2293,-0.4277,-0.4356,0.0232,0.4053,0.4779,0.3687,0.7643,0.8362,0.4295,-0.6932,-0.6972,-0.578,0.0],[0.0,0.0,0.0,0.0,0.0,0.0,0.0,0.0,0.0,0.0,0.0,0.0,0.0,0.0,0.0,0.0,0.0,0.0,0.0,0.0,0.0,0.0,0.0,0.0,0.0,0.0,0.0,0.0,0.0,0.0,0.0,0.0,0.0,0.0,0.0,0.0,0.0,0.0,0.0,0.0,0.0,0.0,0.0,0.0,0.0,0.0,0.0,0.0,0.0,0.0,0.0,0.0,0.0,0.0,0.0,0.0,0.0,0.0,0.0,0.0,0.0,0.0,0.0,0.0,0.0,0.0,0.0,0.0,0.0,0.0,0.0,0.0,0.0,0.0,0.0,0.0,0.0,0.0,0.0,0.0,0.0,0.0,0.0,0.0,0.0,0.0,0.0,0.0,0.0,0.0,1.4543,1.4327,1.5427,1.549,1.4414,1.5466,-0.207,-0.2285,-0.427,-0.3869,-0.3357,-0.3839,-0.009,0.1307,0.1631,0.1057,0.0902,-0.0354,-0.3254,-0.3981,-0.5107,-0.5067,-0.4376,-0.3107,-0.2241,-0.2636,0.0433,0.0],[0.0,0.0,0.0,0.0,0.0,0.0,0.0,0.0,0.0,0.0,0.0,0.0,0.0,0.0,0.0,0.0,0.0,0.0,0.0,0.0,0.0,0.0,0.0,0.0,0.0,0.0,0.0,0.0,0.0,0.0,0.0,0.0,0.0,0.0,0.0,0.0,0.0,0.0,0.0,0.0,0.0,0.0,0.0,0.0,0.0,0.0,0.0,0.0,0.0,0.0,0.0,0.0,0.0,0.0,0.0,0.0,0.0,0.0,0.0,0.0,0.0,0.0,0.0,0.0,0.0,0.0,0.0,0.0,0.0,0.0,0.0,0.0,0.0,0.0,0.0,0.0,0.0,0.0,0.0,0.0,0.0,0.0,0.0,0.0,0.0,0.0,0.0,0.0,0.0,0.0,1.8148,1.9674,1.9783,1.9885,2.0925,2.2305,0.4125,0.1936,0.2607,0.2492,0.0163,-0.1714,-0.6046,-0.5951,-0.6957,-0.6392,-0.5306,-0.5307,-0.1873,-0.2369,-0.2003,-0.2324,-0.299,-0.2488,0.3301,0.5238,0.6395,0.0],[0.0,0.0,0.0,0.0,0.0,0.0,0.0,0.0,0.0,0.0,0.0,0.0,0.0,0.0,0.0,0.0,0.0,0.0,0.0,0.0,0.0,0.0,0.0,0.0,0.0,0.0,0.0,0.0,0.0,0.0,0.0,0.0,0.0,0.0,0.0,0.0,0.0,0.0,0.0,0.0,0.0,0.0,0.0,0.0,0.0,0.0,0.0,0.0,0.0,0.0,0.0,0.0,0.0,0.0,0.0,0.0,0.0,0.0,0.0,0.0,0.0,0.0,0.0,0.0,0.0,0.0,0.0,0.0,0.0,0.0,0.0,0.0,0.0,0.0,0.0,0.0,0.0,0.0,0.0,0.0,0.0,0.0,0.0,0.0,0.0,0.0,0.0,0.0,0.0,0.0,0.0,0.0,0.0,0.0,0.0,0.0,0.0,0.0,0.0,0.0,0.0,0.0,0.8647,0.919,1.0083,1.0606,1.1375,1.1626,0.5869,0.467,0.3648,0.5201,0.3205,0.4379,0.4262,0.711,0.8728,0.0],[0.0,0.0,0.0,0.0,0.0,0.0,0.0,0.0,0.0,0.0,0.0,0.0,0.0,0.0,0.0,0.0,0.0,0.0,0.0,0.0,0.0,0.0,0.0,0.0,0.0,0.0,0.0,0.0,0.0,0.0,0.0,0.0,0.0,0.0,0.0,0.0,0.0,0.0,0.0,0.0,0.0,0.0,0.0,0.0,0.0,0.0,0.0,0.0,0.0,0.0,0.0,0.0,0.0,0.0,0.0,0.0,0.0,0.0,0.0,0.0,0.0,0.0,0.0,0.0,0.0,0.0,0.0,0.0,0.0,0.0,0.0,0.0,0.0,0.0,0.0,0.0,0.0,0.0,0.0,0.0,0.0,0.0,0.0,0.0,0.0,0.0,0.0,0.0,0.0,0.0,1.0595,1.08,1.0688,1.0848,1.0656,1.0031,0.1423,0.1995,0.3005,0.2167,0.2028,0.2558,-0.2396,-0.323,-0.5305,-0.4602,-0.4375,-0.4113,0.2625,0.3225,0.3371,0.4694,0.3719,0.3917,0.0446,-0.0611,-0.0707,0.0],[0.0,0.0,0.0,0.0,0.0,0.0,0.0,0.0,0.0,0.0,0.0,0.0,0.0,0.0,0.0,0.0,0.0,0.0,0.0,0.0,0.0,0.0,0.0,0.0,0.0,0.0,0.0,0.0,0.0,0.0,0.0,0.0,0.0,0.0,0.0,0.0,0.0,0.0,0.0,0.0,0.0,0.0,0.0,0.0,0.0,0.0,0.0,0.0,0.0,0.0,0.0,0.0,0.0,0.0,0.0,0.0,0.0,0.0,0.0,0.0,0.0,0.0,0.0,0.0,0.0,0.0,0.0,0.0,0.0,0.0,0.0,0.0,0.0,0.0,0.0,0.0,0.0,0.0,0.0,0.0,0.0,0.0,0.0,0.0,0.0,0.0,0.0,0.0,0.0,0.0,0.6753,0.7264,0.7703,0.7214,0.7218,0.8417,-0.6753,-0.7264,-0.7703,-0.7214,-0.7218,-0.8417,0.0,0.0,0.0,0.0,0.0,0.0,0.0,0.0,0.0,0.0,0.0,0.0,0.0,0.0,0.0,0.0],[0.0,0.0,0.0,0.0,0.0,0.0,0.0,0.0,0.0,0.0,0.0,0.0,0.0,0.0,0.0,0.0,0.0,0.0,0.0,0.0,0.0,0.0,0.0,0.0,0.0,0.0,0.0,0.0,0.0,0.0,0.0,0.0,0.0,0.0,0.0,0.0,0.0,0.0,0.0,0.0,0.0,0.0,0.0,0.0,0.0,0.0,0.0,0.0,0.0,0.0,0.0,0.0,0.0,0.0,0.0,0.0,0.0,0.0,0.0,0.0,0.0,0.0,0.0,0.0,0.0,0.0,0.0,0.0,0.0,0.0,0.0,0.0,0.0,0.0,0.0,0.0,0.0,0.0,0.0,0.0,0.0,0.0,0.0,0.0,0.0,0.0,0.0,0.0,0.0,0.0,0.0,0.0,0.0,0.0,0.0,0.0,0.0,0.0,0.0,0.0,0.0,0.0,0.3609,0.3636,0.3613,0.4228,0.3983,0.3867,1.0176,0.9227,1.0417,1.0452,1.0382,1.1649,0.2745,0.1682,0.0562,0.0],[0.0,0.0,0.0,0.0,0.0,0.0,0.0,0.0,0.0,0.0,0.0,0.0,0.0,0.0,0.0,0.0,0.0,0.0,0.0,0.0,0.0,0.0,0.0,0.0,0.0,0.0,0.0,0.0,0.0,0.0,0.0,0.0,0.0,0.0,0.0,0.0,0.0,0.0,0.0,0.0,0.0,0.0,0.0,0.0,0.0,0.0,0.0,0.0,0.0,0.0,0.0,0.0,0.0,0.0,0.0,0.0,0.0,0.0,0.0,0.0,0.0,0.0,0.0,0.0,0.0,0.0,0.0,0.0,0.0,0.0,0.0,0.0,0.0,0.0,0.0,0.0,0.0,0.0,0.0,0.0,0.0,0.0,0.0,0.0,0.0,0.0,0.0,0.0,0.0,0.0,1.7499,1.8179,1.699,1.8051,1.6936,1.7397,0.0319,0.0578,-0.0744,-0.2641,-0.4542,-0.5876,0.1727,-0.1223,-0.0684,0.3152,0.57,0.8963,0.0576,-0.1398,0.2069,-0.0795,0.0452,-0.1641,-0.9674,-0.4866,-0.6356,0.0],[0.0,0.0,0.0,0.0,0.0,0.0,0.0,0.0,0.0,0.0,0.0,0.0,0.0,0.0,0.0,0.0,0.0,0.0,0.0,0.0,0.0,0.0,0.0,0.0,0.0,0.0,0.0,0.0,0.0,0.0,0.0,0.0,0.0,0.0,0.0,0.0,0.0,0.0,0.0,0.0,0.0,0.0,0.0,0.0,0.0,0.0,0.0,0.0,0.0,0.0,0.0,0.0,0.0,0.0,0.0,0.0,0.0,0.0,0.0,0.0,0.0,0.0,0.0,0.0,0.0,0.0,0.0,0.0,0.0,0.0,0.0,0.0,0.0,0.0,0.0,0.0,0.0,0.0,0.0,0.0,0.0,0.0,0.0,0.0,0.0,0.0,0.0,0.0,0.0,0.0,0.0,0.0,0.0,0.0,0.0,0.0,0.0,0.0,0.0,0.0,0.0,0.0,0.0,0.0,0.0,0.0,0.0,0.0,0.0,0.0,0.0,0.0,0.0,0.0,0.3527,0.3426,0.4499,0.0],[0.0,0.0,0.0,0.0,0.0,0.0,0.0,0.0,0.0,0.0,0.0,0.0,0.0,0.0,0.0,0.0,0.0,0.0,0.0,0.0,0.0,0.0,0.0,0.0,0.0,0.0,0.0,0.0,0.0,0.0,0.0,0.0,0.0,0.0,0.0,0.0,0.0,0.0,0.0,0.0,0.0,0.0,0.0,0.0,0.0,0.0,0.0,0.0,0.0,0.0,0.0,0.0,0.0,0.0,0.0,0.0,0.0,0.0,0.0,0.0,0.0,0.0,0.0,0.0,0.0,0.0,0.0,0.0,0.0,0.0,0.0,0.0,0.0,0.0,0.0,0.0,0.0,0.0,0.0,0.0,0.0,0.0,0.0,0.0,0.0,0.0,0.0,0.0,0.0,0.0,1.215,1.1814,1.1823,1.2057,1.2168,1.1043,-0.3847,-0.3358,-0.3714,-0.417,-0.3034,-0.1564,-0.2281,-0.2513,-0.1798,-0.0839,-0.2773,-0.3879,-0.6022,-0.5943,-0.6311,-0.7048,-0.6362,-0.5601,0.0,0.0,0.0,0.0],[0.0,0.0,0.0,0.0,0.0,0.0,0.0,0.0,0.0,0.0,0.0,0.0,0.0,0.0,0.0,0.0,0.0,0.0,0.0,0.0,0.0,0.0,0.0,0.0,0.0,0.0,0.0,0.0,0.0,0.0,0.0,0.0,0.0,0.0,0.0,0.0,0.0,0.0,0.0,0.0,0.0,0.0,0.0,0.0,0.0,0.0,0.0,0.0,0.0,0.0,0.0,0.0,0.0,0.0,0.0,0.0,0.0,0.0,0.0,0.0,0.0,0.0,0.0,0.0,0.0,0.0,0.0,0.0,0.0,0.0,0.0,0.0,0.0,0.0,0.0,0.0,0.0,0.0,0.0,0.0,0.0,0.0,0.0,0.0,0.0,0.0,0.0,0.0,0.0,0.0,0.0,0.0,0.0,0.0,0.0,0.0,0.0,0.0,0.0,0.0,0.0,0.0,0.0,0.0,0.0,0.0,0.0,0.0,0.0,0.0,0.0,0.0,0.0,0.0,0.7762,0.72,0.7549,0.0],[0.0,0.0,0.0,0.0,0.0,0.0,0.0,0.0,0.0,0.0,0.0,0.0,0.0,0.0,0.0,0.0,0.0,0.0,0.0,0.0,0.0,0.0,0.0,0.0,0.0,0.0,0.0,0.0,0.0,0.0,0.0,0.0,0.0,0.0,0.0,0.0,0.0,0.0,0.0,0.0,0.0,0.0,0.0,0.0,0.0,0.0,0.0,0.0,0.0,0.0,0.0,0.0,0.0,0.0,0.0,0.0,0.0,0.0,0.0,0.0,0.0,0.0,0.0,0.0,0.0,0.0,0.0,0.0,0.0,0.0,0.0,0.0,0.0,0.0,0.0,0.0,0.0,0.0,0.0,0.0,0.0,0.0,0.0,0.0,0.0,0.0,0.0,0.0,0.0,0.0,1.071,1.2312,1.2565,1.3063,1.2573,1.3326,0.1645,0.1795,0.1906,0.1993,0.0509,-0.0269,0.2155,0.1079,0.1748,0.2136,0.3801,0.7448,0.2501,0.2647,0.2044,0.222,0.6041,0.2257,0.7149,0.6605,0.6245,0.0]],"VXNFMH.F-LU^JULIAN(OS_TOP_HLDG_TOTPCPRTCHG(ALL,42064,45627,MTD,,ALL,6M,EQ).DATES)":"#NUM","VXNFMH.F-LU^OS_TOP_HLDG_TOTPCPRT(ALL,42064,45627,MTD,,ALL,EQ)":[[0.0,0.0,0.0,0.0,0.0,0.0,0.0,0.0,0.0,0.0,0.0,0.0,0.0,0.0,0.0,0.0,0.0,0.0,0.0,0.0,0.0,0.0,0.0,0.0,0.0,0.0,0.0,0.0,0.0,0.0,0.0,0.0,0.0,0.0,0.0,0.0,0.0,0.0,0.0,0.0,0.0,0.0,0.0,0.0,0.0,0.0,0.0,0.0,0.0,0.0,0.0,0.0,0.0,0.0,0.0,0.0,0.0,0.0,0.0,0.0,0.0,0.0,0.0,0.0,0.0,0.0,0.0,0.0,0.0,0.0,0.0,0.0,0.0,0.0,0.0,0.0,0.0,0.0,0.0,0.0,0.0,0.0,0.0,0.0,0.0,0.0,0.0,0.0,0.0,0.0,2.1245,2.1616,2.0218,2.0669,2.1832,2.2272,1.7679,1.7354,1.6654,1.7046,1.7332,1.7604,1.6099,1.6549,1.7153,1.6246,1.6282,1.8077,1.7633,1.7193,1.7875,1.8407,2.035,2.1058,1.988,2.1839,2.2882,0.0],[0.0,0.0,0.0,0.0,0.0,0.0,0.0,0.0,0.0,0.0,0.0,0.0,0.0,0.0,0.0,0.0,0.0,0.0,0.0,0.0,0.0,0.0,0.0,0.0,0.0,0.0,0.0,0.0,0.0,0.0,0.0,0.0,0.0,0.0,0.0,0.0,0.0,0.0,0.0,0.0,0.0,0.0,0.0,0.0,0.0,0.0,0.0,0.0,0.0,0.0,0.0,0.0,0.0,0.0,0.0,0.0,0.0,0.0,0.0,0.0,0.0,0.0,0.0,0.0,0.0,0.0,0.0,0.0,0.0,0.0,0.0,0.0,0.0,0.0,0.0,0.0,0.0,0.0,0.0,0.0,0.0,0.0,0.0,0.0,0.0,0.0,0.0,0.0,0.0,0.0,1.0044,0.8056,1.0045,0.8567,0.9421,1.0218,0.595,0.5039,0.4801,0.4476,0.4434,0.4377,0.3108,0.3132,0.2709,0.26,0.2275,0.2163,0.0,0.0,0.0,0.0,0.0,0.0,0.0,0.0,0.0,0.0],[0.0,0.0,0.0,0.0,0.0,0.0,0.0,0.0,0.0,0.0,0.0,0.0,0.0,0.0,0.0,0.0,0.0,0.0,0.0,0.0,0.0,0.0,0.0,0.0,0.0,0.0,0.0,0.0,0.0,0.0,0.0,0.0,0.0,0.0,0.0,0.0,0.0,0.0,0.0,0.0,0.0,0.0,0.0,0.0,0.0,0.0,0.0,0.0,0.0,0.0,0.0,0.0,0.0,0.0,0.0,0.0,0.0,0.0,0.0,0.0,0.0,0.0,0.0,0.0,0.0,0.0,0.0,0.0,0.0,0.0,0.0,0.0,0.0,0.0,0.0,0.0,0.0,0.0,0.0,0.0,0.0,0.0,0.0,0.0,0.0,0.0,0.0,0.0,0.0,0.0,1.904,1.9777,1.9949,1.8111,2.0499,2.1543,1.9177,1.9509,1.9694,2.0587,2.1216,1.8705,1.3691,1.3916,1.4443,1.5731,1.6471,1.718,1.9995,2.0244,2.0064,1.9012,1.9488,1.7929,2.0468,2.0543,1.9582,0.0],[0.0,0.0,0.0,0.0,0.0,0.0,0.0,0.0,0.0,0.0,0.0,0.0,0.0,0.0,0.0,0.0,0.0,0.0,0.0,0.0,0.0,0.0,0.0,0.0,0.0,0.0,0.0,0.0,0.0,0.0,0.0,0.0,0.0,0.0,0.0,0.0,0.0,0.0,0.0,0.0,0.0,0.0,0.0,0.0,0.0,0.0,0.0,0.0,0.0,0.0,0.0,0.0,0.0,0.0,0.0,0.0,0.0,0.0,0.0,0.0,0.0,0.0,0.0,0.0,0.0,0.0,0.0,0.0,0.0,0.0,0.0,0.0,0.0,0.0,0.0,0.0,0.0,0.0,0.0,0.0,0.0,0.0,0.0,0.0,0.0,0.0,0.0,0.0,0.0,0.0,1.2812,1.1599,1.0439,1.0698,1.0556,1.029,0.9975,1.0122,0.874,0.8059,0.8315,0.8497,0.9132,0.9294,0.9454,0.9867,0.9442,0.8339,0.8643,0.9296,0.8903,0.8914,0.8962,0.9384,0.0,0.0,0.0,0.0],[0.0,0.0,0.0,0.0,0.0,0.0,0.0,0.0,0.0,0.0,0.0,0.0,0.0,0.0,0.0,0.0,0.0,0.0,0.0,0.0,0.0,0.0,0.0,0.0,0.0,0.0,0.0,0.0,0.0,0.0,0.0,0.0,0.0,0.0,0.0,0.0,0.0,0.0,0.0,0.0,0.0,0.0,0.0,0.0,0.0,0.0,0.0,0.0,0.0,0.0,0.0,0.0,0.0,0.0,0.0,0.0,0.0,0.0,0.0,0.0,0.0,0.0,0.0,0.0,0.0,0.0,0.0,0.0,0.0,0.0,0.0,0.0,0.0,0.0,0.0,0.0,0.0,0.0,0.0,0.0,0.0,0.0,0.0,0.0,0.0,0.0,0.0,0.0,0.0,0.0,1.4698,1.3567,1.2496,1.3454,1.2579,1.4306,1.5257,1.4616,1.3945,1.2952,1.1639,1.1244,0.9737,0.8176,0.7923,0.8014,0.749,0.8124,0.6917,0.6034,0.5729,0.4866,0.5423,0.5648,0.0,0.0,0.0,0.0],[0.0,0.0,0.0,0.0,0.0,0.0,0.0,0.0,0.0,0.0,0.0,0.0,0.0,0.0,0.0,0.0,0.0,0.0,0.0,0.0,0.0,0.0,0.0,0.0,0.0,0.0,0.0,0.0,0.0,0.0,0.0,0.0,0.0,0.0,0.0,0.0,0.0,0.0,0.0,0.0,0.0,0.0,0.0,0.0,0.0,0.0,0.0,0.0,0.0,0.0,0.0,0.0,0.0,0.0,0.0,0.0,0.0,0.0,0.0,0.0,0.0,0.0,0.0,0.0,0.0,0.0,0.0,0.0,0.0,0.0,0.0,0.0,0.0,0.0,0.0,0.0,0.0,0.0,0.0,0.0,0.0,0.0,0.0,0.0,0.0,0.0,0.0,0.0,0.0,0.0,0.0,0.0,0.0,0.0,0.0,0.0,0.0,0.0,0.0,0.0,0.0,0.0,0.0,0.0,0.0,0.0,0.0,0.0,0.692,0.8145,0.6743,0.6138,0.6209,0.6775,1.4117,1.4065,1.4096,0.0],[0.0,0.0,0.0,0.0,0.0,0.0,0.0,0.0,0.0,0.0,0.0,0.0,0.0,0.0,0.0,0.0,0.0,0.0,0.0,0.0,0.0,0.0,0.0,0.0,0.0,0.0,0.0,0.0,0.0,0.0,0.0,0.0,0.0,0.0,0.0,0.0,0.0,0.0,0.0,0.0,0.0,0.0,0.0,0.0,0.0,0.0,0.0,0.0,0.0,0.0,0.0,0.0,0.0,0.0,0.0,0.0,0.0,0.0,0.0,0.0,0.0,0.0,0.0,0.0,0.0,0.0,0.0,0.0,0.0,0.0,0.0,0.0,0.0,0.0,0.0,0.0,0.0,0.0,0.0,0.0,0.0,0.0,0.0,0.0,0.0,0.0,0.0,0.0,0.0,0.0,1.6614,1.5375,1.4162,1.5209,1.4442,1.5952,1.7196,1.8297,1.9014,1.7192,1.7481,1.8367,1.8351,2.0117,1.9167,1.7294,1.7446,1.9118,1.7168,1.8059,1.7965,1.8365,1.859,1.8882,1.5806,1.6955,1.6944,0.0],[0.0,0.0,0.0,0.0,0.0,0.0,0.0,0.0,0.0,0.0,0.0,0.0,0.0,0.0,0.0,0.0,0.0,0.0,0.0,0.0,0.0,0.0,0.0,0.0,0.0,0.0,0.0,0.0,0.0,0.0,0.0,0.0,0.0,0.0,0.0,0.0,0.0,0.0,0.0,0.0,0.0,0.0,0.0,0.0,0.0,0.0,0.0,0.0,0.0,0.0,0.0,0.0,0.0,0.0,0.0,0.0,0.0,0.0,0.0,0.0,0.0,0.0,0.0,0.0,0.0,0.0,0.0,0.0,0.0,0.0,0.0,0.0,0.0,0.0,0.0,0.0,0.0,0.0,0.0,0.0,0.0,0.0,0.0,0.0,0.0,0.0,0.0,0.0,0.0,0.0,1.8142,1.9432,1.934,1.9434,1.7612,1.8115,0.9361,0.8856,0.8755,0.864,0.8207,0.8059,1.2615,1.1773,1.1968,1.2757,1.3605,1.3116,2.0114,2.0246,1.9174,2.0094,2.087,2.172,0.9745,1.0962,1.1054,0.0],[0.0,0.0,0.0,0.0,0.0,0.0,0.0,0.0,0.0,0.0,0.0,0.0,0.0,0.0,0.0,0.0,0.0,0.0,0.0,0.0,0.0,0.0,0.0,0.0,0.0,0.0,0.0,0.0,0.0,0.0,0.0,0.0,0.0,0.0,0.0,0.0,0.0,0.0,0.0,0.0,0.0,0.0,0.0,0.0,0.0,0.0,0.0,0.0,0.0,0.0,0.0,0.0,0.0,0.0,0.0,0.0,0.0,0.0,0.0,0.0,0.0,0.0,0.0,0.0,0.0,0.0,0.0,0.0,0.0,0.0,0.0,0.0,0.0,0.0,0.0,0.0,0.0,0.0,0.0,0.0,0.0,0.0,0.0,0.0,0.0,0.0,0.0,0.0,0.0,0.0,0.7924,0.7984,0.8866,0.9649,0.9547,1.0124,1.0552,1.0626,1.0504,1.0736,1.0885,1.1337,1.2548,1.2031,1.2207,1.2573,1.2295,1.2636,1.5637,1.5765,1.3966,1.3328,1.2494,1.2471,0.9503,0.928,0.9006,0.0],[0.0,0.0,0.0,0.0,0.0,0.0,0.0,0.0,0.0,0.0,0.0,0.0,0.0,0.0,0.0,0.0,0.0,0.0,0.0,0.0,0.0,0.0,0.0,0.0,0.0,0.0,0.0,0.0,0.0,0.0,0.0,0.0,0.0,0.0,0.0,0.0,0.0,0.0,0.0,0.0,0.0,0.0,0.0,0.0,0.0,0.0,0.0,0.0,0.0,0.0,0.0,0.0,0.0,0.0,0.0,0.0,0.0,0.0,0.0,0.0,0.0,0.0,0.0,0.0,0.0,0.0,0.0,0.0,0.0,0.0,0.0,0.0,0.0,0.0,0.0,0.0,0.0,0.0,0.0,0.0,0.0,0.0,0.0,0.0,0.0,0.0,0.0,0.0,0.0,0.0,0.0,0.0,0.0,0.0,0.0,0.0,0.7003,0.6043,0.5917,0.548,0.5421,0.5612,1.7659,1.9113,1.9569,1.7844,1.8543,1.6566,1.7551,1.6485,1.6617,1.8081,1.5704,1.6159,2.3108,2.3766,2.16,0.0],[0.0,0.0,0.0,0.0,0.0,0.0,0.0,0.0,0.0,0.0,0.0,0.0,0.0,0.0,0.0,0.0,0.0,0.0,0.0,0.0,0.0,0.0,0.0,0.0,0.0,0.0,0.0,0.0,0.0,0.0,0.0,0.0,0.0,0.0,0.0,0.0,0.0,0.0,0.0,0.0,0.0,0.0,0.0,0.0,0.0,0.0,0.0,0.0,0.0,0.0,0.0,0.0,0.0,0.0,0.0,0.0,0.0,0.0,0.0,0.0,0.0,0.0,0.0,0.0,0.0,0.0,0.0,0.0,0.0,0.0,0.0,0.0,0.0,0.0,0.0,0.0,0.0,0.0,0.0,0.0,0.0,0.0,0.0,0.0,0.0,0.0,0.0,0.0,0.0,0.0,0.8163,0.5921,0.5835,0.5997,0.6557,0.5972,0.9977,1.1447,1.1611,1.1079,1.1684,1.1938,0.807,0.7502,0.8409,0.8807,0.9206,0.869,0.9411,0.9251,0.9232,0.9565,0.8927,0.8354,0.4386,0.3945,0.402,0.0],[0.0,0.0,0.0,0.0,0.0,0.0,0.0,0.0,0.0,0.0,0.0,0.0,0.0,0.0,0.0,0.0,0.0,0.0,0.0,0.0,0.0,0.0,0.0,0.0,0.0,0.0,0.0,0.0,0.0,0.0,0.0,0.0,0.0,0.0,0.0,0.0,0.0,0.0,0.0,0.0,0.0,0.0,0.0,0.0,0.0,0.0,0.0,0.0,0.0,0.0,0.0,0.0,0.0,0.0,0.0,0.0,0.0,0.0,0.0,0.0,0.0,0.0,0.0,0.0,0.0,0.0,0.0,0.0,0.0,0.0,0.0,0.0,0.0,0.0,0.0,0.0,0.0,0.0,0.0,0.0,0.0,0.0,0.0,0.0,0.0,0.0,0.0,0.0,0.0,0.0,1.01,0.93,0.82,0.81,0.74,0.74,2.48,2.42,2.62,2.52,2.41,2.54,1.53,1.64,1.44,1.34,1.37,1.4,0.51,0.52,0.49,0.53,0.51,0.5,0.36,0.4,0.41,0.0],[0.0,0.0,0.0,0.0,0.0,0.0,0.0,0.0,0.0,0.0,0.0,0.0,0.0,0.0,0.0,0.0,0.0,0.0,0.0,0.0,0.0,0.0,0.0,0.0,0.0,0.0,0.0,0.0,0.0,0.0,0.0,0.0,0.0,0.0,0.0,0.0,0.0,0.0,0.0,0.0,0.0,0.0,0.0,0.0,0.0,0.0,0.0,0.0,0.0,0.0,0.0,0.0,0.0,0.0,0.0,0.0,0.0,0.0,0.0,0.0,0.0,0.0,0.0,0.0,0.0,0.0,0.0,0.0,0.0,0.0,0.0,0.0,0.0,0.0,0.0,0.0,0.0,0.0,0.0,0.0,0.0,0.0,0.0,0.0,0.0,0.0,0.0,0.0,0.0,0.0,0.0,0.0,0.0,0.0,0.0,0.0,0.0,0.0,0.0,0.0,0.0,0.0,0.0,0.0,0.0,0.0,0.0,0.0,0.0,0.0,0.0,0.0,0.0,0.0,1.0388,1.0208,0.95,0.0],[0.0,0.0,0.0,0.0,0.0,0.0,0.0,0.0,0.0,0.0,0.0,0.0,0.0,0.0,0.0,0.0,0.0,0.0,0.0,0.0,0.0,0.0,0.0,0.0,0.0,0.0,0.0,0.0,0.0,0.0,0.0,0.0,0.0,0.0,0.0,0.0,0.0,0.0,0.0,0.0,0.0,0.0,0.0,0.0,0.0,0.0,0.0,0.0,0.0,0.0,0.0,0.0,0.0,0.0,0.0,0.0,0.0,0.0,0.0,0.0,0.0,0.0,0.0,0.0,0.0,0.0,0.0,0.0,0.0,0.0,0.0,0.0,0.0,0.0,0.0,0.0,0.0,0.0,0.0,0.0,0.0,0.0,0.0,0.0,0.0,0.0,0.0,0.0,0.0,0.0,1.657,1.9138,2.1358,2.1158,2.1765,2.1814,1.4282,1.3474,1.2228,1.3067,1.2124,1.2159,1.1575,0.9293,0.8822,0.8802,0.8822,0.8598,0.0,0.0,0.0,0.0,0.0,0.0,0.0,0.0,0.0,0.0],[0.0,0.0,0.0,0.0,0.0,0.0,0.0,0.0,0.0,0.0,0.0,0.0,0.0,0.0,0.0,0.0,0.0,0.0,0.0,0.0,0.0,0.0,0.0,0.0,0.0,0.0,0.0,0.0,0.0,0.0,0.0,0.0,0.0,0.0,0.0,0.0,0.0,0.0,0.0,0.0,0.0,0.0,0.0,0.0,0.0,0.0,0.0,0.0,0.0,0.0,0.0,0.0,0.0,0.0,0.0,0.0,0.0,0.0,0.0,0.0,0.0,0.0,0.0,0.0,0.0,0.0,0.0,0.0,0.0,0.0,0.0,0.0,0.0,0.0,0.0,0.0,0.0,0.0,0.0,0.0,0.0,0.0,0.0,0.0,0.0,0.0,0.0,0.0,0.0,0.0,0.0,0.0,0.0,0.0,0.0,0.0,0.0,0.0,0.0,0.0,0.0,0.0,0.0,0.0,0.0,0.0,0.0,0.0,0.0,0.0,0.0,0.0,0.0,0.0,1.1517,1.084,1.2627,0.0],[0.0,0.0,0.0,0.0,0.0,0.0,0.0,0.0,0.0,0.0,0.0,0.0,0.0,0.0,0.0,0.0,0.0,0.0,0.0,0.0,0.0,0.0,0.0,0.0,0.0,0.0,0.0,0.0,0.0,0.0,0.0,0.0,0.0,0.0,0.0,0.0,0.0,0.0,0.0,0.0,0.0,0.0,0.0,0.0,0.0,0.0,0.0,0.0,0.0,0.0,0.0,0.0,0.0,0.0,0.0,0.0,0.0,0.0,0.0,0.0,0.0,0.0,0.0,0.0,0.0,0.0,0.0,0.0,0.0,0.0,0.0,0.0,0.0,0.0,0.0,0.0,0.0,0.0,0.0,0.0,0.0,0.0,0.0,0.0,0.0,0.0,0.0,0.0,0.0,0.0,1.085,1.0234,0.995,0.9427,0.8384,0.8609,1.1249,1.1093,1.116,1.0924,1.0741,1.0314,1.6251,1.5985,1.6138,1.7379,1.4522,1.2581,1.3257,1.3538,1.3237,1.3782,1.3429,1.3555,0.1988,0.2158,0.2132,0.0],[0.0,0.0,0.0,0.0,0.0,0.0,0.0,0.0,0.0,0.0,0.0,0.0,0.0,0.0,0.0,0.0,0.0,0.0,0.0,0.0,0.0,0.0,0.0,0.0,0.0,0.0,0.0,0.0,0.0,0.0,0.0,0.0,0.0,0.0,0.0,0.0,0.0,0.0,0.0,0.0,0.0,0.0,0.0,0.0,0.0,0.0,0.0,0.0,0.0,0.0,0.0,0.0,0.0,0.0,0.0,0.0,0.0,0.0,0.0,0.0,0.0,0.0,0.0,0.0,0.0,0.0,0.0,0.0,0.0,0.0,0.0,0.0,0.0,0.0,0.0,0.0,0.0,0.0,0.0,0.0,0.0,0.0,0.0,0.0,0.0,0.0,0.0,0.0,0.0,0.0,0.0,0.0,0.0,0.0,0.0,0.0,1.0895,1.1308,1.0133,1.0901,1.0754,1.097,1.1197,1.1107,1.0631,1.1174,1.1359,1.1928,1.3836,1.3921,1.4132,1.5154,1.4138,1.5061,1.6596,1.628,1.6228,0.0],[0.0,0.0,0.0,0.0,0.0,0.0,0.0,0.0,0.0,0.0,0.0,0.0,0.0,0.0,0.0,0.0,0.0,0.0,0.0,0.0,0.0,0.0,0.0,0.0,0.0,0.0,0.0,0.0,0.0,0.0,0.0,0.0,0.0,0.0,0.0,0.0,0.0,0.0,0.0,0.0,0.0,0.0,0.0,0.0,0.0,0.0,0.0,0.0,0.0,0.0,0.0,0.0,0.0,0.0,0.0,0.0,0.0,0.0,0.0,0.0,0.0,0.0,0.0,0.0,0.0,0.0,0.0,0.0,0.0,0.0,0.0,0.0,0.0,0.0,0.0,0.0,0.0,0.0,0.0,0.0,0.0,0.0,0.0,0.0,0.0,0.0,0.0,0.0,0.0,0.0,0.337,0.2903,0.2187,0.188,0.2429,0.2226,0.0,0.0,0.0,0.0,0.0,0.0,0.0,0.0,0.0,0.0,0.0,0.0,0.0,0.0,0.0,0.0,0.0,0.0,0.0,0.0,0.0,0.0],[0.0,0.0,0.0,0.0,0.0,0.0,0.0,0.0,0.0,0.0,0.0,0.0,0.0,0.0,0.0,0.0,0.0,0.0,0.0,0.0,0.0,0.0,0.0,0.0,0.0,0.0,0.0,0.0,0.0,0.0,0.0,0.0,0.0,0.0,0.0,0.0,0.0,0.0,0.0,0.0,0.0,0.0,0.0,0.0,0.0,0.0,0.0,0.0,0.0,0.0,0.0,0.0,0.0,0.0,0.0,0.0,0.0,0.0,0.0,0.0,0.0,0.0,0.0,0.0,0.0,0.0,0.0,0.0,0.0,0.0,0.0,0.0,0.0,0.0,0.0,0.0,0.0,0.0,0.0,0.0,0.0,0.0,0.0,0.0,0.0,0.0,0.0,0.0,0.0,0.0,1.7285,1.5051,1.7599,1.7158,1.7974,1.7662,1.8349,1.5799,1.5347,1.7075,1.7534,1.4665,1.0823,0.9499,0.9457,0.8547,1.0168,0.9572,1.328,1.5161,1.5208,1.3987,1.2996,1.1877,1.2088,1.2629,1.0229,0.0],[0.0,0.0,0.0,0.0,0.0,0.0,0.0,0.0,0.0,0.0,0.0,0.0,0.0,0.0,0.0,0.0,0.0,0.0,0.0,0.0,0.0,0.0,0.0,0.0,0.0,0.0,0.0,0.0,0.0,0.0,0.0,0.0,0.0,0.0,0.0,0.0,0.0,0.0,0.0,0.0,0.0,0.0,0.0,0.0,0.0,0.0,0.0,0.0,0.0,0.0,0.0,0.0,0.0,0.0,0.0,0.0,0.0,0.0,0.0,0.0,0.0,0.0,0.0,0.0,0.0,0.0,0.0,0.0,0.0,0.0,0.0,0.0,0.0,0.0,0.0,0.0,0.0,0.0,0.0,0.0,0.0,0.0,0.0,0.0,0.0,0.0,0.0,0.0,0.0,0.0,0.9737,0.8491,0.8652,0.8709,0.8534,0.6138,0.6219,0.9472,1.0556,1.0033,0.9515,1.0079,0.0,0.0,0.0,0.0,0.0,0.0,0.0,0.0,0.0,0.0,0.0,0.0,0.0,0.0,0.0,0.0],[0.0,0.0,0.0,0.0,0.0,0.0,0.0,0.0,0.0,0.0,0.0,0.0,0.0,0.0,0.0,0.0,0.0,0.0,0.0,0.0,0.0,0.0,0.0,0.0,0.0,0.0,0.0,0.0,0.0,0.0,0.0,0.0,0.0,0.0,0.0,0.0,0.0,0.0,0.0,0.0,0.0,0.0,0.0,0.0,0.0,0.0,0.0,0.0,0.0,0.0,0.0,0.0,0.0,0.0,0.0,0.0,0.0,0.0,0.0,0.0,0.0,0.0,0.0,0.0,0.0,0.0,0.0,0.0,0.0,0.0,0.0,0.0,0.0,0.0,0.0,0.0,0.0,0.0,0.0,0.0,0.0,0.0,0.0,0.0,0.0,0.0,0.0,0.0,0.0,0.0,1.625,1.8426,1.885,1.9598,1.8284,1.8152,1.7104,1.5608,1.5334,1.4911,1.361,1.4051,1.7687,2.1312,1.8589,1.8838,1.9963,1.903,1.7985,1.8068,1.7151,1.3511,1.3854,1.2237,0.9287,0.9899,0.8819,0.0],[0.0,0.0,0.0,0.0,0.0,0.0,0.0,0.0,0.0,0.0,0.0,0.0,0.0,0.0,0.0,0.0,0.0,0.0,0.0,0.0,0.0,0.0,0.0,0.0,0.0,0.0,0.0,0.0,0.0,0.0,0.0,0.0,0.0,0.0,0.0,0.0,0.0,0.0,0.0,0.0,0.0,0.0,0.0,0.0,0.0,0.0,0.0,0.0,0.0,0.0,0.0,0.0,0.0,0.0,0.0,0.0,0.0,0.0,0.0,0.0,0.0,0.0,0.0,0.0,0.0,0.0,0.0,0.0,0.0,0.0,0.0,0.0,0.0,0.0,0.0,0.0,0.0,0.0,0.0,0.0,0.0,0.0,0.0,0.0,0.0,0.0,0.0,0.0,0.0,0.0,0.6788,0.871,0.8259,0.8456,0.8234,0.805,0.0,0.0,0.0,0.0,0.0,0.0,0.0,0.0,0.0,0.0,0.0,0.0,0.0,0.0,0.0,0.0,0.0,0.0,0.0,0.0,0.0,0.0],[0.0,0.0,0.0,0.0,0.0,0.0,0.0,0.0,0.0,0.0,0.0,0.0,0.0,0.0,0.0,0.0,0.0,0.0,0.0,0.0,0.0,0.0,0.0,0.0,0.0,0.0,0.0,0.0,0.0,0.0,0.0,0.0,0.0,0.0,0.0,0.0,0.0,0.0,0.0,0.0,0.0,0.0,0.0,0.0,0.0,0.0,0.0,0.0,0.0,0.0,0.0,0.0,0.0,0.0,0.0,0.0,0.0,0.0,0.0,0.0,0.0,0.0,0.0,0.0,0.0,0.0,0.0,0.0,0.0,0.0,0.0,0.0,0.0,0.0,0.0,0.0,0.0,0.0,0.0,0.0,0.0,0.0,0.0,0.0,0.0,0.0,0.0,0.0,0.0,0.0,0.7058,0.5041,0.4198,0.4511,0.5443,0.5118,0.5681,0.6856,0.6906,0.7873,0.9006,0.9539,0.8535,0.9414,1.0456,1.0365,1.0327,0.9061,1.376,1.4804,1.52,1.5386,1.521,1.6321,1.8294,1.8098,1.848,0.0],[0.0,0.0,0.0,0.0,0.0,0.0,0.0,0.0,0.0,0.0,0.0,0.0,0.0,0.0,0.0,0.0,0.0,0.0,0.0,0.0,0.0,0.0,0.0,0.0,0.0,0.0,0.0,0.0,0.0,0.0,0.0,0.0,0.0,0.0,0.0,0.0,0.0,0.0,0.0,0.0,0.0,0.0,0.0,0.0,0.0,0.0,0.0,0.0,0.0,0.0,0.0,0.0,0.0,0.0,0.0,0.0,0.0,0.0,0.0,0.0,0.0,0.0,0.0,0.0,0.0,0.0,0.0,0.0,0.0,0.0,0.0,0.0,0.0,0.0,0.0,0.0,0.0,0.0,0.0,0.0,0.0,0.0,0.0,0.0,0.0,0.0,0.0,0.0,0.0,0.0,1.4023,1.7082,1.4921,1.22,1.0823,0.8716,1.1601,0.8991,0.9254,1.0088,1.1753,1.1978,1.5035,1.3393,1.205,1.0775,0.7373,0.6953,0.5781,0.5488,0.6062,0.4966,0.4805,0.4814,0.5429,0.4413,0.357,0.0],[0.0,0.0,0.0,0.0,0.0,0.0,0.0,0.0,0.0,0.0,0.0,0.0,0.0,0.0,0.0,0.0,0.0,0.0,0.0,0.0,0.0,0.0,0.0,0.0,0.0,0.0,0.0,0.0,0.0,0.0,0.0,0.0,0.0,0.0,0.0,0.0,0.0,0.0,0.0,0.0,0.0,0.0,0.0,0.0,0.0,0.0,0.0,0.0,0.0,0.0,0.0,0.0,0.0,0.0,0.0,0.0,0.0,0.0,0.0,0.0,0.0,0.0,0.0,0.0,0.0,0.0,0.0,0.0,0.0,0.0,0.0,0.0,0.0,0.0,0.0,0.0,0.0,0.0,0.0,0.0,0.0,0.0,0.0,0.0,0.0,0.0,0.0,0.0,0.0,0.0,2.0204,1.9816,1.8899,1.9076,1.8708,1.8429,1.517,1.5451,1.6045,1.6668,1.6864,1.754,2.1612,2.2708,2.2321,1.8944,1.8792,1.9597,1.7107,1.9061,2.0111,1.9944,1.9983,2.0446,1.8004,1.8304,1.816,0.0],[0.0,0.0,0.0,0.0,0.0,0.0,0.0,0.0,0.0,0.0,0.0,0.0,0.0,0.0,0.0,0.0,0.0,0.0,0.0,0.0,0.0,0.0,0.0,0.0,0.0,0.0,0.0,0.0,0.0,0.0,0.0,0.0,0.0,0.0,0.0,0.0,0.0,0.0,0.0,0.0,0.0,0.0,0.0,0.0,0.0,0.0,0.0,0.0,0.0,0.0,0.0,0.0,0.0,0.0,0.0,0.0,0.0,0.0,0.0,0.0,0.0,0.0,0.0,0.0,0.0,0.0,0.0,0.0,0.0,0.0,0.0,0.0,0.0,0.0,0.0,0.0,0.0,0.0,0.0,0.0,0.0,0.0,0.0,0.0,0.0,0.0,0.0,0.0,0.0,0.0,0.9899,1.0439,1.0245,0.9843,1.0191,0.95009999999999994,0.9069,0.99,1.0905,1.111,1.0854,1.1976,1.039,1.0544,1.0966,1.046,1.0739,1.0737,0.8613,0.8343,0.8569,0.9273,0.8944,0.8951,0.9252,1.0124,0.9101,0.0],[0.0,0.0,0.0,0.0,0.0,0.0,0.0,0.0,0.0,0.0,0.0,0.0,0.0,0.0,0.0,0.0,0.0,0.0,0.0,0.0,0.0,0.0,0.0,0.0,0.0,0.0,0.0,0.0,0.0,0.0,0.0,0.0,0.0,0.0,0.0,0.0,0.0,0.0,0.0,0.0,0.0,0.0,0.0,0.0,0.0,0.0,0.0,0.0,0.0,0.0,0.0,0.0,0.0,0.0,0.0,0.0,0.0,0.0,0.0,0.0,0.0,0.0,0.0,0.0,0.0,0.0,0.0,0.0,0.0,0.0,0.0,0.0,0.0,0.0,0.0,0.0,0.0,0.0,0.0,0.0,0.0,0.0,0.0,0.0,0.0,0.0,0.0,0.0,0.0,0.0,0.6887,0.7174,0.741,0.7928,0.831,0.7873,0.585,0.5854,0.6015,0.6396,0.6939,0.7477,0.0,0.0,0.0,0.0,0.0,0.0,0.0,0.0,0.0,0.0,0.0,0.0,0.0,0.0,0.0,0.0],[0.0,0.0,0.0,0.0,0.0,0.0,0.0,0.0,0.0,0.0,0.0,0.0,0.0,0.0,0.0,0.0,0.0,0.0,0.0,0.0,0.0,0.0,0.0,0.0,0.0,0.0,0.0,0.0,0.0,0.0,0.0,0.0,0.0,0.0,0.0,0.0,0.0,0.0,0.0,0.0,0.0,0.0,0.0,0.0,0.0,0.0,0.0,0.0,0.0,0.0,0.0,0.0,0.0,0.0,0.0,0.0,0.0,0.0,0.0,0.0,0.0,0.0,0.0,0.0,0.0,0.0,0.0,0.0,0.0,0.0,0.0,0.0,0.0,0.0,0.0,0.0,0.0,0.0,0.0,0.0,0.0,0.0,0.0,0.0,0.0,0.0,0.0,0.0,0.0,0.0,2.0272,1.9504,1.8263,1.8087,2.0231,2.0863,2.1697,2.2581,2.2863,2.1738,1.9123,1.9808,2.13,2.0266,2.0782,2.1032,2.2585,2.1665,2.1543,1.7965,1.8415,1.6934,1.6292,1.6412,1.7992,1.5029,1.4476,0.0],[0.0,0.0,0.0,0.0,0.0,0.0,0.0,0.0,0.0,0.0,0.0,0.0,0.0,0.0,0.0,0.0,0.0,0.0,0.0,0.0,0.0,0.0,0.0,0.0,0.0,0.0,0.0,0.0,0.0,0.0,0.0,0.0,0.0,0.0,0.0,0.0,0.0,0.0,0.0,0.0,0.0,0.0,0.0,0.0,0.0,0.0,0.0,0.0,0.0,0.0,0.0,0.0,0.0,0.0,0.0,0.0,0.0,0.0,0.0,0.0,0.0,0.0,0.0,0.0,0.0,0.0,0.0,0.0,0.0,0.0,0.0,0.0,0.0,0.0,0.0,0.0,0.0,0.0,0.0,0.0,0.0,0.0,0.0,0.0,0.0,0.0,0.0,0.0,0.0,0.0,1.0067,0.9588,0.8993,0.8302,0.7869,0.7706,0.651,0.5925,0.5937,0.592,0.6296,0.5462,0.5978,0.5852,0.5658,0.6156,0.7661,0.7002,0.628,0.5711,0.5882,0.5475,0.5876,0.5931,0.4836,0.4586,0.4454,0.0],[0.0,0.0,0.0,0.0,0.0,0.0,0.0,0.0,0.0,0.0,0.0,0.0,0.0,0.0,0.0,0.0,0.0,0.0,0.0,0.0,0.0,0.0,0.0,0.0,0.0,0.0,0.0,0.0,0.0,0.0,0.0,0.0,0.0,0.0,0.0,0.0,0.0,0.0,0.0,0.0,0.0,0.0,0.0,0.0,0.0,0.0,0.0,0.0,0.0,0.0,0.0,0.0,0.0,0.0,0.0,0.0,0.0,0.0,0.0,0.0,0.0,0.0,0.0,0.0,0.0,0.0,0.0,0.0,0.0,0.0,0.0,0.0,0.0,0.0,0.0,0.0,0.0,0.0,0.0,0.0,0.0,0.0,0.0,0.0,0.0,0.0,0.0,0.0,0.0,0.0,0.5642,0.7025,0.6785,0.6166,0.735,0.8227,1.3185,1.2305,1.3222,1.4543,1.491,1.3261,1.6452,1.4155,1.4657,1.5659,1.2375,1.0315,1.8305,1.9896,1.9233,1.4928,1.4173,1.2202,0.6494,0.657,0.6036,0.0],[0.0,0.0,0.0,0.0,0.0,0.0,0.0,0.0,0.0,0.0,0.0,0.0,0.0,0.0,0.0,0.0,0.0,0.0,0.0,0.0,0.0,0.0,0.0,0.0,0.0,0.0,0.0,0.0,0.0,0.0,0.0,0.0,0.0,0.0,0.0,0.0,0.0,0.0,0.0,0.0,0.0,0.0,0.0,0.0,0.0,0.0,0.0,0.0,0.0,0.0,0.0,0.0,0.0,0.0,0.0,0.0,0.0,0.0,0.0,0.0,0.0,0.0,0.0,0.0,0.0,0.0,0.0,0.0,0.0,0.0,0.0,0.0,0.0,0.0,0.0,0.0,0.0,0.0,0.0,0.0,0.0,0.0,0.0,0.0,0.0,0.0,0.0,0.0,0.0,0.0,1.2611,1.2114,1.1383,0.9648,0.9111,0.8708,1.132,1.1565,1.1632,1.1428,1.3171,1.4028,1.5124,1.6691,1.5544,1.4228,1.5518,1.7339,1.5278,1.4717,1.4504,1.3942,1.5112,1.4907,1.2129,1.3743,1.4071,0.0],[0.0,0.0,0.0,0.0,0.0,0.0,0.0,0.0,0.0,0.0,0.0,0.0,0.0,0.0,0.0,0.0,0.0,0.0,0.0,0.0,0.0,0.0,0.0,0.0,0.0,0.0,0.0,0.0,0.0,0.0,0.0,0.0,0.0,0.0,0.0,0.0,0.0,0.0,0.0,0.0,0.0,0.0,0.0,0.0,0.0,0.0,0.0,0.0,0.0,0.0,0.0,0.0,0.0,0.0,0.0,0.0,0.0,0.0,0.0,0.0,0.0,0.0,0.0,0.0,0.0,0.0,0.0,0.0,0.0,0.0,0.0,0.0,0.0,0.0,0.0,0.0,0.0,0.0,0.0,0.0,0.0,0.0,0.0,0.0,0.0,0.0,0.0,0.0,0.0,0.0,2.5689,2.5359,2.6195,2.8438,2.6857,2.571,1.8693,1.5976,1.5507,1.7011,1.4709,1.5454,1.979,2.2203,2.176,2.3578,2.5411,2.736,2.4919,2.4427,2.503,2.3287,2.1887,2.1492,1.8119,1.5571,1.5143,0.0],[0.0,0.0,0.0,0.0,0.0,0.0,0.0,0.0,0.0,0.0,0.0,0.0,0.0,0.0,0.0,0.0,0.0,0.0,0.0,0.0,0.0,0.0,0.0,0.0,0.0,0.0,0.0,0.0,0.0,0.0,0.0,0.0,0.0,0.0,0.0,0.0,0.0,0.0,0.0,0.0,0.0,0.0,0.0,0.0,0.0,0.0,0.0,0.0,0.0,0.0,0.0,0.0,0.0,0.0,0.0,0.0,0.0,0.0,0.0,0.0,0.0,0.0,0.0,0.0,0.0,0.0,0.0,0.0,0.0,0.0,0.0,0.0,0.0,0.0,0.0,0.0,0.0,0.0,0.0,0.0,0.0,0.0,0.0,0.0,0.0,0.0,0.0,0.0,0.0,0.0,1.1478,1.2109,1.1693,1.2357,1.2468,1.128,1.2171,0.9805,0.9302,0.9323,0.958,1.0088,0.8315,0.822,0.8805,0.9224,0.9716,0.9274,0.6845,0.6896,0.6472,0.6044,0.5536,0.607,0.6339,0.5947,0.6477,0.0],[0.0,0.0,0.0,0.0,0.0,0.0,0.0,0.0,0.0,0.0,0.0,0.0,0.0,0.0,0.0,0.0,0.0,0.0,0.0,0.0,0.0,0.0,0.0,0.0,0.0,0.0,0.0,0.0,0.0,0.0,0.0,0.0,0.0,0.0,0.0,0.0,0.0,0.0,0.0,0.0,0.0,0.0,0.0,0.0,0.0,0.0,0.0,0.0,0.0,0.0,0.0,0.0,0.0,0.0,0.0,0.0,0.0,0.0,0.0,0.0,0.0,0.0,0.0,0.0,0.0,0.0,0.0,0.0,0.0,0.0,0.0,0.0,0.0,0.0,0.0,0.0,0.0,0.0,0.0,0.0,0.0,0.0,0.0,0.0,0.0,0.0,0.0,0.0,0.0,0.0,0.9565,0.8851,0.8372,0.8039,0.8766,0.8726,0.9344,0.995,0.9887,1.0711,1.1145,1.0817,1.0166,1.118,0.958,0.9351,0.9595,0.9684,0.4108,0.3947,0.4688,0.3897,0.3974,0.3797,0.0,0.0,0.0,0.0],[0.0,0.0,0.0,0.0,0.0,0.0,0.0,0.0,0.0,0.0,0.0,0.0,0.0,0.0,0.0,0.0,0.0,0.0,0.0,0.0,0.0,0.0,0.0,0.0,0.0,0.0,0.0,0.0,0.0,0.0,0.0,0.0,0.0,0.0,0.0,0.0,0.0,0.0,0.0,0.0,0.0,0.0,0.0,0.0,0.0,0.0,0.0,0.0,0.0,0.0,0.0,0.0,0.0,0.0,0.0,0.0,0.0,0.0,0.0,0.0,0.0,0.0,0.0,0.0,0.0,0.0,0.0,0.0,0.0,0.0,0.0,0.0,0.0,0.0,0.0,0.0,0.0,0.0,0.0,0.0,0.0,0.0,0.0,0.0,0.0,0.0,0.0,0.0,0.0,0.0,2.1438,2.3185,2.0715,2.2181,2.2628,2.5786,2.2114,2.1003,1.9932,2.3233,2.1827,2.233,1.5512,1.4921,1.5612,1.6489,1.6587,1.612,1.432,1.4235,1.5623,1.4331,1.3515,1.3247,0.733,0.7648,0.7363,0.0],[0.0,0.0,0.0,0.0,0.0,0.0,0.0,0.0,0.0,0.0,0.0,0.0,0.0,0.0,0.0,0.0,0.0,0.0,0.0,0.0,0.0,0.0,0.0,0.0,0.0,0.0,0.0,0.0,0.0,0.0,0.0,0.0,0.0,0.0,0.0,0.0,0.0,0.0,0.0,0.0,0.0,0.0,0.0,0.0,0.0,0.0,0.0,0.0,0.0,0.0,0.0,0.0,0.0,0.0,0.0,0.0,0.0,0.0,0.0,0.0,0.0,0.0,0.0,0.0,0.0,0.0,0.0,0.0,0.0,0.0,0.0,0.0,0.0,0.0,0.0,0.0,0.0,0.0,0.0,0.0,0.0,0.0,0.0,0.0,0.0,0.0,0.0,0.0,0.0,0.0,1.2745,1.4619,1.376,1.5168,1.5062,1.6649,1.7947,1.6692,1.5347,1.6013,1.8198,2.0579,1.4842,1.3036,1.2603,1.2686,1.1997,1.2716,1.7112,1.7505,1.7698,1.6679,1.2971,1.2938,1.3894,1.5008,1.4198,0.0],[0.0,0.0,0.0,0.0,0.0,0.0,0.0,0.0,0.0,0.0,0.0,0.0,0.0,0.0,0.0,0.0,0.0,0.0,0.0,0.0,0.0,0.0,0.0,0.0,0.0,0.0,0.0,0.0,0.0,0.0,0.0,0.0,0.0,0.0,0.0,0.0,0.0,0.0,0.0,0.0,0.0,0.0,0.0,0.0,0.0,0.0,0.0,0.0,0.0,0.0,0.0,0.0,0.0,0.0,0.0,0.0,0.0,0.0,0.0,0.0,0.0,0.0,0.0,0.0,0.0,0.0,0.0,0.0,0.0,0.0,0.0,0.0,0.0,0.0,0.0,0.0,0.0,0.0,0.0,0.0,0.0,0.0,0.0,0.0,0.0,0.0,0.0,0.0,0.0,0.0,0.0,0.0,0.0,0.0,0.0,0.0,0.0,0.0,0.0,0.0,0.0,0.0,0.0,0.0,0.0,0.0,0.0,0.0,0.0,0.0,0.0,0.0,0.0,0.0,2.2626,2.2372,2.1605,0.0],[0.0,0.0,0.0,0.0,0.0,0.0,0.0,0.0,0.0,0.0,0.0,0.0,0.0,0.0,0.0,0.0,0.0,0.0,0.0,0.0,0.0,0.0,0.0,0.0,0.0,0.0,0.0,0.0,0.0,0.0,0.0,0.0,0.0,0.0,0.0,0.0,0.0,0.0,0.0,0.0,0.0,0.0,0.0,0.0,0.0,0.0,0.0,0.0,0.0,0.0,0.0,0.0,0.0,0.0,0.0,0.0,0.0,0.0,0.0,0.0,0.0,0.0,0.0,0.0,0.0,0.0,0.0,0.0,0.0,0.0,0.0,0.0,0.0,0.0,0.0,0.0,0.0,0.0,0.0,0.0,0.0,0.0,0.0,0.0,0.0,0.0,0.0,0.0,0.0,0.0,0.0,0.0,0.0,0.0,0.0,0.0,0.0,0.0,0.0,0.0,0.0,0.0,0.0,0.0,0.0,0.0,0.0,0.0,1.2001,1.0681,1.0256,1.0286,1.0002,1.0305,1.6661,1.6608,1.8481,0.0],[0.0,0.0,0.0,0.0,0.0,0.0,0.0,0.0,0.0,0.0,0.0,0.0,0.0,0.0,0.0,0.0,0.0,0.0,0.0,0.0,0.0,0.0,0.0,0.0,0.0,0.0,0.0,0.0,0.0,0.0,0.0,0.0,0.0,0.0,0.0,0.0,0.0,0.0,0.0,0.0,0.0,0.0,0.0,0.0,0.0,0.0,0.0,0.0,0.0,0.0,0.0,0.0,0.0,0.0,0.0,0.0,0.0,0.0,0.0,0.0,0.0,0.0,0.0,0.0,0.0,0.0,0.0,0.0,0.0,0.0,0.0,0.0,0.0,0.0,0.0,0.0,0.0,0.0,0.0,0.0,0.0,0.0,0.0,0.0,0.0,0.0,0.0,0.0,0.0,0.0,0.0,0.0,0.0,0.0,0.0,0.0,0.0,0.0,0.0,0.0,0.0,0.0,0.426,0.4275,0.4539,0.4774,0.442,0.4028,1.1316,1.0942,1.1963,1.2333,1.2225,1.2547,1.6459,1.5912,1.5482,0.0],[0.0,0.0,0.0,0.0,0.0,0.0,0.0,0.0,0.0,0.0,0.0,0.0,0.0,0.0,0.0,0.0,0.0,0.0,0.0,0.0,0.0,0.0,0.0,0.0,0.0,0.0,0.0,0.0,0.0,0.0,0.0,0.0,0.0,0.0,0.0,0.0,0.0,0.0,0.0,0.0,0.0,0.0,0.0,0.0,0.0,0.0,0.0,0.0,0.0,0.0,0.0,0.0,0.0,0.0,0.0,0.0,0.0,0.0,0.0,0.0,0.0,0.0,0.0,0.0,0.0,0.0,0.0,0.0,0.0,0.0,0.0,0.0,0.0,0.0,0.0,0.0,0.0,0.0,0.0,0.0,0.0,0.0,0.0,0.0,0.0,0.0,0.0,0.0,0.0,0.0,1.8757,1.7718,1.693,1.609,1.6449,1.5492,1.7631,2.4645,2.3488,2.5611,2.5015,2.6533,2.0375,2.1726,2.0053,1.8988,1.9428,0.0,0.0,0.0,0.0,0.0,0.0,0.0,0.0,0.0,0.0,0.0],[0.0,0.0,0.0,0.0,0.0,0.0,0.0,0.0,0.0,0.0,0.0,0.0,0.0,0.0,0.0,0.0,0.0,0.0,0.0,0.0,0.0,0.0,0.0,0.0,0.0,0.0,0.0,0.0,0.0,0.0,0.0,0.0,0.0,0.0,0.0,0.0,0.0,0.0,0.0,0.0,0.0,0.0,0.0,0.0,0.0,0.0,0.0,0.0,0.0,0.0,0.0,0.0,0.0,0.0,0.0,0.0,0.0,0.0,0.0,0.0,0.0,0.0,0.0,0.0,0.0,0.0,0.0,0.0,0.0,0.0,0.0,0.0,0.0,0.0,0.0,0.0,0.0,0.0,0.0,0.0,0.0,0.0,0.0,0.0,0.0,0.0,0.0,0.0,0.0,0.0,1.0647,1.0316,1.1896,1.2203,1.185,1.1952,1.1625,1.2175,1.106,1.0397,1.0929,1.168,1.4688,1.4852,1.3651,1.3808,1.5734,1.5836,1.8621,1.804,1.8556,1.9128,2.0437,2.0918,1.9537,1.6974,1.7109,0.0],[0.0,0.0,0.0,0.0,0.0,0.0,0.0,0.0,0.0,0.0,0.0,0.0,0.0,0.0,0.0,0.0,0.0,0.0,0.0,0.0,0.0,0.0,0.0,0.0,0.0,0.0,0.0,0.0,0.0,0.0,0.0,0.0,0.0,0.0,0.0,0.0,0.0,0.0,0.0,0.0,0.0,0.0,0.0,0.0,0.0,0.0,0.0,0.0,0.0,0.0,0.0,0.0,0.0,0.0,0.0,0.0,0.0,0.0,0.0,0.0,0.0,0.0,0.0,0.0,0.0,0.0,0.0,0.0,0.0,0.0,0.0,0.0,0.0,0.0,0.0,0.0,0.0,0.0,0.0,0.0,0.0,0.0,0.0,0.0,0.0,0.0,0.0,0.0,0.0,0.0,2.0666,1.8964,1.7414,1.8163,1.5847,1.6243,2.2936,2.3433,2.4034,2.3987,2.3941,2.6898,2.141,2.1739,2.0567,1.8693,2.0843,2.1444,2.1229,2.11,2.1449,2.1914,2.1566,1.8836,1.9993,2.0753,1.9734,0.0],[0.0,0.0,0.0,0.0,0.0,0.0,0.0,0.0,0.0,0.0,0.0,0.0,0.0,0.0,0.0,0.0,0.0,0.0,0.0,0.0,0.0,0.0,0.0,0.0,0.0,0.0,0.0,0.0,0.0,0.0,0.0,0.0,0.0,0.0,0.0,0.0,0.0,0.0,0.0,0.0,0.0,0.0,0.0,0.0,0.0,0.0,0.0,0.0,0.0,0.0,0.0,0.0,0.0,0.0,0.0,0.0,0.0,0.0,0.0,0.0,0.0,0.0,0.0,0.0,0.0,0.0,0.0,0.0,0.0,0.0,0.0,0.0,0.0,0.0,0.0,0.0,0.0,0.0,0.0,0.0,0.0,0.0,0.0,0.0,0.0,0.0,0.0,0.0,0.0,0.0,0.0,0.0,0.0,0.0,0.0,0.0,0.0,0.0,0.0,0.0,0.0,0.0,0.0,0.0,0.0,0.0,0.0,0.0,0.2316,0.2366,0.2289,0.2423,0.2355,0.2384,0.0388,0.0419,0.0416,0.0],[0.0,0.0,0.0,0.0,0.0,0.0,0.0,0.0,0.0,0.0,0.0,0.0,0.0,0.0,0.0,0.0,0.0,0.0,0.0,0.0,0.0,0.0,0.0,0.0,0.0,0.0,0.0,0.0,0.0,0.0,0.0,0.0,0.0,0.0,0.0,0.0,0.0,0.0,0.0,0.0,0.0,0.0,0.0,0.0,0.0,0.0,0.0,0.0,0.0,0.0,0.0,0.0,0.0,0.0,0.0,0.0,0.0,0.0,0.0,0.0,0.0,0.0,0.0,0.0,0.0,0.0,0.0,0.0,0.0,0.0,0.0,0.0,0.0,0.0,0.0,0.0,0.0,0.0,0.0,0.0,0.0,0.0,0.0,0.0,0.0,0.0,0.0,0.0,0.0,0.0,1.8307,1.7636,1.806,1.9419,1.8717,1.8734,2.4861,2.6315,2.777,2.5541,2.4487,2.343,2.2725,2.2498,2.2398,2.1808,2.1951,2.4262,2.7098,2.7408,2.4571,2.6275,2.831,2.6469,2.3973,2.4,2.3476,0.0],[0.0,0.0,0.0,0.0,0.0,0.0,0.0,0.0,0.0,0.0,0.0,0.0,0.0,0.0,0.0,0.0,0.0,0.0,0.0,0.0,0.0,0.0,0.0,0.0,0.0,0.0,0.0,0.0,0.0,0.0,0.0,0.0,0.0,0.0,0.0,0.0,0.0,0.0,0.0,0.0,0.0,0.0,0.0,0.0,0.0,0.0,0.0,0.0,0.0,0.0,0.0,0.0,0.0,0.0,0.0,0.0,0.0,0.0,0.0,0.0,0.0,0.0,0.0,0.0,0.0,0.0,0.0,0.0,0.0,0.0,0.0,0.0,0.0,0.0,0.0,0.0,0.0,0.0,0.0,0.0,0.0,0.0,0.0,0.0,0.0,0.0,0.0,0.0,0.0,0.0,1.6815,1.6172,1.6953,1.6059,1.8436,1.8898,1.6253,1.5831,1.6145,1.5621,1.7372,1.8049,2.0777,1.9082,2.0141,2.1004,2.1162,2.2096,2.4524,2.4156,2.4163,2.484,2.5924,2.6494,2.767,2.7237,2.6606,0.0],[0.0,0.0,0.0,0.0,0.0,0.0,0.0,0.0,0.0,0.0,0.0,0.0,0.0,0.0,0.0,0.0,0.0,0.0,0.0,0.0,0.0,0.0,0.0,0.0,0.0,0.0,0.0,0.0,0.0,0.0,0.0,0.0,0.0,0.0,0.0,0.0,0.0,0.0,0.0,0.0,0.0,0.0,0.0,0.0,0.0,0.0,0.0,0.0,0.0,0.0,0.0,0.0,0.0,0.0,0.0,0.0,0.0,0.0,0.0,0.0,0.0,0.0,0.0,0.0,0.0,0.0,0.0,0.0,0.0,0.0,0.0,0.0,0.0,0.0,0.0,0.0,0.0,0.0,0.0,0.0,0.0,0.0,0.0,0.0,0.0,0.0,0.0,0.0,0.0,0.0,0.0,0.0,0.0,0.0,0.0,0.0,0.5151,0.5025,0.4837,0.3835,0.3587,0.3618,0.4978,0.4434,0.4843,0.5465,0.5529,0.4653,0.6271,0.6133,0.5776,0.535,0.5594,0.5161,0.5339,0.5257,0.5035,0.0],[0.0,0.0,0.0,0.0,0.0,0.0,0.0,0.0,0.0,0.0,0.0,0.0,0.0,0.0,0.0,0.0,0.0,0.0,0.0,0.0,0.0,0.0,0.0,0.0,0.0,0.0,0.0,0.0,0.0,0.0,0.0,0.0,0.0,0.0,0.0,0.0,0.0,0.0,0.0,0.0,0.0,0.0,0.0,0.0,0.0,0.0,0.0,0.0,0.0,0.0,0.0,0.0,0.0,0.0,0.0,0.0,0.0,0.0,0.0,0.0,0.0,0.0,0.0,0.0,0.0,0.0,0.0,0.0,0.0,0.0,0.0,0.0,0.0,0.0,0.0,0.0,0.0,0.0,0.0,0.0,0.0,0.0,0.0,0.0,0.0,0.0,0.0,0.0,0.0,0.0,0.0,0.0,0.0,0.0,0.0,0.0,0.0,0.0,0.0,0.0,0.0,0.0,0.0,0.0,0.0,0.0,0.0,0.0,0.0,0.0,0.0,0.0,0.0,0.0,2.0589,1.9625,2.1273,0.0],[0.0,0.0,0.0,0.0,0.0,0.0,0.0,0.0,0.0,0.0,0.0,0.0,0.0,0.0,0.0,0.0,0.0,0.0,0.0,0.0,0.0,0.0,0.0,0.0,0.0,0.0,0.0,0.0,0.0,0.0,0.0,0.0,0.0,0.0,0.0,0.0,0.0,0.0,0.0,0.0,0.0,0.0,0.0,0.0,0.0,0.0,0.0,0.0,0.0,0.0,0.0,0.0,0.0,0.0,0.0,0.0,0.0,0.0,0.0,0.0,0.0,0.0,0.0,0.0,0.0,0.0,0.0,0.0,0.0,0.0,0.0,0.0,0.0,0.0,0.0,0.0,0.0,0.0,0.0,0.0,0.0,0.0,0.0,0.0,0.0,0.0,0.0,0.0,0.0,0.0,1.4739,1.3882,1.5314,1.656,1.487,1.4399,1.6494,1.8159,1.9548,1.802,1.8043,1.7908,2.234,2.2813,2.3054,2.1619,2.1474,2.3343,2.2621,2.273,2.2775,2.346,2.3615,2.5271,2.6199,2.5515,2.5881,0.0],[0.0,0.0,0.0,0.0,0.0,0.0,0.0,0.0,0.0,0.0,0.0,0.0,0.0,0.0,0.0,0.0,0.0,0.0,0.0,0.0,0.0,0.0,0.0,0.0,0.0,0.0,0.0,0.0,0.0,0.0,0.0,0.0,0.0,0.0,0.0,0.0,0.0,0.0,0.0,0.0,0.0,0.0,0.0,0.0,0.0,0.0,0.0,0.0,0.0,0.0,0.0,0.0,0.0,0.0,0.0,0.0,0.0,0.0,0.0,0.0,0.0,0.0,0.0,0.0,0.0,0.0,0.0,0.0,0.0,0.0,0.0,0.0,0.0,0.0,0.0,0.0,0.0,0.0,0.0,0.0,0.0,0.0,0.0,0.0,0.0,0.0,0.0,0.0,0.0,0.0,0.0,0.0,0.0,0.0,0.0,0.0,0.0,0.0,0.0,0.0,0.0,0.0,0.0,0.0,0.0,0.0,0.0,0.0,0.0,0.0,0.0,0.0,0.0,0.0,0.0692,0.0695,0.0701,0.0],[0.0,0.0,0.0,0.0,0.0,0.0,0.0,0.0,0.0,0.0,0.0,0.0,0.0,0.0,0.0,0.0,0.0,0.0,0.0,0.0,0.0,0.0,0.0,0.0,0.0,0.0,0.0,0.0,0.0,0.0,0.0,0.0,0.0,0.0,0.0,0.0,0.0,0.0,0.0,0.0,0.0,0.0,0.0,0.0,0.0,0.0,0.0,0.0,0.0,0.0,0.0,0.0,0.0,0.0,0.0,0.0,0.0,0.0,0.0,0.0,0.0,0.0,0.0,0.0,0.0,0.0,0.0,0.0,0.0,0.0,0.0,0.0,0.0,0.0,0.0,0.0,0.0,0.0,0.0,0.0,0.0,0.0,0.0,0.0,0.0,0.0,0.0,0.0,0.0,0.0,1.0564,1.2297,1.2421,1.1098,1.0679,0.5499,0.3861,0.3968,0.3268,0.3286,0.3418,0.4265,0.379,0.5208,0.4591,0.5547,0.5809,0.5551,0.0,0.0,0.0,0.0,0.0,0.0,0.0,0.0,0.0,0.0],[0.0,0.0,0.0,0.0,0.0,0.0,0.0,0.0,0.0,0.0,0.0,0.0,0.0,0.0,0.0,0.0,0.0,0.0,0.0,0.0,0.0,0.0,0.0,0.0,0.0,0.0,0.0,0.0,0.0,0.0,0.0,0.0,0.0,0.0,0.0,0.0,0.0,0.0,0.0,0.0,0.0,0.0,0.0,0.0,0.0,0.0,0.0,0.0,0.0,0.0,0.0,0.0,0.0,0.0,0.0,0.0,0.0,0.0,0.0,0.0,0.0,0.0,0.0,0.0,0.0,0.0,0.0,0.0,0.0,0.0,0.0,0.0,0.0,0.0,0.0,0.0,0.0,0.0,0.0,0.0,0.0,0.0,0.0,0.0,0.0,0.0,0.0,0.0,0.0,0.0,1.0287,0.984,0.9499,1.0623,0.9543,0.9491,1.0479,0.9962,0.9188,0.863,0.8024,0.85,1.032,1.0587,1.0625,0.9954,0.9888,0.9357,1.0585,1.1465,1.0162,1.1288,1.0564,1.1207,1.1426,1.1672,1.1159,0.0],[0.0,0.0,0.0,0.0,0.0,0.0,0.0,0.0,0.0,0.0,0.0,0.0,0.0,0.0,0.0,0.0,0.0,0.0,0.0,0.0,0.0,0.0,0.0,0.0,0.0,0.0,0.0,0.0,0.0,0.0,0.0,0.0,0.0,0.0,0.0,0.0,0.0,0.0,0.0,0.0,0.0,0.0,0.0,0.0,0.0,0.0,0.0,0.0,0.0,0.0,0.0,0.0,0.0,0.0,0.0,0.0,0.0,0.0,0.0,0.0,0.0,0.0,0.0,0.0,0.0,0.0,0.0,0.0,0.0,0.0,0.0,0.0,0.0,0.0,0.0,0.0,0.0,0.0,0.0,0.0,0.0,0.0,0.0,0.0,0.0,0.0,0.0,0.0,0.0,0.0,2.5772,2.5547,2.5693,2.517,2.6804,2.6055,2.2887,2.4701,2.4506,2.2135,2.5155,2.3941,2.4011,2.5047,2.5524,2.733,2.7317,2.9434,2.6838,2.644,2.8269,2.8123,3.0663,3.2554,0.0,0.0,0.0,0.0],[0.0,0.0,0.0,0.0,0.0,0.0,0.0,0.0,0.0,0.0,0.0,0.0,0.0,0.0,0.0,0.0,0.0,0.0,0.0,0.0,0.0,0.0,0.0,0.0,0.0,0.0,0.0,0.0,0.0,0.0,0.0,0.0,0.0,0.0,0.0,0.0,0.0,0.0,0.0,0.0,0.0,0.0,0.0,0.0,0.0,0.0,0.0,0.0,0.0,0.0,0.0,0.0,0.0,0.0,0.0,0.0,0.0,0.0,0.0,0.0,0.0,0.0,0.0,0.0,0.0,0.0,0.0,0.0,0.0,0.0,0.0,0.0,0.0,0.0,0.0,0.0,0.0,0.0,0.0,0.0,0.0,0.0,0.0,0.0,0.0,0.0,0.0,0.0,0.0,0.0,1.2745,1.1281,1.0854,1.1589,1.1854,1.2311,1.1329,1.1121,1.0535,1.0038,0.9825,0.9407,1.4239,1.2079,1.1083,1.1343,1.0639,1.0086,0.9474,0.9475,1.0725,1.1458,1.1338,1.1244,0.5499,0.5556,0.748,0.0],[0.0,0.0,0.0,0.0,0.0,0.0,0.0,0.0,0.0,0.0,0.0,0.0,0.0,0.0,0.0,0.0,0.0,0.0,0.0,0.0,0.0,0.0,0.0,0.0,0.0,0.0,0.0,0.0,0.0,0.0,0.0,0.0,0.0,0.0,0.0,0.0,0.0,0.0,0.0,0.0,0.0,0.0,0.0,0.0,0.0,0.0,0.0,0.0,0.0,0.0,0.0,0.0,0.0,0.0,0.0,0.0,0.0,0.0,0.0,0.0,0.0,0.0,0.0,0.0,0.0,0.0,0.0,0.0,0.0,0.0,0.0,0.0,0.0,0.0,0.0,0.0,0.0,0.0,0.0,0.0,0.0,0.0,0.0,0.0,0.0,0.0,0.0,0.0,0.0,0.0,1.3584,1.3327,1.27,1.237,1.2657,1.232,1.2562,1.2468,1.2385,1.1895,1.2902,1.2901,1.5868,1.6288,1.6738,1.689,1.68,1.6074,1.5278,1.4782,1.4327,1.4569,1.5174,1.5393,2.4289,2.3987,2.4358,0.0],[0.0,0.0,0.0,0.0,0.0,0.0,0.0,0.0,0.0,0.0,0.0,0.0,0.0,0.0,0.0,0.0,0.0,0.0,0.0,0.0,0.0,0.0,0.0,0.0,0.0,0.0,0.0,0.0,0.0,0.0,0.0,0.0,0.0,0.0,0.0,0.0,0.0,0.0,0.0,0.0,0.0,0.0,0.0,0.0,0.0,0.0,0.0,0.0,0.0,0.0,0.0,0.0,0.0,0.0,0.0,0.0,0.0,0.0,0.0,0.0,0.0,0.0,0.0,0.0,0.0,0.0,0.0,0.0,0.0,0.0,0.0,0.0,0.0,0.0,0.0,0.0,0.0,0.0,0.0,0.0,0.0,0.0,0.0,0.0,0.0,0.0,0.0,0.0,0.0,0.0,0.908,0.9168,0.7848,0.6984,0.6208,0.589,0.7467,0.6578,0.6038,0.6098,0.5125,0.4588,0.3747,0.3727,0.3547,0.3621,0.3479,0.3526,0.0,0.0,0.0,0.0,0.0,0.0,0.0,0.0,0.0,0.0],[0.0,0.0,0.0,0.0,0.0,0.0,0.0,0.0,0.0,0.0,0.0,0.0,0.0,0.0,0.0,0.0,0.0,0.0,0.0,0.0,0.0,0.0,0.0,0.0,0.0,0.0,0.0,0.0,0.0,0.0,0.0,0.0,0.0,0.0,0.0,0.0,0.0,0.0,0.0,0.0,0.0,0.0,0.0,0.0,0.0,0.0,0.0,0.0,0.0,0.0,0.0,0.0,0.0,0.0,0.0,0.0,0.0,0.0,0.0,0.0,0.0,0.0,0.0,0.0,0.0,0.0,0.0,0.0,0.0,0.0,0.0,0.0,0.0,0.0,0.0,0.0,0.0,0.0,0.0,0.0,0.0,0.0,0.0,0.0,0.0,0.0,0.0,0.0,0.0,0.0,0.0,0.0,0.0,0.0,0.0,0.0,1.124,1.1237,1.2335,1.0312,1.0615,1.0445,1.0826,1.1508,1.1511,1.1872,1.2183,1.1476,1.3343,1.3634,1.3633,1.4477,1.7117,1.7851,2.3929,2.3924,2.3197,0.0],[0.0,0.0,0.0,0.0,0.0,0.0,0.0,0.0,0.0,0.0,0.0,0.0,0.0,0.0,0.0,0.0,0.0,0.0,0.0,0.0,0.0,0.0,0.0,0.0,0.0,0.0,0.0,0.0,0.0,0.0,0.0,0.0,0.0,0.0,0.0,0.0,0.0,0.0,0.0,0.0,0.0,0.0,0.0,0.0,0.0,0.0,0.0,0.0,0.0,0.0,0.0,0.0,0.0,0.0,0.0,0.0,0.0,0.0,0.0,0.0,0.0,0.0,0.0,0.0,0.0,0.0,0.0,0.0,0.0,0.0,0.0,0.0,0.0,0.0,0.0,0.0,0.0,0.0,0.0,0.0,0.0,0.0,0.0,0.0,0.0,0.0,0.0,0.0,0.0,0.0,1.9287,1.9737,2.1137,1.9663,1.9605,2.0627,2.1092,2.0733,2.0321,2.0807,2.1077,2.1809,1.9899,1.8948,1.9109,1.8064,1.779,1.8165,2.1982,2.2724,2.2733,2.255,2.2515,2.2441,2.3951,2.4505,2.6283,0.0],[0.0,0.0,0.0,0.0,0.0,0.0,0.0,0.0,0.0,0.0,0.0,0.0,0.0,0.0,0.0,0.0,0.0,0.0,0.0,0.0,0.0,0.0,0.0,0.0,0.0,0.0,0.0,0.0,0.0,0.0,0.0,0.0,0.0,0.0,0.0,0.0,0.0,0.0,0.0,0.0,0.0,0.0,0.0,0.0,0.0,0.0,0.0,0.0,0.0,0.0,0.0,0.0,0.0,0.0,0.0,0.0,0.0,0.0,0.0,0.0,0.0,0.0,0.0,0.0,0.0,0.0,0.0,0.0,0.0,0.0,0.0,0.0,0.0,0.0,0.0,0.0,0.0,0.0,0.0,0.0,0.0,0.0,0.0,0.0,0.0,0.0,0.0,0.0,0.0,0.0,1.5538,1.4535,1.719,1.5909,1.6424,1.7196,1.3744,1.4228,1.5532,1.9456,2.0184,1.9771,1.7882,1.883,1.7343,1.5386,1.5299,1.5433,1.2344,1.175,1.2459,1.3145,1.3332,1.226,1.3291,0.7489,0.7455,0.0],[0.0,0.0,0.0,0.0,0.0,0.0,0.0,0.0,0.0,0.0,0.0,0.0,0.0,0.0,0.0,0.0,0.0,0.0,0.0,0.0,0.0,0.0,0.0,0.0,0.0,0.0,0.0,0.0,0.0,0.0,0.0,0.0,0.0,0.0,0.0,0.0,0.0,0.0,0.0,0.0,0.0,0.0,0.0,0.0,0.0,0.0,0.0,0.0,0.0,0.0,0.0,0.0,0.0,0.0,0.0,0.0,0.0,0.0,0.0,0.0,0.0,0.0,0.0,0.0,0.0,0.0,0.0,0.0,0.0,0.0,0.0,0.0,0.0,0.0,0.0,0.0,0.0,0.0,0.0,0.0,0.0,0.0,0.0,0.0,0.0,0.0,0.0,0.0,0.0,0.0,2.3349,2.2545,2.2471,2.381,2.0266,1.9882,1.6491,1.6064,1.5184,1.4704,1.4661,1.5421,1.8909,1.7079,1.9292,1.9997,1.9424,2.0017,1.98,1.7498,1.65,1.6686,1.7777,1.5852,1.5784,1.3339,1.287,0.0],[0.0,0.0,0.0,0.0,0.0,0.0,0.0,0.0,0.0,0.0,0.0,0.0,0.0,0.0,0.0,0.0,0.0,0.0,0.0,0.0,0.0,0.0,0.0,0.0,0.0,0.0,0.0,0.0,0.0,0.0,0.0,0.0,0.0,0.0,0.0,0.0,0.0,0.0,0.0,0.0,0.0,0.0,0.0,0.0,0.0,0.0,0.0,0.0,0.0,0.0,0.0,0.0,0.0,0.0,0.0,0.0,0.0,0.0,0.0,0.0,0.0,0.0,0.0,0.0,0.0,0.0,0.0,0.0,0.0,0.0,0.0,0.0,0.0,0.0,0.0,0.0,0.0,0.0,0.0,0.0,0.0,0.0,0.0,0.0,0.0,0.0,0.0,0.0,0.0,0.0,0.0,0.0,0.0,0.0,0.0,0.0,0.0,0.0,0.0,0.0,0.0,0.0,0.0,0.0,0.0,0.0,0.0,0.0,1.0926,1.168,1.3167,1.3952,1.3727,1.5945,1.4395,1.4456,1.4483,0.0],[0.0,0.0,0.0,0.0,0.0,0.0,0.0,0.0,0.0,0.0,0.0,0.0,0.0,0.0,0.0,0.0,0.0,0.0,0.0,0.0,0.0,0.0,0.0,0.0,0.0,0.0,0.0,0.0,0.0,0.0,0.0,0.0,0.0,0.0,0.0,0.0,0.0,0.0,0.0,0.0,0.0,0.0,0.0,0.0,0.0,0.0,0.0,0.0,0.0,0.0,0.0,0.0,0.0,0.0,0.0,0.0,0.0,0.0,0.0,0.0,0.0,0.0,0.0,0.0,0.0,0.0,0.0,0.0,0.0,0.0,0.0,0.0,0.0,0.0,0.0,0.0,0.0,0.0,0.0,0.0,0.0,0.0,0.0,0.0,0.0,0.0,0.0,0.0,0.0,0.0,0.3623,0.3998,0.3911,0.3749,0.3655,0.3253,0.7688,0.8922,0.8904,0.8676,0.8941,0.7211,1.4057,1.3735,1.7174,1.7285,1.6546,1.6567,1.9876,2.109,2.317,2.1868,1.9703,1.6928,1.3572,1.2999,1.3054,0.0],[0.0,0.0,0.0,0.0,0.0,0.0,0.0,0.0,0.0,0.0,0.0,0.0,0.0,0.0,0.0,0.0,0.0,0.0,0.0,0.0,0.0,0.0,0.0,0.0,0.0,0.0,0.0,0.0,0.0,0.0,0.0,0.0,0.0,0.0,0.0,0.0,0.0,0.0,0.0,0.0,0.0,0.0,0.0,0.0,0.0,0.0,0.0,0.0,0.0,0.0,0.0,0.0,0.0,0.0,0.0,0.0,0.0,0.0,0.0,0.0,0.0,0.0,0.0,0.0,0.0,0.0,0.0,0.0,0.0,0.0,0.0,0.0,0.0,0.0,0.0,0.0,0.0,0.0,0.0,0.0,0.0,0.0,0.0,0.0,0.0,0.0,0.0,0.0,0.0,0.0,2.4121,2.3982,2.3928,2.4722,2.3166,2.4031,2.583,2.5628,2.534,2.4706,2.3877,2.3159,2.2001,2.1646,2.4283,2.3644,2.3725,2.582,1.7733,1.9043,1.8718,1.8872,1.9004,1.9561,1.9656,2.0634,2.0036,0.0],[0.0,0.0,0.0,0.0,0.0,0.0,0.0,0.0,0.0,0.0,0.0,0.0,0.0,0.0,0.0,0.0,0.0,0.0,0.0,0.0,0.0,0.0,0.0,0.0,0.0,0.0,0.0,0.0,0.0,0.0,0.0,0.0,0.0,0.0,0.0,0.0,0.0,0.0,0.0,0.0,0.0,0.0,0.0,0.0,0.0,0.0,0.0,0.0,0.0,0.0,0.0,0.0,0.0,0.0,0.0,0.0,0.0,0.0,0.0,0.0,0.0,0.0,0.0,0.0,0.0,0.0,0.0,0.0,0.0,0.0,0.0,0.0,0.0,0.0,0.0,0.0,0.0,0.0,0.0,0.0,0.0,0.0,0.0,0.0,0.0,0.0,0.0,0.0,0.0,0.0,1.3708,1.3735,1.4346,1.4385,1.6359,1.6393,1.0947,1.0608,1.0091,0.9284,0.9041,0.8507,0.8375,0.8452,0.8974,0.912,0.7979,0.8003,1.2706,1.2123,1.1219,1.0857,1.0901,1.1196,1.7792,1.697,1.833,0.0],[0.0,0.0,0.0,0.0,0.0,0.0,0.0,0.0,0.0,0.0,0.0,0.0,0.0,0.0,0.0,0.0,0.0,0.0,0.0,0.0,0.0,0.0,0.0,0.0,0.0,0.0,0.0,0.0,0.0,0.0,0.0,0.0,0.0,0.0,0.0,0.0,0.0,0.0,0.0,0.0,0.0,0.0,0.0,0.0,0.0,0.0,0.0,0.0,0.0,0.0,0.0,0.0,0.0,0.0,0.0,0.0,0.0,0.0,0.0,0.0,0.0,0.0,0.0,0.0,0.0,0.0,0.0,0.0,0.0,0.0,0.0,0.0,0.0,0.0,0.0,0.0,0.0,0.0,0.0,0.0,0.0,0.0,0.0,0.0,0.0,0.0,0.0,0.0,0.0,0.0,1.3566,1.4129,1.5103,1.7018,1.8446,1.7004,1.6904,1.6395,1.4631,1.4464,1.3952,1.4071,1.5908,1.6136,1.7137,1.7699,1.6567,1.5156,1.1982,1.0335,1.2179,1.2104,1.0827,1.0349,1.387,1.2263,1.1457,0.0],[0.0,0.0,0.0,0.0,0.0,0.0,0.0,0.0,0.0,0.0,0.0,0.0,0.0,0.0,0.0,0.0,0.0,0.0,0.0,0.0,0.0,0.0,0.0,0.0,0.0,0.0,0.0,0.0,0.0,0.0,0.0,0.0,0.0,0.0,0.0,0.0,0.0,0.0,0.0,0.0,0.0,0.0,0.0,0.0,0.0,0.0,0.0,0.0,0.0,0.0,0.0,0.0,0.0,0.0,0.0,0.0,0.0,0.0,0.0,0.0,0.0,0.0,0.0,0.0,0.0,0.0,0.0,0.0,0.0,0.0,0.0,0.0,0.0,0.0,0.0,0.0,0.0,0.0,0.0,0.0,0.0,0.0,0.0,0.0,0.0,0.0,0.0,0.0,0.0,0.0,0.5972,0.6724,0.781,0.7429,0.8099,0.906,0.7255,0.768,0.7653,0.806,0.7927,0.7252,0.6077,0.668,0.7135,0.6915,0.6868,0.8148,0.8091,0.7887,0.7411,0.8216,0.814,0.753,1.0547,0.9665,0.9141,0.0],[0.0,0.0,0.0,0.0,0.0,0.0,0.0,0.0,0.0,0.0,0.0,0.0,0.0,0.0,0.0,0.0,0.0,0.0,0.0,0.0,0.0,0.0,0.0,0.0,0.0,0.0,0.0,0.0,0.0,0.0,0.0,0.0,0.0,0.0,0.0,0.0,0.0,0.0,0.0,0.0,0.0,0.0,0.0,0.0,0.0,0.0,0.0,0.0,0.0,0.0,0.0,0.0,0.0,0.0,0.0,0.0,0.0,0.0,0.0,0.0,0.0,0.0,0.0,0.0,0.0,0.0,0.0,0.0,0.0,0.0,0.0,0.0,0.0,0.0,0.0,0.0,0.0,0.0,0.0,0.0,0.0,0.0,0.0,0.0,0.0,0.0,0.0,0.0,0.0,0.0,1.5599,1.5027,1.4888,1.4536,1.6112,1.6815,1.6612,1.5872,1.564,1.5038,1.5518,1.5013,1.8521,1.6736,1.8764,1.9165,1.8145,2.07,2.1361,2.1916,2.0518,1.8835,1.6984,1.7104,1.7696,1.733,1.8858,0.0],[0.0,0.0,0.0,0.0,0.0,0.0,0.0,0.0,0.0,0.0,0.0,0.0,0.0,0.0,0.0,0.0,0.0,0.0,0.0,0.0,0.0,0.0,0.0,0.0,0.0,0.0,0.0,0.0,0.0,0.0,0.0,0.0,0.0,0.0,0.0,0.0,0.0,0.0,0.0,0.0,0.0,0.0,0.0,0.0,0.0,0.0,0.0,0.0,0.0,0.0,0.0,0.0,0.0,0.0,0.0,0.0,0.0,0.0,0.0,0.0,0.0,0.0,0.0,0.0,0.0,0.0,0.0,0.0,0.0,0.0,0.0,0.0,0.0,0.0,0.0,0.0,0.0,0.0,0.0,0.0,0.0,0.0,0.0,0.0,0.0,0.0,0.0,0.0,0.0,0.0,1.1404,1.4342,1.5831,1.4637,1.412,1.4447,1.1202,0.9578,1.2454,1.3834,1.0496,0.914,0.7043,0.647,0.5223,0.5155,0.4481,0.4872,0.1768,0.1893,0.1692,0.1344,0.1321,0.1275,0.0,0.0,0.0,0.0],[0.0,0.0,0.0,0.0,0.0,0.0,0.0,0.0,0.0,0.0,0.0,0.0,0.0,0.0,0.0,0.0,0.0,0.0,0.0,0.0,0.0,0.0,0.0,0.0,0.0,0.0,0.0,0.0,0.0,0.0,0.0,0.0,0.0,0.0,0.0,0.0,0.0,0.0,0.0,0.0,0.0,0.0,0.0,0.0,0.0,0.0,0.0,0.0,0.0,0.0,0.0,0.0,0.0,0.0,0.0,0.0,0.0,0.0,0.0,0.0,0.0,0.0,0.0,0.0,0.0,0.0,0.0,0.0,0.0,0.0,0.0,0.0,0.0,0.0,0.0,0.0,0.0,0.0,0.0,0.0,0.0,0.0,0.0,0.0,0.0,0.0,0.0,0.0,0.0,0.0,2.4255,2.2949,2.3811,2.3011,2.3125,2.2374,1.8711,1.8427,1.9453,1.9346,1.9541,2.1884,1.8097,1.8064,1.8955,1.8965,1.9886,2.1385,2.1563,2.2503,2.2404,2.3303,2.5168,2.5538,2.0853,2.2963,2.2347,0.0],[0.0,0.0,0.0,0.0,0.0,0.0,0.0,0.0,0.0,0.0,0.0,0.0,0.0,0.0,0.0,0.0,0.0,0.0,0.0,0.0,0.0,0.0,0.0,0.0,0.0,0.0,0.0,0.0,0.0,0.0,0.0,0.0,0.0,0.0,0.0,0.0,0.0,0.0,0.0,0.0,0.0,0.0,0.0,0.0,0.0,0.0,0.0,0.0,0.0,0.0,0.0,0.0,0.0,0.0,0.0,0.0,0.0,0.0,0.0,0.0,0.0,0.0,0.0,0.0,0.0,0.0,0.0,0.0,0.0,0.0,0.0,0.0,0.0,0.0,0.0,0.0,0.0,0.0,0.0,0.0,0.0,0.0,0.0,0.0,0.0,0.0,0.0,0.0,0.0,0.0,2.0549,2.1412,1.9359,2.0004,1.8168,1.768,1.9147,2.0611,2.1462,2.0277,2.1267,2.1489,1.9746,2.0843,2.2763,2.1697,2.2325,2.2133,2.0136,2.1221,1.934,2.0472,2.066,1.99,1.5833,1.6872,1.7399,0.0],[0.0,0.0,0.0,0.0,0.0,0.0,0.0,0.0,0.0,0.0,0.0,0.0,0.0,0.0,0.0,0.0,0.0,0.0,0.0,0.0,0.0,0.0,0.0,0.0,0.0,0.0,0.0,0.0,0.0,0.0,0.0,0.0,0.0,0.0,0.0,0.0,0.0,0.0,0.0,0.0,0.0,0.0,0.0,0.0,0.0,0.0,0.0,0.0,0.0,0.0,0.0,0.0,0.0,0.0,0.0,0.0,0.0,0.0,0.0,0.0,0.0,0.0,0.0,0.0,0.0,0.0,0.0,0.0,0.0,0.0,0.0,0.0,0.0,0.0,0.0,0.0,0.0,0.0,0.0,0.0,0.0,0.0,0.0,0.0,0.0,0.0,0.0,0.0,0.0,0.0,1.421,1.2978,1.361,1.3112,1.308,1.1932,1.2763,1.2943,1.1629,1.149,1.2376,1.231,1.2436,1.3206,1.3909,1.3546,1.4135,1.5002,1.8216,1.7806,1.8323,1.8523,1.9395,2.0226,1.8755,2.1001,2.1714,0.0],[0.0,0.0,0.0,0.0,0.0,0.0,0.0,0.0,0.0,0.0,0.0,0.0,0.0,0.0,0.0,0.0,0.0,0.0,0.0,0.0,0.0,0.0,0.0,0.0,0.0,0.0,0.0,0.0,0.0,0.0,0.0,0.0,0.0,0.0,0.0,0.0,0.0,0.0,0.0,0.0,0.0,0.0,0.0,0.0,0.0,0.0,0.0,0.0,0.0,0.0,0.0,0.0,0.0,0.0,0.0,0.0,0.0,0.0,0.0,0.0,0.0,0.0,0.0,0.0,0.0,0.0,0.0,0.0,0.0,0.0,0.0,0.0,0.0,0.0,0.0,0.0,0.0,0.0,0.0,0.0,0.0,0.0,0.0,0.0,0.0,0.0,0.0,0.0,0.0,0.0,0.7795,0.7614,0.781,0.7572,0.7539,0.7142,0.7231,0.8751,0.8649,0.8022,0.7829,0.6862,0.779,0.7362,0.638,0.6648,0.6361,0.6961,0.0,0.0,0.0,0.0,0.0,0.0,0.0,0.0,0.0,0.0],[0.0,0.0,0.0,0.0,0.0,0.0,0.0,0.0,0.0,0.0,0.0,0.0,0.0,0.0,0.0,0.0,0.0,0.0,0.0,0.0,0.0,0.0,0.0,0.0,0.0,0.0,0.0,0.0,0.0,0.0,0.0,0.0,0.0,0.0,0.0,0.0,0.0,0.0,0.0,0.0,0.0,0.0,0.0,0.0,0.0,0.0,0.0,0.0,0.0,0.0,0.0,0.0,0.0,0.0,0.0,0.0,0.0,0.0,0.0,0.0,0.0,0.0,0.0,0.0,0.0,0.0,0.0,0.0,0.0,0.0,0.0,0.0,0.0,0.0,0.0,0.0,0.0,0.0,0.0,0.0,0.0,0.0,0.0,0.0,0.0,0.0,0.0,0.0,0.0,0.0,1.1423,1.068,0.9919,1.0143,1.0274,0.9921,1.0202,0.9918,1.0265,1.0441,1.057,1.0707,1.0289,1.0697,1.0445,1.0307,1.0295,1.1025,0.8096,0.7587,0.7338,0.755,0.7025,0.7164,0.6865,0.7256,0.6935,0.0],[0.0,0.0,0.0,0.0,0.0,0.0,0.0,0.0,0.0,0.0,0.0,0.0,0.0,0.0,0.0,0.0,0.0,0.0,0.0,0.0,0.0,0.0,0.0,0.0,0.0,0.0,0.0,0.0,0.0,0.0,0.0,0.0,0.0,0.0,0.0,0.0,0.0,0.0,0.0,0.0,0.0,0.0,0.0,0.0,0.0,0.0,0.0,0.0,0.0,0.0,0.0,0.0,0.0,0.0,0.0,0.0,0.0,0.0,0.0,0.0,0.0,0.0,0.0,0.0,0.0,0.0,0.0,0.0,0.0,0.0,0.0,0.0,0.0,0.0,0.0,0.0,0.0,0.0,0.0,0.0,0.0,0.0,0.0,0.0,0.0,0.0,0.0,0.0,0.0,0.0,0.4633,0.4132,0.443,0.4489,0.4093,0.4034,0.4103,0.4127,0.3995,0.4097,0.3735,0.3777,0.1372,0.1249,0.119,0.1209,0.0727,0.0599,0.0,0.0,0.0,0.0,0.0,0.0,0.0,0.0,0.0,0.0],[0.0,0.0,0.0,0.0,0.0,0.0,0.0,0.0,0.0,0.0,0.0,0.0,0.0,0.0,0.0,0.0,0.0,0.0,0.0,0.0,0.0,0.0,0.0,0.0,0.0,0.0,0.0,0.0,0.0,0.0,0.0,0.0,0.0,0.0,0.0,0.0,0.0,0.0,0.0,0.0,0.0,0.0,0.0,0.0,0.0,0.0,0.0,0.0,0.0,0.0,0.0,0.0,0.0,0.0,0.0,0.0,0.0,0.0,0.0,0.0,0.0,0.0,0.0,0.0,0.0,0.0,0.0,0.0,0.0,0.0,0.0,0.0,0.0,0.0,0.0,0.0,0.0,0.0,0.0,0.0,0.0,0.0,0.0,0.0,0.0,0.0,0.0,0.0,0.0,0.0,0.7884,0.8172,0.8894,0.8918,1.0073,0.9554,0.9804,0.9823,1.1612,1.2122,1.3239,1.2988,1.2852,1.2574,1.2584,1.4626,1.452,1.6161,0.0,0.0,0.0,0.0,0.0,0.0,0.0,0.0,0.0,0.0],[0.0,0.0,0.0,0.0,0.0,0.0,0.0,0.0,0.0,0.0,0.0,0.0,0.0,0.0,0.0,0.0,0.0,0.0,0.0,0.0,0.0,0.0,0.0,0.0,0.0,0.0,0.0,0.0,0.0,0.0,0.0,0.0,0.0,0.0,0.0,0.0,0.0,0.0,0.0,0.0,0.0,0.0,0.0,0.0,0.0,0.0,0.0,0.0,0.0,0.0,0.0,0.0,0.0,0.0,0.0,0.0,0.0,0.0,0.0,0.0,0.0,0.0,0.0,0.0,0.0,0.0,0.0,0.0,0.0,0.0,0.0,0.0,0.0,0.0,0.0,0.0,0.0,0.0,0.0,0.0,0.0,0.0,0.0,0.0,0.0,0.0,0.0,0.0,0.0,0.0,2.5802,2.5616,2.4726,2.4933,2.5905,2.6667,2.8037,2.5441,2.8091,2.7092,2.7433,2.5411,2.0475,2.0042,1.9327,1.9703,1.8761,1.9663,1.8585,1.9436,1.9792,1.9865,1.9091,1.7677,1.8077,1.9186,1.5703,0.0],[0.0,0.0,0.0,0.0,0.0,0.0,0.0,0.0,0.0,0.0,0.0,0.0,0.0,0.0,0.0,0.0,0.0,0.0,0.0,0.0,0.0,0.0,0.0,0.0,0.0,0.0,0.0,0.0,0.0,0.0,0.0,0.0,0.0,0.0,0.0,0.0,0.0,0.0,0.0,0.0,0.0,0.0,0.0,0.0,0.0,0.0,0.0,0.0,0.0,0.0,0.0,0.0,0.0,0.0,0.0,0.0,0.0,0.0,0.0,0.0,0.0,0.0,0.0,0.0,0.0,0.0,0.0,0.0,0.0,0.0,0.0,0.0,0.0,0.0,0.0,0.0,0.0,0.0,0.0,0.0,0.0,0.0,0.0,0.0,0.0,0.0,0.0,0.0,0.0,0.0,1.3032,1.3609,1.4144,1.3584,1.2354,1.3735,1.3767,1.3432,1.4409,1.2418,1.3071,1.2321,1.1575,1.1272,1.172,1.1526,1.1977,1.2366,1.3917,1.4036,1.4203,1.4983,1.3605,1.4614,1.3693,1.4144,1.3572,0.0],[0.0,0.0,0.0,0.0,0.0,0.0,0.0,0.0,0.0,0.0,0.0,0.0,0.0,0.0,0.0,0.0,0.0,0.0,0.0,0.0,0.0,0.0,0.0,0.0,0.0,0.0,0.0,0.0,0.0,0.0,0.0,0.0,0.0,0.0,0.0,0.0,0.0,0.0,0.0,0.0,0.0,0.0,0.0,0.0,0.0,0.0,0.0,0.0,0.0,0.0,0.0,0.0,0.0,0.0,0.0,0.0,0.0,0.0,0.0,0.0,0.0,0.0,0.0,0.0,0.0,0.0,0.0,0.0,0.0,0.0,0.0,0.0,0.0,0.0,0.0,0.0,0.0,0.0,0.0,0.0,0.0,0.0,0.0,0.0,0.0,0.0,0.0,0.0,0.0,0.0,1.0293,0.9983,1.1173,1.0226,0.8837,0.8127,1.0925,0.7548,0.7895,0.8871,1.0241,0.897,0.8997,0.7423,0.7413,0.9371,0.79,0.6734,0.0,0.0,0.0,0.0,0.0,0.0,0.0,0.0,0.0,0.0],[0.0,0.0,0.0,0.0,0.0,0.0,0.0,0.0,0.0,0.0,0.0,0.0,0.0,0.0,0.0,0.0,0.0,0.0,0.0,0.0,0.0,0.0,0.0,0.0,0.0,0.0,0.0,0.0,0.0,0.0,0.0,0.0,0.0,0.0,0.0,0.0,0.0,0.0,0.0,0.0,0.0,0.0,0.0,0.0,0.0,0.0,0.0,0.0,0.0,0.0,0.0,0.0,0.0,0.0,0.0,0.0,0.0,0.0,0.0,0.0,0.0,0.0,0.0,0.0,0.0,0.0,0.0,0.0,0.0,0.0,0.0,0.0,0.0,0.0,0.0,0.0,0.0,0.0,0.0,0.0,0.0,0.0,0.0,0.0,0.0,0.0,0.0,0.0,0.0,0.0,1.4408,1.4259,1.5309,1.5982,1.603,1.5901,1.4093,1.4065,1.2644,1.3077,1.3037,1.4602,1.673,1.7309,1.5831,1.5431,1.6238,1.6405,1.769,1.8024,1.9351,1.9425,1.9632,2.0541,2.4801,2.7326,3.031,0.0],[0.0,0.0,0.0,0.0,0.0,0.0,0.0,0.0,0.0,0.0,0.0,0.0,0.0,0.0,0.0,0.0,0.0,0.0,0.0,0.0,0.0,0.0,0.0,0.0,0.0,0.0,0.0,0.0,0.0,0.0,0.0,0.0,0.0,0.0,0.0,0.0,0.0,0.0,0.0,0.0,0.0,0.0,0.0,0.0,0.0,0.0,0.0,0.0,0.0,0.0,0.0,0.0,0.0,0.0,0.0,0.0,0.0,0.0,0.0,0.0,0.0,0.0,0.0,0.0,0.0,0.0,0.0,0.0,0.0,0.0,0.0,0.0,0.0,0.0,0.0,0.0,0.0,0.0,0.0,0.0,0.0,0.0,0.0,0.0,0.0,0.0,0.0,0.0,0.0,0.0,1.9977,2.1879,2.1359,2.1055,2.565,2.6844,1.8057,2.0071,1.9646,2.2541,2.4709,2.2622,1.9128,2.1585,2.1939,1.8263,2.0353,2.2854,2.3182,2.6363,2.5626,2.5907,2.8715,2.7149,1.625,1.9392,1.9846,0.0],[0.0,0.0,0.0,0.0,0.0,0.0,0.0,0.0,0.0,0.0,0.0,0.0,0.0,0.0,0.0,0.0,0.0,0.0,0.0,0.0,0.0,0.0,0.0,0.0,0.0,0.0,0.0,0.0,0.0,0.0,0.0,0.0,0.0,0.0,0.0,0.0,0.0,0.0,0.0,0.0,0.0,0.0,0.0,0.0,0.0,0.0,0.0,0.0,0.0,0.0,0.0,0.0,0.0,0.0,0.0,0.0,0.0,0.0,0.0,0.0,0.0,0.0,0.0,0.0,0.0,0.0,0.0,0.0,0.0,0.0,0.0,0.0,0.0,0.0,0.0,0.0,0.0,0.0,0.0,0.0,0.0,0.0,0.0,0.0,0.0,0.0,0.0,0.0,0.0,0.0,1.4543,1.4327,1.5427,1.549,1.4414,1.5466,1.2473,1.2042,1.1157,1.1621,1.1057,1.1627,1.2383,1.3349,1.2788,1.2678,1.1959,1.1273,0.9129,0.9368,0.7681,0.7611,0.7583,0.8166,0.6888,0.6732,0.8113,0.0],[0.0,0.0,0.0,0.0,0.0,0.0,0.0,0.0,0.0,0.0,0.0,0.0,0.0,0.0,0.0,0.0,0.0,0.0,0.0,0.0,0.0,0.0,0.0,0.0,0.0,0.0,0.0,0.0,0.0,0.0,0.0,0.0,0.0,0.0,0.0,0.0,0.0,0.0,0.0,0.0,0.0,0.0,0.0,0.0,0.0,0.0,0.0,0.0,0.0,0.0,0.0,0.0,0.0,0.0,0.0,0.0,0.0,0.0,0.0,0.0,0.0,0.0,0.0,0.0,0.0,0.0,0.0,0.0,0.0,0.0,0.0,0.0,0.0,0.0,0.0,0.0,0.0,0.0,0.0,0.0,0.0,0.0,0.0,0.0,0.0,0.0,0.0,0.0,0.0,0.0,1.8148,1.9674,1.9783,1.9885,2.0925,2.2305,2.2273,2.161,2.239,2.2377,2.1088,2.0591,1.6227,1.5659,1.5433,1.5985,1.5782,1.5284,1.4354,1.3289,1.343,1.3661,1.2793,1.2796,1.7654,1.8527,1.9825,0.0],[0.0,0.0,0.0,0.0,0.0,0.0,0.0,0.0,0.0,0.0,0.0,0.0,0.0,0.0,0.0,0.0,0.0,0.0,0.0,0.0,0.0,0.0,0.0,0.0,0.0,0.0,0.0,0.0,0.0,0.0,0.0,0.0,0.0,0.0,0.0,0.0,0.0,0.0,0.0,0.0,0.0,0.0,0.0,0.0,0.0,0.0,0.0,0.0,0.0,0.0,0.0,0.0,0.0,0.0,0.0,0.0,0.0,0.0,0.0,0.0,0.0,0.0,0.0,0.0,0.0,0.0,0.0,0.0,0.0,0.0,0.0,0.0,0.0,0.0,0.0,0.0,0.0,0.0,0.0,0.0,0.0,0.0,0.0,0.0,0.0,0.0,0.0,0.0,0.0,0.0,0.0,0.0,0.0,0.0,0.0,0.0,0.0,0.0,0.0,0.0,0.0,0.0,0.8647,0.919,1.0083,1.0606,1.1375,1.1626,1.4516,1.386,1.3732,1.5808,1.4579,1.6005,1.8778,2.097,2.246,0.0],[0.0,0.0,0.0,0.0,0.0,0.0,0.0,0.0,0.0,0.0,0.0,0.0,0.0,0.0,0.0,0.0,0.0,0.0,0.0,0.0,0.0,0.0,0.0,0.0,0.0,0.0,0.0,0.0,0.0,0.0,0.0,0.0,0.0,0.0,0.0,0.0,0.0,0.0,0.0,0.0,0.0,0.0,0.0,0.0,0.0,0.0,0.0,0.0,0.0,0.0,0.0,0.0,0.0,0.0,0.0,0.0,0.0,0.0,0.0,0.0,0.0,0.0,0.0,0.0,0.0,0.0,0.0,0.0,0.0,0.0,0.0,0.0,0.0,0.0,0.0,0.0,0.0,0.0,0.0,0.0,0.0,0.0,0.0,0.0,0.0,0.0,0.0,0.0,0.0,0.0,1.0595,1.08,1.0688,1.0848,1.0656,1.0031,1.2017,1.2795,1.3693,1.3015,1.2684,1.2589,0.9621,0.9565,0.8388,0.8413,0.8309,0.8477,1.2247,1.279,1.176,1.3107,1.2028,1.2394,1.2692,1.2179,1.1053,0.0],[0.0,0.0,0.0,0.0,0.0,0.0,0.0,0.0,0.0,0.0,0.0,0.0,0.0,0.0,0.0,0.0,0.0,0.0,0.0,0.0,0.0,0.0,0.0,0.0,0.0,0.0,0.0,0.0,0.0,0.0,0.0,0.0,0.0,0.0,0.0,0.0,0.0,0.0,0.0,0.0,0.0,0.0,0.0,0.0,0.0,0.0,0.0,0.0,0.0,0.0,0.0,0.0,0.0,0.0,0.0,0.0,0.0,0.0,0.0,0.0,0.0,0.0,0.0,0.0,0.0,0.0,0.0,0.0,0.0,0.0,0.0,0.0,0.0,0.0,0.0,0.0,0.0,0.0,0.0,0.0,0.0,0.0,0.0,0.0,0.0,0.0,0.0,0.0,0.0,0.0,0.6753,0.7264,0.7703,0.7214,0.7218,0.8417,0.0,0.0,0.0,0.0,0.0,0.0,0.0,0.0,0.0,0.0,0.0,0.0,0.0,0.0,0.0,0.0,0.0,0.0,0.0,0.0,0.0,0.0],[0.0,0.0,0.0,0.0,0.0,0.0,0.0,0.0,0.0,0.0,0.0,0.0,0.0,0.0,0.0,0.0,0.0,0.0,0.0,0.0,0.0,0.0,0.0,0.0,0.0,0.0,0.0,0.0,0.0,0.0,0.0,0.0,0.0,0.0,0.0,0.0,0.0,0.0,0.0,0.0,0.0,0.0,0.0,0.0,0.0,0.0,0.0,0.0,0.0,0.0,0.0,0.0,0.0,0.0,0.0,0.0,0.0,0.0,0.0,0.0,0.0,0.0,0.0,0.0,0.0,0.0,0.0,0.0,0.0,0.0,0.0,0.0,0.0,0.0,0.0,0.0,0.0,0.0,0.0,0.0,0.0,0.0,0.0,0.0,0.0,0.0,0.0,0.0,0.0,0.0,0.0,0.0,0.0,0.0,0.0,0.0,0.0,0.0,0.0,0.0,0.0,0.0,0.3609,0.3636,0.3613,0.4228,0.3983,0.3867,1.3785,1.2863,1.403,1.4681,1.4365,1.5515,1.6529,1.4545,1.4592,0.0],[0.0,0.0,0.0,0.0,0.0,0.0,0.0,0.0,0.0,0.0,0.0,0.0,0.0,0.0,0.0,0.0,0.0,0.0,0.0,0.0,0.0,0.0,0.0,0.0,0.0,0.0,0.0,0.0,0.0,0.0,0.0,0.0,0.0,0.0,0.0,0.0,0.0,0.0,0.0,0.0,0.0,0.0,0.0,0.0,0.0,0.0,0.0,0.0,0.0,0.0,0.0,0.0,0.0,0.0,0.0,0.0,0.0,0.0,0.0,0.0,0.0,0.0,0.0,0.0,0.0,0.0,0.0,0.0,0.0,0.0,0.0,0.0,0.0,0.0,0.0,0.0,0.0,0.0,0.0,0.0,0.0,0.0,0.0,0.0,0.0,0.0,0.0,0.0,0.0,0.0,1.7499,1.8179,1.699,1.8051,1.6936,1.7397,1.7818,1.8758,1.6246,1.541,1.2395,1.1521,1.9545,1.7535,1.5562,1.8562,1.8095,2.0484,2.0121,1.6137,1.7631,1.7767,1.8547,1.8843,1.0447,1.1271,1.1275,0.0],[0.0,0.0,0.0,0.0,0.0,0.0,0.0,0.0,0.0,0.0,0.0,0.0,0.0,0.0,0.0,0.0,0.0,0.0,0.0,0.0,0.0,0.0,0.0,0.0,0.0,0.0,0.0,0.0,0.0,0.0,0.0,0.0,0.0,0.0,0.0,0.0,0.0,0.0,0.0,0.0,0.0,0.0,0.0,0.0,0.0,0.0,0.0,0.0,0.0,0.0,0.0,0.0,0.0,0.0,0.0,0.0,0.0,0.0,0.0,0.0,0.0,0.0,0.0,0.0,0.0,0.0,0.0,0.0,0.0,0.0,0.0,0.0,0.0,0.0,0.0,0.0,0.0,0.0,0.0,0.0,0.0,0.0,0.0,0.0,0.0,0.0,0.0,0.0,0.0,0.0,0.0,0.0,0.0,0.0,0.0,0.0,0.0,0.0,0.0,0.0,0.0,0.0,0.0,0.0,0.0,0.0,0.0,0.0,0.0,0.0,0.0,0.0,0.0,0.0,0.3527,0.3426,0.4499,0.0],[0.0,0.0,0.0,0.0,0.0,0.0,0.0,0.0,0.0,0.0,0.0,0.0,0.0,0.0,0.0,0.0,0.0,0.0,0.0,0.0,0.0,0.0,0.0,0.0,0.0,0.0,0.0,0.0,0.0,0.0,0.0,0.0,0.0,0.0,0.0,0.0,0.0,0.0,0.0,0.0,0.0,0.0,0.0,0.0,0.0,0.0,0.0,0.0,0.0,0.0,0.0,0.0,0.0,0.0,0.0,0.0,0.0,0.0,0.0,0.0,0.0,0.0,0.0,0.0,0.0,0.0,0.0,0.0,0.0,0.0,0.0,0.0,0.0,0.0,0.0,0.0,0.0,0.0,0.0,0.0,0.0,0.0,0.0,0.0,0.0,0.0,0.0,0.0,0.0,0.0,1.215,1.1814,1.1823,1.2057,1.2168,1.1043,0.8303,0.8456,0.8109,0.7887,0.9134,0.9479,0.6022,0.5943,0.6311,0.7048,0.6362,0.5601,0.0,0.0,0.0,0.0,0.0,0.0,0.0,0.0,0.0,0.0],[0.0,0.0,0.0,0.0,0.0,0.0,0.0,0.0,0.0,0.0,0.0,0.0,0.0,0.0,0.0,0.0,0.0,0.0,0.0,0.0,0.0,0.0,0.0,0.0,0.0,0.0,0.0,0.0,0.0,0.0,0.0,0.0,0.0,0.0,0.0,0.0,0.0,0.0,0.0,0.0,0.0,0.0,0.0,0.0,0.0,0.0,0.0,0.0,0.0,0.0,0.0,0.0,0.0,0.0,0.0,0.0,0.0,0.0,0.0,0.0,0.0,0.0,0.0,0.0,0.0,0.0,0.0,0.0,0.0,0.0,0.0,0.0,0.0,0.0,0.0,0.0,0.0,0.0,0.0,0.0,0.0,0.0,0.0,0.0,0.0,0.0,0.0,0.0,0.0,0.0,0.0,0.0,0.0,0.0,0.0,0.0,0.0,0.0,0.0,0.0,0.0,0.0,0.0,0.0,0.0,0.0,0.0,0.0,0.0,0.0,0.0,0.0,0.0,0.0,0.7762,0.72,0.7549,0.0],[0.0,0.0,0.0,0.0,0.0,0.0,0.0,0.0,0.0,0.0,0.0,0.0,0.0,0.0,0.0,0.0,0.0,0.0,0.0,0.0,0.0,0.0,0.0,0.0,0.0,0.0,0.0,0.0,0.0,0.0,0.0,0.0,0.0,0.0,0.0,0.0,0.0,0.0,0.0,0.0,0.0,0.0,0.0,0.0,0.0,0.0,0.0,0.0,0.0,0.0,0.0,0.0,0.0,0.0,0.0,0.0,0.0,0.0,0.0,0.0,0.0,0.0,0.0,0.0,0.0,0.0,0.0,0.0,0.0,0.0,0.0,0.0,0.0,0.0,0.0,0.0,0.0,0.0,0.0,0.0,0.0,0.0,0.0,0.0,0.0,0.0,0.0,0.0,0.0,0.0,1.071,1.2312,1.2565,1.3063,1.2573,1.3326,1.2355,1.4106,1.4471,1.5056,1.3082,1.3057,1.451,1.5186,1.6219,1.7193,1.6883,2.0505,1.7011,1.7833,1.8263,1.9413,2.2924,2.2762,2.4161,2.4438,2.4507,0.0]],"VXNFMH.F-LU^JULIAN(OS_TOP_HLDG_TOTPCPRT(ALL,42064,45627,MTD,,ALL,EQ).DATES)":"#NUM","VXNFMH.F-LU^FORMULA_DESCRIPTION(\"OS_TOP_HLDG_TOTPCPRT\")":"Percentage of Total Portfolio - Top Holdings","VXNFMH.F-LU^OS_TOP_HLDG_TOTPCPRT(ALL,42064,45627,CQ,,ALL,EQ)":[[0.0,0.0,0.0,0.0,0.0,0.0,0.0,0.0,0.0,0.0,0.0,0.0,0.0,0.0,0.0,0.0,0.0,0.0,0.0,0.0,0.0,0.0,0.0,0.0,0.0,0.0,0.0,0.0,0.0,0.0,1.6815,1.6059,1.6253,1.5621,2.0777,2.1004,2.4524,2.484,2.767],[0.0,0.0,0.0,0.0,0.0,0.0,0.0,0.0,0.0,0.0,0.0,0.0,0.0,0.0,0.0,0.0,0.0,0.0,0.0,0.0,0.0,0.0,0.0,0.0,0.0,0.0,0.0,0.0,0.0,0.0,1.4739,1.656,1.6494,1.802,2.234,2.1619,2.2621,2.346,2.6199],[0.0,0.0,0.0,0.0,0.0,0.0,0.0,0.0,0.0,0.0,0.0,0.0,0.0,0.0,0.0,0.0,0.0,0.0,0.0,0.0,0.0,0.0,0.0,0.0,0.0,0.0,0.0,0.0,0.0,0.0,1.4408,1.5982,1.4093,1.3077,1.673,1.5431,1.769,1.9425,2.4801],[0.0,0.0,0.0,0.0,0.0,0.0,0.0,0.0,0.0,0.0,0.0,0.0,0.0,0.0,0.0,0.0,0.0,0.0,0.0,0.0,0.0,0.0,0.0,0.0,0.0,0.0,0.0,0.0,0.0,0.0,1.3584,1.237,1.2562,1.1895,1.5868,1.689,1.5278,1.4569,2.4289],[0.0,0.0,0.0,0.0,0.0,0.0,0.0,0.0,0.0,0.0,0.0,0.0,0.0,0.0,0.0,0.0,0.0,0.0,0.0,0.0,0.0,0.0,0.0,0.0,0.0,0.0,0.0,0.0,0.0,0.0,1.071,1.3063,1.2355,1.5056,1.451,1.7193,1.7011,1.9413,2.4161],[0.0,0.0,0.0,0.0,0.0,0.0,0.0,0.0,0.0,0.0,0.0,0.0,0.0,0.0,0.0,0.0,0.0,0.0,0.0,0.0,0.0,0.0,0.0,0.0,0.0,0.0,0.0,0.0,0.0,0.0,1.8307,1.9419,2.4861,2.5541,2.2725,2.1808,2.7098,2.6275,2.3973],[0.0,0.0,0.0,0.0,0.0,0.0,0.0,0.0,0.0,0.0,0.0,0.0,0.0,0.0,0.0,0.0,0.0,0.0,0.0,0.0,0.0,0.0,0.0,0.0,0.0,0.0,0.0,0.0,0.0,0.0,1.9287,1.9663,2.1092,2.0807,1.9899,1.8064,2.1982,2.255,2.3951],[0.0,0.0,0.0,0.0,0.0,0.0,0.0,0.0,0.0,0.0,0.0,0.0,0.0,0.0,0.0,0.0,0.0,0.0,0.0,0.0,0.0,0.0,0.0,0.0,0.0,0.0,0.0,0.0,0.0,0.0,0.0,0.0,1.124,1.0312,1.0826,1.1872,1.3343,1.4477,2.3929],[0.0,0.0,0.0,0.0,0.0,0.0,0.0,0.0,0.0,0.0,0.0,0.0,0.0,0.0,0.0,0.0,0.0,0.0,0.0,0.0,0.0,0.0,0.0,0.0,0.0,0.0,0.0,0.0,0.0,0.0,0.0,0.0,0.7003,0.548,1.7659,1.7844,1.7551,1.8081,2.3108],[0.0,0.0,0.0,0.0,0.0,0.0,0.0,0.0,0.0,0.0,0.0,0.0,0.0,0.0,0.0,0.0,0.0,0.0,0.0,0.0,0.0,0.0,0.0,0.0,0.0,0.0,0.0,0.0,0.0,0.0,0.0,0.0,0.0,0.0,0.0,0.0,0.0,0.0,2.2626],[0.0,0.0,0.0,0.0,0.0,0.0,0.0,0.0,0.0,0.0,0.0,0.0,0.0,0.0,0.0,0.0,0.0,0.0,0.0,0.0,0.0,0.0,0.0,0.0,0.0,0.0,0.0,0.0,0.0,0.0,2.4255,2.3011,1.8711,1.9346,1.8097,1.8965,2.1563,2.3303,2.0853],[0.0,0.0,0.0,0.0,0.0,0.0,0.0,0.0,0.0,0.0,0.0,0.0,0.0,0.0,0.0,0.0,0.0,0.0,0.0,0.0,0.0,0.0,0.0,0.0,0.0,0.0,0.0,0.0,0.0,0.0,0.0,0.0,0.0,0.0,0.0,0.0,0.0,0.0,2.0589],[0.0,0.0,0.0,0.0,0.0,0.0,0.0,0.0,0.0,0.0,0.0,0.0,0.0,0.0,0.0,0.0,0.0,0.0,0.0,0.0,0.0,0.0,0.0,0.0,0.0,0.0,0.0,0.0,0.0,0.0,1.904,1.8111,1.9177,2.0587,1.3691,1.5731,1.9995,1.9012,2.0468],[0.0,0.0,0.0,0.0,0.0,0.0,0.0,0.0,0.0,0.0,0.0,0.0,0.0,0.0,0.0,0.0,0.0,0.0,0.0,0.0,0.0,0.0,0.0,0.0,0.0,0.0,0.0,0.0,0.0,0.0,2.0666,1.8163,2.2936,2.3987,2.141,1.8693,2.1229,2.1914,1.9993],[0.0,0.0,0.0,0.0,0.0,0.0,0.0,0.0,0.0,0.0,0.0,0.0,0.0,0.0,0.0,0.0,0.0,0.0,0.0,0.0,0.0,0.0,0.0,0.0,0.0,0.0,0.0,0.0,0.0,0.0,2.1245,2.0669,1.7679,1.7046,1.6099,1.6246,1.7633,1.8407,1.988],[0.0,0.0,0.0,0.0,0.0,0.0,0.0,0.0,0.0,0.0,0.0,0.0,0.0,0.0,0.0,0.0,0.0,0.0,0.0,0.0,0.0,0.0,0.0,0.0,0.0,0.0,0.0,0.0,0.0,0.0,2.4121,2.4722,2.583,2.4706,2.2001,2.3644,1.7733,1.8872,1.9656],[0.0,0.0,0.0,0.0,0.0,0.0,0.0,0.0,0.0,0.0,0.0,0.0,0.0,0.0,0.0,0.0,0.0,0.0,0.0,0.0,0.0,0.0,0.0,0.0,0.0,0.0,0.0,0.0,0.0,0.0,1.0647,1.2203,1.1625,1.0397,1.4688,1.3808,1.8621,1.9128,1.9537],[0.0,0.0,0.0,0.0,0.0,0.0,0.0,0.0,0.0,0.0,0.0,0.0,0.0,0.0,0.0,0.0,0.0,0.0,0.0,0.0,0.0,0.0,0.0,0.0,0.0,0.0,0.0,0.0,0.0,0.0,0.0,0.0,0.0,0.0,0.8647,1.0606,1.4516,1.5808,1.8778],[0.0,0.0,0.0,0.0,0.0,0.0,0.0,0.0,0.0,0.0,0.0,0.0,0.0,0.0,0.0,0.0,0.0,0.0,0.0,0.0,0.0,0.0,0.0,0.0,0.0,0.0,0.0,0.0,0.0,0.0,1.421,1.3112,1.2763,1.149,1.2436,1.3546,1.8216,1.8523,1.8755],[0.0,0.0,0.0,0.0,0.0,0.0,0.0,0.0,0.0,0.0,0.0,0.0,0.0,0.0,0.0,0.0,0.0,0.0,0.0,0.0,0.0,0.0,0.0,0.0,0.0,0.0,0.0,0.0,0.0,0.0,0.7058,0.4511,0.5681,0.7873,0.8535,1.0365,1.376,1.5386,1.8294],[0.0,0.0,0.0,0.0,0.0,0.0,0.0,0.0,0.0,0.0,0.0,0.0,0.0,0.0,0.0,0.0,0.0,0.0,0.0,0.0,0.0,0.0,0.0,0.0,0.0,0.0,0.0,0.0,0.0,0.0,2.5689,2.8438,1.8693,1.7011,1.979,2.3578,2.4919,2.3287,1.8119],[0.0,0.0,0.0,0.0,0.0,0.0,0.0,0.0,0.0,0.0,0.0,0.0,0.0,0.0,0.0,0.0,0.0,0.0,0.0,0.0,0.0,0.0,0.0,0.0,0.0,0.0,0.0,0.0,0.0,0.0,2.5802,2.4933,2.8037,2.7092,2.0475,1.9703,1.8585,1.9865,1.8077],[0.0,0.0,0.0,0.0,0.0,0.0,0.0,0.0,0.0,0.0,0.0,0.0,0.0,0.0,0.0,0.0,0.0,0.0,0.0,0.0,0.0,0.0,0.0,0.0,0.0,0.0,0.0,0.0,0.0,0.0,2.0204,1.9076,1.517,1.6668,2.1612,1.8944,1.7107,1.9944,1.8004],[0.0,0.0,0.0,0.0,0.0,0.0,0.0,0.0,0.0,0.0,0.0,0.0,0.0,0.0,0.0,0.0,0.0,0.0,0.0,0.0,0.0,0.0,0.0,0.0,0.0,0.0,0.0,0.0,0.0,0.0,2.0272,1.8087,2.1697,2.1738,2.13,2.1032,2.1543,1.6934,1.7992],[0.0,0.0,0.0,0.0,0.0,0.0,0.0,0.0,0.0,0.0,0.0,0.0,0.0,0.0,0.0,0.0,0.0,0.0,0.0,0.0,0.0,0.0,0.0,0.0,0.0,0.0,0.0,0.0,0.0,0.0,1.3708,1.4385,1.0947,0.9284,0.8375,0.912,1.2706,1.0857,1.7792],[0.0,0.0,0.0,0.0,0.0,0.0,0.0,0.0,0.0,0.0,0.0,0.0,0.0,0.0,0.0,0.0,0.0,0.0,0.0,0.0,0.0,0.0,0.0,0.0,0.0,0.0,0.0,0.0,0.0,0.0,1.5599,1.4536,1.6612,1.5038,1.8521,1.9165,2.1361,1.8835,1.7696],[0.0,0.0,0.0,0.0,0.0,0.0,0.0,0.0,0.0,0.0,0.0,0.0,0.0,0.0,0.0,0.0,0.0,0.0,0.0,0.0,0.0,0.0,0.0,0.0,0.0,0.0,0.0,0.0,0.0,0.0,1.8148,1.9885,2.2273,2.2377,1.6227,1.5985,1.4354,1.3661,1.7654],[0.0,0.0,0.0,0.0,0.0,0.0,0.0,0.0,0.0,0.0,0.0,0.0,0.0,0.0,0.0,0.0,0.0,0.0,0.0,0.0,0.0,0.0,0.0,0.0,0.0,0.0,0.0,0.0,0.0,0.0,0.0,0.0,0.0,0.0,0.0,0.0,1.2001,1.0286,1.6661],[0.0,0.0,0.0,0.0,0.0,0.0,0.0,0.0,0.0,0.0,0.0,0.0,0.0,0.0,0.0,0.0,0.0,0.0,0.0,0.0,0.0,0.0,0.0,0.0,0.0,0.0,0.0,0.0,0.0,0.0,0.0,0.0,1.0895,1.0901,1.1197,1.1174,1.3836,1.5154,1.6596],[0.0,0.0,0.0,0.0,0.0,0.0,0.0,0.0,0.0,0.0,0.0,0.0,0.0,0.0,0.0,0.0,0.0,0.0,0.0,0.0,0.0,0.0,0.0,0.0,0.0,0.0,0.0,0.0,0.0,0.0,0.0,0.0,0.0,0.0,0.3609,0.4228,1.3785,1.4681,1.6529],[0.0,0.0,0.0,0.0,0.0,0.0,0.0,0.0,0.0,0.0,0.0,0.0,0.0,0.0,0.0,0.0,0.0,0.0,0.0,0.0,0.0,0.0,0.0,0.0,0.0,0.0,0.0,0.0,0.0,0.0,0.0,0.0,0.0,0.0,0.426,0.4774,1.1316,1.2333,1.6459],[0.0,0.0,0.0,0.0,0.0,0.0,0.0,0.0,0.0,0.0,0.0,0.0,0.0,0.0,0.0,0.0,0.0,0.0,0.0,0.0,0.0,0.0,0.0,0.0,0.0,0.0,0.0,0.0,0.0,0.0,1.9977,2.1055,1.8057,2.2541,1.9128,1.8263,2.3182,2.5907,1.625],[0.0,0.0,0.0,0.0,0.0,0.0,0.0,0.0,0.0,0.0,0.0,0.0,0.0,0.0,0.0,0.0,0.0,0.0,0.0,0.0,0.0,0.0,0.0,0.0,0.0,0.0,0.0,0.0,0.0,0.0,2.0549,2.0004,1.9147,2.0277,1.9746,2.1697,2.0136,2.0472,1.5833],[0.0,0.0,0.0,0.0,0.0,0.0,0.0,0.0,0.0,0.0,0.0,0.0,0.0,0.0,0.0,0.0,0.0,0.0,0.0,0.0,0.0,0.0,0.0,0.0,0.0,0.0,0.0,0.0,0.0,0.0,1.6614,1.5209,1.7196,1.7192,1.8351,1.7294,1.7168,1.8365,1.5806],[0.0,0.0,0.0,0.0,0.0,0.0,0.0,0.0,0.0,0.0,0.0,0.0,0.0,0.0,0.0,0.0,0.0,0.0,0.0,0.0,0.0,0.0,0.0,0.0,0.0,0.0,0.0,0.0,0.0,0.0,2.3349,2.381,1.6491,1.4704,1.8909,1.9997,1.98,1.6686,1.5784],[0.0,0.0,0.0,0.0,0.0,0.0,0.0,0.0,0.0,0.0,0.0,0.0,0.0,0.0,0.0,0.0,0.0,0.0,0.0,0.0,0.0,0.0,0.0,0.0,0.0,0.0,0.0,0.0,0.0,0.0,0.0,0.0,0.0,0.0,0.0,0.0,1.0926,1.3952,1.4395],[0.0,0.0,0.0,0.0,0.0,0.0,0.0,0.0,0.0,0.0,0.0,0.0,0.0,0.0,0.0,0.0,0.0,0.0,0.0,0.0,0.0,0.0,0.0,0.0,0.0,0.0,0.0,0.0,0.0,0.0,0.0,0.0,0.0,0.0,0.0,0.0,0.692,0.6138,1.4117],[0.0,0.0,0.0,0.0,0.0,0.0,0.0,0.0,0.0,0.0,0.0,0.0,0.0,0.0,0.0,0.0,0.0,0.0,0.0,0.0,0.0,0.0,0.0,0.0,0.0,0.0,0.0,0.0,0.0,0.0,1.2745,1.5168,1.7947,1.6013,1.4842,1.2686,1.7112,1.6679,1.3894],[0.0,0.0,0.0,0.0,0.0,0.0,0.0,0.0,0.0,0.0,0.0,0.0,0.0,0.0,0.0,0.0,0.0,0.0,0.0,0.0,0.0,0.0,0.0,0.0,0.0,0.0,0.0,0.0,0.0,0.0,1.3566,1.7018,1.6904,1.4464,1.5908,1.7699,1.1982,1.2104,1.387],[0.0,0.0,0.0,0.0,0.0,0.0,0.0,0.0,0.0,0.0,0.0,0.0,0.0,0.0,0.0,0.0,0.0,0.0,0.0,0.0,0.0,0.0,0.0,0.0,0.0,0.0,0.0,0.0,0.0,0.0,1.3032,1.3584,1.3767,1.2418,1.1575,1.1526,1.3917,1.4983,1.3693],[0.0,0.0,0.0,0.0,0.0,0.0,0.0,0.0,0.0,0.0,0.0,0.0,0.0,0.0,0.0,0.0,0.0,0.0,0.0,0.0,0.0,0.0,0.0,0.0,0.0,0.0,0.0,0.0,0.0,0.0,0.3623,0.3749,0.7688,0.8676,1.4057,1.7285,1.9876,2.1868,1.3572],[0.0,0.0,0.0,0.0,0.0,0.0,0.0,0.0,0.0,0.0,0.0,0.0,0.0,0.0,0.0,0.0,0.0,0.0,0.0,0.0,0.0,0.0,0.0,0.0,0.0,0.0,0.0,0.0,0.0,0.0,1.5538,1.5909,1.3744,1.9456,1.7882,1.5386,1.2344,1.3145,1.3291],[0.0,0.0,0.0,0.0,0.0,0.0,0.0,0.0,0.0,0.0,0.0,0.0,0.0,0.0,0.0,0.0,0.0,0.0,0.0,0.0,0.0,0.0,0.0,0.0,0.0,0.0,0.0,0.0,0.0,0.0,1.0595,1.0848,1.2017,1.3015,0.9621,0.8413,1.2247,1.3107,1.2692],[0.0,0.0,0.0,0.0,0.0,0.0,0.0,0.0,0.0,0.0,0.0,0.0,0.0,0.0,0.0,0.0,0.0,0.0,0.0,0.0,0.0,0.0,0.0,0.0,0.0,0.0,0.0,0.0,0.0,0.0,1.2611,0.9648,1.132,1.1428,1.5124,1.4228,1.5278,1.3942,1.2129],[0.0,0.0,0.0,0.0,0.0,0.0,0.0,0.0,0.0,0.0,0.0,0.0,0.0,0.0,0.0,0.0,0.0,0.0,0.0,0.0,0.0,0.0,0.0,0.0,0.0,0.0,0.0,0.0,0.0,0.0,1.7285,1.7158,1.8349,1.7075,1.0823,0.8547,1.328,1.3987,1.2088],[0.0,0.0,0.0,0.0,0.0,0.0,0.0,0.0,0.0,0.0,0.0,0.0,0.0,0.0,0.0,0.0,0.0,0.0,0.0,0.0,0.0,0.0,0.0,0.0,0.0,0.0,0.0,0.0,0.0,0.0,0.0,0.0,0.0,0.0,0.0,0.0,0.0,0.0,1.1517],[0.0,0.0,0.0,0.0,0.0,0.0,0.0,0.0,0.0,0.0,0.0,0.0,0.0,0.0,0.0,0.0,0.0,0.0,0.0,0.0,0.0,0.0,0.0,0.0,0.0,0.0,0.0,0.0,0.0,0.0,1.0287,1.0623,1.0479,0.863,1.032,0.9954,1.0585,1.1288,1.1426],[0.0,0.0,0.0,0.0,0.0,0.0,0.0,0.0,0.0,0.0,0.0,0.0,0.0,0.0,0.0,0.0,0.0,0.0,0.0,0.0,0.0,0.0,0.0,0.0,0.0,0.0,0.0,0.0,0.0,0.0,0.5972,0.7429,0.7255,0.806,0.6077,0.6915,0.8091,0.8216,1.0547],[0.0,0.0,0.0,0.0,0.0,0.0,0.0,0.0,0.0,0.0,0.0,0.0,0.0,0.0,0.0,0.0,0.0,0.0,0.0,0.0,0.0,0.0,0.0,0.0,0.0,0.0,0.0,0.0,0.0,0.0,1.7499,1.8051,1.7818,1.541,1.9545,1.8562,2.0121,1.7767,1.0447],[0.0,0.0,0.0,0.0,0.0,0.0,0.0,0.0,0.0,0.0,0.0,0.0,0.0,0.0,0.0,0.0,0.0,0.0,0.0,0.0,0.0,0.0,0.0,0.0,0.0,0.0,0.0,0.0,0.0,0.0,0.0,0.0,0.0,0.0,0.0,0.0,0.0,0.0,1.0388],[0.0,0.0,0.0,0.0,0.0,0.0,0.0,0.0,0.0,0.0,0.0,0.0,0.0,0.0,0.0,0.0,0.0,0.0,0.0,0.0,0.0,0.0,0.0,0.0,0.0,0.0,0.0,0.0,0.0,0.0,1.8142,1.9434,0.9361,0.864,1.2615,1.2757,2.0114,2.0094,0.9745],[0.0,0.0,0.0,0.0,0.0,0.0,0.0,0.0,0.0,0.0,0.0,0.0,0.0,0.0,0.0,0.0,0.0,0.0,0.0,0.0,0.0,0.0,0.0,0.0,0.0,0.0,0.0,0.0,0.0,0.0,0.7924,0.9649,1.0552,1.0736,1.2548,1.2573,1.5637,1.3328,0.9503],[0.0,0.0,0.0,0.0,0.0,0.0,0.0,0.0,0.0,0.0,0.0,0.0,0.0,0.0,0.0,0.0,0.0,0.0,0.0,0.0,0.0,0.0,0.0,0.0,0.0,0.0,0.0,0.0,0.0,0.0,1.625,1.9598,1.7104,1.4911,1.7687,1.8838,1.7985,1.3511,0.9287],[0.0,0.0,0.0,0.0,0.0,0.0,0.0,0.0,0.0,0.0,0.0,0.0,0.0,0.0,0.0,0.0,0.0,0.0,0.0,0.0,0.0,0.0,0.0,0.0,0.0,0.0,0.0,0.0,0.0,0.0,0.9899,0.9843,0.9069,1.111,1.039,1.046,0.8613,0.9273,0.9252],[0.0,0.0,0.0,0.0,0.0,0.0,0.0,0.0,0.0,0.0,0.0,0.0,0.0,0.0,0.0,0.0,0.0,0.0,0.0,0.0,0.0,0.0,0.0,0.0,0.0,0.0,0.0,0.0,0.0,0.0,0.0,0.0,0.0,0.0,0.0,0.0,0.0,0.0,0.7762],[0.0,0.0,0.0,0.0,0.0,0.0,0.0,0.0,0.0,0.0,0.0,0.0,0.0,0.0,0.0,0.0,0.0,0.0,0.0,0.0,0.0,0.0,0.0,0.0,0.0,0.0,0.0,0.0,0.0,0.0,2.1438,2.2181,2.2114,2.3233,1.5512,1.6489,1.432,1.4331,0.733],[0.0,0.0,0.0,0.0,0.0,0.0,0.0,0.0,0.0,0.0,0.0,0.0,0.0,0.0,0.0,0.0,0.0,0.0,0.0,0.0,0.0,0.0,0.0,0.0,0.0,0.0,0.0,0.0,0.0,0.0,1.4543,1.549,1.2473,1.1621,1.2383,1.2678,0.9129,0.7611,0.6888],[0.0,0.0,0.0,0.0,0.0,0.0,0.0,0.0,0.0,0.0,0.0,0.0,0.0,0.0,0.0,0.0,0.0,0.0,0.0,0.0,0.0,0.0,0.0,0.0,0.0,0.0,0.0,0.0,0.0,0.0,1.1423,1.0143,1.0202,1.0441,1.0289,1.0307,0.8096,0.755,0.6865],[0.0,0.0,0.0,0.0,0.0,0.0,0.0,0.0,0.0,0.0,0.0,0.0,0.0,0.0,0.0,0.0,0.0,0.0,0.0,0.0,0.0,0.0,0.0,0.0,0.0,0.0,0.0,0.0,0.0,0.0,0.5642,0.6166,1.3185,1.4543,1.6452,1.5659,1.8305,1.4928,0.6494],[0.0,0.0,0.0,0.0,0.0,0.0,0.0,0.0,0.0,0.0,0.0,0.0,0.0,0.0,0.0,0.0,0.0,0.0,0.0,0.0,0.0,0.0,0.0,0.0,0.0,0.0,0.0,0.0,0.0,0.0,1.1478,1.2357,1.2171,0.9323,0.8315,0.9224,0.6845,0.6044,0.6339],[0.0,0.0,0.0,0.0,0.0,0.0,0.0,0.0,0.0,0.0,0.0,0.0,0.0,0.0,0.0,0.0,0.0,0.0,0.0,0.0,0.0,0.0,0.0,0.0,0.0,0.0,0.0,0.0,0.0,0.0,1.2745,1.1589,1.1329,1.0038,1.4239,1.1343,0.9474,1.1458,0.5499],[0.0,0.0,0.0,0.0,0.0,0.0,0.0,0.0,0.0,0.0,0.0,0.0,0.0,0.0,0.0,0.0,0.0,0.0,0.0,0.0,0.0,0.0,0.0,0.0,0.0,0.0,0.0,0.0,0.0,0.0,1.4023,1.22,1.1601,1.0088,1.5035,1.0775,0.5781,0.4966,0.5429],[0.0,0.0,0.0,0.0,0.0,0.0,0.0,0.0,0.0,0.0,0.0,0.0,0.0,0.0,0.0,0.0,0.0,0.0,0.0,0.0,0.0,0.0,0.0,0.0,0.0,0.0,0.0,0.0,0.0,0.0,0.0,0.0,0.5151,0.3835,0.4978,0.5465,0.6271,0.535,0.5339],[0.0,0.0,0.0,0.0,0.0,0.0,0.0,0.0,0.0,0.0,0.0,0.0,0.0,0.0,0.0,0.0,0.0,0.0,0.0,0.0,0.0,0.0,0.0,0.0,0.0,0.0,0.0,0.0,0.0,0.0,1.0067,0.8302,0.651,0.592,0.5978,0.6156,0.628,0.5475,0.4836],[0.0,0.0,0.0,0.0,0.0,0.0,0.0,0.0,0.0,0.0,0.0,0.0,0.0,0.0,0.0,0.0,0.0,0.0,0.0,0.0,0.0,0.0,0.0,0.0,0.0,0.0,0.0,0.0,0.0,0.0,0.8163,0.5997,0.9977,1.1079,0.807,0.8807,0.9411,0.9565,0.4386],[0.0,0.0,0.0,0.0,0.0,0.0,0.0,0.0,0.0,0.0,0.0,0.0,0.0,0.0,0.0,0.0,0.0,0.0,0.0,0.0,0.0,0.0,0.0,0.0,0.0,0.0,0.0,0.0,0.0,0.0,1.01,0.81,2.48,2.52,1.53,1.34,0.51,0.53,0.36],[0.0,0.0,0.0,0.0,0.0,0.0,0.0,0.0,0.0,0.0,0.0,0.0,0.0,0.0,0.0,0.0,0.0,0.0,0.0,0.0,0.0,0.0,0.0,0.0,0.0,0.0,0.0,0.0,0.0,0.0,0.0,0.0,0.0,0.0,0.0,0.0,0.0,0.0,0.3527],[0.0,0.0,0.0,0.0,0.0,0.0,0.0,0.0,0.0,0.0,0.0,0.0,0.0,0.0,0.0,0.0,0.0,0.0,0.0,0.0,0.0,0.0,0.0,0.0,0.0,0.0,0.0,0.0,0.0,0.0,1.085,0.9427,1.1249,1.0924,1.6251,1.7379,1.3257,1.3782,0.1988],[0.0,0.0,0.0,0.0,0.0,0.0,0.0,0.0,0.0,0.0,0.0,0.0,0.0,0.0,0.0,0.0,0.0,0.0,0.0,0.0,0.0,0.0,0.0,0.0,0.0,0.0,0.0,0.0,0.0,0.0,0.0,0.0,0.0,0.0,0.0,0.0,0.0,0.0,0.0692],[0.0,0.0,0.0,0.0,0.0,0.0,0.0,0.0,0.0,0.0,0.0,0.0,0.0,0.0,0.0,0.0,0.0,0.0,0.0,0.0,0.0,0.0,0.0,0.0,0.0,0.0,0.0,0.0,0.0,0.0,0.0,0.0,0.0,0.0,0.0,0.0,0.2316,0.2423,0.0388],[0.0,0.0,0.0,0.0,0.0,0.0,0.0,0.0,0.0,0.0,0.0,0.0,0.0,0.0,0.0,0.0,0.0,0.0,0.0,0.0,0.0,0.0,0.0,0.0,0.0,0.0,0.0,0.0,0.0,0.0,1.0044,0.8567,0.595,0.4476,0.3108,0.26,0.0,0.0,0.0],[0.0,0.0,0.0,0.0,0.0,0.0,0.0,0.0,0.0,0.0,0.0,0.0,0.0,0.0,0.0,0.0,0.0,0.0,0.0,0.0,0.0,0.0,0.0,0.0,0.0,0.0,0.0,0.0,0.0,0.0,1.2812,1.0698,0.9975,0.8059,0.9132,0.9867,0.8643,0.8914,0.0],[0.0,0.0,0.0,0.0,0.0,0.0,0.0,0.0,0.0,0.0,0.0,0.0,0.0,0.0,0.0,0.0,0.0,0.0,0.0,0.0,0.0,0.0,0.0,0.0,0.0,0.0,0.0,0.0,0.0,0.0,1.4698,1.3454,1.5257,1.2952,0.9737,0.8014,0.6917,0.4866,0.0],[0.0,0.0,0.0,0.0,0.0,0.0,0.0,0.0,0.0,0.0,0.0,0.0,0.0,0.0,0.0,0.0,0.0,0.0,0.0,0.0,0.0,0.0,0.0,0.0,0.0,0.0,0.0,0.0,0.0,0.0,1.657,2.1158,1.4282,1.3067,1.1575,0.8802,0.0,0.0,0.0],[0.0,0.0,0.0,0.0,0.0,0.0,0.0,0.0,0.0,0.0,0.0,0.0,0.0,0.0,0.0,0.0,0.0,0.0,0.0,0.0,0.0,0.0,0.0,0.0,0.0,0.0,0.0,0.0,0.0,0.0,0.337,0.188,0.0,0.0,0.0,0.0,0.0,0.0,0.0],[0.0,0.0,0.0,0.0,0.0,0.0,0.0,0.0,0.0,0.0,0.0,0.0,0.0,0.0,0.0,0.0,0.0,0.0,0.0,0.0,0.0,0.0,0.0,0.0,0.0,0.0,0.0,0.0,0.0,0.0,0.9737,0.8709,0.6219,1.0033,0.0,0.0,0.0,0.0,0.0],[0.0,0.0,0.0,0.0,0.0,0.0,0.0,0.0,0.0,0.0,0.0,0.0,0.0,0.0,0.0,0.0,0.0,0.0,0.0,0.0,0.0,0.0,0.0,0.0,0.0,0.0,0.0,0.0,0.0,0.0,0.6788,0.8456,0.0,0.0,0.0,0.0,0.0,0.0,0.0],[0.0,0.0,0.0,0.0,0.0,0.0,0.0,0.0,0.0,0.0,0.0,0.0,0.0,0.0,0.0,0.0,0.0,0.0,0.0,0.0,0.0,0.0,0.0,0.0,0.0,0.0,0.0,0.0,0.0,0.0,0.6887,0.7928,0.585,0.6396,0.0,0.0,0.0,0.0,0.0],[0.0,0.0,0.0,0.0,0.0,0.0,0.0,0.0,0.0,0.0,0.0,0.0,0.0,0.0,0.0,0.0,0.0,0.0,0.0,0.0,0.0,0.0,0.0,0.0,0.0,0.0,0.0,0.0,0.0,0.0,0.9565,0.8039,0.9344,1.0711,1.0166,0.9351,0.4108,0.3897,0.0],[0.0,0.0,0.0,0.0,0.0,0.0,0.0,0.0,0.0,0.0,0.0,0.0,0.0,0.0,0.0,0.0,0.0,0.0,0.0,0.0,0.0,0.0,0.0,0.0,0.0,0.0,0.0,0.0,0.0,0.0,1.8757,1.609,1.7631,2.5611,2.0375,1.8988,0.0,0.0,0.0],[0.0,0.0,0.0,0.0,0.0,0.0,0.0,0.0,0.0,0.0,0.0,0.0,0.0,0.0,0.0,0.0,0.0,0.0,0.0,0.0,0.0,0.0,0.0,0.0,0.0,0.0,0.0,0.0,0.0,0.0,1.0564,1.1098,0.3861,0.3286,0.379,0.5547,0.0,0.0,0.0],[0.0,0.0,0.0,0.0,0.0,0.0,0.0,0.0,0.0,0.0,0.0,0.0,0.0,0.0,0.0,0.0,0.0,0.0,0.0,0.0,0.0,0.0,0.0,0.0,0.0,0.0,0.0,0.0,0.0,0.0,2.5772,2.517,2.2887,2.2135,2.4011,2.733,2.6838,2.8123,0.0],[0.0,0.0,0.0,0.0,0.0,0.0,0.0,0.0,0.0,0.0,0.0,0.0,0.0,0.0,0.0,0.0,0.0,0.0,0.0,0.0,0.0,0.0,0.0,0.0,0.0,0.0,0.0,0.0,0.0,0.0,0.908,0.6984,0.7467,0.6098,0.3747,0.3621,0.0,0.0,0.0],[0.0,0.0,0.0,0.0,0.0,0.0,0.0,0.0,0.0,0.0,0.0,0.0,0.0,0.0,0.0,0.0,0.0,0.0,0.0,0.0,0.0,0.0,0.0,0.0,0.0,0.0,0.0,0.0,0.0,0.0,1.1404,1.4637,1.1202,1.3834,0.7043,0.5155,0.1768,0.1344,0.0],[0.0,0.0,0.0,0.0,0.0,0.0,0.0,0.0,0.0,0.0,0.0,0.0,0.0,0.0,0.0,0.0,0.0,0.0,0.0,0.0,0.0,0.0,0.0,0.0,0.0,0.0,0.0,0.0,0.0,0.0,0.7795,0.7572,0.7231,0.8022,0.779,0.6648,0.0,0.0,0.0],[0.0,0.0,0.0,0.0,0.0,0.0,0.0,0.0,0.0,0.0,0.0,0.0,0.0,0.0,0.0,0.0,0.0,0.0,0.0,0.0,0.0,0.0,0.0,0.0,0.0,0.0,0.0,0.0,0.0,0.0,0.4633,0.4489,0.4103,0.4097,0.1372,0.1209,0.0,0.0,0.0],[0.0,0.0,0.0,0.0,0.0,0.0,0.0,0.0,0.0,0.0,0.0,0.0,0.0,0.0,0.0,0.0,0.0,0.0,0.0,0.0,0.0,0.0,0.0,0.0,0.0,0.0,0.0,0.0,0.0,0.0,0.7884,0.8918,0.9804,1.2122,1.2852,1.4626,0.0,0.0,0.0],[0.0,0.0,0.0,0.0,0.0,0.0,0.0,0.0,0.0,0.0,0.0,0.0,0.0,0.0,0.0,0.0,0.0,0.0,0.0,0.0,0.0,0.0,0.0,0.0,0.0,0.0,0.0,0.0,0.0,0.0,1.0293,1.0226,1.0925,0.8871,0.8997,0.9371,0.0,0.0,0.0],[0.0,0.0,0.0,0.0,0.0,0.0,0.0,0.0,0.0,0.0,0.0,0.0,0.0,0.0,0.0,0.0,0.0,0.0,0.0,0.0,0.0,0.0,0.0,0.0,0.0,0.0,0.0,0.0,0.0,0.0,0.6753,0.7214,0.0,0.0,0.0,0.0,0.0,0.0,0.0],[0.0,0.0,0.0,0.0,0.0,0.0,0.0,0.0,0.0,0.0,0.0,0.0,0.0,0.0,0.0,0.0,0.0,0.0,0.0,0.0,0.0,0.0,0.0,0.0,0.0,0.0,0.0,0.0,0.0,0.0,1.215,1.2057,0.8303,0.7887,0.6022,0.7048,0.0,0.0,0.0]],"VXNFMH.F-LU^JULIAN(OS_TOP_HLDG_TOTPCPRT(ALL,42064,45627,CQ,,ALL,EQ).DATES)":"#NUM","VXNFMH.F-LU^DATE(0)":"3/13/25","VXNFMH.F-LU^JULIAN(DATE(0).DATES)":"#NUM","VXNFMH.F-LU^FORMULA_DESCRIPTION(\"DATE\")":"Date: MM/DD/YY","VXNFMH.F-LU^DATE(42064)":"2/27/15","VXNFMH.F-LU^JULIAN(DATE(42064).DATES)":"#NUM","VXNFMH.F-LU^DATE(42064,45627)":["2/27/15","3/02/15","3/03/15","3/04/15","3/05/15","3/06/15","3/09/15","3/10/15","3/11/15","3/12/15","3/13/15","3/16/15","3/17/15","3/18/15","3/19/15","3/20/15","3/23/15","3/24/15","3/25/15","3/26/15","3/27/15","3/30/15","3/31/15","4/01/15","4/02/15","4/07/15","4/08/15","4/09/15","4/10/15","4/13/15","4/14/15","4/15/15","4/16/15","4/17/15","4/20/15","4/21/15","4/22/15","4/23/15","4/24/15","4/27/15","4/28/15","4/29/15","4/30/15","5/04/15","5/05/15","5/06/15","5/07/15","5/08/15","5/11/15","5/12/15","5/13/15","5/14/15","5/15/15","5/18/15","5/19/15","5/20/15","5/21/15","5/22/15","5/25/15","5/26/15","5/27/15","5/28/15","5/29/15","6/01/15","6/02/15","6/03/15","6/04/15","6/05/15","6/08/15","6/09/15","6/10/15","6/11/15","6/12/15","6/15/15","6/16/15","6/17/15","6/18/15","6/19/15","6/22/15","6/23/15","6/24/15","6/25/15","6/26/15","6/29/15","6/30/15","7/01/15","7/02/15","7/03/15","7/06/15","7/07/15","7/08/15","7/09/15","7/10/15","7/13/15","7/14/15","7/15/15","7/16/15","7/17/15","7/20/15","7/21/15","7/22/15","7/23/15","7/24/15","7/27/15","7/28/15","7/29/15","7/30/15","7/31/15","8/03/15","8/04/15","8/05/15","8/06/15","8/07/15","8/10/15","8/11/15","8/12/15","8/13/15","8/14/15","8/17/15","8/18/15","8/19/15","8/20/15","8/21/15","8/24/15","8/25/15","8/26/15","8/27/15","8/28/15","8/31/15","9/01/15","9/02/15","9/03/15","9/04/15","9/07/15","9/08/15","9/09/15","9/10/15","9/11/15","9/14/15","9/15/15","9/16/15","9/17/15","9/18/15","9/21/15","9/22/15","9/23/15","9/24/15","9/25/15","9/28/15","9/29/15","9/30/15","10/01/15","10/02/15","10/05/15","10/06/15","10/07/15","10/08/15","10/09/15","10/12/15","10/13/15","10/14/15","10/15/15","10/16/15","10/19/15","10/20/15","10/21/15","10/22/15","10/23/15","10/26/15","10/27/15","10/28/15","10/29/15","10/30/15","11/02/15","11/03/15","11/04/15","11/05/15","11/06/15","11/09/15","11/10/15","11/11/15","11/12/15","11/13/15","11/16/15","11/17/15","11/18/15","11/19/15","11/20/15","11/23/15","11/24/15","11/25/15","11/26/15","11/27/15","11/30/15","12/01/15","12/02/15","12/03/15","12/04/15","12/07/15","12/08/15","12/09/15","12/10/15","12/11/15","12/14/15","12/15/15","12/16/15","12/17/15","12/18/15","12/21/15","12/22/15","12/23/15","12/24/15","12/28/15","12/29/15","12/30/15","12/31/15","1/04/16","1/05/16","1/06/16","1/07/16","1/08/16","1/11/16","1/12/16","1/13/16","1/14/16","1/15/16","1/18/16","1/19/16","1/20/16","1/21/16","1/22/16","1/25/16","1/26/16","1/27/16","1/28/16","1/29/16","2/01/16","2/02/16","2/03/16","2/04/16","2/05/16","2/08/16","2/09/16","2/10/16","2/11/16","2/12/16","2/15/16","2/16/16","2/17/16","2/18/16","2/19/16","2/22/16","2/23/16","2/24/16","2/25/16","2/26/16","2/29/16","3/01/16","3/02/16","3/03/16","3/04/16","3/07/16","3/08/16","3/09/16","3/10/16","3/11/16","3/14/16","3/15/16","3/16/16","3/17/16","3/18/16","3/21/16","3/22/16","3/23/16","3/24/16","3/29/16","3/30/16","3/31/16","4/01/16","4/04/16","4/05/16","4/06/16","4/07/16","4/08/16","4/11/16","4/12/16","4/13/16","4/14/16","4/15/16","4/18/16","4/19/16","4/20/16","4/21/16","4/22/16","4/25/16","4/26/16","4/27/16","4/28/16","4/29/16","5/02/16","5/03/16","5/04/16","5/05/16","5/06/16","5/09/16","5/10/16","5/11/16","5/12/16","5/13/16","5/16/16","5/17/16","5/18/16","5/19/16","5/20/16","5/23/16","5/24/16","5/25/16","5/26/16","5/27/16","5/30/16","5/31/16","6/01/16","6/02/16","6/03/16","6/06/16","6/07/16","6/08/16","6/09/16","6/10/16","6/13/16","6/14/16","6/15/16","6/16/16","6/17/16","6/20/16","6/21/16","6/22/16","6/23/16","6/24/16","6/27/16","6/28/16","6/29/16","6/30/16","7/01/16","7/04/16","7/05/16","7/06/16","7/07/16","7/08/16","7/11/16","7/12/16","7/13/16","7/14/16","7/15/16","7/18/16","7/19/16","7/20/16","7/21/16","7/22/16","7/25/16","7/26/16","7/27/16","7/28/16","7/29/16","8/01/16","8/02/16","8/03/16","8/04/16","8/05/16","8/08/16","8/09/16","8/10/16","8/11/16","8/12/16","8/15/16","8/16/16","8/17/16","8/18/16","8/19/16","8/22/16","8/23/16","8/24/16","8/25/16","8/26/16","8/29/16","8/30/16","8/31/16","9/01/16","9/02/16","9/05/16","9/06/16","9/07/16","9/08/16","9/09/16","9/12/16","9/13/16","9/14/16","9/15/16","9/16/16","9/19/16","9/20/16","9/21/16","9/22/16","9/23/16","9/26/16","9/27/16","9/28/16","9/29/16","9/30/16","10/03/16","10/04/16","10/05/16","10/06/16","10/07/16","10/10/16","10/11/16","10/12/16","10/13/16","10/14/16","10/17/16","10/18/16","10/19/16","10/20/16","10/21/16","10/24/16","10/25/16","10/26/16","10/27/16","10/28/16","10/31/16","11/01/16","11/02/16","11/03/16","11/04/16","11/07/16","11/08/16","11/09/16","11/10/16","11/11/16","11/14/16","11/15/16","11/16/16","11/17/16","11/18/16","11/21/16","11/22/16","11/23/16","11/24/16","11/25/16","11/28/16","11/29/16","11/30/16","12/01/16","12/02/16","12/05/16","12/06/16","12/07/16","12/08/16","12/09/16","12/12/16","12/13/16","12/14/16","12/15/16","12/16/16","12/19/16","12/20/16","12/21/16","12/22/16","12/23/16","12/27/16","12/28/16","12/29/16","12/30/16","1/02/17","1/03/17","1/04/17","1/05/17","1/06/17","1/09/17","1/10/17","1/11/17","1/12/17","1/13/17","1/16/17","1/17/17","1/18/17","1/19/17","1/20/17","1/23/17","1/24/17","1/25/17","1/26/17","1/27/17","1/30/17","1/31/17","2/01/17","2/02/17","2/03/17","2/06/17","2/07/17","2/08/17","2/09/17","2/10/17","2/13/17","2/14/17","2/15/17","2/16/17","2/17/17","2/20/17","2/21/17","2/22/17","2/23/17","2/24/17","2/27/17","2/28/17","3/01/17","3/02/17","3/03/17","3/06/17","3/07/17","3/08/17","3/09/17","3/10/17","3/13/17","3/14/17","3/15/17","3/16/17","3/17/17","3/20/17","3/21/17","3/22/17","3/23/17","3/24/17","3/27/17","3/28/17","3/29/17","3/30/17","3/31/17","4/03/17","4/04/17","4/05/17","4/06/17","4/07/17","4/10/17","4/11/17","4/12/17","4/13/17","4/18/17","4/19/17","4/20/17","4/21/17","4/24/17","4/25/17","4/26/17","4/27/17","4/28/17","5/02/17","5/03/17","5/04/17","5/05/17","5/08/17","5/09/17","5/10/17","5/11/17","5/12/17","5/15/17","5/16/17","5/17/17","5/18/17","5/19/17","5/22/17","5/23/17","5/24/17","5/25/17","5/26/17","5/29/17","5/30/17","5/31/17","6/01/17","6/02/17","6/05/17","6/06/17","6/07/17","6/08/17","6/09/17","6/12/17","6/13/17","6/14/17","6/15/17","6/16/17","6/19/17","6/20/17","6/21/17","6/22/17","6/23/17","6/26/17","6/27/17","6/28/17","6/29/17","6/30/17","7/03/17","7/04/17","7/05/17","7/06/17","7/07/17","7/10/17","7/11/17","7/12/17","7/13/17","7/14/17","7/17/17","7/18/17","7/19/17","7/20/17","7/21/17","7/24/17","7/25/17","7/26/17","7/27/17","7/28/17","7/31/17","8/01/17","8/02/17","8/03/17","8/04/17","8/07/17","8/08/17","8/09/17","8/10/17","8/11/17","8/14/17","8/15/17","8/16/17","8/17/17","8/18/17","8/21/17","8/22/17","8/23/17","8/24/17","8/25/17","8/28/17","8/29/17","8/30/17","8/31/17","9/01/17","9/04/17","9/05/17","9/06/17","9/07/17","9/08/17","9/11/17","9/12/17","9/13/17","9/14/17","9/15/17","9/18/17","9/19/17","9/20/17","9/21/17","9/22/17","9/25/17","9/26/17","9/27/17","9/28/17","9/29/17","10/02/17","10/03/17","10/04/17","10/05/17","10/06/17","10/09/17","10/10/17","10/11/17","10/12/17","10/13/17","10/16/17","10/17/17","10/18/17","10/19/17","10/20/17","10/23/17","10/24/17","10/25/17","10/26/17","10/27/17","10/30/17","10/31/17","11/01/17","11/02/17","11/03/17","11/06/17","11/07/17","11/08/17","11/09/17","11/10/17","11/13/17","11/14/17","11/15/17","11/16/17","11/17/17","11/20/17","11/21/17","11/22/17","11/23/17","11/24/17","11/27/17","11/28/17","11/29/17","11/30/17","12/01/17","12/04/17","12/05/17","12/06/17","12/07/17","12/08/17","12/11/17","12/12/17","12/13/17","12/14/17","12/15/17","12/18/17","12/19/17","12/20/17","12/21/17","12/22/17","12/27/17","12/28/17","12/29/17","1/02/18","1/03/18","1/04/18","1/05/18","1/08/18","1/09/18","1/10/18","1/11/18","1/12/18","1/15/18","1/16/18","1/17/18","1/18/18","1/19/18","1/22/18","1/23/18","1/24/18","1/25/18","1/26/18","1/29/18","1/30/18","1/31/18","2/01/18","2/02/18","2/05/18","2/06/18","2/07/18","2/08/18","2/09/18","2/12/18","2/13/18","2/14/18","2/15/18","2/16/18","2/19/18","2/20/18","2/21/18","2/22/18","2/23/18","2/26/18","2/27/18","2/28/18","3/01/18","3/02/18","3/05/18","3/06/18","3/07/18","3/08/18","3/09/18","3/12/18","3/13/18","3/14/18","3/15/18","3/16/18","3/19/18","3/20/18","3/21/18","3/22/18","3/23/18","3/26/18","3/27/18","3/28/18","3/29/18","4/03/18","4/04/18","4/05/18","4/06/18","4/09/18","4/10/18","4/11/18","4/12/18","4/13/18","4/16/18","4/17/18","4/18/18","4/19/18","4/20/18","4/23/18","4/24/18","4/25/18","4/26/18","4/27/18","4/30/18","5/02/18","5/03/18","5/04/18","5/07/18","5/08/18","5/09/18","5/10/18","5/11/18","5/14/18","5/15/18","5/16/18","5/17/18","5/18/18","5/21/18","5/22/18","5/23/18","5/24/18","5/25/18","5/28/18","5/29/18","5/30/18","5/31/18","6/01/18","6/04/18","6/05/18","6/06/18","6/07/18","6/08/18","6/11/18","6/12/18","6/13/18","6/14/18","6/15/18","6/18/18","6/19/18","6/20/18","6/21/18","6/22/18","6/25/18","6/26/18","6/27/18","6/28/18","6/29/18","7/02/18","7/03/18","7/04/18","7/05/18","7/06/18","7/09/18","7/10/18","7/11/18","7/12/18","7/13/18","7/16/18","7/17/18","7/18/18","7/19/18","7/20/18","7/23/18","7/24/18","7/25/18","7/26/18","7/27/18","7/30/18","7/31/18","8/01/18","8/02/18","8/03/18","8/06/18","8/07/18","8/08/18","8/09/18","8/10/18","8/13/18","8/14/18","8/15/18","8/16/18","8/17/18","8/20/18","8/21/18","8/22/18","8/23/18","8/24/18","8/27/18","8/28/18","8/29/18","8/30/18","8/31/18","9/03/18","9/04/18","9/05/18","9/06/18","9/07/18","9/10/18","9/11/18","9/12/18","9/13/18","9/14/18","9/17/18","9/18/18","9/19/18","9/20/18","9/21/18","9/24/18","9/25/18","9/26/18","9/27/18","9/28/18","10/01/18","10/02/18","10/03/18","10/04/18","10/05/18","10/08/18","10/09/18","10/10/18","10/11/18","10/12/18","10/15/18","10/16/18","10/17/18","10/18/18","10/19/18","10/22/18","10/23/18","10/24/18","10/25/18","10/26/18","10/29/18","10/30/18","10/31/18","11/01/18","11/02/18","11/05/18","11/06/18","11/07/18","11/08/18","11/09/18","11/12/18","11/13/18","11/14/18","11/15/18","11/16/18","11/19/18","11/20/18","11/21/18","11/22/18","11/23/18","11/26/18","11/27/18","11/28/18","11/29/18","11/30/18","12/03/18","12/04/18","12/05/18","12/06/18","12/07/18","12/10/18","12/11/18","12/12/18","12/13/18","12/14/18","12/17/18","12/18/18","12/19/18","12/20/18","12/21/18","12/24/18","12/27/18","12/28/18","12/31/18","1/02/19","1/03/19","1/04/19","1/07/19","1/08/19","1/09/19","1/10/19","1/11/19","1/14/19","1/15/19","1/16/19","1/17/19","1/18/19","1/21/19","1/22/19","1/23/19","1/24/19","1/25/19","1/28/19","1/29/19","1/30/19","1/31/19","2/01/19","2/04/19","2/05/19","2/06/19","2/07/19","2/08/19","2/11/19","2/12/19","2/13/19","2/14/19","2/15/19","2/18/19","2/19/19","2/20/19","2/21/19","2/22/19","2/25/19","2/26/19","2/27/19","2/28/19","3/01/19","3/04/19","3/05/19","3/06/19","3/07/19","3/08/19","3/11/19","3/12/19","3/13/19","3/14/19","3/15/19","3/18/19","3/19/19","3/20/19","3/21/19","3/22/19","3/25/19","3/26/19","3/27/19","3/28/19","3/29/19","4/01/19","4/02/19","4/03/19","4/04/19","4/05/19","4/08/19","4/09/19","4/10/19","4/11/19","4/12/19","4/15/19","4/16/19","4/17/19","4/18/19","4/23/19","4/24/19","4/25/19","4/26/19","4/29/19","4/30/19","5/02/19","5/03/19","5/06/19","5/07/19","5/08/19","5/09/19","5/10/19","5/13/19","5/14/19","5/15/19","5/16/19","5/17/19","5/20/19","5/21/19","5/22/19","5/23/19","5/24/19","5/27/19","5/28/19","5/29/19","5/30/19","5/31/19","6/03/19","6/04/19","6/05/19","6/06/19","6/07/19","6/10/19","6/11/19","6/12/19","6/13/19","6/14/19","6/17/19","6/18/19","6/19/19","6/20/19","6/21/19","6/24/19","6/25/19","6/26/19","6/27/19","6/28/19","7/01/19","7/02/19","7/03/19","7/04/19","7/05/19","7/08/19","7/09/19","7/10/19","7/11/19","7/12/19","7/15/19","7/16/19","7/17/19","7/18/19","7/19/19","7/22/19","7/23/19","7/24/19","7/25/19","7/26/19","7/29/19","7/30/19","7/31/19","8/01/19","8/02/19","8/05/19","8/06/19","8/07/19","8/08/19","8/09/19","8/12/19","8/13/19","8/14/19","8/15/19","8/16/19","8/19/19","8/20/19","8/21/19","8/22/19","8/23/19","8/26/19","8/27/19","8/28/19","8/29/19","8/30/19","9/02/19","9/03/19","9/04/19","9/05/19","9/06/19","9/09/19","9/10/19","9/11/19","9/12/19","9/13/19","9/16/19","9/17/19","9/18/19","9/19/19","9/20/19","9/23/19","9/24/19","9/25/19","9/26/19","9/27/19","9/30/19","10/01/19","10/02/19","10/03/19","10/04/19","10/07/19","10/08/19","10/09/19","10/10/19","10/11/19","10/14/19","10/15/19","10/16/19","10/17/19","10/18/19","10/21/19","10/22/19","10/23/19","10/24/19","10/25/19","10/28/19","10/29/19","10/30/19","10/31/19","11/01/19","11/04/19","11/05/19","11/06/19","11/07/19","11/08/19","11/11/19","11/12/19","11/13/19","11/14/19","11/15/19","11/18/19","11/19/19","11/20/19","11/21/19","11/22/19","11/25/19","11/26/19","11/27/19","11/28/19","11/29/19","12/02/19","12/03/19","12/04/19","12/05/19","12/06/19","12/09/19","12/10/19","12/11/19","12/12/19","12/13/19","12/16/19","12/17/19","12/18/19","12/19/19","12/20/19","12/23/19","12/24/19","12/27/19","12/30/19","12/31/19","1/02/20","1/03/20","1/06/20","1/07/20","1/08/20","1/09/20","1/10/20","1/13/20","1/14/20","1/15/20","1/16/20","1/17/20","1/20/20","1/21/20","1/22/20","1/23/20","1/24/20","1/27/20","1/28/20","1/29/20","1/30/20","1/31/20","2/03/20","2/04/20","2/05/20","2/06/20","2/07/20","2/10/20","2/11/20","2/12/20","2/13/20","2/14/20","2/17/20","2/18/20","2/19/20","2/20/20","2/21/20","2/24/20","2/25/20","2/26/20","2/27/20","2/28/20","3/02/20","3/03/20","3/04/20","3/05/20","3/06/20","3/09/20","3/10/20","3/11/20","3/12/20","3/13/20","3/16/20","3/17/20","3/18/20","3/19/20","3/20/20","3/23/20","3/24/20","3/25/20","3/26/20","3/27/20","3/30/20","3/31/20","4/01/20","4/02/20","4/03/20","4/06/20","4/07/20","4/08/20","4/09/20","4/14/20","4/15/20","4/16/20","4/17/20","4/20/20","4/21/20","4/22/20","4/23/20","4/24/20","4/27/20","4/28/20","4/29/20","4/30/20","5/04/20","5/05/20","5/06/20","5/07/20","5/08/20","5/11/20","5/12/20","5/13/20","5/14/20","5/15/20","5/18/20","5/19/20","5/20/20","5/21/20","5/22/20","5/25/20","5/26/20","5/27/20","5/28/20","5/29/20","6/01/20","6/02/20","6/03/20","6/04/20","6/05/20","6/08/20","6/09/20","6/10/20","6/11/20","6/12/20","6/15/20","6/16/20","6/17/20","6/18/20","6/19/20","6/22/20","6/23/20","6/24/20","6/25/20","6/26/20","6/29/20","6/30/20","7/01/20","7/02/20","7/03/20","7/06/20","7/07/20","7/08/20","7/09/20","7/10/20","7/13/20","7/14/20","7/15/20","7/16/20","7/17/20","7/20/20","7/21/20","7/22/20","7/23/20","7/24/20","7/27/20","7/28/20","7/29/20","7/30/20","7/31/20","8/03/20","8/04/20","8/05/20","8/06/20","8/07/20","8/10/20","8/11/20","8/12/20","8/13/20","8/14/20","8/17/20","8/18/20","8/19/20","8/20/20","8/21/20","8/24/20","8/25/20","8/26/20","8/27/20","8/28/20","8/31/20","9/01/20","9/02/20","9/03/20","9/04/20","9/07/20","9/08/20","9/09/20","9/10/20","9/11/20","9/14/20","9/15/20","9/16/20","9/17/20","9/18/20","9/21/20","9/22/20","9/23/20","9/24/20","9/25/20","9/28/20","9/29/20","9/30/20","10/01/20","10/02/20","10/05/20","10/06/20","10/07/20","10/08/20","10/09/20","10/12/20","10/13/20","10/14/20","10/15/20","10/16/20","10/19/20","10/20/20","10/21/20","10/22/20","10/23/20","10/26/20","10/27/20","10/28/20","10/29/20","10/30/20","11/02/20","11/03/20","11/04/20","11/05/20","11/06/20","11/09/20","11/10/20","11/11/20","11/12/20","11/13/20","11/16/20","11/17/20","11/18/20","11/19/20","11/20/20","11/23/20","11/24/20","11/25/20","11/26/20","11/27/20","11/30/20","12/01/20","12/02/20","12/03/20","12/04/20","12/07/20","12/08/20","12/09/20","12/10/20","12/11/20","12/14/20","12/15/20","12/16/20","12/17/20","12/18/20","12/21/20","12/22/20","12/23/20","12/24/20","12/28/20","12/29/20","12/30/20","12/31/20","1/04/21","1/05/21","1/06/21","1/07/21","1/08/21","1/11/21","1/12/21","1/13/21","1/14/21","1/15/21","1/18/21","1/19/21","1/20/21","1/21/21","1/22/21","1/25/21","1/26/21","1/27/21","1/28/21","1/29/21","2/01/21","2/02/21","2/03/21","2/04/21","2/05/21","2/08/21","2/09/21","2/10/21","2/11/21","2/12/21","2/15/21","2/16/21","2/17/21","2/18/21","2/19/21","2/22/21","2/23/21","2/24/21","2/25/21","2/26/21","3/01/21","3/02/21","3/03/21","3/04/21","3/05/21","3/08/21","3/09/21","3/10/21","3/11/21","3/12/21","3/15/21","3/16/21","3/17/21","3/18/21","3/19/21","3/22/21","3/23/21","3/24/21","3/25/21","3/26/21","3/29/21","3/30/21","3/31/21","4/01/21","4/06/21","4/07/21","4/08/21","4/09/21","4/12/21","4/13/21","4/14/21","4/15/21","4/16/21","4/19/21","4/20/21","4/21/21","4/22/21","4/23/21","4/26/21","4/27/21","4/28/21","4/29/21","4/30/21","5/03/21","5/04/21","5/05/21","5/06/21","5/07/21","5/10/21","5/11/21","5/12/21","5/13/21","5/14/21","5/17/21","5/18/21","5/19/21","5/20/21","5/21/21","5/24/21","5/25/21","5/26/21","5/27/21","5/28/21","5/31/21","6/01/21","6/02/21","6/03/21","6/04/21","6/07/21","6/08/21","6/09/21","6/10/21","6/11/21","6/14/21","6/15/21","6/16/21","6/17/21","6/18/21","6/21/21","6/22/21","6/23/21","6/24/21","6/25/21","6/28/21","6/29/21","6/30/21","7/01/21","7/02/21","7/05/21","7/06/21","7/07/21","7/08/21","7/09/21","7/12/21","7/13/21","7/14/21","7/15/21","7/16/21","7/19/21","7/20/21","7/21/21","7/22/21","7/23/21","7/26/21","7/27/21","7/28/21","7/29/21","7/30/21","8/02/21","8/03/21","8/04/21","8/05/21","8/06/21","8/09/21","8/10/21","8/11/21","8/12/21","8/13/21","8/16/21","8/17/21","8/18/21","8/19/21","8/20/21","8/23/21","8/24/21","8/25/21","8/26/21","8/27/21","8/30/21","8/31/21","9/01/21","9/02/21","9/03/21","9/06/21","9/07/21","9/08/21","9/09/21","9/10/21","9/13/21","9/14/21","9/15/21","9/16/21","9/17/21","9/20/21","9/21/21","9/22/21","9/23/21","9/24/21","9/27/21","9/28/21","9/29/21","9/30/21","10/01/21","10/04/21","10/05/21","10/06/21","10/07/21","10/08/21","10/11/21","10/12/21","10/13/21","10/14/21","10/15/21","10/18/21","10/19/21","10/20/21","10/21/21","10/22/21","10/25/21","10/26/21","10/27/21","10/28/21","10/29/21","11/01/21","11/02/21","11/03/21","11/04/21","11/05/21","11/08/21","11/09/21","11/10/21","11/11/21","11/12/21","11/15/21","11/16/21","11/17/21","11/18/21","11/19/21","11/22/21","11/23/21","11/24/21","11/25/21","11/26/21","11/29/21","11/30/21","12/01/21","12/02/21","12/03/21","12/06/21","12/07/21","12/08/21","12/09/21","12/10/21","12/13/21","12/14/21","12/15/21","12/16/21","12/17/21","12/20/21","12/21/21","12/22/21","12/23/21","12/24/21","12/27/21","12/28/21","12/29/21","12/30/21","12/31/21","1/03/22","1/04/22","1/05/22","1/06/22","1/07/22","1/10/22","1/11/22","1/12/22","1/13/22","1/14/22","1/17/22","1/18/22","1/19/22","1/20/22","1/21/22","1/24/22","1/25/22","1/26/22","1/27/22","1/28/22","1/31/22","2/01/22","2/02/22","2/03/22","2/04/22","2/07/22","2/08/22","2/09/22","2/10/22","2/11/22","2/14/22","2/15/22","2/16/22","2/17/22","2/18/22","2/21/22","2/22/22","2/23/22","2/24/22","2/25/22","2/28/22","3/01/22","3/02/22","3/03/22","3/04/22","3/07/22","3/08/22","3/09/22","3/10/22","3/11/22","3/14/22","3/15/22","3/16/22","3/17/22","3/18/22","3/21/22","3/22/22","3/23/22","3/24/22","3/25/22","3/28/22","3/29/22","3/30/22","3/31/22","4/01/22","4/04/22","4/05/22","4/06/22","4/07/22","4/08/22","4/11/22","4/12/22","4/13/22","4/14/22","4/19/22","4/20/22","4/21/22","4/22/22","4/25/22","4/26/22","4/27/22","4/28/22","4/29/22","5/02/22","5/03/22","5/04/22","5/05/22","5/06/22","5/09/22","5/10/22","5/11/22","5/12/22","5/13/22","5/16/22","5/17/22","5/18/22","5/19/22","5/20/22","5/23/22","5/24/22","5/25/22","5/26/22","5/27/22","5/30/22","5/31/22","6/01/22","6/02/22","6/03/22","6/06/22","6/07/22","6/08/22","6/09/22","6/10/22","6/13/22","6/14/22","6/15/22","6/16/22","6/17/22","6/20/22","6/21/22","6/22/22","6/23/22","6/24/22","6/27/22","6/28/22","6/29/22","6/30/22","7/01/22","7/04/22","7/05/22","7/06/22","7/07/22","7/08/22","7/11/22","7/12/22","7/13/22","7/14/22","7/15/22","7/18/22","7/19/22","7/20/22","7/21/22","7/22/22","7/25/22","7/26/22","7/27/22","7/28/22","7/29/22","8/01/22","8/02/22","8/03/22","8/04/22","8/05/22","8/08/22","8/09/22","8/10/22","8/11/22","8/12/22","8/15/22","8/16/22","8/17/22","8/18/22","8/19/22","8/22/22","8/23/22","8/24/22","8/25/22","8/26/22","8/29/22","8/30/22","8/31/22","9/01/22","9/02/22","9/05/22","9/06/22","9/07/22","9/08/22","9/09/22","9/12/22","9/13/22","9/14/22","9/15/22","9/16/22","9/19/22","9/20/22","9/21/22","9/22/22","9/23/22","9/26/22","9/27/22","9/28/22","9/29/22","9/30/22","10/03/22","10/04/22","10/05/22","10/06/22","10/07/22","10/10/22","10/11/22","10/12/22","10/13/22","10/14/22","10/17/22","10/18/22","10/19/22","10/20/22","10/21/22","10/24/22","10/25/22","10/26/22","10/27/22","10/28/22","10/31/22","11/01/22","11/02/22","11/03/22","11/04/22","11/07/22","11/08/22","11/09/22","11/10/22","11/11/22","11/14/22","11/15/22","11/16/22","11/17/22","11/18/22","11/21/22","11/22/22","11/23/22","11/24/22","11/25/22","11/28/22","11/29/22","11/30/22","12/01/22","12/02/22","12/05/22","12/06/22","12/07/22","12/08/22","12/09/22","12/12/22","12/13/22","12/14/22","12/15/22","12/16/22","12/19/22","12/20/22","12/21/22","12/22/22","12/23/22","12/27/22","12/28/22","12/29/22","12/30/22","1/02/23","1/03/23","1/04/23","1/05/23","1/06/23","1/09/23","1/10/23","1/11/23","1/12/23","1/13/23","1/16/23","1/17/23","1/18/23","1/19/23","1/20/23","1/23/23","1/24/23","1/25/23","1/26/23","1/27/23","1/30/23","1/31/23","2/01/23","2/02/23","2/03/23","2/06/23","2/07/23","2/08/23","2/09/23","2/10/23","2/13/23","2/14/23","2/15/23","2/16/23","2/17/23","2/20/23","2/21/23","2/22/23","2/23/23","2/24/23","2/27/23","2/28/23","3/01/23","3/02/23","3/03/23","3/06/23","3/07/23","3/08/23","3/09/23","3/10/23","3/13/23","3/14/23","3/15/23","3/16/23","3/17/23","3/20/23","3/21/23","3/22/23","3/23/23","3/24/23","3/27/23","3/28/23","3/29/23","3/30/23","3/31/23","4/03/23","4/04/23","4/05/23","4/06/23","4/11/23","4/12/23","4/13/23","4/14/23","4/17/23","4/18/23","4/19/23","4/20/23","4/21/23","4/24/23","4/25/23","4/26/23","4/27/23","4/28/23","5/02/23","5/03/23","5/04/23","5/05/23","5/08/23","5/09/23","5/10/23","5/11/23","5/12/23","5/15/23","5/16/23","5/17/23","5/18/23","5/19/23","5/22/23","5/23/23","5/24/23","5/25/23","5/26/23","5/29/23","5/30/23","5/31/23","6/01/23","6/02/23","6/05/23","6/06/23","6/07/23","6/08/23","6/09/23","6/12/23","6/13/23","6/14/23","6/15/23","6/16/23","6/19/23","6/20/23","6/21/23","6/22/23","6/23/23","6/26/23","6/27/23","6/28/23","6/29/23","6/30/23","7/03/23","7/04/23","7/05/23","7/06/23","7/07/23","7/10/23","7/11/23","7/12/23","7/13/23","7/14/23","7/17/23","7/18/23","7/19/23","7/20/23","7/21/23","7/24/23","7/25/23","7/26/23","7/27/23","7/28/23","7/31/23","8/01/23","8/02/23","8/03/23","8/04/23","8/07/23","8/08/23","8/09/23","8/10/23","8/11/23","8/14/23","8/15/23","8/16/23","8/17/23","8/18/23","8/21/23","8/22/23","8/23/23","8/24/23","8/25/23","8/28/23","8/29/23","8/30/23","8/31/23","9/01/23","9/04/23","9/05/23","9/06/23","9/07/23","9/08/23","9/11/23","9/12/23","9/13/23","9/14/23","9/15/23","9/18/23","9/19/23","9/20/23","9/21/23","9/22/23","9/25/23","9/26/23","9/27/23","9/28/23","9/29/23","10/02/23","10/03/23","10/04/23","10/05/23","10/06/23","10/09/23","10/10/23","10/11/23","10/12/23","10/13/23","10/16/23","10/17/23","10/18/23","10/19/23","10/20/23","10/23/23","10/24/23","10/25/23","10/26/23","10/27/23","10/30/23","10/31/23","11/01/23","11/02/23","11/03/23","11/06/23","11/07/23","11/08/23","11/09/23","11/10/23","11/13/23","11/14/23","11/15/23","11/16/23","11/17/23","11/20/23","11/21/23","11/22/23","11/23/23","11/24/23","11/27/23","11/28/23","11/29/23","11/30/23","12/01/23","12/04/23","12/05/23","12/06/23","12/07/23","12/08/23","12/11/23","12/12/23","12/13/23","12/14/23","12/15/23","12/18/23","12/19/23","12/20/23","12/21/23","12/22/23","12/27/23","12/28/23","12/29/23","1/02/24","1/03/24","1/04/24","1/05/24","1/08/24","1/09/24","1/10/24","1/11/24","1/12/24","1/15/24","1/16/24","1/17/24","1/18/24","1/19/24","1/22/24","1/23/24","1/24/24","1/25/24","1/26/24","1/29/24","1/30/24","1/31/24","2/01/24","2/02/24","2/05/24","2/06/24","2/07/24","2/08/24","2/09/24","2/12/24","2/13/24","2/14/24","2/15/24","2/16/24","2/19/24","2/20/24","2/21/24","2/22/24","2/23/24","2/26/24","2/27/24","2/28/24","2/29/24","3/01/24","3/04/24","3/05/24","3/06/24","3/07/24","3/08/24","3/11/24","3/12/24","3/13/24","3/14/24","3/15/24","3/18/24","3/19/24","3/20/24","3/21/24","3/22/24","3/25/24","3/26/24","3/27/24","3/28/24","4/02/24","4/03/24","4/04/24","4/05/24","4/08/24","4/09/24","4/10/24","4/11/24","4/12/24","4/15/24","4/16/24","4/17/24","4/18/24","4/19/24","4/22/24","4/23/24","4/24/24","4/25/24","4/26/24","4/29/24","4/30/24","5/02/24","5/03/24","5/06/24","5/07/24","5/08/24","5/09/24","5/10/24","5/13/24","5/14/24","5/15/24","5/16/24","5/17/24","5/20/24","5/21/24","5/22/24","5/23/24","5/24/24","5/27/24","5/28/24","5/29/24","5/30/24","5/31/24","6/03/24","6/04/24","6/05/24","6/06/24","6/07/24","6/10/24","6/11/24","6/12/24","6/13/24","6/14/24","6/17/24","6/18/24","6/19/24","6/20/24","6/21/24","6/24/24","6/25/24","6/26/24","6/27/24","6/28/24","7/01/24","7/02/24","7/03/24","7/04/24","7/05/24","7/08/24","7/09/24","7/10/24","7/11/24","7/12/24","7/15/24","7/16/24","7/17/24","7/18/24","7/19/24","7/22/24","7/23/24","7/24/24","7/25/24","7/26/24","7/29/24","7/30/24","7/31/24","8/01/24","8/02/24","8/05/24","8/06/24","8/07/24","8/08/24","8/09/24","8/12/24","8/13/24","8/14/24","8/15/24","8/16/24","8/19/24","8/20/24","8/21/24","8/22/24","8/23/24","8/26/24","8/27/24","8/28/24","8/29/24","8/30/24","9/02/24","9/03/24","9/04/24","9/05/24","9/06/24","9/09/24","9/10/24","9/11/24","9/12/24","9/13/24","9/16/24","9/17/24","9/18/24","9/19/24","9/20/24","9/23/24","9/24/24","9/25/24","9/26/24","9/27/24","9/30/24","10/01/24","10/02/24","10/03/24","10/04/24","10/07/24","10/08/24","10/09/24","10/10/24","10/11/24","10/14/24","10/15/24","10/16/24","10/17/24","10/18/24","10/21/24","10/22/24","10/23/24","10/24/24","10/25/24","10/28/24","10/29/24","10/30/24","10/31/24","11/01/24","11/04/24","11/05/24","11/06/24","11/07/24","11/08/24","11/11/24","11/12/24","11/13/24","11/14/24","11/15/24","11/18/24","11/19/24","11/20/24","11/21/24","11/22/24","11/25/24","11/26/24","11/27/24","11/28/24","11/29/24"],"VXNFMH.F-LU^JULIAN(DATE(42064,45627).DATES)":"#NUM","VXNFMH.F-LU^DATE(42064,45627,CQ)":["3/15","6/15","9/15","12/15","3/16","6/16","9/16","12/16","3/17","6/17","9/17","12/17","3/18","6/18","9/18","12/18","3/19","6/19","9/19","12/19","3/20","6/20","9/20","12/20","3/21","6/21","9/21","12/21","3/22","6/22","9/22","12/22","3/23","6/23","9/23","12/23","3/24","6/24","9/24"],"VXNFMH.F-LU^JULIAN(DATE(42064,45627,CQ).DATES)":"#NUM","VXNFMH.F-LU^OS_TOP_HLDG_NAME(ALL,42064,45627,CQ,,ALL,EQ)":["HOWDEN JOINERY GROUP PLC  ORD","LANCASHIRE HOLDINGS LTD  ORD","ANIMA HOLDING SPA  ORD","UNITE GROUP PLC ORD","KONECRANES OYJ  ORD","HISCOX LTD  ORD","WEIR GROUP PLC  ORD","VOLUTION GROUP PLC  ORD","PROXIMUS (BELGACOM) SA  ORD","BARRATT REDROW PLC  ORD","ARCADIS NV  ORD","INCHCAPE PLC  ORD","WIENERBERGER AG  ORD","GLANBIA PLC  ORD","BAWAG GROUP AG  ORD","SCHOUW & CO  ORD","ELEMENTIS PLC  ORD","REPLY SPA  ORD","EURONEXT NV  ORD REG","TAG IMMOBILIEN AG  ORD","IPSOS SA  ORD","TKH GROUP NV  ORD CTF","BANKINTER SA  ORD REG","ALTEN  ORD","APERAM SA  ORD","AALBERTS NV  ORD","INTERPUMP GROUP SPA  ORD","CONVATEC GROUP PLC  ORD REG","HORNBACH HOLDING AG & CO KGAA  ORD","CATENA AB  ORD","DERWENT LONDON (VALLEY HLDGS)  ORD","BPER BANCA (BANCA POPOLARE)  ORD","ASR NEDERLAND NV  ORD","FAGRON NV  ORD","TECAN GROUP AG  ORD REG","ALK ABELLO A/S  ORD B","AZELIS GROUP NV  ORD","VERALLIA SA  ORD","BEFESA SA  ORD","BORREGAARD ASA  ORD","GN STORE NORD AS  ORD","SOFTWAREONE HOLDING AG  ORD","MARR SPA  ORD","GAZTRANSPORT & TECHNIGA SA  ORD","PROSIEBENSAT 1 MEDIA SE  ORD REG","ECKERT & ZIEGLER SE  ORD","ORIGIN ENTERPRISES PLC  ORD","SAF HOLLAND SE  ORD BRR","BRAVIDA HOLDING AB  ORD","AIXTRON SE  ORG REG","D IETEREN GROUP SA/NA  ORD","BEKAERT SA  ORD","STABILUS SE  ORD","CONSTRUCCIONES Y AUXILIAR FERR  ORD","VITEC SOFTWARE GROUP AB  ORD B","REXEL SA  ORD","EL EN SPA  ORD","NEDAP NV  ORD","FORVIA SE  ORD","LECTRA SA  ORD","RENEWI PLC  ORD","VERBIO (VEREINIGTE) SE  ORD","IMPAX ASSET MGMT (IMPAX GRP)  ORD","ANTIN INFRASTRUCTURE PARTNERS  ORD","VGP NV  ORD","CASH/SHORT-TERM INVESTMENTS","BIOARCTIC AB  ORD B","ENCAVIS (CAPITAL) AG  ORD","LONDONMETRIC PPTY (LONDON & ST)  ORD","GOLDMAN SACHS EURO LIQUID RESERVES","LENZING AG  ORD","AEDIFICA SA  ORD","BARCO NV  ORD","DUERR (DURR) AG  ORD","MORPHOSYS AG  ORD","SOFTWARE AG  ORD REG","TAKKT AG  ORD","TALGO SA  ORD","QUADIENT SA  ORD","DECHRA PHARMACEUTICALS PLC  ORD","KIN & CARTA (ST IVES) PLC  ORD","REDROW PLC  ORD","VIDENDUM (VITEC) PLC  ORD","AMG CRITICAL MAT (AMG ADVANCED)  ORD","KENDRION NV  ORD","NX FILTRATION BV  ORD","RHI MAGNESITA NV  ORD","NORDIC SEMICONDUCTOR (VLSI) ASA  ORD","ALIMAK GROUP AB  ORD","FABEGE AB  ORD"],"VXNFMH.F-LU^JULIAN(OS_TOP_HLDG_NAME(ALL,42064,45627,CQ,,ALL,EQ).DATES)":"#NUM","VXNFMH.F-LU^FORMULA_DESCRIPTION(\"OS_TOP_HLDG_NAME\")":"Name - Top Holdings","VXNFMH.F-LU^OS_TOP_HLDG_LOCID(ALL,42064,45627,CQ,,ALL,EQ)":["0557681","B0PYHC7","BLLJ381","0692861","B11WFP1","BVZHXQ9","0946580","BN3ZZ52","B00D9P6","0081180","5769209","B61TVQ0","5699373","4058629","BZ1GZ06","5690859","0241854","BZ1DZ96","BNBNSG0","5735631","B188NJ2","B1WFDQ6","5474008","5608915","B58C6H1","B1W8P14","5161407","BD3VFW7","BZBWTJ1","B131GJ7","0265274","4116099","BD9PNF2","B281L72","7110902","BNHSHK6","BMHT025","BKT7807","BDZRDG3","B8B6WX9","4501093","BKWD4B5","B0B87F6","BJYRDP5","BCZM1B2","5689857","B1YC2Y6","BL5BYR9","BZ1DP29","5468346","4247494","5827431","BP2B2B0","BYX98X0","BD96BJ5","B1VP0K0","BMVFDR5","5228614","4400446","4508663","BNR4T86","B1FQQK1","0490526","BNZJDK3","B29L881","CASH","BDVP4H9","5491966","B4WFW71","B96CNN6","4512330","B1G5XP1","BMB3BN1","5119901","5531000","BF06WX9","5769470","BX9C1J3","5617096","0963318","0768900","BG11K36","0929666","B1Z95S1","B1VYCB2","BMCQH20","BYZ2JR8","B00ZG06","BZ0Y0T5","BFM6T36"],"VXNFMH.F-LU^JULIAN(OS_TOP_HLDG_LOCID(ALL,42064,45627,CQ,,ALL,EQ).DATES)":"#NUM","VXNFMH.F-LU^FORMULA_DESCRIPTION(\"OS_TOP_HLDG_LOCID\")":"ID - Top Holdings","SVMVS5.F-FR^OS_TOP_HLDG_TOTPCPRT(ALL,42064,45627,CQ,,ALL,EQ)":[[-0.47,-1.6,1.93,2.21,0.93,1.0,0.31,0.89,0.72,2.02,0.6,0.07,0.3,3.08,1.91,4.72,1.4,3.49,0.64,2.54,1.84,6.13,2.51,4.39,4.76,3.3,6.46,2.39,2.65,4.59,2.1,2.02,2.65,2.37,2.78,2.68,2.13,3.06,5.12],[1.3941,0.9624,0.8917,1.248,1.4522,1.8385,1.6929,1.1911,1.4546,1.5406,1.807,1.7117,1.629,1.5931,1.5395,2.0622,2.6452,2.1573,2.0878,2.8151,2.2949,2.3909,3.5166,2.2534,2.539,3.0441,3.1963,2.8039,1.9417,1.6909,1.3548,1.5273,1.6659,1.5278,2.151,2.5347,2.5276,2.312,3.1911],[0.0,0.0,0.0,0.0,0.0,0.0,0.0,0.0,0.0,0.0,0.0,0.0,0.0,1.2812,1.3402,1.6053,1.691,2.0271,2.1133,2.2041,2.9748,2.5934,2.7767,2.53,2.7682,2.7855,2.7817,2.7959,1.6531,1.472,1.623,2.1541,1.7175,1.7887,1.9058,2.0917,2.4463,2.0169,2.8517],[0.0,0.8155,0.8257,0.8639,0.6567,0.6453,0.0,0.0,0.0,0.0,0.0,0.0,0.9351,1.1945,1.2983,1.2265,1.5676,1.4079,1.5442,2.2507,2.8825,2.5272,2.4588,2.202,1.6157,1.8547,1.6012,1.806,2.5011,2.665,2.3512,2.2175,2.2956,2.738,2.8722,2.3986,2.8595,2.9872,2.5545],[0.0,0.0,0.0,0.0,0.0,0.0,0.0,0.0,0.0,0.0,0.0,0.0,0.0,0.0,0.0,0.0,0.0,0.0,0.0,0.0,0.0,1.4663,1.3693,2.363,2.5383,2.6294,2.1716,2.0996,2.2831,2.1737,2.3055,2.3819,2.6024,2.5559,3.0916,2.7687,2.6698,2.9664,2.5025],[0.0,0.0,0.0,0.0,0.0,0.0,0.0,0.0,0.0,0.0,0.0,0.0,0.0,0.0,0.0,0.0,2.4026,2.2224,2.287,1.9443,2.1631,1.9401,1.8359,1.6558,1.9221,2.2065,2.042,2.6864,2.3062,2.5004,2.7346,3.0574,3.3483,3.4216,3.1212,2.575,2.6723,2.2301,2.4857],[0.0,0.0,0.0,0.0,0.0,0.0,0.0,0.0,0.0,0.8559,0.843,0.8042,0.6301,0.5522,0.0,0.0,0.0,0.0,0.0,1.7459,2.3398,2.3441,2.3941,2.6165,2.0744,1.851,1.5922,1.4386,1.8778,1.8613,2.0267,2.2625,2.6753999999999998,2.7166,2.8232,2.4838,2.9867,2.6406,2.466],[0.0,0.0,0.0,0.0,0.0,0.0,0.0,0.0,0.0,0.0,0.0,0.0,0.0,0.0,0.0,0.0,0.0,0.0,0.0,0.0,0.0,0.0,0.0,0.0,1.2462,2.1805,1.3143,1.4119,1.6083,0.947,1.1573,0.0,0.0,0.0,0.0,0.0,1.4933,1.9732,2.3042],[0.0,0.0,0.0,0.0,0.0,0.0,0.0,0.0,0.0,0.0,0.0,0.0,0.0,0.0,0.0,0.0,0.0,0.0,0.0,0.0,0.0,1.6559,2.8542,2.3762,2.689,2.9044,2.9699,2.9625,3.1067,2.3397,2.9255,1.9561,2.3873,2.7474,2.4773,2.7852,2.9626,3.0333,2.2947],[0.0,0.0,0.0,0.0,0.0,1.732,2.088,1.671,1.4925,1.549,1.5459,2.1483,1.8319,2.5936,2.6187,3.1813,2.139,1.876,1.9174,2.9198,2.7265,2.7291,2.9847,2.1716,2.2816,2.9681,3.2644,2.6856,2.8092,2.664,2.7781,2.3391,1.5732,1.787,1.7282,1.9141,2.5154,2.1279,2.2944],[0.0,0.0,0.0,0.0,0.0,0.0,0.0,0.0,0.0,0.0,0.0,0.0,0.0,0.0,0.0,0.0,0.0,0.0,0.0,0.0,2.6169,1.9854,1.8444,2.1763,1.8534,1.9645,1.8393,1.795,1.9015,1.7368,1.6199,1.5821,1.2547,1.2898,1.8884,1.9738,1.9843,1.9713,2.276],[0.0,0.0,0.0,0.0,0.0,0.0,0.0,0.0,0.0,0.0,0.0,0.0,0.0,0.0,0.0,0.0,0.0,0.0,0.0,0.0,0.0,0.0,0.0,0.0,0.0,0.0,0.0,0.619,0.9635,0.997,1.5837,2.0224,1.7337,1.4686,2.0344,2.0122,2.1172,2.0055,2.2254],[0.0,0.0,0.0,0.0,0.0,0.0,0.0,0.0,0.0,0.0,0.0,0.0,0.0,0.0,0.0,0.0,0.0,0.0,0.0,2.507,3.138,2.729,2.5376,1.6872,1.2912,1.3894,1.09,1.0852,1.1566,1.5339,2.436,2.0847,2.3231,2.4318,3.2427,2.5481,2.78,2.1367,2.1766],[0.0,0.0,0.0,0.0,0.0,0.0,0.0,0.0,0.0,0.0,0.0,0.0,0.0,0.0,0.0,0.0,0.0,0.0,0.0,0.0,0.0,0.0,0.0,0.0,0.0,0.0,0.9885,1.1296,1.0373,1.2689,0.7457,0.7814,1.4128,1.5835,1.9889,2.231,2.5759,2.0075,2.1427],[0.0,0.0,0.0,1.2479,1.5387,1.5153,2.0284,2.2893,2.7805,2.2097,2.7238,2.6109,2.2196,2.3892,2.3153,2.7229,2.8308,2.5894,2.9507,2.7925,2.5073,2.8607,2.8381,2.475,2.9674,2.7249,3.0536,3.0426,2.0098,1.6684,1.7606,1.9637,2.1871,2.0357,1.7918,2.5465,2.4459,2.4835,2.1024],[1.7219,1.6226,1.2353,1.2956,0.9332,1.2212,0.8987,1.3169,1.2519,1.1658,1.2557,1.466,1.5151,1.5231,1.4375,1.3123,1.4725,1.1399,1.3103,1.8285,1.1797,0.9386,0.7025,1.3287,1.4671,1.3037,1.2969,1.1479,1.5329,1.6033,1.5649,1.7868,2.1891,2.3874,2.4393,2.417,2.3615,2.1629,2.0919],[0.0,0.0,0.0,0.0,0.0,0.0,0.0,0.0,0.0,0.0,0.0,0.0,0.0,0.0,0.0,0.0,0.0,0.0,0.0,0.0,0.0,0.0,0.0,0.0,0.0,0.0,0.0,1.1367,0.9926,1.2161,1.171,1.232,1.3519,1.3332,1.8386,2.2144,2.5595,1.9804,2.0878],[0.0,0.0,0.0,0.0,0.0,0.0,0.0,0.0,0.0,0.0,0.0,0.0,0.0,1.1216,1.0472,1.2695,1.1093,1.503,1.574,1.5582,1.6934,1.6364,1.6592,1.3517,1.4014,1.572,1.6654,1.6209,1.5447,1.6985,1.951,2.2449,2.1079,2.1426,2.3125,2.2415,2.1726,2.1844,2.0847],[1.0306,1.0183,0.8289,1.2964,1.2325,0.9216,0.7343,1.5718,1.7585,1.7219,1.7604,1.8365,2.209,1.1869,1.359,1.3685,1.6513,1.3362,1.4601,1.4484,1.5139,1.513,1.2757,2.0684,2.0784,2.1432,2.1259,2.0355,2.2952,2.2599,3.031,2.7514,2.2026,1.8533,2.044,1.8559,1.8246,1.8964,1.9666],[0.0,0.0,0.0,0.0,0.0,0.0,0.0,0.0,0.0,0.0,0.0,0.0,0.0,0.0,0.0,0.0,0.0,0.0,0.0,0.0,0.0,1.1333,1.3258,1.604,1.551,1.8281,1.9459,2.1229,2.2883,2.1549,2.5101,2.3515,2.648,1.8901,1.8407,1.6647,1.8194,1.9734,1.8981],[0.0,0.0,0.0,0.0,0.0,0.0,0.0,0.0,0.0,0.0,0.0,0.0,0.0,0.0,0.0,0.0,1.5968,1.831,2.9816,2.7429,2.7435,2.8489,2.1839,3.0351,4.0573,2.7853,3.1645,2.6549,2.8453,1.039,1.1689,1.1114,1.5411,1.5175,1.759,1.5584,1.8052,2.354,1.83],[0.0,0.0,0.0,0.0,0.0,0.0,0.0,0.0,0.0,0.0,0.0,0.0,0.0,0.0,0.0,0.0,0.0,0.0,0.0,0.0,0.0,0.0,0.0,0.0,0.0,0.0,0.0,0.0,0.0,0.0,0.0,0.0,0.0,1.0345,1.3929,1.4677,1.5092,1.5721,1.821],[0.0,0.0,0.0,0.9728,0.7887,0.8774,0.9095,0.971,1.0095,0.9927,0.9002,0.9393,1.0563,1.1254,1.102,1.1721,1.2949,1.6309,1.746,2.1292,2.4872,2.1221,2.5209,2.4412,2.3695,2.9292,2.3396,2.3031,2.496,2.6454,2.7235,2.1551,2.0626,1.6693,1.2725,1.4517,1.3657,1.5269,1.8203],[0.0,0.0,0.0,0.0,0.0,0.0,0.0,0.0,0.0,0.0,0.0,0.0,0.0,0.0,0.0,0.0,0.0,0.0,0.0,0.0,0.0,0.0,0.0,0.0,0.0,0.0,0.0,0.0,0.0,0.5472,1.3434,1.6778,2.2717,2.7764,2.9446,3.2377,2.2418,2.5574,1.746],[0.0,0.0,0.0,0.0,0.0,0.0,0.0,0.0,0.0,0.0,0.0,0.0,0.0,0.0,0.0,0.0,0.0,0.0,0.0,0.0,0.0,0.0,0.0,0.0,0.0,0.0,0.0,0.0,0.0,0.0,0.0,0.0,0.0,0.0,0.0,0.0,0.0,1.744,1.6661],[0.0,0.0,0.0,0.0,0.0,0.0,0.0,0.0,0.0,0.0,0.0,0.0,0.0,0.0,0.0,0.0,0.0,0.0,0.0,0.0,0.0,0.0,0.0,0.0,0.0,0.0,0.6973,0.82,0.8534,0.6861,0.7829,0.9347,1.0692,1.313,1.4628,1.3427,1.7638,1.4949,1.6266],[0.0,0.0,0.0,0.0,0.0,0.0,0.0,0.0,0.0,0.0,0.0,0.0,0.0,0.0,0.0,0.0,0.0,0.0,0.0,0.0,0.0,0.0,0.0,0.0,0.0,0.0,0.0,0.0,0.7482,0.8764,2.2407,2.0316,1.8753,1.7841,1.7815,1.9383,1.5666,1.6353,1.6126],[0.0,0.0,0.0,0.0,0.0,0.0,0.0,0.0,0.0,0.0,0.0,0.0,0.7502,1.2585,1.3222,1.399,1.4087,1.7046,2.0111,2.1536,0.0,0.0,0.0,0.0,0.0,0.0,0.0,0.0,0.0,1.0583,1.0573,1.2285,1.1634,1.1337,1.2777,1.129,1.1848,1.5257,1.5408],[0.0,0.0,0.0,0.0,0.0,0.0,0.0,0.0,0.0,0.0,0.0,0.0,0.0,0.0,0.0,0.0,0.0,0.0,0.0,0.0,0.0,0.0,0.0,0.0,0.6162,0.7789,0.9299,1.2747,1.1984,1.0795,1.1351,1.5488,1.3728,1.7829,1.3803,1.6705,1.5453,1.9286,1.4763],[0.0,0.0,0.0,0.0,0.0,0.0,0.0,0.0,0.0,0.0,0.0,0.0,0.0,0.0,0.0,0.0,0.0,0.0,0.0,0.0,0.0,0.0,0.0,0.0,0.0,0.0,0.0,0.0,0.0,0.0,0.0,0.0,0.0,0.0,0.0,0.0,1.5355,1.3953,1.4637],[0.0,0.0,0.0,0.0,0.0,0.0,0.0,0.0,0.0,0.0,0.0,0.0,0.0,0.0,0.0,0.0,0.0,0.0,0.0,0.0,0.0,0.0,0.0,0.0,0.0,0.0,0.0,0.0,0.0,0.0,0.0,0.0,0.0,0.0,0.0,0.0,0.0,0.0,1.4513],[0.0,0.0,0.0,0.0,0.0,0.0,0.0,0.0,0.0,0.0,0.0,0.0,0.0,0.0,0.0,0.0,0.0,0.0,0.0,0.0,0.0,0.0,0.0,0.0,0.0,0.0,1.257,1.8516,1.4931,1.64,1.5641,1.663,1.9763,1.9631,2.0338,1.742,1.5836,1.3702,1.4116],[0.0,0.0,0.0,0.0,0.0,0.0,0.0,0.0,0.0,0.0,0.0,0.0,0.0,0.0,0.0,0.0,0.0,0.0,0.0,0.0,0.0,0.0,0.0,0.0,0.0,0.0,0.0,0.0,0.0,0.0,0.0,1.1903,1.0742,1.0483,1.5449,1.3689,1.5844,1.4457,1.4108],[0.0,0.0,0.0,0.0,0.0,0.0,0.0,0.0,0.0,0.0,0.0,0.0,0.0,0.0,0.0,0.0,0.0,0.0,0.0,2.0106,2.8907,2.1686,1.8233,1.4341,1.2751999999999999,1.4422,1.2473,1.7861,2.3057,2.077,1.9912,2.0623,1.5503,1.1851,1.3621,1.6616,1.5362,1.3946,1.4013],[2.6027,2.6991,2.542,2.0334,1.096,1.236,1.4401,1.1304,1.2863,1.7342,1.8938,1.9828,2.5532,3.3074,1.9919,3.4464,3.1885,1.863,2.5229,2.2365,3.01,2.6215,2.533,2.9775,2.8374,2.1407,1.5686,1.4001,1.0186,0.837,0.9264,1.2222,1.3467,1.4434,1.1246,1.3797,1.4942,1.8249,1.3894],[0.0,0.0,0.0,0.0,0.0,0.0,0.0,0.0,0.0,0.0,0.0,0.0,0.0,0.0,1.255,1.2937,1.4827,1.6291,1.879,1.8315,2.5819,2.5135,2.1853,1.5889,1.2328,1.4068,1.4884,1.3353,1.4246,1.4983,1.6523,1.8479,1.3149,1.2743,1.3614,1.2647,1.2163,1.3111,1.3875],[0.0,0.0,0.0,0.0,0.0,0.0,0.0,0.0,0.0,0.0,0.0,0.0,0.0,0.0,0.0,0.0,0.0,0.0,0.0,0.0,1.5288,2.0373,2.2768,2.4295,2.6288,2.9194,2.6888,2.4302,2.3677,2.0071,2.5245,1.9758,1.9496,2.1345,2.5332,2.9563,1.3835,1.4986,1.3827],[1.0431,1.0818,0.978,0.6885,0.6029,0.0,0.0,0.0,0.0,0.0,0.0,0.0,0.0,0.0,0.0,0.0,0.0,0.0,0.0,0.0,0.0,0.0,0.0,0.9435,0.9774,1.1818,1.5999,1.5844,1.5847,1.5546,1.3197,1.7882,2.0497,1.63,1.9225,1.8211,1.7832,1.6333,1.3357],[0.0,0.0,0.0,0.0,0.0,0.0,0.0,0.0,0.0,0.0,0.0,0.0,0.0,0.0,0.0,0.0,0.0,0.0,0.0,0.0,0.0,0.0,0.0,0.0,0.0,0.0,0.0,0.0,0.0,0.0,0.0,0.0,0.0,0.0,0.0,0.0,0.0,1.0372,1.3351],[1.1096,0.0,0.0,0.0,0.0,0.0,0.0,0.0,0.0,0.0,0.0,0.0,0.0,0.0,0.0,0.0,0.0,0.0,0.0,0.0,0.0,0.0,0.0,0.0,0.0,0.0,0.0,0.0,0.0,0.0,0.0,0.0,0.0,0.0,0.0,0.0,0.9551,1.0897,1.3023],[0.0,0.0,0.0,0.0,0.0,0.0,0.0,0.0,0.0,0.0,0.0,0.0,0.0,0.0,0.0,0.0,0.0,0.0,0.0,0.0,0.0,0.0,0.0,1.1017,1.1933,1.2467,1.2067,1.1858,1.3015,1.4397,1.2037,1.2621,1.4271,1.2345,1.3626,1.1207,1.3843,1.4296,1.2978],[0.0,0.0,0.0,0.0,0.0,0.0,0.0,0.0,0.0,0.0,0.0,0.0,0.0,0.0,0.0,0.0,0.0,0.0,0.0,0.0,0.0,0.0,0.0,0.0,0.0,0.0,0.0,1.1379,1.1495,1.2138,0.9338,1.1229,1.0821,1.0838,0.9852,0.8531,0.8484,1.0459,1.2812],[0.0,0.0,0.0,0.0,0.0,0.0,0.0,0.0,0.0,0.0,0.0,0.0,0.0,0.0,0.0,1.3553,1.3773,1.0131,1.0045,1.0955,0.7624,0.6643,0.5577,0.7401,1.003,0.6565,0.6611,0.9428,1.2366,1.1022,1.4142,1.6003,1.2219,1.1682,1.43,1.1118,1.1435,1.3195,1.2787],[0.0,0.0,0.0,0.0,0.0,0.0,0.0,0.0,0.0,0.0,0.0,0.0,0.0,1.3732,1.3859,1.4243,1.6651,1.7524,1.3588,1.7107,1.5762,1.5955,1.6211,1.6273,1.6381,2.1245,2.3025,2.7196,2.6811,2.2295,1.8253,1.0521,1.2378,1.455,1.332,1.4735,1.3266,1.2689,1.1486],[0.0,0.0,0.0,0.0,0.0,0.0,0.0,0.0,0.0,0.0,0.0,0.0,0.0,0.0,1.4536,1.3647,1.7712,1.9278,1.7416,1.3496,1.3396,1.1007,1.209,0.9479,0.9487,1.0672,1.0547,0.8425,1.0092,1.2573,1.122,0.9719,0.7409,0.6931,0.7007,0.8603,0.9369,1.0358,1.1412],[0.0,0.0,0.0,0.0,0.0,0.0,0.0,0.0,0.0,0.0,0.0,0.0,0.0,0.0,0.0,0.0,0.0,0.0,0.0,0.0,0.0,0.0,0.0,0.0,0.0,0.0,1.0465,1.1401,1.17,1.0757,1.3063,1.3139,0.9615,1.2183,1.4472,1.145,1.0166,1.0014,1.1098],[0.0,0.0,0.0,0.0,0.0,0.0,1.3719,1.3629,1.4272,1.2029,1.4714,1.3547,1.5485,1.5715,1.5862,1.5139,1.597,1.679,1.4841,2.5044,1.9669,1.731,0.6859,0.9567,0.7239,0.8117,1.0597,0.853,0.8864,0.9756,0.9393,0.9684,1.2048,1.2447,1.1382,1.186,1.148,1.0156,1.1059],[0.0,0.0,0.0,0.0,0.0,0.0,0.0,0.0,0.0,0.0,0.0,0.0,0.0,0.0,0.0,0.0,0.0,0.0,0.0,0.0,0.0,0.0,0.0,0.0,0.0,0.0,0.0,0.0,0.0,0.0,0.0,0.0,0.0,0.0,0.5085,0.9702,0.9639,1.0419,1.0694],[0.0,0.0,0.0,0.0,0.0,0.0,0.0,0.0,0.0,0.0,0.0,0.0,0.0,0.0,0.0,0.0,0.0,0.0,0.0,0.0,0.0,0.0,0.0,0.0,0.0,0.0,0.0,0.0,0.0,0.0,0.0,0.0,0.4963,0.5608,1.0067,1.0967,1.0499,0.9934,1.0611],[0.0,0.0,0.0,0.0,0.0,0.0,0.0,0.0,0.0,0.0,0.0,0.0,0.0,0.0,0.0,0.0,0.0,0.0,0.0,0.0,0.0,0.0,0.0,0.0,0.0,0.0,0.7774,1.1237,1.1207,1.0579,1.1139,1.8196,1.6796,1.7385,2.0876,1.8433,1.0947,1.2331,0.9955],[0.0,0.0,0.0,0.0,0.0,0.0,0.0,0.0,0.0,0.0,0.0,0.0,0.0,0.0,0.0,0.0,0.0,0.0,0.0,0.0,0.0,0.0,0.0,0.0,0.0,0.0,0.0,0.0,0.0,0.0,0.0,0.0,0.0,0.0,0.0,0.0,0.0,0.0,0.9864],[0.0,0.0,0.0,0.0,0.0,0.0,0.0,0.0,0.0,0.0,0.0,0.0,0.0,0.0,0.0,0.0,0.0,0.0,0.0,0.0,0.0,0.0,0.0,0.0,0.0,1.1203,1.3122,1.4942,1.5501,1.6318,1.5128,1.3286,1.2698,1.0113,0.8885,0.9762,0.9514,1.0569,0.9429],[0.0,0.0,0.0,0.0,0.0,0.0,0.0,0.0,0.0,0.0,0.0,0.0,0.0,0.0,0.0,0.0,0.0,0.0,0.0,0.0,0.0,0.0,0.0,0.0,0.0,0.0,0.0,0.0,0.0,0.0,0.0,0.0,0.0,0.0,0.0,0.0,1.0356,0.9908,0.8873],[0.0,0.0,0.0,0.0,0.0,0.0,0.0,0.0,0.0,0.0,0.0,0.0,0.0,0.0,0.0,0.0,0.0,0.0,0.0,0.0,0.0,0.0,0.0,0.0,0.0,0.0,0.0,0.0,0.0,1.0905,0.8717,1.2406,1.2071,1.0962,1.144,0.8591,1.0424,0.8581,0.8766],[0.0,0.0,0.0,0.0,1.5483,1.9103,1.898,1.0217,1.2875,0.9689,0.9953,0.9254,0.926,1.731,1.9411,2.1411,0.9084,1.0436,0.9696,1.0039,1.1237,1.0014,1.0479,0.9603,0.9979,0.8303,0.9521,1.0939,1.0941,1.1,1.1826,1.0694,1.0614,0.8764,0.9043,0.8898,0.8874,0.7282,0.8243],[0.0,0.0,0.0,0.0,0.0,0.0,0.0,0.0,0.0,0.0,0.0,0.0,0.0,0.0,0.0,0.0,0.0,0.0,0.0,0.0,0.0,0.0,1.0259,1.0488,1.2393,1.1714,1.2091,1.1542,1.1903,0.7924,0.9603,1.0855,1.3913,1.9343,2.3611,1.834,1.7399,1.5829,0.8174],[1.027,0.8443,0.7399,1.2193,1.3642,1.3996,1.3255,1.2636,1.3919,1.2137,1.361,1.5232,1.9295,1.8023,1.5419,1.4999,1.8995,2.1355,2.4973,2.3916,2.3923,1.9945,1.606,1.6971,1.7985,1.4415,1.3471,1.1664,1.4452,0.9787,0.8529,0.9035,0.9945,0.8635,0.8904,0.7809,0.7024,0.8499,0.696],[0.0,0.0,0.0,0.0,0.0,0.0,0.0,0.0,0.0,0.0,0.0,0.0,0.0,0.0,0.0,0.0,0.0,0.0,0.0,0.0,0.0,0.0,1.0634,1.2182,1.1305,1.3867,1.0085,0.8777,1.0819,0.8923,0.732,0.5889,0.6774,0.6961,1.0497,0.9129,0.9448,0.9212,0.6332],[0.0,0.0,0.0,0.8073,0.7867,1.0462,1.0401,1.0335,0.0,0.0,0.0,0.0,0.6949,1.1125,1.0112,0.9587,1.2622,1.0455,0.9224,1.9384,1.5277,1.4734,2.3243,2.3478,2.3511,2.0731,2.4511,2.6986,2.5137,2.3202,2.6673,2.901,3.1234,3.0912,0.0,0.6484,0.6579,0.6399,0.6137],[0.0,0.0,0.0,0.0,0.0,0.0,0.0,0.0,0.0,0.0,0.0,0.0,0.0,0.0,1.2101,1.2608,1.1518,1.0572,1.1394,1.6894,1.2838,1.4667,1.42,1.4379,1.7506,1.7822,1.7335,1.9838,2.2801,2.1131,2.1748,2.1812,2.2534,2.066,0.0,1.116,1.0193,0.6521,0.5193],[0.0,1.4804,2.3393,0.6681,0.3898,0.0,0.0,0.0,0.0,0.0,0.0,0.0,0.0,0.0,0.0,0.0,0.0,0.0,0.0,0.0,0.0,0.0,0.0,0.0,0.0,0.0,0.0,0.0,0.0,0.0,0.0,0.0,0.0,0.0,0.0,0.4965,0.4024,0.3974,0.4985],[0.0,0.0,0.0,0.0,0.0,0.0,0.0,0.0,0.0,0.0,0.0,0.0,0.0,0.0,0.0,0.0,0.0,1.1567,0.9826,1.0409,1.0486,0.8619,0.8923,0.7539,0.6501,0.53,0.5382,0.536,0.5094,0.4351,0.4778,0.5698,0.6963,0.5623,0.5825,0.4838,0.4998,0.4623,0.4297],[0.0,0.0,0.0,0.0,0.0,0.0,0.0,0.0,0.0,0.0,0.0,0.0,0.0,0.0,0.0,0.0,0.0,0.0,0.0,0.0,0.0,0.0,0.0,0.0,0.0,0.0,0.0,0.0,0.0,0.0,0.0,0.0,0.0,0.0,0.0,0.4023,0.4168,0.3903,0.392],[0.0,0.0,0.0,0.0,0.0,0.0,0.0,0.0,0.0,0.0,0.0,0.0,0.0,0.0,0.0,0.0,0.0,1.1605,1.847,0.0,0.0,0.0,0.0,0.0,0.0,0.0,0.0,0.0,0.0,0.0,0.0,0.0,0.0,0.0,0.0,0.0,0.0,0.0,0.0],[1.6883,1.4168,1.0931,0.6968,0.8479,1.0546,1.4176,0.0,0.0,0.0,0.0,0.0,1.2311,0.8251,0.8038,0.0,0.0,0.0,0.0,0.0,0.0,0.0,0.0,0.0,0.0,0.0,0.0,0.0,0.0,0.0,0.0,0.0,0.0,0.0,0.0,0.0,0.0,0.0,0.0],[1.0818,0.9427,1.2476,1.068,1.5404,1.0719,1.1232,0.6828,0.688,0.7127,0.677,0.0,0.0,0.0,0.0,0.0,0.0,0.0,0.0,0.0,0.0,0.0,0.0,0.0,0.0,0.0,0.0,0.0,0.0,0.0,0.0,0.0,0.0,0.0,0.0,0.0,0.0,0.0,0.0],[1.3493,1.2275,0.0,0.0,0.0,0.0,0.0,0.0,0.0,0.0,0.0,0.0,0.0,0.0,0.0,0.0,0.0,0.0,0.0,0.0,0.0,0.0,0.0,0.0,0.0,0.0,0.0,0.0,0.0,0.0,0.0,0.0,0.0,0.0,0.0,0.0,0.0,0.0,0.0],[0.5335,0.7333,0.0,0.0,0.8656,1.3675,1.3424,1.4121,1.1376,1.0674,1.1874,1.5263,1.6862,1.4433,1.269,1.0179,1.1865,1.1561,0.9322,0.7754,0.0,0.0,0.0,0.0,0.0,0.0,0.0,0.0,0.0,0.0,0.0,0.0,0.0,0.0,0.0,0.0,0.0,0.0,0.0],[0.0,0.0,0.0,0.0,0.0,0.0,0.0,0.0,0.0,0.0,0.0,0.8668,0.9177,0.8623,0.8354,0.9223,0.8761,0.0,0.0,0.0,0.0,0.0,0.0,0.0,0.0,0.0,0.0,0.0,0.0,0.0,0.0,0.0,0.0,0.0,0.0,0.0,0.0,0.0,0.0],[0.0,0.0,0.0,0.0,0.0,0.0,0.0,0.0,0.7871,1.0585,1.0125,1.0137,1.1936,0.0,0.0,0.0,0.0,0.0,0.0,0.0,0.0,0.0,0.0,0.0,0.0,0.0,0.0,0.0,0.0,0.0,0.0,0.0,0.0,0.0,0.0,0.0,0.0,0.0,0.0],[1.0605,1.6031,1.2566,0.0,0.0,0.0,0.0,0.0,0.0,0.0,0.0,0.0,0.0,0.0,0.0,0.0,0.0,0.0,0.0,0.0,0.0,0.0,0.0,0.0,0.0,0.0,0.0,0.0,0.0,0.0,0.0,0.0,0.0,0.0,0.0,0.0,0.0,0.0,0.0],[0.0,0.0,0.0,0.0,0.0,0.0,0.0,0.5582,0.6491,0.5322,0.0,0.0,0.0,0.0,0.0,0.0,0.0,0.0,0.0,0.0,0.0,0.0,0.0,0.0,0.0,0.0,0.0,0.0,0.0,0.0,0.0,0.0,0.0,0.0,0.0,0.0,0.0,0.0,0.0],[1.6584,1.4884,1.5677,1.2751,0.9623,0.8743,1.4925,1.508,1.5981,1.6586,1.8023,1.8281,0.0,0.0,0.0,0.0,0.0,0.0,0.0,0.0,0.0,0.0,0.0,0.0,0.0,0.0,0.0,0.0,0.0,0.0,0.0,0.0,0.0,0.0,0.0,0.0,0.0,0.0,0.0],[1.1511,1.1897,2.1191,1.4215,1.3531,1.3104,1.5769,2.5232,2.3963,2.1816,2.0145,0.4874,0.0,0.0,0.0,0.0,0.0,0.0,0.0,0.0,0.0,0.0,0.0,0.0,0.0,0.0,0.0,0.0,0.0,0.0,0.0,0.0,0.0,0.0,0.0,0.0,0.0,0.0,0.0],[0.0,0.0,0.0,1.1039,1.5039,1.5864,1.6276,1.3149,1.3347,0.7286,0.8705,0.8287,0.8362,0.0,0.0,0.0,0.0,0.0,0.0,0.0,0.0,0.0,0.0,0.0,0.0,0.0,0.0,0.0,0.0,0.0,0.0,0.0,0.0,0.0,0.0,0.0,0.0,0.0,0.0],[1.415,0.8751,0.8125,1.0061,1.1767,1.1756,0.7002,0.0,0.0,0.0,0.0,0.0,0.0,0.0,0.0,0.0,0.0,0.0,0.0,0.0,0.0,0.0,0.0,0.0,0.0,0.0,0.0,0.0,0.0,0.0,0.0,0.0,0.0,0.0,0.0,0.0,0.0,0.0,0.0],[1.483,1.27,0.7039,0.0,0.0,0.0,0.0,0.0,0.0,0.0,0.0,0.0,0.7499,0.6511,0.8981,0.889,0.0,0.0,0.0,0.0,0.0,0.0,0.0,0.0,0.0,0.0,0.0,0.0,0.0,0.0,0.0,0.0,0.0,0.0,0.0,0.0,0.0,0.0,0.0],[0.0,0.0,0.0,0.0,0.0,0.0,0.6083,0.0,0.0,0.0,0.0,0.0,0.0,0.0,0.0,1.4511,2.0373,1.9359,2.3618,2.2652,2.3768,1.6666,1.2847,1.23,1.1108,1.2303,1.1536,1.0527,0.0,0.0,0.0,0.0,0.0,0.0,0.0,0.0,0.0,0.0,0.0],[0.0,0.0,0.0,0.0,0.8406,0.8686,0.9373,0.9483,1.1096,1.7765,2.0584,2.3045,2.1481,1.8362,1.7487,1.7467,1.9087,1.1178,0.0,0.0,0.0,0.0,0.0,0.0,0.0,0.0,0.0,0.0,0.0,0.0,0.0,0.0,0.0,0.0,0.0,0.0,0.0,0.0,0.0],[0.0,0.0,0.0,0.0,0.0,0.0,0.0,0.0,0.0,0.0,0.0,0.0,0.0,0.0,0.0,0.0,0.0,1.6115,1.6439,1.987,2.5006,2.3158,2.198,1.6664,1.0584,0.7624,0.8057,0.8312,0.8512,0.773,0.8449,0.0,0.0,0.0,0.0,0.0,0.0,0.0,0.0],[0.0,0.0,0.0,0.0,0.0,0.0,0.0,0.0,1.8618,1.2503,1.6896,1.295,0.0,0.0,0.0,0.0,0.0,0.0,0.0,0.0,0.0,0.0,0.0,0.0,0.0,0.0,0.0,0.0,0.0,0.0,0.0,0.0,0.0,0.0,0.0,0.0,0.0,0.0,0.0],[0.9775,0.8549,0.4925,0.0,0.0,0.0,0.0,0.0,0.0,0.0,0.0,0.0,0.0,0.0,0.0,0.0,0.0,0.0,0.0,0.0,0.0,0.0,0.0,0.0,0.0,0.0,0.0,0.0,0.0,0.0,0.0,0.0,0.0,0.0,0.0,0.0,0.0,0.0,0.0],[0.0,0.0,0.0,1.2167,1.3375,0.0,0.0,0.0,0.0,0.0,0.0,0.0,0.0,0.0,0.0,0.0,0.0,0.0,0.0,0.0,0.0,0.0,0.0,0.0,0.0,0.0,0.0,0.0,0.0,0.0,0.0,0.0,0.0,0.0,0.0,0.0,0.0,0.0,0.0],[0.0,0.0,0.0,0.0,0.0,0.0,0.0,0.0,0.0,0.0,0.0,0.0,0.0,0.0,0.0,0.0,0.0,0.0,0.0,0.0,2.1638,1.7674,1.4206,2.7048,2.7271,2.9027,2.9115,2.6801,2.1674,2.1686,2.0361,1.8802,2.2895,2.3937,2.4858,2.0975,1.372,0.8822,0.0],[0.0,0.0,0.0,0.0,0.0,0.0,0.0,0.0,0.0,0.0,0.0,0.0,0.0,0.4394,0.8767,0.9692,0.8116,0.7037,0.9174,0.6912,0.7429,0.8213,0.8655,0.8069,0.8056,0.6155,0.5613,0.4055,0.3183,0.1037,0.11,0.0,0.0,0.0,0.0,0.0,0.0,0.0,0.0],[0.6322,0.9893,0.8873,0.0,0.0,0.0,0.0,0.0,0.0,0.0,0.0,0.0,0.0,0.0,0.0,0.0,0.0,0.0,0.0,0.0,0.0,0.0,0.0,0.0,0.0,0.0,0.0,0.0,0.0,0.0,0.0,0.0,0.0,0.0,0.0,0.0,0.0,0.0,0.0],[0.0,0.0,0.0,0.0,0.8768,0.7809,0.8278,1.2187,1.1371,1.0739,1.171,1.3696,1.5161,1.2567,0.0,0.0,0.0,0.0,0.0,0.0,0.0,0.0,0.0,0.0,0.0,0.0,0.0,0.0,0.0,0.0,0.0,0.0,0.0,0.0,0.0,0.0,0.0,0.0,0.0],[0.0,0.0,0.0,0.0,0.0,0.0,0.0,0.0,0.0,0.0,0.0,1.1278,1.1356,0.9514,0.9828,0.8796,0.0,0.0,0.0,0.0,0.0,0.0,0.0,0.0,0.0,0.0,0.0,0.0,0.0,0.0,0.0,0.0,0.0,0.0,0.0,0.0,0.0,0.0,0.0],[1.0398,0.867,0.9815,0.0,0.0,0.0,0.0,0.0,0.0,0.0,0.0,0.0,0.0,0.0,0.0,0.0,0.0,0.0,0.0,0.0,0.0,0.0,0.0,0.0,0.0,0.0,0.0,0.0,0.0,0.0,0.0,0.0,0.0,0.0,0.0,0.0,0.0,0.0,0.0],[0.0,0.0,0.0,1.2573,1.3122,0.594,0.0,0.0,0.0,0.0,0.0,0.0,0.0,0.0,0.0,0.0,0.0,0.0,0.0,0.0,0.0,0.0,0.0,0.0,0.0,0.0,0.0,0.0,0.0,0.0,0.0,0.0,0.0,0.0,0.0,0.0,0.0,0.0,0.0],[0.0,0.0,0.0,0.0,0.0,0.0,0.0,0.0,0.0,0.0,0.0,0.0,0.0,0.0,0.0,0.0,0.0,0.0,0.0,0.0,0.0,0.0,0.0,0.0,0.0,0.0,0.6592,0.6589,1.5453,1.6932,2.1536,1.8957,1.5473,1.4525,1.5194,1.5306,1.6582,0.0,0.0],[0.0,0.0,0.0,0.0,0.0,0.0427,1.1853,1.2785,0.5379,0.0,0.0,0.0,0.0,0.0,0.0,0.0,0.0,0.0,0.0,0.0,0.0,0.0,0.0,0.0,0.0,0.0,0.0,0.0,0.0,0.0,0.0,0.0,0.0,0.0,0.0,0.0,0.0,0.0,0.0],[0.0,0.0,0.0,0.0,0.1549,1.465,1.476,0.963,1.0338,0.9205,1.056,0.9783,0.9397,0.7411,0.736,0.6771,0.7771,0.0,0.0,0.0,0.0,0.0,0.0,0.0,0.0,0.0,0.0,0.0,0.0,0.0,0.0,0.0,0.0,0.0,0.0,0.0,0.0,0.0,0.0],[0.0,0.0,0.0,0.0,0.0,0.0,0.0,0.0,0.0,0.0,0.0,0.0,0.0,0.0,0.0,0.0,0.0,0.0,0.0,0.0,0.0,0.0,0.0,0.0,0.0,0.6035,0.7292,0.6575,0.6835,0.5884,0.4085,0.3549,0.2429,0.209,0.1579,0.0,0.0,0.0,0.0],[0.8262,0.5831,0.8484,0.3748,0.0,0.0,0.0,0.0,0.0,0.0,0.0,0.0,0.0,0.0,0.0,0.0,0.0,0.0,0.0,0.0,0.0,0.0,0.0,0.0,0.0,0.0,0.0,0.0,0.0,0.0,0.0,0.0,0.0,0.0,0.0,0.0,0.0,0.0,0.0],[0.0,0.0,0.0,0.0,0.0,0.0,0.0,0.0,0.0,0.7385,0.8378,0.6951,0.7541,0.6876,0.2994,0.0,0.0,0.0,0.0,0.0,0.0,0.0,0.0,0.0,0.0,0.0,0.0,0.0,0.0,0.0,0.0,0.0,0.0,0.0,0.0,0.0,0.0,0.0,0.0],[1.5931,1.4574,1.5444,1.4398,1.328,1.5385,1.5645,1.7429,1.6635,1.6712,1.6595,1.6598,2.121,0.0,0.0,0.0,0.0,0.0,0.0,0.0,0.0,0.0,0.0,0.0,0.0,0.0,0.0,0.0,0.0,0.0,0.0,0.0,0.0,0.0,0.0,0.0,0.0,0.0,0.0],[0.0,0.0,0.0,0.7203,1.026,0.8778,0.8205,1.5176,1.7841,1.7174,1.4963,1.8261,2.183,0.0,0.0,0.0,0.0,0.0,0.0,0.0,0.0,0.0,0.0,0.0,0.0,0.0,0.0,0.0,0.0,0.0,0.0,0.0,0.0,0.0,0.0,0.0,0.0,0.0,0.0],[0.8495,0.7812,0.7238,0.5203,0.7796,0.0,0.0,0.0,0.0,0.0,0.0,0.0,0.0,0.0,0.0,0.0,0.0,0.0,0.0,0.0,0.0,0.0,0.0,0.0,0.0,0.0,0.0,0.0,0.0,0.0,0.0,0.0,0.0,0.0,0.0,0.0,0.0,0.0,0.0],[0.0,0.0,0.0,0.0,0.0,0.0,0.0,0.9259,0.6637,0.6334,0.6443,0.7341,0.6734,0.0,0.0,0.0,0.0,0.0,0.0,0.0,0.0,0.0,0.0,0.0,0.0,0.0,0.0,0.0,0.0,0.0,0.0,0.0,0.0,0.0,0.0,0.0,0.0,0.0,0.0],[0.0,0.0,0.0,0.0,1.1098,1.0745,0.942,0.0,0.0,0.0,0.0,0.0,0.8239,0.6721,0.9549,1.0806,1.208,1.4771,1.7241,1.1401,1.0117,0.8808,0.8415,0.7543,0.5388,0.4035,0.0,0.0,0.0,0.0,0.0,0.0,0.0,0.0,0.0,0.0,0.0,0.0,0.0],[0.0,0.0,0.0,0.0,0.0,0.0,0.0,0.0,0.0,0.0,0.0,0.0,0.0,1.3236,0.0,0.0,0.0,0.0,0.0,0.0,0.0,0.0,0.0,0.0,0.0,0.0,0.0,0.0,0.0,0.0,0.0,0.0,0.0,0.0,0.0,0.0,0.0,0.0,0.0],[0.0,0.0,0.0,0.0,0.0,0.0,1.032,1.005,1.0327,0.9057,0.8899,0.8944,0.9711,0.8671,0.8796,1.0664,1.0996,1.1158,1.3527,1.3022,1.3428,1.1067,0.952,0.7532,0.742,0.8889,0.8572,1.0207,1.032,0.8088,0.8653,0.8102,0.6639,0.5199,0.5812,0.5171,0.0,0.0,0.0],[0.0,0.0,0.0,0.0,0.0,0.0,0.0,0.0,0.0,0.0,0.0,0.0,0.8575,1.2296,1.2761,1.4025,0.8663,1.9136,1.6377,1.5522,0.8605,0.8888,1.0248,0.7266,0.8082,0.6858,0.8198,0.8188,0.7616,0.8153,0.8864,1.002,1.2573,1.1481,0.9678,0.9951,0.9941,1.1022,0.0],[0.0,0.0,0.9973,1.2787,1.7258,1.7298,1.6646,0.9908,0.9486,0.8027,0.8217,0.8548,0.9047,0.8274,0.7831,1.1146,2.0031,1.8589,1.988,2.0431,0.0,0.0,0.0,0.0,0.0,0.0,0.0,0.0,0.0,0.0,0.0,0.0,0.0,0.0,0.0,0.0,0.0,0.0,0.0],[0.0,0.0,0.0,0.0,0.0,0.0,0.0,0.0,0.0,0.0,0.7153,0.5897,0.5983,0.0,0.0,0.0,0.0,0.0,0.0,0.0,0.0,0.0,0.0,0.0,0.0,0.0,0.0,0.0,0.0,0.0,0.0,0.0,0.0,0.0,0.0,0.0,0.0,0.0,0.0],[0.0,0.9279,0.8323,0.6204,0.5851,0.3396,0.0,0.0,0.0,0.0,0.0,0.0,0.0,0.0,0.0,0.0,0.0,0.0,0.0,0.0,0.0,0.0,0.0,0.0,0.0,0.0,0.0,0.0,0.0,0.0,0.0,0.0,0.0,0.0,0.0,0.0,0.0,0.0,0.0],[0.8722,0.0,0.0,0.0,0.0,0.0,0.0,0.0,0.0,0.0,0.0,0.0,0.0,0.0,0.0,0.0,0.0,0.0,0.0,0.0,0.0,0.0,0.0,0.0,0.0,0.0,0.0,0.0,0.0,0.0,0.0,0.0,0.0,0.0,0.0,0.0,0.0,0.0,0.0],[0.0,0.0,0.0,1.135,0.8979,0.0,0.0,0.0,0.0,0.0,0.0,0.0,0.0,0.0,0.0,0.0,0.0,0.0,0.0,0.0,0.0,0.0,0.0,0.0,0.0,0.0,0.0,0.0,0.0,0.0,0.0,0.0,0.0,0.0,0.0,0.0,0.0,0.0,0.0],[2.5048,2.0931,0.0,0.0,0.0,0.0,0.0,0.0,0.0,0.0,0.0,0.0,0.0,0.0,0.0,0.0,0.0,0.0,0.0,0.0,0.0,0.0,0.0,0.0,0.0,0.0,0.0,0.0,0.0,0.0,0.0,0.0,0.0,0.0,0.0,0.0,0.0,0.0,0.0],[0.0,0.0,0.0,0.0,0.0,0.0,0.0,0.0,0.0,0.0,0.0,0.0,0.0,0.0,0.0,0.0,0.0,0.0,0.0,0.0,0.0,0.0,0.0,0.4761,0.0,0.0,0.0,0.0,0.0,0.0,0.0,0.0,0.0,0.0,0.0,0.0,0.0,0.0,0.0],[0.0,0.0,0.05,0.0,0.0,0.0,0.0,0.0,0.0,0.0,0.0,0.0,0.0,0.0,0.0,0.0,0.0,0.0,0.0,0.0,0.0,0.0,0.0,0.0,0.0,0.0,0.0,0.0,0.0,0.0,0.0,0.0,0.0,0.0,0.0,0.0,0.0,0.0,0.0],[0.0,0.6134,0.5458,0.5036,0.0,0.0,0.7434,0.9614,0.713,0.8104,0.7713,0.6199,0.7086,0.5144,0.0294,0.0,0.0,0.0,0.0,0.0,0.0,0.0,0.0,0.0,0.0,0.0,0.0,0.0,0.0,0.0,0.0,0.0,0.0,0.0,0.0,0.0,0.0,0.0,0.0],[0.0,0.0,0.0,0.0,0.0,0.0,0.0,0.0,0.0,0.0,0.0,0.0,0.0,0.0,0.0,0.0,0.0,0.0,0.0,0.0,0.0,0.0,0.0,0.0,0.0,0.0,0.6815,0.7881,0.8309,0.7691,0.8782,0.821,0.0,0.0,0.0,0.0,0.0,0.0,0.0],[0.0,0.0,0.0,0.0,0.0,0.0,0.0,0.0,0.0,1.0769,1.0477,1.0521,0.0,0.0,0.0,0.0,0.0,0.0,0.0,0.0,0.0,0.0,0.0,0.0,0.0,0.0,0.0,0.0,0.0,0.0,0.0,0.0,0.0,0.0,0.0,0.0,0.0,0.0,0.0],[0.0,0.0,0.0,0.0,0.0,0.0,0.0,0.0,0.0,0.0,0.0,0.0,0.0,1.1235,1.2234,1.6602,1.3078,0.0,0.0,0.0,0.0,0.0,0.0,0.0,0.0,0.0,0.0,0.0,0.0,0.0,0.0,0.0,0.0,0.0,0.0,0.0,0.0,0.0,0.0],[0.0,0.0,0.0,0.0,0.9918,0.8763,0.811,0.9027,0.8074,0.6803,0.5306,0.5132,0.4682,0.0,0.0,0.0,0.0,0.0,0.0,0.0,0.0,0.0,0.0,0.0,0.0,0.0,0.0,0.0,0.0,0.0,0.0,0.0,0.0,0.0,0.0,0.0,0.0,0.0,0.0],[0.0,0.0,0.0,0.7363,0.0,0.0,0.0,0.0,0.0,0.0,0.0,0.0,0.0,0.0,0.0,0.0,0.0,0.0,0.0,0.0,0.0,0.0,0.0,0.0,0.0,0.0,0.0,0.0,0.0,0.0,0.0,0.0,0.0,0.0,0.0,0.0,0.0,0.0,0.0],[0.0,0.0,0.0,0.0,0.7004,0.6702,0.0,0.0,0.0,0.0,0.0,0.0,0.0,0.0,0.0,0.0,0.0,0.0,0.0,0.0,0.0,0.0,0.0,0.0,0.0,0.0,0.0,0.0,0.0,0.0,0.0,0.0,0.0,0.0,0.0,0.0,0.0,0.0,0.0],[0.0,0.0,0.0,0.0,0.0,1.0799,1.0556,1.1727,1.2781,1.3305,1.3064,1.2994,1.4721,0.0,0.0,0.0,0.0,0.0,0.0,0.0,0.0,0.0,0.0,0.0,0.0,0.0,0.0,0.0,0.0,0.0,0.0,0.0,0.0,0.0,0.0,0.0,0.0,0.0,0.0],[0.0,0.0,0.0,0.0,0.0,0.0,0.0,0.0,0.0,1.8415,1.7547,0.9545,0.0,0.0,0.0,0.0,0.0,0.0,0.0,0.0,0.0,0.0,0.0,0.0,0.0,0.0,0.0,0.0,0.0,0.0,0.0,0.0,0.0,0.0,0.0,0.0,0.0,0.0,0.0],[0.0,0.0,0.0,1.523,1.4099,1.5582,1.5594,1.6639,1.7271,1.6973,1.6714,1.8273,1.9036,1.6999,1.786,1.853,1.5735,1.6664,1.8357,2.222,0.0,0.0,0.0,0.0,0.0,0.0,0.0,0.0,0.0,0.0,0.0,0.0,0.0,0.0,0.0,0.0,0.0,0.0,0.0],[0.0,0.5364,0.0,0.0,0.0,0.0,0.0,0.0,0.0,0.0,0.0,0.0,0.0,0.0,0.0,0.0,0.0,0.0,0.0,0.0,0.0,0.0,0.0,0.0,0.0,0.0,0.0,0.0,0.0,0.0,0.0,0.0,0.0,0.0,0.0,0.0,0.0,0.0,0.0],[1.586,1.8961,1.8559,1.6147,1.6948,1.7615,1.7454,1.5416,1.5257,1.4166,1.1506,1.0873,1.3921,1.5147,1.9287,1.8776,1.9129,1.8593,1.7144,0.0,0.0,0.0,0.0,0.0,0.0,0.0,0.0,0.0,0.0,0.0,0.0,0.0,0.0,0.0,0.0,0.0,0.0,0.0,0.0],[0.0,0.0,0.0,0.0,0.0,0.0,0.7409,0.6095,0.0,0.0,0.0,0.0,0.0,0.0,0.0,0.0,0.0,0.0,0.0,0.0,0.0,0.0,0.0,0.0,0.0,0.0,0.0,0.0,0.0,0.0,0.0,0.0,0.0,0.0,0.0,0.0,0.0,0.0,0.0],[1.5575,0.0,0.0,0.0,0.0,0.0,0.0,0.0,0.0,0.0,0.0,0.0,0.0,0.0,0.0,0.0,0.0,0.0,0.0,0.0,0.0,0.0,0.0,0.0,0.0,0.0,0.0,0.0,0.0,0.0,0.0,0.0,0.0,0.0,0.0,0.0,0.0,0.0,0.0],[1.8222,1.8892,1.7752,1.4348,1.3436,1.5632,1.5874,1.1796,0.9453,0.9528,0.891,0.9932,1.0528,0.9644,0.9292,1.0133,0.0,0.0,0.0,0.0,0.0,0.0,0.0,0.0,0.0,0.0,0.0,0.0,0.0,0.0,0.0,0.0,0.0,0.0,0.0,0.0,0.0,0.0,0.0],[0.0,0.0,0.0,0.0,0.0,0.0,0.0,0.0,1.335,1.0748,1.4501,1.6743,1.7583,1.479,1.4467,1.9284,1.9378,2.2248,2.2337,1.5879,1.2038,0.9611,0.7832,0.5846,0.4479,0.3473,0.0,0.0,0.0,0.0,0.0,0.0,0.0,0.0,0.0,0.0,0.0,0.0,0.0],[0.0,0.0,0.0,0.0,0.0,0.0,0.0,0.0,0.0,0.0,0.0,0.0,0.0,0.0,0.5328,1.2063,1.0042,0.9475,0.0,0.0,0.0,0.0,0.0,0.0,0.0,0.0,0.0,0.0,0.0,0.0,0.0,0.0,0.0,0.0,0.0,0.0,0.0,0.0,0.0],[0.8046,1.2339,1.3854,1.4104,1.2168,1.6749,1.7692,0.9813,1.1267,1.2002,1.1649,1.7764,1.9592,1.5206,1.595,0.8261,1.0926,0.997,1.6867,1.9744,0.901,1.7325,2.2513,1.1001,0.9528,0.6231,0.0,0.0,0.0,0.0,0.0,0.0,0.0,0.0,0.0,0.0,0.0,0.0,0.0],[0.9094,1.5518,1.8885,0.8523,0.9889,1.0471,0.9748,0.0,0.0,0.0,0.0,0.0,0.9676,1.3874,1.3891,1.8539,1.5008,1.4684,1.5261,1.5292,1.742,1.4019,1.2949,1.0153,0.707,0.5894,0.0,0.0,0.0,0.0,0.0,0.0,0.0,0.0,0.0,0.0,0.0,0.0,0.0],[2.0477,2.0434,2.0259,1.5003,1.425,1.6666,1.72,1.7684,1.5251,1.4291,1.436,1.8979,1.5199,0.0,0.0,0.0,0.0,0.0,0.0,0.0,0.0,0.0,0.0,0.0,0.0,0.0,0.0,0.0,0.0,0.0,0.0,0.0,0.0,0.0,0.0,0.0,0.0,0.0,0.0],[0.0,0.0,0.0,0.0,0.0,0.0,0.0,1.2977,1.2175,1.0805,0.8608,0.0,0.0,0.0,0.0,0.0,0.0,0.0,0.0,0.0,0.0,0.0,0.0,0.0,0.0,0.0,0.0,0.0,0.0,0.0,0.0,0.0,0.0,0.0,0.0,0.0,0.0,0.0,0.0],[0.0,0.0,2.2152,1.7191,0.6142,0.0,0.0,0.0,0.0,0.0,0.0,0.0,0.0,0.0,0.0,0.0,0.0,0.0,0.0,0.0,0.0,0.0,0.0,0.0,0.0,0.0,0.0,0.0,0.0,0.0,0.0,0.0,0.0,0.0,0.0,0.0,0.0,0.0,0.0],[0.0,0.0,0.0,0.822,0.6439,0.723,0.9216,1.0536,1.0007,0.68,0.3622,0.2591,0.0,0.0,0.0,0.0,0.0,0.0,0.0,0.0,0.0,0.0,0.0,0.0,0.0,0.0,0.0,0.0,0.0,0.0,0.0,0.0,0.0,0.0,0.0,0.0,0.0,0.0,0.0],[0.0,0.0,0.0,0.0,0.0,0.9465,1.5508,1.6338,1.6739,1.8227,2.5947,2.7532,3.4261,3.7408,4.1529,2.6935,1.0157,2.4823,3.4779,1.7245,0.87,0.8997,0.8111,0.0,0.0,0.0,0.0,0.0,0.0,0.0,0.0,0.0,0.0,0.0,0.0,0.0,0.0,0.0,0.0],[0.0,0.0,0.0,0.0,0.0,0.0,0.0,0.0,0.0,0.0,0.0,0.0,1.1558,2.139,4.3584,2.4345,2.7988,2.1734,1.6679,1.7052,1.9397,1.316,1.3315,1.2735,0.7039,0.3276,0.0,0.0,0.0,0.0,0.0,0.0,0.0,0.0,0.0,0.0,0.0,0.0,0.0],[0.0,0.0,0.0,1.4546,1.0612,1.5251,1.2773,1.206,0.9784,1.1007,0.6979,1.0208,0.0,0.0,0.0,0.0,0.0,0.0,0.0,0.0,0.0,0.0,0.0,0.0,0.0,0.0,0.0,0.0,0.0,0.0,0.0,0.0,0.0,0.0,0.0,0.0,0.0,0.0,0.0],[0.0,0.0,0.0,1.3478,1.1796,1.0601,0.0,0.0,0.0,0.0,0.0,0.0,0.0,0.0,0.0,0.0,0.0,0.0,0.0,0.0,0.0,0.0,0.0,0.0,0.0,0.0,0.0,0.0,0.0,0.0,0.0,0.0,0.0,0.0,0.0,0.0,0.0,0.0,0.0],[0.0,0.0,0.0,0.0,0.0,0.9071,0.8814,0.8193,0.8556,0.8167,0.715,0.5595,0.6045,0.2012,0.0,0.0,0.0,0.0,0.0,0.0,0.0,0.0,0.0,0.0,0.0,0.0,0.0,0.0,0.0,0.0,0.0,0.0,0.0,0.0,0.0,0.0,0.0,0.0,0.0],[1.1543,1.7413,1.1114,0.8577,0.5929,0.0,0.0,0.0,0.0,0.0,0.0,0.0,0.0,0.0,0.0,0.0,0.0,0.0,0.0,0.0,0.0,0.0,0.0,0.0,0.0,0.0,0.0,0.0,0.0,0.0,0.0,0.0,0.0,0.0,0.0,0.0,0.0,0.0,0.0],[0.0,0.0,0.0,0.0,0.0,0.0,0.0,0.0,0.0,0.0,0.0,0.0,0.0,1.4651,1.7472,1.7548,1.9806,1.9519,2.0393,2.5811,2.2585,1.7182,1.5078,1.6457,1.2804,0.8636,0.0,0.0,0.0,0.0,0.0,0.0,0.0,0.0,0.0,0.0,0.0,0.0,0.0],[0.0,0.0,0.0,0.0,0.0,0.0,0.0,0.0,0.0,0.0,0.0,0.0,0.0,0.0,0.0,0.0,1.7586,1.3137,0.0,0.0,0.0,0.0,0.0,0.0,0.0,0.0,0.0,0.0,0.0,0.0,0.0,0.0,0.0,0.0,0.0,0.0,0.0,0.0,0.0],[0.0,0.0,0.0,0.8004,0.7262,1.2165,1.3305,1.4964,1.4357,1.2588,1.3177,1.9853,1.7083,0.6093,0.0,0.0,0.0,0.0,0.0,0.0,0.0,0.0,0.0,0.0,0.0,0.0,0.0,0.0,0.0,0.0,0.0,0.0,0.0,0.0,0.0,0.0,0.0,0.0,0.0],[0.9202,0.9678,0.8421,0.6063,0.0,0.0,0.0,0.0,0.0,0.0,0.0,0.0,0.0,0.0,0.0,0.0,0.0,0.0,0.0,0.0,0.0,0.0,0.0,0.0,0.0,0.0,0.0,0.0,0.0,0.0,0.0,0.0,0.0,0.0,0.0,0.0,0.0,0.0,0.0],[0.0,0.0,0.0,0.0,0.0,0.0,0.0,0.0,0.0,0.0,0.0,0.0,0.0,0.0,0.0,0.0,0.0,0.0,0.0,0.0,0.0,0.0,0.0,0.0,0.0,0.0,0.0,0.0,0.0,0.0,0.0,0.0,0.0,0.0,0.0,0.0,0.0,0.0,0.0],[0.0,0.0,1.4311,1.4426,1.4862,1.6789,1.3277,1.2958,0.5875,0.0,0.0,0.0,0.0,0.0,0.0,0.0,0.0,0.0,0.0,0.0,0.0,0.0,0.0,0.0,0.0,0.0,0.0,0.0,0.0,0.0,0.0,0.0,0.0,0.0,0.0,0.0,0.0,0.0,0.0],[1.504,1.2472,1.5246,1.2498,0.6974,0.0,0.0,0.0,0.0,0.0,0.0,0.0,0.0,0.0,0.0,0.0,0.0,0.0,0.0,0.0,0.0,0.0,0.0,0.0,0.0,0.0,0.0,0.0,0.0,0.0,0.0,0.0,0.0,0.0,0.0,0.0,0.0,0.0,0.0],[0.0,0.0,0.0,0.9623,0.8651,1.076,1.2594,1.2825,1.2083,0.9601,0.8475,0.9009,0.7947,0.7683,0.0,0.0,0.0,0.0,0.0,0.0,0.0,0.0,0.0,0.0,0.0,0.0,0.0,0.0,0.0,0.0,0.0,0.0,0.0,0.0,0.0,0.0,0.0,0.0,0.0],[0.0,0.0,0.0,0.0,0.0,0.0,0.0,0.0,0.0,0.0,0.0,0.0,0.0,0.0,1.034,1.0566,1.7677,1.8953,2.156,2.2863,2.707,2.7155,3.4482,2.4787,1.6386,1.0163,0.0,0.0,0.0,0.0,0.0,0.0,0.0,0.0,0.0,0.0,0.0,0.0,0.0],[0.0,0.0,0.0,0.0,0.0,0.8491,1.3663,1.3466,1.4045,1.4022,1.3972,1.6797,1.657,2.1703,1.7487,1.6637,1.8141,1.9096,2.0893,2.3051,1.9788,1.5338,1.3838,1.3695,0.9268,0.6583,0.0,0.0,0.0,0.0,0.0,0.0,0.0,0.0,0.0,0.0,0.0,0.0,0.0],[0.0,0.0,0.0,0.0,0.0,0.0,0.0,0.0,0.0,0.0,0.0,0.6283,0.5687,0.5417,0.0,0.0,0.0,0.0,0.0,0.0,0.0,0.0,0.0,0.0,0.0,0.0,0.0,0.0,0.0,0.0,0.0,0.0,0.0,0.0,0.0,0.0,0.0,0.0,0.0],[0.7142,0.7263,0.8225,0.6209,0.5622,0.5573,0.0,0.0,0.0,0.0,0.0,0.8752,0.8574,1.6744,1.4496,1.7058,1.6608,1.8442,2.1707,2.0465,2.1356,1.5533,1.4638,1.1804,1.023,0.7621,0.0,0.0,0.0,0.0,0.0,0.0,0.0,0.0,0.0,0.0,0.0,0.0,0.0],[0.6819,0.7257,0.607,0.0,0.0,0.0,0.0,0.0,0.0,0.0,0.0,0.0,0.0,0.0,0.0,0.0,0.0,0.0,0.0,0.0,0.0,0.0,0.0,0.0,0.0,0.0,0.0,0.0,0.0,0.0,0.0,0.0,0.0,0.0,0.0,0.0,0.0,0.0,0.0],[0.0,0.0,0.5197,0.4806,0.0,0.0,0.0,0.0,0.0,0.0,0.0,0.0,0.0,0.0,0.0,0.0,0.0,0.0,0.0,0.0,0.0,0.0,0.0,0.0,0.0,0.0,0.0,0.0,0.0,0.0,0.0,0.0,0.0,0.0,0.0,0.0,0.0,0.0,0.0],[0.0,0.0,0.0,0.8647,0.8319,0.0,0.0,0.0,0.0,0.0,0.0,0.0,0.0,0.0,0.0,0.0,0.0,0.0,0.0,0.0,0.0,0.0,0.0,0.0,0.0,0.0,0.0,0.0,0.0,0.0,0.0,0.0,0.0,0.0,0.0,0.0,0.0,0.0,0.0],[0.0,0.0,0.0,0.0,0.0,0.0,0.0,0.0,0.0,0.0,0.0,0.0,0.0,0.0,0.0,0.0,0.0,0.0,2.6124,0.0,0.0,0.0,0.0,0.0,0.0,0.0,0.0,0.0,0.0,0.0,0.0,0.0,0.0,0.0,0.0,0.0,0.0,0.0,0.0],[0.0,0.0,0.0,0.4629,1.2813,0.9217,0.6882,0.0,0.0,0.0,0.0,0.0,0.0,0.0,0.0,0.0,0.0,0.0,0.0,0.0,0.0,0.0,0.0,0.0,0.0,0.0,0.0,0.0,0.0,0.0,0.0,0.0,0.0,0.0,0.0,0.0,0.0,0.0,0.0],[1.2483,1.1232,1.0966,0.7586,0.748,0.0,0.0,0.0,0.0,0.0,0.0,0.0,0.0,0.0,0.0,0.0,0.0,0.0,0.0,0.0,0.0,0.0,0.0,0.0,0.0,0.0,0.0,0.0,0.0,0.0,0.0,0.0,0.0,0.0,0.0,0.0,0.0,0.0,0.0],[0.0,0.0,0.0,0.0,0.0,0.0,0.0,0.0,0.0,0.0,0.0,0.0,0.0,0.9362,0.63,0.0,0.0,0.0,0.0,0.0,0.0,0.0,0.0,0.0,0.0,0.0,0.0,0.0,0.0,0.0,0.0,0.0,0.0,0.0,0.0,0.0,0.0,0.0,0.0],[0.0,0.0,0.0,1.0999,1.004,1.057,0.982,0.9436,1.1382,1.1271,1.2121,1.3509,1.2318,1.2237,1.1557,1.0932,1.3762,1.6625,1.9554,1.8824,1.3502,1.3032,1.0417,1.1162,0.8917,0.7503,0.0,0.0,0.0,0.0,0.0,0.0,0.0,0.0,0.0,0.0,0.0,0.0,0.0],[0.0,0.0,0.0,0.9033,0.7218,1.0293,0.0,0.0,0.0,0.0,0.0,0.0,0.0,0.0,0.0,0.0,0.0,0.0,0.0,0.0,0.0,0.0,0.0,0.0,0.0,0.0,0.0,0.0,0.0,0.0,0.0,0.0,0.0,0.0,0.0,0.0,0.0,0.0,0.0],[0.0,0.0,1.221,1.2794,1.2054,0.7301,0.7178,0.6762,0.0,0.0,0.0,0.0,0.0,0.0,0.0,0.0,0.0,0.0,0.0,0.0,0.0,0.0,0.0,0.0,0.0,0.0,0.0,0.0,0.0,0.0,0.0,0.0,0.0,0.0,0.0,0.0,0.0,0.0,0.0],[1.3406,1.2681,1.6095,0.9304,0.6343,0.0,0.0,0.843,0.8265,0.8125,0.7388,0.0,0.0,0.0,0.0,0.0,0.0,1.7661,1.7586,1.8474,1.5522,1.307,1.103,0.5677,0.4776,0.4235,0.0,0.0,0.0,0.0,0.0,0.0,0.0,0.0,0.0,0.0,0.0,0.0,0.0],[0.0,0.7981,0.8491,0.0,0.0,0.0,0.0,0.0,0.0,0.0,0.0,0.0,0.0,0.0,0.0,0.0,0.0,0.0,0.0,0.0,0.0,0.0,0.0,0.0,0.0,0.0,0.0,0.0,0.0,0.0,0.0,0.0,0.0,0.0,0.0,0.0,0.0,0.0,0.0],[1.1373,1.3539,1.1957,0.9852,0.6869,0.9722,0.0,0.0,0.0,0.0,0.0,0.0,0.0,0.0,0.0,0.0,0.0,0.0,0.0,0.0,0.0,0.0,0.0,0.0,0.0,0.0,0.0,0.0,0.0,0.0,0.0,0.0,0.0,0.0,0.0,0.0,0.0,0.0,0.0],[0.0,0.0,0.0,1.0249,1.1358,1.3109,1.7579,2.1941,2.0513,1.9917,2.7257,3.2007,3.176,3.3619,3.5087,2.5232,2.5656,2.7074,1.5253,0.0,0.0,0.0,0.0,0.0,0.0,0.0,0.0,0.0,0.0,0.0,0.0,0.0,0.0,0.0,0.0,0.0,0.0,0.0,0.0],[0.9983,1.171,1.0611,0.5842,0.5562,0.0,0.0,0.0,0.0,0.0,0.0,0.0,0.0,0.0,0.0,0.0,0.0,0.0,0.0,0.0,0.0,0.0,0.0,0.0,0.0,0.0,0.0,0.0,0.0,0.0,0.0,0.0,0.0,0.0,0.0,0.0,0.0,0.0,0.0],[1.1224,0.0,0.0,0.0,0.0,0.0,0.0,0.0,0.0,0.0,0.0,0.0,0.0,0.0,0.0,0.0,0.0,0.0,0.0,0.0,0.0,0.0,0.0,0.0,0.0,0.0,0.0,0.0,0.0,0.0,0.0,0.0,0.0,0.0,0.0,0.0,0.0,0.0,0.0],[0.0,0.6557,0.734,0.0,0.0,0.0,0.0,0.0,0.0,0.0,0.0,0.0,0.0,0.0,0.0,0.0,0.0,0.0,0.0,0.0,0.0,0.0,0.0,0.0,0.0,0.0,0.0,0.0,0.0,0.0,0.0,0.0,0.0,0.0,0.0,0.0,0.0,0.0,0.0],[0.0,0.0,0.0,0.0,0.0,0.0,0.0,0.0,0.0,0.0,0.0,0.0,0.0,0.0,1.1474,1.1392,0.947,1.0889,0.0,0.0,0.0,0.0,0.0,0.0,0.0,0.0,0.0,0.0,0.0,0.0,0.0,0.0,0.0,0.0,0.0,0.0,0.0,0.0,0.0],[0.0,0.0,0.0,0.0,0.0,0.0,0.0,0.0,0.0,0.0,0.0,0.0,0.0,0.0,0.0,1.1792,1.7844,1.8422,1.8874,1.4315,1.6949,1.2115,0.864,0.6241,0.478,0.3518,0.0,0.0,0.0,0.0,0.0,0.0,0.0,0.0,0.0,0.0,0.0,0.0,0.0],[1.2551,1.3479,2.1363,1.6973,1.3086,1.286,1.4843,1.1952,0.8201,0.8919,1.1033,1.2121,0.4522,0.0,0.0,0.0,0.0,0.0,0.0,0.0,0.0,0.0,0.0,0.0,0.0,0.0,0.0,0.0,0.0,0.0,0.0,0.0,0.0,0.0,0.0,0.0,0.0,0.0,0.0],[1.5628,1.4565,1.4869,1.1979,1.0629,0.0,0.0,0.0,0.0,0.0,0.0,0.0,0.0,0.0,0.0,0.0,1.0453,0.9826,0.0,0.0,0.0,0.0,0.0,0.0,0.0,0.0,0.0,0.0,0.0,0.0,0.0,0.0,0.0,0.0,0.0,0.0,0.0,0.0,0.0],[1.5273,1.736,0.0,0.0,0.0,0.0,0.0,0.0,0.0,0.0,0.0,0.0,0.0,1.0587,1.0018,1.2056,1.2182,1.498,1.6567,1.8822,1.851,1.3882,1.3348,1.237,0.886,0.7835,0.0,0.0,0.0,0.0,0.0,0.0,0.0,0.0,0.0,0.0,0.0,0.0,0.0],[1.7023,1.9726,1.5938,0.7979,0.0,0.0,0.0,0.0,0.0,0.0,0.0,0.0,0.0,0.0,0.0,0.0,0.0,0.0,0.0,0.0,0.0,0.0,0.0,0.0,0.0,0.0,0.0,0.0,0.0,0.0,0.0,0.0,0.0,0.0,0.0,0.0,0.0,0.0,0.0],[0.6522,0.5907,0.3643,0.5417,0.0,0.0,0.0,0.0,0.0,0.0,0.0,0.0,0.0,0.0,0.0,0.0,0.0,0.0,0.0,0.0,0.0,0.0,0.0,0.0,0.0,0.0,0.0,0.0,0.0,0.0,0.0,0.0,0.0,0.0,0.0,0.0,0.0,0.0,0.0],[0.0,0.0,1.0158,0.7577,0.7175,1.0346,0.0,0.0,0.0,0.0,0.0,0.0,0.0,0.0,0.0,0.0,0.0,0.0,0.0,0.0,0.0,0.0,0.0,0.0,0.0,0.0,0.0,0.0,0.0,0.0,0.0,0.0,0.0,0.0,0.0,0.0,0.0,0.0,0.0],[0.0,0.0,0.0,1.071,1.0114,1.2155,1.9367,2.1129,1.8531,1.9961,2.3175,2.6482,2.6001,1.7671,1.6154,1.3903,0.0,0.0,0.0,0.0,0.0,0.0,0.0,0.0,0.0,0.0,0.0,0.0,0.0,0.0,0.0,0.0,0.0,0.0,0.0,0.0,0.0,0.0,0.0],[0.9049,0.0098,0.0,0.0,0.0,0.0,0.0,0.0,1.2001,0.9905,1.025,0.4945,0.5605,0.0,0.0,0.0,0.0,0.0,0.0,0.0,0.0,0.0,0.0,0.0,0.0,0.0,0.0,0.0,0.0,0.0,0.0,0.0,0.0,0.0,0.0,0.0,0.0,0.0,0.0],[1.0107,0.0,0.0,0.0,0.0,0.0,0.0,0.0,0.0,0.0,0.0,0.0,0.0,0.0,0.0,0.0,0.0,0.0,0.0,0.0,0.0,0.0,0.0,0.0,0.0,0.0,0.0,0.0,0.0,0.0,0.0,0.0,0.0,0.0,0.0,0.0,0.0,0.0,0.0],[0.0,0.0,0.0,0.0,1.1506,1.2958,1.3293,0.8468,1.2902,1.2355,1.1916,1.1445,1.7084,1.5285,1.4998,1.0431,0.838,0.0,0.0,0.0,0.0,0.0,0.0,0.0,0.0,0.0,0.0,0.0,0.0,0.0,0.0,0.0,0.0,0.0,0.0,0.0,0.0,0.0,0.0],[1.3785,0.0,0.0,0.0,0.0,0.0,0.0,0.0,0.0,0.0,0.0,0.0,0.0,0.0,0.0,0.0,0.0,0.0,0.0,0.0,0.0,0.0,0.0,0.0,0.0,0.0,0.0,0.0,0.0,0.0,0.0,0.0,0.0,0.0,0.0,0.0,0.0,0.0,0.0],[1.4544,1.6921,1.8818,1.2343,1.3699,0.9024,1.5219,1.6382,2.1655,2.1936,1.8115,0.0,0.0,0.0,0.0,0.0,0.0,0.0,0.0,0.0,0.0,0.0,0.0,0.0,0.0,0.0,0.0,0.0,0.0,0.0,0.0,0.0,0.0,0.0,0.0,0.0,0.0,0.0,0.0],[0.0,0.0,0.0,0.0,0.0,0.0,0.0,0.0,0.0,0.0,0.0,0.6153,0.517,0.0,0.0,0.0,0.0,0.0,0.0,0.0,0.0,0.0,0.0,0.0,0.0,0.0,0.0,0.0,0.0,0.0,0.0,0.0,0.0,0.0,0.0,0.0,0.0,0.0,0.0],[0.0,0.0,1.6074,1.0313,1.3797,0.0,0.0,0.0,0.0,0.0,0.0,0.0,0.0,0.0,0.0,0.0,0.0,0.0,0.0,0.0,0.0,0.0,0.0,0.0,0.0,0.0,0.0,0.0,0.0,0.0,0.0,0.0,0.0,0.0,0.0,0.0,0.0,0.0,0.0],[0.0,0.0,0.0,0.0,0.0,0.0,0.917,1.1431,1.3601,1.2089,0.6343,0.0,0.0,0.0,0.0,0.0,0.0,0.0,0.0,0.0,0.0,0.0,0.0,0.0,0.0,0.0,0.0,0.0,0.0,0.0,0.0,0.0,0.0,0.0,0.0,0.0,0.0,0.0,0.0],[0.0,0.0,0.0,1.2096,1.0725,0.8094,1.1322,1.4064,0.9578,0.7471,0.8677,1.0332,1.1091,1.1205,1.3002,1.414,1.4315,1.3912,1.396,1.5465,1.6671,1.195,0.9338,0.0,0.0,0.0,0.0,0.0,0.0,0.0,0.0,0.0,0.0,0.0,0.0,0.0,0.0,0.0,0.0],[0.0,0.0,0.0,0.0,0.0,0.0,0.0,0.0,0.0,0.0,0.0,0.8923,0.867,0.8004,1.331,1.5457,1.0746,0.9323,0.9186,0.9812,1.0715,0.9194,0.9622,0.9675,0.839,0.754,0.0,0.0,0.0,0.0,0.0,0.0,0.0,0.0,0.0,0.0,0.0,0.0,0.0],[0.0,0.0,0.0,0.0,0.0,0.5709,0.889,1.212,1.0037,0.931,0.8053,0.9917,1.0804,0.9156,0.8106,0.0,0.0,0.0,0.0,0.0,0.0,0.0,0.0,0.0,0.0,0.0,0.0,0.0,0.0,0.0,0.0,0.0,0.0,0.0,0.0,0.0,0.0,0.0,0.0],[0.0,0.0,0.0,0.0,0.9866,1.9944,1.4953,1.8157,0.7972,0.8989,1.0385,1.049,1.059,1.1718,1.2025,1.072,1.3553,1.0996,1.2533,0.0,0.0,0.0,0.0,0.0,0.0,0.0,0.0,0.0,0.0,0.0,0.0,0.0,0.0,0.0,0.0,0.0,0.0,0.0,0.0],[1.1563,0.9003,1.0261,0.8048,0.9991,0.0,0.0,0.0,0.0,0.0,0.0,0.0,0.0,0.0,0.0,0.0,0.0,0.0,0.0,0.0,0.0,0.0,0.0,0.0,0.0,0.0,0.0,0.0,0.0,0.0,0.0,0.0,0.0,0.0,0.0,0.0,0.0,0.0,0.0],[0.0,0.0,0.0,0.0,0.6989,0.5705,0.0,0.0,1.2163,1.3035,1.1198,0.7386,0.0,0.0,0.0,0.0,0.0,0.0,0.0,0.0,0.0,0.0,0.0,0.0,0.0,0.0,0.0,0.0,0.0,0.0,0.0,0.0,0.0,0.0,0.0,0.0,0.0,0.0,0.0],[1.6982,1.5334,0.0,0.0,0.9131,1.3352,0.0,0.0,0.0,0.0,0.0,0.0,0.0,0.0,0.0,0.0,0.0,0.0,0.0,0.0,0.0,0.0,0.0,0.0,0.0,0.0,0.0,0.0,0.0,0.0,0.0,0.0,0.0,0.0,0.0,0.0,0.0,0.0,0.0],[1.0623,1.0103,0.7603,0.8011,1.37,1.2084,1.959,1.5524,1.6884,1.4699,1.5971,1.7102,0.0,0.0,0.0,0.0,0.0,0.0,0.0,0.0,0.0,0.0,0.0,0.0,0.0,0.0,0.0,0.0,0.0,0.0,0.0,0.0,0.0,0.0,0.0,0.0,0.0,0.0,0.0],[1.7032,1.2598,0.0,0.0,0.0,0.0,0.0,0.0,0.0,0.0,0.0,0.0,0.0,0.0,0.0,0.0,0.0,0.0,0.0,0.0,0.0,0.0,0.0,0.0,0.0,0.0,0.0,0.0,0.0,0.0,0.0,0.0,0.0,0.0,0.0,0.0,0.0,0.0,0.0],[1.5037,1.3906,0.4158,0.2777,0.0,0.0,0.0,0.0,0.0,0.0,0.0,0.0,0.0,0.0,0.0,0.0,0.0,0.0,0.0,0.0,0.0,0.0,0.0,0.0,0.0,0.0,0.0,0.0,0.0,0.0,0.0,0.0,0.0,0.0,0.0,0.0,0.0,0.0,0.0],[2.0646,2.1419,1.1084,0.5007,0.5283,0.0,0.0,0.0,0.0,0.0,0.0,0.0,0.0,0.0,0.0,0.0,0.0,0.0,0.0,0.0,0.0,0.0,0.0,0.0,0.0,0.0,0.0,0.0,0.0,0.0,0.0,0.0,0.0,0.0,0.0,0.0,0.0,0.0,0.0],[1.0993,0.9681,0.7164,0.0,0.0,0.0,0.0,0.0,0.0,0.0,0.0,0.0,0.0,0.0,0.0,0.0,0.0,0.0,0.0,0.0,0.0,0.0,0.0,0.0,0.0,0.0,0.0,0.0,0.0,0.0,0.0,0.0,0.0,0.0,0.0,0.0,0.0,0.0,0.0],[1.5034,1.9684,1.8134,0.7096,0.0445,0.0,0.0,0.0,0.0,0.0,0.0,0.0,0.0,0.0,0.0,0.0,0.0,0.0,0.0,0.0,0.0,0.0,0.0,0.0,0.0,0.0,0.0,0.0,0.0,0.0,0.0,0.0,0.0,0.0,0.0,0.0,0.0,0.0,0.0],[0.0,0.0,0.0,0.0,0.0,0.0,0.0,0.0,0.0,0.0,0.0,0.0,0.0,0.0,0.0,0.0,0.0,0.0,0.0,0.0,0.0,0.0,0.0,0.0,0.0,0.2145,0.586,0.8123,0.7242,0.7349,0.6273,0.5838,0.0,0.0,0.0,0.0,0.0,0.0,0.0],[0.0,1.638,1.4758,0.9448,0.7826,1.543,0.9261,0.0,0.0,0.0,0.0,0.0,0.0,0.0,0.0,0.0,0.0,0.0,0.0,0.0,0.0,0.0,0.0,0.0,0.0,0.0,0.0,0.0,0.0,0.0,0.0,0.0,0.0,0.0,0.0,0.0,0.0,0.0,0.0],[0.0,0.0,0.0,0.0,0.0,0.0,0.8841,0.9112,0.8877,0.8294,0.8428,0.8144,0.9447,0.7084,0.9813,0.0,0.0,0.0,0.0,0.0,0.0,0.0,0.0,0.0,0.0,0.0,0.0,0.0,0.0,0.0,0.0,0.0,0.0,0.0,0.0,0.0,0.0,0.0,0.0],[0.0,0.0,0.0,0.0,0.0,0.0,0.0,0.0,0.0,0.8067,0.8701,0.8638,0.8157,0.0,0.0,0.0,0.0,0.0,0.0,0.0,0.0,0.0,0.0,0.0,1.4364,1.3808,1.1905,1.137,1.3791,1.7101,1.4924,1.959,1.9494,1.7478,1.8794,2.1196,0.0,0.0,0.0],[0.9997,0.8529,0.0,0.0,0.0,0.0,0.0,0.0,0.0,0.0,0.0,0.0,0.0,0.0,0.0,0.0,0.0,0.0,0.0,0.0,0.0,0.0,0.0,0.0,0.0,0.0,0.0,0.0,0.0,0.0,0.0,0.0,0.0,0.0,0.0,0.0,0.0,0.0,0.0],[0.0,0.0,0.0,0.0,0.0,0.0,0.0,0.0,0.0,0.0,0.0,0.0,0.0,0.0,0.0,0.0,0.0,0.0,0.0,0.0,0.0,0.0,0.0,0.0,0.0,0.0,0.0,1.026,0.8186,0.8475,0.643,0.7269,0.5401,0.5774,0.6212,0.391,0.0,0.0,0.0],[1.5202,1.6508,1.6285,0.0,0.0,0.0,0.0,0.0,0.0,0.0,0.0,0.0,0.0,0.0,0.0,0.0,0.0,0.0,0.0,0.0,0.0,0.0,0.0,0.0,0.0,0.0,0.0,0.0,0.0,0.0,0.0,0.0,0.0,0.0,0.0,0.0,0.0,0.0,0.0],[1.1806,1.3204,1.5157,1.2023,0.9157,1.1003,1.1681,1.0293,0.7055,0.5771,0.5343,0.4515,0.5632,1.3693,1.4149,1.4959,1.949,1.8637,1.9479,2.757,2.4565,2.1237,2.1414,2.11,1.7721,1.7384,1.5614,1.4276,1.2492,1.7528,1.7593,1.9267,1.9949,2.6763,0.0,0.0,0.0,0.0,0.0],[0.0,0.0,0.0,0.0,0.0,0.0,0.0,0.0,0.0,0.0,0.0,0.0,0.0,1.1074,1.1137,1.0773,0.0,0.0,0.0,0.0,0.0,0.0,0.0,0.0,0.0,0.0,0.0,0.0,0.0,0.0,0.0,0.0,0.0,0.0,0.0,0.0,0.0,0.0,0.0],[0.0,0.0,0.0,0.0,0.0,0.0,0.0,0.4798,1.5939,1.2555,1.5813,1.4066,1.3372,1.132,0.0,0.0,0.0,0.0,0.0,0.0,0.0,0.0,0.0,0.0,0.0,0.0,0.0,0.0,0.0,0.0,0.0,0.0,0.0,0.0,0.0,0.0,0.0,0.0,0.0],[0.0,1.3648,1.4763,1.3538,1.2753,1.3544,1.5523,1.6606,1.8951,2.4356,2.8008,2.5616,3.2412,3.1875,3.7761,2.9995,1.9569,0.9559,0.0,0.0,0.0,0.0,0.0,0.0,0.0,0.0,0.0,0.0,0.0,0.0,0.0,0.0,0.0,0.0,0.0,0.0,0.0,0.0,0.0],[1.5994,1.3707,1.1274,1.1464,1.1617,1.021,0.9833,0.913,0.9962,1.0439,0.8539,0.8506,0.7899,0.0,0.0,0.0,0.0,0.0,0.0,0.0,0.0,0.0,0.0,0.0,0.0,0.0,0.0,0.0,0.0,0.0,0.0,0.0,0.0,0.0,0.0,0.0,0.0,0.0,0.0],[0.0,0.0,0.0,0.0,0.0,0.0,0.0,0.0,1.2255,1.2276,1.324,1.232,1.3105,1.179,1.3309,1.4803,1.435,1.3376,1.3983,0.0,0.0,0.0,0.0,0.0,0.0,0.0,0.0,0.0,0.0,0.0,0.0,0.0,0.0,0.0,0.0,0.0,0.0,0.0,0.0],[0.0,0.0,0.0,0.0,0.0,0.8248,1.1634,1.0744,1.0256,0.0,0.0,0.0,0.0,0.0,0.0,0.0,0.0,0.0,0.0,0.0,0.0,0.0,0.0,0.0,0.0,0.0,0.0,0.0,0.0,0.0,0.0,0.0,0.0,0.0,0.0,0.0,0.0,0.0,0.0],[0.7744,0.788,1.0822,1.069,1.5657,1.4214,1.2116,1.4829,0.5439,0.0,0.0,0.0,0.0,0.0,0.0,0.0,0.0,0.0,0.0,0.0,0.0,0.0,0.0,0.0,0.0,0.0,0.0,0.0,0.0,0.0,0.0,0.0,0.0,0.0,0.0,0.0,0.0,0.0,0.0],[2.565,1.2737,1.9077,1.6163,1.414,1.2157,0.7973,0.81,0.0,0.0,0.0,0.0,0.0,0.0,0.0,0.0,0.0,0.0,0.0,0.0,0.0,0.0,0.0,0.0,0.0,0.0,0.0,0.0,0.0,0.0,0.0,0.0,0.0,0.0,0.0,0.0,0.0,0.0,0.0],[0.0,0.0,0.0,0.0,0.0,0.0,0.0,1.0322,0.9721,0.7846,0.5739,0.638,0.0,0.0,0.0,0.0,0.0,0.0,0.0,0.0,0.0,0.0,0.0,0.0,0.0,0.0,0.0,0.0,0.0,0.0,0.0,0.0,0.0,0.0,0.0,0.0,0.0,0.0,0.0],[1.4549,0.0,0.0,0.0,0.0,0.0,0.0,0.0,0.0,0.0,0.0,0.0,0.0,0.0,0.0,0.0,0.0,0.0,0.0,0.0,0.0,0.0,0.0,0.0,0.0,0.0,0.0,0.0,0.0,0.0,0.0,0.0,0.0,0.0,0.0,0.0,0.0,0.0,0.0],[1.0114,2.1014,2.0062,1.7478,1.7142,1.3052,1.4554,1.4369,1.2466,0.9912,1.0187,0.8394,0.7998,1.1314,0.0,0.0,0.0,0.0,0.0,0.0,0.0,0.0,0.0,0.0,0.0,0.0,0.0,0.0,0.0,0.0,0.0,0.0,0.0,0.0,0.0,0.0,0.0,0.0,0.0],[0.0,0.0,0.0,0.0,0.0,0.5993,1.1391,1.6204,1.4419,1.6587,1.947,2.1542,2.1441,0.0,0.0,0.0,0.0,0.0,0.0,0.0,0.0,0.0,0.0,0.0,0.0,0.0,0.0,0.0,0.0,0.0,0.0,0.0,0.0,0.0,0.0,0.0,0.0,0.0,0.0],[0.0,0.0,0.0,0.0,0.0,0.0,0.0,0.0,0.0,0.0,0.0,0.0,0.0,0.8628,0.8933,0.61,1.306,0.9891,0.9863,0.0,0.0,0.0,0.0,0.0,0.0,0.0,0.0,0.0,0.0,0.0,0.0,0.0,0.0,0.0,0.0,0.0,0.0,0.0,0.0],[1.4117,1.3903,0.7914,0.4444,0.1971,0.0,0.0,0.0,0.0,0.0,0.0,0.0,0.0,0.0,0.0,0.0,0.0,0.0,0.0,0.0,0.0,0.0,0.0,0.0,0.0,0.0,0.0,0.0,0.0,0.0,0.0,0.0,0.0,0.0,0.0,0.0,0.0,0.0,0.0],[0.0,0.0,0.0,0.0,0.0,0.0,0.0,0.0,0.0,0.0,0.0,0.0,0.0,0.0,0.0,0.0,1.5331,0.9862,0.9928,0.0,0.0,0.0,0.0,0.0,0.0,0.0,0.0,0.0,0.0,0.0,0.0,0.0,0.0,0.0,0.0,0.0,0.0,0.0,0.0],[0.0,0.0,0.0,0.7415,0.092,0.0,0.0,0.0,0.0,0.0,0.0,0.0,0.0,0.0,0.0,0.0,0.0,0.0,0.0,0.0,0.0,0.0,0.0,0.0,0.0,0.0,0.0,0.0,0.0,0.0,0.0,0.0,0.0,0.0,0.0,0.0,0.0,0.0,0.0],[0.0,0.0,0.0,0.0,0.0,0.0,0.0,0.0,0.0,0.0,0.0,0.0,0.0,0.0,0.0,0.0,0.0,0.0,0.0,0.0,0.0,0.0,0.0,1.576,0.0,0.0,0.0,0.0,0.0,0.0,0.0,0.0,0.0,0.0,0.0,0.0,0.0,0.0,0.0],[1.2956,1.4136,1.2757,0.8999,0.8515,0.5275,0.0,0.0,0.0,0.0,0.0,0.0,0.0,0.0,0.0,0.0,0.0,0.0,0.0,0.0,0.0,0.0,0.0,0.0,0.0,0.0,0.0,0.0,0.0,0.0,0.0,0.0,0.0,0.0,0.0,0.0,0.0,0.0,0.0],[0.0,0.0,0.0,0.0,0.0,0.0,0.8508,0.8563,0.6448,0.6,0.6541,0.7036,0.0,0.0,0.0,0.0,0.0,0.0,0.0,0.0,0.0,0.0,0.0,0.0,0.0,0.0,0.0,0.0,0.0,0.0,0.0,0.0,0.0,0.0,0.0,0.0,0.0,0.0,0.0],[0.97,1.0723,0.9485,0.6152,0.3106,0.0,0.0,0.0,0.0,0.0,0.0,0.0,0.0,0.0,0.0,0.0,0.0,0.0,0.0,0.0,0.0,0.0,0.0,0.0,0.0,0.0,0.0,0.0,0.0,0.0,0.0,0.0,0.0,0.0,0.0,0.0,0.0,0.0,0.0],[0.0,0.0,0.0,0.0,0.0,0.0,0.0,0.0,0.0,0.0,0.0,0.8213,0.8252,0.7418,0.795,0.8576,0.8436,0.0,0.0,0.0,0.0,0.0,0.0,0.0,0.0,0.0,0.0,0.0,0.0,0.0,0.0,0.0,0.0,0.0,0.0,0.0,0.0,0.0,0.0],[0.5449,0.0,0.0,0.0,0.0,0.0,0.0,0.0,0.0,0.0,0.0,0.0,0.0,0.0,0.0,0.0,0.0,0.0,0.0,0.0,0.0,0.0,0.0,0.0,0.0,0.0,0.0,0.0,0.0,0.0,0.0,0.0,0.0,0.0,0.0,0.0,0.0,0.0,0.0],[1.2148,1.308,1.104,0.9633,0.7431,0.0,0.0,0.0,0.0,0.0,0.0,0.0,0.0,0.0,0.0,0.0,0.0,0.0,0.0,0.0,0.0,0.0,0.0,0.0,0.0,0.0,0.0,0.0,0.0,0.0,0.0,0.0,0.0,0.0,0.0,0.0,0.0,0.0,0.0],[0.0,0.0,0.0,0.0,0.0,0.0,0.0,0.0,0.0,0.0,0.0,0.0,0.8335,1.0452,1.0179,1.0654,1.2066,0.0,0.0,0.0,0.0,0.0,0.0,0.0,0.0,0.0,0.0,0.0,0.0,0.0,0.0,0.0,0.0,0.0,0.0,0.0,0.0,0.0,0.0],[0.0,0.0,0.0,0.0,0.0,0.0,0.0,0.8789,0.9671,1.2762,0.8032,0.0,0.0,0.0,0.0,0.0,0.0,0.0,0.0,0.0,0.0,0.0,0.0,0.0,0.0,0.0,0.0,0.0,0.0,0.0,0.0,0.0,0.0,0.0,0.0,0.0,0.0,0.0,0.0],[0.0,1.1681,1.2345,0.9486,0.9674,0.3577,0.0,0.0,0.0,0.0,0.0,0.0,0.0,0.0,0.0,0.0,0.0,0.0,0.0,0.0,0.0,0.0,0.0,0.0,0.0,0.0,0.0,0.0,0.0,0.0,0.0,0.0,0.0,0.0,0.0,0.0,0.0,0.0,0.0],[0.0,0.0,0.0,0.0,0.0,0.0,0.0,0.0,0.0,0.0,0.0,0.0,0.0,0.0,0.0,0.0,0.0,0.0,0.0,0.0,0.0,0.0,0.0,0.0,0.0,0.0,0.6159,0.7132,0.6674,0.6052,0.5868,0.0,0.0,0.0,0.0,0.0,0.0,0.0,0.0],[0.0,0.0,0.0,0.0,0.0,0.0,0.0,0.0,0.0,0.0,0.0,0.0,0.0,1.7489,1.4752,0.0,0.0,0.0,0.0,0.0,1.371,0.9821,0.6673,0.6787,0.6495,0.0,0.0,0.0,0.0,0.0,0.0,0.0,0.0,0.0,0.0,0.0,0.0,0.0,0.0],[0.0,0.0,0.0,0.0,0.0314,0.0,0.0,0.0,0.0,0.0,0.0,0.0,0.0,0.0,0.0,0.0,0.0,0.0,0.0,0.0,0.0,0.0,0.0,0.0,0.0,0.0,0.0,0.0,0.0,0.0,0.0,0.0,0.0,0.0,0.0,0.0,0.0,0.0,0.0],[1.8785,1.5328,0.0,0.0,0.0,0.0,0.0,0.0,0.0,0.0,0.0,0.0,0.0,0.0,0.0,0.0,0.0,0.0,0.0,0.0,0.0,0.0,0.0,0.0,0.0,0.0,0.0,0.0,0.0,0.0,0.0,0.0,0.0,0.0,0.0,0.0,0.0,0.0,0.0],[0.0,0.0,0.0,1.0031,1.5419,1.5873,1.5025,1.1999,0.914,0.8564,0.8323,0.7758,0.7435,0.7303,0.749,0.0,0.0,0.0,0.0,0.0,0.0,0.0,0.0,0.0,0.0,0.0,0.0,0.0,0.0,0.0,0.0,0.0,0.0,0.0,0.0,0.0,0.0,0.0,0.0],[0.0,0.0,0.0,0.0,0.0,0.0,0.0,0.0,0.0,0.0,0.0,0.0,0.0,0.0,0.0,0.0,0.0,0.0,0.0,0.0,1.2345,1.2759,1.87,1.8283,2.5768,2.0708,1.6355,0.7089,0.0,0.0,0.0,0.0,0.0,0.0,0.0,0.0,0.0,0.0,0.0],[0.0,0.0,0.0,0.0,0.0,0.0,0.0,0.0,0.0,0.0,0.0,0.0,0.0,0.0,0.0,0.0,0.0,0.0,0.0,0.0,0.0,0.0,0.0,0.0,0.0,0.0,0.7189,2.0153,1.601,1.1416,1.0856,0.7134,0.0,0.0,0.0,0.0,0.0,0.0,0.0],[0.0,0.0,0.0,0.0,0.0,0.0,0.0,0.0,0.0,0.0,0.0,0.0,0.0,0.0,0.0,0.0,0.0,0.0,0.0,0.0,0.0,0.0,0.0,0.0,0.0,0.5777,0.2857,0.0,0.0,0.0,0.0,0.0,0.0,0.0,0.0,0.0,0.0,0.0,0.0],[0.6917,0.7645,1.243,0.9972,1.1292,1.3459,0.9768,0.0,0.0,0.0,0.0,0.0,0.0,0.0,0.0,0.0,0.0,0.0,0.0,0.0,0.0,0.0,0.0,0.0,0.0,0.0,0.0,0.0,0.0,0.0,0.0,0.0,0.0,0.0,0.0,0.0,0.0,0.0,0.0],[0.0,0.0,0.0,0.0,0.0,0.0,0.0,0.0,0.0,0.0,0.0,0.0,0.0,0.0,0.0,0.0,0.0,0.0,0.0,0.0,0.0,0.9578,1.2122,1.7884,1.578,1.5709,2.3196,2.388,2.1244,2.0668,1.8466,1.9669,1.3084,1.0125,0.7417,0.7538,0.5381,0.3586,0.0],[0.0,0.0,0.0,0.0,0.0,0.0,0.0,0.0,0.0,0.0,0.0,0.0,0.0,0.0,0.0,0.0,0.0,0.0,0.0,0.0,0.0,0.0,0.0,0.0,0.0,0.0,0.0,0.0,0.0,0.0,0.0,0.0,1.0126,0.6501,0.4349,0.0,0.0,0.0,0.0],[0.9655,1.1018,0.9855,0.7658,0.6241,0.9728,0.9557,1.0613,1.0712,0.9698,0.783,0.0,0.0,0.0,0.0,0.0,0.0,0.0,0.0,0.0,0.0,0.0,0.0,0.0,0.0,0.0,0.0,0.0,0.0,0.0,0.0,0.0,0.0,0.0,0.0,0.0,0.0,0.0,0.0],[1.5612,1.6173,1.6201,1.4285,2.2756,2.1658,1.8252,1.2973,1.2071,1.0977,0.8995,0.9068,0.9378,0.9652,0.8463,1.1,0.0,0.0,0.0,0.0,0.0,0.0,0.0,0.0,0.0,0.0,0.0,0.0,0.0,0.0,0.0,0.0,0.0,0.0,0.0,0.0,0.0,0.0,0.0],[0.0,1.2245,0.0,0.0,0.0,0.0,0.0,0.0,0.0,0.0,0.0,0.0,0.0,0.0,0.0,0.0,0.0,0.0,0.0,0.0,0.0,0.0,0.0,0.0,0.0,0.0,0.0,0.0,0.0,0.0,0.0,0.0,0.0,0.0,0.0,0.0,0.0,0.0,0.0],[1.1799,0.0,1.5917,1.1884,1.0849,1.7924,1.4984,0.5797,0.5576,0.4895,0.3936,0.3537,0.0,0.0,0.0,0.0,0.0,0.0,0.0,0.0,0.0,0.0,0.0,0.0,0.0,0.0,0.0,0.0,0.0,0.0,0.0,0.0,0.0,0.0,0.0,0.0,0.0,0.0,0.0],[0.0,0.0,0.0,0.0,0.0,0.0,0.0,0.0,0.0,0.0,0.0,0.0,0.0,0.0,0.0,0.0,0.0,0.0,0.0,0.0,0.0,0.0,0.0,0.0,0.0,0.0,0.0,0.0,0.0,0.0,0.0,0.0,0.0,0.0,0.0,0.0,0.0,0.0,0.0],[0.0,0.0,0.0,0.0,0.0,0.0,0.0,0.0,0.0,0.0,0.0,0.0,0.0,0.0,0.0,0.0,0.0,0.0,0.0,0.0,0.0,0.0,0.3994,0.4271,0.3331,0.1797,0.0,0.0,0.0,0.0,0.0,0.0,0.0,0.0,0.0,0.0,0.0,0.0,0.0],[0.0,0.0,0.0,0.8332,0.0,0.0,0.0,0.0,0.0,0.0,0.0,0.0,0.0,0.0,0.0,0.0,0.0,0.0,0.0,0.0,0.0,0.0,0.0,0.0,0.0,0.0,0.0,0.0,0.0,0.0,0.0,0.0,0.0,0.0,0.0,0.0,0.0,0.0,0.0],[1.2686,1.0912,1.0447,0.914,0.8745,1.0583,1.0568,1.1155,0.9182,0.7894,0.6084,0.5102,0.5651,0.0,0.0,0.0,0.0,0.0,0.0,0.0,0.0,0.0,0.0,0.0,0.0,0.0,0.0,0.0,0.0,0.0,0.0,0.0,0.0,0.0,0.0,0.0,0.0,0.0,0.0],[0.0,0.0,0.0,0.0,0.0,0.0,0.0,0.0,0.0,0.0,0.0,0.0,0.0,0.0,0.0,0.0,0.0,0.0,0.0,0.0,0.0,0.0,0.0,0.0,0.0,0.6939,0.6002,0.0,0.0,0.0,0.0,0.0,0.0,0.0,0.0,0.0,0.0,0.0,0.0],[0.0,0.0,0.0,0.0,0.0,0.0,0.0,1.0149,0.8947,0.7331,0.4356,0.443,0.0,0.0,0.0,0.0,0.0,0.0,0.0,0.0,0.0,0.0,0.0,0.0,0.0,0.0,0.0,0.0,0.0,0.0,0.0,0.0,0.0,0.0,0.0,0.0,0.0,0.0,0.0],[1.0299,0.8155,1.0556,0.7291,0.747,1.1848,1.106,0.5834,0.0,0.0,0.0,0.0,0.0,0.0,0.0,0.0,0.0,0.0,0.0,0.0,0.0,0.0,0.0,0.0,0.0,0.0,0.0,0.0,0.0,0.0,0.0,0.0,0.0,0.0,0.0,0.0,0.0,0.0,0.0],[0.0,0.8344,1.4582,1.4819,1.399,1.6086,1.594,1.804,0.99,0.7531,1.1569,0.84,0.7665,0.8405,0.9058,0.7333,0.784,0.95009999999999994,1.6481,1.5719,1.3976,1.3916,2.848,2.374,2.4866,2.6126,2.1859,1.1848,1.2602,0.8188,1.0874,0.6978,0.7753,0.5697,0.5598,0.0,0.0,0.0,0.0],[0.0,0.0,0.0,0.0,0.0,0.0,0.0,0.0,0.0,0.0,0.0,0.0,0.0,0.0,0.0,0.0,0.0,0.0,0.0,0.0,0.0,0.0,0.0,0.0,1.1121,1.1807,1.1479,1.4018,1.2514,2.7607,0.0,0.0,0.0,0.0,0.0,0.0,0.0,0.0,0.0],[0.8289,0.7341,0.7201,0.0,0.0,0.0,0.0,0.0,0.0,0.0,0.0,0.0,0.0,0.0,0.0,0.0,0.0,0.0,0.0,0.0,0.0,0.0,0.0,0.0,0.0,0.0,0.0,0.0,0.0,0.0,0.0,0.0,0.0,0.0,0.0,0.0,0.0,0.0,0.0],[1.0926,0.9995,0.8967,0.8999,0.0,0.0,0.0,0.0,0.0,0.0,0.0,0.0,0.0,0.0,0.0,0.0,0.0,0.0,0.0,0.0,0.0,0.0,0.0,0.0,0.0,0.0,0.0,0.0,0.0,0.0,0.0,0.0,0.0,0.0,0.0,0.0,0.0,0.0,0.0],[0.0,0.0,0.0,0.0,0.0,0.0,0.0,1.1809,1.466,1.4076,1.4701,1.5964,1.7156,1.4391,1.1429,0.0,0.0,0.0,0.0,0.0,0.0,0.0,0.0,0.0,0.0,0.0,0.0,0.0,0.0,0.0,0.0,0.0,0.0,0.0,0.0,0.0,0.0,0.0,0.0],[0.0,0.0,0.0,0.4502,0.8547,1.1523,1.0555,0.0,0.0,0.0,0.0,0.0,0.0,0.0,0.0,0.0,0.0,0.0,0.0,0.0,0.0,0.0,0.0,0.0,0.0,0.0,0.0,0.0,0.0,0.0,0.0,0.0,0.0,0.0,0.0,0.0,0.0,0.0,0.0],[0.0,0.8282,1.0958,1.2411,0.9901,0.9197,0.0,0.0,0.0,0.0,0.0,0.0,0.0,0.0,0.0,0.0,0.0,0.0,0.0,0.0,0.0,0.0,0.0,0.0,0.0,0.0,0.0,0.0,0.0,0.0,0.0,0.0,0.0,0.0,0.0,0.0,0.0,0.0,0.0],[0.0,0.0,0.0,0.0,0.0,0.0,0.0,0.0,0.0,0.0,0.0,0.0,0.0,0.0,0.0,0.0,0.0,0.0,0.0,0.0,0.0,0.0,0.0,0.0,0.0,0.0,0.0,0.0,0.8195,0.5449,0.3653,0.4078,0.0,0.0,0.0,0.0,0.0,0.0,0.0],[0.0,0.0,0.0,0.0,0.0,0.0,0.0,0.0,0.0,0.0,0.0,0.0,0.0,0.0,0.0,0.0,0.0,0.0,0.0,0.0,0.0,0.0,0.0,0.0,0.7116,0.6732,0.7035,0.7997,0.8038,0.7977,0.6814,0.8269,0.6226,0.586,0.6272,0.4419,0.3796,0.413,0.0],[0.0,0.0,0.0,0.0,0.0,0.0,0.0,0.0,0.0,0.0,0.0,0.0,0.0,0.0,0.0,0.0,0.0,0.0,0.0,0.0,0.0,0.0,0.0,0.0,0.0,0.4029,0.367,0.2741,0.2889,0.3398,0.354,0.3453,0.282,0.2394,0.2036,0.1732,0.0,0.0,0.0],[0.0,0.0,0.0,1.2241,1.2933,1.1594,0.7848,0.9194,0.7714,1.2056,0.8801,0.781,0.358,0.0,0.0,0.0,0.0,0.0,0.0,0.0,0.0,0.0,0.0,0.0,0.0,0.0,0.0,0.0,0.0,0.0,0.0,0.0,0.0,0.0,0.0,0.0,0.0,0.0,0.0],[0.0,0.0,0.0,0.0,0.0,0.0,0.0,0.9576,1.1214,1.1749,0.8152,0.7684,0.0,0.0,0.0,0.0,0.0,0.0,0.0,0.0,0.0,0.0,0.0,0.0,0.0,0.0,0.0,0.0,0.0,0.0,0.0,0.0,0.0,0.0,0.0,0.0,0.0,0.0,0.0],[0.0,0.0,0.0,0.0,0.0,0.0,0.0,0.0,0.0,0.0,0.0,0.0,0.0,0.0,0.0,-0.07,-0.07,-0.06,-0.07,-0.01,-0.52,-0.11,-0.1,0.0,-0.16,-0.12,-0.14,-0.01,-0.2,-0.13,-0.17,-0.05,-0.16,-0.13,-0.13,0.0,-0.12,-0.16,-0.13]],"SVMVS5.F-FR^JULIAN(OS_TOP_HLDG_TOTPCPRT(ALL,42064,45627,CQ,,ALL,EQ).DATES)":"#NUM","SVMVS5.F-FR^FG_COMPANY_NAME()":"Allianz Actions Euro PME-ETI FCP Parts -MC EUR-","SVMVS5.F-FR^FORMULA_DESCRIPTION(\"OS_TOP_HLDG_TOTPCPRT\")":"Percentage of Total Portfolio - Top Holdings","SVMVS5.F-FR^DATE(42064,45627,CQ)":["3/15","6/15","9/15","12/15","3/16","6/16","9/16","12/16","3/17","6/17","9/17","12/17","3/18","6/18","9/18","12/18","3/19","6/19","9/19","12/19","3/20","6/20","9/20","12/20","3/21","6/21","9/21","12/21","3/22","6/22","9/22","12/22","3/23","6/23","9/23","12/23","3/24","6/24","9/24"],"SVMVS5.F-FR^JULIAN(DATE(42064,45627,CQ).DATES)":"#NUM","SVMVS5.F-FR^FORMULA_DESCRIPTION(\"DATE\")":"Date: MM/DD/YY","SVMVS5.F-FR^OS_TOP_HLDG_NAME(ALL,42064,45627,CQ,,ALL,EQ)":["CASH/SHORT-TERM INVESTMENTS","VITROLIFE AB  ORD","ESKER SA  ORD","BIOGAIA AB  ORD B","GRANGES AB  ORD","INTERPARFUMS  ORD","INVISIO (INVISIO COMM) AB  ORD","FLATEXDEGIRO AG  ORD REG","ADDTECH AB  ORD B","BIOTAGE AB  ORD","LEG IMMOBILIEN SE ORD","VUSIONGROUP  ORD","SCOUT24 SE  ORD","REDCARE PHARMACY (SHOP) NV  ORD","TROAX GROUP AB  ORD A","DALATA HOTEL GROUP PLC  ORD","DYNAVOX GROUP AB  ORD","NEXUS AG  ORD","FINECOBANK SPA  ORD","BEIJER REF AB  ORD B","ASM INTERNATIONAL NV  ORD","GLENVEAGH PROPERTIES PLC  ORD","REVENIO GROUP OYJ  ORD","BE SEMICONDUCTOR INDUSTRIES  ORD","Encavis AG TEMP","ATOSS SOFTWARE SE  ORD","ERG SPA  ORD","AAK AB  ORD","NCAB GROUP AB  ORD","THULE GROUP AB  ORD","KARNOV GROUP AB  ORD","ELEKTA AB  ORD B","GAZTRANSPORT & TECHNIGA SA  ORD","KOJAMO PLC  ORD","AMBU AS  ORD B","DIASORIN SPA  ORD","MUSTI GROUP PLC  ORD","AMADEUS FIRE AG  ORD","PLANISWARE SA  ORD","KONECRANES OYJ  ORD","WASHTEC AG  ORD","SP GROUP AS  ORD","STOREBRAND ASA  ORD A","HMS NETWORKS AB  ORD","CELLAVISION AB  ORD","ENENTO GROUP (ASIAKASTIETO) OYJ  ORD","GRENKE AG  ORD REG","MERLIN PROPERTIES SOCIMI SA  ORD","WAVESTONE SA  ORD","SOITEC SA  ORD","SDIPTECH AB  ORD B","KNOWIT AB  ORD","SYNSAM AB  ORD","BAKKAFROST P/F  ORD REG","IMCD NV  ORD","KNAUS TABBERT AG  ORD","CANCOM (CANCOM IT SYS) SE  ORD","KAMUX OYJ  ORD","JENOPTIK AG  ORD REG","PIERER MOBILITY AG  ORD","PERMANENT TSB GROUP HLDGS PLC  ORD","INTERROLL HOLDING AG  ORD REG","JOST WERKE SE  ORD BRR","ENTERTAINMENT ONE LTD  ORD","AMS OSRAM AG  ORD","BUWOG AG  ORD","ROSENBAUER INTERNATIONAL AG  ORD","SCHOELLER BLECKMANN OILFIELD  ORD","WIENERBERGER AG  ORD","BARCO NV  ORD","FAGRON NV  ORD","ION BEAM APPS (IBA)  ORD","KINEPOLIS GROUP NV  ORD","LOTUS BAKERIES NV  ORD","MELEXIS NV  ORD","ONTEX GROUP NV  ORD","AAREAL BANK AG  ORD","ALSTRIA OFFICE REIT AG  ORD","BASLER AG ORD","BECHTLE AG  ORD","AUMANN AG  ORD BRR","BIOTEST AG  PFD NON VTG","CHORUS CLEAN ENERGY AG  ORD","EVOTEC SE  ORD","USU SOFTWARE (OPENSHOP) AG  ORD","DEAG DEUTSCHE ENTERTAINMENT AG  ORD","BRAIN BIOTECH AG  ORD","DEUTSCHE PFANDBRIEFBANK AG  ORD BRR","WIRECARD AG  ORD","FUCHS (PETROLUB) SE  ORD PFD","ENCAVIS (CAPITAL) AG  ORD","HELMA EIGENHEIMBAU AG  ORD","JUNGHEINRICH AG  ORD PFD NVTG","HGEARS AG  ORD","LPKF LASER & ELECTRONICS SE  ORD","MBB (MBB INDUSTRIES) SE  ORD","NEMETSCHEK SE  ORD","MUTARES SE & CO KGAA  ORD REG","SCHALTBAU HOLDING AG  ORD","SALZGITTER AG  ORD","STROEER SE & CO KGAA  ORD","TECHNOTRANS SE  ORD","VIB VERMOEGEN AG  ORD","STEMMER IMAGING AG  ORD","TLG IMMOBILIEN AG  ORD","VA Q TEC AG  ORD","VISCOM AG  ORD","LOGISTA INTEGRAL (COMPANIA DIS)  ORD","ALMIRALL SA  ORD","BOLSAS Y MERCADOS ESPANOLES  ORD","SOLTEC POWER HOLDINGS SA  ORD","EQUITY OTHER","AMPLITUDE SURGICAL SAS  ORD","ANTIN INFRASTRUCTURE PARTNERS  ORD","COFACE SA  ORD","DEVOTEAM SA  ORD","FIGEAC AERO SA  ORD","GAMELOFT SE  ORD","GETLINK SE  ORD","KAUFMAN & BROAD SA  ORD","MAISONS DU MONDE SA  ORD","OENEO (SABATE DIOSOS) SA  ORD","SAFT GROUPE SA  ORD","SARTORIUS STEDIM BIOTECH  ORD","TRIGANO SA ORD","VIRBAC SA  ORD","ADVANCED MEDICAL SOLUTIONS GRP  ORD","ECORA RESOURCES (ANGLO) PLC  ORD","APPLEGREEN PLC  ORD","ASOS PLC  ORD","AUTO TRADER GROUP PLC  ORD","AVON TECHNOLOGIES (PROTECTION)  ORD","BANK OF IRELAND GROUP PLC  ORD","BELLWAY PLC ORD","BENCHMARK HOLDINGS PLC  ORD","ACCESSO TECHNOLOGY GRP (LO Q)  ORD","BLUE PRISM GROUP PLC  ORD","CITYFIBRE INFRASTRUCTURE HLDGS  ORD","CLIPPER LOGISTICS PLC  ORD","DATALEX PLC  ORD","DCC PLC  ORD","IDEAGEN (DATUM INTERNATIONAL)  ORD","MOLTEN VENTURES (DRAPER) PLC  ORD","DOTDIGITAL GROUP PLC  ORD","DUNELM GROUP PLC  ORD","Dunelm Group PLC","FLOW TRADERS LTD  ORD","FLUTTER ENTERTAINMENT PLC  ORD","4IMPRINT GROUP PLC  ORD","FRONTIER DEVELOPMENTS PLC  ORD","GB GROUP (TELME GROUP) PLC  ORD","GEAR4MUSIC HOLDINGS PLC  ORD","GENUS PLC  ORD","HALMA PLC  ORD","HARBOUR ENERGY PLC  ORD","HOSTELWORLD GROUP PLC  ORD","HOMESERVE PLC  ORD","IMI PLC  ORD","INDEPENDENT NEWS & MEDIA PLC  ORD","INDIVIOR PLC  ORD","INTERMEDIATE CAPITAL GROUP PLC  ORD","INMARSAT PLC  ORD","CPL RESOURCES PLC  ORD","ST JAMES S PLACE PLC  ORD","JIMMY CHOO PLC  ORD","JUST EAT PLC  ORD","KEYWORDS STUDIOS PLC  ORD","KINGSPAN GROUP PLC  ORD","LONDON STOCK EXCHANGE GROUP  ORD","DIALOG SEMICONDUCTOR PLC  ORD","MARLOWE PLC  ORD","MONY GROUP (SUPERMARKET) PLC  ORD","NCC GROUP PLC  ORD","ORIGIN ENTERPRISES PLC  ORD","OXFORD INSTRUMENTS PLC  ORD","PETS AT HOME GROUP PLC  ORD","PLEXUS HOLDINGS PLC  ORD","RIGHTMOVE PLC  ORD","RESTORE PLC  ORD","ROTORK PLC  ORD","RWS HOLDINGS PLC  ORD","SENIOR PLC  ORD","SPIRAX GROUP (SARCO) PLC  ORD","STAFFLINE GRP (STAFFLINE RECR)  ORD","SUPERDRY (SUPERGROUP) PLC  ORD","TED BAKER PLC  ORD","TELIT COMMUNICATIONS PLC  ORD","TRACSIS PLC  ORD","TREATT PLC  ORD","TRIFAST PLC  ORD","TULLOW OIL PLC  ORD","UTILITYWISE PLC  ORD","XLMEDIA PLC  ORD","BURCKHARDT COMPRESSION HLDG  ORD","COMET HOLDING AG  ORD","FENIX OUTDOOR INTL AG  ORD B","GEORG FISCHER AG  ORD REG","MULTITUDE SE  ORD","INFICON HOLDING AG  ORD","LEONTEQ AG  ORD","TRIFORK GROUP (HOLDING) AG  ORD","U BLOX HOLDING AG  ORD","VAT GROUP AG  ORD","CHR HANSEN HOLDING AS  ORD","GN STORE NORD AS  ORD","NETCOMPANY GROUP AS  ORD","PANDORA AS  ORD","SIMCORP AS  ORD","FLSMIDTH & CO AS  ORD","APERAM SA  ORD","SOLUTIONS 30 SE  ORD","ACOMO (AMSTERDAM COMMODITIES)  ORD","ASR NEDERLAND NV  ORD","BASIC FIT NV  ORD","BRUNEL INTERNATIONAL NV  ORD","EURONEXT NV  ORD REG","FUGRO NV  ORD","ROYAL VOPAK NV  ORD","TOMTOM NV  ORD","WESSANEN NV  ORD","ELKEM ASA  ORD","OTELLO CORP ASA  ORD","PGS (PETROLEUM GEO SVCS) ASA  ORD","PROSAFE SE  ORD","ZAPTEC ASA  ORD","ANIMA HOLDING SPA  ORD","BENI STABILI SPA SIIQ  ORD","CREDITO VALTELLINESE SPA  ORD","DE LONGHI SPA  ORD","TREVI FINANZIARIA INDUSTRIALE  ORD","YOOX NET A PORTER GROUP SPA  ORD","SOMERO ENTERPRISES INC COM","AHLSELL AB  ORD","BETSSON AB  ORD B","CARY GROUP HOLDING AB  ORD","CTT SYSTEMS AB  ORD","INFANT BACTERIAL THERAPEUTICS  ORD B","CONCENTRIC AB  ORD","FASTIGHETS AB BALDER  ORD B","BICO GROUP (CELLINK) AB  ORD B","CINT GROUP AB  ORD","BONESUPPORT HOLDING AB  ORD","EVOLUTION (GAMING GROUP) AB  ORD","GARO AB  ORD","HEXATRONIC GROUP AB  ORD","JM AB  ORD","LAGERCRANTZ GROUP AB  ORD B","NETENT AB  ORD B","NETENT AB  ORD B","LEOVEGAS AB  ORD","READLY INTERNATIONAL AB  ORD","SINCH AB  ORD","TRELLEBORG AB  ORD B","VIMIAN GROUP AB  ORD","VOLATI AB  ORD","WALLENSTAM AB  ORD B","TOBII AB  ORD","BASWARE OYJ  ORD","CTT CORREIOS DE PORTUGAL SA  ORD","HUHTAMAKI (VAN LEER) OYJ  ORD","METSO (OUTOTEC) CORP  ORD","NOKIAN RENKAAT (TYRES) OYJ  ORD","PIHLAJALINNA OYJ  ORD","QT GROUP PLC  ORD","SITOWISE GROUP OYJ  ORD","TALENOM OYJ  ORD","VERKKOKAUPPA COM OYJ  ORD","YIT OYJ  ORD","SHORT POSITIONS"],"SVMVS5.F-FR^JULIAN(OS_TOP_HLDG_NAME(ALL,42064,45627,CQ,,ALL,EQ).DATES)":"#NUM","SVMVS5.F-FR^FORMULA_DESCRIPTION(\"OS_TOP_HLDG_NAME\")":"Name - Top Holdings","SVMVS5.F-FR^OS_TOP_HLDG_LOCID(ALL,42064,45627,CQ,,ALL,EQ)":["CASH","BFZCSN4","5267639","BPX36K2","BRJ3BP0","4433839","B06G108","BYVQYG8","BLN8T44","B1VN5T8","B9G6L89","B0XMRC3","BYT9340","BYYH7G9","BJ84HW7","BJMZDW8","BN4F6F8","4100553","BNGN9Z1","BP2NJ48","5165294","BD6JX57","7195824","BG0SCK9","BS3DXX5","5927353","5337093","BF2FPV3","BNYKZJ0","BSQXJ01","BJBMWP6","B0M42T2","BJYRDP5","BFYR8L8","BD9G333","B234WN9","BKT6105","5623662","BQLSWP3","B11WFP1","5355437","BG44ZS2","4852832","BZ30ML6","4018786","BVYPCH8","BYR4KP7","BNGNB77","BF1HKP9","BZ6T5C2","BD8YX16","5364886","BP4DDM2","B6632T7","BNCBD46","BMTVR17","5772627","BD6S901","BGJVB13","BDCLCM7","BWB8X52","5206621","BDC3R17","B3XDDH4","BQPGGN9","BLMP1D9","4748436","7571305","5699373","BMB3BN1","B281L72","5705496","BN3ZYS8","4224992","7370063","BNBNNH6","BRRG924","B1VP947","5644588","5932409","BYW82K3","5119893","BYQR1T8","5811917","B02N4S2","BN72HH5","BD5JBF4","BYM6917","7508927","BNHRG84","5491966","B1DN1D2","5545670","BN0WND0","5569711","B13G625","5633962","BFYG8K4","BGR7FR7","5465358","B3S3S52","5413700","BH4GH67","BDT8XD9","BR2Z8G3","BZ13VD2","B142804","BP3QYZ2","B1YY662","B18S767","BMGWZR5","EQUITYOTH","BZ0YDW9","BNZJDK3","BNFWV75","5805103","BHC8KJ9","5984273","B292JQ9","B138HB7","BYY8LS2","5998177","B09YFD0","BYZ2QP5","4457624","7399369","0453659","0644936","BXC8D03","3092725","BVYVFW2","0066701","BD1RP61","0090498","BGHPT80","0177142","BYQ0HV1","BH581H1","BMMV6B7","0052700","0242493","B0CM0C5","BY7QYJ5","B3W40C2","B1CKQ73","BVG30R6","BQJXXT1","BWZMZF4","0664097","BBT32N3","0687061","BW9PJQ8","0207458","0405207","BMBVGQ3","BYYN422","BYYTFB6","BGLP8L2","B59HWB1","BN4HT33","BYT1DJ1","B09LSH6","5723830","0766937","BQPW6Y8","BKX5CN8","BBQ3850","4491235","B0SWJX3","5982200","BD8SLV4","B1ZBKY8","B01QGK8","B1YC2Y6","0665045","BJ62K68","B0MDF23","BGDT3G2","B5NR1S7","BVFNZH2","BVFCZV3","0795823","BWFGQN1","B040L80","B60BD27","0104861","B06GM72","B28HSF7","BKS7YK0","0888392","0150080","B6WVD70","BH6XDL3","B176416","BD376K0","BMQWJ06","BM8J5G3","BSQL1V0","4681724","B7Y4738","BL9ZH89","B28PS95","BYZWMR9","B573M11","4501093","BFYDWS1","B44XTX8","BBCR9N1","5263574","B58C6H1","BD5FFX8","4031459","BD9PNF2","BD9Y9B7","BN573R4","BNBNSG0","BN0TYP0","5809428","BFY1TC8","7271166","BG0T3J8","7057720","B1L7YL5","BJXC0S3","BMH4WM4","BLLJ381","5808135","BMWHST7","7169517","BMH5TM6","B4YC9W4","B1GCQ97","BD6DG27","BMWC784","BNHRWG4","5364778","BYXTXZ7","B3YWDL4","BPMRNZ9","BKMFJ94","BM98X98","BF3NMS2","BJXSCH4","BN6RVB3","BM9S1Z0","B142FZ8","BMWX9N6","BXC4CH1","BKX8GB3","BYY1RS3","BMX6GL1","BKP8Q11","4902384","BNKCRG1","BZ006R3","BLDB2F5","BWXTN97","5913448","BGQYC45","4447476","B1FN8X9","B07G378","BYZFLR1","BYZQHX2","BLF85N3","BWVFL82","BLBP4V9","B11BQV1","SHORTPOS"],"SVMVS5.F-FR^JULIAN(OS_TOP_HLDG_LOCID(ALL,42064,45627,CQ,,ALL,EQ).DATES)":"#NUM","SVMVS5.F-FR^FORMULA_DESCRIPTION(\"OS_TOP_HLDG_LOCID\")":"ID - Top Holdings","RL9ZCK.F-LU^OS_TOP_HLDG_TOTPCPRT(ALL,42064,45627,CQ,,ALL,EQ)":[[0.0,0.0,0.0,0.0,0.0,0.0,0.0,0.0,0.0,0.0,0.0,0.0,0.0,0.0,0.0,0.0,0.0,0.0,0.0,0.0,0.0,0.0,0.0,0.0,0.0,0.0,0.5779,1.0413,0.6337,0.6613,0.4882,0.0,0.6272,1.1035,1.6563,1.8137,1.3608,1.4828,1.9303],[0.0,0.0,0.0,0.0,0.0,0.0,0.0,0.0,0.0,0.0,0.0,0.0,0.0,0.0,0.0,0.0,0.0,0.5693,0.6014,0.6068,0.5631,0.5493,0.0,0.0,0.0,0.0,0.4498,0.6186,0.0,0.0,0.6701,0.6813,0.4515,0.3352,0.0,0.0,0.662,1.3921,1.6092],[0.0,0.0,0.0,0.2035,0.0,0.0,0.0,0.0,0.0,0.0,0.0,0.0,0.0,0.0,0.0,0.0,0.0,0.0,0.0,0.0,0.0,0.2772,0.8594,0.9107,0.6712,0.5009,0.5096,0.486,0.6968,1.1045,1.0319,1.0559,1.1627,1.2772,1.0823,1.1633,1.2453,1.3345,1.5428],[0.6584,0.8804,0.479,0.5612,0.5946,0.551,0.5777,0.669,0.6416,0.6697,0.588,0.7032,0.7194,0.7584,0.6973,0.7678,0.9535,0.9952,0.635,0.6598,0.6505,0.7392,0.0,0.0,0.0,0.7957,0.9582,1.0224,0.7947,0.7339,0.0,0.0,0.6314,0.6451,0.6735,0.9627,1.5456,1.6555,1.5305],[0.0,0.0,0.0,0.0,0.0,0.0,0.0,0.0,0.0,0.0,0.0,0.0,0.0,0.0,0.0,0.0,0.0,0.0,0.0,0.0,0.4086,0.6301,0.5041,0.9192,1.0703,1.0347,1.0307,0.9932,1.0061,0.7872,0.378,0.3604,1.0431,0.928,1.3324,1.1583,1.3845,1.3426,1.4837],[0.0,0.0,0.0,0.0,0.0,0.0,0.0,0.0,0.0,0.0,0.0,0.0,0.0,0.0,0.0,0.0,0.0,0.0,0.0,0.0,0.5494,0.6824,0.75,0.91,0.9554,1.1062,1.1133,1.0943,1.1762,0.8823,0.8526,0.5111,0.5376,0.6761,0.792,0.774,0.7557,0.8024,1.4513],[0.0,0.0,0.0,0.0,0.0,0.0,0.0,0.0,0.0,0.0,0.0,0.0,0.0,0.0,0.0,0.0,0.2589,0.2318,0.0,0.0,0.0,0.0,0.0,0.0,0.0,0.0,0.0,0.0,0.0,0.0,0.0,0.0,0.5617,0.7841,0.6455,0.8148,0.8423,1.1932,1.4243],[0.0,0.0,0.0,0.0,0.0,0.7239,0.8041,0.9537,0.9282,0.9825,0.8065,0.74,0.7625,1.0085,0.0,0.0,0.0386,0.5754,0.6051,0.538,0.0,0.5604,0.5918,0.6168,0.7669,0.6318,0.0,0.0,0.0,1.2433,1.4041,1.2381,1.2194,1.3868,1.2007,1.1732,1.1493,1.4028,1.3992],[0.9391,0.0,0.0,0.0,0.0,0.0,0.0,0.0,0.0,0.0,0.0,0.0,0.5199,0.768,0.7095,0.0,0.0,0.2916,0.4852,0.529,0.6289,0.5668,0.5979,0.8826,0.9227,0.7984,1.1687,1.1657,1.0771,0.7338,0.6376,0.731,0.7301,0.8631,0.0,0.0,0.7151,0.7452,1.3332],[0.2813,0.3314,0.1348,0.0,0.0,0.0,0.0,0.0,0.0,0.0,0.0,0.0,0.0,0.0,0.0,0.0,0.0,0.0,0.0,0.0,0.0,0.0,0.1827,0.0,0.0,0.0,0.0,0.0,0.0,0.0,0.0,0.0,0.0,0.0,0.0,0.0,0.6495,0.9728,1.2815],[0.5539,0.4799,0.381,0.2275,0.3285,0.7067,0.7671,0.8388,0.8149,0.663,0.4441,0.4733,0.453,0.3046,0.3427,0.354,0.4616,0.3698,0.3414,0.39,0.4419,0.4084,0.3348,0.4474,0.0,0.0,0.0,0.0,0.0,0.396,1.0685,1.2571,1.1905,1.236,1.4726,1.5088,1.5876,1.279,1.166],[0.0,0.0,0.0,0.0,0.0,0.0,0.0,0.0,0.0,0.0,0.0,0.0,0.0,0.0,0.0,0.0,0.8502,0.5318,0.5659,0.6468,0.7796,0.6852,0.7048,0.5474,0.6175,0.6547,0.6578,0.7767,0.7561,0.7619,0.8789,0.9141,0.8057,0.8428,0.8823,1.0006,1.0001,1.1238,1.1509],[0.0,0.0,0.0,0.0,0.2839,0.2699,0.0,0.0,0.0,0.0,0.0,0.0,0.0,0.0,0.4076,0.4961,0.5084,0.4886,0.5543,0.9636,0.5404,0.6116,0.4805,1.001,0.7244,0.6399,0.5614,0.4863,0.7718,0.8088,0.4872,0.5484,1.6905,1.8457,1.2812,1.5156,1.7939,1.6419,1.1087],[0.0,0.0,0.0,0.0,0.0,0.0,0.0,0.0,0.0,0.0,0.0,0.0,0.0,0.0,0.0,0.0,0.0,0.0,0.0,0.0,0.0,0.0,0.0,0.0,0.0,0.0,0.2887,0.9008,0.8233,0.7935,0.4655,0.4583,0.0,0.0,0.0,0.0,0.5195,0.5545,1.0624],[0.0,0.0,0.0,0.0,0.0,0.0,0.0,0.0,0.0,0.0,0.0,0.0,0.0,0.0,0.0,0.0,0.0,0.0,0.0,0.0,0.0,0.0,0.0,0.0,0.0,0.0,0.0,0.0,0.0,0.0,0.0,0.0,0.0,0.0,0.0,0.9659,0.8072,1.1924,1.0613],[1.2321,0.7688,0.4883,0.6658,1.1311,1.2188,1.2473,0.7703,0.6521,0.6355,0.9836,0.9732,1.3507,1.7976,1.5571,2.1149,0.0,0.0,0.0,0.0,0.0,0.0,0.6798,0.5222,0.0,0.0,0.0,0.0,0.0,0.7307,0.7954,0.9673,0.6084,0.0,0.0,0.0,0.0,0.7975,1.0454],[0.0,0.0,0.0,0.0,0.0,0.0,0.0,0.0,0.0,0.0,0.0,0.0,0.0,0.0,0.0,0.0,0.0,0.0,0.0,0.0,0.0,0.0,0.0,0.0,0.4383,0.4118,0.0,0.0,0.0,0.0,0.0,0.0,0.0,0.4755,1.0146,1.1008,0.9275,1.0003,1.0363],[0.0,0.0,0.0,0.0,0.0,0.0,0.0,0.0,0.0,0.0,0.0,0.0,0.0,0.0,0.0,0.0,0.0,0.2499,0.2822,0.2515,0.0,0.0,0.0,0.0,0.0,0.0,0.0,0.0,0.0,0.0,0.0,0.0,0.0,0.0,0.0,0.0,0.4421,0.4912,1.0291],[0.3243,0.0,0.0,0.0,0.0,0.0,0.0,0.0,0.0,0.0,0.0,0.0,0.0,0.0,0.0,0.0,0.0,0.0,0.0,0.0,0.0,0.0,0.0,0.0,0.0,0.0,0.0,0.0,0.0,0.0,0.0,0.0,0.0,0.0,0.0,0.0,0.7075,0.952,1.008],[0.0,0.0,0.0,0.0,0.0,0.0,0.0,0.0,0.0,0.0,0.0,0.0,0.0,0.0,0.0,0.0,0.0,0.0,0.0,0.0,0.0,0.0,0.0,0.0,0.0,0.0,0.0,0.0,0.0,0.0,0.0,0.0,0.0,0.0,0.0,0.2552,0.0,0.0,0.9943],[0.0,0.0,0.0,0.0,0.0,0.0,0.0,0.0,0.0,0.0,0.0,0.0,0.0,0.0,0.0,0.0,0.0,0.0,0.0,0.0,0.0,0.0,0.0,0.0,0.0,0.0,0.0,0.0,0.0,0.0,0.0,0.0,0.0,0.0,0.0,0.5029,0.4062,0.4885,0.9879],[0.0,0.0,0.0,0.0,0.0,0.0,0.0,0.0,0.0,0.0,0.0,0.0,0.0,0.0,0.0,0.0,0.0,0.0,0.0,0.0,0.0,0.0,0.0,0.0,0.0,0.0,0.0,0.0,0.0,0.0,0.2106,0.4153,0.5419,0.8738,0.9689,0.8902,0.9055,1.0103,0.9767],[0.0,0.0,0.0,0.0,0.0,0.0,0.0,0.0,0.0,0.0,0.0,0.0,0.0,0.0,0.0,0.0,0.0,0.0,0.0,0.0,0.0,0.0,0.0,0.0,0.0,0.0,0.0,0.0,0.4106,0.4563,0.584,0.6505,0.7347,0.0,0.0,0.0,0.8988,0.8995,0.9722],[0.0,0.0,0.6215,0.6286,0.0,0.0,0.0,0.0,0.0,0.0,0.0,0.0,0.0,0.0,0.0,0.0,0.0,0.0,0.0,0.0,0.0,0.0,0.0,0.0,0.0,0.0,0.0,0.0,0.0,1.1616,0.7895,0.6962,0.6208,0.8236,0.6784,1.1141,0.9158,0.9547,0.9681],[0.0,0.0,0.0,0.0,0.0,0.0,0.0,0.0,0.0,0.0,0.0,0.0,0.5196,0.8197,0.8383,0.8688,0.5613,0.6805,0.6043,0.5194,0.0,0.0,0.0,0.0,0.9942,0.8522,0.0984,0.0,0.0,0.0,0.9021,0.9663,0.5101,0.0,0.0,0.0,0.6742,0.8982,0.949],[1.0148,0.0315,0.0,0.0,0.0,0.0,0.0,0.0,0.0,0.0,0.0,0.0,0.0,0.0,0.0,0.0,0.3796,0.292,0.0,0.0,0.0,0.0,0.0,0.0,0.0,0.0,0.0,0.0,0.0,0.0,0.0,0.0,0.0,0.0,0.0,0.0,0.0,0.5891,0.9445],[0.0,0.0,0.0,0.0,0.0,0.0,0.0,0.0,0.0,0.0,0.0,0.0,0.0,0.0,0.0,0.0,0.0,0.0,0.0,0.0,0.0,0.0,0.0,0.0,0.0,0.0,0.0,0.0,0.0,0.0,0.0,0.0,0.0,0.0,0.4922,0.0,0.0,0.7687,0.9095],[0.0,0.28,0.2954,0.2147,0.3583,0.4099,0.6733,0.7258,0.599,0.4212,0.3367,0.3413,0.2308,0.2367,0.0,0.0,0.0,0.0,0.0833,0.0908,0.1592,0.1607,0.0,0.0,0.0,0.0,0.0,0.0,0.0,0.0,0.3748,0.631,0.6981,0.8745,1.1186,0.9261,1.2359,1.1517,0.8874],[0.0,0.0,0.0,0.0,0.0,0.0,0.0,0.0,0.0,0.0,0.0,0.0,0.0,0.0,0.0,0.0,0.0,0.0,0.0,0.0,0.0,0.0,0.0,0.0,0.0,0.3607,0.3812,0.4005,0.6471,0.5817,0.4673,0.0,0.0,0.0,0.0,0.0,0.0,0.4914,0.8829],[0.0,0.0,0.0,0.0,0.0,0.0,0.0,0.0,0.0,0.0,0.0,0.0,0.0,0.0,0.0,0.0,0.0,0.0,0.0,0.0,0.0,0.0,0.0,0.0,0.0,0.0,0.0,0.0,0.0,0.0,0.0,0.0,0.0,0.4734,0.4532,0.4621,0.5454,0.6996,0.8801],[0.0,0.0,0.0,0.0,0.0,0.0,0.0,0.0,0.0,0.3823,0.3392,0.3493,0.3516,0.3866,0.3016,0.3499,0.0,0.2395,0.4918,0.4857,0.4282,0.4173,0.0,0.0,0.0,0.0,0.0,0.0,0.0,0.0,0.3586,0.6465,0.6253,0.7253,0.9115,0.8219,0.9072,0.8314,0.8581],[0.4423,0.3585,0.0,0.0,0.0,0.0,0.0,0.0,0.0,0.0,0.0,0.0,0.0,0.0,0.0,0.0,0.0,0.0,0.0,0.0,0.0,0.0,0.4619,0.7377,0.8767,0.7349,0.7206,0.6142,0.0,0.0,0.0,0.0,0.0,0.0,0.0,0.0,0.0,0.6379,0.8497],[0.0,0.0,0.0,0.0,0.0,0.0,0.0,0.0,0.0,0.0,0.0,0.0,0.0,0.0,0.0,0.0,0.0,0.0,0.0,0.0,0.0,0.0,0.0,0.0,0.2031,0.2712,0.0,0.0,0.0,0.5725,0.7777,0.7712,0.8038,0.8607,1.0327,0.8518,0.797,0.7557,0.8328],[0.0,0.0,0.0,0.0,0.0,0.0,0.0,0.0,0.0,0.0,0.0,0.0,0.0,0.0,0.0,0.0,0.0,0.0,0.1859,0.1954,0.9237,1.0796,0.7605,0.7861,0.3978,0.3989,0.0,0.0,0.0,0.0,0.0,0.0,0.0,0.0,0.0,0.0,0.0,0.5147,0.8091],[0.0,1.2091,4.0256,2.3761,2.0845,4.0943,0.793,0.7942,0.3313,1.2701,1.7404,1.7127,0.0,1.5061,2.2374,0.3051,1.9688,0.0466,1.5287,1.3732,2.015,0.452,0.3183,0.9592,4.7373,1.5105,1.3153,0.6604,1.0318,1.9517,0.8993,1.1464,1.4657,0.9581,0.0,0.5388,0.3345,0.7988,0.804],[0.0,0.0,0.0,0.0,0.0,0.4603,0.7061,0.7944,0.8797,0.8326,0.3478,0.3599,0.0,0.0,0.0,0.0,0.0,0.4296,0.5481,0.6065,0.5259,0.4859,0.0,0.0,0.0,0.0,0.0,0.0,0.0,0.0,0.0,0.0,0.0,0.0,0.6402,0.7245,0.8347,0.8459,0.804],[0.6147,0.5716,0.6878,0.6536,0.5931,0.0,0.0,0.0,0.0,0.1816,0.1535,0.1588,0.0,0.0,0.0,0.0,0.2965,0.4193,0.6177,0.6011,0.6879,0.5017,0.0,0.0,0.556,0.5184,0.0,0.4734,0.5308,0.9941,0.953,0.9759,0.6379,0.0,0.0,0.0,0.7173,0.6776,0.7976],[0.0,0.0,0.0,0.0,0.0,0.0,0.0,0.0,0.0,0.0,0.0,0.0,0.0,0.0,0.0,0.0,0.0,0.0,0.0,0.0,0.0,0.0,0.0,0.0,0.0,0.0,0.0,0.0,0.0,0.0,0.0,0.0,0.0,0.0,0.0,0.0,0.0,0.0,0.7941],[0.3239,0.307,0.4875,0.4193,0.5666,0.5817,0.6064,0.6459,0.5202,0.4451,0.3702,0.4031,0.4643,0.4461,0.404,0.4573,0.5414,0.4218,0.0,0.0,0.0,0.0,0.0,0.0,0.0,0.0,0.0,0.0,0.0,1.055,1.259,1.1099,0.2076,0.0,0.0,0.0,0.0,0.0,0.7897],[0.0,0.0,0.0,0.0,0.0,0.0,0.0,0.0,0.0,0.0,0.0,0.0,0.0,0.0,0.0,0.0,0.0,0.0,0.0,0.0,0.0,0.0,0.0,0.0,0.0,0.0,0.0,0.0,0.0,0.0,0.0,0.0,0.0,0.0,0.0,0.4464,0.5883,0.6903,0.7895],[0.0,0.0,0.0,0.0,0.0,0.0,0.0,0.0,0.0,0.0,0.0,0.0,0.4699,0.5745,0.9053,0.9855,0.9816,0.5299,0.5214,0.6333,0.701,1.0254,1.1098,1.1932,0.8301,0.8243,0.709,0.5829,0.5548,0.0,0.0,0.0,0.0,1.1097,1.1904,1.0572,1.0345,0.7721,0.7786],[0.0,0.0,0.0,0.0,0.0,0.0,0.0,0.0,0.0,0.0,0.0,0.0,0.0,0.0,0.0,0.0,0.0,0.0,0.0,0.0,0.0,0.0,0.0,0.0,0.0,0.0,0.0,0.0,0.0,0.0,0.0,0.0,0.0,0.0,0.0,0.0,0.0,0.6965,0.7715],[0.0,0.0,0.0,0.0,0.0,0.0,0.0,0.0,0.0,0.0,0.0,0.0,0.0,0.0,0.0,0.0,0.0,0.0,0.0,0.0,0.0,0.0,0.0,0.0,0.0,0.0,0.0,0.0,0.0,0.0,0.0,0.0,0.0,0.0,0.0,0.303,0.6237,0.6213,0.7546],[0.0,0.0,0.0,0.0,0.0,0.0,0.0,0.0,0.0,0.0,0.0,0.0,0.0,0.0,0.0,0.0,0.0,0.0,0.0,0.0,0.0,0.0,0.0,0.0,0.0,0.0,0.0,0.0,0.0,0.0,0.0,0.0,0.2888,0.7586,0.7099,0.8253,0.6143,0.6172,0.748],[0.0,0.0,0.0,0.0,0.0,0.0,0.0,0.0,0.0,0.0,0.0,0.0,0.0,0.0,0.0,0.0,0.0,0.3799,0.5141,0.666,0.6474,0.8617,0.9936,1.0367,1.0773,1.0216,1.041,1.0761,1.2211,0.4268,0.3703,0.5902,0.9317,0.9942,0.8577,0.8154,0.7145,0.6771,0.7351],[0.7257,0.0,0.0,0.0,0.4138,0.0,0.0,0.0,0.0,0.0,0.0,0.0,0.0,0.0,0.0,0.0,0.0,0.0,0.0,0.0,0.12,0.3237,0.4221,0.3668,0.3425,0.3023,0.0,0.0,0.0,0.0,0.2823,0.3495,0.5171,0.45,0.4538,0.3273,0.3377,0.7451,0.7068],[0.0,0.0,0.0,0.0,0.0,0.0,0.0,0.0,0.0,0.0,0.0,0.0,0.0,0.0,0.0,0.0,0.0,0.0,0.0,0.0,0.0,0.0,0.0,0.0,0.0,0.0,0.0,0.0,0.0,0.0,0.0,0.822,0.9149,0.9069,0.969,0.7068,0.5156,0.6838,0.6859],[0.0,0.0,0.0,0.0,0.0,0.0,0.0,0.0,0.0,0.0,0.0,0.0,0.0,0.0,0.0,0.0,0.0,0.0,0.0,0.0,0.0,0.0,0.0,0.2232,0.7696,0.7744,0.4673,0.5513,0.6058,0.6066,0.673,0.5383,0.0,0.0,0.5698,0.7712,0.8662,1.0536,0.6816],[0.0,0.0,0.2138,0.154,0.0,0.0,0.0,0.0,0.0,0.0,0.0,0.0,0.0,0.0,0.0,0.0,0.0,0.0,0.0,0.0,0.0,0.0,0.0,0.0,0.0,0.0,0.0,0.0,0.0,0.0,0.0,0.0,0.0,0.0,0.0,0.0,0.6483,0.6305,0.6674],[0.0,0.0,0.0,0.0,0.0,0.0,0.0,0.0,0.0,0.0,0.0,0.0,0.0,0.0,0.0,0.0,0.0,0.0,0.0,0.0,0.0,0.0,0.0,0.0,0.0,0.0,0.0,0.0,0.0,0.0,0.0,0.0,0.0,0.0,0.0,0.0,0.0,0.0,0.6649],[0.0,0.0,0.0,0.0,0.0,0.0,0.0,0.0,0.0,0.0,0.0,0.0,0.2387,0.0,0.0,0.0,0.0,0.4424,0.4422,0.443,0.4415,0.3834,0.3332,0.1771,0.0,0.0,0.4665,0.4722,0.5051,0.5839,0.6998,0.6902,0.8273,0.9317,0.9241,1.0812,1.0518,0.6048,0.6594],[0.0,0.0,0.0,0.0,0.0,0.0,0.0,0.0,0.0,0.0,0.0,0.0,0.0,0.0,0.0,0.0,0.0,0.0,0.0,0.0,0.0,0.0,0.0,0.0,0.0,0.0,0.0,0.0,0.0,0.0,0.0,0.0,0.0,0.0,0.0,0.0,0.0,0.0,0.6573],[0.7527,0.7175,0.0,0.0,0.0,0.9478,1.0143,1.0299,0.838,0.861,0.7119,0.7344,0.7846,0.7125,0.0,0.0,0.2608,0.4891,0.541,0.5387,0.5477,0.5218,0.4572,0.5308,0.5037,0.4822,0.9101,0.7236,1.134,1.2674,1.2804,1.2443,1.0811,0.991,0.8902,0.6974,0.7699,0.6938,0.6532],[0.0,0.0,0.0,0.0,0.0,0.0,0.0,0.0,0.0,0.0,0.0,0.0,0.0,0.0,0.0,0.0,0.0,0.0,0.0,0.0,0.0,0.0,0.0,0.0,0.2657,0.2744,0.4363,0.5786,0.9173,0.8236,0.9925,0.9698,0.9917,1.1486,0.8078,0.719,0.555,0.6656,0.6515],[0.0,0.0,0.0,0.0,0.0,0.0,0.0,0.0,0.0,0.0,0.0,0.0,0.0,0.0,0.0,0.0,0.0,0.0,0.0,0.0,0.0,0.0,0.0,0.0,0.0,0.0,0.2889,0.0,0.0,0.0,0.0,0.0,0.0,0.0,0.3051,0.8579,0.6611,0.637,0.6447],[0.0,0.0,0.0,0.0,0.0,0.0,0.0,0.6785,0.0,0.0,0.4777,0.4647,0.4654,0.4675,0.7747,0.9367,0.8472,0.7979,0.5393,0.5817,0.754,0.7956,0.6622,0.6576,0.71,0.7302,0.694,0.7612,0.7762,0.6717,0.0,0.68,0.7829,0.9466,0.9391,0.6214,0.5564,0.6088,0.6444],[1.0435,0.4894,0.0,0.0,0.0,0.0,0.0,0.0,0.0,0.0,0.0,0.0,0.0,0.0,0.0,0.0,0.0,0.0,0.0,0.0,0.0,0.0,0.0,0.0,0.0,0.0,0.0,0.0,0.0,0.0,0.0,0.0,0.0,0.0,0.4079,0.4048,0.5617,0.6053,0.6361],[0.0,0.0,0.0,0.0,0.0,0.0,0.0,0.0,0.0,0.0,0.0,0.0,0.0,0.0,0.0,0.0,0.0,0.2373,0.2331,0.2485,0.2114,0.3323,0.4092,0.4678,0.3316,0.3092,0.0,0.0,0.0,0.0,0.0,0.0,0.2696,0.4922,0.6089,0.6956,0.5122,0.542,0.6197],[0.0,0.0,0.0,0.0,0.0,0.0,0.0,0.0,0.0,0.0,0.0,0.0,0.0,0.0,0.0,0.0,0.0,0.0,0.0,0.0,0.0,0.0,0.0,0.0,0.0,0.0,0.0,0.0,0.0,0.0,0.0,0.0,0.0,0.0,0.0,0.0,0.0,0.0,0.6195],[0.0,0.0,0.0,0.0,0.0,0.0,0.0,0.0,0.0,0.0,0.0,0.0,0.0,0.0,0.0,0.0,0.0,0.0,0.0,0.0,0.0,0.0,0.0,0.0,0.0,0.0,0.0,0.0,0.0,0.0,0.0,0.0,0.0,0.3734,0.353,0.4242,0.3332,0.5605,0.6151],[0.0,0.0,0.0,0.0,0.0,0.0,0.0,0.0,0.0,0.0,0.1569,0.1459,0.2844,0.0,0.0,0.0,0.0,0.0,0.4723,0.5042,0.7335,0.693,0.6495,0.2786,0.2366,0.0,0.0,0.0,0.0,0.0,0.0,0.0,0.0,0.0,0.0,0.0,0.4435,0.6677,0.5993],[0.0,0.0,0.0,0.0,0.0,0.0,0.0,0.0,0.0,0.0,0.0,0.0,0.0,0.0,0.0,0.0,0.0,0.0,0.0,0.0,0.0,0.0,0.0,0.0,0.0,0.0,0.0,0.0,0.0,0.0,0.0,0.0,0.0,0.0,0.0,0.5451,0.5968,0.6358,0.5987],[0.0,0.0,0.0,0.0,0.0,0.0,0.0,0.0,0.6025,0.4547,0.5282,0.5239,0.2903,0.0,0.0,0.0,0.0,0.0,0.0,0.0,0.0,0.5942,0.0,0.0,0.0,0.0,0.0,0.0,0.0,0.0,0.0,0.0,0.0,0.0,0.0,0.0,0.4844,0.52,0.5846],[0.0,0.0,0.0,0.0,0.0,0.0,0.0,0.0,0.0,0.0,0.0,0.0,0.0,0.0,0.0,0.0,0.6658,0.5033,0.0,0.0,0.0,0.0,0.0,0.0,0.0,0.4445,0.8432,0.5638,0.3591,0.3591,0.4544,0.0,0.0,0.0,0.0,0.2876,0.2862,0.5407,0.5693],[0.0,0.0,0.0,0.0,0.0,0.0,0.0,0.0,0.0,0.0,0.0,0.0,0.0,0.0,0.0,0.0,0.0,0.0,0.0,0.0,0.0,0.0,0.0,0.0,0.0,0.0,0.0,0.0,0.931,1.1341,1.0237,1.2946,0.7386,0.6374,0.7243,0.7605,0.7387,0.2298,0.5654],[0.0,0.0,0.0,0.0,0.0,0.0,0.0,0.0,0.0,0.0,0.0,0.0,0.0,0.0,0.0,0.0,0.0,0.0,0.0,0.0,0.0,0.0,0.0,0.0,0.0,0.0,0.0,0.0,0.0,0.0,0.0,0.0,0.0,0.0,0.0,0.0,0.5316,0.5393,0.5618],[0.0,0.0,0.0,0.0,0.0,0.0,0.0,0.0,0.0,0.0,0.0,0.0,0.0,0.0,0.0,0.0,0.0,0.0,0.0,0.0,0.0,0.0,0.0,0.0,0.0,0.0,0.0,0.0,0.0,0.0,0.0,0.0,0.0,0.0,0.0,0.8969,1.0057,0.8562,0.547],[0.0,0.0,0.8157,0.794,1.5846,0.0,0.0,0.0,0.0,0.0,0.0,0.0,0.4899,0.5054,1.0246,1.0646,0.8224,0.1406,0.1293,0.1404,0.1126,0.1155,0.1029,0.1274,0.3369,0.0,0.0,0.0,0.465,0.323,0.5777,0.7488,0.1233,0.0,0.0,0.0,0.4795,0.5336,0.5411],[0.0,0.0,0.0,0.0,0.0,0.0,0.0,0.0,0.0,0.0,0.0,0.0,0.0,0.0,0.0,0.0,0.0,0.0,0.0,0.0,0.0,0.0,0.0,0.0,0.0,0.0,0.0,0.0,0.0,0.0,0.0,0.0,0.0,0.0,0.0,0.0,0.0,0.0,0.5404],[0.0,0.6912,1.1572,1.0558,0.5559,0.3094,0.3634,0.6508,0.8442,0.9533,0.8676,0.8675,0.7508,0.7764,0.714,0.7897,0.8916,0.7456,0.5061,0.5576,0.559,0.4674,0.4827,0.9701,0.6794,0.7055,1.0684,1.1772,1.6244,1.5787,1.4369,1.2322,1.2123,1.271,0.4873,0.6577,0.5191,0.5944,0.54],[0.0,0.0,0.0,0.0,0.0,0.0,0.0,0.0,0.0,0.0,0.0,0.0,0.0,0.0,0.0,0.0,0.1862,0.1961,0.6019,0.5089,0.4743,0.3902,0.43,0.3843,0.0,0.0,0.0,0.439,0.6869,0.6825,0.5739,0.326,0.0,0.0,0.875,0.5352,0.5868,0.5164,0.5272],[0.0,0.0,0.0,0.0,0.0,0.0,0.0,0.0,0.0,0.0,0.0,0.0,0.0,0.0,0.0,0.0,0.0,0.0,0.0,0.0,0.0,0.0,0.0,0.0,0.0,0.0,0.0,0.0,0.0,0.0,0.0,0.0,0.9671,1.0948,0.6724,0.6429,0.7987,0.5637,0.526],[0.0,0.0,0.0,0.0,0.0,0.0,0.0,0.0,0.4833,0.0,0.0,0.0,0.0,0.0,0.0,0.4224,0.5998,0.0,0.0,0.0,0.0,0.0,0.0,0.0,0.0,0.0,0.0,0.0,0.0,0.0,0.0,0.0,0.0,0.0,0.2643,0.2453,0.2092,0.5987,0.5242],[0.46,-2.17,-0.28,0.88,0.26,-2.03,0.26,0.31,1.51,0.26,0.59,0.57,1.79,0.8,-0.9,-0.24,0.11,1.07,0.36,0.32,0.56,0.76,0.09,0.06,-2.73,0.14,1.8,0.72,0.39,0.88,1.83,0.95,0.82,0.38,1.52,0.96,0.71,-0.05,0.52],[0.0,0.0,0.0,0.0,0.0,0.0,0.0,0.0,0.0,0.0,0.0,0.0,0.0,0.0,0.0,0.0,0.0,0.0,0.0,0.0,0.0,0.0,0.0,0.0,0.0,0.0,0.0,0.0,0.0,0.0,0.0,0.0,0.0,0.0,0.0,0.0,0.486,0.4321,0.5118],[0.0,0.0,0.0,0.0,0.0,0.0,0.0,0.0,0.0,0.0,0.0,0.0,0.0,0.0,0.0,0.0,0.0,0.0,0.0,0.0,0.0,0.0,0.0,0.0,0.0,0.0,0.0,0.0,0.0,0.0,0.0,0.0,0.0,0.0,0.0,0.2518,0.0,0.0,0.5103],[0.7174,1.3714,1.4438,0.6461,0.6488,0.0,0.6396,0.0,0.0,0.0,0.0,0.0,0.0,0.0,0.0,0.0,0.0,0.0,0.0,0.0,0.7119,0.5151,0.0,0.0,0.0,0.0,0.0,0.0,0.0,0.0,0.0,0.0,0.0,0.0,0.4891,0.7145,0.505,0.4802,0.5082],[0.0,0.0,0.0,0.0,0.0,0.0,0.0,0.0,0.0,0.0,0.0,0.0,0.5364,0.9919,0.996,1.2046,0.8792,0.0,0.0,0.0,0.0,0.0,0.0,0.0,0.0,0.0,0.0,0.0,0.0,0.3654,0.3199,0.0,0.4435,0.4585,0.4779,0.5748,0.4416,0.479,0.5059],[0.7413,0.7632,0.2152,0.0,0.0,0.0,0.0,0.0,0.0,0.0,0.0,0.0,0.0,0.0,0.0,0.0,0.0,0.0,0.0,0.0,0.2834,0.0,0.0,0.0,0.0,0.0,0.0,0.0,0.0,0.0,0.0,0.0,0.0,0.0,0.0,0.0,0.0,0.4518,0.5001],[0.0,0.0,0.0,0.0,0.0,0.0,0.0,0.0,0.0,0.0,0.0,0.0,0.0,0.0,0.0,0.0,0.0,0.0,0.0,0.0,0.0,0.0,0.0,0.0,0.0,0.0,0.0,0.0,0.0,0.0,0.0,0.0,0.3035,0.3224,0.3547,0.4357,0.4371,0.4343,0.4997],[0.0,0.0,0.0,0.0,0.0,0.0,0.0,0.0,0.0,0.0,0.0,0.0,0.0,0.0,0.0,0.0,0.0,0.0,0.0,0.0,0.0,0.0,0.0,0.0,0.0,0.0,0.0,0.0,0.0,0.0,0.0,0.0,0.0,0.0,0.5159,0.4509,0.4288,0.4941,0.4995],[0.0,0.0,0.0,0.0,0.0,0.0,0.0,0.0,0.0,0.0,0.0,0.0,0.0,0.0,0.0,0.0,0.0,0.0,0.0,0.0,0.0,0.0,0.0,0.0,0.0,0.0,0.0,0.0,0.0,0.0,0.0,0.0,0.0,0.0,0.2937,0.4786,0.5585,0.3928,0.4916],[0.0,0.0,0.0,0.0,0.0,0.0,0.0,0.0,0.0,0.0,0.0,0.0,0.0,0.0,0.0,0.0,0.0,0.0,0.266,0.3023,0.0,0.0,0.0,0.0,0.0,0.0,0.0,0.0,0.0,0.0,0.0,0.0,0.0,0.0,0.0,0.6953,1.0132,0.8671,0.4899],[0.0,0.0,0.0,0.0,0.0,0.0,0.0,0.0,0.0,0.0,0.0,0.0,0.0,0.0,0.0,0.0,0.0,0.0,0.0,0.0,0.0,0.0,0.0,0.0,0.0,0.0,0.0,0.0,0.0,0.0,0.0,0.0,0.4616,0.4363,0.5394,0.5622,0.5589,0.6091,0.4838],[0.3767,0.5483,0.6068,0.457,0.6774,0.6704,0.2435,0.0,0.0,0.0,0.0,0.0,0.0,0.0,0.0,0.0,0.0,0.0,0.0,0.0,0.0,0.0,0.0,0.0,0.0,0.0,0.0,0.0,0.0,0.0,0.0,0.0,0.0,0.0,0.4769,0.4841,0.4193,0.4255,0.4836],[0.0,0.0,0.0,0.0,0.0,0.0,0.0,0.0,0.0,0.0,0.2383,0.2384,0.0,0.0,0.0,0.0,0.0,0.0,0.0,0.0,0.0,0.0,0.0,0.0,0.0,0.0,0.0,0.5324,0.3339,0.0,0.0,0.5307,0.4543,0.0,0.0,0.0,0.0,0.3864,0.4831],[0.0,0.0,0.0,0.0,0.0,0.0,0.0,0.0,0.0,0.0,0.0,0.0,0.0,0.0,0.0,0.0,0.0,0.0,0.0,0.0,0.0,0.0,0.0,0.0,0.0,0.0,0.5346,0.3569,0.4177,0.4101,0.482,0.0,0.0,0.0,0.5129,0.522,0.3848,0.407,0.4807],[0.0,0.0,0.0,0.0,0.0,0.0,0.0,0.0,0.0,0.0,0.0,0.0,0.0,0.0,0.0,0.0,0.0,0.0,0.0,0.0,0.0,0.0,0.0,0.0,0.0,0.0,0.0,0.0,0.0,0.0,0.0,0.0,0.0,0.704,0.5157,0.5181,0.6549,0.6503,0.4724],[0.0,0.9267,0.949,0.8146,0.0,0.0,0.0,0.0,0.0,0.0,0.0,0.0,0.0,0.0,0.0,0.0,0.0,0.0,0.0,0.0,0.0,0.0,0.0,0.0,0.0,0.0,0.3105,0.457,0.5342,0.5267,0.3275,0.4173,0.5544,0.6481,0.7591,0.7181,0.5021,0.4473,0.4655],[0.0,0.0,0.0,0.0,0.0,0.0,0.0,0.0,0.0,0.0,0.0,0.0,0.0,0.0,0.0,0.0,0.0,0.0,0.0,0.0,0.0,0.0,0.0,0.0,0.0,0.0,0.0,0.0,0.0,0.0,0.0,0.0,0.0,0.0,0.0,0.0,0.4677,0.4752,0.4652],[0.0,0.0,0.0,0.0,0.0,0.0,0.0,0.0,0.0,0.0,0.0,0.0,0.0,0.0,0.0,0.0,0.0,0.0,0.0,0.0,0.0,0.0,0.0,0.0,0.0,0.0,0.3218,0.338,0.0,0.0,0.0,0.0,0.0,0.0,0.0,0.5409,0.3966,0.4241,0.4646],[0.0,0.0,0.0,0.0,0.0,0.0,0.0,0.0,0.0,0.0,0.0,0.0,0.0,0.0,0.0,0.0,0.8069,0.0,0.0,0.0,0.0,0.0,0.0,0.0,0.0,0.0,0.0,0.0,0.0,0.0,0.0,0.0,0.0,0.0,0.4028,0.469,0.5457,0.5433,0.4636],[0.0,0.0,0.0,0.0,0.0,0.0,0.0,0.0,0.0,0.0,0.0,0.0,0.0,0.0,0.0,0.0,0.0,0.0,0.0,0.0,0.0,0.0,0.0,0.0,0.0,0.0,0.0,0.0,0.0,0.0,0.0,0.0,0.0,0.0,0.5097,0.5334,0.4458,0.4629,0.4625],[0.0,0.0,0.0,0.0,0.0,0.0,0.0,0.0,0.0,0.0,0.0,0.0,0.0,0.0,0.0,0.0,0.0,0.0,0.0,0.0,0.0,0.0,0.0,0.0,0.603,0.5969,0.0,0.0,0.7189,1.143,1.0542,1.2729,1.0732,1.1125,0.953,0.5885,0.527,0.5059,0.4606],[0.0,0.0,0.0,0.0,0.0,0.0,0.0,0.0,0.0,0.0,0.0,0.0,0.0,0.0,0.0,0.0,0.0,0.0,0.0,0.0,0.0,0.0,0.0,0.0,0.0,0.0,0.0,0.0,0.0,0.0,0.0,0.0,0.9959,0.924,0.5499,0.666,0.5353,0.4314,0.4544],[0.0,0.0,0.0,0.0,0.0,0.0,0.0,0.0,0.0,0.0,0.0,0.0,0.0,0.0,0.0,0.0,0.0,0.0,0.0,0.0,0.0776,0.099,0.1997,0.2186,0.1845,0.3283,0.0,0.0,0.0,0.0,0.0,0.4324,0.5024,0.5341,0.2516,0.3943,0.3837,0.3136,0.4357],[0.0,0.0,0.0,0.0,0.0,0.0,0.0,0.0,0.0,0.0,0.0,0.0,0.0,0.0,0.0,0.0,0.0,0.1565,0.1706,0.2387,0.4794,0.5866,0.6457,0.7227,0.0,0.0,0.0,0.0,0.0,0.0,0.0,0.0,0.0,0.0,0.0,0.0,0.0,0.4563,0.4348],[0.0,0.0,0.0,0.0,0.0,0.0,0.0,0.8348,0.766,0.0,0.0,0.0,0.0,0.0,0.0,0.0,0.0,0.0,0.0,0.0,0.0,0.0,0.0,0.0,0.0,0.0,0.0,0.0,0.0,0.0,0.0,0.0,0.0,0.0,0.0,0.4724,0.5439,0.4623,0.4326],[0.0,0.0,0.0,0.0,0.0,0.0,0.0,0.0,0.0,0.0,0.0,0.0,0.0,0.0,0.5059,0.5425,0.7859,0.0,0.0,0.0,0.0,0.0,0.0,0.0,0.0,0.0,0.0,0.0,0.0,0.0,0.0,0.0,0.0,0.0,0.0,0.0,0.0,0.3835,0.4318],[0.0,0.0,0.0,0.0,0.0,0.0,0.0,0.0,0.0,0.0,0.0,0.0,0.2353,0.4504,0.5178,0.4456,0.0,0.0,0.0,0.0,0.0,0.0,0.0,0.0,0.0,0.0,0.0,0.0,0.3221,0.6651,0.0,0.0,0.0,0.0,0.0,0.0,0.0,0.3712,0.4244],[0.0,0.0,0.0,0.0,0.0,0.8133,0.8605,0.8547,0.0,0.0,0.0,0.0,0.0,0.0,0.0,0.0,0.0,0.0,0.0,0.0,0.0,0.0,0.0,0.0,0.0,0.0,0.0,0.0,0.0,0.0,0.0,0.5235,0.5827,0.4968,0.5341,0.5562,0.5449,0.4478,0.4156],[0.0,0.0,0.0,0.0,0.0,0.0,0.0,0.0,0.0,0.0,0.0,0.0,0.0,0.0,0.0,0.0,0.0,0.0,0.0,0.0,0.0,0.0,0.0,0.0,0.0,0.0,0.3125,0.3701,0.0735,0.0,0.0,0.0,0.0,0.0,0.0,0.0,0.4281,0.4356,0.4099],[0.0,0.5612,0.0,0.0,0.0,0.0,0.0,0.0,0.0,0.0,0.0,0.0,0.0,0.0,0.0,0.0,0.0,0.5881,0.5673,0.6293,0.5008,0.4691,0.4352,0.4529,0.4007,0.0,0.0,0.0,0.0,0.0,0.0,0.0,0.0,0.0,0.0,0.0,0.4445,0.3943,0.4077],[0.0,0.0,0.0,0.0,0.0,0.0,0.0,0.0,0.0,0.0,0.0,0.0,0.0,0.0,0.0,0.0,0.116,0.215,0.2296,0.2364,0.352,0.4335,0.8322,0.7858,0.4925,0.5234,0.6094,0.6327,0.6055,0.0,0.0,0.4344,0.4602,0.606,0.7674,0.4043,0.3419,0.4087,0.4018],[0.0,0.0,0.0,0.0,0.0,0.0,0.0,0.0,0.0,0.0,0.0,0.0,0.0,0.0,0.0,0.0,0.0,0.0,0.0,0.0,0.0,0.0,0.0,0.0,0.0,0.0,0.0,0.0,0.0,0.0,0.0,0.0,0.0,0.0,0.0,0.0,0.0,0.4181,0.4013],[0.6451,0.5585,0.0,0.0,0.0,0.0,0.0,0.8587,0.8677,0.8401,0.8775,0.8161,0.7921,0.1709,0.1753,0.1846,0.0,0.6026,0.5863,0.5386,0.5496,0.6221,0.0,0.0,0.0,0.0,0.0,0.0,0.0,0.0,0.0,0.0,0.0,0.0,0.0,0.0,0.0,0.0,0.3991],[0.6485,0.7026,1.1532,1.6966,0.6761,0.7298,0.7629,0.7253,0.7614,0.6621,0.7138,0.71,0.6413,0.6401,0.0,0.0,0.0,0.0,0.0,0.0,0.0,0.0,0.5261,0.5991,0.543,0.0,0.0,0.0,0.0,0.0,0.6057,0.6992,0.5782,0.5098,0.4534,0.5043,0.4988,0.4475,0.3867],[1.8386,1.0896,0.4778,0.0,0.0,0.0,0.0,0.101,1.5104,1.3647,1.4274,1.4647,1.3111,0.6483,0.4287,0.0,0.0,0.0,0.0,0.0,0.0,0.0,0.0,0.0,0.0918,0.0,0.0,0.0,0.0,0.0,0.0,0.3066,0.3127,0.2438,0.2444,0.2891,0.445,0.4358,0.3864],[0.0,0.0,0.0,0.0,0.0,0.0,0.0,0.0,0.0,0.0,0.0,0.0,0.0,0.0,0.0,0.0,0.0,0.0,0.0,0.0,0.0,0.0,0.0,0.0,0.0,0.0,0.0,0.0,0.0,0.0,0.0,0.0,0.0,0.0,0.0,0.0,0.3287,0.3245,0.3857],[0.0,0.0,0.0,0.0,0.0,0.0,0.0,0.0,0.0,0.0,0.2306,0.1936,0.0,0.0,0.0,0.0,0.0,0.0,0.0,0.0,0.0,0.0,0.0,0.0,0.0,0.0,0.0,0.0,0.0,0.0,0.0,0.0,0.0,0.0,0.0,0.0,0.456,0.4583,0.3845],[0.0,0.0,0.0,0.0,0.0,0.0,0.0,0.0,0.0,0.0,0.0,0.0,0.0,0.0,0.0,0.0,0.0,0.0,0.0,0.0,0.0,0.0,0.0,0.0,0.0,0.0,0.0,0.0,0.0,0.0,0.0,0.0,0.0,0.0,0.0,0.0,0.0,0.0,0.3813],[0.3674,0.0,0.0,0.8852,1.1072,0.8328,0.8472,0.9184,1.4524,1.87,1.909,1.8642,1.841,1.8808,1.2473,0.5887,0.8343,0.5252,0.5293,0.5976,1.1542,1.0119,1.0078,0.4918,0.4311,0.4256,0.0,0.0,0.0,0.0,0.0,0.0,0.0,0.0,0.0,0.0,0.4552,0.3673,0.3754],[1.3129,1.1451,1.3242,0.6325,0.6162,0.0,0.0,0.9276,1.3141,1.2301,1.4075,1.5574,0.5828,0.573,0.0,0.0,0.4426,0.0,0.0,0.0,0.0419,0.1431,0.7174,0.7079,0.3944,0.8555,0.6938,0.8163,0.3494,0.0,0.0,0.8932,0.8155,0.9166,0.7871,0.6557,0.5246,0.352,0.3648],[0.0,0.0,0.0,0.0,0.5957,0.0,0.0,0.4678,0.0,0.0,0.0,0.0,0.0,0.0,0.0,0.0,0.0,0.0,0.0,0.0,0.0,0.0,0.0,0.0,0.0,0.0,0.2696,0.5254,0.5679,0.6071,0.4342,0.4667,0.0,0.0,0.0,0.0,0.0,0.0,0.358],[0.0,0.0,0.0,0.0,0.0,0.0,0.0,0.0,0.0,0.0,0.0,0.0,0.0,0.0,0.0,0.0,0.0,0.0,0.0,0.0,0.0,0.0,0.0,0.0,0.0,0.0,0.0,0.0,0.0,0.4992,0.5729,0.6033,0.0,0.0,0.0,0.0,0.101,0.4042,0.3574],[0.0,0.0,0.0,0.0,0.4524,0.3885,0.7102,0.7319,0.802,0.8655,0.6398,0.4853,0.5064,0.4453,0.5321,0.6162,0.7446,0.5411,0.5826,0.5756,0.0,0.0,0.0,0.0,0.0,0.0,0.0,0.3396,0.3813,0.0,0.0,0.0,0.0,0.0,0.0,0.0,0.0,0.0,0.3524],[0.0,0.0,0.0,0.0,0.0,0.0,0.0,0.0,0.0,0.0,0.0,0.0,0.0,0.0,0.0,0.0,0.0,0.0,0.0,0.0,0.0,0.0,0.0,0.0,0.0,0.0,0.0,0.0,0.0,0.0,0.0,0.0,0.0,0.0,0.2862,0.5682,0.3536,0.4338,0.3463],[0.0,0.0,0.0,0.0,0.0,0.0,0.0,0.0,0.0,0.0,0.0,0.0,0.0,0.0,0.0,0.0,0.0,0.0,0.0,0.0,0.0,0.0,0.0,0.0,0.2708,0.4186,0.1799,0.3016,0.1187,0.0,0.0,0.0,0.0,0.0,0.0,0.3138,0.2482,0.234,0.3462],[0.5398,0.0,0.0,0.0,0.0,0.0,0.387,0.4768,0.3575,0.0,0.0,0.0,0.0,0.0,0.0,0.0,0.0,0.0,0.0,0.0,0.0,0.0,0.0,0.0,0.0,0.0,0.0,0.0,0.0,0.0,0.0,0.0,0.0,0.0,0.0,0.0,0.0,0.3893,0.3436],[0.0,0.0,0.0,0.0,0.0,0.0,0.0,0.0,0.0,0.0,0.0,0.0,0.0,0.0,0.0,0.0,0.0,0.0,0.0,0.0,0.0,0.0,0.0,0.0,0.0,0.0,0.0,0.2389,0.2745,0.8738,0.8425,0.6165,0.364,0.4351,0.3792,0.3651,0.3568,0.4279,0.3433],[0.0,0.0,0.0,0.0,0.0,0.0,0.0,0.8033,0.7392,0.0,0.0,0.0,0.0,0.0,0.0,0.4195,0.0,0.0,0.0,0.0,0.0,0.0,0.0,0.0,0.0,0.0,0.0,0.0,0.0,0.0,0.0,0.0,0.0,0.0,0.0,0.0,0.0,0.0,0.3317],[0.0,0.0,0.0,0.0,0.0,0.0,0.0,0.0,0.0,0.0,0.0,0.0,0.0,0.0,0.0,0.0,0.0,0.0,0.0,0.0,0.0,0.0,0.0,0.0,0.0,0.0,0.0,0.0,0.0,0.0,0.0,0.0,0.0,0.0,0.0,0.0,0.0,0.2788,0.3314],[0.0,0.0,0.0,0.7447,0.502,0.0,0.0,0.0,0.3034,0.5285,0.495,0.4912,0.0,0.0,0.0,0.0,0.0,0.5729,0.5984,0.5621,0.5951,0.5336,0.5261,0.498,0.9742,0.6088,0.967,0.7862,0.9626,0.7476,0.0,0.0,0.0,0.0,1.0651,0.417,0.2434,0.2908,0.3285],[0.0,0.0,0.0,0.0,0.0,0.0,0.0,0.0,0.0,0.0,0.0,0.0,0.0,0.0,0.0,0.0,0.0,0.0,0.0,0.0,0.0,0.0,0.0,0.0,0.0,0.0,0.0,0.0,0.0,0.0,0.0,0.0,0.0,0.0,0.0,0.0,0.0,0.0,0.3274],[0.0,0.0,0.0,0.0,0.0,0.0,0.0,0.0,0.0,0.0,0.0,0.0,0.0,0.0,0.0,0.0,0.0,0.0,0.0,0.0,0.0,0.0,0.0,0.0,0.0,0.0,0.0,0.0,0.0,0.0,0.0,0.0,0.0,0.0,0.0,0.3818,0.3289,0.3191,0.3264],[0.0,0.0,0.5341,0.6064,0.6724,0.7693,0.7173,0.7406,0.7659,0.6681,0.0,0.0,0.5076,0.9177,1.0416,0.5166,0.0,0.2576,0.4753,0.4614,0.8385,0.8251,0.4269,0.0,0.0,0.0,0.0,0.0,0.0,0.0,0.586,0.6042,0.0,0.0,0.0,0.0,0.0,0.0,0.3155],[0.0,0.0,0.0,0.0,0.0,0.0,0.0,0.0,0.0,0.0,0.0,0.0,0.0,0.0,0.0,0.0,0.0,0.0,0.0,0.0,0.0,0.0,0.0,0.0,0.0,0.0,0.0,0.0,0.0,0.0,0.0,0.0,0.0,0.0,0.0,0.2864,0.2991,0.3063,0.315],[0.0,0.0,0.0,0.0,0.0,0.0,0.0,0.3494,0.63,0.542,0.0,0.0,0.0,0.0,0.0,0.0,0.0,0.0,0.0,0.0,0.0,0.0,0.0,0.0,0.0,0.0,0.0,0.0,0.0,0.0,0.0,0.0,0.0,0.0,0.0,0.0,0.2447,0.2798,0.3133],[0.9818,1.5823,1.6244,0.6361,0.0,0.0,0.0,0.0,0.0,0.0,0.0,0.0,0.0,0.0,0.0,0.0,0.0,0.0,0.0,0.0,0.0,0.0,0.0,0.0,0.0,0.0,0.0,0.0,0.0,0.0,0.0,0.0,0.0,0.0,0.0,0.0,0.0,0.0,0.3119],[0.0,0.0,0.0,0.0,0.0,0.0,0.0,0.0,0.0,0.0,0.0,0.0,0.0,0.0,0.0,0.0,0.0,0.0,0.0,0.0,0.0,0.0,0.0,0.0,0.0,0.0,0.0,0.0,0.0,0.0,0.0,0.407,0.3231,0.3139,0.3544,0.0,0.4068,0.3086,0.3051],[0.0,0.0,0.0,0.0,0.0,0.0,0.0,0.0,0.0,0.0,0.0,0.0,0.0,0.0,0.0,0.0,0.0115,0.2826,0.5266,0.5334,0.5498,0.5372,0.4995,0.5536,0.1697,0.1488,0.1826,0.0,0.3211,1.0399,0.5244,0.0,0.0,0.4326,0.0,0.4122,0.2802,0.2644,0.3046],[0.0,0.0,0.0,0.0,0.0,0.0,0.0,0.0,0.0,0.0,0.0,0.0,0.0,0.0,0.0,0.0,0.0,0.0,0.0,0.0,0.0,0.0,0.0,0.0,0.0,0.0,0.0,0.0,0.0,0.0,0.0,0.0,0.0,0.0,0.0,0.0,0.0,0.0,0.301],[0.0,0.0,0.0,0.0,0.0,0.0,0.0,0.0,0.0,0.0,0.0,0.0,0.0,0.0,0.0,0.0,0.0,0.0,0.0,0.0,0.0,0.0,0.0,0.0,0.0,0.0,0.0,0.0,0.0,0.3095,0.2559,0.2465,0.0,0.0,0.0,0.0,0.0,0.33,0.2953],[0.0,0.0,0.0,0.0,0.0,0.0,0.0,0.0,0.0,0.0,0.0,0.0,0.0,0.0,0.0,0.0,0.0,0.0,0.0,0.0,0.0,0.0,0.0,0.0,0.0,0.0,0.0,0.4523,0.0,0.0,0.0,0.0,0.0,0.0,0.0,0.0,0.2859,0.2608,0.2942],[0.7238,0.556,0.6483,1.3015,1.7307,0.0,0.0,0.0,0.8193,0.8294,0.7984,0.8593,0.8444,0.7299,0.9797,0.6169,0.0,0.0,0.0,0.0,0.0,0.0,0.0,0.0,0.0,0.0,0.0,0.0,0.0,0.0,0.0,0.0,0.0,0.0,0.0,0.0,0.3995,0.3204,0.2939],[0.0,0.0,0.0,0.0,0.0,0.0,0.0,0.0,0.0,0.0,0.0,0.0,0.0,0.0,0.0,0.0,0.0,0.0,0.0,0.0,0.0,0.0,0.0,0.0,0.0,0.0,0.0,0.0,0.0,0.0,0.0,0.0,0.0,0.0,0.0,0.0,0.3257,0.2706,0.2919],[0.0,0.0,0.0,0.0,0.0,0.0,0.0,0.0,0.0,0.0,0.0,0.0,0.0,0.0,0.0,0.0,0.0,0.0,0.0,0.0,0.0,0.0,0.0,0.0,0.0,0.0,0.0,0.0,0.0,0.0,0.0,0.0,0.0,0.0,0.0,0.0,0.0,0.352,0.2864],[0.0,0.0,0.0,0.0,0.5996,0.7879,0.6635,0.6462,0.0,0.0,0.0,0.0,0.0,0.0,0.0,0.0,0.0,0.0,0.0,0.0,0.0,0.0,0.0,0.0,0.0,0.0,0.0,0.0,0.0,0.0,0.0,0.0,0.0,0.0,0.0,0.0,0.3142,0.2972,0.2854],[0.0,0.0,0.0,0.0,0.0,0.0,0.0,0.0,0.0,0.0,0.0,0.0,0.7803,0.8932,1.0332,1.0538,0.9472,0.5011,0.0,0.0,0.0,0.0,0.0,0.0,0.0,0.0,0.0,0.0,0.0,0.0,0.0,0.0,0.0,0.0,0.0,0.0,0.2745,0.2832,0.284],[0.0,0.0,0.0,0.0,0.0,0.0,0.0,0.0,0.0,0.0,0.0,0.0,0.0,0.0,0.0,0.0,0.0,0.0,0.0,0.0,0.0,0.0,0.0,0.0,0.0,0.0,0.0,0.0,0.0,0.0,0.0,0.0,0.2434,0.2893,0.3323,0.3279,0.2723,0.3141,0.2826],[0.0,0.0,0.0,0.0,0.0,0.0,0.0,0.0,0.0,0.0,0.0,0.0,0.0,0.0,0.0,0.0,0.0,0.0,0.0,0.0,0.0,0.0,0.0,0.0,0.0,0.0,0.0,0.0,0.0,0.0,0.0,0.0,0.0,0.0,0.0,0.0,0.2755,0.283,0.279],[0.0,0.0,0.0,0.0,0.0,0.0,0.0,0.0,0.0,0.0,0.0,0.0,0.0,0.0,0.0,0.0,0.0,0.0,0.0,0.0,0.0,0.0,0.0,0.0,0.0,0.0,0.0,0.0,0.0,0.0,0.0,0.0,0.0,0.0,0.0,0.0,0.0,0.0,0.272],[0.0,0.0,0.0,0.0,0.0,0.0,0.0,0.0,0.0,0.0,0.0,0.0,0.0,0.0,0.0,0.0,0.0,0.0,0.0,0.0,0.0,0.0,0.0,0.0,0.0,0.0,0.0,0.0,0.0,0.0,0.0,0.0,0.0,0.0,0.0,0.0,0.2528,0.251,0.2702],[0.0,0.0,0.0,0.0,0.0,0.0,0.0,0.0,0.0,0.0,0.0,0.0,0.0,0.0,0.0,0.0,0.0,0.0,0.0,0.0,0.0,0.0,0.0,0.0,0.0,0.0,0.4595,0.0,0.0,0.0,0.0,0.0,0.0,0.0,0.0,0.0,0.0,0.0,0.2695],[0.0,0.0,0.0,0.0,0.0,0.0,0.0,0.0,0.2733,0.0,0.0,0.0,0.0,0.0,0.0,0.0,0.0,0.0,0.0,0.0,0.0,0.0,0.0,0.0,0.0,0.0,0.0,0.4269,0.3072,0.0,0.1207,0.1165,0.0,0.0,0.0,0.0,0.0,0.0,0.2658],[0.0,0.0,0.0,0.0,0.0,0.0,0.0,0.0,0.0,0.0,0.0,0.0,0.0,0.0,0.0,0.0,0.0,0.0,0.0,0.0,0.0,0.0,0.0,0.0,0.0,0.0,0.0,0.0,0.0,0.0,0.0,0.0,0.0,0.469,0.5573,0.5174,0.2432,0.2478,0.2641],[0.0,0.0,0.0,0.0,0.0,0.0,0.0,0.0,0.0,0.0,0.0,0.0,0.0,0.0,0.0,0.0,0.0,0.0,0.0,0.0,0.0,0.0,0.0,0.0,0.0,0.0,0.0,0.0,0.0,0.0,0.0,0.0,0.0,0.0,0.0,0.0,0.2047,0.2638,0.2626],[0.0,0.0,0.0,0.0,0.0,0.0,0.0,0.0,0.0,0.0,0.0,0.0,0.0,0.0,0.0,0.0,0.0,0.0,0.0,0.0,0.0,0.0,0.0,0.0,0.0,0.0,0.2893,0.3057,0.0,0.0,0.0,0.0,0.0,0.0,0.0,0.0,0.0,0.2089,0.2624],[0.0,0.0,0.0,0.0,0.0,0.0,0.0,0.0,0.0,0.0,0.0,0.0,0.5213,0.4435,0.5048,0.7916,0.913,0.5477,0.5941,0.5668,0.5673,0.5347,0.0,0.0,0.0,0.0,0.0,0.0,0.0,0.0,0.0,0.0,0.0,0.0,0.0,0.0,0.0,0.1785,0.2603],[0.0,0.0,0.0,0.0,0.0,0.0,0.0,0.0,0.0,0.0,0.0,0.0,0.0,0.0,0.0,0.0,0.0,0.0,0.0,0.0,0.0,0.0,0.0,0.0,0.0,0.0,0.0,0.0,0.0,0.0,0.0,0.0,0.0,0.0,0.0,0.0,0.0,0.0,0.2586],[0.0,0.0,0.0,0.0,0.0,0.0,0.0,0.0,0.0,0.0,0.0,0.0,0.0,0.0,0.0,0.0,0.0,0.0,0.0,0.0,0.0,0.0,0.0,0.0,0.0,0.0,0.3043,0.3673,0.2966,0.0,0.0,0.2621,0.2242,0.0,0.0,0.0,0.0,0.0,0.2557],[0.0,0.0,0.0,0.0,0.0,0.0,0.0,0.0,0.0,0.0,0.0,0.0,0.0,0.0,0.0,0.0,0.0,0.0,0.0,0.0,0.0,0.0,0.0,0.0,0.0,0.0,0.0,0.0,0.0,0.0,0.3222,0.7518,0.6128,0.6653,0.2778,0.5989,0.5311,0.5114,0.2533],[0.8439,0.9078,0.5608,0.5993,0.6914,0.6772,0.0,0.0,0.0,0.0,0.2586,0.2311,0.5029,0.9316,0.7383,0.7107,0.294,0.4411,0.4055,0.4695,0.2946,0.5761,0.7243,0.6485,0.6063,0.6813,0.6551,0.6605,1.0396,0.3588,0.8803,0.7946,0.0,0.0,0.0,0.0,0.0,0.2613,0.2518],[0.0,0.0,0.0,0.0,0.0,0.0,0.0,0.0,0.0,0.0,0.0,0.0,0.0,0.0,0.0,0.0,0.0,0.0,0.0,0.0,0.0,0.0,0.0,0.0,0.0,0.0,0.0,0.0,0.0,0.0,0.0,0.0,0.0,0.0,0.0,0.0,0.2157,0.2891,0.2496],[0.0,0.0,0.0,0.0,0.0,0.0,0.0,0.0,0.0,0.0,0.0,0.0,0.0,0.0,0.0,0.0,0.0,0.0,0.0,0.0,0.0,0.0,0.0,0.0,0.0,0.0,0.0,0.0,0.0,0.0,0.0,0.0,0.0,0.0,0.0,0.0,0.0,0.0,0.2454],[0.0,0.0,0.0,0.0,0.0,0.0,0.0,0.0,0.0,0.0,0.0,0.0,0.0,0.0,0.0,0.0,0.0,0.0,0.0,0.0,0.0,0.0,0.0,0.0,0.0,0.0,0.0,0.0,0.0,0.0,0.0,0.0,0.0,0.0,0.0,0.0,0.0,0.0,0.2441],[0.0,0.0,0.0,0.0,0.0,0.0,0.0,0.0,0.0,0.0,0.0,0.0,0.0,0.0,0.0,0.0,0.0,0.0,0.0,0.0,0.0,0.0,0.0,0.0,0.0,0.0,0.0,0.0,0.0,0.0,0.0,0.0,0.0,0.0,0.0,0.0,0.0,0.0,0.2406],[0.0,0.0,0.0,0.0,0.0,0.0,0.4048,0.0,0.0,0.1878,0.1592,0.1392,0.0,0.0,0.0,0.0,0.0,0.0,0.0,0.0,0.0,0.0,0.0,0.0,0.0,0.0,0.0,0.0,0.0,0.0,0.0,0.381,0.4008,0.6103,0.9056,0.4486,0.3011,0.3496,0.2405],[0.0,0.0,0.0,0.0,0.0,0.0,0.0,0.0,0.0,0.0,0.0,0.0,0.0,0.0,0.0,0.0,0.0,0.0,0.0,0.0,0.0,0.0,0.0,0.0,0.0,0.0,0.0,0.0,0.0,0.0,0.0,0.0,0.0,0.0,0.0,0.0,0.177,0.2353,0.2347],[0.0,0.0,0.0,0.0,0.0,0.0,0.0,0.0,0.0,0.0,0.0,0.0,0.0,0.0,0.0,0.0,0.0,0.0,0.0,0.0,0.0,0.0,0.0,0.0,0.0,0.0,0.0,0.0,0.0,0.0,0.0,0.0,0.0,0.0,0.0,0.0,0.0,0.2489,0.2332],[0.0,0.0,0.0,0.0,0.0,0.0,0.0,0.0,0.0,0.0,0.0,0.0,0.0,0.0,0.0,0.0,0.0,0.0,0.0,0.0,0.2976,0.3258,0.2021,0.2191,0.2006,0.1004,0.1029,0.1066,0.0,0.0,0.0,0.0,0.0,0.0,0.0,0.0,0.0,0.0,0.2321],[0.0,0.0,0.0,0.6036,0.0,0.0,0.0,0.0,0.0,0.0,0.0,0.0,0.0,0.0,0.0,0.0,0.0,0.0,0.0,0.0,0.0,0.0,0.0,0.0,0.0,0.0,0.0,0.0,0.0,0.0,0.0,0.0,0.0,0.0,0.0,0.0,0.0,0.252,0.2308],[0.0,0.0,0.0,0.6087,0.7049,0.8114,0.7309,0.7969,0.2229,0.0465,0.0,0.0,0.0,0.0,0.0,0.0,0.6129,0.5132,0.0,0.0,0.0,0.0,0.2475,0.2571,0.4716,0.4621,0.3318,0.3804,0.2556,0.0,0.0,0.0,0.0,0.0,0.0,0.0,0.0,0.0,0.2303],[0.0,0.0,0.068,0.0,0.0,0.0,0.0,0.0,0.0,0.0,0.0,0.0,0.0,0.0,0.0,0.0,0.0,0.1425,0.2077,0.2717,0.1965,0.2267,0.0,0.0,0.0,0.2563,0.3734,0.386,0.4197,0.4191,0.3335,0.4167,0.485,0.0,0.0,0.0,0.3043,0.2688,0.23],[0.0,0.0,0.0,0.0,0.0,0.0,0.0,0.0,0.0,0.0,0.0,0.0,0.0,0.0,0.0,0.0,0.0,0.0,0.0,0.0,0.0,0.0,0.0,0.0,0.0,0.0,0.0,0.0,0.0,0.0,0.0,0.0,0.0,0.0,0.3565,0.343,0.2532,0.3175,0.2298],[0.7267,0.5564,0.6819,0.0,0.0,0.0,0.0,0.0,0.0,0.0,0.0,0.0,0.0,0.0,0.0,0.0,0.0,0.0,0.0,0.0,0.0,0.0,0.0,0.0,0.0,0.0,0.0,0.0,0.0,0.0,0.0,0.677,0.6341,0.0,0.0,0.0,0.0,0.2599,0.2279],[0.0,0.0,0.0,0.0,0.0,0.0,0.0,0.0,0.0,0.0,0.0,0.0,0.0,0.0,0.0,0.0,0.0,0.0,0.0,0.0,0.0,0.0,0.0,0.0,0.0,0.0,0.0,0.0,0.0,0.0,0.0,0.0,0.0,0.0,0.0,0.0,0.2466,0.2256,0.2199],[0.0,0.0,0.0,0.0,0.0,0.0,0.0,0.0,0.0,0.0,0.0,0.0,0.0,0.0,0.0,0.0,0.0,0.0,0.0,0.0,0.0,0.0,0.0,0.0,0.0,0.0,0.0,0.0,0.0,0.0,0.0,0.0,0.0,0.0,0.0,0.0,0.0,0.0,0.2167],[0.0,0.0,0.0,0.0,0.0,0.0,0.0,0.0,0.0,0.0,0.0,0.0,0.0,0.0,0.0,0.0,0.0,0.0,0.0,0.0,0.0,0.0,0.0,0.0,0.0,0.0,0.0,0.0,0.0,0.0,0.0,0.0,0.0,0.0,0.0,0.0,0.0,0.2486,0.2154],[0.0,0.0,0.0,0.0,0.0,0.0,0.0,0.0,0.0,0.0,0.0,0.0,0.0,0.0,0.0,0.0,0.0,0.0,0.0,0.0,0.0,0.0,0.0,0.0,0.0,0.0,0.0,0.0,0.0,0.0,0.0,0.0,0.0,0.0,0.0,0.0,0.0,0.0,0.2109],[0.0,0.0,0.0,0.0,0.0,0.0,0.0,0.0,0.0,0.0,0.0,0.0,0.0,0.0,0.0,0.0,0.0,0.0,0.0,0.0,0.0,0.0,0.0,0.0,0.0,0.0,0.0,0.0,0.0,0.0,0.0,0.0,0.0,0.0,0.0,0.0,0.0,0.0,0.2095],[0.0,0.0,0.0,0.0,0.0,0.0,0.0,0.0,0.0,0.0,0.0,0.0,0.0,0.0,0.0,0.0,0.0,0.0,0.0,0.0,0.0,0.0,0.0,0.0,0.0,0.0,0.0,0.0,0.0,0.0,0.0,0.0,0.0,0.0,0.0,0.0,0.0,0.2023,0.1976],[0.0,0.0,0.0,0.0,0.0,0.0,0.0,0.0,0.0,0.0,0.0,0.0,0.0,0.0,0.0,0.0,0.0,0.0,0.0,0.0,0.0,0.0,0.0,0.0,0.0,0.0,0.0,0.0,0.0,0.0,0.0,0.0,0.0,0.2615,0.6751,0.5123,0.2391,0.227,0.1958],[0.0,0.0,0.0,0.0,0.0,0.0,0.0,0.0,0.0,0.0,0.0,0.0,0.0,0.0,0.0,0.0,0.0,0.0,0.0,0.0,0.0,0.0,0.0,0.0,0.0,0.0,0.0,0.0,0.0,0.0,0.0,0.0,0.0,0.0,0.0,0.0,0.0,0.1727,0.1843],[0.0,0.0,0.0,0.0,0.0,0.0,0.0,0.0,0.0,0.0,0.0,0.0,0.0,0.0,0.0,0.0,0.0,0.0,0.0,0.0,0.0,0.0,0.0,0.0,0.0,0.0,0.0,0.0,0.0,0.0,0.0,0.0,0.0,0.0,0.0,0.0,0.0,0.0587,0.1836],[0.0,0.0,0.0,0.0,0.0,0.0,0.0,0.0,0.0,0.0,0.0,0.0,0.0,0.0,0.0,0.0,0.0,0.0,0.0,0.0,0.0,0.0,0.0,0.0,0.0,0.0,0.0,0.0,0.0,0.0,0.0,0.0,0.0,0.0,0.0,0.0,0.355,0.3479,0.183],[0.0,0.0,0.0,0.0,0.0,0.0,0.0,0.0,0.0,0.0,0.0,0.0,0.0,0.0,0.0,0.0,0.0,0.0,0.0,0.0,0.0,0.0,0.0,0.0,0.0,0.0,0.0,0.0,0.0,0.0,0.0,0.0,0.0,0.0,0.0,0.0,0.0,0.1938,0.1761],[0.0,0.0,0.0,0.0,0.0,0.0,0.0,0.0,0.7302,0.6202,0.6265,0.5755,0.5685,0.6238,1.5,1.5242,0.774,0.0,0.0,0.0,0.0,0.0,0.2055,0.4114,0.6879,0.5889,0.0,0.0,0.2338,0.4553,0.7135,0.7713,0.4601,0.3046,0.0,0.0,0.0,0.1701,0.1632],[0.0,0.0,0.0,0.0,0.0,0.0,0.0,0.0,0.0,0.0,0.0,0.0,0.0,0.0,0.0,0.0,0.0,0.0,0.0,0.0,0.0,0.0,0.0,0.0,0.0,0.0,0.0,0.0,0.0,0.0,0.0,0.0,0.4005,0.5696,0.7668,0.2958,0.1564,0.2015,0.1484],[0.0,0.0,0.0,0.0,0.0,0.0,0.0,0.0,0.0,0.0,0.0,0.0,0.0,0.0,0.0,0.0,0.0,0.0,0.0,0.0,0.0,0.0,0.0,0.0,0.0,0.0,0.0,0.0,0.0,0.0,0.0,0.0,0.0,0.0,0.0,0.0,0.0,0.0,0.1335],[0.0,0.0,0.0,0.0,0.0,0.0,0.0,0.0,0.0,0.0,0.0,0.0,0.0,0.0,0.0,0.0,0.0,0.0,0.0,0.0,0.0,0.0,0.0,0.0,0.0,0.0,0.0,0.0,0.0,0.0,0.0,0.0,0.0,0.0,0.0,0.0,0.0,0.1329,0.105],[0.0,0.0,0.0,0.0,0.0,0.0,0.0,0.0,0.0,0.0,0.0,0.0,0.0,0.0,0.0,0.0,0.0,0.0,0.0,0.0,0.0,0.0,0.0,0.0,0.0,0.0,0.0,0.0,0.0,0.0,0.0,0.0,0.0,0.0,0.0,0.0,0.0,0.1074,0.1029],[0.0,0.0,0.0,0.0,0.0,0.0,0.0,0.0,0.0,0.0,0.0,0.0,0.0,0.0,0.0,0.0,0.0,0.0,0.0,0.0,0.0,0.0,0.0,0.0,0.0,0.0,0.0,0.0,0.0,0.0,0.0,0.0,0.0,0.0,0.0,0.0,0.0,0.0817,0.0883],[0.0,0.0,0.0,0.0,0.0,0.0,0.0,0.0,0.0,0.0,0.0,0.0,0.0,0.0,0.0,0.0,0.0,0.0,0.0,0.0,0.0,0.0,0.0,0.0,0.0,0.0,0.0,0.0,0.0,0.0,0.0,0.0,0.0,0.0,0.0,0.0,0.0,0.0,0.0828],[0.0,0.0,0.0,0.0,0.0,0.0,0.0,0.0,0.0,0.0,0.0,0.0,0.0,0.0,0.0,0.0,0.0,0.0,0.0,0.0,0.0,0.0,0.0,0.0,0.0,0.0,0.0,0.0,0.0,0.0,0.0,0.0,0.0,0.0,0.0,0.0,0.0,0.0,0.0277],[0.0,0.0,0.0,0.0,0.0,0.0,0.0,0.0,0.0,0.7361,0.7026,0.8516,0.5004,0.0,0.0,0.0,0.0,0.0,0.0,0.0,0.0,0.0,0.7687,0.6369,0.0,0.0,0.0,0.0,0.0,0.0,0.0,0.0,0.0,0.0,0.0,0.0,0.0,0.0,0.0],[0.0,0.0,0.0,0.6315,0.7718,0.6977,0.7994,0.8638,0.9701,0.9158,0.9662,1.0097,0.1801,0.0,0.0,0.0,0.5915,0.5751,0.0,0.0,0.0,0.0,0.0,0.0,0.0,0.0,0.0,0.0,0.0,0.0,0.0,0.0,0.0,0.0,0.0,0.0,0.0,0.0,0.0],[0.0,0.0,0.0,0.0,0.0,0.0,0.0,0.0,0.0,0.0,0.0,0.0,0.0,0.0,0.0,0.0,0.26,0.2404,0.0,0.0,0.0,0.0,0.0,0.0,0.0,0.0,0.0,0.0,0.0,0.0,0.0,0.0,0.0,0.0,0.0,0.0,0.0,0.0,0.0],[0.0,0.0,0.0,0.0,0.0,0.0,0.0,0.0,0.0,0.6183,0.5691,0.5711,0.5816,0.4658,0.0,0.0,0.0,0.0,0.0,0.0,0.0,0.0,0.0,0.0,0.0,0.0,0.0,0.0,0.0,0.0,0.0,0.0,0.0,0.0,0.0,0.0,0.0,0.0,0.0],[0.0,0.0,0.0,0.0,0.0,0.0,0.0,0.0,0.0,0.0,0.0,0.0,0.0,0.0,0.0,0.0,0.6073,0.6094,0.6952,0.5838,0.4682,0.3553,0.0,0.0,0.0,0.0,0.0,0.0,0.0,0.0,0.0,0.0,0.0,0.0,0.0,0.0,0.0,0.0,0.0],[0.0,0.0,0.0,0.0,0.0,0.7813,0.7283,0.7645,0.7346,0.6517,0.0,0.0,0.0,0.0,0.0,0.0,0.0,0.0,0.0,0.0,0.0,0.0,0.0,0.0,0.0,0.0,0.0,0.0,0.0,0.0,0.0,0.0,0.0,0.0,0.0,0.0,0.0,0.0,0.0],[0.0,0.0,0.0,0.0,0.0,0.0,0.0,0.0,0.0,0.2648,0.2314,0.2017,0.0,0.0,0.0,0.0,0.0,0.0,0.0,0.0,0.0,0.0,0.0,0.0,0.0,0.0,0.0,0.0,0.0,0.0,0.0,0.0,0.0,0.0,0.0,0.0,0.0,0.0,0.0],[0.0,0.5529,0.7318,0.6989,0.7435,0.0,0.0,0.5021,0.25,0.0,0.0,0.0,0.0,0.0,0.0,0.0,0.0,0.0,0.0,0.0,0.0,0.0,0.0,0.0,0.0,0.0,0.0,0.0,0.0,0.0,0.0,0.0,0.0,0.0,0.0,0.0,0.0,0.0,0.0],[0.7664,0.0,0.0,0.0,0.0,0.0,0.8697,0.9359,0.0,0.0,0.0,0.0,0.0,0.0,0.0,0.0,0.0,0.0,0.0,0.0,0.0,0.0,0.0,0.0,0.0,0.0,0.0,0.0,0.0,0.0,0.0,0.0,0.0,0.0,0.0,0.0,0.0,0.0,0.0],[0.0,0.0,0.0,0.0,0.0,0.0,0.0,0.0,0.0,0.0,0.0,0.0,0.0,0.7453,0.6952,0.5442,0.0,0.0,0.0,0.0,0.0,0.0,0.0,0.0,0.0,0.0,0.0,0.0,0.2469,0.0,0.0,0.0,0.0,0.0,0.0,0.0,0.0,0.0,0.0],[0.0,0.0,0.0,0.0,0.0,0.0,0.0,0.0,0.0,0.0,0.0,0.0,0.0,0.0,0.0,0.0,0.1157,0.1172,0.1329,0.1261,0.155,0.1141,0.0,0.0,0.0,0.0,0.0,0.0,0.0,0.0,0.0,0.0,0.0,0.0,0.0,0.0,0.0,0.0,0.0],[0.0,0.0,0.0,0.0,0.0,0.1979,0.6755,0.6094,0.0,0.0,0.5048,0.4798,0.4797,0.5585,0.5972,0.4845,0.0,0.0,0.0,0.0,0.0,0.0,0.0,0.0,0.2167,0.2145,0.0,0.0,0.0,0.0,0.0,0.0,0.0,0.0,0.0,0.0,0.0,0.0,0.0],[0.0,0.0,0.0,0.0,0.0,0.0,0.0,0.0,0.0,0.0,0.3829,0.375,0.5379,0.6114,0.7583,0.8963,0.8581,0.5474,0.5663,0.5581,0.6418,0.442,0.0,0.0,0.0,0.0,0.0,0.0,0.0,0.0,0.0,0.0,0.0,0.0,0.0,0.0,0.0,0.0,0.0],[0.0,0.0,0.6726,0.0,0.0,0.0,0.0,0.0,0.0,0.0,0.0,0.0,0.0,0.3536,0.5374,0.5811,0.6747,0.5284,0.583,0.619,1.0267,1.123,0.6484,0.6774,0.6556,0.5923,0.5085,0.4494,0.0,0.0,0.0,0.3939,0.4516,0.4883,0.0,0.5006,0.5308,0.4867,0.0],[0.9037,1.1301,1.0739,0.8677,0.0,0.0,0.0,0.0,0.0,0.0,0.0,0.0,0.0,0.0,0.0,0.0,0.0,0.0,0.0,0.0,0.0,0.0,0.0,0.0,0.0,0.0,0.0,0.0,0.0,0.0,0.0,0.0,0.0,0.0,0.0,0.0,0.0,0.0,0.0],[0.0,0.0,0.0,1.0159,0.0,0.0,0.0,0.0,0.0,0.0,0.0,0.0,0.0,0.0,0.0,0.0,0.0,0.0,0.0,0.0,0.0,0.0,0.0,0.0,0.0,0.0,0.0,0.0,0.0,0.0,0.0,0.0,0.0,0.0,0.0,0.0,0.0,0.0,0.0],[0.0,0.0,0.0,0.0,0.6016,0.581,0.0,0.0,0.0,0.0,0.0,0.0,0.0,0.7181,0.7417,0.8223,0.8878,0.8738,0.529,0.575,0.558,0.5051,0.3699,0.0,0.0,0.0,0.0,0.0,0.0,0.0,0.0,0.0,0.0,0.0,0.0,0.0,0.0,0.0,0.0],[0.0,0.0,0.0,0.0,0.0,0.0,0.0,0.0,0.0,0.0,0.0,0.0,0.0,0.0,0.0,0.0,0.0,0.0,0.0,0.0,0.0,0.0,0.0,0.0,0.0,0.0,0.0,0.0,0.0,0.0,0.0,0.0,0.0,0.0,0.8456,0.0,0.0,0.0,0.0],[0.0,0.5881,1.0699,1.0074,0.0,0.0,0.0,0.0,0.0,0.1658,0.1493,0.1418,0.0,0.0,0.0,0.0,0.0,0.0,0.0,0.0,0.0,0.0,0.0,0.0,0.0,0.0,0.0,0.3679,0.0,0.0,0.0,0.0,0.0,0.0,0.0,0.0,0.0,0.0,0.0],[0.0,0.0,0.0,0.0,0.0,0.7523,0.7566,0.8013,0.0,0.0,0.0,0.0,0.0,0.0,0.0,0.0,0.0,0.0,0.0,0.0,0.0,0.0,0.0,0.0,0.0,0.0,0.0,0.0,0.0,0.0,0.0,0.0,0.0,0.0,0.0,0.0,0.0,0.0,0.0],[0.0,0.0,0.0,0.0,0.0,0.0,0.0,0.0,0.0,0.0,0.0,0.0,0.0,0.0,0.0,0.0,0.0,0.0,0.0,0.0,0.0,0.0,0.0,0.0,0.0,0.0,0.0,0.0,0.0,0.0,0.0,0.0,0.0,0.0,0.2797,0.0,0.0,0.0,0.0],[0.0,0.0,1.0731,0.0,0.4955,0.917,0.9167,0.9752,0.0,0.0,0.0,0.0,0.0,0.0,0.774,0.8692,0.3144,0.3488,0.4396,0.4975,0.7674,0.6802,0.5988,0.6867,0.4757,0.7278,0.8663,0.847,1.1951,1.0105,1.0763,0.501,0.0,0.0,0.0,0.0,0.0,0.0,0.0],[0.0,0.0,0.0,0.0,0.0,0.0,0.0,0.0,0.0,0.1638,0.0,0.0,0.0,0.0,0.0,0.0,0.0,0.0,0.0,0.0,0.0,0.0,0.0,0.0,0.0,0.0,0.0,0.0,0.0,0.0,0.0,0.0,0.0,0.0,0.0,0.0,0.0,0.0,0.0],[0.0,0.0,0.0,0.0,0.0,0.0,0.0,0.0,0.0,0.0,0.0,0.0,0.0,0.0,0.0,0.0,0.0,0.0,0.0,0.0,0.0,0.0,0.0,0.0,0.5124,0.5336,0.4417,0.6939,0.9495,1.0128,0.9514,0.7833,0.6821,0.6106,0.0,0.0,0.0,0.0,0.0],[0.0,0.0,0.0,0.0,0.0,0.0,0.0,0.0,0.0,0.0,0.0,0.0,0.0,0.0,0.0,0.0,0.0,0.0,0.0,0.0,0.0,0.0,0.0,0.0,0.0,0.2395,0.3937,0.363,0.3556,0.0,0.0,0.0,0.7509,0.7598,0.738,0.4276,0.4456,0.4294,0.0],[0.0,0.0,0.0,0.0,0.0,0.0,0.0,0.0,0.0,0.0,0.0,0.0,0.0,0.0,0.0,0.0,0.0,0.0,0.0,0.0,0.0,0.0,0.0,0.0,0.0,0.0,0.0698,0.385,0.0,0.0,0.0,0.0,0.0,0.0,0.0,0.0,0.0,0.0,0.0],[0.7787,0.5474,0.0,0.0,0.0,0.0,0.0,0.0,0.4987,0.6542,0.6597,0.6696,0.7226,0.7401,0.3236,0.0,0.0,0.0,0.0,0.0,0.0,0.0,0.0,0.0,0.6461,0.7448,0.3392,0.0,0.0,0.0,0.4798,0.8588,0.7825,0.4758,0.4545,0.6556,0.0,0.0,0.0],[0.0,0.0,0.0,0.0,0.0,0.0,0.0,0.0,0.0,0.0,0.0,0.0,0.0,0.0,0.0,0.0,0.0,0.0,0.0,0.0,0.0,0.0,0.0,0.0,0.0,0.2645,0.3966,0.3949,0.5437,0.2531,0.0,0.0,0.0,0.7157,0.5731,0.6557,0.3351,0.3174,0.0],[0.0,0.0,0.0,0.0,0.0,0.0,0.0,0.0,0.0,0.0,0.0,0.0,0.0,0.0,0.0,0.0,0.0,0.0,0.1324,0.1301,0.1841,0.2856,0.0,0.0,0.0,0.0,0.0,0.0,0.0,0.0,0.0,0.0,0.0,0.0,0.0,0.0,0.0,0.0,0.0],[0.0,0.0,0.0,0.0,0.0,0.0,0.0,0.0,0.0,0.0,0.0,0.0,0.0,0.0,0.0,0.0,0.0,0.0,0.0,0.0,0.0,0.0,0.0,0.0,0.0924,0.0992,0.0,0.0,0.0,0.0,0.0,0.0,0.0,0.0,0.0,0.0,0.0,0.0,0.0],[0.0,0.0,0.0,0.0,0.0,0.0,0.0,0.0,0.0,0.0,0.0,0.0,0.0,0.0,0.0,0.0,0.0,0.0,0.0,0.0,0.0,0.0,0.0,0.0,0.0,0.0,0.532,0.6829,0.9357,0.55,0.1867,0.0,0.0,0.0,0.0,0.7033,0.4437,0.0,0.0],[0.0,0.0,0.0,0.0,0.0,0.0,0.0,0.0,0.0,0.0,0.0,0.0,0.0,0.0,0.0,0.0,0.0,0.0,0.0,0.0,0.0,0.0,0.0,0.0,0.0,0.0,0.0,0.0,0.0,0.0,0.0,0.0,0.0,0.5288,0.8703,0.9062,0.5226,0.0,0.0],[0.0,0.0,0.0,0.0,0.0,0.0,0.0,0.0,0.0,0.0,0.0,0.0,0.0,0.0,0.0,0.0,0.613,0.6149,0.5848,0.5066,0.0,0.0,0.2042,0.171,0.5707,0.6696,0.6113,0.61,0.0,0.0,0.0,0.0,0.0,0.0,0.0,0.0,0.0,0.0,0.0],[0.0,0.0,0.0,0.0,0.0,0.0,0.0,0.0,0.6893,0.0,0.0,0.0,0.0,0.0,0.0,0.1176,0.0,0.4891,0.6026,0.5867,0.0,0.0,0.0,0.0,0.0,0.0,0.0,0.0,0.364,0.0,0.0,0.0,0.0,0.0,0.0,0.0,0.0,0.0,0.0],[0.0,0.0,0.0,0.0,0.0,0.0,0.0,0.0,0.0,0.0,0.0,0.0,0.0,0.0,0.0,0.0,0.0,0.0,0.3102,0.3277,0.0,0.0,0.0,0.0,0.0,0.0,0.0,0.0,0.0,0.0,0.0,0.0,0.0,0.0,0.0,0.0,0.0,0.0,0.0],[0.0,0.0,0.0,0.0,0.0,0.0,0.0,0.0,0.0,0.0,0.0,0.0,0.0,0.0,0.0,0.0,0.0,0.0,0.0,0.0,0.0,0.0,0.0,0.0,0.0,0.0,0.0,0.0,0.0,0.6663,0.6479,0.6363,0.7152,0.7315,0.8611,0.9084,0.0,0.0,0.0],[0.0,0.0,0.0,0.0,0.0,0.0,0.0,0.0,0.0,0.2507,0.3021,0.3256,0.2134,0.2089,0.0,0.0,0.0,0.0993,0.0604,0.0568,0.0,0.0,0.0,0.0,0.0,0.0,0.0,0.0,0.0,0.0,0.0,0.0,0.0,0.0,0.0,0.0,0.0,0.0,0.0],[0.0,0.0,0.6351,0.6063,0.7219,0.7115,0.7565,0.762,0.0,0.0,0.0,0.0,0.0,0.1833,0.559,0.5612,0.0,0.0,0.0,0.0,0.8013,0.8736,0.8828,0.8425,0.3822,0.3276,0.0,0.0,0.3457,0.0,0.302,0.6294,0.5325,0.0,0.0,0.0,0.0,0.0,0.0],[0.0,0.0,0.0,0.0,0.0,0.0,0.0,0.0,0.4848,0.4504,0.573,0.422,0.3578,0.0,0.0,0.0,0.0,0.0,0.0,0.0,0.0,0.0,0.0,0.0,0.0,0.0,0.0,0.0,0.0,0.0,0.0,0.0,0.0,0.0,0.0,0.0,0.0,0.0,0.0],[0.0,0.0,0.3729,0.0,0.0,0.0,0.0,0.0,0.3131,0.5517,0.4875,0.5431,0.0,0.0,0.0,0.0,0.0,0.0,0.0,0.0,0.0,0.0,0.0,0.0,0.0,0.0,0.0,0.0,0.0,0.0,0.0,0.0,0.0,0.0,0.0,0.0,0.0,0.0,0.0],[0.0,0.0,0.0,0.0,0.0,0.687,0.5464,0.6705,0.7514,0.7704,0.0,0.0,0.0,0.0,0.0,0.0,0.0,0.0,0.0,0.0,0.0,0.0,0.0,0.0,0.0,0.0,0.0,0.0,0.0,0.0,0.0,0.0,0.0,0.0,0.0,0.0,0.0,0.0,0.0],[0.0,0.0,0.0,0.0,0.0,0.0,0.0,0.0,0.0,0.0,0.0,0.0,0.0,0.0,0.0,0.0,0.0,0.0,0.0,0.0,0.0,0.0,0.0,0.0,0.0,0.0,0.0,0.0,0.0,0.361,0.3381,0.2814,0.2355,0.4472,0.5164,0.5269,0.0,0.0,0.0],[0.0,0.0,0.0,0.0,0.0,0.0,0.0,0.0,0.0,0.0,0.0,0.0,0.0,0.0,0.0,0.1203,0.0,0.0,0.0,0.0,0.0,0.0,0.0,0.0,0.0,0.0,0.0,0.0,0.0,0.0,0.0,0.0,0.0,0.0,0.0,0.0,0.0,0.0,0.0],[0.0,0.0,0.0,0.0,0.0,0.0,0.0,0.0,0.0,0.0,0.0,0.0,0.0,0.0,0.0,0.0,0.0,0.0,0.5604,0.5475,0.0,0.0,0.0,0.0,0.0,0.0,0.0,0.0,0.0,0.0,0.0,0.0,0.0,0.0,0.0,0.0,0.0,0.0,0.0],[0.0,0.0,0.0,0.0,0.0,0.0,0.0,0.0,0.0,0.0,0.0,0.0,0.0,0.0,0.0,0.0,0.2006,0.2018,0.0,0.0,0.0,0.0,0.0,0.0,0.0,0.0,0.0,0.0,0.0,0.0,0.0,0.0,0.0,0.0,0.0,0.0,0.6826,0.0,0.0],[0.0,0.0,0.0,0.0,0.0,0.0,0.0,0.0,0.0,0.0,0.0,0.0,0.0,0.0,0.0,0.0,0.0,0.5537,0.0,0.0,0.0,0.059,0.449,0.4113,0.3129,0.3235,0.0,0.0,0.0,0.0,0.0991,0.0,0.0,0.0,0.0,0.0,0.0,0.0,0.0],[0.0,0.0,0.0,0.0,0.0,0.0,0.0,0.0,0.0,0.0,0.5095,0.5291,0.5209,0.4839,0.6479,0.6587,0.0,0.5081,0.5299,0.619,0.4103,0.2651,0.0,0.0,0.3462,0.0,0.0,0.0,0.2109,0.1987,0.0,0.0,0.0,0.0,0.0,0.0,0.0,0.0,0.0],[0.0,0.0,0.0,0.0,0.0,0.0,0.0,0.0,0.0,0.0,0.0,0.0,0.0,0.0,0.0,0.0,0.0,0.0,0.0,0.0,0.0,0.0,0.0,0.0,0.0,0.0,0.4337,0.0,0.0,0.0,0.0,0.0,0.0,0.0,0.0,0.0,0.0,0.0,0.0],[0.0,0.0,0.0,0.0,0.0,0.0,0.0,0.0,0.0,0.0,0.0,0.0,0.0,0.0,0.0,0.0,0.0,0.0,0.0,0.0,0.0,0.0,0.0,0.0,0.0,0.4694,0.4284,0.3227,0.1801,0.0,0.0,0.0,0.0,0.0,0.0,0.0,0.0,0.0,0.0],[0.748,0.0,0.0,0.0,0.0,0.0,0.0,0.0,0.0,0.0,0.0,0.0,0.0,0.0,0.0,0.0,0.0,0.0,0.0,0.0,0.0,0.0,0.2039,0.4674,0.4873,0.3819,0.2006,0.5352,0.3086,0.208,0.2289,0.6902,0.7024,0.3668,0.3343,0.0,0.3561,0.3291,0.0],[0.0,0.0,0.0,0.0,0.0,0.0,0.0,0.0,0.0,0.0,0.0,0.0,0.0,0.0,0.0,0.0,0.0,0.0,0.0,0.0,0.304,0.3537,0.2945,0.3148,0.2699,0.0,0.0,0.0,0.0,0.0,0.0,0.0,0.0,0.0,0.0,0.0,0.0,0.0,0.0],[0.0,0.0,0.0,0.0,0.0,0.0,0.0,0.0,0.0,0.0,0.0,0.0,0.0,0.0,0.0,0.0,0.0,0.2537,0.48,0.5272,0.6452,0.545,0.5874,0.4945,0.9594,1.1883,0.8489,0.8449,0.6649,0.0,0.0,0.0,0.0,0.0,0.0,0.0,0.0,0.0,0.0],[0.0,0.0,0.0,0.0,0.0,0.0,0.0,0.0,0.0,0.0,0.0,0.0,0.0393,0.254,0.1773,0.2503,0.6642,0.7271,0.5762,0.6054,0.5757,0.533,0.4707,0.4482,0.2681,0.2391,0.0,0.0,0.0,0.0,0.0,0.3629,0.5292,0.0,0.0,0.0,0.0,0.0,0.0],[0.0,0.0,0.0,0.0,0.0,0.0,0.0,0.0,0.0,0.0,0.0,0.0,0.0,0.0,0.0,0.0,0.2851,0.2867,0.3107,0.2973,0.5888,0.5387,0.0,0.0,0.0,0.0,0.0,0.0,0.0,0.0,0.0,0.0,0.0,0.0,0.0,0.0,0.0,0.0,0.0],[0.5251,0.0,0.0,0.0,0.0,0.0,0.0,0.0,0.0,0.0,0.0,0.0,0.0,0.0,0.0,0.0,0.0,0.0,0.0,0.0,0.0,0.0,0.0,0.0,0.0,0.0,0.6863,0.9063,0.686,0.6673,0.4863,0.6333,0.6483,0.48,0.5159,0.4881,0.4009,0.2797,0.0],[0.0,0.0,0.0,0.0,0.0,0.0,0.0,0.0,0.0,0.0,0.0,0.0,0.0,0.0,0.0,0.0,0.0,0.2471,0.2506,0.2677,0.264,0.3221,0.3142,0.2768,0.1648,0.0,0.0,0.0,0.0,0.0,0.0,0.0,0.0,0.0,0.0,0.0,0.0,0.0,0.0],[0.0,0.0,0.0,0.0,0.6379,0.6856,0.0,0.095,0.486,0.3522,0.5419,0.5012,0.5061,0.5861,0.0,0.0,0.0,0.0,0.0,0.0,0.0,0.0,0.0,0.0,0.0,0.0,0.0,0.0,0.0,0.0,0.0,0.0,0.0,0.0,0.0,0.0,0.0,0.0,0.0],[0.0,0.0,0.0,0.0,0.0,0.0,0.0,0.0,0.0,0.0,0.0,0.0,0.0,0.0,1.0129,1.0314,0.8501,0.4776,0.4967,0.4676,0.0,0.0,0.0,0.0,0.0,0.0,0.0,0.0,0.0,0.0,0.0,0.0,0.0,0.0,0.0,0.0,0.0,0.0,0.0],[0.0,0.5279,0.6628,0.6044,0.6231,0.6324,0.0,0.0,0.0,0.0,0.0,0.0,0.0,0.0,0.0,0.0,0.0,0.0,0.0,0.0,0.0,0.0,0.0,0.0,0.0,0.0,0.0,0.0,0.0,0.0,0.0,0.0,0.0,0.0,0.0,0.0,0.0,0.0,0.0],[0.0,0.0,0.0,0.0,0.0,0.0,0.0,0.0,0.0,0.0,0.0,0.0,0.0,0.0,0.0,0.0,0.0,0.0,0.0,0.0,0.0,0.341,0.5259,0.6205,0.3883,0.0,0.0,0.0,0.9151,1.1291,1.1973,0.755,0.2585,0.6474,0.0,0.0,0.0,0.0,0.0],[0.0,0.0,0.0,0.0,0.0,0.0,0.0,0.0,0.0,0.0,0.0,0.0,0.0,0.0,0.0,0.0,0.0,0.0,0.0,0.0,0.0,0.0,0.0,0.0,0.0,0.0,0.0,0.0,0.0,0.0,0.0,0.0,0.0,0.0,0.0,0.0,0.3902,0.0,0.0],[0.0,0.0,0.0,0.0,0.0,0.0,0.0,0.0,0.0,0.0,0.0,0.0,0.0,0.0,0.0,0.0,0.1416,0.1845,0.1794,0.222,0.2936,0.3511,0.4367,0.3895,0.0,0.0,0.0,0.0,0.0,0.0,0.0,0.0,0.0,0.0,0.0,0.0,0.0,0.0,0.0],[0.0,0.0,0.0,0.0,0.0,0.0,0.0,0.0,0.0,0.0,0.0,0.0,0.0,0.0,0.0,0.0,0.0,0.0995,0.3475,0.3349,0.2496,0.0,0.0,0.0,0.3732,0.3634,0.0,0.0,0.0,0.0,0.0,0.0,0.0,0.0,0.0,0.0,0.0,0.0,0.0],[0.0,0.0,0.0,0.0,0.0,0.0,0.0,0.0,0.0,0.0,0.0,0.0,0.0,0.0,0.0,0.0,0.0,0.0,0.0,0.0,0.2064,0.0,0.0,0.0,0.0,0.0,0.0,0.0,0.0,0.0,0.0,0.0,0.0,0.0,0.0,0.0,0.0,0.0,0.0],[0.0,0.0,0.0,0.0,0.0,0.0,0.0,0.0,0.8462,0.6902,0.7788,0.7289,0.1765,0.0,0.0,0.0,0.0,0.0,0.0,0.0,0.0,0.0,0.0,0.0,0.0,0.0,0.0,0.0,0.0,0.0,0.298,0.3048,0.0,0.0,0.0,0.0,0.0,0.0,0.0],[0.0,0.0,0.0,0.0,0.0,0.0,0.0,0.0,0.0,0.0,0.0,0.0,0.0,0.0,0.0,0.0,0.0,0.0,0.0,0.0,0.0,0.0,0.0549,0.055,0.0466,0.1164,0.0,0.0,0.0,0.0,0.0,0.0,0.0,0.0,0.0,0.0,0.0,0.0,0.0],[0.0,0.0,0.0,0.0,0.0,0.0,0.0,0.0,0.3091,0.319,0.3036,0.3976,0.3161,0.7532,0.5805,0.4214,0.0,0.0,0.0,0.0,0.0,0.0,0.0,0.0,0.0,0.0,0.0,0.0,0.0,0.0,0.0,0.0,0.0,0.0,0.0,0.0,0.0,0.0,0.0],[0.0,0.0,0.0,0.0,0.0,0.0,0.0,0.0,0.0,0.0,0.0,0.0,0.0,0.0,0.0,0.0,0.0,0.0,0.0,0.0,0.0,0.53,0.5734,0.7709,0.2657,0.334,0.0,0.0,0.0,0.0,0.0,0.0,0.0,0.0,0.0,0.0,0.0,0.0,0.0],[0.0,0.0,0.0,0.0,0.0,0.0,0.0,0.0,0.0,0.0,0.0,0.0,0.0,0.0,0.0,0.0,0.0,0.0,0.0,0.0,0.0,0.0,0.0,0.1887,0.6535,0.0,0.0,0.0,0.0,0.0,0.0,0.0,0.0,0.0,0.0,0.0,0.0,0.0,0.0],[0.0,0.0,0.0,0.0,0.0,0.0,0.0,0.0,0.5144,0.4968,0.4077,0.4448,0.4493,0.395,0.4287,0.3721,0.294,0.551,0.0,0.0,0.0,0.0,0.0,0.0,0.0,0.0,0.0,0.0,0.0,0.0,0.0,0.0,0.3303,0.2138,0.0,0.0,0.0,0.0,0.0],[0.0,0.0,0.0,0.0,0.0,0.0,0.0,0.0,0.32,0.2727,0.2847,0.2524,0.8899,0.7315,0.6038,0.5484,0.0,0.0,0.0,0.0,0.0,0.0,0.0,0.0,0.0,0.0,0.0,0.0,0.0,0.0,0.0,0.0,0.0,0.0,0.0,0.0,0.0,0.0,0.0],[0.0,0.0,0.0,0.0,0.0,0.0,0.0,0.0,0.0,0.9272,0.9737,0.9907,0.7593,0.6757,0.6645,0.6229,0.7746,0.523,0.505,0.5453,0.4169,0.4638,0.5015,0.5687,0.7973,0.3676,0.0,0.0,0.0,0.0,0.0,0.0,0.0,0.0,0.0,0.0,0.0,0.0,0.0],[0.5509,0.2915,0.3984,0.8196,0.9529,1.0416,1.0521,1.0569,0.9998,0.8992,1.0181,0.9844,0.9065,0.9342,0.0,0.0,0.462,0.3838,0.0,0.0,0.0,0.0,0.0,0.0,0.0,0.0,0.0,0.0,0.0,0.0,0.0,0.0,0.0,0.0,0.0,0.0,0.0,0.0,0.0],[0.0,0.0,0.0,0.0,0.0,0.0,0.0,0.0,0.0,0.0,0.0,0.0,0.3691,0.4647,0.0,0.0,0.0,0.0722,0.4683,0.5951,0.4652,0.5147,0.5391,0.61,0.4305,0.0,0.0,0.0,0.0,0.0,0.0,0.0,0.2458,0.0,0.0,0.0,0.0,0.0,0.0],[0.0,0.0,0.0,0.0,0.0,0.0,0.0,0.0,0.0,0.0,0.0,0.0,0.0,0.0,0.0,0.0,0.0,0.0,0.0,0.0,0.0,0.0,0.0,0.0,0.0,0.0,0.0,0.0,0.0,0.0,0.0,0.0,0.0,0.0,0.4799,0.0,0.0,0.0,0.0],[0.7474,1.4616,1.0193,0.9433,1.104,0.9407,1.0031,0.0,0.0,0.0,0.0,0.0,0.0,0.0,0.0,0.2668,0.0,0.0,0.0,0.0,0.0,0.0,0.0,0.0,0.0,0.0,0.0,0.0,0.0,0.0,0.0,0.0,0.0,0.0,1.0909,1.1014,1.0379,0.6463,0.0],[0.0,0.0,0.0,0.0,0.0,0.0,0.0,0.0,0.0,0.0,0.0,0.0,0.0,0.0,0.0,0.0,0.0,0.0,0.0,0.0,0.0,0.0,0.0,0.0,0.0,0.0,0.0,0.0,0.0,0.0,0.0,0.0,0.0,0.0,0.0,1.1797,0.7994,0.0,0.0],[0.0,0.0,0.0,0.0,0.0,0.0,0.0,0.0,0.0,0.0,0.0,0.0,0.0,0.0,0.0,0.0,0.0,0.0,0.0,0.0,0.6101,0.5541,0.5967,0.7176,0.0,0.0,0.0,0.0,0.0,0.0,0.0,0.0,0.0,0.0,0.0,0.0,0.0,0.0,0.0],[0.0,0.0,0.0,0.0,0.0,0.0,0.0,0.0,0.0,0.0,0.0,0.0,0.0,0.0,0.0,0.0,0.0,0.0,0.0,0.0,0.0,0.0,0.0933,0.0942,0.0,0.0,0.0,0.0,0.0,0.0,0.0,0.0,0.0,0.0,0.0,0.0,0.0,0.0,0.0],[0.0,0.0,0.0,0.0,0.0,0.0,0.6267,0.6665,0.0,0.0,0.0,0.0,0.0,0.1966,0.5847,0.0,0.0,0.4932,0.4463,0.5032,0.6035,0.6622,0.395,0.0,0.0,0.0,0.0,0.0,0.0,0.0,0.0,0.0,0.0,0.0,0.0,0.0,0.0,0.0,0.0],[0.0,0.5484,0.6637,0.6057,0.0118,0.0,0.0,0.0,0.0,0.0,0.0,0.0,0.0,0.0,0.0,0.0,0.5309,0.4278,0.0,0.0,0.0,0.0,0.0,0.0,0.0,0.0,0.0,0.0,0.0,0.0,0.0,0.0,0.0,0.0,0.0,0.0,0.0,0.0,0.0],[0.7289,0.0,0.0,0.0,0.6091,0.5472,0.5975,0.0,0.0,0.0,0.0,0.0,0.0,0.2694,0.0,0.0,0.0,0.0,0.0,0.0,0.0,0.0,0.0,0.0,0.1951,0.3051,0.8183,0.5577,0.2512,0.0,0.0,0.0,0.4549,0.6019,0.6563,0.5695,0.3719,0.0,0.0],[0.6937,0.5494,0.7284,0.6005,0.0,0.0,0.0,0.0,0.0,0.0,0.0,0.0,0.0,0.0,0.0,0.0,0.0,0.0,0.0,0.0,0.0,0.0,0.0,0.0,0.0,0.0,0.0,0.0,0.0,0.0,0.0,0.0,0.0,0.0,0.0,0.0,0.0,0.0,0.0],[0.0,0.0,0.0,0.0,0.0,0.0,0.0,0.0,0.0,0.0,0.0,0.0,0.0,0.0,0.0,0.0,0.2918,0.2596,0.0,0.0,0.0,0.0,0.0,0.0,0.0,0.0,0.0,0.0,0.0,0.0,0.0,0.0,0.0,0.0,0.0,0.0,0.0,0.0,0.0],[0.0,0.0,0.0,0.0,0.0,0.0,0.0,0.0,0.0,0.0,0.0,0.0,0.0,0.0,0.0,0.0,0.2891,0.3045,0.2807,0.2498,0.0,0.0,0.0,0.0,0.0,0.0,0.0,0.0,0.0,0.0,0.0,0.0,0.0,0.0,0.0,0.0,0.0,0.0,0.0],[0.0,0.0,0.0,0.0,0.0,0.0,0.0,0.0,0.0,0.0,0.0,0.0,0.0,0.0,0.0,0.0,0.0,0.2652,0.3941,0.4132,0.0,0.0,0.0,0.0,0.0,0.0,0.1822,0.181,0.2454,0.0,0.0,0.0,0.0,0.0,0.0,0.0,0.0,0.0,0.0],[0.0,0.0,0.0,0.0,0.0,0.0,0.0,0.0,0.0061,0.2771,0.2557,0.2946,0.2354,0.0,0.0,0.0,0.0,0.0,0.0,0.0,0.0,0.0,0.0,0.0,0.0,0.0,0.0,0.0,0.0,0.0,0.0,0.0,0.0,0.0,0.0,0.0,0.0,0.0,0.0],[0.6395,0.5509,0.6617,0.6141,0.7329,0.0,0.0,0.0,0.0,0.0,0.0,0.0,0.0,0.0,0.0,0.0,0.0,0.0,0.0,0.0,0.6664,0.0,0.0,0.0,0.0,0.0,0.0,0.0,0.0,0.0,0.0,0.0,0.0,0.0,0.0,0.0,0.0,0.0,0.0],[0.0,0.0,0.0,0.0,0.0,0.0,0.0,0.0,0.0,0.0,0.2407,0.2629,0.5623,0.4563,0.4271,0.4735,0.0,0.0,0.0,0.0,0.0,0.0,0.0,0.0,0.0,0.0,0.0,0.0,0.0,0.0,0.0,0.0,0.0,0.0,0.0,0.0,0.0,0.0,0.0],[0.0,0.0,0.0,0.0,0.0,0.0,0.0,0.0,0.306,0.3076,0.386,0.4389,0.5077,0.4439,0.0,0.0,0.0,0.0,0.0,0.0,0.0,0.0,0.0,0.0,0.0,0.0,0.0,0.0,0.0,0.0,0.0,0.0,0.0,0.0,0.0,0.0,0.0,0.0,0.0],[0.0,0.0,0.0,0.0,0.0,0.0,0.0,0.0,0.0,0.0,0.0,0.0,0.0,0.0,0.4055,0.3387,0.0,0.0505,0.0,0.0,0.0,0.0,0.0,0.0,0.0,0.0,0.0,0.0,0.0,0.4468,0.4223,0.0,0.0,0.0,0.0,0.0,0.0,0.0,0.0],[0.0,0.0,0.3781,0.6227,0.0,0.0,0.0,0.0,0.0,0.0,0.0,0.0,0.0,0.0,0.0,0.0,0.0,0.0,0.0,0.0,0.0,0.0,0.0,0.0,0.0,0.0,0.0,0.0,0.0,0.0,0.0,0.0,0.0,0.0,0.0,0.0,0.0,0.0,0.0],[0.0,0.4871,1.0832,0.0,1.3382,1.2491,1.4799,0.6757,0.0,0.0,0.0,0.0,1.4331,1.3038,1.532,1.5951,0.0,0.5432,0.0,0.0,0.6932,0.7399,0.7936,0.5678,0.4197,0.3842,0.0,0.0,0.0,0.0,0.0,0.0,0.0,0.0,0.0,0.0,0.0,0.0,0.0],[0.0,0.9513,0.0,0.0,0.6628,0.3017,0.6559,0.7016,0.7661,0.785,0.8222,0.7898,0.8013,0.7882,0.0,0.1416,0.0,0.0,0.1878,0.2277,0.4664,0.5368,0.5281,0.5487,0.4616,0.3133,0.0,0.0,0.0,0.4333,0.4743,0.7206,0.7162,0.3362,0.8715,0.9649,0.6069,0.4913,0.0],[0.7498,0.5466,0.6606,0.6512,0.6535,0.0,0.0,0.0,0.0,0.0,0.0,0.0,0.0,0.0,0.0,0.0,0.0,0.5166,0.5591,0.5177,0.8095,0.8297,0.8432,0.9443,0.3951,0.0,0.0,0.0,0.0,0.0,0.0,0.0,0.0,0.0,0.0,0.0,0.0,0.0,0.0],[0.0,0.0,0.0,0.0,0.5921,0.0,0.0,0.0,0.0,0.0,0.0,0.0,0.0,0.0,0.0,0.0,0.0,0.2642,0.5059,0.4826,0.0,0.0,0.0,0.0,0.1885,0.4753,0.0,0.0,0.0,0.0,0.0,0.0,0.0,0.0,0.0,0.0,0.0,0.0,0.0],[0.0,0.5384,0.7639,0.0,0.0,0.1808,0.3816,0.4945,0.4613,0.4226,0.0,0.0,0.0,0.0,0.0,0.0,0.0,0.0,0.0,0.0,0.0,0.0,0.0,0.0,0.0,0.0,0.0,0.0,0.0,0.0,0.0,0.0,0.0,0.0,0.0,0.0,0.0,0.0,0.0],[0.0,0.0,0.0,0.0,0.0,0.0,0.0,0.0,0.0,0.0,0.0,0.0,0.0,0.0,0.0,0.0,0.6801,1.0287,0.8281,0.8285,0.0,0.0,0.0,0.0,0.0,0.0,0.0,0.0,0.0,0.0,0.0,0.0,0.0,0.0,0.0,0.0,0.0,0.0,0.0],[0.5499,0.0,0.0,0.0,0.0,0.0,0.0,0.0,0.0,0.0,0.0,0.0,0.0,0.0,0.0,0.0,0.0,0.0,0.0,0.0,0.0,0.0,0.0,0.0,0.0,0.0,0.0,0.0,0.0,0.0,0.0,0.0,0.0,0.0,0.0,0.0,0.0,0.0,0.0],[0.0,0.0,0.0,0.0,0.0,0.0,0.0,0.0,0.0,0.0,0.0,0.0,0.0,0.0,0.0,0.0,0.0,0.0,0.0,0.0,0.0,0.0,0.0,0.0,0.0,0.0,0.0,0.0,0.0,0.0,0.0,0.0,0.3746,0.24,0.0,0.2892,0.2528,0.0,0.0],[0.0,0.0,0.0,0.0,0.0,0.0,0.0,0.0,0.0,0.0,0.0,0.0,0.0,0.0,0.0,0.0,0.0,0.0,0.0,0.0,0.0,0.0,0.0,0.0,0.2411,0.0,0.0,0.0,0.0,0.0,0.0,0.0,0.0,0.0,0.0,0.0,0.0,0.0,0.0],[0.0,0.0,0.0,0.0,0.0,0.0,0.0,0.0,0.0,0.0,0.0,0.0,0.0,0.0,0.0,0.0,0.2921,0.4997,0.657,0.7912,0.6845,0.6727,0.7402,0.5717,0.0,0.0,0.0,0.0,0.0,0.0,0.0,0.0,0.0,0.0,0.0,0.0,0.0,0.0,0.0],[0.0,0.0,0.0,0.0,0.0,0.0,0.0,0.0,0.0,0.0,0.0,0.0,0.0,0.0,0.0,0.0,0.0,0.0,0.0,0.0,0.0,0.0,0.0,0.0,0.0,0.0,0.0,0.3457,0.0,0.0,0.0,0.0,0.0,0.0,0.0,0.0,0.0,0.0,0.0],[0.0,0.0,0.0,0.0,0.0,0.0,0.0,0.0,0.0,0.0,0.0,0.0,0.1666,0.0,0.0,0.0,0.0,0.0,0.0,0.0,0.0,0.0,0.0,0.0,0.0,0.0,0.0,0.0,0.0,0.0,0.0,0.0,0.0,0.0,0.0,0.0,0.0,0.0,0.0],[0.0,0.0,0.0,0.0,0.0,0.0,0.0,0.0,0.0,0.0,0.0,0.0,0.0,0.0,0.0,0.0,0.0,0.0,0.0,0.0,0.0,0.0,0.0,0.0,0.0,0.0,0.0,0.0,0.0,0.0,0.0,0.5405,0.5328,0.3878,0.6262,0.0,0.0,0.0,0.0],[0.0,0.0,0.0,0.0,0.6951,0.0,0.0,0.0,0.0,0.0,0.0,0.0,0.0,0.0,0.0,0.0,0.9125,0.0,0.0,0.0,0.0,0.0,0.0,0.0,0.0,0.0,0.0,0.0,0.0,0.0,0.0,0.0,0.0,0.0,0.0,0.0,0.0,0.0,0.0],[0.0,0.0,0.0,0.0,0.0,0.0,0.0,0.0984,0.4782,0.5915,0.5785,0.603,0.0,0.0,0.0,0.0,0.0,0.0,0.0,0.0,0.0,0.0,0.0,0.0,0.0,0.0,0.1421,0.0,0.0,0.0,0.0,0.0,0.0,0.0,0.0,0.0,0.0,0.0,0.0],[1.8468,1.2622,0.0,0.0,0.0,0.0,0.0,0.0,0.4999,0.8277,0.7445,0.785,0.4778,0.3298,0.0,0.0,0.0,0.0,0.0,0.0,0.0,0.0,0.0,0.0,0.0,0.0,0.0,0.0,0.0,0.0,0.0,0.0,0.0,0.0,0.0,0.0,0.0,0.0,0.0],[0.0,0.0,0.0,0.0,0.0,0.0,0.0,0.0,0.0,0.0,0.0,0.0,0.0,0.0,0.0,0.0,0.0,0.0,0.0,0.0,0.0,0.1781,0.0,0.0,0.0,0.0,0.0,0.0,0.0,0.0,0.0,0.0,0.0,0.0,0.0,0.0,0.0,0.0,0.0],[0.0,0.0,0.0,0.0,0.0,0.0,0.0,0.0,0.0,0.0,0.0,0.0,0.0,0.0,0.0,0.0,0.0,0.0,0.0,0.0,0.0,0.0,0.0,0.0,0.0,0.0,0.0,0.0,0.0,0.0,0.0,0.0,0.0,0.5281,0.0,0.0,0.0,0.0,0.0],[0.0,0.0,0.0,0.0,0.0,0.0,0.0,0.0,0.4625,0.0,0.0,0.0,0.0,0.0,0.0,0.0,0.0,0.0,0.0,0.0,0.0,0.0,0.0,0.0,0.183,0.0,0.0,0.0,0.0,0.0,0.0,0.0,0.0,0.0,0.0,0.0,0.0,0.0,0.0],[0.0,0.0,0.0,0.0,0.0,0.0,0.0,0.0,0.0,0.0,0.0,0.0,0.0,0.0,0.0,0.0,0.0,0.0,0.0,0.0,0.0,0.0,0.0,0.0,0.0,0.0,0.0,0.0,0.0,0.0,0.0,0.0,0.0,0.0,0.0,0.372,0.3736,0.0,0.0],[0.0,0.0,0.0,0.0,0.0,0.0,0.0,0.0,0.0,0.0,0.0,0.0,0.0,0.0,0.5095,0.5091,0.882,0.0,0.0,0.0,0.0,0.0,0.0,0.0,0.0,0.0,0.0,0.0,0.0,0.0,0.0,0.0,0.0,0.0,0.0,0.0,0.0,0.0,0.0],[0.0,0.0,0.0,0.0,0.0,0.0,0.3796,0.0,0.0,0.0,0.0,0.0,0.0,0.0,0.0,0.9431,0.0,0.0,0.0,0.0,0.0,0.0,0.0,0.0,0.0,0.0,0.0,0.0,0.0,0.0,0.0,0.0,0.0,0.0,0.0,0.0,0.0,0.0,0.0],[0.0,0.0,0.0,0.0,0.0,0.0,0.0,0.0,0.0,0.0,0.0,0.0,0.0,0.0,0.0,0.0,0.0,0.0,0.0,0.0,0.0,0.0,0.0,0.0,0.0,0.0,0.0,0.0,0.0,0.0,0.0,0.727,0.828,1.0168,1.4338,0.9238,1.1577,0.0,0.0],[0.0,0.0,0.0,0.0,0.0,0.6384,0.0,0.0,0.0,0.0,0.0,0.0,0.0,0.0,0.0,0.0,0.0,0.0,0.0,0.0,0.0,0.0,0.0,0.0,0.0,0.0,0.0,0.0,0.0,0.0,0.0,0.0,0.0,0.0,0.0,0.0,0.0,0.0,0.0],[0.0,0.0,0.0,0.0,0.0,0.0,0.0,0.0,0.0,0.0,0.0,0.0,0.0,0.0,0.0,0.0,0.0,0.0,0.0,0.0,0.0,0.0,0.0,0.0,0.0,0.0,0.0,0.0,0.0,0.0,0.0,0.0,0.0,0.0,0.3008,0.0,0.0,0.0,0.0],[0.0,0.0,0.0,0.0,0.4616,0.9276,1.1647,1.2923,0.0,0.0,0.0,0.0,0.0,0.0,0.0,0.0,0.0,0.0,0.0,0.0,0.0,0.0,0.0,0.0,0.0,0.0,0.0,0.0,0.0,0.0,0.0,0.0,0.0,0.0,0.0,0.0,0.0,0.0,0.0],[0.0,0.0,0.0,0.0,0.0,0.0,0.0,0.0,0.0,0.0,0.0,0.0,0.0,0.0,0.0,0.0,0.0,0.0,0.0,0.0,0.0,0.0,0.0,0.0,0.0,0.0,0.0,0.0,0.0,0.0,0.0,0.0,0.0,0.0175,0.0,0.0,0.0,0.0,0.0],[0.0,0.0,0.0,0.0,0.0,0.0,0.0,0.0,0.0,0.0,0.0,0.0,0.0,0.0,0.0,0.0,0.0,0.0,0.0,0.0,0.0,0.0,0.0,0.0,0.0,0.0,0.0,0.0,0.0,0.0,0.0,0.0,0.0,0.0,0.0,0.0,0.3549,0.3447,0.0],[0.0,0.0,0.0,0.0,0.0,0.0,0.6509,0.6684,0.3463,0.0,0.0,0.0,0.0,0.0,0.0,0.0,0.0,0.0,0.3124,0.2999,0.5397,0.4474,0.2331,0.0,0.0,0.0,0.0,0.0,0.0,0.0,0.0,0.0,0.0,0.0,0.0,0.0,0.0,0.0,0.0],[0.0,0.0,0.5878,0.0,0.0,0.0,0.0,0.0,0.0,0.0,0.0,0.0,0.0,0.0,0.0,0.0,0.0,0.0,0.0,0.0,0.0,0.0,0.0,0.0,0.0,0.0,0.0,0.0,0.0,0.0,0.0,0.0,0.0,0.0,0.0,0.0,0.0,0.0,0.0],[0.0,0.0,0.7563,1.4628,0.0,0.0,0.0,0.0,0.1369,1.4459,1.2694,1.2951,1.2522,1.3093,1.2376,1.3918,0.837,0.6042,0.5369,0.516,0.4997,0.4515,0.0,0.0,0.0,0.0,0.0,0.0,0.5099,0.4041,0.2438,0.255,0.0,0.0,0.0,0.0,0.0,0.0,0.0],[0.0,0.0,0.543,0.0,0.0,0.0,0.0,0.0,0.0,0.0,0.0,0.0,0.0,0.0,0.0,0.0,0.0,0.0,0.0,0.0,0.0,0.0,0.0,0.0,0.0,0.0,0.0,0.0,0.0,0.0,0.0,0.0,0.0,0.0,0.0,0.0,0.0,0.0,0.0],[0.0,0.0,0.0,0.0,0.0,0.0,0.0,0.0,0.0,0.0,0.0,0.0,0.0,0.0,0.0,0.0,0.0,0.0,0.0,0.0,0.0,0.0,0.0,0.0,0.0,0.0,0.0,0.0,0.0,0.0,0.2271,0.4089,0.5765,0.5638,0.0,0.0,0.0,0.0,0.0],[0.0,0.0,0.0,0.0,0.0,0.0,0.0,0.0,0.0,0.0,0.0,0.0,0.0,0.0,0.0,0.0,0.0,0.0,0.0,0.0,0.0,0.0,0.0,0.0,0.0,0.0,0.0,0.0,0.0,0.0,0.0,0.0,0.0,0.0,0.0,0.3687,0.4017,0.4346,0.0],[0.0,0.5441,0.6821,0.0,0.0,0.0,0.0,0.0,0.0,0.0,0.0,0.0,0.0,0.0,0.0,0.0,0.0,0.0,0.0,0.0,0.0,0.0,0.0,0.0,0.0,0.0,0.0,0.0,0.4302,0.7302,0.0,0.0,0.0,0.0,0.0,0.0,0.0,0.0,0.0],[0.0,0.0,0.0,0.0,0.0,0.7258,0.7839,0.5016,0.0,0.0,0.0,0.0,0.0,0.0,0.0,0.0,0.0,0.0,0.0,0.0,0.0,0.0,0.0,0.0,0.0,0.0,0.0,0.0,0.0,0.0,0.0,0.0,0.0,0.2813,0.1799,0.0,0.0,0.0,0.0],[0.5998,0.0,0.0,0.0,0.0,0.0,0.0,0.0,0.0,0.0,0.0,0.0,0.0,0.0,0.0,0.0,0.0,0.0,0.0,0.0,0.0,0.0,0.0,0.0,0.0,0.0,0.0,0.0,0.0,0.0,0.0,0.0,0.0,0.0,0.0,0.0,0.0,0.0,0.0],[0.0,0.0,0.0,0.0,0.0,0.0,0.0,0.0,0.0,0.0,0.0,0.0,0.0,0.0,0.0,0.0,0.0,0.0,0.0,0.0,0.0,0.1507,0.338,0.4552,0.0,0.0,0.0,0.0,0.4661,1.049,0.0,0.0,0.0,0.0,0.0,0.0,0.0,0.0,0.0],[0.0,0.0,0.0,0.0,0.0,0.0,0.0,0.1024,0.0499,0.0387,0.0,0.0,0.0,0.0,0.0,0.0,0.0,0.0,0.0,0.0,0.0,0.0,0.0,0.0,0.0,0.0,0.0,0.0,0.0,0.0,0.0,0.0,0.0,0.0,0.0,0.0,0.0,0.0,0.0],[0.0,0.0,0.0,0.0,0.0,0.0,0.0,0.0,0.0,0.0,0.0,0.0,0.0,0.0,0.0,0.0,0.0,0.0,0.0,0.0,0.0,0.0,0.0,0.0,0.0,0.0,0.0,0.0,0.0,0.0,0.2896,0.0,0.0,0.0,0.0,0.0,0.0,0.0,0.0],[0.0,0.0,0.0,0.0,0.0,0.0,0.0,0.0,0.0,0.0,0.0,0.0,0.0,0.0,0.0,0.0,0.0,0.0,0.1803,0.2075,0.2369,0.4695,0.4719,0.466,0.2068,0.0,0.0,0.0,0.0,0.4853,0.4728,0.577,0.7023,0.0,0.0,0.0,0.0,0.0,0.0],[0.7508,0.555,0.0,0.0,0.0,0.0,0.0,0.0,0.0,0.0,0.0,0.0,0.0,0.0,0.0,0.0,0.0,0.0,0.0,0.0,0.0,0.0,0.0,0.0,0.0,0.0,0.0,0.0,0.3889,0.4606,0.5529,0.7723,0.6063,0.948,0.0,0.0,0.0,0.0,0.0],[0.0,0.0,0.0,0.0,0.0,0.0,0.0,0.02,0.0,0.0,0.0,0.0,0.0,0.0,0.0,0.0,0.0,0.05,0.04,0.04,0.0,0.03,0.0,0.51,0.0,0.73,0.0,0.0,0.0,0.0,0.0,0.0,0.0,0.0,0.0,0.0,0.0,0.0,0.0],[0.0,0.0,0.0,0.0,0.0,0.0,0.0,0.0,0.0,0.0,0.0,0.0,0.0,0.0,0.0,0.0,0.2769,0.2804,0.2865,0.2671,0.1406,0.1446,0.0,0.0,0.0,0.2494,0.0,0.0,0.0,0.0,0.0,0.0,0.0,0.0,0.0,0.0,0.0,0.0,0.0],[0.0,0.0,0.0,0.0,0.0,0.0,0.0,0.0,0.0,0.0,0.0,0.0,0.0,0.0,0.0,0.0,0.0,0.0,0.176,0.1673,0.0,0.0,0.0,0.3098,0.3615,0.0,0.0,0.0,0.0,0.0,0.0,0.0,0.0,0.0,0.0,0.0,0.0,0.0,0.0],[0.797,0.8313,1.6808,1.5302,1.6831,1.6533,1.7416,1.8808,1.7235,1.5819,1.3138,1.1763,1.3405,1.4756,1.4321,1.026,0.8821,0.6195,0.5516,0.5325,0.4817,0.4573,0.5394,0.7748,1.0422,1.0183,1.1066,0.9141,1.0055,0.6456,0.7972,0.8382,1.0234,1.0327,1.1332,1.1631,0.7046,0.0,0.0],[1.0622,1.5632,1.7998,1.5392,0.6732,0.7072,0.7149,0.0,0.0,0.0,0.0,0.0,0.0,0.0,0.0,0.8394,0.0,0.0,0.0,0.0,0.0,0.0,0.0,0.0,0.0,0.0,0.0,0.0,0.0,0.0,0.0,0.0,0.0,0.0,0.0,0.0,0.0,0.0,0.0],[0.0,0.0,0.0,0.0,0.0,0.0,0.0,0.0,0.0,0.0,0.0,0.0,0.0,0.0,0.0,0.0,0.0,0.0,0.0,0.0,0.0,0.0,0.0,0.0,0.0,0.0,0.277,0.322,0.3432,0.0,0.0,0.0,0.0,0.0,0.0,0.0,0.0,0.0,0.0],[0.0,0.0,0.0,0.0,0.0,0.0,0.0,0.0,0.0,0.0,0.0,0.0,0.0,0.0,0.0,0.0,0.0,0.0,0.0,0.0,0.0,0.0,0.0,0.0,0.0,0.7393,0.4116,0.2073,0.0679,0.0,0.0,0.0,0.0,0.0,0.0,0.0,0.0,0.0,0.0],[0.0,0.0,0.0,0.0,0.0,0.0,0.0,0.0,0.0,0.0,0.0,0.0,0.0,0.0,0.0,0.0,0.0,0.0,0.0,0.0,0.0,0.0,0.0,0.0,0.0,0.0,0.0,0.0,0.4227,0.0,0.0,0.0,0.0,0.0,0.0,0.0,0.0,0.0,0.0],[0.0,0.0,0.0,0.0,0.0,0.0,0.0,0.0,0.0,0.0,0.0,0.0,0.5863,0.5898,0.0,0.0,0.0,0.0,0.0,0.0,0.0,0.0,0.0,0.0,0.0,0.0,0.0,0.0,0.0,0.0,0.0,0.0,0.6407,0.4501,0.2256,0.2335,0.2453,0.0,0.0],[0.0,0.0,0.0,0.0,0.0,0.0,0.0,0.0,0.0,0.0,0.0,0.0,0.0,0.0,0.0,0.0,0.0,0.0,0.0,0.0,0.0,0.0,0.0,0.0,0.0,0.0,0.0,0.0,0.0,0.0,0.0,0.0,0.5027,0.4032,0.0,0.0,0.0,0.0,0.0],[0.0,0.0,0.0,0.0,0.0,0.0,0.0,0.0,0.0,0.0,0.0,0.0,0.0,0.0,0.0,0.0,0.0,0.0,0.0,0.0,0.0,0.0,0.0,0.0,0.0,0.0,0.9964,0.9086,0.9688,0.4145,0.3389,0.0,0.0,0.0,0.5669,0.4836,0.9738,0.7184,0.0],[0.0,0.0,0.0,0.0,0.0,0.0,0.0,0.0,0.0,0.0,0.0,0.0,0.0,0.0,0.0,0.0,0.2446,0.0,0.0,0.0,0.0,0.0,0.0,0.0,0.0,0.0,0.0,0.0,0.0,0.0,0.0,0.0,0.0,0.0,0.0,0.0,0.0,0.0,0.0],[0.0,0.0,0.0,0.0,0.0,0.0,0.0,0.0,0.0,0.0,0.0,0.0,0.0,0.0,0.0,0.0,0.0,0.0,0.4497,0.4258,0.4258,0.0,0.0,0.0,0.0,0.0,0.0,0.0,0.0,0.0,0.4201,0.6207,0.748,0.6498,0.6538,0.0,0.0,0.0,0.0],[0.0,0.0,0.0,0.0,0.0,0.0,0.0,0.0,0.0,0.0,0.0,0.0,0.0,0.0,0.0,0.0,0.2765,0.285,0.0,0.0,0.0,0.0,0.0,0.0,0.0,0.0,0.0,0.0,0.0,0.0,0.0,0.0,0.0,0.0,0.0,0.0,0.0,0.0,0.0],[0.0,0.0,0.0,0.0,0.0,0.0,0.0,0.0,0.0,0.0,0.0,0.0,0.0,0.0,0.0,0.0,0.0,0.0,0.0,0.0,0.0,0.0,0.0,0.0,0.0,0.0,0.0,0.0,0.0,0.0,0.0,0.0,0.2935,0.2622,0.0,0.0,0.0,0.0,0.0],[0.0,0.5458,0.3667,0.0,0.0,0.0,0.0,0.0,0.0,0.0,0.0,0.0,0.0,0.0,0.0,0.0,0.0,0.0,0.0,0.0,0.0,0.0,0.0,0.0,0.0,0.0,0.0,0.0,0.0,0.0,0.0,0.0,0.0,0.0,0.0,0.0,0.0,0.0,0.0],[0.9525,1.1642,0.2756,0.0,0.0,0.0,0.0,0.0,0.0,0.0,0.0,0.0,0.0,0.0,0.0,0.0,0.0,0.0,0.0,0.0,0.0,0.0,0.0,0.0,0.0,0.0,0.0,0.0,0.0,0.0,0.0,0.0,0.0,0.0,0.0,0.0,0.0,0.0,0.0],[0.7605,0.0,0.0,0.0,0.0,0.0,0.0,0.0,0.0,0.0,0.0,0.0,0.0,0.0,0.0,0.0,0.0,0.0,0.5521,0.548,0.4345,0.4492,0.0,0.0,0.2396,0.312,0.9517,0.7413,0.0,0.7642,0.2968,0.0,0.0,0.0,0.0,0.5259,0.0,0.0,0.0],[0.0,0.2149,1.044,0.828,0.0,0.0,0.0,0.0,0.0,0.2716,0.4782,0.3761,0.3404,0.0,0.0,0.0,0.0,0.0,0.0,0.0,0.0,0.0,0.0,0.0,0.0,0.0,0.0,0.0,0.0,0.0,0.0,0.0,0.0,0.0,0.0,0.0,0.0,0.0,0.0],[0.0,0.0,0.0,0.0,0.0,0.0,0.0,0.0,0.0,0.0,0.0,0.0,0.0,0.0,0.0,0.0,0.0,0.5797,0.6163,0.4704,0.0,0.0,0.0,0.0,0.0,0.0,0.0,0.0,0.0,0.0,0.0,0.0,0.0,0.0,0.0,0.0,0.0,0.0,0.0],[0.0,0.0,0.0,0.0,0.0,0.0,0.0,0.0,0.0,0.0,0.0,0.0,0.0,0.0,0.0,0.0,0.0,0.0,0.0,0.0,0.0,0.0,0.0,0.0,0.6475,0.7014,0.4917,0.38,0.0,0.0,0.0,0.0,0.5292,0.5488,0.4449,0.5011,0.3431,0.0,0.0],[0.0,0.9788,1.0345,0.8612,0.9934,0.9324,0.9432,0.9913,0.9292,0.9064,0.0,0.0,0.0,0.0,0.0,0.0,0.0,0.0,0.0,0.0,0.0,0.0,0.0,0.0,0.0,0.0,0.0,0.0,0.0,0.0,0.0,0.0,0.0,0.0,0.0,0.0,0.0,0.0,0.0],[0.0,0.0,0.0,0.0,0.0,0.0,0.0,0.0,0.0,0.183,0.1653,0.1664,0.178,0.2543,0.2909,0.2884,0.4571,0.424,0.4798,0.4063,0.0,0.0,0.0,0.0,0.0,0.0,0.0,0.0,0.0,0.0,0.0,0.0,0.0,0.0,0.0,0.0,0.0,0.0,0.0],[0.0,0.0,0.622,0.6102,0.0,0.0,0.0,0.7088,0.0,0.0,0.0,0.0,0.0,0.0,0.0,0.0,0.0,0.0,0.0,0.0,0.0,0.0,0.0,0.0,0.0,0.0,0.0,0.0,0.0,0.0,0.0,0.0,0.0,0.0,0.0,0.0,0.0,0.0,0.0],[0.0,0.0,0.0,0.0,0.0,0.7823,0.8573,0.7823,0.305,0.0,0.0,0.0,0.0,0.3041,0.4965,0.5309,0.6393,0.5724,0.5119,0.4662,0.5014,0.4428,0.0,0.0,0.0,0.0,0.0,0.0,0.0,0.0,0.0,0.0,0.0,0.0,0.0,0.0,0.0,0.0,0.0],[0.0,0.0,0.0,0.0,0.0,0.0,0.0,0.0,0.0,0.0,0.0,0.0,0.0,0.0,0.5446,1.0576,0.5202,0.4676,0.0,0.0,0.0,0.0,0.0,0.2045,0.6386,0.5822,0.6401,0.5278,0.0,0.0,0.0,0.0,0.0,0.0,0.0,0.0,0.0,0.0,0.0],[0.0,0.0,0.0,0.0,0.0,0.0,0.0,0.0,0.0,0.0,0.0,0.0,0.0,0.0,0.0,0.0,0.0,0.0,0.0,0.0,0.5977,0.5869,0.6019,0.6594,0.0,0.0,0.0,0.0,0.0,0.0,0.0,0.0,0.0,0.0,0.0,0.0,0.0,0.0,0.0],[0.0,0.0,0.0,0.0,0.0,0.0,0.0,0.0,0.4648,0.5205,0.5132,0.4568,0.3827,0.0,0.0,0.0,0.0,0.0,0.0,0.0,0.0,0.0,0.0,0.0,0.0,0.0,0.0,0.0,0.0,0.0,0.0,0.0,0.0,0.0,0.0,0.0,0.0,0.0,0.0],[0.0,0.0,0.0,0.0,0.0,0.8065,0.0,0.661,0.7155,0.6991,0.6766,0.6758,0.0,0.2779,0.0,0.0,0.0,0.0,0.0,0.0,0.3943,0.0,0.0,0.0,0.2428,0.3635,0.0,0.0,0.0,0.0,0.0,0.0,0.2864,0.2739,0.2275,0.0,0.0,0.0,0.0],[0.0,0.0,0.0,0.0,0.0,0.0,0.0,0.0,0.0,0.0,0.0,0.0,0.0,0.0,0.0,0.0,0.0,0.0,0.0,0.0,0.0,0.0,0.0,0.0,0.0,0.0,0.0,0.0,0.0,0.0,0.2629,0.3007,0.2811,0.0,0.0,0.0,0.0,0.0,0.0],[0.6255,0.0,0.0,0.0,0.0,0.0,0.0,0.0,0.0,0.0,0.0,0.0,0.0,0.0,0.0,0.0,0.0,0.1548,0.1432,0.1436,0.0,0.0,0.0,0.0,0.126,0.1073,0.104,0.0,0.0,0.0,0.0,0.0,0.0,0.0,0.0,0.0,0.0,0.0,0.0],[0.0,0.0,0.0,0.0,0.0,0.0,0.0,0.0,0.0,0.0,0.0,0.0,0.0,0.0,0.0,0.6662,0.0,0.0,0.0,0.0,0.0,0.0,0.0,0.0,0.0,0.0,0.0,0.0,0.0,0.0,0.0,0.0,0.0,0.0,0.0,0.0,0.0,0.0,0.0],[0.0,0.0,0.0,0.0,0.0,0.0,0.0,0.0,0.0,0.0,0.0,0.0,0.0,0.0,0.0,0.0,0.0,0.0,0.0,0.0,0.0,0.0,0.0,0.0,0.0,0.0,0.0,0.0,0.0,0.0,0.0,0.0,0.0,0.5083,0.4035,0.4623,0.2492,0.0,0.0],[0.0,0.5495,0.0,0.0,0.95,0.063,0.0,0.0,0.0,0.0,0.0,0.0,0.0,0.0,0.0,0.0,0.3757,0.3519,0.3951,0.3517,0.2804,0.3221,0.0,0.0,0.0,0.0,0.0,0.0,0.0,0.4348,0.4009,0.4541,0.5447,0.0,0.0,0.0,0.0,0.0,0.0],[0.0,0.0,0.0,0.0,0.0,0.0,0.0,0.0,0.6203,0.6376,0.4783,0.3436,0.0,0.0,0.0,0.0,0.0,0.0,0.0,0.0,0.1369,0.0,0.0,0.0,0.0,0.0,0.0,0.0,0.0,0.2963,0.292,0.0,0.0,0.0,0.0,0.0,0.0,0.0,0.0],[0.0,0.0,0.0,0.0,0.0,0.0,0.6925,0.7754,0.8071,0.8093,0.7153,0.8114,0.8745,0.0,0.0,0.0,0.0,0.0,0.0,0.0,0.0,0.0,0.0,0.0,0.0,0.0,0.0,0.0,0.0,0.0,0.0,0.0,0.0,0.0,0.0,0.0,0.0,0.0,0.0],[1.4106,1.0071,0.5282,0.0,0.0,0.0,0.0,0.0,0.0,0.0,0.0,0.0,0.0,0.0,0.0,0.0,0.0,0.0,0.0,0.0,0.0,0.0,0.0,0.0,0.0,0.0,0.0,0.0,0.0,0.0,0.0,0.0,0.0,0.0,0.0,0.0,0.0,0.0,0.0],[0.0,0.0,0.0,0.0,0.0,0.0,0.7761,1.0518,0.9593,0.7348,0.0,0.0,0.0,0.0,0.0,0.0,0.0,0.617,0.6026,0.6539,0.4154,0.5058,0.4888,0.5271,0.8531,0.7607,0.4127,0.0,0.5696,0.0085,0.0,0.0,0.0,0.0,1.0045,0.0,0.0,0.0,0.0],[0.0,0.0,0.0,0.0,0.0,0.0,0.0,0.0,0.0,0.0,0.0,0.0,0.0,0.0,0.0,0.0,0.0,0.0,0.0786,0.0688,0.05,0.0,0.0,0.0,0.0943,0.195,0.3295,0.449,0.4274,0.4666,0.5464,0.553,0.0,0.0,0.0,0.0,0.0,0.0,0.0],[0.7628,0.5789,0.6394,0.6163,0.5745,0.7759,0.0,0.0,0.0,0.0,0.0,0.0,0.0,0.0,0.0,0.0,0.0,0.0,0.0,0.0,0.0,0.0,0.0,0.0,0.0,0.0,0.0,0.0,0.0,0.0,0.0,0.0,0.0,0.0,0.0,0.0,0.0,0.0,0.0],[0.0,0.0,0.0,0.0,0.0,0.0,0.0,0.0,0.0,0.0,0.0,0.0,0.0,0.0,0.0,0.0,0.0,0.0,0.0,0.0,0.0,0.0,0.0,0.0,0.0,0.0,0.0,0.0,0.0,0.0789,0.1053,0.1216,0.0,0.0,0.0,0.0,0.0,0.0,0.0],[0.0,0.0,0.0,0.0,0.0,0.0,0.0,0.0,0.0,0.0,0.0,0.0,0.0,0.0,0.0,0.0,0.0,0.0,0.0,0.0,0.0,0.0,0.0,0.0,0.0,0.0,0.0,0.0,0.0,0.0,0.0,0.0,0.2563,0.2564,0.0,0.0,0.0,0.0,0.0],[0.0,0.0,0.0,0.0,0.0,0.0,0.0,0.0,0.0,0.0,0.147,0.155,0.1517,0.4365,0.0,0.0,0.0,0.5957,0.5742,0.5336,0.0,0.0,0.0,0.0,0.0,0.0,0.0,0.0,0.0,0.0,0.0,0.0,0.0,0.0,0.0,0.5997,0.0,0.0,0.0],[0.0,0.0,0.0,0.0,0.0,0.0,0.0,0.0,0.0,0.0,0.0,0.0,0.0,0.0,0.0,0.0,0.0,0.0,0.0,0.0,0.0,0.0,0.0,0.0,0.0,0.0,0.1743,0.2438,0.2065,0.0,0.0,0.0,0.0,0.0,0.0,0.0,0.0,0.0,0.0],[0.0,0.0,0.0,0.9371,0.0,0.0,0.0,0.0,0.0,0.0,0.0,0.0,0.0,0.0,0.0,0.0,0.0,0.0,0.0,0.0,0.0,0.0,0.0,0.0,0.0,0.0,0.0,0.0,0.0,0.0,0.0,0.0,0.0,0.0,0.0,0.0,0.0,0.0,0.0],[0.7394,0.5538,0.0,0.0,0.5858,0.0,0.0,0.0,0.0,0.0,0.0,0.0,0.0,0.0,0.0,0.0,0.0,0.0,0.0,0.0,0.0,0.0,0.0,0.0,0.0,0.0,0.0,0.0,0.0,0.0,0.0,0.0,0.0,0.0,0.0,0.0,0.0,0.0,0.0],[0.0,0.0,0.0,0.0,0.0,0.0,0.0,0.0,0.0,0.0,0.0,0.0,0.0,0.0,0.0,0.0,0.0,0.0,0.4974,0.411,0.0,0.0,0.0,0.0,0.0,0.0,0.0,0.0,0.0,0.0,0.0,0.0,0.0,0.0,0.0,0.0,0.0,0.0,0.0],[0.0,0.7751,1.0865,0.0,0.0,0.7256,0.67,0.0,0.0,0.0,0.0,0.0,0.0,0.0,0.0,0.0,0.0,0.0,0.0,0.0,0.0,0.0,0.0,0.0,0.0,0.0,0.0,0.0,0.0,0.0,0.0,0.0,0.0,0.0,0.0,0.0,0.0,0.0,0.0],[0.0,0.0,0.0,0.0,0.0,0.0,0.0,0.0,0.0,0.0,0.0,0.0,0.0,0.0,0.0,0.0,0.0,0.0,0.0,0.0,0.0,0.0,0.0,0.0,0.0475,0.081,0.0,0.0,0.0,0.5147,0.0,0.0,0.0,0.0,0.0,0.0,0.0,0.0,0.0],[0.0,0.0,0.0,0.0,0.0,0.0,0.0,0.0,0.1981,0.2936,0.2757,0.3326,0.3252,0.2844,0.2362,0.2374,0.0,0.2725,0.2363,0.2538,0.2515,0.2592,0.2937,0.2487,0.4237,0.0,0.0,0.0,0.0,0.0,0.0,0.3071,0.4214,0.0,0.0,0.0,0.0,0.0,0.0],[0.0,0.0,0.0,0.0,0.0,0.0,0.0,0.0,0.0,0.0,0.0,0.0,0.0,0.0,0.0,0.0,0.0,0.0,0.0,0.0,0.0,0.0,0.0,0.0,0.0,0.0,0.0,0.0,0.0,1.0835,0.9519,1.184,1.3243,0.9994,0.9918,0.8811,0.7417,0.6972,0.0],[0.0,0.0,0.0,0.0,0.0,0.0,0.0,0.0,0.0,0.0,0.4792,0.5481,0.7085,0.467,0.0068,0.0,0.0,0.0,0.0,0.0,0.0,0.0,0.0,0.0,0.0,0.0,0.0,0.0,0.0,0.0,0.0,0.0,0.0,0.0,0.0,0.0,0.0,0.0,0.0],[0.0,0.0,0.0,0.0,0.0,0.0,0.0,0.0,0.0,0.0,0.0,0.0,0.0,0.0,0.0,0.0,0.0,0.0,0.0,0.0,0.0,0.1569,0.0,0.0,0.0,0.0,0.0,0.0,0.0,0.0,0.0,0.0,0.0,0.0,0.0,0.0,0.0,0.0,0.0],[0.0,0.0,0.0,0.0,0.0,0.0,0.0,0.0,0.0,0.0,0.0,0.0,0.0,0.0,0.0,0.0,0.0,0.0,0.0,0.0,0.0,0.0,0.0,0.0,0.0,0.0,0.0,0.0,0.0,0.0,0.0,0.0,0.0,0.0,0.0,0.0,0.1921,0.2221,0.0],[0.0,0.0,0.0,0.0,0.0,0.0,0.6125,0.0,0.0,0.0,0.0,0.0,0.2476,0.2759,0.2936,0.0,0.0,0.0,0.0,0.0,0.0,0.0,0.0,0.0,0.0,0.0,0.0,0.0,0.0,0.0,0.0,0.0,0.0,0.0,0.0,0.0,0.0,0.0,0.0],[0.0,0.0,0.1808,0.754,0.0,0.7102,0.757,0.7243,0.7451,0.6332,0.5507,0.4973,0.3976,0.0,0.0,0.0,0.0,0.0,0.0,0.0,0.0,0.0,0.0,0.0,0.3114,0.0,0.0,0.0,0.0,0.0,0.0,0.0,0.0,0.0,0.0,0.0,0.0,0.0,0.0],[0.0,0.0,0.0,0.0,0.0,0.0,0.0,0.0,0.0,0.0,0.0,0.0,0.0,0.0,0.0,0.0,0.0,0.0,0.0,0.0,0.0,0.0,0.0,0.0,0.0,0.0,0.0,0.0,0.0,0.0,0.0,0.0,0.0,0.0,0.0,0.0,0.0,0.0,0.0],[0.1253,0.102,0.0,0.0,0.0,0.0,0.3427,0.2739,0.0539,0.0,0.0,0.0,0.0,0.0,0.0,0.0,0.0,0.0,0.0,0.0,0.0,0.0,0.0,0.0,0.0,0.0,0.0,0.0,0.0,0.0,0.0,0.0,0.0,0.0,0.0,0.0,0.0,0.0,0.0],[0.0,0.0,0.0,0.0,0.0,0.5167,0.0,0.0,0.0,0.0,0.0,0.0,0.0,0.0,0.0,0.0,0.0,0.0,0.0,0.0,0.0,0.0,0.0,0.0,0.0,0.0,0.0,0.0,0.0,0.0,0.0,0.0,0.0,0.0,0.0,0.0,0.0,0.0,0.0],[0.0,0.0,0.0,0.0,0.0,0.0,0.0,0.0,0.0,0.0,0.0,0.0,0.0,0.0,0.0,0.0,0.0,0.0,0.0,0.0,0.0,0.0,0.0,0.0,0.0,0.0,0.0,0.4733,0.6573,0.7589,0.6883,0.0,0.0,0.0,0.0,0.0,0.0,0.0,0.0],[0.0,0.0,0.0,0.0,0.0,0.0,0.0,0.0,0.0,0.4132,0.4842,0.4996,0.243,0.054,0.0,0.0,0.0,0.0,0.0,0.0,0.0,0.0,0.0,0.0,0.0,0.0,0.0,0.0,0.0,0.0,0.0,0.0,0.0,0.0,0.0,0.0,0.0,0.0,0.0],[0.0,0.3512,0.2911,0.2416,0.0,0.0,0.0,0.0,0.3527,0.3289,0.2952,0.3884,0.0,0.0,0.0,0.0,0.0,0.0,0.0,0.0,0.0,0.0,0.0,0.0,0.0,0.0,0.0,0.0,0.0,0.0,0.0,0.0,0.0,0.0,0.0,0.0,0.0,0.0,0.0],[0.0,0.0,0.0,0.0,0.0,0.0,0.0,0.0,0.0,0.0,0.0,0.0,0.0,0.0,0.0,0.0,0.0,0.0,0.0,0.0,0.0,0.0,0.0,0.0,0.0,0.0,0.0,0.0,0.0,0.0,0.0,0.0,0.0,0.0,0.0,0.0,0.2154,0.5624,0.0],[0.0,0.0,0.0,0.0,0.0,0.0,0.0,0.0,0.0,0.0,0.0,0.0,0.0,0.0,0.0,0.0,0.0,0.0,0.0,0.0,0.0,0.0,0.0,0.0,0.0,0.1914,0.3032,0.2597,0.0,0.0,0.0,0.0,0.0,0.0,0.0,0.0,0.0,0.0,0.0],[0.0,0.0,0.0,0.0,0.0,0.0,0.0,0.0,0.0,0.0,0.0,0.0,0.0,0.0,0.3018,0.4415,0.2339,0.0,0.0,0.0,0.0,0.0,0.0,0.0,0.0,0.0,0.0,0.0,0.0,0.0,0.0,0.0,0.0,0.0,0.0,0.0,0.0,0.0,0.0],[0.0,0.0,0.0,0.0,0.0,0.0,0.0,0.0,0.0,0.0,0.4368,0.396,0.2854,0.1854,0.0,0.0,0.0,0.0,0.0,0.0,0.0,0.0,0.0,0.0,0.0,0.0,0.0,0.0,0.0,0.0,0.0,0.0,0.0,0.0,0.0,0.0,0.0,0.0,0.0],[0.0,0.0,0.0,0.0,0.0,0.0,0.0,0.3088,0.3637,0.3525,0.3168,0.3471,0.0,0.0,0.0,0.0,0.0,0.0,0.0,0.0,0.0,0.0,0.0,0.0,0.0,0.0,0.0,0.0,0.0,0.0,0.0,0.0,0.0,0.0,0.0,0.0,0.0,0.0,0.0],[1.7771,1.91,1.3528,1.0015,0.4497,0.5873,0.6877,0.9096,0.4642,0.3114,0.2985,0.3229,0.2521,0.2775,0.2765,0.2385,0.0,0.0,0.0,0.0,0.0,0.0,0.0,0.0,0.0,0.0,0.0,0.0,0.0,0.0,0.0,0.0,0.0,0.0,0.0,0.0,0.0,0.0,0.0],[0.0,0.0,0.0,0.0,0.0,0.0,0.0,0.0,0.0,0.0,0.0,0.0,0.0,0.0,0.0,0.0,0.0,0.0,0.0,0.0,0.0,0.0,1.0224,0.7023,0.6681,0.0,0.0,0.0,0.0,0.0,0.0,0.0,0.0,0.0,0.0,0.0,0.0,0.0,0.0],[0.0,0.0,0.0,0.0,0.0,0.0,0.0,0.0,0.0,0.0,0.0,0.0,0.0,0.0,0.0,0.0,0.0,0.5589,0.5746,0.5524,0.6014,0.0,0.0,0.0,0.0,0.0,0.0,0.0,0.0,0.0,0.0,0.0,0.0,0.0,0.0,0.0,0.0,0.0,0.0],[0.0,0.0,0.3586,0.4254,0.4402,0.4048,0.3695,0.3965,0.2763,0.0,0.0,0.0,0.0,0.0,0.0,0.0,0.0,0.0,0.0,0.0,0.0,0.0,0.0,0.0,0.0,0.0,0.0,0.0,0.0,0.0,0.0,0.0,0.0,0.0,0.0,0.0,0.0,0.0,0.0],[0.0,0.0,0.0,0.0,0.0,0.0,0.0,0.0,0.0,0.0,0.0,0.0,0.0,0.0,0.0,0.0,0.3815,0.4462,0.0998,0.118,0.0,0.0,0.0,0.0,0.0,0.0,0.0,0.0,0.0,0.0,0.0,0.0,0.0,0.0,0.0,0.0,0.0,0.0,0.0],[0.0971,0.2839,0.2932,0.2634,0.2521,0.2703,0.3148,0.3453,0.2784,0.2434,0.0,0.0,0.0,0.0,0.0,0.0,0.0,0.0,0.0,0.0,0.0,0.3548,0.4629,0.3372,0.0,0.0,0.0,0.0,0.0,0.0,0.0,0.0,0.0,0.0,0.0,0.0,0.0,0.0,0.0],[0.0,0.0,0.0,0.0,0.0,0.0,0.0,0.0,0.0,0.0,0.0,0.0,0.0,0.0,0.4054,0.0,0.0,0.0,0.0,0.0,0.0,0.0,0.0,0.0,0.0,0.0,0.0,0.0,0.0,0.0,0.0,0.0,0.0,0.0,0.0,0.0,0.0,0.0,0.0],[0.0,0.0,0.0,0.0,0.0,0.0,0.0,0.0,0.0,0.0,0.0,0.0,0.0,0.4107,0.5094,0.655,0.7958,0.5593,0.5889,0.6454,0.8709,0.9246,0.9055,0.6077,0.0,0.0,0.0,0.0,0.0,0.0,0.0,0.0,0.0,0.0,0.0,0.0,0.0,0.0,0.0],[0.0,0.0,0.0,0.0,0.0,0.0,0.0,0.0,0.0,0.0,0.0,0.0,0.0,0.0,0.0,0.0,0.0,0.0,0.0,0.0,0.0,0.0,0.0,0.0,0.0,0.0,0.0,0.7374,0.7424,0.5899,0.9149,0.5385,0.0,0.0,0.0,0.0,0.0,0.0,0.0],[0.683,0.8931,0.8535,0.7359,0.5433,0.0086,0.0,0.0,0.5484,0.6318,0.7186,0.7586,0.7808,0.7227,0.5717,0.6124,0.8003,0.5848,0.6831,0.7299,0.6918,0.6456,0.6724,0.8268,0.6842,0.6073,0.6363,0.6439,0.6287,0.0,0.0,0.0,0.0,0.0,0.0,0.0,0.0,0.0,0.0],[0.0,0.0,0.0,0.0,0.0,0.0,0.0,0.0,0.0,0.0,0.0,0.0,0.0,0.0,0.0,0.0,0.0,0.0,0.0,0.0,0.0,0.0,0.0,0.0,0.0,0.0,0.0,0.4555,0.3259,0.0,0.5186,0.5205,0.0,0.0,0.0,0.0,0.0,0.0,0.0],[0.3082,0.0,0.0,0.0,0.0,0.0,0.0,0.0,0.0,0.0,0.0,0.0,0.0,0.0,0.0,0.0,0.0,0.0,0.0,0.0,0.0,0.0,0.0,0.0,0.0,0.0,0.0,0.0,0.0,0.0,0.0,0.0,0.0,0.0,0.0,0.0,0.0,0.0,0.0],[0.3486,0.0,0.0,0.0,0.0,0.0,0.0,0.0,0.0,0.0,0.5119,0.4981,0.4059,0.5217,0.0,0.0,0.0,0.0,0.0,0.0,0.0,0.0,0.0,0.0,0.0,0.0,0.0,0.0,0.0,0.0,0.0,0.0,0.0,0.0,0.0,0.0,0.0,0.0,0.0],[0.3282,0.6704,0.8438,0.9672,0.0,0.0,0.0,0.0,0.0,0.0,0.0,0.0,0.0,0.0,0.0,0.0,0.0,0.0,0.0,0.0,0.0,0.0,0.0,0.0,0.0,0.0,0.0,0.0,0.0,0.0,0.0,0.0,0.0,0.0,0.0,0.0,0.0,0.0,0.0],[0.1249,0.0,0.0,0.0,0.0,0.0,0.0,0.0,0.0,0.0,0.0,0.0,0.0,0.0,0.0,0.0,0.0,0.0,0.0,0.0,0.0,0.0,0.0,0.0,0.0,0.0,0.0,0.0,0.0,0.0,0.0,0.0,0.0,0.0,0.0,0.0,0.0,0.0,0.0],[0.39,0.0,0.0,0.0,0.0,0.0,0.0,0.0,0.0,0.0,0.0,0.0,0.0,0.0,0.0,0.0,0.0,0.0,0.0,0.0,0.0,0.0,0.0,0.0,0.0,0.0,0.0,0.0,0.0,0.0,0.0,0.0,0.0,0.0,0.0,0.0,0.0,0.0,0.0],[0.0,0.0,0.0,0.0,0.0,0.0,0.0,0.0,0.0,0.0,0.0,0.0,0.0,0.0,0.0,0.0,0.5711,0.3974,0.4553,0.3932,0.0,0.0,0.0,0.0,0.0,0.0,0.0,0.0,0.0,0.0,0.0,0.0,0.0,0.0,0.0,0.0,0.0,0.0,0.0],[0.0,0.0,0.0,0.0,0.0,0.0,0.0,0.0,0.0,0.0,0.0,0.0,0.0,0.2663,0.8207,0.4928,0.0,0.0,0.0,0.0,0.0,0.0,0.0,0.0,0.0,0.0,0.0,0.0,0.0,0.0,0.0,0.0,0.0,0.0,0.0,0.0,0.0,0.0,0.0],[0.0,0.0,0.0,0.6119,0.0,0.0,0.0,0.0,0.0,0.0,0.0,0.0,0.0,0.0,0.0,0.0,0.0,0.0,0.0,0.0,0.0,0.0,0.0,0.0,0.0,0.0,0.0,0.0,0.0,0.0,0.0,0.0,0.0,0.0,0.0,0.0,0.0,0.0,0.0],[0.2763,0.0,0.0,0.0,0.0,0.0,0.0,0.0,0.0,0.0,0.0,0.0,0.0,0.0,0.0,0.0,0.0,0.0,0.0,0.0,0.0,0.0,0.0,0.0,0.0,0.0,0.0,0.0,0.0,0.0,0.0,0.0,0.0,0.0,0.0,0.0,0.0,0.0,0.0],[0.0,0.0,0.0,0.0,0.0,0.0,0.0,0.0,0.0,0.2383,0.0,0.0,0.0,0.0,0.0,0.0,0.0,0.0,0.0,0.0,0.0,0.0,0.0,0.0,0.0,0.0,0.0,0.0,0.0,0.0,0.0,0.0,0.0,0.0,0.0,0.0,0.0,0.0,0.0],[0.0,0.0,0.0,0.0,0.0,0.0,0.0,0.0,0.0,0.0,0.0,0.0,0.0,0.0,0.0,0.0,0.0,0.0,0.0,0.0,0.2832,0.0,0.0,0.0,0.0,0.0,0.0,0.0,0.0,0.0,0.0,0.0,0.0,0.0,0.0,0.0,0.0,0.0,0.0],[0.0,0.0,0.0,0.0,0.0,0.0,0.0,0.0,0.0,0.0,0.0,0.0,0.0,0.0,0.0,0.0,0.0,0.0,0.0,0.0,0.0,0.0,0.0,0.0,0.0,0.0,0.0,0.0,0.0,0.0,0.6995,1.1401,1.345,0.976,1.2646,1.0953,0.3179,0.0,0.0],[0.0,0.0,0.0,0.0,0.0,0.0,0.0,0.0,0.0,0.0,0.0,0.0,0.0,0.0,0.0,0.0,0.0,0.0,0.0,0.0,0.0,0.0,0.4097,0.0,0.0,0.0,0.0,0.0,0.0,0.0,0.0,0.0,0.0,0.0,0.0,0.0,0.0,0.0,0.0],[0.0,0.0,0.0,0.0,0.0,0.0,0.0,0.0,0.0,0.0,0.2681,0.308,0.5694,0.718,0.9312,0.8925,0.9653,0.7652,0.5015,0.0,0.0,0.0,0.0,0.0,0.0,0.0,0.0,0.0,0.0,0.0,0.0,0.0,0.0,0.0,0.0,0.0,0.0,0.0,0.0],[0.0,0.0,0.0,0.0,0.0,0.0,0.0,0.0,0.0,0.0,0.0,0.0,0.0,0.0,0.0,0.0,0.0,0.0,0.0,0.0,0.4629,0.3419,0.3708,0.5401,0.5213,0.4873,0.0,0.0,0.0,0.0,0.0,0.0,0.0,0.0,0.0,0.0,0.0,0.0,0.0],[0.0,0.0,0.0,0.0,0.0,0.0,0.0,0.0,0.0,0.0,0.0,0.0,0.0,0.0,0.6555,0.754,0.8411,0.5388,0.5565,0.5022,0.2191,0.2112,0.0,0.0,0.0,0.0,0.0,0.0,0.0,0.0,0.0,0.0,0.0,0.0,0.0,0.0,0.0,0.0,0.0],[0.3729,0.3481,0.3869,0.246,0.0,0.0,0.0,0.0,0.0,0.3399,0.2813,0.2698,0.0,0.0,0.0,0.0,0.0,0.2919,0.5703,0.6074,0.5511,0.4176,0.3313,0.4121,0.4594,0.3861,0.3287,0.0,0.0,0.0,0.0,0.0,0.0,0.0,0.0,0.0,0.0,0.0,0.0],[0.0,0.0,0.0,0.0,0.3692,0.4736,0.0456,0.0,0.0,0.0,0.0,0.0,0.0,0.0,0.0,0.0,0.0,0.0,0.0,0.0,0.0,0.2236,0.9187,1.0372,0.9807,0.8037,0.0,0.0,0.0,0.0,0.0,0.0,0.0,0.0,0.0,0.0,0.0,0.0,0.0],[0.0,0.0,0.0,0.0,0.0,0.0,0.0,0.0,0.0,0.3978,0.3856,0.4294,0.3723,0.4529,0.0,0.0,0.0,0.0,0.0,0.0,0.0,0.0,0.0,0.0,0.0,0.0,0.0,0.0,0.0,0.0,0.0,0.0,0.0,0.0,0.0,0.0,0.0,0.0,0.0],[0.0,0.0,0.3361,0.3112,0.3614,0.2799,0.0,0.0,0.0,0.0,0.0009,0.001,0.4139,0.5469,0.4901,0.5628,0.7117,0.5492,0.5339,0.6874,0.744,0.7427,1.1629,0.916,0.5394,0.5488,0.6111,0.6507,0.9203,0.8765,0.6225,0.4834,0.4759,0.486,0.7574,0.795,0.5392,0.4176,0.0],[0.0,0.0,0.3113,0.3252,0.372,0.3829,0.2853,0.2987,0.0,0.2746,0.2259,0.2303,0.0,0.0,0.0,0.0,0.0,0.0,0.0,0.0,0.0,0.0,0.0,0.0,0.0,0.0,0.0,0.0,0.0,0.0,0.0,0.0,0.0,0.0,0.0,0.0,0.0,0.0,0.0],[0.0,0.0,0.0,0.0,0.3708,0.3339,0.4149,0.4431,0.0,0.2906,0.2599,0.2502,0.165,0.0,0.0,0.0,0.0,0.0,0.0,0.0,0.0,0.0,0.0,0.0,0.0,0.0,0.0,0.0,0.0,0.0,0.0,0.0,0.0,0.0,0.0,0.0,0.0,0.0,0.0],[0.0,0.0,0.0,0.0,0.5839,0.0,0.0,0.0,0.0,0.0,0.0,0.0,0.0,0.0,0.0,0.0,0.0,0.0,0.0,0.0,0.0,0.0,0.0,0.0,0.5363,0.4222,0.6949,0.5909,0.5416,0.469,0.0,0.0,0.5748,0.6532,0.5947,0.3446,0.3221,0.0,0.0],[0.0,0.0,0.0,0.0,0.0,0.0,0.0,0.0,0.0,0.2795,0.3753,0.2632,0.2799,0.3064,0.0,0.0,0.0,0.0,0.0,0.0,0.6425,0.6339,0.6868,0.7185,0.8307,0.9308,0.8169,0.752,0.0,0.0,0.5439,0.647,0.468,0.5253,0.4501,0.4418,0.1596,0.0,0.0],[0.0,0.0,0.0,0.0,0.0,0.0,0.0,0.0,0.0,0.0,0.0,0.0,0.0,0.0,0.0,0.0,0.0,0.0,0.0,0.0,0.8958,0.4586,0.0,0.0,0.0,0.0,0.0,0.0,0.0,0.0,0.0,0.0,0.0,0.0,0.0,0.0,0.0,0.0,0.0],[0.0,0.0,0.0,0.0,0.0,0.0,0.0,0.0,0.0,0.0,0.0,0.0,0.385,0.5261,0.4604,0.5617,0.0021,0.0,0.0,0.0,0.0,0.0,0.0,0.0,0.0,0.0,0.0,0.0,0.0,0.0,0.0,0.0,0.0,0.0,0.0,0.0,0.0,0.0,0.0],[0.0,0.3464,0.0,0.4743,0.6103,0.7082,0.7301,0.7505,0.2986,0.0,0.0,0.0,0.0,0.0,0.0,0.0,0.0,0.0,0.0,0.0,0.0,0.0,0.0,0.0,0.0,0.0,0.0,0.0,0.0,0.0,0.0,0.0,0.0,0.0,0.0,0.0,0.0,0.0,0.0],[0.0,0.0,0.0,0.0,0.0,0.0,0.0,0.0,0.0,0.0,0.0,0.0,0.0,0.0,0.0,0.0,0.0,0.0,0.0,0.0,0.0,0.0,0.0,0.0,0.395,0.3803,0.427,0.4298,0.0,0.0,0.0,0.0,0.0,0.0,0.0,0.0,0.0,0.0,0.0],[0.0,0.0,0.0,0.0,0.0,0.0,0.0,0.0,0.0,0.0,0.0,0.0,0.0,0.0,0.0,0.0,0.0,0.0,0.0,0.0,0.0,0.0,0.0,0.0,0.3045,0.0,0.0,0.0,0.0,0.0,0.0,0.0,0.0,0.0,0.0,0.0,0.0,0.0,0.0],[0.0,0.0,0.0,0.281,0.3661,0.0,0.0,0.0,0.0,0.0,0.0,0.0,0.0,0.0,0.0,0.0,0.0,0.0,0.0,0.0,0.0,0.0,0.0,0.0,0.0,0.0,0.0,0.0,0.0,0.0,0.0,0.0,0.0,0.0,0.0,0.0,0.0,0.0,0.0],[0.0,0.0,0.0,0.0,0.0,0.3956,0.3127,0.3533,0.4054,0.3318,0.3424,0.3512,0.3507,0.4616,0.3879,0.0,0.0,0.0,0.0,0.0,0.0,0.0,0.0,0.0,0.0,0.0,0.0,0.0,0.0,0.0,0.0,0.9384,0.0,0.0,0.0,0.0,0.0,0.0,0.0],[0.0,0.0,0.0,0.0,0.0,0.0,0.0,0.0,0.0,0.0,0.0,0.0,0.0,0.0,0.0,0.0,0.0,0.0,0.0,0.0,0.0,0.0,0.0,0.0,0.0,0.0,0.0,0.0,0.0,0.6159,0.0,0.0,0.0,0.0,0.0,0.0,0.0,0.0,0.0],[0.0,0.0,0.0,0.0,0.0,0.3296,0.4215,0.8308,0.7667,0.8727,0.8882,0.8753,0.8464,0.8817,0.7279,0.7047,0.8989,0.5834,0.6144,0.6073,0.0,0.0,0.0,0.0,0.5906,0.5986,0.0,0.0,0.0,0.0,0.0,0.0,0.0,0.0,0.0,0.0,0.0,0.0,0.0],[0.2015,0.2721,0.2165,0.0,0.0,0.0,0.0,0.0,0.0,0.0,0.0,0.0,0.0,0.0,0.1975,0.6302,0.9395,0.6937,0.8031,0.7611,0.0,0.0,0.0,0.0,0.0,0.0,0.0,0.0,0.0,0.0,0.0,0.0,0.0,0.0,0.0,0.0,0.0,0.0,0.0],[0.0,0.0,0.0,0.0,0.0,0.0,0.0,0.0,0.0,0.0,0.0,0.0,0.0,0.0,0.0,0.0,0.0,0.0,0.0,0.0,0.0,0.0,0.0,0.0,0.0,0.0,0.0,0.0,0.0,0.8773,1.1775,1.0375,0.0,0.0,0.0,0.0,0.0,0.0,0.0],[0.0,0.0,0.0,0.0,0.0,0.0,0.0,0.0,0.0,0.0,0.0,0.0,0.0,0.0,0.0,0.0,0.0,0.0,0.0,0.0,0.0139,0.0,0.0,0.0,0.0,0.0,0.0,0.0,0.0,0.0,0.0,0.0,0.0,0.0,0.0,0.0,0.0,0.0,0.0],[0.0,0.0,0.0,0.0,0.0,0.0,0.0,0.0,0.0,0.0,0.0,0.0,0.0,0.0,0.0,0.0,0.0,0.0,0.0,0.0,0.5396,0.7347,0.6625,0.0,0.0,0.0,0.0,0.0,0.0,0.0,0.6235,0.6937,0.7501,0.7221,0.0,0.0,0.0,0.0,0.0],[0.0,0.0,0.0,0.0,0.0,0.0,0.0,0.0,0.1132,0.5066,0.5876,0.6803,1.1398,0.0,0.0,0.0,0.0,0.0,0.0,0.0,0.0,0.0,0.0,0.0,0.0,0.0,0.0,0.0,0.0,0.0,0.0,0.0,0.0,0.0,0.0,0.0,0.0,0.0,0.0],[0.0,0.0,0.0,0.3781,0.493,0.5441,0.7175,0.8964,1.0975,1.1632,1.4747,1.4998,1.6599,2.0083,1.8464,1.4446,0.9671,0.5472,0.0,0.0,0.0,0.0,0.0,0.0,0.0,0.0,0.0,0.0,0.0,0.0,0.0,0.0,0.0,0.0,0.0,0.0,0.0,0.0,0.0],[0.0,0.0,0.0,0.0,0.0,0.0,0.0,0.0,0.0,0.3605,0.5831,0.5528,0.5341,0.4324,0.3745,0.3682,0.5124,0.4954,0.407,0.5348,0.0,0.0,0.0,0.0,0.0,0.0,0.0,0.0,0.0,0.0,0.0,0.0,0.0,0.0,0.0,0.0,0.0,0.0,0.0],[0.0,0.0,0.0,0.0,0.0,0.0,0.0,0.0,0.2492,0.3304,0.3943,0.3861,0.3081,0.2171,0.2205,0.2752,0.4027,0.4209,0.2532,0.2345,0.0,0.0,0.3768,0.5948,0.6431,0.7912,0.4101,0.0,0.0,0.0,0.0,0.0,0.0,0.0,0.0,0.0,0.0,0.0,0.0],[0.0,0.3288,0.0,0.0,0.0,0.0,0.0,0.0,0.0,0.0,0.0,0.0,0.0,0.0,0.0,0.0,0.0,0.0,0.0,0.0,0.0,0.0,0.0,0.0,0.0,0.0,0.0,0.0,0.0,0.0,0.0,0.0,0.0,0.0,0.6263,0.6908,0.5803,0.0,0.0],[0.3424,0.0,0.0,0.0,0.0,0.0,0.2797,0.285,0.1631,0.0,0.0,0.0,0.0,0.0,0.0,0.0,0.0,0.0,0.0,0.0,0.0,0.0,0.0,0.0,0.0,0.0,0.0,0.0,0.0,0.0,0.0,0.0,0.0,0.0,0.0,0.0,0.0,0.0,0.0],[0.0,0.0,0.6301,0.5693,0.5616,0.0,0.0,0.0,0.0,0.0,0.0,0.0,0.0,0.0,0.0,0.1496,0.4679,0.4734,0.4532,0.3655,0.0,0.0,0.0,0.0,0.0,0.0,0.0,0.0,0.0,0.0,0.0,0.0,0.0,0.0,0.0,0.0,0.0,0.0,0.0],[0.0,0.0,0.0,0.0,0.0,0.0,0.0,0.0,0.0,0.4152,0.4291,0.4493,0.5694,0.6786,0.5372,0.5918,0.6942,0.5246,0.5219,0.5969,0.3875,0.2342,0.0,0.0,0.0,0.0,0.0,0.0,0.0,0.0,0.0,0.0,0.0,0.0,0.0,0.0,0.0,0.0,0.0],[0.0,0.5648,0.7,0.6154,0.0,0.0,0.0,0.0,0.0,0.0,0.0,0.0,0.0,0.0,0.0,0.0,0.0,0.0,0.0,0.0,0.0,0.0,0.0,0.0,0.0,0.0,0.0,0.0,0.0,0.0,0.0,0.0,0.0,0.0,0.0,0.0,0.0,0.0,0.0],[0.0,0.0,0.0,0.0,0.0,0.0,0.0,0.0,0.0,0.0,0.0,0.0,0.0,0.0,0.0,0.0,0.0,0.0,0.0,0.0,0.0,0.0,0.0,0.0,0.0,0.0,0.0,0.0,0.888,0.6089,0.8617,0.6579,0.6079,0.0,0.0,0.0,0.0,0.0,0.0],[0.0,0.0,0.0,0.0,0.0,0.0,0.0,0.0,0.0,0.0,0.0,0.0,0.0,0.0,0.0,0.0,0.0,0.0,0.0,0.0,0.6282,0.6334,1.1592,1.0467,0.9954,1.3445,1.2865,1.3947,1.3013,0.5045,0.3852,0.0,0.0,0.0,0.0,0.0,0.0,0.0,0.0],[0.0,0.0,0.0,0.0,0.0,0.0,0.0,0.0,0.0,0.0,0.0,0.0,0.0,0.0,0.0,0.0,0.0,0.0,0.0,0.0,0.0,0.2159,0.4279,0.3199,0.0,0.0,0.0,0.0,0.0,0.0,0.0,0.0,0.0,0.0,0.0,0.0,0.0,0.0,0.0],[0.3182,0.5263,0.5037,0.0,0.0,0.0,0.0,0.0,0.0,0.0,0.0,0.0,0.0,0.0,0.0,0.0,0.0,0.0,0.0,0.0,0.0,0.0,0.0,0.0,0.0,0.0,0.0,0.0,0.0,0.0,0.0,0.0,0.0,0.0,0.0,0.0,0.0,0.0,0.0],[0.0,0.0,0.0,0.0,0.0,0.0,0.0,0.0,0.0,0.0,0.0,0.0,0.0,0.0,0.0,0.0,0.0,0.0,0.0,0.0,0.0,0.0,0.0,0.0,0.4398,0.0,0.0,0.0,0.0,0.0,0.0,0.0,0.0,0.0,0.0,0.0,0.0,0.0,0.0],[0.0,0.0,0.0,0.0,0.0,0.0,0.0,0.0,0.0,0.0,0.0,0.0,0.0,0.0,0.0,0.0,0.0,0.0,0.0,0.0,0.0,0.0,0.7947,0.5159,0.0,0.0,0.0,0.0,0.0,0.0,0.0,0.0,0.0,0.0,0.0,0.0,0.0,0.0,0.0],[0.0,0.0,0.0,0.0,0.0,0.0,0.0,0.0,0.0,0.0,0.0,0.0,0.0,0.0,0.0,0.0,0.0,0.0,0.0,0.0,0.0,0.0,0.0,0.6079,0.6635,0.5806,0.5638,0.6372,0.7875,0.6028,0.7741,0.7583,0.4284,0.0,0.0,0.0,0.0,0.0,0.0],[0.0,0.0,0.0,0.0,0.0,0.0,0.0,0.0,0.0,0.0,0.0,0.0,0.0,0.0,0.0,0.0,0.5585,0.4752,0.0,0.0,0.4613,0.6452,0.6958,0.9295,0.9522,1.0385,1.1991,1.1533,0.9723,0.488,0.4142,0.0,0.0,0.0,0.0,0.0,0.0,0.0,0.0],[0.4322,0.0018,0.3259,0.3173,0.0,0.0,0.0,0.0,0.0,0.0,0.0,0.0,0.0,0.0,0.0,0.0,0.0,0.0,0.0,0.0,0.0,0.0,0.0,0.0,0.0,0.0,0.0,0.0,0.0,0.0,0.0,0.0,0.0,0.0,0.0,0.0,0.0,0.0,0.0],[0.0,0.0,0.0,0.0,0.0,0.0,0.0,0.0,0.0,0.0,0.0,0.0,0.0,0.0,0.0,0.0,0.5574,0.4833,0.5609,0.0,0.0,0.0,0.0,0.0,0.0,0.0,0.0,0.0,0.0,0.0,0.0,0.0,0.0,0.0,0.0,0.0,0.0,0.0,0.0],[0.4299,0.4905,0.2891,0.2983,0.3816,0.4851,0.5174,0.5471,0.5221,0.4355,0.3001,0.3022,0.2197,0.2111,0.0,0.0,0.593,0.5234,0.505,0.491,0.7974,0.6898,0.0,0.0,0.0,0.0,0.0,0.0,0.0,0.0,0.0,0.0,0.0,0.0,0.0,0.0,0.0,0.0,0.0],[0.8377,1.0589,0.8856,0.8591,0.4561,0.183,0.0,0.0,0.0,0.0,0.0,0.0,0.0,0.0,0.0,0.0,0.4531,0.5798,0.5069,0.5234,0.5811,0.3849,0.0,0.0,0.0,0.0,0.0,0.0,0.0,0.0,0.0,0.0,0.6682,0.6471,0.0,0.0,0.0,0.0,0.0],[0.0,0.0,0.0,0.0,0.0,0.0,0.0,0.0,0.0,0.0,0.0,0.0,0.0,0.0,0.0,0.0,0.0,0.0,0.2898,0.2526,0.1628,0.0,0.0,0.0,0.0,0.0,0.0,0.0,0.0,0.3411,0.0,0.0,0.0,0.0,0.0,0.0,0.0,0.0,0.0],[0.0,0.0,0.0,0.0,0.0,0.0,0.0,0.0,0.0,0.0,0.0,0.0,0.0,0.3127,0.0,0.0,0.0,0.0,0.0,0.0,0.0,0.0,0.0,0.0,0.0,0.0,0.0,0.0,0.0,0.0,0.0,0.0,0.0,0.0,0.0,0.0,0.0,0.0,0.0],[0.5703,0.3494,0.0,0.0,0.0,0.0,0.0,0.0,0.0,0.0,0.0,0.0,0.0,0.0,0.0,0.0,0.0,0.0,0.0,0.0,0.0,0.0,0.4584,0.7995,1.0033,1.0786,0.786,0.8882,0.4457,0.0,0.0,0.0,0.0,0.0,0.0,0.0,0.0,0.0,0.0],[0.0,0.0,0.0,0.0,0.0,0.0,0.0,0.0,0.0,0.0,0.0,0.0,0.0,0.0,0.0,0.0,0.0,0.0,0.3427,0.4054,0.0,0.0,0.0,0.0,0.0,0.0,0.0,0.0,0.0,0.7104,0.9671,0.5901,0.0,0.0,0.0,0.0,0.0,0.0,0.0],[0.0,0.0,0.0,0.0,0.0,0.3093,0.4066,0.4624,0.0,0.0,0.0,0.0,0.0,0.0,0.0,0.0,0.0,0.0,0.0,0.0,0.0,0.0,0.0,0.0,0.0,0.0,0.0,0.0,0.0,0.0,0.0,0.0,0.0,0.0,0.0,0.0,0.0,0.0,0.0],[0.4322,0.5054,0.3583,0.0,0.0,0.0,0.0,0.0,0.0,0.0,0.0,0.0,0.0,0.0,0.0,0.0,0.0,0.0,0.0,0.0,0.0,0.0,0.0,0.0,0.0,0.0,0.0,0.0,0.0,0.0,0.0,0.0,0.0,0.0,0.0,0.0,0.0,0.0,0.0],[0.0,0.0,0.0,0.0,0.0,0.0,0.0,0.0,0.0,0.0,0.0,0.0,0.0,0.0,0.0,0.0,0.0,0.0,0.2018,0.1741,0.1819,0.0,0.0,0.0,0.0,0.0,0.0,0.0,0.0,0.0,0.0,0.0,0.0,0.0,0.0,0.0,0.0,0.0,0.0],[0.466,0.4095,0.0,0.0,0.0,0.0,0.0,0.0,0.0,0.0,0.0,0.0,0.0,0.0,0.0,0.0,0.0,0.0,0.0,0.0,0.0,0.0,0.0,0.0,0.0,0.0,0.0,0.0,0.0,0.0,0.0,0.0,0.0,0.0,0.0,0.0,0.0,0.0,0.0],[0.0,0.0,0.0,0.0,0.0,0.0,0.0,0.0,0.0,0.0,0.0,0.0,0.0,0.0,0.0,0.0,0.7357,0.6061,0.6824,0.58,0.6993,0.6028,0.4785,0.0,0.0,0.0,0.0,0.0,0.0,0.0,0.0,0.0,0.0,0.0,0.0,0.0,0.0,0.0,0.0],[0.1553,0.0,0.0,0.0,0.0,0.0,0.0,0.0,0.0,0.0,0.0,0.0,0.0,0.0,0.0,0.0,0.0,0.0,0.0,0.0,0.0,0.0,0.0,0.0,0.0,0.0,0.0,0.0,0.0,0.0,0.0,0.0,0.0,0.0,0.0,0.0,0.0,0.0,0.0],[0.0,0.0,0.0,0.404,0.2625,0.3894,0.4597,0.0,0.0,0.0,0.0,0.0,0.0,0.0,0.0,0.0,0.0,0.0,0.0,0.0,0.0,0.0,0.0,0.0,0.0,0.0,0.0,0.0,0.0,0.0,0.0,0.0,0.0,0.0,0.0,0.0,0.0,0.0,0.0],[0.0,0.0,0.0,0.0,0.0,0.0,0.0,0.0,0.0,0.0,0.0,0.0,0.0,0.0,0.0,0.0,0.0,0.4263,0.4988,0.4993,0.0,0.0,0.0,0.0,0.0,0.0,0.0,0.0,0.0,0.0,0.0,0.0,0.0,0.0,0.0,0.0,0.0,0.0,0.0],[1.2352,1.2346,1.0584,0.8131,0.6196,0.2347,0.209,0.0,0.0,0.0,0.0,0.0,0.0,0.0,0.0,0.0,0.5261,0.5131,0.5871,0.6617,0.7697,0.6114,0.0,0.0,0.0,0.0,0.689,0.7629,1.0289,0.6749,0.5815,0.0,0.0,0.0,0.6773,0.7117,0.815,0.796,0.0],[0.0,0.0,0.0,0.3805,0.3617,0.2575,0.0,0.0,0.0,0.0,0.0,0.0,0.0,0.0,0.0,0.0,0.0,0.0,0.0,0.0,0.0,0.0,0.0,0.0,0.0,0.0,0.0,0.0,0.0,0.0,0.0,0.0,0.0,0.0,0.0,0.0,0.0,0.0,0.0],[0.0,0.0,0.0,0.0,0.0,0.0,0.0,0.0,0.0,0.0,0.0,0.0,0.0,0.0,0.0,0.0,0.0,0.0,0.0,0.0,0.0,0.0,0.0,0.3926,0.6583,0.8059,0.7426,0.7724,0.6489,0.7613,0.75,0.8256,0.9639,1.2097,0.8955,0.9147,0.9483,0.6342,0.0],[0.0,0.0,0.0,0.0,0.0,0.0,0.0,0.0,0.4462,0.3642,0.0,0.0,0.0,0.0,0.0,0.0,0.0,0.0,0.0,0.0,0.5086,0.4546,0.0,0.491,0.0,0.0,0.5872,0.6549,0.0,0.0,0.6414,1.0592,0.9806,0.9854,0.9996,0.8969,0.0,0.0,0.0],[0.0,0.0,0.0,0.0,0.0,0.0,0.0,0.0,0.0,0.0,0.0,0.0,0.0,0.0,0.0,0.0,0.0,0.0,0.0,0.0,0.0,0.1481,0.0,0.0,0.0,0.0,0.0,0.0,0.0,0.0,0.0,0.0,0.0,0.0,0.0,0.0,0.0,0.0,0.0],[0.0,0.4776,0.3764,0.0,0.0,0.0,0.1538,0.3747,0.3786,0.3216,0.0,0.0,0.4414,0.3898,0.0,0.0,0.0,0.0,0.0,0.0,0.0,0.0,0.0,0.0,0.0,0.0,0.0534,0.8713,1.2115,1.3793,1.2938,1.5141,0.0,0.0,0.0,0.0,0.5708,0.4213,0.0],[0.0,0.0,0.0,0.0,0.0,0.0,0.0,0.0,0.0,0.0,0.0,0.0,0.0,0.0,0.2705,0.3003,0.0,0.2015,0.2173,0.2294,0.3548,0.2949,0.3847,0.4119,0.0,0.0,0.0,0.0,0.0,0.0,0.0,0.0,0.0,0.0,0.0,0.0,0.0,0.0,0.0],[0.1116,0.5354,0.6619,0.6173,0.6779,0.154,0.0,0.0,0.0,0.0,0.0,0.0,0.0,0.0,0.0,0.0,0.0,0.0,0.0,0.0,0.0,0.0,0.0,0.0,0.0,0.0,0.0,0.0,0.0,0.0,0.0,0.0,0.0,0.0,0.0,0.0,0.0,0.0,0.0],[0.0,0.0,0.5356,0.5071,0.4062,0.3427,0.0015,0.0,0.0,0.0,0.0,0.0,0.0,0.0,0.0,0.0,0.0,0.0,0.0,0.0,0.3148,0.3824,0.0,0.0,0.0,0.0,0.0,0.0,0.0,0.0,0.0,0.0,0.0,0.0,0.0,0.0,0.0,0.0,0.0],[0.0,0.0,0.0,0.0,0.0,0.0,0.0,0.0,0.0,0.0,0.0,0.0,0.0,0.0,0.0,0.0,0.0,0.0,0.0,0.0,0.0,0.0,0.0,0.0,0.5958,0.5358,0.0,0.0,0.0,0.0,0.0,0.0,0.0,0.0,0.0,0.0,0.0,0.0,0.0],[0.3955,0.756,1.0234,1.1171,1.5759,1.6376,1.993,2.2822,2.5621,1.858,1.6831,1.476,0.7668,0.9465,0.9168,0.8941,1.0072,0.8767,0.6113,0.6397,0.4055,0.4356,0.5566,0.5785,0.3907,0.378,0.4118,0.4254,0.4011,0.0,0.0,0.0,0.0,0.0,0.0,0.0,0.0,0.0,0.0],[0.0,0.0,0.0,0.0,0.0,0.0,0.0,0.0,0.0,0.0,0.0,0.0,0.0,0.0,0.0,0.0,0.0,0.0,0.0,0.0,0.0,0.0,0.0,0.0,0.4125,0.4029,0.6416,0.6518,0.0,0.0,0.0,0.0,0.0,0.0,0.0,0.0,0.0,0.0,0.0],[0.0,0.0,0.0,0.0,0.3768,0.5914,1.0014,1.16,1.0422,0.9941,0.859,0.9804,0.2047,0.0,0.0,0.0,0.0,0.0,0.0,0.0,0.0,0.0,0.0,0.0,0.0,0.0,0.0,0.0,0.0,0.0,0.0,0.0,0.0,0.0,0.0,0.0,0.0,0.0,0.0],[0.0,0.0,0.0,0.0,0.0,0.0,0.0,0.0,0.4381,0.4551,0.5759,0.6506,0.5973,0.6387,0.3419,0.4249,0.4444,0.3833,0.0,0.0,0.0,0.0,0.0,0.0,0.0,0.0,0.0,0.0,0.0,0.0,0.0,0.0,0.0,0.0,0.0,0.0,0.0,0.0,0.0],[0.0,0.0,0.0,0.0,0.0,0.0,0.0,0.0,0.0,0.0,0.0,0.0,0.0,0.0,0.0,0.0,0.0,0.0,0.0,0.0,0.0,0.0,0.0,0.0,0.0,0.0,0.1761,0.1374,0.0,0.0,0.0,0.0,0.0,0.0,0.0,0.0,0.0,0.0,0.0],[0.0,0.0,0.0,0.0,0.0,0.0,0.0,0.0,0.0,0.0,0.5377,0.6068,0.7508,0.8434,1.0695,0.8389,0.0,0.0,0.0,0.0,0.0,0.0,0.0,0.0,0.0,0.0,0.0,0.0,0.0,0.0,0.0,0.0,0.0,0.0,0.0,0.0,0.0,0.0,0.0],[0.0,0.0,0.0,0.0,0.0,0.0,0.0,0.0,0.0,0.0,0.0,0.0,0.0,0.0,0.0,0.0,0.0,0.0,0.0,0.0,0.0,0.0,0.9444,0.4145,0.0,0.0,0.0,0.0,0.0,0.0,0.0,0.0,0.0,0.0,0.0,0.0,0.0,0.0,0.0],[0.743,0.6016,0.6519,0.5801,0.0,0.0,0.0,0.0,0.0,0.0,0.0,0.0,0.0,0.0,0.0,0.0,0.0,0.0,0.0,0.0,0.0,0.0,0.0,0.0,0.0,0.0,0.0,0.0,0.0,0.0,0.0,0.0,0.0,0.0,0.0,0.0,0.0,0.0,0.0],[0.3594,0.0076,0.0,0.0,0.0,0.0,0.0,0.0,0.0,0.0,0.0,0.0,0.0,0.0,0.0,0.0,0.0,0.0,0.0,0.0,0.0,0.0,0.0,0.0,0.0,0.0,0.0,0.0,0.0,0.0,0.0,0.0,0.0,0.0,0.0,0.0,0.0,0.0,0.0],[0.0,0.0,0.0,0.0,0.0,0.0,0.0,0.0,0.0,0.0,0.0,0.0,0.0,0.0,0.6854,0.3817,0.0,0.0,0.0,0.0,0.0,0.3468,0.3973,0.54,0.2304,0.0,0.0,0.0,0.0,0.0,0.0,0.0,0.0,0.0,0.0,0.0,0.0,0.0,0.0],[0.0,0.0,0.0,0.0,0.0,0.0,0.0,0.0,0.0,0.0,0.0,0.0,0.0,0.0,0.0,0.0,0.0,0.0,0.0,0.0,0.0,0.0,0.3307,0.3844,0.4424,0.7251,0.5544,0.6726,0.0,0.0,0.0,0.0,0.0,0.0,0.0,0.0,0.0,0.0,0.0],[0.0,0.0,0.0,0.3674,0.0,0.3624,0.307,0.3707,0.3484,0.394,0.3325,0.3667,0.4992,0.5106,0.4534,0.4703,0.5611,0.3846,0.4384,0.5082,0.5135,0.3492,0.0,0.0,0.0,0.0,0.0,0.0,0.0,0.0,0.0,0.0,0.0,0.0,0.0,0.0,0.0,0.0,0.0],[0.431,0.5189,0.5432,0.4713,0.4775,0.0,0.0,0.0,0.0,0.0,0.0,0.0,0.0,0.0,0.0,0.0,0.0,0.0,0.0,0.0,0.0,0.0,0.0,0.0,0.0,0.0,0.0,0.0,0.0,0.0,0.0,0.0,0.0,0.0,0.0,0.0,0.0,0.0,0.0],[0.0,0.0,0.0,0.0,0.0,0.0,0.0,0.0,0.0,0.0,0.0,0.0,0.0,0.0,0.0,0.0,0.0,0.0,0.0,0.0,0.0,0.0,0.0,0.0,0.0,0.0,0.0,0.3644,0.2088,0.0,0.0,0.0,0.0,0.0,0.0,0.0,0.0,0.0,0.0],[0.7254,0.0,0.0,0.0,0.0,0.0,0.0,0.0,0.0,0.3567,0.5194,0.6249,0.5772,0.558,0.471,0.4558,0.0,0.0,0.0854,0.0726,0.5363,0.5898,0.2822,0.0,0.0,0.0,0.6679,0.8358,1.1095,2.0514,1.9542,0.6287,0.6789,0.614,0.6265,0.6201,0.6926,0.8082,0.0],[0.7509,0.5455,0.0,0.0,0.0,0.0,0.0,0.0,0.4838,0.0,0.0,0.0,0.0,0.0,0.0,0.1581,0.2102,0.2662,0.901,0.8401,0.7628,1.0206,0.8566,0.9403,0.0,0.0,0.0,0.0,0.0,0.0,0.0,0.0,0.0,0.0,0.0,0.0,0.0,0.0,0.0],[0.4518,0.3467,0.2064,0.3979,0.3585,0.2568,0.274,0.0,0.0,0.0,0.0,0.0,0.0,0.0,0.0,0.0,0.0,0.0,0.0,0.0,0.0,0.0,0.0,0.0,0.0,0.0,0.0,0.0,0.0,0.0,0.0,0.0,0.0,0.0,0.0,0.0,0.0,0.0,0.0],[0.0,0.0,0.4929,0.4067,0.0,0.3076,0.0,0.0,0.0,0.0,0.0,0.0,0.4135,0.3311,0.0,0.0,0.0,0.2645,0.2656,0.324,0.5114,0.3808,0.0,0.0,0.0,0.0,0.0,0.0,0.0,0.0,0.0,0.0,0.0,0.0,0.0,0.0,0.0,0.0,0.0],[0.0,0.0,0.0,0.0,0.0,0.0,0.0,0.0,0.0,0.0,0.0,0.0,0.0,0.0,0.0,0.0,0.0,0.0,0.0,0.0,0.0,0.0,0.0,0.4977,0.7599,0.59,0.4301,0.298,0.4866,0.6017,0.0,0.0,0.0,0.0,0.0,0.0,0.0,0.0,0.0],[0.0,0.0,0.0,0.0,0.0,0.0,0.4301,0.6981,1.0318,0.9248,0.0022,0.0022,0.0,0.0,0.0,0.0,0.0,0.0,0.0,0.0,0.0,0.0,0.0,0.0,0.0,0.0,0.0,0.0,0.0,0.0,0.0,0.0,0.0,0.0,0.0,0.0,0.0,0.0,0.0],[0.889,0.9575,0.7038,0.7479,1.0257,1.3476,1.4835,1.47,0.7193,0.5005,0.3671,0.379,0.0,0.0,0.0,0.0,0.0,0.0,0.0,0.0,0.0,0.0,0.0,0.0,0.3061,0.4456,0.0,0.0,0.0,0.0,0.0,0.0,0.0,0.0,0.0,0.0,0.0,0.0,0.0],[0.0,0.0,0.0,0.0,0.0,0.0,0.0,0.0,0.3886,0.7074,0.605,0.5267,0.3968,0.4888,0.6331,0.5604,0.6365,0.5465,0.6459,0.6811,0.6406,0.8018,0.9824,0.8002,0.6962,0.5517,0.3688,0.0,0.0,0.0,0.0,0.0,0.0,0.0,0.0,0.0,0.0,0.0,0.0],[0.0,0.0,0.3596,0.2772,0.41,0.4558,0.4233,0.415,0.0,0.0,0.0,0.0,0.0,0.0,0.0,0.0,0.0,0.3852,0.3659,0.3002,0.0,0.0,0.0,0.0,0.0,0.0,0.0,0.0,0.0,0.0,0.0,0.0,0.5452,0.8274,0.9536,1.0475,0.4127,0.4206,0.0],[0.0,0.0,0.0,0.0,0.404,0.0,0.0,0.0,0.0,0.0,0.0,0.0,0.3279,0.3701,0.4013,0.5501,0.6869,0.5507,0.5576,0.5679,0.3595,0.3191,0.0,0.0,0.4891,0.4723,0.0,0.0,0.0,0.0,0.0,0.0,0.0,0.0,0.0,0.0,0.0,0.0,0.0],[0.0,0.0,0.0,0.216,0.2898,0.2783,0.3335,0.1883,0.1423,0.0,0.0,0.0,0.0,0.0,0.0,0.0,0.0,0.0,0.0,0.0,0.0,0.0,0.0,0.0,0.0,0.0,0.0,0.0,0.0,0.0,0.0,0.0,0.0,0.0,0.0,0.0,0.0,0.0,0.0],[0.0,0.0,0.0,0.0,0.0,0.0,0.0,0.0,0.0,0.0,0.0,0.0,0.0,0.0,0.0,0.0,0.0,0.3455,0.3227,0.3631,0.0,0.0,0.0,0.0,0.0,0.0,0.0,0.0,0.0,0.0,0.0,0.0,0.0,0.0,0.0,0.0,0.0,0.0,0.0],[0.0,0.0,0.0,0.0,0.0,0.0,0.0,0.0,0.0,0.0,0.0,0.0,0.0,0.0,0.0,0.0,0.0,0.0,0.0,0.0,0.0,0.0,0.0,0.0,0.0,0.0,0.0,0.0,0.3469,0.7761,0.7438,0.8477,0.5321,0.0,0.0,0.0,0.0,0.0,0.0],[0.0,0.0,0.0,0.0,0.0,0.0,0.0,0.0,0.0,0.0,0.0,0.0,0.0,0.0,0.0,0.0,0.0,0.0,0.0,0.0,0.0,0.0,0.4833,0.0,0.0,0.0,0.0,0.0,0.0,0.0,0.0,0.0,0.0,0.0,0.0,0.0,0.0,0.0,0.0],[0.0,0.0,0.3489,0.3585,0.3962,0.3884,0.3883,0.371,0.3237,0.2189,0.0,0.0,0.0,0.0,0.0,0.0,0.0,0.0,0.0,0.0,0.0,0.0,0.0,0.0,0.0,0.0,0.0,0.0,0.0,0.0,0.0,0.0,0.0,0.0,0.0,0.0,0.0,0.0,0.0],[0.0,0.0,0.0,0.0,0.0,0.0,0.0,0.0,0.0,0.0,0.0,0.0,0.0,0.0,0.0,0.0,0.0,0.0,0.0,0.0,0.0,0.0,0.0,0.0,0.0,0.0,0.0,0.0,0.0,0.0,0.0,0.0,0.0,0.0,0.2128,0.2113,0.0,0.0,0.0],[0.0,0.0,0.0,0.0,0.0,0.0,0.0,0.0,0.0,0.0,0.0,0.0,0.0,0.2517,0.0,0.0,0.0,0.0,0.0,0.0,0.0,0.0,0.0,0.0,0.0,0.0,0.0,0.0,0.0,0.0,0.0,0.0,0.0,0.0,0.0,0.0,0.0,0.0,0.0],[0.0,0.0,0.0,0.0,0.0,0.0,0.0,0.0,0.0,0.0,0.0,0.0,0.0,0.0,0.0,0.0,0.0,0.0,0.0,0.0,0.0,0.0,0.0,0.0,0.0,0.0,0.0,0.0,0.0,0.1495,0.1487,0.1605,0.0,0.0,0.0,0.0,0.0,0.0,0.0],[0.0,0.0,0.0,0.0,0.0,0.0,0.0,0.0,0.0,0.0,0.0,0.0,0.0,0.0,0.0,0.0,0.0,0.0,0.1627,0.1841,0.573,0.4052,0.443,0.5423,0.5167,0.5436,0.5123,0.5877,0.5248,0.6795,0.6091,0.6928,0.5946,0.6816,0.566,0.5667,0.0,0.0,0.0],[0.6921,0.6237,0.5507,0.5052,0.0,0.0,0.0,0.0,0.0,0.0,0.0,0.0,0.0,0.0,0.0,0.0,0.0,0.0,0.0,0.0,0.0,0.0,0.0,0.0,0.0,0.0,0.0,0.0,0.0,0.0,0.0,0.0,0.0,0.0,0.0,0.0,0.0,0.0,0.0],[0.0,0.0,0.0,0.0,0.0,0.0,0.0,0.0,0.0,0.0,0.0,0.0,0.0,0.0,0.0,0.0,0.0,0.0,0.0,0.0,0.0,0.0,0.0,0.0,0.0,0.4173,0.522,0.6507,0.4164,0.4026,0.4129,0.4613,0.0,0.0,0.0,0.0,0.0,0.0,0.0],[0.4227,0.0,0.3899,0.4232,0.5401,0.5555,0.5262,0.4661,0.0,0.4423,0.0,0.0,0.0,0.0,0.0,0.0,0.0,0.0,0.0,0.0,0.0,0.0,0.0,0.0,0.0,0.0,0.0,0.0,0.0,0.0,0.0,0.0,0.0,0.0,0.0,0.0,0.0,0.0,0.0],[0.0,0.0,0.3333,0.5101,0.4692,0.2922,0.1883,0.0,0.0,0.0,0.0,0.0,0.0,0.0,0.0,0.0,0.0,0.0,0.0,0.0,0.0,0.0,0.0,0.0,0.0,0.0,0.0,0.0,0.0,0.0,0.0,0.0,0.0,0.0,0.0,0.0,0.0,0.0,0.0],[0.0,0.0,0.0,0.0,0.0,0.0,0.0,0.0,0.0,0.0,0.0,0.0,0.0,0.0,0.0,0.0,0.0,0.2082,0.2398,0.3024,0.8274,0.6571,1.2539,1.2075,1.0587,1.0289,0.8196,0.6527,0.435,0.0,0.0,0.0,0.0,0.0,0.0,0.0,0.0,0.0,0.0],[0.0,0.0,0.0,0.0,0.0,0.0,0.504,0.5227,0.5242,0.0,0.0,0.0,0.0,0.0,0.5203,0.4918,0.0,0.0,0.0,0.0,0.0,0.0,0.0,0.0,0.0,0.0,0.0,0.0,0.0,0.0,0.0,0.0,0.0,0.0,0.0,0.0,0.0,0.0,0.0],[0.0,0.5816,0.6341,0.4523,0.4948,0.4615,0.4087,0.3947,0.5701,0.4369,0.3572,0.3269,0.0,0.0,0.0,0.0,0.0,0.0,0.0,0.0,0.0,0.0,0.0,0.0,0.0,0.0,0.0,0.0,0.0,0.0,0.0,0.0,0.0,0.0,0.0,0.0,0.0,0.0,0.0],[0.0,0.0,0.0,0.0,0.1821,0.0,0.0,0.0,0.0,0.0,0.0,0.0,0.0,0.0,0.0,0.0,0.0,0.0,0.0,0.0,0.0,0.0,0.0,0.0,0.0,0.0,0.0,0.0,0.0,0.0,0.0,0.0,0.0,0.0,0.0,0.0,0.0,0.0,0.0],[0.0,0.0,0.3425,0.2573,0.1992,0.0,0.0,0.0,0.0,0.0,0.0,0.0,0.0,0.0,0.0,0.0,0.0,0.3966,0.47,0.5876,0.0,0.0,0.0,0.0,0.0,0.0,0.0,0.0,0.0,0.0,0.0,0.0,0.0,0.0,0.0,0.0,0.0,0.0,0.0],[0.4817,0.0,0.0,0.0,0.0,0.0,0.0,0.0,0.0,0.0,0.0,0.0,0.0,0.0,0.0,0.0,0.0,0.0,0.0,0.0,0.0,0.0,0.0,0.0,0.0,0.0,0.0,0.0,0.0,0.0,0.0,0.0,0.0,0.0,0.0,0.0,0.0,0.0,0.0],[0.4896,0.5811,0.5684,0.4327,0.2913,0.0,0.0,0.0,0.0,0.0,0.0,0.0,0.0,0.0,0.0,0.0,0.0,0.0,0.0,0.0,0.2486,0.0,0.0,0.0,0.0,0.0,0.0,0.0,0.0,0.0,0.0,0.0,0.0,0.2477,0.0,0.0,0.0,0.0,0.0],[0.4256,0.4572,0.0,0.0,0.0,0.0,0.0,0.0,0.0,0.0,0.0,0.0,0.0,0.0,0.0,0.0,0.0,0.0,0.0,0.0,0.0,0.0,0.0,0.0,0.0,0.0,0.0,0.0,0.0,0.0,0.0,0.0,0.0,0.0,0.0,0.0,0.0,0.0,0.0],[0.3441,0.0,0.0,0.0,0.0,0.0,0.0,0.0,0.0,0.0,0.0,0.0,0.0,0.0,0.0,0.0,0.0,0.0,0.0,0.0,0.0,0.0,0.0,0.0,0.0,0.0,0.0,0.0,0.0,0.0,0.0,0.0,0.0,0.0,0.0,0.0,0.0,0.0,0.0],[0.0,0.0,0.0,0.0,0.0,0.0,0.0,0.0,0.0,0.0,0.0,0.0,0.0,0.0,0.0,0.0,0.0,0.0,0.0,0.0,0.0,0.0,0.0,0.4931,0.8733,1.005,0.7897,0.6696,0.4866,0.0,0.0,0.0,0.0,0.0,0.0,0.0,0.0,0.0,0.0],[0.0,0.0,0.4066,0.4896,0.4182,0.3578,0.0,0.0,0.0,0.0,0.0,0.0,0.0,0.0,0.0,0.0,0.0,0.0,0.0,0.0,0.2455,0.0,0.0,0.0,0.0,0.0,0.0,0.0,0.0,0.0,0.0,0.0,0.0,0.0,0.0,0.0,0.0,0.0,0.0],[0.8527,0.4874,0.3461,0.4865,0.4068,0.2408,0.2461,0.3042,0.2931,0.1871,0.0822,0.0749,0.0,0.0,0.0,0.0,0.0,0.0,0.0,0.0,0.0,0.0,0.0,0.0,0.3396,0.4579,0.72,0.6465,0.5712,0.0,0.0,0.0,0.0,0.0,0.0,0.0,0.0,0.0,0.0],[0.0,0.0,0.0,0.0,0.0,0.5467,0.4263,0.4534,0.0,0.0,0.0,0.0,0.0,0.0,0.0,0.0,0.0,0.0,0.0,0.0,0.0,0.0,0.0,0.0,0.0,0.0,0.0,0.0,0.0,0.0,0.0,0.0,0.0,0.0,0.0,0.0,0.0,0.0,0.0],[0.2531,0.4468,0.0,0.0,0.0,0.0,0.0,0.0,0.0,0.6188,0.6893,0.7386,0.5741,0.6343,0.5278,0.6055,0.0011,0.0,0.0,0.0,0.0,0.0,0.0,0.0,0.0,0.0,0.0,0.0,0.0,0.0,0.0,0.0,0.0,0.0,0.0,0.0,0.0,0.0,0.0],[0.3974,0.3176,0.0,0.0,0.0,0.0,0.0,0.0,0.0,0.0,0.0,0.0,0.0,0.0,0.0,0.0,0.0,0.0,0.0,0.0,0.0,0.0,0.0,0.0,0.0,0.0,0.0,0.0,0.0,0.0,0.0,0.0,0.0,0.0,0.0,0.0,0.0,0.0,0.0],[0.5066,0.719,0.7299,0.7161,0.9215,0.7433,0.5465,0.5376,0.4836,0.3738,0.1932,0.2099,0.0,0.0,0.0,0.0,0.0,0.0,0.0,0.0,0.0,0.0,0.0,0.0,0.0,0.0,0.0,0.0,0.0,0.0,0.0,0.0,0.0,0.0,0.0,0.0,0.0,0.0,0.0],[0.0,0.0,0.0,0.0,0.0,0.0,0.4818,0.5688,0.4832,0.3833,0.5303,0.461,0.0,0.0,0.0,0.0,0.0,0.0,0.0,0.0,0.0,0.0,0.0,0.0,0.0,0.0,0.0,0.0,0.0,0.0,0.0,0.0,0.0,0.0,0.0,0.0,0.0,0.0,0.0],[0.0,0.0,0.0,0.0,0.0,0.0,0.0,0.0,0.0,0.0,0.3395,0.313,0.0,0.0,0.0,0.0,0.0,0.0,0.0,0.0,0.0,0.0,0.0,0.0,0.0,0.0,0.0,0.0,0.0,0.0,0.0,0.0,0.0,0.0,0.0,0.0,0.0,0.0,0.0],[0.0,0.0,0.0,0.0,0.0,0.0,0.0,0.0,0.0,0.0,0.0,0.0,0.0,0.0,0.0,0.0,0.1456,0.1298,0.0,0.0,0.0,0.0,0.0,0.0,0.0,0.0,0.0,0.0,0.0,0.0,0.0,0.0,0.0,0.0,0.0,0.0,0.0,0.0,0.0],[0.0,0.422,0.4047,0.2817,0.0,0.0,0.0,0.0,0.0,0.0,0.0,0.0,0.0,0.0,0.0,0.0,0.0,0.0,0.0,0.0,0.0,0.0,0.0,0.0,0.0,0.0,0.0,0.0,0.0,0.0,0.0,0.0,0.0,0.0,0.0,0.0,0.0,0.0,0.0],[0.0,0.0,0.0,0.2538,0.2764,0.2303,0.2878,0.2784,0.0,0.0,0.0,0.0,0.0,0.0,0.0,0.0,0.0,0.0,0.0,0.0,0.0,0.0,0.0,0.0,0.0,0.0,0.0,0.0,0.0,0.0,0.0,0.0,0.0,0.0,0.0,0.0,0.0,0.0,0.0],[0.4921,0.7249,0.7419,0.5114,0.0,0.0,0.0,0.0,0.0,0.0,0.0,0.0,0.4814,0.0,0.0,0.0,0.0,0.0,0.5137,0.6222,0.6378,0.392,0.3638,0.0,0.0,0.0,0.0,0.0,0.0,0.0,0.0,0.0,0.0,0.0,0.0,0.0,0.0,0.0,0.0],[0.6357,0.6997,0.5452,0.4341,0.5262,0.4301,0.4066,0.5724,0.5516,0.0,0.0,0.0,0.0,0.0,0.0,0.0,0.0,0.0,0.0,0.0,0.0,0.4299,0.8413,0.0,0.0,0.0,0.0,0.0,0.0,0.0,0.0,0.0,0.0,0.0,0.0,0.0,0.0,0.0,0.0],[0.4999,0.0,0.0,0.0,0.0,0.0,0.0,0.0,0.0,0.0,0.0,0.0,0.0,0.0,0.0,0.0,0.0,0.0,0.0,0.0,0.0,0.0,0.0,0.0,0.0,0.0,0.0,0.0,0.0,0.0,0.0,0.0,0.0,0.0,0.0,0.0,0.0,0.0,0.0],[0.0,0.0,0.0,0.0,0.0,0.0,0.0,0.0,0.0,0.0,0.0,0.0,0.0,0.0,0.0,0.0,0.0,0.0,0.0,0.0,0.5701,0.5591,0.3598,0.3999,0.5661,0.0,0.0,0.0,0.0,0.0,0.0,0.0,0.0,0.0,0.0,0.0,0.0,0.0,0.0],[0.0,0.0,0.0,0.0,0.0,0.0,0.0,0.0,0.0,0.0,0.0,0.0,0.0,0.0,0.0,0.0,0.0,0.0,0.0,0.0,0.0,0.0,0.1944,0.0,0.0,0.0,0.349,0.3614,0.9249,0.6885,1.184,0.809,0.6443,0.5504,0.6768,0.594,0.4738,0.3444,0.0],[0.0,0.0,0.0,0.0,0.0,0.0,0.0,0.0,0.0,0.0,0.0,0.0,0.0,0.0,0.0,0.0,0.0,0.0,0.0,0.0,0.0,0.0,0.0,0.2435,0.4041,0.4902,0.6297,0.4699,0.0,0.0,0.0,0.0,0.0,0.0,0.0,0.0,0.0,0.0,0.0],[0.0,0.0,0.0,0.0,0.0,0.0,0.0,0.0,0.0,0.0,0.0,0.0,0.0,0.0,0.0,0.0,0.0,0.0,0.4907,0.4793,0.4421,0.2984,0.0,0.0,0.0,0.0,0.0,0.0,0.0,0.0,0.0,0.0,0.0,0.0,0.0,0.0,0.0,0.0,0.0],[0.0,0.0,0.0,0.0,0.0,0.0,0.0,0.0,0.5565,0.0,0.0,0.0,0.0,0.0,0.0,0.0,0.0,0.0,0.0,0.0,0.0,0.0,0.0,0.0,0.0,0.0,0.0,0.0,0.0,0.0,0.0,0.0,0.0,0.0,0.0,0.0,0.0,0.0,0.0],[0.0,0.0,0.0,0.0,0.0,0.0,0.0,0.0,0.0,0.0,0.0,0.0,0.0,0.0,0.0,1.1705,0.8657,0.0,0.0,0.0,0.0,0.0748,0.0,0.0,0.5781,0.5298,0.3949,0.4142,0.5003,0.2843,0.3,0.0,0.0,0.0,0.0,0.0,0.0,0.0,0.0],[0.0,0.0,0.0,0.0,0.0,0.0,0.0,0.0,0.0,0.0,0.0,0.0,0.2033,0.2024,0.2261,0.2474,0.2954,0.0,0.0,0.0,0.0,0.0,0.0,0.0,0.0,0.0,0.0,0.0,0.0,0.0,0.0,0.0,0.0,0.0,0.0,0.0,0.0,0.0,0.0],[0.0,0.0,0.0,0.0,0.0,0.0,0.0,0.0,0.0,0.0,0.0,0.0,0.4822,0.5088,0.4909,0.466,0.8726,0.5559,0.5412,0.5843,0.7673,0.6374,0.5948,0.478,0.6149,0.5229,0.5695,0.5043,0.5483,0.5049,0.0,0.0,0.0,0.0,0.0,0.0,0.0,0.0,0.0],[0.0,0.0,0.0,0.0,0.0,0.0,0.0,0.0,0.0,0.0,0.0,0.0,0.0,0.0,0.0,0.0,0.0,0.0,0.0,0.0,0.0,0.0,0.0,0.0,0.0,0.0,0.0,0.0,0.0,0.0,0.0,0.6066,0.9775,1.0103,0.7403,0.0,0.0,0.0,0.0],[0.0,0.0,0.0,0.0,0.0,0.0,0.4498,0.4455,0.4681,0.6714,0.6728,0.6686,0.5015,0.675,0.7025,0.7708,0.685,0.5133,0.4539,0.483,0.0,0.0,0.0,0.0,0.0,0.0,0.0,0.0,0.0,0.0,0.0,0.0,0.0,0.0,0.0,0.0,0.0,0.0,0.0],[0.0,0.0,0.0,0.0,0.0,0.0,0.0,0.0,0.0,0.0,0.0,0.0,0.0,0.0,0.0,0.0,0.5705,0.5087,0.5677,0.6751,0.7505,0.6872,0.7437,0.3889,0.0,0.0,0.0,0.0,0.0,0.0,0.0,0.0,0.0,0.0,0.0,0.0,0.0,0.0,0.0],[0.0,0.0,0.0,0.0,0.0,0.0,0.0,0.0,0.0,0.0,0.0,0.0,0.4495,0.4239,0.5039,0.6333,0.9666,0.6046,0.5129,0.505,0.0,0.0,0.0,0.0,0.0,0.0,0.0,0.0,0.0,0.0,0.0,0.0,0.0,0.0,0.0,0.0,0.0,0.0,0.0],[0.0,0.0,0.2303,0.314,0.3238,0.1946,0.0392,0.0,0.0,0.0,0.0,0.0,0.0,0.0,0.0,0.0,0.0,0.0,0.0,0.0,0.0,0.0,0.0,0.0,0.0,0.0,0.0,0.0,0.0,0.0,0.0,0.0,0.0,0.0,0.0,0.0,0.0,0.0,0.0],[0.0,0.0,0.0,0.0,0.0,0.0,0.0,0.0,0.0,0.0,0.0,0.0,0.0,0.0,0.0,0.0,0.0,0.0,0.0,0.0,0.0,0.0,0.0,0.0,0.0,0.0,0.0,0.2886,0.0,0.0,0.0,0.0,0.0,0.0,0.0,0.0,0.0,0.0,0.0],[0.2656,0.4178,0.0,0.0,0.0,0.0,0.0,0.0,0.0,0.0,0.0,0.0,0.0,0.0,0.0,0.0,0.0,0.0,0.0,0.0,0.0,0.0,0.0,0.0,0.0,0.0,0.0,0.0,0.0,0.0,0.0,0.0,0.0,0.0,0.0,0.0,0.0,0.0,0.0],[0.2085,0.2531,0.0,0.0,0.0,0.0,0.0,0.0,0.0,0.0,0.0,0.0,0.0,0.0,0.0,0.0,0.0,0.0,0.0,0.0,0.0,0.0,0.0,0.0,0.0,0.0,0.0,0.0,0.0,0.0,0.0,0.0,0.0,0.0,0.0,0.0,0.0,0.0,0.0],[0.0,0.0,0.0,0.0,0.0,0.0,0.4947,0.2983,0.0,0.0,0.0,0.0,0.0,0.0,0.0,0.0,0.0,0.0,0.0,0.0,0.0,0.0,0.0,0.0,0.0,0.0,0.0,0.0,0.0,1.0498,0.0,0.0,0.0,0.0,0.0,0.0,0.0,0.0,0.0],[0.4255,0.5573,0.5348,0.5174,0.518,0.3655,0.0,0.0,0.0,0.0,0.0,0.0,0.0,0.0,0.0,0.0,0.0,0.0,0.0,0.0,0.0,0.0,0.0,0.0,0.0,0.0,0.0,0.0,0.0,0.0,0.0,0.0,0.0,0.0,0.0,0.0,0.0,0.0,0.0],[0.0,0.0,0.0,0.0,0.0,0.0,0.0,0.0,0.0,0.0,0.0,0.0,0.0,0.0,0.0,0.0,0.0,0.0,0.0,0.0,0.5253,0.3956,0.6432,0.7663,0.5409,0.4252,0.4266,0.3764,0.2995,0.0,0.0,0.0,0.0,0.0,0.0,0.0,0.0,0.0,0.0],[0.0,0.0,0.0,0.0,0.0,0.0,0.0,0.0,0.0,0.0,0.0,0.0,0.0,0.0,0.0,0.0,0.5119,0.4432,0.4002,0.4589,0.5335,0.437,0.0,0.0,0.0,0.0,0.0,0.0,0.0,0.0,0.4004,0.7362,0.6213,0.0,0.0,0.0,0.0,0.0,0.0],[0.1898,0.4537,0.5893,0.3081,0.3162,0.298,0.2722,0.295,0.3486,0.2556,0.0,0.0,0.0,0.0,0.0,0.0,0.0,0.0,0.0,0.0,0.0,0.0,0.0,0.0,0.0,0.0,0.0,0.0,0.0,0.0,0.0,0.0,0.0,0.0,0.0,0.0,0.0,0.0,0.0],[0.7432,0.688,0.2652,0.361,0.4223,0.2372,0.0,0.0,0.0,0.0,0.0,0.0,0.0,0.0,0.0,0.0,0.0,0.3378,0.4603,0.4739,0.3135,0.2221,0.0,0.0,0.0,0.0,0.0,0.0,0.0,0.0,0.0,0.0,0.0,0.0,0.0,0.0,0.0,0.0,0.0],[0.2835,0.2906,0.0,0.0,0.0,0.0,0.0,0.0,0.0,0.0,0.0,0.0,0.0,0.3416,0.0,0.0,0.0,0.0,0.0,0.0,0.0,0.0,0.0,0.0,0.0,0.0,0.0,0.0,0.0,0.0,0.0,0.0,0.0,0.0,0.0,0.0,0.0,0.0,0.0],[0.0,0.0,0.0,0.0,0.0,0.0,0.0,0.0,0.0,0.0,0.0,0.0,0.0,0.0,0.0,0.0,0.0,0.0,0.0,0.0,0.3873,0.386,0.0,0.0,0.0,0.0,0.0,0.0,0.0,0.0,0.0,0.0,0.0,0.0,0.0,0.0,0.0,0.0,0.0],[0.0,0.0,0.0,0.0,0.1234,0.2104,0.2279,0.2326,0.0,0.0,0.0,0.0,0.0,0.0,0.0,0.0,0.0,0.0,0.0,0.0,0.0,0.0,0.0,0.0,0.0,0.0,0.0,0.0,0.0,0.0,0.0,0.0,0.0,0.0,0.0,0.0,0.0,0.0,0.0],[0.4622,0.4257,0.3922,0.3013,0.0,0.0,0.0,0.0,0.0,0.0,0.0,0.0,0.0,0.0,0.0,0.0,0.0,0.0,0.0,0.0,0.0,0.0,0.0,0.0,0.0,0.0,0.0,0.0,0.0,0.0,0.0,0.0,0.0,0.0,0.0,0.0,0.0,0.0,0.0],[0.7582,0.5748,0.5365,0.4746,0.6759,0.6109,0.0,0.0,0.0,0.0,0.0,0.0,0.0,0.0,0.0,0.0,0.0,0.0,0.0,0.0,0.0,0.0,0.0,0.2189,0.5324,0.457,0.0,0.0,0.0,0.4564,0.4295,0.4785,0.6519,0.71,0.0,0.0,0.0,0.0,0.0],[0.0,0.0,0.0,0.0,0.0,0.0,0.0,0.0,0.0,0.0,0.0,0.0,0.0,0.0,0.0,0.0,0.0,0.0,0.0,0.0,0.0,0.0,0.0,0.0,0.0,0.2419,0.4791,0.3375,0.3269,0.4434,0.0,0.0,0.0,0.0,0.0,0.0,0.0,0.0,0.0],[0.0,0.211,0.2855,0.2274,0.4024,0.3366,0.4194,0.4375,0.4208,0.7348,0.8645,0.876,0.6777,0.9399,0.6672,0.6645,0.0,0.0,0.0,0.0,0.0,0.0,0.0,0.0,0.0,0.0,0.0,0.0,0.0,0.0,0.0,0.0,0.0,0.0,0.0,0.0,0.0,0.0,0.0],[0.0,0.0,0.0,0.0,0.0,0.0,0.0,0.0,0.0,0.0,0.0,0.0,0.0,0.0,0.0,0.342,0.0,0.0,0.1782,0.0501,0.0,0.0,0.0,0.0,0.0,0.0,0.0,0.0,0.0,0.0,0.0,0.0,0.0,0.0,0.0,0.0,0.0,0.0,0.0],[0.0,0.0,0.0,0.0,0.0,0.0,0.0,0.0,0.0,0.0,0.0,0.0,0.0,0.0,0.0,0.0,0.0,0.0,0.2828,0.2777,0.0,0.0,0.0,0.0,0.0,0.0,0.0,0.0,0.0,0.0,0.0,0.0,0.0,0.0,0.0,0.0,0.0,0.0,0.0],[0.2978,0.403,0.0,0.0,0.0,0.0,0.0,0.0,0.0,0.0,0.0,0.0,0.0,0.0,0.0,0.0,0.0,0.0,0.0,0.0,0.0,0.0,0.0,0.0,0.0,0.0,0.0,0.0,0.0,0.0,0.0,0.0,0.0,0.0,0.0,0.0,0.0,0.0,0.0],[0.0,0.0,0.0,0.0,0.0,0.0,0.0,0.0,0.0,0.0,0.0,0.0,0.0,0.0,0.0,0.0,0.0,0.0,0.0,0.0,0.0,0.0,0.0,0.0,0.0,0.0,0.5606,0.6035,0.5213,0.6164,0.756,0.445,0.2111,0.2168,0.0,0.0,0.0,0.0,0.0],[0.0,0.0,0.0,0.0,0.0,0.0,0.0,0.0,0.1818,0.4379,0.512,0.495,0.4721,0.5039,0.5056,0.5092,0.6864,0.4579,0.3939,0.4062,0.0,0.0,0.0,0.0,0.0,0.0,0.0,0.0,0.0,0.0,0.0,0.0,0.0,0.0,0.0,0.0,0.0,0.0,0.0],[0.0,0.0,0.0,0.0,0.0,0.0,0.0,0.0,0.0,0.0,0.0,0.0,0.0,0.0,0.0,0.0,0.0,0.0,0.0,0.0,0.0,0.0,0.0,0.0,0.0,0.2745,0.3199,0.1503,0.0291,0.0,0.0,0.0,0.0,0.0,0.0,0.0,0.0,0.0,0.0],[0.0,0.0,0.0,0.0,0.0,0.2614,0.3916,0.5142,0.6188,0.5204,0.6154,0.7928,0.8065,0.8433,0.6662,0.5726,0.0,0.0,0.0,0.0,0.0,0.0,0.0,0.0,0.0,0.0,0.0,0.0,0.2365,0.0,0.0,0.0,0.0,0.0,0.0,0.0,0.0,0.0,0.0],[0.0,0.0,0.0,0.0,0.0,0.0,0.0,0.0,0.0,0.0,0.0,0.0,0.0,0.0,0.0,0.0,0.0,0.0,0.0,0.0,0.0,0.0,0.0,0.0,0.0,0.0,0.0,0.0,0.0,0.4055,0.656,0.9423,0.7403,0.7979,0.9341,0.5713,0.0,0.0,0.0],[0.0,0.0,0.0,0.0,0.0,0.0,0.0,0.0,0.0,0.0,0.0,0.0,0.0,0.0,0.0,0.0,0.0,0.0,0.0,0.0,0.0,0.0,0.0,0.0,0.531,0.7191,0.8248,1.2313,1.1276,0.3971,0.3403,0.3719,0.5197,0.4092,0.0,0.0,0.0,0.0,0.0],[0.0,0.0,0.0,0.0,0.0,0.0,0.1438,0.2502,0.3023,0.4051,0.3789,0.3709,0.4212,0.4527,0.4019,0.5415,0.6397,0.4954,0.5141,0.5214,0.5243,0.3729,0.2919,0.2163,0.1444,0.1698,0.361,0.4154,0.5394,0.8552,0.5608,0.0,0.0,0.0,0.0,0.0,0.0,0.0,0.0],[0.0,0.0,0.0,0.0,0.0,0.0,0.503,0.0,0.0,0.0,0.0,0.0,0.0,0.0,0.0,0.0,0.0,0.0,0.0,0.0,0.0,0.0,0.0,0.9461,0.0,0.0,0.0,0.0,0.0,0.0,0.0,0.5405,0.8794,0.8738,1.1804,1.1139,0.0,0.0,0.0],[0.0,0.3629,0.4356,0.6083,0.6747,0.5969,0.2565,0.298,0.0,0.4986,0.5457,0.6857,0.684,0.6463,0.5697,0.5602,0.5834,0.5234,0.5746,0.5813,0.3898,0.0,0.0,0.0,0.0,0.0,0.0,0.0,0.0,0.0,0.0,0.0,0.0,0.0,0.0,0.0,0.0,0.0,0.0],[0.0,0.0,0.0,0.0,0.0,0.0,0.0,0.0,0.0,0.0,0.0,0.0,0.0,0.0446,0.0,0.0,0.0,0.0,0.0,0.0,0.0,0.0,0.0,0.0,0.0,0.0,0.0,0.0,0.0,0.0,0.0,0.0,0.0,0.0,0.0,0.0,0.0,0.0,0.0],[0.4442,0.5579,0.7529,0.5573,0.4417,0.4949,0.5361,0.6193,0.5751,0.4125,0.0,0.0,0.0,0.0,0.0,0.0,0.0,0.0,0.0,0.0,0.0,0.0,0.0,0.0,0.0,0.0,0.0,0.0,0.0,0.0,0.0,0.0,0.0,0.0,0.0,0.0,0.0,0.0,0.0],[0.0,0.0,0.0,0.0,0.0,0.0,0.4595,0.5639,0.0,0.0,0.0,0.0,0.0,0.0,0.0,0.0,0.0,0.0,0.0,0.0,0.0,0.0,0.0,0.0,0.0,0.0,0.0,0.0,0.0,0.0,0.0,0.0,0.0,0.0,0.0,0.0,0.0,0.0,0.0],[0.0,0.0,0.0,0.3629,0.0,0.0,0.0,0.0,0.0,0.0,0.0,0.0,0.0,0.0,0.0,0.0,0.0,0.0,0.0,0.0,0.0,0.0,0.0,0.0,0.0,0.0,0.0,0.0,0.0,0.0,0.0,0.0,0.0,0.0,0.0,0.0,0.0,0.0,0.0],[0.0,0.0,0.0,0.0,0.0,0.0,0.0,0.0,0.0,0.0,0.0,0.0,0.0,0.0,0.0,0.0,0.0,0.1907,0.2646,0.2191,0.0,0.0,0.0,0.0,0.0,0.0,0.0,0.0,0.0,0.0,0.0,0.0,0.0,0.0,0.0,0.0,0.0,0.0,0.0],[1.1429,1.0246,1.0589,0.8915,1.1073,0.9279,0.0,0.0,0.0,0.0,0.0,0.0,0.0,0.0,0.0,0.0,0.0,0.0,0.0,0.0,0.0,0.0,0.0,0.0,0.0,0.0,0.0,0.0,0.0,0.0,0.0,0.0,0.0,0.0,0.0,0.0,0.0,0.0,0.0],[0.0,0.0,0.0,0.0,0.0,0.0,0.0,0.0,0.0,0.0,0.0,0.0,0.0,0.0,0.0,0.0,0.0,0.0,0.0,0.0,0.0,0.0,0.0,0.0,0.0,0.3894,0.6065,0.0,0.0,0.0,0.0,0.0,0.0,0.0,0.0,0.0,0.0,0.0,0.0],[0.8973,0.8239,0.0,0.0,0.6291,0.0,0.0,0.0,0.0,0.0,0.0,0.0,0.0,0.0,0.0,0.0,0.0,0.0,0.0,0.0,0.0,0.0,0.0,0.0,0.0,0.0,0.0,0.0,0.0,0.0,0.0,0.0,0.0,0.0,0.0,0.0,0.0,0.0,0.0],[0.0,0.0,0.0,0.0,0.0,0.0,0.0,0.0,0.0,0.0,0.0,0.0,0.0,0.0,0.0,0.0,0.0,0.0,0.0,0.0,0.0,0.0,0.0,0.0,0.0,0.3847,0.9159,0.92,1.1421,1.0079,0.9585,0.6554,0.0,0.0,0.0,0.0,0.0,0.0,0.0],[0.0,0.0,0.0,0.0,0.0,0.0,0.6932,0.7117,0.0,0.0,0.0,0.0,0.0,0.0,0.0,0.0,0.5743,0.6762,0.6099,0.7278,0.9443,0.8514,0.771,0.7803,0.6299,0.5399,0.5288,0.0,0.0,0.0,0.0,0.0,0.0,0.0,0.0,0.0,0.0,0.0,0.0],[0.0,0.0,0.0,0.0,0.6856,0.684,0.6896,0.5525,0.6646,0.5498,0.5364,0.6285,0.0,0.0,0.0,0.0,0.0,0.0,0.0,0.0,0.0,0.0,0.0,0.0,0.0,0.0,0.6397,0.5636,0.371,0.2184,0.0,0.0,0.0,0.0,0.0,0.0,0.0,0.0,0.0],[0.0,0.0,0.0,0.0,0.0,0.0,0.0,0.0,0.5054,0.4547,0.4436,0.438,0.2854,0.0,0.0,0.0,0.0,0.0,0.0,0.0,0.0,0.0,0.0,0.0,0.0,0.0,0.0,0.0,0.0,0.0,0.0,0.0,0.0,0.0,0.0,0.0,0.0,0.0,0.0],[0.0,0.0,0.0,0.0,0.0,0.0,0.0,0.0,0.0,0.0,0.0,0.0,0.0,0.0,0.0,0.0,0.6696,0.6277,0.6425,0.5564,0.7092,0.5355,0.5586,0.2805,0.0,0.0,0.0,0.0,0.0,0.0,0.0,0.0,0.0,0.0,0.0,0.0,0.0,0.0,0.0],[0.0,0.0,0.0,0.0,0.0,0.1847,0.5357,0.5896,0.9575,1.5302,1.5179,1.6785,1.4087,1.1574,0.8149,0.5641,0.7895,0.5816,0.5635,0.5519,0.6291,0.5411,0.6301,0.6515,0.4375,0.0,0.0,0.0,0.0,0.0,0.0,0.0,0.0,0.0,0.0,0.0,0.0,0.0,0.0],[0.0,0.0,0.0,0.0,0.0,0.1419,0.5376,0.6996,0.7038,0.0,0.0,0.0,0.0,0.0,0.0,0.0,0.0,0.0,0.0,0.0,0.0,0.0,0.0,0.0,0.0,0.0,0.0,0.0,0.0,0.0,0.0,0.0,0.0,0.0,0.0,0.0,0.0,0.0,0.0],[0.0,0.0,0.0,0.0,0.0,0.0,0.0,0.0,0.0,0.0,0.0,0.0,0.0,0.0,0.0,0.0,0.0,0.0,0.0,0.0,0.0,0.0,0.0,0.0,0.0,0.0,0.0,0.0,0.0,0.0,0.0,0.0,0.0,0.0,0.0,0.3191,0.3049,0.0,0.0],[0.0,0.0,0.0,0.0,0.0,0.0,0.0,0.0,0.0,0.0,0.0,0.0,0.0,0.0,0.0,0.0,0.0,0.0,0.0,0.0,0.0,0.0,0.0,0.0,0.0,0.0,0.0,0.0,0.0,0.2117,0.2295,0.3022,0.3008,0.2905,0.4801,0.4823,0.4363,0.0,0.0],[0.0,0.0,0.7792,0.7246,0.987,1.0155,1.0583,1.017,0.0,0.2504,0.207,0.2136,0.0,0.0,0.0,0.0,0.6241,0.6093,0.7035,0.645,0.8131,0.6832,0.7299,0.64,0.8541,0.8663,0.0,0.0,0.0,0.0,0.0,0.0,0.0,0.0,0.0,0.0,0.0,0.0,0.0],[0.3203,0.3344,0.0,0.0,0.0,0.0,0.0,0.0,0.3027,0.2203,0.2234,0.2299,0.2584,0.0,0.0,0.0,0.0,0.0,0.0,0.0,0.2299,0.2528,0.2389,0.3074,0.5494,0.5687,0.4025,0.0,0.0,0.0,0.0,0.0,0.0,0.0,0.0,0.0,0.0,0.0,0.0],[0.0,0.0,0.0,0.0,0.0,0.0,0.0,0.0,0.0,0.0,0.0,0.0,0.0,0.0,0.0,0.0,0.0,0.0,0.0,0.0,0.0,0.0,0.3293,0.3789,0.2554,0.2508,0.3563,0.8714,0.4444,0.0,0.0,0.0,0.0,0.0,0.0,0.0,0.0,0.0,0.0],[0.7707,0.5555,0.0,0.6249,0.0,0.7221,0.0,0.3689,0.6026,0.5225,0.5242,0.4634,0.4537,0.7214,0.0,0.0,0.0,0.4845,0.4607,0.4455,0.0,0.0,0.0,0.0,0.0,0.0,0.0,0.0,0.0,0.0,0.0,0.0,0.3315,0.3565,0.0,0.0,0.0,0.0,0.0],[0.0,0.5313,1.1065,0.0,0.0,0.0,0.0,0.0,0.0,0.0,0.0,0.0,0.0,0.0,0.0,0.0,0.0,0.0,0.0,0.0,0.0,0.0,0.0,0.0,0.0,0.0,0.0,0.0,0.0,0.0,0.0,0.0,0.0,0.0,0.0,0.0,0.0,0.0,0.0],[0.0,0.0,0.0,0.0,0.0,0.0,0.0,0.0,0.0,0.0,0.0,0.0,0.0,0.0,0.0,0.0,0.0,0.0,0.0,0.0,0.0,0.0,0.0,0.0,0.4371,0.0,0.0,0.0,0.0,0.0,0.0,0.0,0.0,0.0,0.0,0.0,0.0,0.0,0.0],[0.0,0.0,0.0,0.0,0.0,0.0,0.5904,0.6471,0.0,0.0,0.0,0.0,0.0,0.0,0.0,0.0,0.3566,0.5082,0.6174,0.5743,0.9259,0.7022,0.7065,0.0,0.0,0.2876,0.0,0.0,0.0,0.0,0.0,0.0,0.0,0.0,0.0,0.0,0.0,0.0,0.0],[0.8963,0.9277,0.0,0.0,0.6302,0.6612,0.7284,0.7142,0.7392,0.6724,0.7658,0.7946,1.2992,2.1254,0.6919,1.0139,0.0,0.2383,0.2308,0.2359,0.555,0.5465,0.5825,0.6202,0.5458,0.0,0.0,0.0,0.0,0.0,0.0,0.9954,1.0908,0.7786,0.0,0.0,0.0,0.0,0.0],[0.0,0.0,0.0,0.0,0.0,0.6676,0.0,0.0,0.0,0.0,0.0,0.0,0.0,0.0,0.0,0.0,0.0,0.0,0.0,0.0,0.0,0.0,0.0,0.1881,0.9173,0.0,0.0,0.0,0.0,0.461,1.001,0.5968,0.867,1.0053,0.7569,0.0,0.0,0.0,0.0],[0.8991,0.9241,0.0506,0.6335,0.8553,0.9204,0.9669,1.6713,1.6942,1.499,1.7104,1.6027,0.6906,0.1293,0.0,0.0,0.0,0.32,0.517,0.5168,0.516,0.4895,0.4878,0.4387,0.2976,0.1298,0.0,0.0,0.0,0.0,0.2388,0.2148,0.0,0.0,0.0,0.0,0.0,0.0,0.0],[0.8663,0.9028,0.0,0.0,0.0,0.0,0.0,0.0,0.0,0.0,0.4418,0.4462,0.4465,0.3833,0.0,0.0,0.0,0.0,0.0,0.0,0.0,0.0,0.0,0.0,0.0,0.0,0.0,0.0,0.0,0.0,0.0,0.0,0.0,0.0,0.0,0.0,0.0,0.0,0.0],[0.0,0.0,0.0,0.0,0.0,0.0,0.0,0.4333,0.4286,0.5075,0.4341,0.3958,0.0,0.0,0.0,0.0,0.0,0.0,0.0,0.0,0.0,0.3435,0.4408,0.5004,0.0,0.0,0.0,0.0,0.0,0.0,0.0,0.0,0.0,0.0,0.0,0.0,0.0,0.0,0.0],[0.0,0.0,0.0,0.0,0.0,0.0,0.0,0.0,0.0,0.0,0.0,0.0,0.7811,0.7814,1.0316,1.2292,0.8554,0.8412,0.6683,0.5968,0.4256,0.3655,0.0,0.0,0.0,0.0,0.0,0.0,0.9235,1.2823,0.9946,0.0,0.0,0.0,0.0,0.0,0.0,0.0,0.0],[0.0,0.0,0.0,0.0,0.0,0.0,0.0,0.0,0.0,0.0,0.0,0.0,0.0,0.2203,0.7673,0.7592,0.9658,0.6049,0.0,0.0,0.0,0.0,0.2332,0.2481,0.4504,0.0,0.0,0.0,0.0,0.0,0.0,0.0,0.0,0.0,0.0,0.0,0.0,0.0,0.0],[0.0,0.0,0.0,0.0,0.0,0.0,0.0,0.0,0.0,0.0,0.0,0.0,0.0,0.0,0.0,0.0,0.1664,0.4164,0.0,0.0,0.0,0.0,0.0,0.0,0.0,0.0,0.0,0.0,0.0,0.1834,0.3988,0.4399,0.3855,0.3796,0.0,0.0,0.0,0.0,0.0],[0.0,0.0,0.0,0.0,0.0,0.0,0.0,0.657,0.4838,0.0,0.0,0.0,0.0,0.0,0.0,0.0,0.0,0.0,0.0,0.0,0.0,0.0,0.0,0.0,0.0,0.0,0.0,0.0,0.0,0.0,0.0,0.0,0.0,0.0,0.0,0.0,0.0,0.0,0.0],[0.0,0.0,0.0,0.0,0.0,0.0,0.0,0.0,0.0,0.0,0.0,0.0,0.0,0.0,0.0,0.0,0.0,0.0,0.0612,0.0658,0.0441,0.0471,0.053,0.0486,0.0,0.0,0.0,0.0,0.0,0.0,0.0,0.0,0.0,0.0,0.0,0.0,0.0,0.0,0.0],[0.0,0.0,0.0,0.0,0.0,0.0,0.0,0.0,0.0,0.1757,0.2278,0.2037,0.2146,0.604,0.5791,0.5324,0.0,0.4591,0.5029,0.5086,0.7363,0.887,0.2811,0.0,0.0,0.0,0.0,0.0,0.0,0.0,0.0,0.0,0.0,0.0,0.0,0.0,0.0,0.0,0.0],[0.0,0.0,0.0,0.0,0.0,0.0,0.0,0.0,0.0,0.0,0.0,0.0,0.0,0.0,0.0,0.0,0.0,0.0,0.0,0.0,0.0,0.0,0.0,0.0,0.0,0.0,0.0,0.0,0.0,0.0,0.0,0.0,0.0,0.0,0.0,0.2291,0.0,0.0,0.0],[0.0,0.0,0.0,0.0,0.0,0.0,0.0,0.0,0.0,0.0,0.0,0.0,0.7696,0.7669,0.9186,0.6876,0.0,0.0,0.0,0.0,0.0,0.0,0.0,0.0,0.0,0.0,0.0,0.0,0.0,0.0,0.0,0.0,0.0,0.0,0.0,0.0,0.0,0.0,0.0],[0.0,0.0,0.0,0.0,0.0,0.0,0.0,0.0,0.0,0.0,0.0,0.0,0.0,0.0,0.0,0.0,0.0,0.0,0.0,0.0,0.0,0.0,0.0,0.0,0.0,0.0,0.0,0.0,0.0,0.0,0.0,0.0,0.0,0.0,0.0,0.5972,0.5236,0.2766,0.0],[0.0,0.0,0.0,0.0,0.0,0.0,0.0,0.0,0.0,0.0,0.0,0.0,0.0,0.0,0.0,0.0,0.0,0.0,0.0886,0.0879,0.3136,0.2494,0.0,0.0,0.0,0.0,0.0,0.0,0.0,0.0,0.2727,0.2485,0.4324,0.4153,0.0,0.0,0.0,0.0,0.0],[0.7748,0.3391,0.0,0.0,0.0,0.0,0.0,0.0,0.0,0.0,0.0,0.0,0.0,0.0,0.0,0.0,0.0,0.0,0.0,0.0,0.0,0.0,0.0,0.0,0.0,0.0,0.0,0.0,0.0,0.0,0.0,0.0,0.0,0.0,0.0,0.0,0.0,0.0,0.0],[0.0,0.0,0.0,0.0,0.0,0.0,0.0,0.0,0.0,0.0,0.0,0.0,0.0,0.0,0.0,0.0,0.0,0.0,0.0,0.0,0.0,0.0,0.621,0.5752,0.5011,0.4342,0.3964,0.0,0.0,0.0,0.0,0.0,0.2864,0.4084,0.4429,0.3961,0.0,0.0,0.0],[0.0,0.0,0.0,0.0,0.0,1.6599,1.8115,0.6088,0.7083,0.5253,0.4261,0.5016,0.6837,0.12,0.0,0.0,0.0,0.3137,0.0,0.0,0.0,0.0,0.0,0.0,0.0,0.0,0.0,0.0,0.0,0.0,0.0,0.0,0.0,0.0,0.0,0.0,0.0,0.0,0.0],[0.0,0.0,0.0,0.0,0.0,0.0,0.0,0.0,0.0,0.0,0.2409,0.2559,0.2573,0.0,0.0,0.0,0.0,0.0,0.0,0.0,0.0,0.0,0.0,0.0,0.0,0.0,0.0,0.0,0.0,0.0,0.0,0.0,0.0,0.0,0.0,0.0,0.0,0.0,0.0],[0.0,0.0,0.0,0.0,0.0,0.0,0.0,0.0,0.0,0.0,0.0,0.0,0.0,0.0,0.0,0.0,0.0,0.0,0.0,0.0,0.0,0.0,0.0,0.0,0.0,0.0,0.4456,0.4666,0.3979,0.0,0.0,0.0,0.0,0.0,0.0,0.0,0.0,0.0,0.0],[0.0,0.0,0.0,0.0,0.0,0.0,0.0,0.0,0.0,0.0,0.0,0.0,0.0,0.0,0.0,0.0,0.0,0.0,0.0,0.0,0.0,0.0,0.0,0.0,0.0,0.0,0.2722,0.5666,0.3289,0.0,0.0,0.0,0.0,0.0,0.0,0.0,0.0,0.0,0.0],[0.0,0.0,0.0,0.0,0.0,0.0,0.0,0.0,0.0,0.0,0.0,0.0,0.0,0.0,0.5108,1.2481,0.9028,0.5293,0.5908,0.5599,0.8059,0.5769,0.0,0.0,0.0,0.0,0.0,0.0,0.0,0.0,0.8428,0.0,0.0,0.0,0.0,0.0,0.0,0.0,0.0],[0.0,0.0,0.0,0.0,0.0,0.0,0.0,0.0,0.0,0.0,0.0,0.0,0.0,0.0,1.0963,1.0525,0.0,0.0,0.0,0.0,0.0,0.0,0.0,0.0,0.1971,0.1939,0.2336,0.0,0.0,0.0,0.4048,0.2033,0.0,0.0,0.0,0.0,0.0,0.0,0.0],[0.0,0.0,0.0,0.0,0.0,0.0,0.0,0.0,0.0,0.0,0.0,0.0,0.0,0.0,0.0,0.0,0.5375,0.5771,0.7151,0.7471,0.904,0.775,0.8472,0.8626,0.5665,0.7566,0.6301,0.0,0.0,0.0,0.0,0.0,0.0,0.0,0.0,0.0,0.0,0.0,0.0],[0.0,0.0,0.6318,0.0,0.6444,0.8037,0.0,0.0,0.0,0.0,0.0,0.0,0.0,0.0,0.0,0.0,0.0,0.0,0.0,0.0,0.0,0.0,0.0,0.0,0.0,0.0,0.0,0.0,0.0,0.0,0.0,0.0,0.0,0.0,0.0,0.0,0.0,0.0,0.0],[0.0,0.0,0.0,0.0,0.0,0.0,0.0,0.0,0.0,0.0,0.0,0.0,0.0,0.0,0.0,0.1161,0.0,0.0,0.0,0.0,0.0,0.0,0.0,0.0,0.0,0.0,0.0,0.0,0.0,0.0,0.0,0.0,0.0,0.0,0.0,0.0,0.0,0.0,0.0],[0.6399,0.3806,0.0,0.0,0.0,0.0,0.0,0.0,0.0,0.0,0.0,0.0,0.0,0.0,0.4567,0.4894,0.6693,0.7045,0.5559,0.5701,0.9696,0.9074,1.1249,0.9756,0.5073,0.5858,0.5621,0.0,0.8815,0.0,0.0,0.0,0.8981,0.8066,0.0,0.0,0.0,0.0,0.0],[0.0,0.0,0.0,0.0,0.0,0.0,0.0,0.0,0.0,0.0,0.0,0.0,0.0,0.7674,0.9629,0.9724,0.0,0.0,0.0,0.0,0.0,0.0,0.0,0.0,0.0,0.0,0.0,0.0,0.0,0.0,0.0,0.0,0.0,0.0,0.0,0.0,0.0,0.0,0.0],[0.0,0.0,0.0,0.0,0.6923,0.6703,0.0,0.3687,0.6434,0.5738,0.5605,0.6822,0.0,0.0,0.0,0.0,0.0,0.0,0.0,0.0,0.0,0.0,0.0,0.0,0.0,0.0,0.0,0.0,0.0,0.0,0.0,0.0,0.0,0.0,0.0,0.0,0.0,0.0,0.0],[0.0,0.5619,0.0,0.0,0.0,0.0,0.0,0.0,0.0,0.0,0.0,0.0,0.0,0.0,0.0,0.0,0.0,0.0,0.0,0.0,0.0,0.0,0.0,0.0,0.0,0.0,0.0,0.0,0.0,0.0,0.0,0.0,0.0,0.0,0.0,0.0,0.0,0.0,0.0],[0.0,0.0,0.0,0.0,0.0,0.0,0.0,0.0,0.0,0.0,0.0,0.0,0.0,0.0,0.0,0.0,0.0,0.525,0.5895,0.5965,0.5324,0.3968,0.0,0.0,0.0,0.0,0.0,0.0,0.0,0.0,0.0,0.0,0.0,0.0,0.0,0.0,0.0,0.0,0.0],[0.0,0.0,0.0,0.0,0.0,0.0,0.0,0.0,0.0,0.1691,0.2503,0.2595,0.3659,0.0,0.0,0.0,0.0,0.0,0.0,0.0,0.5554,0.5806,0.6412,0.7378,0.0,0.0,0.0,0.0,0.0,0.0,0.0,0.0,0.0,0.0,0.0,0.0,0.0,0.0,0.0],[0.0,0.0,0.0,0.0,0.0,0.0,0.0,0.0,0.0,0.0,0.0,0.0,0.0,0.0,0.5204,0.4936,0.0,0.0,0.0,0.0,0.0,0.0,0.0,0.0,0.0,0.0,0.0,0.0,0.0,0.0,0.0,0.0,0.0,0.0,0.0,0.0,0.0,0.0,0.0],[0.0,0.0,0.0,0.6013,0.0,0.0,0.0,0.0,0.0,0.0,0.0,0.0,0.0,0.0,0.0,0.0,0.0,0.0,0.0,0.0,0.0,0.0,0.0,0.0,0.0,0.0,0.0,0.0,0.0,0.0,0.0,0.0,0.0,0.0,0.3586,0.399,0.3689,0.0,0.0],[0.0,0.0,0.0,0.0,0.0,0.0,0.0,0.0,0.0,0.0,0.0,0.0,0.0,0.0,0.0,0.0,0.0,0.0,0.0,0.0,0.1124,0.0916,0.2027,0.2404,0.2436,0.1755,0.1917,0.4606,0.6901,0.6036,0.5303,0.4134,0.5331,0.5412,0.426,0.4193,0.4294,0.2918,0.0],[0.0,0.0,0.0,0.0,0.0,0.0,0.0,0.0,0.0,0.0,0.0,0.0,0.0,0.0,0.0,0.0,0.0,0.0,0.0,0.0,0.0,0.2523,0.2828,0.3338,0.1986,0.1751,0.0,0.0,0.0,0.0,0.0,0.0,0.0,0.0,0.0,0.0,0.0,0.0,0.0],[0.0,0.0,0.0,0.0,0.0,0.611,0.7061,0.7939,0.7664,0.7162,0.7094,0.9116,0.6444,0.0,0.0,0.0,0.0,0.0,0.0,0.0,0.0,0.0,0.0,0.0,0.0,0.0,0.0,0.0,0.0,0.8356,0.8417,0.8147,0.6926,0.4224,0.6457,0.6913,0.4687,0.0,0.0],[0.6277,0.5165,0.0,0.0,0.61,0.8059,0.7933,0.6112,0.0,0.0,0.0,0.0,0.0,0.0,0.0,0.0,0.0,0.0,0.0,0.0,0.0,0.4477,0.3553,0.0,0.0,0.0,0.0,0.0,0.0,0.0,0.0,0.0,0.0,0.0,0.0,0.0,0.0,0.0,0.0],[0.0,0.0,0.0,0.0,0.0,0.7309,0.0,0.0,0.0,0.0,0.0,0.0,0.0,0.0,0.0,0.0,0.0,0.0,0.0,0.0,0.0,0.0,0.0,0.0,0.0,0.4643,0.4003,0.2491,0.0,0.0,0.0,0.0,0.0,0.0,0.0,0.0,0.0,0.0,0.0],[0.0,0.0,0.6227,0.6381,0.6848,0.6432,0.7214,0.7478,0.0,0.3602,0.5444,0.4877,0.6312,0.5089,0.5523,0.577,0.0,0.0,0.0,0.0,0.0,0.0,0.0,0.0,0.8102,0.7249,0.7129,0.5475,0.82,0.9868,0.5589,0.7333,0.0,0.504,0.0,0.0,0.0,0.0,0.0],[0.0,0.0,0.0,0.0,0.0,0.0,0.0,0.0,0.0,0.0,0.0,0.0,0.0,0.0,0.0,0.0,0.0,0.0,0.0,0.0,0.0,0.0,0.0,0.0,0.0,0.0,0.1733,0.3173,0.1273,0.0,0.0,0.0,0.0,0.0,0.0,0.0,0.1914,0.0,0.0],[0.0,0.0,0.0,0.0,0.0,0.0,0.0,0.0,0.0,0.0,0.0,0.0,0.0,0.0,0.0,0.0,0.0,0.0,0.0,0.0,0.0,0.0,0.0,0.0,0.0,0.0,0.0,0.0,0.0,0.1357,0.0,0.0,0.0,0.0,0.0,0.0,0.0,0.0,0.0],[0.0,0.0,0.0,0.0,0.0,0.0,0.0,0.0,0.0,0.0,0.0,0.0,0.0,0.0,0.0,0.0,0.0,0.0,0.0,0.0,0.0,0.0,0.0,0.0,0.0,0.0,0.0,0.0,0.0,0.0,0.0,0.0,0.0,0.0,0.0,0.0,0.0,0.2948,0.0],[0.0,0.0,0.617,0.6081,0.6546,0.0,0.0,0.0,0.0,0.0,0.0,0.0,0.0,0.0,0.0,0.0,0.0,0.0,0.0,0.0,0.0,0.0,0.0,0.0,0.0,0.0,0.0,0.0,0.0,0.0,0.0,0.0,0.4393,0.5438,0.5359,0.487,0.0,0.0,0.0],[0.0,0.0,0.0,0.0,0.0,0.0,0.0,0.0,0.0,0.0,0.2344,0.2142,0.2261,0.6563,0.972,0.5262,0.7323,0.4658,0.4326,0.4373,0.6612,0.6251,0.4982,0.0,0.0,0.0,0.0,0.0,0.0,0.0,0.0,0.0,0.0,0.0,0.0,0.0,0.0,0.0,0.0],[0.0,0.0,0.0,0.0,0.0,0.0,0.0,0.0,0.6863,0.0,0.449,0.4293,0.4486,0.4861,0.4242,0.0,0.0,0.0,0.0,0.0,0.0,0.0,0.0,0.0,0.0,0.0,0.0,0.0,0.0,0.0,0.0,0.0,0.0,0.0,0.0,0.0,0.0,0.0,0.0],[0.0,0.0,0.0,0.0,0.0,0.0,0.0,0.0,0.0,0.0,0.0,0.0,0.0,0.0,0.0,0.0,0.2206,0.2314,0.1679,0.1644,0.0,0.0,0.0,0.0,0.0,0.0,0.0,0.0,0.2684,0.2506,0.0,0.0,0.0,0.0,0.0,0.0,0.0,0.0,0.0],[0.0,0.0,0.0,0.0,0.0,0.0,0.0,0.0,0.0,0.0,0.0,0.0,0.0,0.0,0.0,0.0,0.0,0.0,0.0,0.0,0.0,0.6285,0.6989,0.7648,0.0,0.0,0.0,0.0,0.0,0.0,0.0,0.0,0.0,0.0,0.0,0.0,0.0,0.0,0.0],[0.0,0.0,0.0,0.0,0.0,0.0,0.0,0.0,0.0,0.0,0.0,0.0,0.0,0.0,0.0,0.0,0.0,0.0,0.0,0.0,0.0,0.0,0.0,0.0,0.0,0.0,0.0,0.523,0.4053,0.219,0.1862,0.0,0.0,0.0,0.0,0.0,0.0,0.0,0.0],[0.0,0.0,0.0,0.0,0.0,0.0,0.0,0.0,0.0,0.0,0.0,0.0,0.0,0.0,0.0,0.0,0.0,0.0,0.0,0.0,0.5132,0.6804,0.5293,0.5301,0.0,0.0,0.0,0.0,0.0,0.0,0.0,0.0,0.0,0.0,0.0,0.0,0.0,0.0,0.0],[0.7504,0.2579,0.0,0.0,0.0,0.7672,0.5442,0.0,0.0,0.0,0.0,0.0,0.0,0.0,0.0,0.0,0.7371,0.5272,0.2365,0.2803,0.0,0.0,0.0,0.0,0.0,0.0,0.0,0.0,0.0,0.0,0.0,0.0,0.0,0.0,0.0,0.0,0.0,0.0,0.0],[0.0,0.2509,0.2724,0.0,0.0,0.0,0.0,0.0,0.0,0.0,0.0,0.0,0.0,0.0,0.0,0.0,0.0,0.0,0.0,0.0,0.0,0.0,0.0,0.0,0.0,0.0,0.0,0.0,0.0,0.0,0.6295,0.6712,0.7123,0.6333,0.6943,0.0,0.0,0.0,0.0],[0.0,0.0,0.0,0.0,0.0,0.0,0.0,0.0,0.0,0.0,0.0,0.0,0.4769,0.6246,0.6448,0.515,0.0,0.0,0.0,0.0,0.0,0.0,0.1237,0.1069,0.0,0.0,0.0,0.0,0.0,0.0,0.0,0.0,0.0,0.0,0.0,0.0,0.0,0.0,0.0],[1.5281,0.5583,0.6055,0.6113,0.6906,0.6937,0.777,0.0,0.0,0.4876,0.477,0.5057,0.7865,0.8999,0.6837,0.5517,0.6663,0.6302,0.5378,0.5211,0.1293,0.1182,0.2666,0.266,0.8207,0.8646,0.8009,0.9241,1.0796,1.4735,1.3085,1.0765,0.8399,1.1784,0.8216,0.0,0.0,0.0,0.0],[0.0,0.0,0.0,0.0,0.4445,0.8228,0.492,0.5443,0.465,0.0,0.0,0.0,0.0,0.0,0.0,0.0,0.0,0.0,0.0,0.0,0.0,0.0,0.0,0.0,0.0,0.0,0.0,0.0,0.0,0.0,0.0,0.0,0.0,0.0,0.0,0.0,0.0,0.0,0.0],[0.0,0.5556,0.6728,0.6385,0.0,0.0,0.6835,0.6425,0.7615,0.6052,0.5225,0.4722,0.6711,0.9028,0.7887,0.8168,0.9338,0.5794,0.5615,0.6344,0.7457,0.0,0.2706,0.2715,0.1945,0.0,0.0,0.0,0.0,0.0,0.0,0.0,0.0,0.0,0.0,0.0,0.0,0.0,0.0],[0.0,0.5516,0.0,0.0,0.0,0.0,0.0,0.0,0.7479,0.6981,0.4767,0.4069,0.0,0.0,0.0,0.0,0.0,0.0,0.0,0.0,0.0,0.0,0.0,0.0,0.0,0.0,0.0,0.0,0.0,0.0,0.0,0.0,0.0,0.0,0.0,0.0,0.0,0.0,0.0],[0.0,0.0,0.0,0.0,0.0,0.0,0.0,0.0,0.0,0.0,0.0,0.0,0.0,0.0,0.0,0.0,0.0,0.0,0.0,0.0,0.0,0.0,0.0,0.0,0.0,0.0,0.0,0.0,0.0,0.1671,0.155,0.1749,0.1515,0.1419,0.1401,0.0,0.0,0.0,0.0],[0.0,0.5892,0.8609,0.0,0.0,0.0,0.0,0.8106,0.7133,0.0,0.0,0.0,0.0,0.0,0.0,0.0,0.0,0.0,0.0,0.0,0.0,0.0,0.0,0.0,0.0,0.0,0.0,0.0,0.0,0.0,0.0,0.0,0.0,0.0,0.0,0.0,0.0,0.0,0.0],[0.9935,1.5738,1.5446,0.0,0.0,0.0,0.0,0.0,1.2021,0.0,0.4855,0.4567,0.4189,0.0,0.0,0.0,0.0,0.0,0.0,0.0,0.0,0.0,0.0,0.0,0.0,0.0,0.0,0.0,0.3053,0.3488,0.4736,0.8044,0.591,0.3029,0.7448,0.3544,0.5238,0.5407,0.0],[0.0,0.0,0.0,0.0,0.0,0.0,0.6353,0.0,0.0,0.0,0.0,0.0,0.0,0.0,0.0,0.0,0.0,0.0,0.0,0.0,0.0,0.0,0.0,0.0,0.0,0.0,0.0,0.0,0.0,0.0,0.0,0.0,0.0,0.0,0.0,0.0,0.0,0.0,0.0],[0.0,0.0,0.5008,0.9337,0.0,0.0,0.0,0.0,0.0,0.0,0.5498,0.5853,0.6409,0.6201,1.4224,1.8981,0.8619,0.7727,0.5692,0.5073,0.0,0.0,0.0,0.0,0.0,0.2481,0.2417,0.1607,0.0,0.0,0.0,0.0,0.0,0.0,0.0,0.0,0.0,0.0,0.0],[0.0,0.0,0.0,0.0,0.0,0.0,0.0,0.0,0.0,0.0,0.0,0.0,0.0,0.0,0.0,0.0,0.0,0.0,0.1002,0.1214,0.1878,0.0,0.0,0.0,0.0,0.0,0.0,0.0,0.0,0.0,0.0,0.0,0.0,0.0,0.0,0.4754,0.825,1.0785,0.0],[0.0,0.0,0.0,0.0,0.0,0.0576,0.6459,0.0,0.0,0.0,0.0,0.0,0.0,0.0,0.0,0.0,0.5592,0.3893,0.414,0.3156,0.0,0.0,0.0,0.0,0.0,0.0,0.0,0.0,0.0,0.0,0.0,0.0,0.0,0.0,0.0,0.0,0.0,0.0,0.0],[0.0,0.0,0.0,0.0,0.0,0.0,0.0,0.0,0.4704,0.0,0.0,0.0,0.0,0.0,0.0,0.0,0.0,0.0,0.0,0.0,0.0,0.0,0.0,0.0,0.0,0.0,0.0,0.0,0.0,0.0,0.0,0.0,0.0,0.0,0.0,0.0,0.0,0.0,0.0],[0.0,0.0,0.0,0.0,0.0,0.0,0.0,0.0,0.0,0.0,0.0,0.0,0.6423,0.6172,0.9981,0.9739,0.468,0.0,0.0,0.0,0.0,0.0,0.0,0.0,0.0,0.0,0.0,0.0,0.0,0.0,0.0,0.0,0.0,0.0,0.0,0.0,0.0,0.0,0.0],[0.0,0.0,0.0,0.0,0.0,0.0,0.0,0.0,0.0,0.0,0.0,0.0,0.0,0.0,0.0,0.0,0.0,0.0,0.0,0.0,0.0,0.0,0.0,0.0,0.1937,0.412,0.4012,0.0,0.4049,0.0,0.0,0.5488,0.0,0.0,0.0,0.0,0.0,0.0,0.0],[0.0,0.0,0.0,0.0,0.0,0.0,0.0,0.0,0.0,0.0,0.0,0.0,0.6132,0.7438,0.6171,0.5765,0.0,0.0,0.0,0.0,0.0,0.0,1.2095,0.9391,0.7561,0.0,0.0,0.0,0.0,0.0,0.0,0.0,0.0,0.0,0.0,0.0,0.0,0.0,0.0],[0.0,0.0,0.0,0.0,0.0,0.0,0.0,0.0,0.0,0.0,0.0,0.0,0.0,0.0,0.0,0.0,0.0,0.0,0.2913,0.2901,0.0,0.0,0.0,0.0,0.0,0.0,0.0,0.0,0.0,0.0,0.0,0.0,0.0,0.0,0.0,0.0,0.0,0.0,0.0],[1.0548,1.5418,0.0,0.0,0.0,0.0,0.0,0.0,0.0,0.0,0.0,0.0,0.0,0.0,0.0,0.0,0.0,0.0,0.0,0.0,0.0,0.0,0.0,0.0,0.0,0.0,0.0,0.0,0.0,0.0,0.0,0.0,0.0,0.0,0.0,0.0,0.0,0.0,0.0],[0.0,0.0,0.0,0.0,0.0,0.0,0.0,0.0,0.0,0.0,0.0,0.0,0.0,0.0,0.0,0.0,0.2467,0.2235,0.2349,0.2184,0.269,0.2341,0.0,0.0,0.0,0.0,0.0,0.0,0.0,0.0,0.0,0.0,0.0,0.0,0.0,0.5987,0.0,0.0,0.0],[0.0,0.0,0.0,0.0,0.0,0.0,0.0,0.0,0.0,0.0,0.0,0.0,0.0,0.0,0.0,0.0,0.0,0.5142,0.5568,0.6874,0.0,0.0,0.0,0.0,0.0,0.0,0.0,0.0,0.0,0.0,0.0,0.0,0.0,0.0,0.0,0.6519,0.4939,0.5483,0.0],[0.0,0.0,0.0,0.0,0.0,0.0,0.0,0.0,0.0,0.0,0.0,0.0,0.0,0.0,0.0,0.0,0.0,0.0,0.0,0.0,0.0,0.0,0.0,0.0,0.0,0.2634,0.2829,0.2299,0.3293,0.0,0.0,0.0,0.0,0.0,0.0,0.0,0.0,0.0,0.0],[1.5091,0.0,0.0,0.0,0.0,0.6235,0.0,0.0,0.6787,0.572,0.5949,0.6068,0.794,0.7462,0.7244,0.7806,0.4892,0.5317,0.5723,0.5664,0.4746,0.5197,0.5021,0.5465,0.5376,0.4062,0.0,0.0,0.5705,0.446,0.4566,0.4446,0.5172,0.3789,0.0,0.0,0.0,0.0,0.0],[0.0,0.5464,0.0,0.0,0.0,0.0,0.0,0.0,0.0,0.0,0.0,0.0,0.0,0.0,0.0,0.0,0.0,0.1804,0.1691,0.1767,0.0,0.0,0.0,0.0,0.0,0.197,0.0,0.0,0.0,0.0,0.0,0.0,0.0,0.0,0.0,0.0,0.0,0.0,0.0],[0.0,0.0,0.0,0.0,0.0,0.0,0.0,0.0,0.0,0.0,0.0,0.0,0.0,0.0,0.0,0.0,0.0,0.0,0.0,0.0,0.0,0.7187,0.9975,0.9299,0.0,0.0,0.0,0.0,0.0,0.0,0.2984,0.0,0.0,0.0,0.0,0.0,0.0,0.0,0.0],[0.0,0.0,0.0,0.0,0.0,0.0,0.0,0.0,0.0,0.1788,0.2771,0.3133,0.3042,0.6086,0.4722,0.4309,0.0,0.0,0.0,0.0,0.0,0.0,0.0,0.0,0.0,0.0,0.0,0.0,0.0,0.0,0.0,0.0,0.0,0.4434,0.2797,0.0,0.0,0.0,0.0],[0.0,0.0,0.0,0.0,0.0,0.0,0.0,0.0,0.0,0.0,0.0,0.0,0.0,0.0,0.0,0.0,0.2838,0.439,0.6557,0.6991,0.9423,1.1519,0.9401,1.2722,0.0,0.0,0.0,0.0,0.0,0.0,0.0,0.0,0.0,0.0,0.0,0.0,0.0,0.0,0.0],[0.0,0.0,0.0,0.0,0.0,0.0,0.0,0.0,0.0,0.4253,0.3955,0.4101,0.4261,0.3227,0.0,0.0,0.0,0.0,0.0,0.0,0.0,0.0,0.0,0.0,0.0,0.0,0.0,0.0,0.0,0.0,0.0,0.0,0.0,0.0,0.0,0.0,0.0,0.0,0.0],[0.0,0.0,0.0,0.0,0.0,0.0,0.0,0.1045,1.2505,1.2231,1.279,1.2757,1.3084,1.2853,1.4813,1.4013,0.6029,0.5633,0.507,0.4491,0.4789,0.4629,0.4447,0.4572,0.4325,0.3199,1.2217,1.2163,1.5003,1.4566,1.5858,1.4634,1.1768,1.3517,0.9163,0.8529,0.0,0.0,0.0],[0.0,0.0,0.0,0.0,0.0,0.0,0.0,0.0,0.0,0.0,0.0,0.0,0.0,0.0,0.0,0.0,0.0,0.0,0.0,0.0,0.0,0.0,0.0,0.0,0.0,0.0,0.0,0.0,0.4968,0.5376,0.0,0.0,0.0,0.0,0.0,0.0,0.0,0.0,0.0],[0.7357,0.0,0.0,0.0,0.0,0.0,0.0,0.0,0.0,0.1756,0.1959,0.2291,0.4381,0.0,0.0,0.0,0.0831,0.0678,0.088,0.0949,0.7619,0.8821,0.7469,0.9312,0.3335,0.0,0.0,0.0,0.0,0.0,0.0,0.0,0.0,0.0,0.0,0.0,0.0,0.0,0.0],[0.0,0.0,0.0,0.0,0.0,0.7264,0.0,0.0,0.0,0.0,0.0,0.0,0.0,0.0,0.0,0.0,0.0,0.0,0.0,0.0,0.0,0.0,0.0,0.0,0.0,0.0,0.0,0.0,0.0,0.0,0.0,0.0,0.0,0.2951,0.4416,0.3608,0.0,0.0,0.0],[0.6013,0.9593,0.3673,0.0,0.0,0.0,0.0,0.0,0.0,0.0,0.0,0.0,0.0,0.0,0.0,0.0,0.0,0.0,0.0,0.0,0.0,0.0,0.0,0.0,0.0,0.0,0.0,0.0,0.0,0.0,0.0,0.0,0.0,0.0,0.0,0.0,0.0,0.0,0.0],[1.6298,0.8327,0.0,0.0,0.901,1.6916,1.5499,0.8502,0.7488,0.5852,0.7057,0.6145,0.0,0.0,0.0,0.0,0.0,0.0,0.0,0.0,0.0,0.0,0.0,0.0,0.0,0.0,0.0,0.0,0.0,0.0,0.0,0.0,0.5062,0.5231,0.0,0.0,0.0043,0.0,0.0],[0.0,0.0,0.0,0.0,0.0,0.0,0.4937,0.0,0.0,0.0,0.0,0.0,0.0,0.0,0.0,0.0,0.0,0.0,0.0,0.0,0.0,0.0,0.0,0.0,0.0,0.0,0.0,0.0,0.0,0.0,0.0,0.0,0.0,0.0,0.0,0.0,0.0,0.0,0.0],[0.7455,0.0,0.6324,0.6123,0.0,0.0,0.0,0.0,0.0,0.0,0.0,0.0,0.0,0.0,0.0,0.0,0.2607,0.2977,0.6409,0.558,0.7751,0.8282,0.9102,0.0,0.0,1.1594,0.0,0.0,0.0,0.0,0.0,0.0,0.0,0.0,0.0,0.0,0.0,0.0,0.0],[0.0,0.0,0.0,0.0,0.0,0.0,0.0,0.0,0.1945,0.4093,0.4048,0.378,0.7206,0.693,0.6553,0.6999,0.7037,0.0,0.0,0.0,0.0,0.0,0.0,0.0,0.0,0.0,0.0,0.0,0.0,0.0,0.0,0.0,0.0,0.0,0.0,0.0,0.0,0.0,0.0],[0.0,0.0,0.0,0.0,0.0,0.0,0.0,0.0,0.0,0.0,0.0,0.0,0.0,0.0,0.1467,0.6716,0.0,0.0,0.0,0.0,0.0,0.0,0.0,0.0,0.0,0.0,0.0,0.0,0.0,0.0,0.0,0.0,0.0,0.0,0.0,0.0,0.0,0.0,0.0],[0.0,0.0,0.0,0.0,0.0,0.0,0.0,0.0,0.0,0.0,0.0,0.0,0.0,0.0,0.0,0.0,0.0,0.0,0.0,0.0,0.0,0.0,0.0,0.0,0.0,0.0,0.0,0.321,0.3302,0.0,0.0,0.0,0.0,0.0,0.0,0.0,0.0,0.0,0.0],[0.0,0.0,0.0,0.0,0.0,0.0,0.0,0.0,0.0,0.6581,0.6377,0.6342,0.7427,0.0,1.0464,1.1306,0.8617,0.638,0.5497,0.5669,0.0,0.1713,0.3299,0.3114,1.1189,1.3101,1.441,0.0,0.0,0.0,0.0,0.0,0.0,0.0,0.0,0.0,0.0,0.0,0.0],[0.0,0.0,0.0,1.064,1.0613,1.0528,0.0,0.0,0.0,0.0,0.0,0.0,0.719,0.7177,0.7391,0.6708,0.5698,0.792,1.1037,0.9579,0.4853,0.5244,0.4602,0.0,0.0,0.0,0.0,0.0,0.0,0.0,0.0,0.0,0.0,0.0,0.0,0.0,0.0,0.0,0.0],[0.0,0.0,0.0,0.0,0.0,0.0,0.0,0.0,0.0,0.0,0.0,0.0,0.0,0.0,0.0,0.0,0.0,0.0,0.0,0.0,0.0,0.0,0.0,0.0,0.0,0.0,0.0,0.0,0.0,0.0,0.0,0.0,0.2127,0.0,0.0,0.0,0.0,0.0,0.0],[0.0,0.0,0.0,0.0,0.0,0.0,0.0,0.0,0.0,0.0,0.4823,0.4327,0.6795,0.7303,0.0,0.0,0.5804,0.5405,0.4411,0.5362,0.0,0.0,0.0,0.0,0.0,0.0,0.0,0.0,0.0,0.0,0.0,0.0,0.0,0.0,0.0,0.0,0.0,0.0,0.0],[0.0,0.0,0.0,0.0,0.0,0.0,0.0,0.0,0.0,0.0,0.0,0.0,0.0,0.0,0.0,0.0,0.189,0.0,0.0,0.0,0.0,0.0,0.0,0.0,0.0,0.0,0.0,0.0,0.0,0.0,0.0,0.0,0.0,0.0,0.0,0.0,0.0,0.0,0.0],[0.0,0.0,0.0,0.0,0.0,0.0,0.0,0.0,0.0,0.0,0.0,0.0,0.0,0.0,0.0,0.0,0.0,0.0,0.0,0.0,0.0,0.0,0.0,0.0,0.0,0.0,0.0,0.0,0.0,0.0,0.0,0.0,0.0,0.0,0.0,0.6566,0.5111,0.0,0.0],[0.0,0.0,0.0,0.0,0.0,0.0,0.0,0.0,0.0,0.0,0.0,0.0,0.0,0.0,0.0,0.0,0.0,0.0,0.0,0.0,0.0,0.0,0.0,0.0,0.0,0.0,0.0,0.0,0.2575,1.0009,0.9067,0.8338,0.6296,0.0,0.0,0.0,0.0,0.0,0.0],[0.0,0.0,0.0,0.0,0.0,0.0,0.0,0.0,0.0,0.0,0.0,0.0,0.0,0.0,0.0,0.0,0.1987,0.1895,0.2065,0.2032,0.2616,0.2097,0.0,0.0,0.0,0.0,0.0,0.0,0.0,0.0,0.2289,0.0,0.0,0.0,0.0,0.0,0.0,0.0,0.0],[0.0,0.0,0.0,0.0,0.0,0.0,0.0,0.0,0.0,0.0,0.0,0.0,0.0,0.0,0.0,0.0,0.0,0.5764,0.5009,0.4458,0.3754,0.2559,0.209,0.3829,0.6735,0.6006,0.3897,0.3234,0.0,0.0,0.0,0.0,0.0,0.0,0.0,0.0,0.0,0.0,0.0],[0.0,0.0,0.0,0.0,0.0,0.0,0.0,0.0,0.0,0.0,0.0,0.0,0.0,0.0,0.0,0.0,0.0,0.0,0.0,0.0,0.0,0.2397,0.4413,0.4028,0.0,0.0,0.0,0.0,0.0,0.0,0.0,0.0,0.0,0.0,0.0,0.4211,0.6186,0.0,0.0],[0.0,0.0,0.0,0.0,0.0,0.0,0.0,0.0,0.0,0.2525,0.2474,0.2182,0.2234,0.0,0.0,0.0,0.0,0.4468,0.7575,0.7524,0.7154,0.2727,0.897,0.881,0.5116,0.5383,0.4169,0.0,0.6797,0.4258,0.4041,0.4323,0.4098,0.3527,0.3684,0.0,0.0,0.0,0.0],[1.1101,1.209,0.0,0.0,0.6707,0.9458,1.0411,1.0991,0.9114,0.884,0.8854,0.8391,0.8146,0.8076,0.4992,0.5419,0.0,0.0,0.0,0.0,0.0,0.0,0.0,0.0,0.2303,0.2094,0.2276,0.0,0.0,0.0,0.0,0.0,0.0,0.0,0.0,0.0,0.0,0.0,0.0],[0.0,0.0,0.0,0.0,0.0,0.0,0.0,0.0,0.0,0.0,0.0,0.0,0.0,0.0,0.0,0.0,0.0,0.0,0.0,0.0,0.0,0.0,0.0,0.0,0.0,0.0,0.0,0.2642,0.3954,0.4421,0.0,0.0,0.0,0.3008,0.5125,0.0,0.0,0.0,0.0],[0.0,0.0,0.6677,0.6258,0.0,0.0,0.0,0.0,0.0,0.0,0.0,0.0,0.0,0.0,0.0,0.0,0.0,0.0,0.0,0.0,0.0,0.0,0.0,0.0,0.0,0.0,0.0,0.0,0.0,0.0,0.0,0.0,0.0,0.0,0.0,0.0,0.0,0.0,0.0],[0.0,0.0,0.0,0.0,0.0,0.0,0.0,0.0,0.0,0.0,0.0,0.0,0.5574,0.6308,0.6753,0.6959,0.895,0.4963,0.5022,0.499,0.453,0.411,0.4588,0.4586,0.4546,0.4462,0.4925,0.5242,0.3962,0.0,0.5156,0.6552,0.6598,0.5936,0.5544,0.323,0.0,0.0,0.0],[0.0,0.0,0.0,0.0,0.0,0.0,0.0,0.0,0.0,0.0,0.0,0.0,0.0,0.0,0.0,0.0,0.0,0.0,0.0,0.0,0.1207,0.1626,0.1512,0.1535,0.171,0.0,0.0,0.0,0.0,0.0,0.0,0.0,0.0,0.0,0.0,0.0,0.0,0.0,0.0],[0.0,0.0,0.0,0.0,0.0,0.6859,0.7979,0.895,0.7264,0.6325,0.9872,0.85,0.0,0.0,0.0,0.0,0.0,0.0,0.0,0.0,0.0,0.0,0.0,0.0,0.0,0.0,0.0,0.0,0.0,0.0,0.0,0.0,0.0,0.0,0.0,0.0,0.0,0.0,0.0],[0.0,0.0,0.0,0.0,0.0,0.0,0.0,0.0,0.0,0.0,0.0,0.0,0.0,0.0,0.0,0.0,0.0,0.0,0.0,0.0,0.0,0.0,0.0551,0.1315,0.4192,0.3994,0.8748,0.9561,0.9724,0.8941,0.6617,0.5508,0.0,0.0,0.0,0.0,0.0,0.0,0.0],[0.0,0.0,0.0,0.0,0.0,0.0,0.0,0.0,0.0,0.0,0.0,0.0,0.0,0.0,0.0,0.0,0.0,0.0,0.0,0.0,0.0,0.0,0.0,0.0,0.0,0.0,0.0,0.0,0.0,0.7981,0.4579,0.0,0.0,0.0,0.0,0.0,0.0,0.0,0.0],[0.0,0.0,0.0,0.0,0.0,0.0,0.0,0.0,0.0,0.0,0.0,0.0,0.0,0.0,0.0,0.0,0.0,0.0676,0.0802,0.0799,0.4915,0.6941,0.7029,0.4022,0.5575,0.3649,0.0,0.0,0.0,0.0,0.0,0.0,0.0,0.0,0.0,0.0,0.0,0.0,0.0],[0.0,0.0,0.0,0.0,0.0,0.0,0.0,0.0,0.0,0.0,0.0,0.0,0.0,0.0,0.0,0.0,0.0,0.2711,0.2507,0.2535,0.0,0.0,0.0,0.0,0.0,0.0,0.0,0.0,0.0,0.0,0.0,0.0,0.2208,0.0,0.0,0.0,0.0,0.0,0.0],[0.0,0.2751,0.1003,0.0,0.7238,0.0,0.0,0.0,0.0,0.0,0.0,0.0,0.0,0.0,0.0,0.0,0.5616,0.5203,0.4967,0.6157,0.6007,0.601,0.5613,0.5638,0.2081,0.7082,0.7347,0.6081,0.4534,0.0,0.0,0.0,0.0,0.0,0.0,0.0,0.0,0.0,0.0],[0.0,0.0,0.0,0.0,0.0,0.0,0.0,0.5093,0.6893,0.5654,0.5339,0.6214,0.5346,0.8925,0.7735,0.7591,0.0,0.0,0.0,0.0,0.0,0.0,0.0,0.0,0.0,0.0,0.0,0.0,0.0,0.0,0.0,0.0,0.0,0.0,0.0,0.0,0.0,0.0,0.0],[0.0,0.0,0.0,0.0,0.0,0.0,0.0,0.0,0.0,0.0,0.0,0.0,0.0,0.0,0.0,0.0,0.0,0.0,0.0,0.0,0.0,0.0,0.0,0.0,0.0,0.0,0.0,0.0,0.0,0.0,0.0,0.0,0.225,0.2324,0.3207,0.0,0.0,0.0,0.0],[0.0,0.0,0.0,0.0,0.0,0.0,0.0,0.1006,0.0,0.0,0.0,0.0,0.0,0.0,0.0,0.2938,0.0,0.0,0.0,0.0,0.0,0.0,0.0,0.0,0.0,0.0,0.0,0.0,0.0,0.3593,0.2397,0.2848,0.0,0.0,0.0,0.0,0.0,0.0,0.0],[0.0,0.0,0.0,0.0,0.0,0.0,0.0,0.0,0.0,0.0,0.0,0.0,0.0,0.0,0.0,0.0,0.0,0.0,0.0,0.0,0.0,0.0,0.062,0.0651,0.0,0.0,0.0,0.0,0.0,0.0,0.0,0.0,0.0,0.0,0.0,0.0,0.0,0.0,0.0],[0.0,0.0,0.0,0.0,0.0,0.0,0.0,0.0,0.0,0.0,0.0,0.0,0.0,0.0,0.0,0.0,0.0,0.0,0.0,0.0,0.499,0.6846,0.8114,1.1272,0.2514,0.0,0.0,1.2445,0.8741,0.3295,0.3422,0.5628,0.0,0.0,0.0,0.0,0.0,0.0,0.0],[0.0,0.0,0.0,0.0,0.0,0.0,0.0,0.0,0.0,0.0,0.0,0.0,0.0,0.0,0.0,0.0,0.0,0.3228,0.275,0.2192,0.0,0.0,0.0,0.0,0.0,0.0,0.0,0.0,0.0,0.0,0.0,0.0,0.0,0.0,0.0,0.0,0.0,0.0,0.0],[0.0,0.0,0.0,0.0,0.0,0.0,0.0,0.0,0.0,0.0,0.0,0.0,0.0,0.0,0.0,0.0,0.0,0.0,0.0,0.0,0.0,0.0,0.0,0.0,0.0,0.0,0.0,0.0,0.0,0.0,0.0,0.0,0.0,0.3827,0.0,0.0,0.0,0.0,0.0],[0.0,0.0,0.0,0.0,0.0,0.0,0.0,0.0,0.0,0.1848,0.1524,0.1154,0.0,0.0,0.0,0.1149,0.0,0.0,0.0,0.0,0.0,0.0,0.0,0.0,0.0,0.0,0.0,0.0,0.0,0.0,0.0,0.0,0.0,0.0,0.0,0.0,0.0,0.0,0.0],[0.0,0.0,0.0,0.0,0.0,0.0,0.0,0.0,0.0,0.0,0.0,0.0,0.0,0.0,0.3618,0.0,0.0,0.0,0.0,0.0,0.0,0.0,0.0,0.0,0.0,0.0,0.0,0.0,0.0,0.0,0.0,0.0,0.0,0.0,0.0,0.0,0.0,0.0,0.0],[0.0,0.0,0.0,0.7652,1.9484,0.7124,0.7199,0.7772,0.0,0.7281,0.7448,0.7703,0.9938,0.4435,0.5211,0.7814,0.0,0.0,0.3718,0.3785,0.3573,0.4076,0.0,0.0,0.5743,0.6541,0.4843,0.4453,0.0,0.0,0.0,0.0,0.0,0.0,0.0,0.0,0.0,0.0,0.0],[0.0,0.0,0.0,0.0,0.0,0.0,0.0,0.0,0.0,0.0,0.0,0.0,0.0,0.0,0.0,0.0,0.0,0.0,0.0,0.0,0.0,0.0,0.0,0.0,0.0,0.1268,0.127,0.0,0.0,0.0,0.0,0.0,0.0,0.0,0.0,0.0,0.0,0.0,0.0],[0.0,0.0,0.0,0.0,0.0,0.0,0.0,0.0,0.0,0.0,0.0,0.0,0.0,0.0,0.0,0.0,0.0,0.0,0.0,0.0,0.0,0.3451,0.4318,0.0,0.0,0.0,0.0,0.0,0.0,0.0,0.0,0.0,0.0,0.0,0.0,0.0,0.0,0.0,0.0],[0.0,0.0,0.0,0.0,0.0,0.6504,0.6826,0.8441,0.7432,0.7044,0.7231,0.6276,0.7004,0.8153,0.7977,1.0648,0.5462,0.4902,0.4438,0.4556,0.3851,0.409,0.4003,0.3844,0.3888,0.0,0.0,0.0,0.0,0.0,0.0,0.0,0.0,0.0,0.0,0.0,0.0,0.0,0.0],[0.0,0.0,0.0,0.0,0.0,0.0,0.0,0.0,0.0,0.0,0.0,0.0,0.0,0.0,0.0,0.0,0.0,0.0,0.0,0.0,0.2156,0.2288,0.1882,0.1984,0.1831,0.0,0.0,0.0,0.0,0.0,0.0,0.0,0.0,0.0,0.0,0.0,0.0,0.0,0.0],[0.0,0.0,0.0,0.0,0.0,0.0,0.0,0.0,0.0,0.0,0.0,0.0,0.0,0.0,0.0,0.0,0.2486,0.482,0.5513,0.5027,0.3848,0.3922,0.0,0.0,0.0,0.0,0.0,0.0,0.0,0.0,0.2875,0.3136,0.0,0.0,0.0,0.0,0.0,0.0,0.0],[0.0,0.0,0.0,0.0,0.0,0.0,0.0,0.0,0.0,0.0,0.5266,0.5006,0.523,0.136,0.0,0.1375,0.1591,0.1637,0.3112,0.3252,0.286,0.2952,0.2749,0.3014,0.2792,0.0977,0.1057,0.1222,0.0,0.0,0.0,0.0,0.0,0.0,0.0,0.0,0.0,0.0,0.0],[0.0,0.0,0.0,0.0,0.0,0.0,0.0,0.0,0.0,0.0,0.0,0.0,0.0,0.0,0.0,0.0,0.2278,0.4879,0.5186,0.477,0.415,0.4149,0.3397,0.3711,0.3458,0.1979,0.2082,0.2345,0.0,0.0,0.0,0.0,0.0,0.0,0.0,0.0,0.0,0.0,0.0],[0.0,0.0,0.0,0.0,0.0,0.0,0.0,0.0,0.694,0.0,0.0,0.0,0.0,0.0,0.0,0.0,0.0,0.0,0.0,0.0,0.0,0.0,0.0,0.0,0.0,0.0,0.0,0.0,0.0,0.0,0.0,0.0,0.0,0.0,0.0,0.0,0.0,0.0,0.0],[0.0,0.0,0.0,0.0,0.0,0.0,0.0,0.0,0.0,0.0,0.5162,0.5356,1.0449,0.9579,1.0711,1.2596,0.9489,0.8682,0.0,0.0,0.0,0.2386,0.4816,0.4892,0.0,0.0,0.0,0.0,0.0,0.0,0.0,0.0,0.0,0.0,0.0,0.0,0.0,0.0,0.0],[0.0,0.0,0.0,0.0,0.6181,0.6815,0.0,0.0,0.0,0.0,0.0,0.0,0.0,0.0,0.0,0.0,0.0,0.0,0.0,0.0,0.0,0.0,0.0,0.0,0.0,0.0,0.0,0.367,0.4178,0.3493,0.3465,0.3798,0.3913,0.4047,0.0,0.0,0.0,0.0,0.0],[0.0,0.0,0.0,0.0,0.0,0.0,0.0,0.0,0.0,0.0,0.0,0.0,0.0,0.0,0.0,0.0,0.0,0.0,0.0,0.0,0.0,0.0,0.0,0.0803,0.397,0.3264,0.0,0.0,0.0,0.0,0.0,0.0,0.0,0.0,0.0,0.0,0.0,0.0,0.0],[0.0,0.0,0.0,0.0,0.0,0.0,0.0,0.0,0.0,0.0,0.0,0.0,0.0,0.0,0.0,0.0,0.0,0.0,0.0,0.0,0.0,0.0,0.0,0.0,0.0,0.0,0.0,0.0,0.0,0.0,0.0,0.0,0.2794,0.2744,0.3405,0.2535,0.0,0.0,0.0],[0.0,0.5581,0.6418,0.6104,0.623,0.0086,0.0,0.5728,0.0,0.0,0.0,0.0,0.0,0.0,0.0,0.0,0.0,0.0,0.0,0.0,0.0,0.0,0.0,0.0,0.0,0.0,0.0,0.0,0.0,0.0,0.0,0.0,0.0,0.0,0.0,0.0,0.0,0.0,0.0],[0.0,0.0,0.0,1.3053,0.6478,0.0,0.0,0.0,0.0,0.0,0.0,0.0,0.0,0.0,0.0,0.0,0.0,0.0,0.2211,0.1997,0.0,0.0,0.0,0.0,0.0,0.0,0.0,0.0,0.0,0.0,0.0,0.0,0.0,0.0,0.0,0.0,0.0,0.0,0.0],[0.6616,0.5691,0.5865,0.6532,0.0,0.7074,0.7446,0.774,0.7596,0.6575,0.7628,0.7495,0.8335,0.9707,0.9794,0.9887,0.0,0.0,0.0,0.0,0.0,0.1708,0.3516,0.4771,0.4508,0.0,0.0,0.0,0.0,0.0,0.0,0.0,0.0,0.0,0.0,0.0,0.0,0.0,0.0],[0.0,0.0,0.0,0.0,0.0,0.0,0.0,0.0,0.0,0.0,0.0,0.0,0.0,0.0,0.0,0.0,0.0,0.0,0.0,0.0,0.2049,0.26,0.2082,0.0,0.0,0.0,0.0,0.0,0.0,0.0,0.0,0.0,0.0,0.0,0.0,0.0,0.0,0.0,0.0],[0.0,0.0,0.0,0.0,0.0,0.0,0.0,0.0,0.0,0.0,0.0,0.0,0.0,0.0,0.0,0.0,0.2814,0.5448,0.5561,0.4587,0.0,0.0,0.0,0.0,0.0,0.0,0.0,0.0,0.0,0.0,0.0,0.0,0.0,0.0,0.0,0.0,0.0,0.0,0.0],[0.0,0.0,0.0,0.0,0.0,0.0,0.0,0.0,0.0,0.0,0.0,0.0,0.0,0.0,0.0,0.0,0.0,0.0,0.0,0.0,0.0,0.0,0.0,0.0,0.0,0.0,0.0,0.0,0.0,0.0,0.0,0.0,0.0,0.0,0.7937,0.0,0.0,0.0,0.0],[0.0,0.2801,0.2715,0.4989,0.4997,0.2493,0.0,0.0,0.0,0.0,0.0,0.0,0.0,0.0,0.0,0.0,0.0,0.0,0.0,0.0,0.0,0.0,0.0,0.0,0.0,0.0,0.0,0.0,0.0,0.0,0.0,0.0,0.0,0.0,0.0,0.0,0.0,0.0,0.0],[0.6178,0.0,0.7706,0.6432,1.0351,0.874,0.7653,0.0,0.0,0.0,0.0,0.0,0.0,0.0,0.0,0.0,0.0,0.0,0.0,0.0,0.0,0.0,0.0,0.0,0.0,0.0,0.0,0.0,0.0,0.0,0.0,0.0,0.0,0.0,0.0,0.0,0.0,0.0,0.0],[0.0,0.0,0.0,0.0,0.0,0.0,0.0,0.0,0.0,0.0,0.0,0.0,0.7659,0.0,0.0,0.0,0.0,0.0,0.0,0.0,0.0,0.0,0.0,0.0,0.0,0.0,0.0,0.0,0.0,0.0,0.0,0.3387,0.3524,0.3588,0.3689,0.0,0.0,0.0,0.0],[0.7412,0.5543,0.3502,0.0,0.0,0.0,0.0,0.0,0.0,0.0,0.0,0.0,0.5466,0.0,0.0,0.0,0.0,0.0,0.0,0.0,0.0,0.0,0.0,0.0,0.0,0.0,0.0,0.0,0.0,0.0,0.0,0.0,0.2478,0.0,0.0,0.0,0.0,0.0,0.0],[0.0,0.0,0.0,0.0,0.0,0.0,0.0,0.0,0.0,0.0,0.0,0.0,0.0,0.0,0.0,0.0,0.0847,0.0575,0.0,0.0,0.0,0.0,0.0,0.0,0.0,0.0,0.0,0.0,0.0,0.0,0.0,0.0,0.0,0.0,0.0,0.0,0.0,0.0,0.0],[0.0,0.0,0.0,0.0,0.0,0.0,0.0,0.0,0.0,0.0,0.0,0.0,0.0,0.0,0.6288,0.6009,0.0,0.0,0.0,0.0,0.0,0.0,0.0,0.0,0.0,0.0,0.0,0.0,0.0,0.0,0.0,0.0,0.0,0.0,0.0,0.0,0.0,0.0,0.0],[0.0,0.0,0.0,0.0,0.0,0.0,0.0,0.0,0.0,0.0,0.0,0.0,0.0,0.0,0.0,0.0,0.0,0.0,0.0,0.0,0.4406,0.5278,0.4992,0.4634,0.3231,0.3036,0.2817,0.1752,0.0,0.0,0.4346,0.4424,0.465,0.2648,0.2508,0.2843,0.3695,0.3383,0.0],[0.0,0.5731,0.5846,0.6205,0.0,0.6538,0.0,0.0,0.4882,1.5373,1.4296,1.4913,0.6608,0.0,0.0,0.0,0.0,0.0,0.0,0.0,0.0,0.0,0.1584,0.1745,0.0,0.0,0.0,0.0,0.0,0.0,0.0,0.0,0.0,0.0,0.0,0.0,0.0,0.0,0.0],[1.1176,0.9712,0.7106,0.0,0.4894,0.6986,0.0,0.0,0.784,0.7839,0.7821,0.716,0.7394,0.4114,0.0,0.0,0.0,0.0,0.0,0.0,0.0,0.2399,0.0,0.0,0.0,0.0,0.0,0.0,0.0,0.0,0.0,0.0,0.0,0.0,0.0,0.0,0.0,0.0,0.0],[1.0217,0.7931,0.9295,0.603,0.711,0.0,0.0,0.3722,0.53,0.4388,0.6575,0.6698,0.5466,0.8483,0.7816,0.6623,0.0,0.0,0.0,0.0,0.0,0.0,0.0,0.0,0.0,0.0,0.0,0.0,0.0,0.0,0.0,0.0,0.0,0.0,0.0,0.0,0.0,0.0,0.0],[0.0,0.5682,0.6642,0.6394,0.0,0.0,0.0,0.0,0.5512,0.4695,0.0,0.0,0.7424,0.0,0.7411,0.3866,0.0,0.0,0.0,0.0,0.0,0.0,0.0,0.0,0.194,0.4683,0.6288,0.5456,0.3678,0.0,0.0,0.0,0.4082,0.3986,0.4316,0.8571,0.5661,0.5155,0.0],[0.0,0.0,0.0,0.0,0.0,0.0,0.0,0.0,0.0,0.0,0.0,0.0,0.0,0.0,0.0,0.0,0.0,0.0,0.0,0.0,0.0,0.0,0.0,0.0,0.0,0.0,0.1849,0.3509,0.2427,0.1994,0.2115,0.2354,0.1929,0.0,0.0,0.0,0.0,0.0,0.0],[0.0,0.0,0.0,0.0,0.0,0.0,0.0,0.0,0.0,0.0,0.0,0.0,0.0,0.0,0.0,0.0,0.0,0.0,0.0,0.0,0.0,0.0,0.0218,0.022,0.8367,0.7221,0.0,0.0,0.5714,1.1504,1.1361,0.9085,0.0,0.0,0.0,0.0,0.0,0.0,0.0],[0.0,0.0,0.0,0.0,0.0,0.0,0.0,0.0,0.0,0.0,0.0,0.0,0.0,0.0,0.0,0.0,0.0,0.0,0.0,0.0,0.1736,0.165,0.0,0.0,0.0,0.0,0.2858,0.4469,0.4813,0.0,0.0,0.0,0.0,0.0,0.0,0.0,0.0,0.0,0.0],[0.0,0.0,0.0,0.0,0.0,0.0,0.0,0.0,0.0,0.0,0.0,0.0,0.0,0.0,0.0,0.0,0.2772,0.4169,0.4886,0.5376,0.8404,0.7767,0.7055,0.6823,0.0,0.0,0.0,0.0,0.0,0.0,0.0,0.0,0.0,0.0,0.0,0.0,0.0,0.0,0.0],[0.0,0.0,0.0,0.0,0.0,0.0,0.0,0.0,0.0,0.0,0.0,0.0,0.0,0.0,0.0,0.0,0.5925,0.5899,0.5451,0.5025,0.5903,0.4792,0.3539,0.3551,0.7322,0.0269,0.0,0.0,0.0,0.5548,0.5868,0.3671,0.347,0.3611,0.0,0.0,0.0,0.0,0.0],[0.0,0.0,0.0,0.0,0.0,0.0,0.0,0.0,0.0,0.0,0.0,0.0,0.0,0.0,0.0,0.0,0.051,0.0,0.0,0.0,0.0,0.0,0.0,0.0,0.0,0.0,0.0,0.0,0.0,0.0,0.0,0.0,0.0,0.0,0.0,0.0,0.0,0.0,0.0],[0.0,0.0,0.0,0.0,0.0,0.0,0.0,0.0,0.0,0.0,0.0,0.0,0.0,0.0,0.0,0.0,0.0,0.0,0.0,0.0,0.0,0.0,0.0,0.0,0.0632,0.218,0.0,0.0,0.0,0.0,0.0,0.0,0.0,0.0,0.0,0.0,0.0,0.0,0.0],[0.7494,0.5524,0.0,0.0,0.0,0.0,0.0,0.0,0.6884,0.7618,0.7999,0.8958,0.0,0.0,0.0,0.0,0.0,0.0,0.0,0.0,0.0,0.0,0.0,0.0,0.0,0.0,0.0,0.0,0.0,0.0,0.0,0.0,0.0,0.0,0.0,0.0,0.0,0.0,0.0],[0.0,0.0,0.0,0.0,0.0,0.0,0.0,0.0,0.0,0.0,0.0,0.0,0.0,0.0,0.0,0.0,0.2839,0.2334,0.2517,0.2746,0.0,0.0,0.0,0.0,0.0,0.0,0.2161,0.2642,0.0,0.0,0.0,0.0,0.0,0.0,0.0,0.0,0.0,0.0,0.0],[0.7385,0.0,0.0,0.0,0.6201,0.721,0.7177,0.7344,0.7975,0.6783,0.6005,0.4986,0.5745,0.6817,0.4874,0.4754,0.0,0.0,0.0,0.0,0.0,0.0,0.0,0.0,0.0,0.0,0.0,0.0,0.0,0.0,0.0,0.0,0.0,0.0,0.0,0.0,0.0,0.0,0.0],[0.7827,0.5646,0.0,0.0,0.0,0.8168,0.6886,0.741,0.7257,0.6743,0.6572,0.6443,0.6668,0.5183,0.4997,0.5962,0.8681,0.0,0.0,0.0,0.0,0.0,0.0,0.0,0.0,0.0,0.3629,0.6163,0.5118,0.0,0.0,0.0,0.0,0.0,0.0,0.0,0.0,0.0,0.0],[0.0,0.0,0.5171,0.9516,0.8554,0.0,0.0,0.0,0.0,0.0,0.0,0.0,0.0,0.0,0.0,0.0,0.0,0.0,0.0,0.0,0.0,0.0,0.0,0.0,0.0,0.0,0.0,0.0,0.0,0.0,0.0,0.0,0.0,0.0,0.5943,0.8667,0.7976,0.0,0.0],[0.0,0.0,0.0,0.0,0.0,0.0,0.0,0.0,0.0,0.0,0.0,0.0,0.0,0.0,0.0,0.0,0.0,0.0,0.0,0.0,0.0,0.0,0.0,0.0,0.0,0.0,0.0,0.268,0.2508,0.1761,0.0,0.0,0.185,0.516,0.4522,0.0,0.0,0.0,0.0],[0.0,0.0,0.0,0.0,0.0,0.0,0.0,0.0,0.0,0.0,0.2139,0.2302,0.0,0.0,0.0,0.0,0.0,0.0,0.0,0.0,0.0,0.0,0.0,0.0,0.0,0.0,0.0,0.0,0.0,0.0,0.0,0.0,0.0,0.0,0.0,0.0,0.0,0.0,0.0],[0.0,0.0,0.0,0.0,0.0,0.0,0.0,0.0,0.0,0.0,0.0,0.0,0.0,0.0,0.0,0.0,0.0,0.0,0.0,0.0,0.0,0.0,0.23,0.2822,0.0,0.0,0.0,0.0,0.0,0.0,0.0,0.0,0.0,0.0,0.0,0.0,0.0,0.0,0.0],[0.0,0.0,0.0,0.0,0.0,0.0,0.0,0.0,0.0,0.0,0.0,0.0,0.0,0.0,0.0,0.0,0.7021,0.7369,0.6364,0.5239,0.9236,0.5157,0.0,0.0,0.0,0.0,0.0,0.0,0.0,0.0,0.0,0.0,0.0,0.0,0.0,0.0,0.0,0.0,0.0],[0.0,0.0,0.0,0.6199,0.6444,0.6867,0.0,0.0,0.0,0.0,0.0,0.0,0.0,0.0,0.5685,0.381,0.0,0.0,0.0,0.0,0.0,0.0,0.0,0.0,0.0,0.0,0.0,0.0,0.0,0.4748,0.3933,0.4209,0.4745,0.7113,0.7157,0.0,0.0,0.0,0.0],[0.7426,0.5434,0.0,0.0,0.0,0.0,0.0,0.0,0.5465,0.4618,0.4876,0.5124,0.6,0.5462,0.4865,0.0,0.0,0.0,0.0,0.0,0.0,0.0,0.0,0.0,0.0,0.0,0.0,0.0,0.0,0.0,0.0,0.0,0.0,0.0,0.0,0.0,0.0,0.0,0.0],[0.0,0.0,0.0,0.0,0.0,0.0,0.0,0.0,0.0,0.0,0.0,0.0,0.0,0.0,0.0,0.0,0.2795,0.2908,0.2983,0.2462,0.0,0.0,0.0,0.0,0.0,0.0,0.0,0.0,0.0,0.0,0.0,0.0,0.0,0.0,0.0,0.0,0.0,0.0,0.0],[0.0,0.0,0.0291,0.3656,0.6431,0.7732,0.0,0.0,0.0,0.0,0.0,0.0,0.0,0.0,0.0,0.0,0.0,0.0,0.0,0.0,0.0,0.0,0.0,0.0,0.0,0.0,0.0,0.0,0.0,0.0,0.0,0.0,0.0,0.0,0.0,0.0,0.0,0.0,0.0],[0.0,0.0,0.0,0.0,0.0,0.0,0.0,0.0,0.0,0.0,0.0,0.0,0.0,0.0,0.0,0.0,0.0,0.215,0.4834,0.4402,0.0,0.0,0.0,0.0,0.0,0.0,0.0,0.0,0.0,0.0,0.0,0.2983,0.4061,0.2576,0.1561,0.0,0.0,0.0,0.0],[0.0,0.0,0.0,0.0,0.0,0.0,0.0,0.0,0.0,0.0,0.0,0.0,0.0,0.0,0.0,0.0,0.0,0.0,0.0,0.0,0.0,0.0,0.89,0.9535,0.3646,0.4567,0.4379,0.3576,0.1791,0.184,0.2344,0.0,0.0,0.0,0.0,0.0,0.0,0.0,0.0],[0.0,0.0,0.0,0.0,0.0,0.0,0.0,0.0,0.0,0.0,0.0,0.0,0.0,0.0,0.0,0.0,0.0,0.0,0.0,0.0,0.0,0.0,0.0,0.0,0.8953,0.4808,0.0,0.0,0.0,0.4851,0.0,0.0,0.0,0.0,0.0,0.0,0.0,0.0,0.0],[0.658,0.556,0.6477,0.621,0.62,0.0,0.0,0.0,0.0,0.0,0.0,0.0,0.0,0.0,0.0,0.0,0.0,0.0,0.0,0.0,0.0,0.0,0.0,0.0,0.0,0.0,0.0,0.0,0.0,0.0,0.0,0.0,0.0,0.0,0.0,0.0,0.0,0.0,0.0],[0.0,0.0,0.0,0.0,0.0,0.0,0.0,0.0,0.0,0.0,0.0,0.0,0.0,0.0,0.0,0.0,0.0,0.0,0.0,0.0,0.0,0.0,0.0,0.0,0.0,0.0,0.0,0.0,0.0,0.0,0.0,0.0,0.4038,0.5068,0.0,0.0,0.0,0.0,0.0],[0.8391,1.0289,1.1617,1.5792,0.9159,0.912,0.8434,0.4422,0.0,0.2493,0.2398,0.2029,0.187,0.0,0.0,0.0,0.0,0.0,0.0,0.0,0.0,0.0,0.0,0.0,0.0,0.0,0.0,0.0,0.0,0.0,0.0,0.0,0.2683,0.2905,0.0,0.0,0.0,0.0,0.0],[0.0,0.0,0.0,0.0,0.0,0.0,0.0,0.3682,0.5105,0.0,0.0,0.0,0.0,0.0,0.0,0.0,0.0,0.0,0.0,0.0,0.0,0.0,0.0,0.0,0.0,0.0,0.0,0.0,0.0,0.0,0.0,0.0,0.0,0.0,0.0,0.0,0.0,0.0,0.0],[0.0,0.0,0.0,0.0,0.0,0.0,0.0,0.0,0.0,0.0,0.0,0.0,0.0,0.0,0.0,0.0,0.0,0.0,0.0,0.0,0.0,0.0,0.0,0.0,0.0,0.0,0.0,0.0,0.0,0.0,0.0,0.0,0.0,0.0,0.0,0.2255,0.2238,0.0,0.0],[0.0,0.0,0.0,0.0,0.0,0.0,0.0,0.0,0.0,0.0,0.0,0.0,0.0,0.0,1.2948,0.0,0.0,0.0,0.0,0.0,0.0,0.0,0.0,0.0,0.0,0.0,0.0,0.0,0.0,0.0,0.0,0.0,0.0,0.0,0.0,0.5133,0.5285,0.5588,0.0],[0.0,0.0,0.5812,0.0,0.0,0.0,0.0,0.0,0.0,0.0,0.0,0.0,0.0,0.0,0.0,0.0,0.0,0.0,0.0,0.0,0.0,0.0,0.0,0.0,0.0,0.0,0.0,0.0,0.0,0.0,0.0,0.0,0.0,0.0,0.0,0.0,0.0,0.0,0.0],[0.0,0.0,0.7789,0.7196,0.0,0.0,0.0,0.0,0.0,0.0,0.0,0.0,0.0,0.0,0.0,0.0,0.4967,0.5086,0.511,0.4289,0.0,0.0,0.0,0.0,0.0,0.0,0.0,0.0,0.0,0.0,0.0,0.0,0.0,0.0,0.0,0.0,0.0,0.0,0.0],[0.0,0.0,0.0,0.0,0.0,0.0,0.0,0.0,0.0,0.0,0.1523,0.1168,0.0,0.0,0.0,0.0,0.0,0.0,0.0,0.0,0.0,0.0,0.0,0.0,0.0,0.0,0.0,0.0,0.0,0.0,0.0,0.0,0.0,0.0,0.0,0.0,0.0,0.0,0.0],[0.0,0.0,0.0,0.0,0.0,0.0,0.0,0.0,0.0,0.0,0.0,0.0,0.0,0.0,0.0,0.0,0.0,0.0,0.0,0.0,0.1379,0.152,0.4983,0.554,0.3017,0.4392,0.5682,0.471,0.5151,0.5093,0.5292,0.498,0.5122,0.2089,0.0,0.0,0.0,0.0,0.0],[0.0,0.0,0.0,0.0,0.0,0.0,0.0,0.0,0.6273,0.5706,0.562,0.5958,0.8068,0.6723,0.6337,0.7261,0.8635,0.5329,0.0,0.0,0.0,0.0,0.0,0.1825,0.6373,0.4221,0.0,0.217,0.4003,0.0,0.0,0.0,0.0,0.0,0.0,0.0,0.0,0.0,0.0],[0.0,0.0,0.0,0.0,0.0,0.0,0.0,0.0,0.0,0.0,0.0,0.0,0.0,0.0,0.0,0.0,0.0,0.0,0.0,0.0,0.0,0.0,0.0,0.0,0.0,0.1792,0.0,0.0,0.1442,0.0,0.0,0.0,0.0,0.0,0.0,0.0,0.0,0.0,0.0],[0.0,0.0,0.0,0.0,0.0,0.0,0.0,0.0,0.4989,0.0,0.0,0.0,0.0,0.0,0.0,0.0,0.0,0.0,0.0,0.0,0.0,0.0,0.0,0.0,0.0,0.0,0.0,0.0,0.0,0.0,0.0,0.0,0.0,0.0,0.0,0.0,0.0,0.0,0.0],[0.0,0.0,0.0,0.0,0.0,0.0,0.0,0.0,0.0,0.0,0.0,0.0,0.0,0.0,0.0,0.0,0.0,0.0,0.0,0.0,0.0,0.0,0.0,0.0,0.0,0.0,0.0,0.0,0.0,0.0,0.0,0.0,0.0,0.0,0.0,0.0,0.0,0.3552,0.0],[0.0,0.0,0.0,0.0,0.0,0.0,0.0,0.0,0.0,0.0,0.0,0.0,0.0,0.0,0.0,0.0,0.0,0.0,0.0,0.0,0.0,0.0,0.0,0.0,0.0,0.0,0.3096,0.0,0.0,0.0,0.0,0.0,0.0,0.0,0.0,0.0,0.0,0.0,0.0],[0.0,0.0,0.0,0.0,0.0,0.0,0.0,0.0,0.0,0.0,0.0,0.0,0.0,0.0,0.0,0.0,0.0949,0.0,0.0,0.0,0.0,0.0,0.0,0.0,0.0,0.0,0.0,0.0,0.0,0.0,0.0,0.0,0.0,0.0,0.0,0.0,0.0,0.0,0.0],[0.0,0.0,0.0,0.0,0.0,0.0,0.0,0.0,0.0,0.0,0.0,0.0,0.0,0.0,0.0,0.0,0.0,0.0,0.0,0.0,0.0,0.0,0.0,0.0,0.0,0.0,0.5268,0.4768,0.0,0.0,0.0,0.0,0.0,0.0,0.0,0.0,0.0,0.0,0.0],[0.0,0.0,0.0,0.0,0.0,0.0,0.0,0.0,0.0,0.0,0.0,0.0,0.0,0.0,0.0,0.0,0.2786,0.2827,0.3246,0.2982,0.0,0.0,0.0,0.0,0.0,0.0,0.0,0.0,0.0,0.0,0.0,0.0,0.0,0.0,0.0,0.0,0.0,0.0,0.0],[0.0,0.0,0.0,0.0,0.0,0.0,0.0,0.0,0.0,0.0,0.0,0.0,0.0,0.0,0.0,0.0,0.0,0.0,0.0,0.0,0.0,0.0,0.0,0.0,0.0,0.0,0.0,0.0,0.0,0.0,0.0,0.0,0.0,0.0,0.0,0.0084,0.3237,0.2497,0.0],[0.0,0.0,0.0,0.0,0.0,0.0,0.0,0.0,0.0,0.0,0.0,0.0,0.0,0.0,0.0,0.0,0.6346,0.6098,0.5364,0.5973,0.7099,0.7721,0.8263,0.8946,0.1782,0.6076,0.4612,0.0,0.0,0.0,0.0,0.0,0.0,0.0,0.0,0.0,0.0,0.0,0.0],[0.0,0.0,0.0,0.0,0.0,0.0,0.0,0.0,0.0,0.0,0.0,0.0,0.0,0.0,0.0,0.0,0.0,0.0,0.0,0.0,0.4673,0.6203,0.5973,0.7318,0.6056,0.6379,0.6976,0.5728,0.4298,0.0,0.0,0.0,0.7549,0.2472,0.0,0.0,0.0,0.0,0.0],[0.0,0.0,0.0,0.0,0.4637,0.7922,0.6139,0.6459,0.6012,0.3515,0.0,0.0,0.0,0.0,0.0,0.0,0.0,0.0,0.0,0.0,0.0,0.0,0.0,0.0,0.0,0.0,0.0,0.0,0.0,0.0,0.0,0.0,0.0,0.0,0.0,0.0,0.0,0.0,0.0],[0.7467,0.0,0.0,0.5456,0.7763,0.0,0.4167,0.4595,0.0,0.0,0.0,0.0,0.0,0.0,0.0,0.0,0.0,0.0,0.0,0.0,0.0,0.0,0.0,0.0,0.0,0.0,0.0,0.0,0.0,0.0,0.0,0.0,0.0,0.4283,0.4426,0.439,0.0,0.0,0.0],[0.0,0.0,0.0,0.0,0.0,0.0,0.0,0.0,0.0,0.0,0.0,0.0,0.0,0.0,0.0,0.0,0.0,0.0,0.0,0.0,0.0,0.0,0.0,0.0,0.6784,0.5571,0.4511,0.5166,0.332,0.0,0.0,0.0,0.0,0.0,0.0,0.0,0.0,0.0,0.0],[0.0,0.0,0.0,0.0,0.0,0.0,0.0,0.4726,0.5375,0.4729,0.5019,0.4825,0.0,0.0,0.0,0.0,0.0,0.0,0.0,0.0,0.0,0.0,0.0,0.0,0.0,0.0,0.0,0.0,0.0,0.0,0.0,0.0,0.0,0.2103,0.0,0.0,0.0,0.0,0.0],[0.0,0.4975,0.0,0.0,0.0,0.0,0.0,0.0,0.11,0.0,0.0,0.0,0.0,0.0,0.0,0.0,0.0,0.0,0.0,0.0,0.0,0.0,0.0,0.0,0.0,0.0,0.0,0.0,0.0,0.0,0.0,0.0,0.0,0.0,0.0,0.0,0.0,0.0,0.0],[0.0,0.0,0.0,0.0,0.0,0.0,0.0,0.0,0.0,0.0,0.0,0.0,0.0,0.0,0.0,0.0,0.0,0.0,0.0,0.0,0.0,0.0,0.0,0.0,0.0,0.0,0.4336,0.4454,0.3047,0.0,0.0,0.0,0.0,0.0,0.0,0.0,0.0,0.0,0.0],[0.0,0.0,0.0,0.0,0.0,0.0,0.0,0.0,0.0,0.0,0.0,0.0,0.0,0.0,0.0,0.0,0.2703,0.2542,0.3045,0.2929,0.3042,0.0,0.0,0.0,0.0,0.0,0.0,0.0,0.0,0.6415,0.5641,0.0,0.0,0.0,0.0,0.0,0.0,0.0,0.0],[0.0,0.0,0.0,0.0,0.0,0.0,0.0,0.0,0.0,0.0,0.0,0.0,0.0,0.0,0.0,0.0,0.0,0.0,0.1861,0.1437,0.0,0.0,0.0,0.0,0.0,0.0,0.0,0.0,0.0,0.0,0.0,0.0,0.0,0.0,0.0,0.0,0.0,0.0,0.0],[0.0,0.0,0.0,0.0,0.0,0.0,0.0,0.0,0.0,0.0,0.0,0.0,0.0,0.0,0.0,0.0,0.0,0.0,0.0,0.0,0.438,0.5347,0.427,0.0,0.0,0.0,0.0,0.0,0.0,0.0,0.0,0.0,0.2985,0.3077,0.6158,0.0,0.0,0.0,0.0],[0.0,0.0,0.5277,0.0,0.0,0.0,0.0,0.0,0.0,0.0,0.0,0.0,0.0,0.0,0.0,0.0,0.0,0.0,0.0,0.0,0.0,0.0,0.0,0.0,0.0,0.0,0.0,0.0,0.0,0.0,0.0,0.0,0.0,0.0,0.0,0.0,0.0,0.0,0.0],[0.0,0.0,0.0,0.0,0.0,0.1871,0.4652,0.44,0.4315,0.4352,0.0,0.0,0.0,0.0,0.0,0.0,0.6334,0.6271,0.6282,0.5599,0.0,0.0,0.1625,0.1815,0.9187,0.7719,0.6282,0.5894,0.5396,0.9827,1.0277,0.5281,0.6169,0.4845,0.4379,0.4223,0.0,0.0,0.0],[0.0,0.0,0.0,0.0,0.0,0.0,0.0,0.0,0.0,0.0,0.0,0.0,0.0,0.0,0.0,0.0,0.0,0.0,0.0,0.0,0.0,0.0,0.0,0.0,0.0,0.2702,0.4377,0.3428,0.1278,0.5928,0.1204,0.0,0.0,0.0,0.0,0.0,0.3817,0.392,0.0],[0.0,0.0,0.0,0.0,0.0,0.0,0.0,0.3076,0.0,0.0,0.0,0.0,0.0,0.0,0.0,0.0,0.0,0.0,0.0,0.0,0.0,0.0,0.0,0.0,0.0,0.0,0.0,0.0,0.0,0.0,0.0,0.0,0.0,0.0,0.0,0.0,0.0,0.0,0.0],[0.0,0.0,0.0,0.0,0.0,0.0,0.0,0.0,0.0,0.1797,0.1585,0.1678,0.1541,0.2716,0.2391,0.0,0.0,0.0,0.0,0.0,0.0,0.0,0.0,0.0,0.0,0.0,0.0,0.2567,0.1422,0.0,0.0,0.1992,0.1433,0.0,0.0,0.0,0.0,0.0,0.0],[0.0,0.0,0.0,0.0,0.0,0.0,0.0,0.0,0.0,0.0,0.0,0.0,0.0,0.0,0.0,0.0,0.0,0.0,0.0,0.0,0.0,0.0,0.1857,0.3544,0.6333,0.7449,0.8255,0.6407,0.3065,0.5347,0.2852,0.0,0.3615,0.484,0.503,0.4811,0.0,0.1625,0.0],[0.0,0.0,0.0,0.0,0.0,0.0,0.0,0.0,0.0,0.0,0.0,0.0,0.0,0.0,0.0,0.0,0.0,0.2535,0.2463,0.2159,0.0,0.0,0.0,0.0,0.0,0.0,0.0,0.0,0.0,0.0,0.0,0.0,0.0,0.0,0.0,0.0,0.0,0.0,0.0],[0.0,0.0,0.0,0.0,0.0,0.0,0.0,0.0,0.0,0.0,0.0,0.0,0.0,0.0,0.0,0.0,0.0,0.0,0.0,0.0,0.0,0.0,0.0,0.0,0.0,0.0,0.0,0.0,0.2098,0.0,0.0,0.0,0.0,0.0,0.0,0.0029,0.2432,0.211,0.0],[0.7668,0.5478,0.7216,0.6788,0.6336,0.7396,0.7166,0.0,0.0,0.0,0.0,0.0,0.0,0.0,0.0,0.0,0.5949,0.5932,0.0,0.0,0.0,0.0,0.0,0.0,0.0,0.0,0.0,0.0,0.0,0.0,0.628,0.2703,0.1369,0.1245,0.0,0.0,0.0,0.0,0.0],[0.0,0.0,0.0,0.0,0.0,0.0,0.0,0.0,0.7642,0.7151,0.6287,0.6541,0.6653,0.6694,0.6398,0.0,0.0,0.0,0.0,0.0,0.0,0.0,0.0,0.0,0.0,0.0,0.0,0.0,0.0,0.0,0.0,0.0,0.0,0.0,0.0,0.0,0.0,0.0,0.0],[0.0,0.0,0.0,0.5575,0.7039,0.0,0.0,0.0,0.0,0.0,0.0,0.0,0.0,0.0,0.0,0.0,0.0,0.0,0.0,0.0,0.0,0.0,0.0,0.0,0.0,0.0,0.0,0.0,0.0,0.0,0.0,0.0,0.0,0.0,0.0,0.0,0.0,0.0,0.0],[0.0,0.0,0.0,0.8155,1.3861,0.6813,0.7619,0.7791,0.2089,0.0,0.0,0.0,0.0,0.4385,0.6035,0.7721,0.8782,0.7414,0.5523,0.5361,0.5593,0.5988,0.7852,0.7411,0.8158,1.1543,1.0086,1.0478,0.9641,0.7346,0.8398,1.1164,0.6558,0.405,0.9423,0.9302,0.4142,0.0,0.0],[0.0,0.0,0.0,0.0,0.0,0.0,0.0,0.0,0.0,0.0,0.0,0.0,0.0,0.0,0.0,0.0,0.0,0.0,0.0,0.0,0.0,0.0,0.0,0.0,0.0,0.0635,0.3415,0.2786,0.2871,0.0,0.0,0.0,0.0,0.0,0.0,0.0,0.0,0.0,0.0],[0.0,0.5237,0.6162,0.5641,0.5928,0.0,0.0,0.0,0.0,0.0,0.0,0.0,0.0,0.0,0.0,0.0,0.0,0.0,0.0,0.0,0.0,0.0,0.0,0.0,0.0,0.0,0.0,0.0,0.0,0.0,0.0,0.0,0.0,0.0,0.0,0.0,0.0,0.0,0.0],[0.0,0.0,0.0,0.0,0.0,0.0,0.0,0.0,0.0,0.0,0.0,0.0,0.0,0.0,0.0,0.0,0.0,0.0,0.0,0.0,0.0,0.0,0.0,0.0,0.2767,0.2854,0.1903,0.0,0.0,0.0,0.0,0.0,0.0,0.0,0.0,0.0,0.0,0.0,0.0],[0.0,0.0,0.0,0.3542,0.9744,0.9327,1.081,1.0635,0.9178,0.9107,0.7966,0.9283,0.831,0.9362,0.1845,0.0,0.0,0.2626,0.0,0.0,0.0,0.0,0.0,0.0,0.0,0.848,0.4352,0.0,0.3637,0.0,0.0,0.0,0.0,0.0,0.0,0.0,0.0,0.0,0.0],[0.0,0.0,0.0,0.0,0.0,0.0,0.0,0.0,0.0,0.0,0.0,0.0,0.0,0.0,0.0,0.0,0.0,0.0,0.0,0.0,0.0,0.0,0.0,0.0,0.0,0.0,0.5823,0.6652,0.0,0.0,0.0,0.0,0.0,0.0,0.0,0.0,0.0,0.0,0.0],[0.0,0.0,0.0,0.0,0.0,0.0,0.0,0.0,0.0,0.0,0.0,0.0,0.0,0.0,0.0,0.1388,0.8923,0.5423,0.5609,0.5369,0.0,0.0,0.0,0.0,0.0,0.0,0.0,0.0,0.0,0.0,0.0,0.0,0.0,0.0,0.0,0.0,0.0,0.0,0.0],[0.0,0.0,0.0,0.0,0.0,0.0,0.0,0.0,0.0,0.0,0.0,0.0,0.0,0.0,0.0,0.0,0.0,0.0,0.2474,0.2946,0.7102,0.8837,0.9618,0.8439,1.011,0.9754,0.3266,0.3851,0.39,0.3555,0.0,0.0,0.0,0.0,0.0,0.0,0.0,0.0,0.0],[0.0,0.0,0.0,0.0,0.0,0.0,0.0,0.0,0.0,0.0,0.0,0.0,0.0,0.0,0.0,0.0,0.0,0.0,0.0,0.0,0.0,0.5993,0.6922,0.5855,0.0,0.0,0.0,0.0,0.0,0.0,0.0,0.0,0.0,0.0,0.0,0.0,0.0,0.0,0.0],[0.0,0.0,0.6355,0.6657,0.5566,0.0,0.0,0.0,0.0,0.1963,0.2535,0.2739,0.0304,0.0,0.0451,0.0,0.0,0.0,0.3372,0.4527,0.5499,1.024,0.2006,0.0,0.0,0.0,0.0,0.0,0.0,0.0,0.0,0.0,0.0,0.0,0.0,0.0,0.0,0.0,0.0],[0.0,0.0,0.0,0.0,0.0,0.0,0.0,0.0,0.0,0.0,0.0,0.0,0.0,0.0,0.0,0.0,0.0,0.0,0.0891,0.0832,0.466,0.6111,0.5919,0.9744,0.4289,0.44,0.2936,0.4525,0.5657,0.2787,0.2852,0.0,0.0,0.0,0.0,0.0,0.0,0.0,0.0],[0.7489,0.5328,0.0,0.0,0.0,0.0,0.0,0.0,0.0,0.0,0.0,0.0,0.0,0.0,0.0,0.0,0.0,0.0,0.0,0.0,0.0,0.0,0.0,0.0,0.0,0.0,0.0,0.0,0.0,0.0,0.0,0.0,0.0,0.0,0.0,0.0,0.0,0.0,0.0],[0.0,0.0,0.0,0.0,0.0,0.0,0.0,0.0,0.0,0.0,0.0,0.0,0.0,0.0,0.4891,0.3679,0.6514,0.0,0.0,0.0,0.0,0.0,0.0,0.0,0.0,0.0,0.0,0.0,0.0,0.0,0.0,0.0,0.0,0.0,0.0,0.0,0.0,0.0,0.0],[0.0,0.0,0.0,0.0,0.0,0.0,0.0,0.0,0.0,0.0,0.0,0.0,0.0,0.0,0.0,0.0,0.0,0.0,0.0392,0.0449,0.0,0.0,0.0,0.0,0.0,0.0,0.0,0.0,0.0,0.0,0.0,0.0,0.0,0.0,0.0,0.0,0.0,0.0,0.0],[0.7016,0.0,0.0,0.0,0.0,0.0,0.0,0.0,0.0,1.3626,1.9836,1.7856,0.8043,0.7939,0.4503,0.5085,0.0,0.2642,0.1,0.0923,0.0,0.0,0.0,0.0,0.0,0.0,0.0,0.0,0.0,0.0,0.0,0.0,0.5613,0.4923,0.3048,0.0,0.0,0.0,0.0],[0.0,0.0,0.0,0.0,0.0,0.0,0.0,0.0,0.0,0.0,0.0,0.0,0.0,0.0,0.0,0.0,0.0,0.0,0.0,0.0,0.0,0.0,0.1157,0.1034,0.1001,0.5565,0.6805,0.5976,0.3969,0.0,0.0,0.0,0.0,0.0,0.0,0.0,0.5861,0.0,0.0],[0.0,0.0,0.0,0.0,0.0,0.0,0.0,0.0,0.0,0.0,0.0,0.0,0.0,0.0,0.0,0.0,0.0,0.0,0.0,0.0,0.0,0.0,0.0,0.0,0.0,0.0,0.2623,0.3483,0.0,0.0,0.0,0.0,0.0,0.0,0.0,0.0,0.0,0.0,0.0],[0.0,0.569,0.6622,1.3966,1.3649,1.2893,0.0,0.0,0.0,0.0,0.0,0.0,0.0,0.0,0.0,0.0,0.5424,0.5543,0.5803,0.604,0.0,0.0,0.0,0.0,0.0,0.0,0.0,0.0,0.0,0.0,0.0,0.0,0.0,0.0,0.0,0.0,0.0,0.0,0.0],[1.3659,0.0,0.0,0.0,0.0,0.0,0.0,0.7386,0.7321,0.6969,0.5532,0.3902,0.5028,0.4144,0.5221,0.6736,0.7062,0.5373,0.5322,0.5408,0.4835,0.0,0.0,0.0,0.0,0.0,0.0,0.0,0.0,0.0,0.0,0.0,0.7159,0.5881,0.6536,0.0,0.0,0.0,0.0],[0.5164,0.5603,0.6081,0.6104,0.6518,0.733,0.6748,0.0,0.0,0.0,0.0,0.0,0.0,0.0,0.0,0.0,0.2761,0.2959,0.0,0.0,0.0,0.0,0.2308,0.2446,0.2272,0.2181,0.0,0.0,0.0,0.0,0.0,0.0,0.0,0.0,0.0,0.0,0.0,0.0,0.0],[0.0,0.0,0.0,0.0,0.0,0.0,0.0,0.0,0.0,0.0,0.0,0.0,0.0,0.0,0.0,0.0,0.0,0.0,0.0,0.0,0.0,0.0,0.6674,0.7891,0.7987,1.0105,0.9154,0.8962,0.9192,0.0,0.0,0.0,0.0,0.0,0.0,0.0,0.0,0.0,0.0],[0.0,0.0,0.0,0.0,0.0,0.0,0.8768,1.1072,0.1564,0.0,0.0,0.0,0.0,0.0,0.0,0.0,0.0,0.0,0.0,0.0,0.0,0.0,0.0,0.0,0.0,0.0,0.0,0.0,0.0,0.0,0.0,0.0,0.0,0.0,0.0,0.0,0.0,0.0,0.0],[0.0,0.0,0.0,0.0,0.0,0.0,0.0,0.0,0.0,0.0,0.0,0.0,0.0,0.0,0.0,0.0,0.0,0.2561,0.2224,0.2325,0.2261,0.2168,0.291,0.3751,0.2604,0.4644,0.6749,0.5858,0.6606,0.708,0.4239,0.3432,0.0,0.0,0.0,0.0,0.0,0.0,0.0],[0.0,0.0,0.0,0.0,0.0,0.0,0.0,0.0,0.0,0.0,0.0,0.0,0.0,0.0,0.0,0.0,0.6187,0.0,0.0,0.0,0.0,0.0,0.0,0.0,0.0,0.0,0.0,0.0,0.0,0.0,0.0,0.0,0.0,0.0,0.0,0.0,0.0,0.0,0.0],[0.0,0.0,0.0,0.0,0.0,0.0,0.5334,0.5654,0.0,0.0,0.0,0.0,0.0,0.0,0.0,0.0,0.0,0.2527,0.23,0.2612,0.0,0.0,0.0,0.0,0.0,0.6255,0.5073,0.0,0.0,0.0,0.0,0.0,0.0,0.0,0.0,0.0,0.0,0.0,0.0],[0.0,0.0,0.0,0.0,0.0,0.0,0.0,0.0,0.0,0.0,0.0,0.0,0.0,0.0,0.0,0.0,0.0,0.0,0.0,0.0,0.0,0.0,0.0664,0.0729,0.0,0.285,0.0,0.0,0.0,0.0,0.0,0.0,0.0,0.0,0.0,0.0,0.0,0.0,0.0],[0.0,0.0,0.0,0.0,0.0,0.0,0.0,0.0,0.0,0.0,0.0,0.0,0.0,0.0,0.0,0.0,0.0,0.0,0.0,0.0,0.2102,0.0,0.0,0.0,0.0,0.0,0.0,0.0,0.0,0.0,0.0,0.0,0.0,0.0,0.0,0.0,0.0,0.0,0.0],[0.0,0.0,0.0,0.0,0.0,0.0,0.0,0.0,0.0,0.0,0.0,0.0,0.0,0.0,0.0,0.0,0.6294,0.9673,0.653,0.7169,0.4801,0.5742,0.7502,0.7668,0.387,0.4627,0.3939,0.5138,0.4847,0.2552,0.0,0.0,0.0,0.0,0.0,0.0,0.0,0.0,0.0],[0.0,0.0,0.0,0.0,0.0,0.0,0.0,0.0,0.0,0.0,0.0,0.0,0.0,0.0,0.0,0.0,0.0594,0.1642,0.1493,0.1635,0.0,0.0,0.2652,0.329,0.2772,0.5375,0.3683,0.4325,0.4402,0.0,0.0,0.0,0.0,0.0,0.0,0.0,0.0,0.0,0.0],[0.0,0.0,0.0,0.0,0.0,0.0,0.0,0.0,0.0,0.0,0.0,0.0,0.2349,0.0,0.0,0.0,0.0,0.0,0.0,0.0,0.0,0.0,0.0,0.0,0.0,0.0,0.0,0.0,0.0,0.0,0.0,0.0,0.0,0.0,0.0,0.0,0.0,0.0,0.0],[0.0,0.0,0.0,0.0,0.0,0.0,0.0,0.0,0.0,0.2306,0.0,0.0,0.0,0.0,0.0,0.0,0.0,0.0,0.0,0.0,0.0,0.0,0.0,0.0,0.0,0.0,0.0,0.0,0.0,0.0,0.0,0.0,0.0,0.0,0.0,0.0,0.0,0.0,0.0],[0.0,0.0,0.0,0.0,0.0,0.0,0.0,0.0,0.0,0.0,0.0,0.0,0.0,0.0,0.0,0.0,0.0,0.0,0.0,0.0,0.0,0.0,0.0,0.0,0.0,0.0,0.3851,0.403,0.3812,0.2949,0.2078,0.2591,0.0,0.0,0.0,0.0,0.0,0.0,0.0],[0.0,0.5396,0.6124,0.6318,0.0,0.0,0.0,0.0,0.0,0.0,0.0,0.0,0.0,0.0,0.0,0.0,0.0,0.0,0.0,0.0,0.1877,0.0,0.0,0.0,0.0,0.6049,0.4587,0.253,0.0,0.0,0.0,0.0,0.0,0.0,0.0,0.0,0.0,0.0,0.0],[0.0,0.7468,1.0599,0.9653,0.9427,1.0937,1.1231,0.8526,0.0,0.0,0.0,0.0,0.499,0.9253,0.8524,1.0447,0.8034,0.5881,0.5489,0.5297,0.0,0.0,0.0,0.0,0.0,0.0,0.3811,0.3481,0.0,0.0,0.0,0.0,0.0,0.0,0.0,0.0,0.0,0.0,0.0],[0.0,0.0,0.0,0.0,0.0,0.0,0.0,0.0,0.0,0.0,0.0,0.0,0.0,0.208,0.0,0.0,0.0,0.0,0.0,0.0,0.1639,0.1932,0.2456,0.225,0.1713,0.0,0.0,0.0,0.0,0.0,0.0,0.0,0.0,0.0,0.0,0.0,0.0,0.0,0.0],[0.0,0.0,0.0,0.0,0.0,0.0,0.0,0.0,0.0,0.0,0.0,0.0,0.0,0.0,0.0,0.0,0.0,0.0,0.0,0.0,0.0,0.0,0.0,0.0,0.0,0.0,0.5313,0.552,0.4278,0.3016,0.0,0.0,0.0,0.0,0.0,0.0,0.0,0.0,0.0],[0.0,0.5651,0.0,0.0,0.0,0.0,0.0,0.0,0.0,0.0,0.0,0.0,0.0,0.0,0.0,0.0,0.0,0.0,0.0,0.0,0.0,0.0,0.0,0.0,0.0,0.0,0.0,0.0,0.0,0.0,0.0,0.0,0.0,0.0,0.0,0.0,0.0,0.0,0.0],[0.7681,0.0,0.721,0.6088,0.6122,0.6852,0.0,0.0,0.0,0.0,0.0,0.0,0.0,0.0,0.0,0.1601,0.1609,0.0,0.0,0.0,0.0,0.0,0.0,0.0,0.0,0.0,0.0,0.0,0.0,0.0,0.0,0.0,0.0,0.0,0.0,0.0,0.0,0.0,0.0],[0.5638,1.4052,0.0,1.0071,0.9469,0.8602,1.0518,0.9039,0.9386,0.9304,0.7061,0.5505,0.0,0.2552,0.2649,0.0,0.0,0.0,0.0,0.0,0.4794,0.4552,0.5887,0.7314,0.2861,0.348,0.3708,0.6225,0.6717,0.1979,0.1715,0.1914,0.1826,0.1598,0.3208,0.0,0.0,0.0,0.0],[0.0,0.0,0.0,0.0,0.0,0.0,0.0,0.0,0.0,0.0,0.0,0.0,0.0,0.0,0.0,0.0,0.0,0.0,0.0,0.0,0.0,0.0,0.0,0.0,0.0,0.0,0.0,0.0,0.2642,0.6918,0.5452,0.2596,0.0,0.0,0.0,0.0,0.0,0.0,0.0],[0.0,0.0,0.0,0.0,0.0,0.0,0.0,0.0,0.0,0.0,0.0,0.0,0.0,0.0,0.0,0.0,0.0,0.0,0.0,0.0,0.0,0.0,0.0,0.0,0.0,0.0,0.638,0.6798,0.5914,0.2669,0.1708,0.2148,0.0,0.0,0.0,0.0,0.0,0.0,0.0],[0.0,0.0,0.0,0.0,0.0,0.0,0.0,0.0,0.0,0.0,0.0,0.0,0.0,0.0,0.0,0.0,0.0,0.0,0.0,0.0,0.1568,0.1849,0.3885,0.5346,0.0,0.0,0.0,0.0,0.0,0.0,0.0,0.0,0.0,0.0,0.0,0.0,0.0,0.0,0.0],[0.0,0.5726,0.6364,0.6559,0.0,0.0,0.0,0.4345,0.4991,0.4169,0.0,0.0,0.0,0.0,0.0,0.0,0.0,0.0,0.0,0.0,0.0,0.0,0.0,0.0,0.0,0.0,0.0,0.0,0.0,0.0,0.0,0.0,0.0,0.0,0.0,0.0,0.0,0.0,0.0],[0.0,0.0,0.0,0.0,0.0,0.0,0.0,0.0,0.0,0.0,0.0,0.0,0.0,0.0,0.0,0.0,0.0,0.0,0.0,0.0,0.0,0.0,0.0642,0.0861,0.0,0.0,0.0,0.0,0.0,0.0,0.0,0.0,0.0,0.0,0.0,0.0,0.0,0.0,0.0],[0.0,0.0,0.0,0.0,0.0,0.0,0.0,0.0,0.0,0.0,0.0,0.0,0.0,0.0,0.0,0.0,0.0,0.0,0.0,0.0,0.0,0.0,0.0894,0.1418,0.0,0.0,0.0,0.0,0.0,0.0,0.0,0.0,0.0,0.0,0.0,0.0,0.0,0.0,0.0],[0.0,0.0,0.0,0.0,0.0,0.0,0.0,0.0,0.0,0.0,0.0,0.0,0.0,0.0,0.0,0.0,0.059,0.0542,0.041,0.0443,0.0,0.0,0.0,0.0,0.0,0.0,0.0,0.0,0.0,0.0,0.0,0.0,0.0,0.0,0.0,0.0,0.0,0.0,0.0],[0.0,0.0,0.0,0.0,0.0,0.0,0.0,0.0,0.0,0.0,0.0,0.0,0.0,0.0,0.0,0.0,0.46,0.5019,0.465,0.5574,0.7425,0.8916,0.2439,0.0,0.0,0.0,0.0,0.0,0.0,0.0,0.0,0.0,0.0,0.0,0.0,0.0,0.0,0.0,0.0],[0.0,0.0,0.0,0.0,0.0,0.0,0.0,0.0,0.0,0.0,0.0,0.0,0.0,0.0,0.0,0.0,0.3151,0.0,0.0,0.0,0.0,0.0,0.0,0.0,0.0,0.0,0.0,0.0,0.0,0.0,0.0,0.0,0.0,0.0,0.0,0.5749,0.0,0.0,0.0],[0.0,0.0,0.6414,0.6523,0.5659,0.0,0.0,0.0,0.0,0.0,0.0,0.0,0.0,0.0,0.0,0.0,0.0,0.0,0.0,0.0,0.0,0.0,0.0,0.0,0.7645,0.6443,0.0,0.3255,0.6619,0.5319,0.0,0.0,0.3248,0.668,0.0,0.0,0.0,0.0,0.0],[0.0,0.0,0.0,0.0,0.0,0.0,0.0,0.0,0.0,0.0,0.0,0.0,0.0,0.0,0.5005,0.0,0.0,0.0,0.0,0.0,0.0,0.0,0.0,0.0,0.0,0.0,0.0,0.0,0.0,0.0,0.0,0.0,0.0,0.0,0.0,0.0,0.0,0.0,0.0],[0.0,0.0,0.0,0.0,0.0,0.0,0.0,0.0,0.0,0.0,0.0,0.0,0.0,0.0,0.0,0.0,0.0,0.0,0.0,0.0,0.0,0.0,0.0,0.0,0.0,0.0,0.0,0.0,0.0,0.0,0.0,0.0,0.0,0.0,0.0,0.0,0.2759,0.1876,0.0],[0.0,0.0,0.0,0.7109,0.9181,0.9966,0.5556,0.0,0.0,0.0,0.0,0.0,0.0,0.0,0.0,0.0,0.0,0.0,0.0,0.0,0.0,0.0,0.0,0.0,0.0,0.0,0.0,0.0,0.0,0.0,0.0,0.0,0.0,0.0,0.0,0.0,0.0,0.0,0.0],[0.0,0.0,0.0,0.0,0.0,0.0,0.0,0.0,0.0,0.0,0.0,0.0,0.0,0.0,0.0,0.0,0.5908,0.5383,0.6048,0.535,0.0,0.0,0.0,0.0,0.0,0.0,0.0,0.0,0.0,0.0,0.0,0.0,0.0,0.0,0.0,0.0,0.0,0.0,0.0],[1.0179,0.4697,0.4686,0.0,0.0,0.0,0.0,0.0,0.0,0.0,0.0,0.0,0.0,0.0,0.0,0.0,0.0,0.0,0.0,0.0,0.0,0.0,0.0,0.0,0.0,0.0,0.0,0.0,0.0,0.0,0.0,0.0,0.0,0.0,0.0,0.0,0.0,0.0,0.0],[0.0,0.0,0.0,0.0,0.0,0.0,0.0,0.0,0.0,0.0,0.0,0.0,0.0,0.0,0.0299,0.2585,0.0,0.0,0.0,0.0,0.0,0.0,0.0,0.0,0.0,0.0,0.0,0.0,0.0,0.0,0.0,0.0,0.0,0.0,0.0,0.0,0.0,0.0,0.0],[0.0,0.0,0.0,0.0,0.0,0.0,0.0,0.0,0.0,0.0,0.0,0.0,0.0,0.0,0.0,0.0,0.0,0.0,0.0,0.0,0.0,0.0,0.0,0.0851,0.0,0.0,0.0,0.0,0.0,0.0,0.0,0.0,0.0,0.0,0.0,0.0,0.0,0.0,0.0],[0.0,0.0,0.0,0.0,0.0,0.0,0.0,0.0,0.0,0.0,0.0,0.0,0.0,0.0,0.0,0.0,0.0,0.0,0.0,0.0,0.0,0.0,0.0,0.0,0.0,0.0,0.0,0.0,0.0,0.0,0.0,0.3178,0.2035,0.1986,0.0,0.0,0.0,0.0,0.0],[0.0,0.0,0.0,0.0,0.0,0.0,0.0,0.0,0.0,0.0,0.0,0.0,0.0,0.0,0.0,0.0,0.0,0.0,0.0,0.0,0.0,0.0,0.0,0.0,0.0,0.0,0.0,0.0,0.0,0.0,0.0,0.0,0.0,0.0,0.0,0.5918,0.0,0.0,0.0],[0.0,0.0,0.0,0.0,0.0,0.0,0.6567,0.6795,0.0,0.7213,0.6806,0.6927,0.0,0.0,0.0,0.0,0.0,0.1433,0.0,0.0,0.0,0.0,0.0,0.0,0.2231,0.0,0.0,0.0,0.0,0.0,0.0,0.0,0.0,0.4694,0.2912,0.0,0.0,0.0,0.0],[0.0,0.0,0.0,0.0,0.0,0.0,0.0,0.0,0.0,0.0,0.0,0.0,0.0,0.0,0.0,0.0,0.0,0.0,0.0,0.0,0.0,0.0,0.0,0.0,0.3382,0.0,0.0,0.0,0.0,0.0,0.0,0.0,0.0,0.0,0.0,0.0,0.0,0.0,0.0],[0.0,0.0,0.0,0.0,0.0,0.0,0.0,0.0,0.0,0.0,0.0,0.0,0.0,0.0,0.0,0.0,0.0,0.0,0.0,0.0,0.0,0.0,0.0,0.0,0.0,0.0,0.0,0.0,0.0,0.0,0.0,0.0,0.0,0.0,0.0,0.0,0.617,0.0,0.0],[0.0,0.0,0.0,0.0,0.0,0.0,0.0,0.0,0.0,0.0,0.0,0.0,0.0,0.0,0.0,0.0,0.0,0.0,0.0,0.0,0.0,0.0,0.0,0.0,0.2013,0.2824,0.0,0.0,0.0,0.0,0.0,0.0,0.0,0.0,0.0,0.0,0.0,0.0,0.0],[0.0,0.0,0.0,0.0,0.0,0.0,0.0,0.0,0.0,0.0,0.0,0.0,0.0,0.0,0.0,0.0,0.0,0.0,0.0,0.0,0.0,0.0,0.0,0.0,0.0,0.0,0.2093,0.2346,0.1358,0.0,0.0,0.0,0.0,0.0,0.0,0.0,0.0,0.0,0.0],[0.0,0.0,0.0,0.0,0.0,0.0,0.0,0.0,0.0,0.0,0.0,0.0,0.0,0.0,0.0,0.0,0.0,0.0,0.0,0.0,0.0,0.0,0.3123,0.3706,0.0,0.0,0.0,0.0,0.0,0.0,0.0,0.0,0.0,0.0,0.0,0.0,0.0,0.0,0.0],[0.0,0.0,0.0,0.0,0.0,0.0,0.0,0.0,0.0,0.0,0.0,0.0,0.0,0.0,0.0,0.0,0.0,0.0,0.0,0.0,0.0,0.0,0.0,0.0,0.0,0.0,0.0,0.0,0.0,0.2547,0.2262,0.3493,0.3757,0.2558,0.0,0.0,0.0,0.0,0.0],[0.0,0.0,0.0,0.0,0.0,0.0,0.0,0.0,0.0,0.0,0.0,0.0,0.0,0.0,0.0,0.0,0.0,0.0,0.0,0.0,0.0,0.0,0.0,0.0,0.0,0.0,0.226,0.5073,0.3172,0.0,0.0,0.0,0.2689,0.0,0.0,0.0,0.0,0.0,0.0],[0.0,0.0,0.0,0.0,0.0,0.0,0.0,0.0,0.0,0.0,0.0,0.0,0.0,0.0,0.0,0.0,0.0,0.0,0.0,0.0,0.0,0.0,0.0,0.0,0.4512,0.6794,0.0,0.0,0.4646,0.8411,0.9107,0.358,0.0,0.0,0.0,0.0,0.0,0.0,0.0],[0.0,0.0,0.0,0.0,0.0,0.0,0.0,0.6326,0.7524,0.6812,0.6682,0.6011,0.651,0.5795,0.5456,0.0,0.0,0.0,0.0,0.0,0.0,0.0,0.0,0.0,0.0,0.0,0.0,0.0,0.0,0.0,0.0,0.0,0.0,0.0,0.0,0.0,0.0,0.0,0.0],[0.0,0.0,0.0,0.0,0.0,0.0,0.0,0.0,0.0,0.0,0.0,0.0,0.0,0.0,0.0,0.0,0.0,0.0,0.0,0.0,0.0,0.0,0.101,0.1109,0.1138,0.0,0.1292,0.0,0.0,0.0,0.0,0.0,0.0,0.0,0.0,0.0,0.0,0.0,0.0],[0.0,0.0,0.0,0.0,0.0,0.0,0.0,0.0,0.0,0.0,0.0,0.0,0.0,0.0,0.0,0.0,0.0,0.0,0.0,0.0,0.0,0.0,0.0,0.0,0.0,0.1091,0.0,0.0,0.0,0.0,0.0,0.0,0.0,0.0,0.0,0.0,0.0,0.0,0.0],[0.0,0.0,0.0,0.0,0.0,0.0,0.0,0.0,0.0,0.0,0.0,0.0,0.0,0.0,0.0,0.0,0.0,0.0,0.0,0.0,0.0,0.0,0.1027,0.087,0.4365,0.9202,1.0474,0.7534,0.5273,0.0,0.3766,0.0,0.0,0.4348,0.0,0.0,0.0,0.0,0.0],[0.0,0.0,0.0,0.0693,0.6243,0.6906,0.7729,0.7704,0.7524,0.6788,0.664,0.6776,0.7532,1.1295,1.0318,0.8833,0.0,0.264,0.2164,0.2311,0.0,0.0,0.0,0.0,0.0,0.0,0.64,0.6694,0.5347,0.3345,0.3305,0.2857,0.0,0.6928,0.519,0.0,0.0,0.0,0.0],[0.0,0.5746,0.0,0.5925,0.6081,0.0,0.0,0.0,0.0,0.0,0.0,0.0,0.0,0.0,0.0,0.0,0.0,0.0,0.0,0.0,0.0,0.0,0.0,0.0,0.0,0.0,0.0,0.0,0.0,0.0,0.0,0.0,0.0,0.0,0.0,0.0,0.0,0.0,0.0],[0.4201,0.0,0.0,0.0,0.0,0.0,0.0,0.0,0.0,0.0,0.0,0.0,0.0,0.0,0.0,0.0,0.0,0.0,0.0,0.0,0.0,0.0,0.0,0.0,0.0,0.0,0.0,0.0,0.0,0.0,0.0,0.0,0.0,0.0,0.0,0.0,0.0,0.0,0.0],[0.0,0.0,0.0,0.0,0.0,0.0,0.0,0.0,0.0,0.0,0.0,0.0,0.0,0.0,0.0,0.0,0.0,0.0,0.4754,0.4475,0.0,0.0,0.0,0.0,0.0,0.0,0.0,0.0,0.0,0.0,0.0,0.0,0.0,0.0,0.0,0.0,0.0,0.0,0.0],[0.0,0.0,0.0,0.0,0.0,0.0,0.0,0.0,0.0,0.0,0.0,0.0,0.0,0.0,0.0,0.0,0.0,0.0,0.0,0.0,0.0,0.0,0.187,0.1614,0.4739,0.5481,0.513,0.2889,0.3226,0.0,0.0,0.0,0.0,0.0,0.0,0.0,0.0,0.0,0.0],[0.0,0.0,0.0,0.0,0.0,0.0,0.0,0.0,0.0,0.0,0.0,0.0,0.0,0.0,0.0,0.0,0.0,0.0758,0.0815,0.0713,0.0,0.0,0.0,0.0,0.0,0.0,0.0,0.0,0.0,0.0,0.0,0.0,0.0,0.0,0.0,0.0,0.0,0.0,0.0],[0.0,0.0,0.0,0.0,0.0,0.0,0.0,0.0,0.0,0.0,0.0,0.0,0.0,0.0,0.0,0.0,0.0,0.0,0.0,0.0,0.0,0.0,0.0,0.0,0.0,0.0,0.0,0.0,0.0,0.0,0.0,0.0,0.0,0.3865,0.4088,0.3649,0.2535,0.0,0.0],[0.0,0.5345,0.0,0.0,0.5661,0.6019,1.4435,1.3056,0.0,0.0,0.0,0.0,0.0,0.518,0.7493,0.7445,0.8344,0.9633,0.4637,0.5612,0.0,0.0,0.0,0.0,0.0,0.0,0.0,0.0,0.0,0.0,0.0,0.0,0.0,0.0,0.0,0.0,0.0,0.0,0.0],[0.0,0.0,0.0,0.0,0.0,0.0,0.0,0.0,0.0,0.0,0.0,0.0,0.0,0.0,0.4564,0.5237,0.0,0.0,0.0,0.0,0.0,0.0,0.0,0.0,0.0,0.0,0.0,0.0,0.0,0.0,0.0,0.0,0.0,0.0,0.0,0.0,0.0,0.0,0.0],[0.0,0.0,0.0,0.0,0.0,0.4553,0.4096,0.427,0.4099,0.294,0.0,0.0,0.0,0.0,0.0,0.0,0.0,0.0,0.0,0.0,0.0,0.0,0.0,0.4741,0.8406,0.7028,0.649,0.4518,0.3996,0.0,0.0,0.0,0.0,0.0,0.0,0.0,0.0,0.0,0.0],[0.0,0.0,0.0,0.0,0.0,0.0,0.0,0.0,0.0,0.0,0.0,0.0,0.0,0.0,0.0,0.0,0.0,0.0,0.0,0.0,0.0,0.0,0.0,0.0,0.0,0.0,0.0,0.0,0.0,0.298,0.0,0.0,0.0,0.0,0.0,0.0,0.0,0.0,0.0],[0.7596,0.5684,0.0,0.6183,0.6453,0.7606,0.7547,0.0,0.0,0.0,0.0,0.0,0.0,0.0,0.0,0.0,0.0,0.0,0.0,0.0,0.0,0.0,0.0,0.1837,0.0,0.0,0.0,0.0,0.0,1.0998,1.2282,0.8159,0.0,0.0,0.0,0.0,0.0,0.0,0.0],[0.0,0.0,0.0,0.0,0.0,0.0,0.4176,0.0,0.0,0.0,0.0,0.0,0.0,0.0,0.0,0.0,0.0,0.0,0.0,0.0,0.0,0.0,0.0,0.0,0.0,0.0,0.0,0.0,0.0,0.0,0.0,0.0,0.0,0.0,0.0,0.0,0.0,0.3871,0.0],[0.0,0.0,0.6958,0.0,0.5672,0.535,0.0,0.0,0.0,0.0,0.0,0.0,0.4731,0.5298,0.4657,0.4955,0.0,0.0,0.0,0.0,0.0,0.0,0.0,0.0,0.0,0.0,0.0,0.0,0.0,0.0,0.0,0.0,0.0,0.0,0.5816,0.6794,0.0,0.0,0.0],[0.0,0.0,0.0,0.0,0.0,0.0,0.0,0.0,0.0,0.0,0.0,0.0,0.0,0.0,0.0,0.0,0.0,0.0,0.0,0.0,0.0,0.0,0.0,0.0,0.0,0.0,0.0,0.0,0.0,0.0,0.0,0.0,0.3299,0.3156,0.223,0.2683,0.2378,0.2728,0.0],[0.2594,0.2701,0.8858,1.3202,0.8195,0.0,0.0,0.0,0.0,0.0,0.0,0.0,0.0,0.0,0.0,0.0,0.0,0.0,0.0,0.0,0.0,0.0,0.206,0.2276,0.1984,0.1607,0.0,0.3784,0.403,0.4235,0.4486,0.4779,0.3927,0.4585,0.5015,0.0,0.0,0.2537,0.0],[0.0,0.0,0.0,0.0,0.0,0.0,0.0,0.0,0.2887,0.2587,0.0,0.0,0.0,0.0,0.0,0.0,0.0,0.0,0.0,0.0,0.0,0.0,0.0,0.0,0.5757,0.0,0.0,0.0,0.0,0.0,0.0,0.0,0.2729,0.0,0.0,0.0,0.0,0.0,0.0],[0.0,0.0,0.0,0.0,0.0,0.7212,0.7057,0.3398,0.5837,0.4573,0.5008,0.495,0.0,0.0,0.0,0.0,0.0,0.0,0.0,0.0,0.0,0.0,0.0,0.0,0.0,0.0,0.0,0.0,0.0,0.0,0.0,0.0,0.0,0.0,0.0,0.0,0.0,0.0,0.0],[0.0,0.5668,0.0,0.0,0.0,0.0,0.0,0.0,0.0,0.0,0.0,0.0,0.0,0.0,0.0,0.0,0.5892,0.5792,0.5138,0.4427,0.0,0.0,0.0,0.0,0.0,0.0,0.0,0.0,0.0,0.0,0.0,0.0,0.0,0.0,0.0,0.0,0.0,0.0,0.0],[0.0,0.0,0.0,0.0,0.0,0.0,0.0,0.0,0.0,0.0,0.0,0.0,0.0,0.0,0.0,0.0,0.0,0.0,0.0,0.0,0.0,0.0,0.0,0.0,0.0649,0.1984,0.0,0.0,0.0,0.0,0.0,0.0,0.0,0.0,0.0,0.0,0.0,0.0,0.0],[0.0,0.0,0.0,0.0,0.0,0.0,1.0813,0.4521,0.7166,0.6487,0.5258,0.4746,0.0,0.0,0.0,0.0,0.2813,0.3073,0.312,0.2875,0.0,0.0,0.0,0.0,0.0,0.0,0.0,0.0,0.0,0.0,0.0,0.0,0.0,0.0,0.0,0.0,0.0,0.0,0.0],[0.0,0.0,0.0,0.0,0.0,0.0,0.0,0.1044,0.4599,0.0,0.0,0.0,0.0,0.0,0.0,0.0,0.0,0.0,0.0,0.0,0.0,0.0,0.0,0.0,0.0,0.0,0.0,0.0,0.0,0.0,0.0,0.0,0.3302,0.0,0.0,0.0,0.0,0.0,0.0],[0.0,0.0,0.0,0.0,0.0,0.0,0.0,0.0,0.0,0.0,0.0,0.0,0.0,0.0,0.0,0.0,0.0,0.0,0.0,0.0,0.0,0.0,0.0,0.0,0.0,0.0,0.344,0.4043,0.2851,0.0,0.0,0.0,0.0,0.0,0.0,0.0,0.0,0.0,0.0],[0.0,0.0,0.0,0.0,0.0,0.0,0.0,0.0,0.0,0.0,0.0,0.0,0.0,0.3089,0.3938,0.399,0.0,0.0,0.0,0.0,0.0,0.0,0.0,0.0,0.0,0.0,0.0,0.0,0.0,0.0,0.0,0.0,0.0,0.0,0.0,0.0,0.0,0.0,0.0],[0.0,0.0,0.0,0.0,0.0,0.0,0.0,0.0,0.0,0.0,0.0,0.0,0.0,0.0,0.0,0.0,0.0,0.0,0.0,0.0,0.0,0.0,0.0,0.0,0.0,0.0,0.1522,0.0,0.0,0.0,0.0,0.0,0.0,0.0,0.0,0.0,0.0,0.0,0.0],[0.0,0.0,0.0,0.0,0.0,0.0,0.0,0.0,0.0,0.0,0.0,0.0,0.0,0.0,0.0,0.0,0.0,0.0669,0.0826,0.0684,0.0,0.0,0.0,0.0,0.0,0.0,0.0,0.0,0.0,0.0,0.0,0.0,0.0,0.0,0.0,0.0,0.0,0.0,0.0],[0.0,0.0,0.0,0.0,0.0,0.0,0.0,0.0,0.0,0.0,0.0,0.0,0.0,0.0,0.0,0.0,0.0,0.0,0.0,0.0,0.0,0.0,0.0,0.0,0.0,0.0,0.4174,0.4477,0.48,0.6547,0.5197,0.0,0.0,0.0,0.0,0.0,0.0,0.0,0.0],[0.0,0.0,0.0,0.0,0.0,0.0,0.0,0.0,0.0,0.0,0.0,0.0,0.0,0.0,0.0,0.0,0.2796,0.2616,0.3405,0.3782,0.4233,0.4961,0.5203,0.5067,0.1972,0.8767,0.9056,0.8926,0.9355,0.0,0.76,0.6966,0.8585,0.9298,1.0746,0.9182,0.7249,0.6255,0.0],[0.0,0.0,0.0,0.0,0.0,0.0,0.0,0.0,0.0,0.0,0.0,0.0,0.0,0.0,0.0,0.0,0.0,0.0,0.0,0.0,0.012,0.0,0.0,0.0,0.0,0.0,0.1217,0.0,0.0,0.0,0.0,0.3496,0.0,0.0,0.0,0.0,0.0,0.0,0.0],[0.0,1.0577,0.0,0.0,0.0,1.5528,1.7197,1.733,0.0,0.0,0.0,0.0,0.0,0.0,0.0,0.0,0.0,0.3321,0.3317,0.3361,0.2986,0.2902,0.2828,0.1033,0.0768,0.3463,0.325,0.3899,0.0,0.0,0.0,0.0,0.0,0.0,0.0,0.0,0.0,0.0,0.0],[0.0,0.0,0.0,0.7113,1.3592,0.8701,1.6194,0.0,0.0,0.0,0.0,0.0,0.0,0.4757,0.9649,1.1051,0.8257,0.4509,0.4161,0.4406,0.4881,0.4863,0.5245,0.5391,0.429,0.4466,0.0,0.0,0.0,0.0,0.0,0.5169,0.5472,0.4914,0.0,0.0,0.0,0.0,0.0]],"RL9ZCK.F-LU^JULIAN(OS_TOP_HLDG_TOTPCPRT(ALL,42064,45627,CQ,,ALL,EQ).DATES)":"#NUM","RL9ZCK.F-LU^FG_COMPANY_NAME()":"JPMorgan Funds SICAV - Europe Small Cap Fund Capitalisation -JPM A (acc) EUR-","RL9ZCK.F-LU^FORMULA_DESCRIPTION(\"OS_TOP_HLDG_TOTPCPRT\")":"Percentage of Total Portfolio - Top Holdings","RL9ZCK.F-LU^DATE(42064,45627,CQ)":["3/15","6/15","9/15","12/15","3/16","6/16","9/16","12/16","3/17","6/17","9/17","12/17","3/18","6/18","9/18","12/18","3/19","6/19","9/19","12/19","3/20","6/20","9/20","12/20","3/21","6/21","9/21","12/21","3/22","6/22","9/22","12/22","3/23","6/23","9/23","12/23","3/24","6/24","9/24"],"RL9ZCK.F-LU^JULIAN(DATE(42064,45627,CQ).DATES)":"#NUM","RL9ZCK.F-LU^FORMULA_DESCRIPTION(\"DATE\")":"Date: MM/DD/YY","RL9ZCK.F-LU^OS_TOP_HLDG_NAME(ALL,42064,45627,CQ,,ALL,EQ)":["MARKS & SPENCER GROUP PLC  ORD","BAWAG GROUP AG  ORD","PREMIER FOODS PLC  ORD","INTERMEDIATE CAPITAL GROUP PLC  ORD","VISTRY GROUP (BOVIS) PLC  ORD","NEXANS  ORD","TAG IMMOBILIEN AG  ORD","SPIE SA  ORD","ARCADIS NV  ORD","KELLER GROUP PLC  ORD","LION FINANCE GROUP(GEORGIA) PLC  ORD","DIPLOMA PLC  ORD","JET2 PLC  ORD","NKT AS ORD","FUGRO NV  ORD","PLUS500 LTD  ORD","MITCHELLS & BUTLERS PLC  ORD","A2A SPA  ORD","PARAGON BANKING GROUP PLC  ORD","LEG IMMOBILIEN SE ORD","CAMURUS AB  ORD","MITIE GROUP PLC  ORD","ANDRITZ AG  ORD","MERLIN PROPERTIES SOCIMI SA  ORD","AAK AB  ORD","BETSSON AB  ORD B","BANCO COMERCIAL PORTUGUES SA  ORD","4IMPRINT GROUP PLC  ORD","MORGAN SINDALL GROUP PLC  ORD","BILFINGER (BILFINGER BERGER) SE  ORD","TBC BANK GROUP PLC  ORD","CURRYS PLC  ORD","ISS AS  ORD","SWISSQUOTE GROUP HOLDING  ORD REG","JPMORGAN LIQ FDS-EUR LIQUIDITY LVNAV","HILL & SMITH PLC  ORD","CTS EVENTIM AG & CO KGAA  ORD","ST JAMES S PLACE PLC  ORD","BEAZLEY PLC  ORD","BONESUPPORT HOLDING AB  ORD","GAMES WORKSHOP GROUP PLC  ORD","QUILTER PLC  ORD","CAIRN HOMES PLC  ORD","GLENVEAGH PROPERTIES PLC  ORD","DUNELM GROUP PLC  ORD","LOOMIS AB  ORD","FUCHS (PETROLUB) SE  ORD PFD","BYTES TECHNOLOGY GROUP PLC  ORD","SHAFTESBURY (CAPITAL & COUNTIE)  ORD","VOLUTION GROUP PLC  ORD","BFF BANK (BANCA) SPA  ORD","BANCA MONTE DEI PASCHI DI SIENA  ORD","IPSOS SA  ORD","ALPHA GROUP INTL (ALPHA FX) PLC  ORD","CTP NV  ORD","VALMET CORP  ORD","BPER BANCA (BANCA POPOLARE)  ORD","MUNTERS GROUP AB  ORD B","JTC PLC  ORD","SUSS MICROTEC SE  ORD","INFICON HOLDING AG  ORD","MAIRE (MAIRE TECN)  ORD","TP ICAP GROUP PLC  ORD","KONINKLIJKE BAM GROEP NV  ORD","INVESTEC PLC  ORD","KIER GROUP PLC  ORD","VALLOUREC SA  ORD","STOREBRAND ASA  ORD A","JUST (JRP) GROUP PLC  ORD","OSB GROUP PLC  ORD","GAZTRANSPORT & TECHNIGA SA  ORD","EASYJET PLC  ORD","AKER SOLUTIONS ASA  ORD","CASH/SHORT-TERM INVESTMENTS","FLUIDRA SA  ORD","COVIVIO SA  ORD","FREENET AG  ORD REG","ROYAL VOPAK NV  ORD","GREENCORE GROUP PLC  ORD","HEMNET GROUP AB  ORD","INPOST SA /LU/  ORD","ACCELLERON INDUSTRIES AG  ORD","TRAINLINE PLC  ORD","DANIELI & C SPA  SVGS","CARD FACTORY PLC  ORD","KONECRANES OYJ  ORD","VZ HOLDING AG  ORD","IMPLENIA AG  ORD","PER AARSLEFF HOLDING AS  ORD B","LOTTOMATICA GROUP SPA  ORD","LAGERCRANTZ GROUP AB  ORD B","GLANBIA PLC  ORD","CONSTRUCCIONES Y AUXILIAR FERR  ORD","ELIS SA  ORD","SEB SA  ORD","ATOSS SOFTWARE SE  ORD","MYCRONIC AB  ORD","BUZZI (BUZZI UNICEM) SPA  ORD","SBM OFFSHORE NV  ORD","HUNTING (GIBSON) PLC  ORD","BEKAERT SA  ORD","PUUILO OYJ  ORD","AZIMUT HOLDING SPA  ORD","ALSO HOLDING (ALSO ACTEBIS)  ORD","POLLEN STREET GROUP LTD  ORD","BANCA GENERALI SPA  ORD","JUNGHEINRICH AG  ORD PFD NVTG","SAF HOLLAND SE  ORD BRR","ARYZTA AG  ORD","INDRA SISTEMAS SA  ORD","KONINKLIJKE HEIJMANS(HEIJMANS)  ORD","SOPRA STERIA GROUP  ORD","TRIGANO SA ORD","NCC AB  ORD B","DEME GROUP NV  ORD","PEAB AB  ORD B","HAFNIA LTD  ORD","ESKER SA  ORD","GRANGES AB  ORD","DO & CO (DO & CO RESTAURANTS)  ORD","SUBSEA 7 (ACERGY) SA  ORD","PLANISWARE SA  ORD","UNIPOL ASSICURAZIONI (GRUPPO)  ORD","NORVA24 GROUP AB  ORD","ALLEIMA AB  ORD","DIASORIN SPA  ORD","VOSSLOH AG  ORD REG","SULZER AG  ORD REG","KRONES AG  ORD","IVECO GROUP NV  ORD","VIRBAC SA  ORD","H LUNDBECK AS  ORD B","BIOGAIA AB  ORD B","BIOTAGE AB  ORD","RUBIS SCA  ORD","SOCIETE BIC SA  ORD","AQ GROUP AB  ORD","EVS BROADCAST EQUIPMENT SA  ORD","FAGRON NV  ORD","PROTECTOR FORSIKRING ASA  ORD","CEWE STIFTUNG & CO (CEWE COLOR)  ORD","ELOPAK ASA  ORD","COSMO PHARMACEUTICALS NV  ORD REG","AEDAS HOMES SA  ORD","ID LOGISTICS SA  ORD","SCOUT24 SE  ORD","NORCONSULT ASA  ORD","HARVIA OYJ  ORD","VIENNA INSURANCE GROUP AG  BRR","R&S GROUP HOLDING (VT5)  ORD PFD A","AZELIS GROUP NV  ORD","SACYR SA  ORD","REPLY SPA  ORD","DOF GROUP ASA  ORD","ICADE SA  ORD","ONTEX GROUP NV  ORD","HOIST FINANCE AB  ORD","CARGOTEC OYJ  ORD B","MEDCAP AB  ORD","SYNSAM AB  ORD","SPAREBANKEN VEST  ORD CTF","ALTRI SGPS SA  ORD","KARDEX HOLDING AG  ORD BRR","AMADEUS FIRE AG  ORD","BW LPG LTD  ORD","HEXPOL AB  ORD B","EURAZEO SE  ORD","PEXIP HOLDING ASA  ORD","IONOS GROUP SE  ORD","NORDNET AB  ORD","WEBUILD SPA  ORD","KID ASA  ORD","KITRON ASA  ORD","NEURONES  ORD","EXOSENS SAS  ORD","BLUENORD ASA  ORD","ASSYSTEM SA  ORD","AFRY (AF) AB  ORD B","STOLT NIELSEN LTD  ORD","KALMAR CORP  ORD B","VBG GROUP AB  ORD B","ALZCHEM GROUP AG  ORD","RAYSEARCH LABORATORIES AB  ORD B","FRIEDRICH VORWERK GROUP SE  ORD","BETSSON AB  ORD TEMP B","AMS OSRAM AG  ORD","CA IMMOBILIEN ANLAGEN AG  ORD","FACC AG  ORD","FLUGHAFEN WIEN AG  ORD","CPI EUROPE (IMMOFINANZ) AG  ORD","LENZING AG  ORD","PALFINGER AG  ORD","PORR (ALLGEMEINE BAUGESELL) AG  ORD","RHI AG  ORD","SCHOELLER BLECKMANN OILFIELD  ORD","S IMMO AG  ORD","KONTRON AG  ORD","UNIQA INSURANCE GROUP AG  ORD BRR","WIENERBERGER AG  ORD","ACKERMANS & VAN HAAREN  NV  ORD","AGFA GEVAERT NV  ORD","BARCO NV  ORD","COLRUYT GROUP (COLRUYT SA)  ORD","CFE (CIE FRANCOIS D'ENTERPRISES) ORD","ECONOCOM GROUP SE  ORD D","CMB TECH (EURONAV) NV  ORD","D IETEREN GROUP SA/NA  ORD","ION BEAM APPS (IBA)  ORD","KINEPOLIS GROUP NV  ORD","KBC ANCORA  ORD","LOTUS BAKERIES NV  ORD","MELEXIS NV  ORD","MONTEA NV  ORD","ORANGE BELGIUM SA  ORD","RECTICEL SA  ORD","VGP NV  ORD","XIOR STUDENT HOUSING NV  ORD","WAREHOUSES DE PAUW SA  ORD","AAREAL BANK AG  ORD","ADLER REAL ESTATE AG  ORD","AIXTRON SE  ORG REG","BAUER AG  ORD","BECHTLE AG  ORD","AUMANN AG  ORD BRR","AURUBIS AG  ORD","BET AT HOME COM AG  ORD","ENERGIEKONTOR AG  ORD","CARL ZEISS MEDITEC AG  ORD","CECONOMY AG  ORD","EVOTEC SE  ORD","COMPUGROUP MEDICAL SE & CO KGAA  ORD","DEUTSCHE PFANDBRIEFBANK AG  ORD BRR","DERMAPHARM HOLDING SE  ORD","CHERRY SE  ORD","DUERR (DURR) AG  ORD","DWS GROUP GMBH & CO KGAA  ORD","ECKERT & ZIEGLER SE  ORD","ELMOS SEMICONDUCTOR SE  ORD","FIELMANN GROUP AG  ORD","GFT TECHNOLOGIES SE  ORD","GEA GROUP AG  ORD","GRAMMER AG  ORD","GERRESHEIMER AG  ORD BRR","GRENKE AG  ORD REG","ENCAVIS (CAPITAL) AG  ORD","DOUGLAS AG  ORD","HYPOPORT SE  ORD","HAMBURGER HAFEN & LOGISTIK AG  ORD","HORNBACH HOLDING AG & CO KGAA  ORD","HUGO BOSS AG  ORD REG","INIT INNOVATION IN TRAFFIC SYS  ORD","ISRA VISION AG  ORD","FLATEXDEGIRO AG  ORD REG","FRAPORT AG  ORD","DEUTZ AG  ORD","KOENIG & BAUER AG  ORD","HELLA GMBH & CO KGAA  ORD","JENOPTIK AG  ORD REG","JOST WERKE SE  ORD BRR","KSB SE & CO KGAA  PFD","KION GROUP AG  ORD","LANXESS AG  ORD","LPKF LASER & ELECTRONICS SE  ORD","MENSCH UND MASCHINE SOFTWARE AG  ORD","NEMETSCHEK SE  ORD","NORDEX SE  ORD","NORMA GROUP SE  ORD","1&1 AG  ORD","PATRIZIA SE  ORD","METRO (WHOLESALE & FOOD) AG  ORD","NEW WORK SE  ORD","PFEIFFER VACUUM TECHNOLOGY AG  ORD","RATIONAL AG  ORD","RHEINMETALL AG  ORD","SILTRONIC AG  ORD","SIXT SE  ORD","SMA SOLAR TECHNOLOGY AG  ORD","SOFTWARE AG  ORD REG","STABILUS SE  ORD","STROEER SE & CO KGAA  ORD","CANCOM (CANCOM IT SYS) SE  ORD","TAKKT AG  ORD","TALANX AG  ORD","TELE COLUMBUS AG  ORD","PVA TEPLA AG  ORD","THYSSENKRUPP AG  ORD","VARTA AG  ORD","VIB VERMOEGEN AG  ORD","STEMMER IMAGING AG  ORD","VITESCO TECHNOLOGIES GROUP AG  ORD","TLG IMMOBILIEN AG  ORD","WASHTEC AG  ORD","WACKER NEUSON (WACKER CONST) SE  ORD","WUESTENROT & WUERTTEMBERG  ORD","ZALANDO SE  ORD","ACERINOX SA  ORD REG","LOGISTA INTEGRAL (COMPANIA DIS)  ORD","ALMIRALL SA  ORD","APPLUS SERVICES SA  ORD","BANCO DE SABADELL SA  ORD","AXIARE PATRIMONIO SOCIMI SA  ORD","BANKINTER SA  ORD REG","CIE AUTOMOTIVE SA  ORD","SACYR SA  RT 07/04/23","TUBACEX SA  ORD","FAES FARMA SA  ORD","EUSKALTEL SA  ORD","GRUPO CATALANA OCCIDENTE SA  ORD","HISPANIA ACTIVOS INMOBILIARIOS  ORD","INMOBILIARIA COLONIAL SOCIMI SA  ORD","LABORATORIOS FARMACEUTICOS ROVI  ORD","MELIA HOTELS INTL (SOL MELIA)  ORD","PROSEGUR CIA SEGURIDAD SA  ORD REG","BOLSAS Y MERCADOS ESPANOLES  ORD","SOLARIA ENERGIA Y MEDIO AMBIENTE ORD","TECNICAS REUNIDAS SA  ORD","UNICAJA BANCO SA  ORD","VIDRALA SA  ORD","VISCOFAN SA  ORD","EQUITY OTHER","AKKA TECHNOLOGIES SE  ORD","AYVENS (ALD)  ORD","ALTEN  ORD","ALTRAN TECHNOLOGIES SA  ORD","ANTIN INFRASTRUCTURE PARTNERS  ORD","ARAMIS GROUP SAS  ORD","ATOS SE  ORD","BENETEAU SA  ORD","AIR FRANCE KLM  ORD","SCOR SE  ORD","CASINO GUICHARD PERRACHON SA  ORD","COFACE SA  ORD","DEVOTEAM SA  ORD","ERAMET SA  ORD","ELIOR GROUP SA  ORD","FAIVELEY TRANSPORT (FAIVELEY)  ORD","FORVIA SE  ORD","EUROPCAR MOBILITY GROUP SA  ORD","EUTELSAT COMMUNICATIONS  ORD","FNAC DARTY SA  ORD","HAVAS SA  ORD","INTERPARFUMS  ORD","IPSEN SA  ORD","KAUFMAN & BROAD SA  ORD","CLARIANE (KORIAN) SE  ORD","FDJ (LA FRANCAISE) UNITED  ORD","LISI SA (GFI)  ORD","MAISONS DU MONDE SA  ORD","MERCIALYS SA  ORD","M6 METROPOLE TELEVISION SA  ORD","NEOEN SA  ORD","NEXITY SA  ORD","OPMOBILITY (OMNIUM)  ORD","QUADIENT SA  ORD","REMY COINTREAU SA  ORD","SAFT GROUPE SA  ORD","REXEL SA  ORD","ROTHSCHILD & CO (PARIS ORL) SCA  ORD","SARTORIUS STEDIM BIOTECH  ORD","VUSIONGROUP  ORD","SMCP SA  ORD","SOITEC SA  ORD","SOMFY SA  ORD","VANTIVA (TECHNICOLOR) SA  ORD","TELEPERFORMANCE SA  ORD","TF1 TELEVISION FRANCAISE SA  ORD","UBISOFT ENTERTAINMENT SA  ORD","VALEO SE  ORD","MERSEN SA  ORD","VERALLIA SA  ORD","VILMORIN & CIE SA  ORD","VOLTALIA  ORD","WAVESTONE SA  ORD","WORLDLINE SA  ORD","TARKETT SA  ORD","UNIBET GROUP PLC  SDR","ACACIA MINING PLC  ORD","AGGREKO PLC  ORD","AIRTEL AFRICA PLC  ORD","ALFA FINANCIAL SOFTWARE HOLDING  ORD","ALDERMORE GROUP PLC  ORD","ALLFUNDS GROUP PLC  ORD","ALPHAWAVE IP GROUP PLC  ORD","AMIGO HOLDINGS PLC  ORD","ARROW GLOBAL GROUP PLC  ORD","ASCENTIAL PLC  ORD","ASHTEAD GROUP PLC  ORD","ASOS PLC  ORD","ASHMORE GROUP PLC  ORD","AUTO TRADER GROUP PLC  ORD","AVEVA GROUP PLC  ORD","AVON TECHNOLOGIES (PROTECTION)  ORD","BABCOCK INTERNATIONAL GROUP  ORD","AVAST PLC  ORD","BANK OF IRELAND GROUP PLC  ORD","BELLWAY PLC ORD","AIB GROUP PLC  ORD","BERENDSEN PLC  ORD","BODYCOTE PLC  ORD","BETFAIR GROUP PLC  ORD","BRIT PLC  ORD","BTG PLC  ORD","BRITVIC PLC  ORD","BW OFFSHORE LTD  ORD","C&C GROUP PLC  ORD","CARILLION PLC  ORD","CAPE PLC  ORD","BIFFA PLC  ORD","CENTRICA PLC  ORD","CENTAMIN PLC  ORD","CHARTER COURT FINANCIAL SERVICE  ORD","CENTRAL ASIA METALS PLC  ORD","CINEWORLD GROUP PLC  ORD","CLOSE BROTHERS GROUP PLC  ORD","CMC MARKETS PLC  ORD","COATS GROUP PLC  ORD","COMPUTACENTER PLC  ORD","COSTAIN GROUP PLC  ORD","CREST NICHOLSON HOLDINGS PLC  ORD","DALATA HOTEL GROUP PLC  ORD","CVS GROUP PLC  ORD","DERWENT LONDON (VALLEY HLDGS)  ORD","DECHRA PHARMACEUTICALS PLC  ORD","DOMINOS PIZZA GROUP PLC  ORD","MOLTEN VENTURES (DRAPER) PLC  ORD","DR MARTENS PLC  ORD","DFS FURNITURE PLC  ORD","DS SMITH PLC  ORD","DIRECT LINE INSURANCE GROUP PLC  ORD","RS GROUP (ELECTROCOMPONENTS)  ORD","EI GROUP PLC  ORD","ENERGEAN (OIL & GAS) PLC  ORD","ENTAIN PLC  ORD","BALFOUR BEATTY (BICC)  PLC  ORD","FENNER PLC ( JH FENNER HLGDS)  ORD","FEVERTREE DRINKS PLC  ORD","FDM GROUP HOLDINGS PLC  ORD","FERREXPO PLC  ORD","FIRSTGROUP PLC  ORD","JAMES FISHER & SONS PLC  ORD","FLOW TRADERS LTD  ORD","FORTERRA PLC  ORD","FLUTTER ENTERTAINMENT PLC  ORD","FRASERS GROUP PLC  ORD","FUTURE PLC  ORD","GAMMA COMMUNICATIONS PLC  ORD","GALLIFORD TRY HOLDINGS PLC  ORD","GENUS PLC  ORD","G4S PLC  ORD","ERGOMED PLC  ORD","GRAFTON GROUP PLC  ORD UNIT","GREAT PORTLAND ESTATES PLC  ORD","GREENE KING PLC  ORD","JOHN LAING GROUP PLC  ORD","GREGGS PLC  ORD","GULF KEYSTONE PETROLEUM LTD  ORD","HAMMERSON PLC  ORD","HALFORDS GROUP PLC  ORD","HARBOUR ENERGY PLC  ORD","HASTINGS GROUP HOLDINGS PLC  ORD","HAYS PLC  ORD","HIBERNIA REIT PLC  ORD","HELLERMANNTYTON GROUP PLC  ORD","HIKMA PHARMACEUTICALS PLC  ORD","HOME RETAIL GROUP PLC  ORD","HISCOX LTD  ORD","HOMESERVE PLC  ORD","HOWDEN JOINERY GROUP PLC  ORD","IBSTOCK PLC  ORD","IMI PLC  ORD","INCHCAPE PLC  ORD","IG GROUP HOLDINGS PLC  ORD A","INDIVIOR PLC  ORD","INTEGRAFIN HOLDINGS PLC  ORD","IRISH CONTINENTAL GROUP PLC  UNIT","INTERNATIONAL WORKPLACE (IWG)  ORD","ITV PLC  ORD","JD SPORTS FASHION PLC  ORD REG","KAINOS GROUP PLC  ORD","JUST EAT PLC  ORD","KAZ MINERALS (KAZAKHMYS) PLC  ORD","PETERSHILL PARTNERS PLC  ORD","KEYWORDS STUDIOS PLC  ORD","KINGFISHER PLC  ORD","KINGSPAN GROUP PLC  ORD","LAIRD (LAIRD GROUP) PLC  ORD","LEARNING TECHNOLOGIES GROUP PLC  ORD","LIONTRUST ASSET MANAGEMENT  ORD","WORKSPACE GROUP PLC  ORD","LOOKERS PLC  ORD","LUCECO PLC  ORD","MAN GROUP PLC  ORD","DIALOG SEMICONDUCTOR PLC  ORD","MARSTONS PLC  ORD","MARSHALLS PLC  ORD","MEGGITT PLC  ORD","MELROSE INDUSTRIES PLC  ORD","MICRO FOCUS INTERNATIONAL PLC  ORD","BOOHOO GROUP PLC  ORD","MONY GROUP (SUPERMARKET) PLC  ORD","MOBICO GROUP (NATIONAL) PLC  ORD","NAHL GROUP PLC  ORD","NETWORK INTERNATIONAL HLDGS PLC  ORD","NEXT 15 GROUP PLC  ORD","NINETY ONE PLC  ORD","NOVAE GROUP PLC  ORD","ODFJELL DRILLING LTD  ORD","ON THE BEACH GROUP PLC  ORD","ORIGIN ENTERPRISES PLC  ORD","OXFORD INSTRUMENTS PLC  ORD","PACE (PACE MICRO TECH) PLC  ORD","PAGEGROUP PLC  ORD","PAYSAFE GROUP PLC  ORD","PINEWOOD TECHNOLOGIES GROUP  ORD","PETS AT HOME GROUP PLC  ORD","PETROFAC LTD  ORD","PLAYTECH PLC  ORD","SOLIDCORE RESOU(POLYMETAL) PLC  ORD","GENUIT GROUP (POLYPIPE) PLC  ORD","POUNDLAND GROUP PLC  ORD","VANQUIS BANKING GRP (PROVIDENT)  ORD","QUINTAIN ESTATES & DEVELOPMENT  ORD","REDDE PLC  ORD","INTL DISTRIBUTION SERVICES  ORD","RANK GROUP PLC  ORD","REACH PLC  ORD","RENTOKIL INITIAL PLC  ORD","RENISHAW PLC  ORD","RESTAURANT GROUP PLC  ORD","RIGHTMOVE PLC  ORD","RPC GROUP PLC  ORD","RPS GROUP PLC  ORD","SABRE INSURANCE GROUP PLC  ORD","SAGA PLC  ORD","SAFESTORE HOLDINGS PLC  ORD","SAVILLS PLC  ORD","PHOENIX GROUP HOLDINGS PLC  ORD","SENIOR PLC  ORD","SERCO GROUP PLC  ORD","SERICA ENERGY PLC  ORD","S4 CAPITAL PLC  ORD","SHAFTESBURY PLC  ORD","SIGNATURE AVIATION PLC  ORD","SHURGARD SELF STORAGE LTD  ORD","SMART METERING SYSTEMS PLC  ORD","SOFTCAT PLC  ORD","SPECTRIS (FAIREY GROUP) PLC  ORD","SPIRAX GROUP (SARCO) PLC  ORD","SPIRENT COMMUNICATIONS PLC  ORD","SSP GROUP PLC  ORD","STAFFLINE GRP (STAFFLINE RECR)  ORD","STHREE PLC  ORD","SYNTHOMER PLC  ORD","TALKTALK TELECOM GROUP PLC  ORD","TATE & LYLE PLC  ORD","TAYLOR WIMPEY PLC  ORD","EVERPLAY GROUP (TEAM17) PLC  ORD","TELECOM PLUS PLC  ORD","TELIT COMMUNICATIONS PLC  ORD","GO AHEAD GROUP PLC  ORD","THOMAS COOK GROUP PLC  ORD","TI FLUID SYSTEMS PLC  ORD","32RED PLC  ORD","TOPPS TILES PLC  ORD","WH SMITH PLC  ORD","WICKES GROUP PLC  ORD","SOPHOS GROUP PLC  ORD","TULLOW OIL PLC  ORD","ULTRA ELECTRONICS HOLDINGS PLC  ORD","UTILITYWISE PLC  ORD","UNIPHAR PLC  ORD","VESUVIUS PLC  ORD","VICTORIAN PLUMBING GROUP PLC  ORD","VICTORIA PLC  ORD","VIRGIN MONEY UK PLC  ORD","WATCHES OF SWITZERLAND GROUP  ORD","WATKIN JONES PLC  ORD","WEIR GROUP PLC  ORD","WIZZ AIR HOLDINGS PLC  ORD","GEORGIA CAPITAL PLC  ORD","WINCANTON PLC  ORD","WOOD GROUP (JOHN) PLC  ORD","WS ATKINS PLC  ORD","ALUFLEXPACK AG  ORD","ASCOM HOLDING AG  ORD REG","BACHEM HOLDING AG  ORD B","AUTONEUM HOLDING AG  ORD","BALOISE HOLDING AG  ORD REG","BELIMO HOLDING AG  ORD REG","BOBST GROUP SA  ORD REG","BOSSARD HOLDING AG  ORD BEARER","BKW AG  ORD","BUCHER INDUSTRIES AG  ORD REG","BURKHALTER HOLDING AG  ORD","SKAN GROUP (BV HOLDING) AG  ORD","BURCKHARDT COMPRESSION HLDG  ORD","CEMBRA MONEY BANK AG  ORD","COMET HOLDING AG  ORD","DAETWYLER HOLDING AG  ORD BEARER","DORMAKABA HOLDING AG  ORD B REG","EFG INTERNATIONAL AG  ORD","AVOLTA (DUFRY) AG  ORD","EMMI AG  ORD","GEORG FISCHER AG  ORD REG","FLUGHAFEN ZUERICH AG  ORD","FORBO HOLDING AG  ORD REG","GAM HOLDING AG  ORD REG","GURIT HOLDING AG  ORD","HELVETIA HOLDING AG  ORD","INTERROLL HOLDING AG  ORD REG","HUBER & SUHNER AG  ORD REG","KOMAX HOLDING AG  ORD REG","LEM HOLDING SA  ORD","LOGITECH INTERNATIONAL SA  ORD REG","MEDMIX AG  ORD","VALORA HOLDING (MERKUR) AG  ORD","MONTANA AEROSPACE AG  ORD","MOBILEZONE HOLDING AG  ORD REG","MULTITUDE SE  ORD","SOFTWAREONE HOLDING AG  ORD","ORIFLAME HOLDING AG  ORD","OC OERLIKON CORP AG  ORD REG","PEACH PROPERTY GROUP AG  ORD","POLYPEPTIDE GROUP AG  ORD","PSP SWISS PROPERTY AG  ORD","SIEGFRIED HOLDING AG  ORD REG","SIG GROUP (COMBIBLOC) AG  ORD","STRAUMANN HOLDING AG  ORD","SUNRISE COMMUNICATIONS GROUP AG  ORD","TECAN GROUP AG  ORD REG","GALENICA AG  ORD","TEMENOS AG  ORD","U BLOX HOLDING AG  ORD","LANDIS & GYR GROUP AG  ORD","VAT GROUP AG  ORD","VONTOBEL HOLDING AG  ORD REG","YPSOMED HOLDING AG  ORD","ZEHNDER GROUP AG  ORD REG","DOCMORRIS (ZUR ROSE) LTD  ORD","ALM BRAND AS  ORD REG","AMBU AS  ORD B","ALK ABELLO A/S  ORD B","BAKKAFROST P/F  ORD REG","CBRAIN AS  ORD","DS NORDEN AS  ORD","CADELER AS  ORD","DFDS AS  ORD","GN STORE NORD AS  ORD","JYSKE BANK AS  ORD","MATAS AS  ORD","NETCOMPANY GROUP AS  ORD","NTG NORDIC TRANSPORT GROUP AS  ORD","PANDORA AS  ORD","NNIT AS  ORD","RINGKJOBING LANDBOBANK AS  ORD","ROCKWOOL (INTERNATIONAL) AS  ORD B","ROYAL UNIBREW AS  ORD","SCANDINAVIAN TOBACCO GROUP AS  ORD","SIMCORP AS  ORD","FLSMIDTH & CO AS  ORD","SOLAR A/S  ORD B","SPAR NORD BANK AS  ORD","SYDBANK AS  ORD","TDC AS  ORD","TOPDANMARK AS  ORD","ZEALAND PHARMA AS  ORD","ADLER GROUP (ADO PROPERTIES) SA  ORD","APERAM SA  ORD","B&S GROUP SA  ORD","BEFESA SA  ORD","B&M EUROPEAN VALUE RETAIL SA ORD","CORESTATE CAPITAL HOLDING SA  ORD","BRAAS MONIER BUILDING GROUP SA  ORD","GRAND CITY PROPERTIES SA  ORD","FRONTLINE PLC  COM","NEXXEN INTERNATIONAL LTD  ORD","AALBERTS NV  ORD","ACCELL GROUP NV  ORD","ALFEN NV  ORD","AMG CRITICAL MAT (AMG ADVANCED)  ORD","ASM INTERNATIONAL NV  NY SH","ASM INTERNATIONAL NV  ORD","ASR NEDERLAND NV  ORD","BASIC FIT NV  ORD","BE SEMICONDUCTOR INDUSTRIES  ORD","BRUNEL INTERNATIONAL NV  ORD","CEMENTIR HOLDING NV  ORD","BREMBO NV  ORD","CORBION NV  ORD","EURONEXT NV  ORD REG","FORFARMERS NV  ORD","GRANDVISION NV  ORD","ARISTON HOLDING NV  ORD","IMCD NV  ORD","INTERTRUST NV  ORD","JUST EAT TAKEAWAY COM NV  ORD","KONINKLIJKE VOLKERWESSELS NV  ORD","NIBC HOLDING NV  ORD","OCI NV  ORD","ORDINA NV  ORD","NSI NV  ORD","RHI MAGNESITA NV  ORD","REDCARE PHARMACY (SHOP) NV  ORD","SIGNIFY NV  ORD","TKH GROUP NV  ORD CTF","VAN LANSCHOT KEMPEN NV  CERT OF SH","WESSANEN NV  ORD","ATEA (EMENTOR) ASA  ORD","BANK NORWEGIAN ASA  ORD","BORREGAARD ASA  ORD","CRAYON GROUP HOLDING AS  ORD","GRIEG SEAFOOD ASA  ORD","ELMERA GROUP (FJORDKRAFT) ASA  ORD","ELKEM ASA  ORD","EUROPRIS ASA  ORD","KVAERNER ASA  ORD","HOEGH AUTOLINERS ASA  ORD","LEROY SEAFOOD GROUP ASA  ORD","MEDISTIM ASA  ORD","NORDIC SEMICONDUCTOR (VLSI) ASA  ORD","DNO (DNO INTERNATIONAL) ASA  ORD","NORWEGIAN AIR SHUTTLE ASA  ORD","NORWAY ROYAL SALMON ASA  ORD","PGS (PETROLEUM GEO SVCS) ASA  ORD","SALMAR ASA  ORD","SATS ASA  ORD","SCATEC ASA  ORD","SBANKEN ASA  ORD","SELVAAG BOLIG ASA  ORD","SPAREBANK 1 SOR NORGE ASA  ORD","SPAREBANK 1 NORD NORGE  ORD","SPAREBANK 1 SMN  ORD","TGS (NOPEC GEOPHYSICAL) ASA  ORD","TOMRA SYSTEMS ASA  ORD","VEIDEKKE ASA  ORD","VOLUE ASA  ORD","WALLENIUS WILHELMSEN ASA ORD","XXL ASA  ORD A","ACEA SPA  ORD","AMPLIFON SPA  ORD","ANIMA HOLDING SPA  ORD","ASTM SPA  ORD","BANCO BPM (BANCO POPOLARE)  ORD","BASIC NET  ORD","BENI STABILI SPA SIIQ  ORD","BANCA MEDIOLANUM SPA  ORD","BIESSE SPA  ORD","CAIRO COMMUNICATION SPA  ORD","BRUNELLO CUCINELLI SPA  ORD","SANLORENZO SPA  ORD","CERVED GROUP SPA  ORD","CREDITO EMILIANO (CREDEM) SPA  ORD","DATALOGIC SPA  ORD","DE LONGHI SPA  ORD","EL EN SPA  ORD","ERG SPA  ORD","ESPRINET SPA  ORD","FALCK RENEWABLES (ACTELIOS) SPA  ORD","ENAV SPA  ORD","DOVALUE SPA  ORD","FABBRICA ITALIANA LAPIS AFFINI  ORD","FINECOBANK SPA  ORD","MOLTIPLY GROUP (GRUPPO MUTU)  ORD","IMA (INDUSTRIA MACCHINE AUTO)  ORD","INTERPUMP GROUP SPA  ORD","IREN SPA  ORD","INTERCOS SPA  ORD","GIMA TT SPA  ORD","GVS SPA  ORD","INFRASTRUTTURE WIRELESS ITAL  ORD","MARR SPA  ORD","MONCLER SPA  ORD","ITALGAS SPA  ORD","MOLESKINE SPA  ORD","PIAGGIO & C SPA  ORD","PRYSMIAN SPA  ORD","PIRELLI & C SPA  ORD","RECORDATI SPA  ORD","RAI WAY SPA  ORD","OVS SPA  ORD","SALVATORE FERRAGAMO SPA  ORD","SAES GETTERS SPA  ORD","SAIPEM SPA  ORD","SARAS SPA  ORD","SOCIETA INIZIATIVE AUTOSTRADALI  ORD","SOGEFI SPA  ORD","SESA SPA  ORD","TECHNOGYM SPA  ORD","TINEXTA (TECNOINVESTIMENTI) SPA  ORD","TODS SPA  ORD","YUBICO (ACQ) AB  ORD","ADDLIFE AB  ORD B","AF POYRY AB  RT 04/12/19","AMBEA AB  ORD","AXFOOD AB  ORD","HUMBLE GROUP (BAYN) AB  ORD","ACADEMEDIA AB  ORD","BEIJER REF AB  ORD B","BERGMAN & BEVING (B&B) AB  ORD B","BILLERUD (BILLERUDKORSNAS) AB  ORD","BONAVA AB  ORD B","BUFAB AB  ORD","ALIMAK GROUP AB  ORD","AVANZA BANK HOLDING AB  ORD","CASTELLUM AB  ORD","CELLAVISION AB  ORD","CLAS OHLSON AB  ORD B","BYGGMAX GROUP AB  ORD","COOR SERVICE MANAGEMENT HLDG  ORD","CATENA AB  ORD","CLOETTA AB  ORD B","CONCENTRIC AB  ORD","ELECTROLUX PROFESSIONAL AB  ORD B","ELEKTA AB  ORD B","FASADGRUPPEN GROUP AB  ORD","FASTIGHETS AB BALDER  ORD B","COM HEM HOLDING AB  ORD","NORION BANK (COLLECTOR) AB  ORD","BRAVIDA HOLDING AB  ORD","DUSTIN GROUP AB  ORD","BILIA AB  ORD A","CINT GROUP AB  ORD","DOMETIC GROUP AB  ORD","SAMHALLSBYGGNADSBOLAGET  ORD B","HUFVUDSTADEN AB  ORD A","SWECO AB  ORD B","EOLUS VIND AB  ORD B","EVOLUTION (GAMING GROUP) AB  ORD","FORTNOX AB  ORD","HALDEX AB  ORD","HEMFOSA FASTIGHETER AB  ORD","EQT AB  ORD","HUSQVARNA AB  ORD B","ADDTECH AB  ORD B","HMS NETWORKS AB  ORD","INTRUM (JUSTITIA) AB  ORD","JM AB  ORD","INDUTRADE AB  ORD","INSTALCO (INTRESSENTER) AB  ORD","KAPPAHL AB  ORD","KNOWIT AB  ORD","KUNGSLEDEN AB  ORD","LIFCO AB  ORD B","LIME TECHNOLOGIES AB  ORD","MEKO (MEKONOMEN) AB  ORD","LINDAB INTERNATIONAL AB  ORD","MIPS AB  ORD","MODERN TIMES GROUP MTG AB  ORD B","ALLIGO (MOMENTUM) AB  ORD B","NEW WAVE GROUP AB  ORD B","NOBIA AB  ORD","NOBINA AB  COM","NOLATO AB  ORD B","NORDIC WATERPROOFING HOLDING AB  ORD","NETENT AB  ORD B","NETENT AB  ORD B","INWIDO AB  ORD","KARNOV GROUP AB  ORD","NCAB GROUP AB  ORD","INVISIO (INVISIO COMM) AB  ORD","NORDAX GROUP AB  ORD","POWERCELL SWEDEN AB  ORD","PRICER AB  ORD B","OREXO AB  ORD","NIBE INDUSTRIER AB  ORD B","NYFOSA AB  ORD","PANDOX AB  ORD B","CAPIO AB  ORD","RVRC HOLDING AB  ORD","SCANDI STANDARD AB  ORD","FABEGE AB  ORD","SECURITAS AB  ORD B","RECIPHARM AB  ORD B","RENEWCELL AB  ORD","PLATZER FASTIGHETER HOLDING  ORD B","PARADOX INTERACTIVE AB  ORD","SCANDIC HOTELS GROUP AB  ORD","SINCH AB  ORD","SSAB (SSAB SWEDISH STEEL) AB  ORD B","STILLFRONT GROUP AB  ORD","SURGICAL SCIENCE SWEDEN AB  ORD","SECTRA AB  ORD B","SKISTAR AB  ORD B","SDIPTECH AB  ORD B","SWEDISH ORPHAN BIOVITRUM AB  ORD","TRELLEBORG AB  ORD B","TROAX GROUP AB  ORD A","VIMIAN GROUP AB  ORD","VITROLIFE AB  ORD","THULE GROUP AB  ORD","AMER SPORTS CORP  ORD","ENENTO GROUP (ASIAKASTIETO) OYJ  ORD","ADAPTEO OYJ  ORD","CAVERION OYJ  ORD","CITYCON OYJ  ORD","CORTICEIRA AMORIM SA  ORD","CRAMO OYJ  ORD","DNA PLC  ORD","EVOKE PLC  ORD","WITHSECURE CORP  ORD","HUHTAMAKI (VAN LEER) OYJ  ORD","KEMIRA OYJ  ORD","KINDRED GROUP PLC  SDR","MARIMEKKO OY  ORD","METSA BOARD OYJ  ORD B","METSO (OUTOTEC) CORP  ORD","NOKIAN RENKAAT (TYRES) OYJ  ORD","NOS SGPS (ZON OPTIMUS) SA  ORD","MUSTI GROUP PLC  ORD","NELES OYJ  ORD","OUTOKUMPU OYJ  ORD","QT GROUP PLC  ORD","RAMIRENT OYJ  ORD","REVENIO GROUP OYJ  ORD","SANOMA (SANOMA WSOY) OYJ  ORD","SONAE SGPS SA  ORD","TOKMANNI GROUP OYJ  ORD","UPONOR OYJ  ORD A","YIT OYJ  ORD","TIETOEVRY OYJ  ORD"],"RL9ZCK.F-LU^JULIAN(OS_TOP_HLDG_NAME(ALL,42064,45627,CQ,,ALL,EQ).DATES)":"#NUM","RL9ZCK.F-LU^FORMULA_DESCRIPTION(\"OS_TOP_HLDG_NAME\")":"Name - Top Holdings","RL9ZCK.F-LU^OS_TOP_HLDG_LOCID(ALL,42064,45627,CQ,,ALL,EQ)":["3127489","BZ1GZ06","B7N0K05","BYT1DJ1","0185929","7130836","5735631","BYZFYS3","5769209","0486622","BF4HYT8","0182663","B1722W1","7106354","BN0TYP0","BBT3PS9","B1FP6H5","5499131","B2NGPM5","B9G6L89","BYWKGQ3","0465740","B1WVF68","BNGNB77","BF2FPV3","BMWC784","BZCNN35","0664097","0808561","5117381","BYT1830","B4Y7R14","BKJ9RT5","B1X3KP7","B889DT4","0427030","5881857","0766937","BYQ0JC6","BF3NMS2","0371847","BNHSJN3","BF2NP06","BD6JX57","B1CKQ73","BMVB566","BNHRG84","BMH18Q1","B62G9D3","BN3ZZ52","BD0TSX6","BK93RS6","B188NJ2","BF1TM59","BLF7T27","BH6XZT5","4116099","BZ04921","BF4X3P5","B6YT190","4681724","BBGTNT7","BMDZN39","B12W5Y9","B17BBQ5","0491563","BLGWF90","4852832","BCRX1J1","BLDRH36","BJYRDP5","B7KR2P8","BQN1C50","CASH","B28V440","7745638","B1SK0S6","5809428","0386410","BN2RJ91","BN4N9C0","BNM73Q6","BKDTK92","4253372","BLY2F70","B11WFP1","BMFJ180","B10DQJ6","BYMM001","BMXPBZ7","BMWX9N6","4058629","BYX98X0","BVSS790","4792132","5927353","5262849","5782206","B156T57","0447889","5827431","BL979V2","B019M65","B11TD81","BMHG0H1","B1HKSV6","5545670","BL5BYR9","B39VJC9","4476210","5075036","5633616","4457624","4645742","BMYKVN9","4407760","BSY3S84","5267639","BRJ3BP0","5492345","5258246","BQLSWP3","B7SF135","BP8KPN4","BMQ4ZX7","B234WN9","5092336","4854719","5523881","BKPGF52","7399369","BMGTJT6","BPX36K2","B1VN5T8","BDT88L2","5298781","BSD4GW8","B08CHG2","B281L72","B182K93","5740806","BMCQVP1","BYYLS68","BYP70L4","B4RFDT5","BYT9340","BMTQPF2","BFMNCT4","B0BKSS2","BPBQL86","BMHT025","5504789","BZ1DZ96","BQWSKZ8","4554406","BNBNNH6","BVFZND0","BT195Y7","BZ145W2","BP4DDM2","4780290","B13ZSL5","B00ZC75","5623662","BT5GCN2","BXBZB01","7042395","BM8R3B8","BPRD664","BNDLH43","B09MRX8","BYPK5G3","5399684","5972676","BQKMP24","B23D2M5","5797921","BN791J6","B4PKZG3","BT19600","B156Y18","BKFHT86","7591239","BNTJ0F3","BTFKGB0","BQPGGN9","5681046","BN796M4","BD6KMR5","BFZ5BQ7","4512330","5700350","4019950","4719915","7571305","7390801","4665933","4422332","5699373","5715774","5689051","BMB3BN1","5806225","4318260","BYTPCY1","CMBT","4247494","5705496","BN3ZYS8","B1YWXY3","4224992","7370063","B1FWD64","5541979","4363497","B29L881","BZ1NNF8","BK8VQD9","BRRG924","7100099","5468346","BM9XDD7","5932409","BYW82K3","5485527","B05GS53","5970982","5922961","5041413","5811917","BMY7CH1","BYM6917","BFYTTC2","BMD0LD0","5119901","BFMHVQ6","5689857","5695423","4409205","5709948","4557104","4378394","B1Y47Y7","BYR4KP7","5491966","BPCTQ56","B28XLF6","B28SK09","BZBWTJ1","B88MHC4","7162895","5949777","BYVQYG8","7107551","4557847","5558203","BSHYK55","BGJVB13","BDC3R17","4498065","BB22L96","B05M8B7","5569711","5289172","5633962","B06CF71","B4RLNR1","5734672","B11Y3K8","BD6QT83","BJV2FV3","5499238","5910609","5334588","BYY5978","5260768","B3B20H2","BF06WX9","BP2B2B0","B3S3S52","5772627","5769470","B8F0TD6","BVCXBC2","5699287","5636927","5802449","BH4GH67","BDT8XD9","BMYLGD7","BR2Z8G3","5355437","B17R248","5770911","BQV0SV7","B01ZVZ5","BP3QYZ2","B1YY662","BM677T6","B1X8QN2","BP269Z8","5474008","B15CL93","BQFPL53","4908735","B1PQHS6","BYR4L21","B188XC5","BKJ9PT1","BD0PJ08","B29F9S0","5738298","B8CLHY9","B18S767","B1YVKJ4","B16FTB9","BH4H4H0","5466726","5638280","EQUITYOTH","B188LG5","BF03BV1","5608915","4907732","BNZJDK3","BMCQH08","5654781","7309283","BMV2C79","B1LB9P6","BN0ZR60","BNFWV75","5805103","4017017","BN40H61","B11HYH1","4400446","BYNBTQ6","B0M7KJ7","B7VQL46","5980958","4433839","B0R7JF1","B138HB7","B1HKRM0","BG0SC10","5489916","BYY8LS2","B0LMF87","5993901","BGV7F95","B037JC2","B08V9H4","5617096","4741714","B09YFD0","B1VP0K0","4672308","BYZ2QP5","B0XMRC3","BDVP4Y6","BZ6T5C2","BYXKN05","BLR97V6","5999330","5997118","B1L3CS6","BDC5ST8","5481202","BKT7807","B0WM393","BNLPTL8","BF1HKP9","BNFWR44","BGH15L3","BYZQYH5","B61D2N6","BK1PTB7","BKDRYJ4","BDHXPG3","BQQMCJ4","BNTJ354","BNDRMJ1","BFFK8T4","BDGTXM4","BQFH632","0053673","3092725","B132NW2","BVYVFW2","BBG9VN7","0066701","0969703","BDD85M8","BD1RP61","0090498","BF0L353","B0F9971","B3FLWH9","BSPL1J9","BKRV3L7","0100159","B0N8QD5","BYYNFR4","B010DT8","0736554","B5SJJD9","BD8DR11","B033F22","B5TT187","BD82257","B67KBV2","B15FWH7","0766807","B14SKR3","B4YZN32","BV9FP30","B64NSP7","B8VZXT9","BJMZDW8","B286382","0265274","0963318","BYN5913","BY7QYJ5","BL6NGV2","BTC0LB8","0822011","BY9D0Y1","0309644","B1L8B62","BG12Y04","B5VQMV6","0096162","0334505","BRJ9BJ2","BLWDVP5","B1XH2C0","0345217","0339500","BQJXXT1","BYYW3C2","BWZMZF4","B1QH8P2","BYZN904","BQS10J5","BKY40Q3","0207458","B01FLG6","BN7ZCY6","B00MZ44","BF5H9P8","B0HZP13","BVC3CB8","B63QSB3","BYVGFL0","BRJQ8J2","B012TP2","BMBVGQ3","BYRJH51","0416102","BGHQ198","B943Y72","B0LCW08","B19NKB7","BVZHXQ9","BYYTFB6","0557681","BYXJC27","BGLP8L2","B61TVQ0","B06QFB7","BN4HT33","BD45SH4","BLP5857","BYVQYS0","3398649","BM8Q5M0","BZ0D672","BKX5CN8","B0HZPV3","BL9ZF30","BBQ3850","3319521","4491235","B1VNST9","B4T7HX1","0738840","B67G5X0","B17MMZ4","BZC0LP4","BJ1DLW9","5982200","B1JQDM8","B012BV2","0575809","BNGDN82","BJ1F4N7","BG6L729","B1ZBKY8","0621520","BM7S2W6","BH3VJ78","3002605","BJHPLV8","B40SF84","BDX87W2","BYM1K75","B1YC2Y6","0665045","0667278","3023231","3426454","BSB7BS0","BJ62K68","B0H2K53","B7S9G98","B6T5S47","BKRC5K3","BJ34VB9","B1Z4ST8","0718444","BLWF0R6","BDVZYZ7","B1L5QH9","0903994","B082RF1","0732358","B0YG1K0","BGDT3G2","0719737","0759476","BYWVDP4","BMX64W8","B1N7Z09","B135BJ4","BGXQNP2","0795823","0797379","B0CY5V5","BFZZM64","0799096","BKDM7X4","BQZCBZ4","B4X1RC8","BYZDVK8","0330860","BWFGQN1","0472609","BGBN7C0","B040L80","B0KM9T7","BNTVWJ7","B4YCDF5","BP92CJ4","0878230","BYVX2X2","0879471","B06GM72","0375377","B1VYCH8","BYQB9V8","B0HWG88","B18P5K8","B2PDGW1","BL6C200","BYZFZ91","0150080","0912332","B6WVD70","BJ5FQX7","B82YXW8","BNVVHD4","BZC0LC1","BD6GN03","BJDQQ87","BD6RF22","0946580","BN574F9","BF4HYV0","3032936","B5N0P84","0060800","BJ5F8G4","4697378","BMXVKB4","B4YCYX0","7124594","BP0QDP8","7222755","BLNN0G8","B76D410","B07ZBW6","BB97064","B01TB35","B176416","BFSSBH4","BD376K0","B1Z4WD0","7050417","B0LF188","B0R80X9","B03PQZ8","BM8J5G3","BYQ8481","4350035","B1WHVV3","BM8J4W2","BK6QWF0","5206621","7132832","5978630","B0LDD86","B18ZRK2","BNZGVK0","4581619","BMGGZL1","BWWYWC9","BSQL1V0","BKWD4B5","BYL6RK3","4612757","B3NHS04","BNC0LN8","B012877","7391763","BD5GN60","BQ7ZV06","BVSS671","7110902","BYQCQ32","7147892","B28PS95","BF41XY8","BYZWMR9","7123104","B02SWN8","BWX5Y69","B92M6T7","4350024","BD9G333","BNHSHK6","B6632T7","B0Y9080","B1WP656","BMYDHR4","BYSS4Q7","4501093","B0386J1","BBL4QM1","BFYDWS1","BGV1V77","B44XTX8","BVZHXJ2","BF1KD82","4713490","BX8ZX20","BYZGMM6","BBCR9N1","5263574","4821672","B14LS01","B06JSP1","5698790","B94P973","B0SDJB4","BYNXBZ5","B58C6H1","BFMH1Z5","BDZRDG3","BMTRW10","BZ168H4","BNB4VH5","B8K9X70","FRO","BP4YTP0","B1W8P14","B051DV9","BG0SJ42","B1Z95S1","B3YGV45","5165294","BD9PNF2","BD9Y9B7","BG0SCK9","BN573R4","BKRWS93","BSMM753","BFRSRR7","BNBNSG0","BD6S9Q7","BV9FWX9","BPG9MQ5","BNCBD46","BZ24134","BYQ7HZ6","BD45RJ9","BG0SJ20","BD4TZK8","5250640","BZBY737","BYZ2JR8","BYYH7G9","BYY7VY5","B1WFDQ6","5716302","7271166","B12TR11","BM8H6J7","B8B6WX9","BD9PZ12","B1Y1P66","BG0SKQ1","BG0T3J8","BZ07696","B5VFQ00","BMFDP24","4691916","B019SP6","B00ZG06","B15GGN4","7742123","B3MVZM8","B1L7YL5","B1W5NW2","BKV4GX5","BQSSWW3","BYNZ5N7","B4V6DD8","B40JTQ3","B06T259","B0LGG75","B15SLC4","BPLXRG7","B1XCHJ7","BLPJR07","B55WMQ5","BRC9Y67","5728125","B14NJ71","BLLJ381","4063980","BYMD5K9","5815265","5808135","BYWP840","7144097","4103518","B7K6D18","BKKCLZ7","BNGN809","7135251","B14P8W5","7169517","BMVFDR5","5337093","B08QZ48","7315440","BD0CRV6","BT9K605","BH89L26","BNGN9Z1","B1Y6V63","4557999","5161407","4783211","BNT8D28","BZ1KGJ4","BMVB793","BZ0P4R4","B0B87F6","BGLP232","BD2Z8S7","B93ZNM7","B15CPD5","B1W4V69","BZ5ZHK3","B07DRZ5","BSM8WL2","BW0D7R8","B5VZ053","4760850","BMY36H7","B04F679","7307425","4820668","B56RD66","BD9Y5C0","BP3S243","4643735","BMFNNR5","BMVWYM8","BJT9DB2","BYXPJQ8","BVGH0K1","BSL79B9","BDHFV61","BP2NJ48","4093437","7240371","BZBXJW7","BJZ2Z08","BZ0Y0T5","BJXMLF7","B0XP0T0","4018786","B033YF8","B5BLGL9","BYZG7C1","B131GJ7","B3K5QQ3","B3YWDL4","BKV3Z24","B0M42T2","BNNH2W4","BPMRNZ9","BN7PJ67","BKPFS27","BZ1DP29","BVFB413","BDVLJ38","BM98X98","BYSXJB2","BD7Y737","4449137","BLN9XH8","BYZSBH0","BJXSCH4","BP6FZN1","4407599","BXRTNW3","BJ7W9K4","B12PJ24","BLN8T44","BZ30ML6","7371431","B142FZ8","B0LDBX7","BPV8VP9","BF1PV38","5364886","B12W4C0","BL6K7K9","BH31X65","B23PWD2","B1HP071","BF2CVV6","BN90DN5","BF345V9","BQS92L5","B1W6PY1","BYYTL07","BMXT8K3","BMCM2T0","BXC4CH1","BKX8GB3","BQY78Q0","BJBMWP6","BNYKZJ0","B06G108","BZ0Y0W8","BTHH8L3","4668028","B0MZGM6","BN7BZM3","BFD2NK8","BZ0CT92","BYTHBX9","BMCR1W1","BNJZRJ4","BFM6T36","5554041","BL95N58","BNDLH09","BH0WHG9","BD4F658","BYSXJH8","BKP8Q11","B17H3F6","BMCFL47","BMFYGB3","BRC3MR6","BGSCRG4","BD8YX16","B1CC9H0","4902384","BJ84HW7","BNKCRG1","BFZCSN4","BSQXJ01","4024006","BVYPCH8","BK8LRF8","BBP6J80","BHWV281","4657736","BKDZTB5","BD8N722","B0L4LM9","BMZ4248","4447476","4513612","BYSY2K5","5645837","5071432","B1FN8X9","B07G378","B0B9GS5","BKT6105","BLF9RR4","4665148","BYZQHX2","5457173","7195824","5964640","5973992","BD3CWG3","5232671","B11BQV1","5479702"],"RL9ZCK.F-LU^JULIAN(OS_TOP_HLDG_LOCID(ALL,42064,45627,CQ,,ALL,EQ).DATES)":"#NUM","RL9ZCK.F-LU^FORMULA_DESCRIPTION(\"OS_TOP_HLDG_LOCID\")":"ID - Top Holdings","THMWG6.F-LU^OS_TOP_HLDG_TOTPCPRT(ALL,42064,45627,CQ,,ALL,EQ)":[[0.0,0.0,0.0,0.0,0.0,0.0,0.0,0.0,0.0,0.1172,0.381,0.4458,0.4116,0.4063,0.4012,0.4797,0.4989,0.5647,0.8753,1.0672,1.652,1.6186,1.5011,1.572,1.4578,1.3836,1.3695,1.3822,1.3174,1.7695,1.8174,1.8918,1.5155,1.312,1.4829,1.4354,1.6216,1.4168,1.9398],[0.0,0.0,0.0681,0.2578,0.2963,0.3161,0.4095,0.8321,0.6538,0.8503,0.7549,0.5926,0.5217,0.4928,0.534,0.6709,0.3284,0.3325,0.4649,0.5178,0.6874,0.7074,0.6865,0.6079,0.6798,0.8129,0.8095,0.8566,0.9771,0.9066,1.2116,1.3671,1.5188,1.5284,1.6054,1.7059,1.849,1.5169,1.7107],[0.0,0.0,0.0,0.0,0.0,0.0,0.0,0.0,0.0,0.0,0.0,0.0,0.0,0.0,0.0,0.0,0.0,0.0,0.0,0.3746,0.1468,0.3179,0.4465,0.3328,0.2947,0.3003,0.4284,0.5142,0.5054,0.8526,1.1511,1.0153,1.3946,1.459,1.5639,1.4912,2.0821,1.9137,1.6394],[0.0,0.0,0.0,0.0,0.0,0.0,0.0,0.0,0.0,0.0,0.0,0.0,0.0,0.0,0.0,0.0,0.0,0.0,0.0,0.0,0.0,0.0,0.0,0.0,0.0,0.0,0.0,0.0,0.0,0.0,0.0,0.0,0.8467,1.1354,1.2006,1.4927,1.6427,1.5394,1.5194],[1.1544,1.0374,0.8911,0.8807,0.846,0.7839,0.7838,0.8818,0.7999,0.8833,0.8,0.7717,0.8239,0.8278,0.8859,1.141,1.2469,1.2492,1.1633,1.3502,1.3338,1.116,1.2771,1.0841,1.0371,0.9784,0.9961,1.2056,1.1716,1.3677,1.4834,1.5076,1.5477,1.5369,1.6528,1.6927,1.5366,1.6193,1.4867],[0.0,0.0,0.0,0.0,0.0,0.0,0.0,0.0,0.0,0.0,0.0,0.0,0.0,0.0,0.0,0.0,0.0,0.0,0.0,0.0,0.0,0.0,0.0,0.0,0.0,0.0,0.3411,0.3661,0.2152,0.3245,0.427,0.4185,0.4936,0.9093,1.063,1.3368,1.1122,1.1921,1.4665],[0.0,0.0,0.0,0.0,0.0,0.0,0.0,0.0,0.0,0.0,0.0,0.0,0.0,0.0,0.0,0.0,0.0,0.0,0.0,0.0,0.0,0.0,0.0,0.0,0.0,0.0,0.0,0.0,0.0,0.0,0.0,0.0,0.0,0.0,0.0,0.0,0.4008,0.4568,1.3262],[0.0,0.0,0.0,0.0,0.0,0.0,0.0,0.0,0.0,0.0,0.0,0.0,0.0,0.0,0.0,0.0,0.0,0.0,0.0,0.0,0.0,0.0,0.0,0.453,0.4127,0.3236,0.3721,0.0,0.0,0.0,0.0,0.9047,1.1676,1.0377,1.2212,1.264,1.1734,1.1091,1.3254],[0.0,0.0,0.0,0.0,0.0,0.0,0.0,0.0,0.0,0.0,0.0,0.0,0.0,0.0,0.0,0.0,0.0,0.0,0.0,0.0,0.0,0.0,0.0,0.0,0.0,0.0,0.5312,1.0393,1.045,0.9456,0.8228,1.1067,0.8938,1.1363,1.0667,0.9234,1.305,1.1291,1.2824],[0.0,0.0,0.0,0.0,0.0,0.0,0.0,0.0,0.0,0.0,0.0,0.0,0.0,0.0,0.0,0.0,0.0,0.0,0.0,0.0,0.0,0.0,0.0,0.0,0.0,0.0,0.0,0.0,0.0,0.0,0.0,0.0,1.0842,1.1997,1.2555,1.2263,1.2565,1.2709,1.2652],[1.098,1.2535,1.3491,1.2369,1.1682,1.4491,1.2333,1.3295,1.0475,1.1448,1.0554,1.2319,0.9681,1.1127,1.0951,1.2364,1.1725,1.362,1.5506,1.5468,1.9864,1.8823,2.1484,1.6143,1.4789,1.4685,1.7993,1.6393,1.553,2.0435,2.4023,2.0984,2.0497,1.8807,1.7727,1.7383,1.2495,1.3766,1.2583],[0.0,0.0,0.0,0.9377,1.1406,1.3809,1.3735,1.7527,1.7907,1.6771,1.8145,1.6916,1.6126,1.2336,1.3255,1.4256,1.5866,1.2664,1.177,1.1974,1.1874,1.3207,1.2163,1.0864,1.1288,1.2816,0.9135,0.3159,0.2827,0.9938,1.1888,1.1531,1.1137,1.1807,1.2146,0.9379,1.1981,1.1338,1.2356],[0.0,0.0,0.0,0.0,0.0,0.0,0.0,0.0,0.0,0.0,0.0,0.0,0.0,0.0,0.0,0.0,0.0,0.0,0.0,0.0,0.0,0.0,0.0,0.0,0.0,0.0,0.0,0.0,0.4928,0.5095,0.5114,0.4508,0.4593,0.5758,0.5736,1.1816,1.2536,1.3036,1.2275],[0.0,0.0,0.0,0.0,0.0,0.0,0.0,0.0,0.0,0.0,0.0,0.0,0.0,0.0,0.0,0.0,0.0,0.0,0.0,0.0,0.0,0.0,0.0,0.0,0.0,0.0,0.0,0.0,0.0,0.0,0.3377,0.4396,0.3833,0.3647,0.3925,0.3924,0.3817,1.0004,1.1726],[0.96,0.857,0.8551,1.2614,1.091,1.2692,1.3203,1.5261,1.3461,0.5341,0.7549,0.7412,0.7166,0.6163,0.6046,0.6374,0.4655,0.5559,0.728,0.7875,0.819,0.8335,0.4594,0.6115,0.6165,0.5704,0.7355,0.6928,0.7107,0.8072,0.8691,1.4483,1.338,1.3387,1.3193,1.3132,1.4404,1.0252,1.1601],[0.0,0.0,0.0,0.0,0.0,0.0,0.0,0.0,0.0,0.0,0.0,0.0,0.0,0.0,0.0,0.0,0.0,0.0,0.0,0.0,0.0,0.0,0.0,0.0,0.0,0.0,0.0,0.0,0.0,0.0,0.0,0.0,0.5372,1.0446,1.107,1.1337,1.155,1.1577,1.1568],[0.0,0.0,0.0,0.0,0.0,0.0,0.0,0.0,0.0,0.0,0.0,0.0,0.0,0.0,0.0,0.0,0.0,0.0,0.0,0.0,0.0,0.0,0.3229,1.0763,1.2806,1.3226,1.2624,1.3457,1.3841,1.2949,1.6264,1.5516,1.2855,1.3091,1.3393,1.2869,1.312,0.9365,1.1471],[0.0,0.0,0.0,0.0,0.0,0.0,0.0,0.0,0.0,0.0,0.0,0.0,0.0,0.0,0.0,0.0,0.0,0.0,0.0,0.0,0.0,0.0,0.8398,0.9777,1.1586,1.1518,1.3202,1.1739,1.1741,1.0652,1.1052,1.1326,1.3118,1.3494,1.34,1.4945,1.4231,1.0263,1.1379],[0.0,0.0,0.0,0.0,0.0,0.0,0.0,0.0,0.0,0.0,0.0,0.9128,0.0,0.0,0.0,0.2622,0.9055,0.6552,2.2165,0.537,0.6776,1.5826,0.0445,3.8417,0.6964,1.2587,0.3054,0.5958,1.9676,0.0,0.0,1.7738,1.6479,1.6741,0.087,1.0335,0.0,0.1753,1.1071],[0.0,0.0,0.0,0.3175,0.2355,0.0,0.0,0.0,0.0,0.0,0.0,1.1012,1.2337,1.3914,1.2655,1.3759,0.7593,0.7581,0.7508,0.7359,0.3231,0.3628,0.0,0.0,0.0,0.0,0.0,0.0,0.0,0.0,0.0,0.0,0.0,0.0,0.0,0.0,0.9152,1.0181,1.0914],[0.0,0.0,0.0,0.0,0.0,0.0,0.0,0.0,0.0,0.0,0.0,0.0,0.0,0.0,0.0,0.0,0.0,0.0,0.0,0.0,0.0,0.0,0.0,0.6999,0.7193,0.789,0.8882,0.878,0.9502,1.2003,0.9945,1.0277,1.0661,1.0993,1.0925,1.1465,1.0573,0.9128,1.089],[0.0,0.0,0.0,0.0,0.0,0.0,0.0,0.0,0.0,0.0,0.0,0.0,0.0,0.0,0.0,0.0,0.0,0.0,0.0,0.0,0.0,0.0,0.3483,0.687,0.8586,0.7515,0.8249,0.7804,0.7197,1.0582,1.0288,0.9211,1.161,1.1106,1.2474,1.0943,1.1895,1.1939,1.0881],[2.74,2.19,2.3,2.23,2.77,3.16,3.02,3.75,2.62,2.97,2.08,1.22,1.24,1.23,1.27,0.29,0.52,0.37,0.3,0.61,1.89,0.03,0.0,0.05,0.04,0.04,0.04,0.07,0.03,0.01,0.46,0.41,1.23,1.55,1.51,1.51,1.33,1.9,1.09],[0.0,0.0,0.0,0.0,0.0,0.0,0.0,0.0,0.0,0.0,0.0,0.0,0.0,0.0,0.0,0.0,0.0,0.0,0.0,0.0,0.0,0.0,0.0,0.0,0.0,0.0,0.0,1.2412,0.9937,1.2998,1.3725,1.3423,1.3727,1.0499,0.9751,1.2828,1.2946,1.0762,1.0773],[0.0,0.0,0.0,0.0,0.0,0.0,0.0,0.0,0.0,0.0,0.0,0.0,0.0,0.0,0.0,0.6906,0.8892,1.1086,1.1632,1.3848,1.1201,1.3072,1.4108,1.5232,1.6216,1.5932,1.115,1.2212,0.9091,1.4084,1.3795,1.2968,1.1506,1.0,1.6385,1.5514,1.1676,1.1289,1.0646],[1.2082,1.1596,1.2031,1.0933,1.1553,1.155,1.2365,1.174,0.0,0.0,0.0,0.0,0.0,0.0,0.0,0.0,0.0,0.0,0.0,0.0,0.0,0.0,0.0,0.0,0.0,0.0,0.0,0.0,10.3315,0.0,0.0,0.3163,0.0,1.0707,0.9709,1.0432,1.146,1.1891,1.0634],[0.0,0.0,0.0,0.0,0.0,0.0,0.0,0.0,0.0,0.0,0.0,0.0,0.0,0.0,0.0,0.0,0.0,0.0,0.1133,0.1534,0.2365,0.3187,0.3279,0.3104,0.4466,0.356,0.3243,0.3658,0.3207,0.3902,1.0756,0.9396,1.3397,1.1871,1.1547,1.339,1.4112,1.2775,1.0552],[0.0,0.0,0.0,0.0,0.0,0.0,0.0,0.0,0.0,0.0,0.0,0.0,0.0,0.0,0.0,0.0,0.0,0.0,0.0,0.0,0.0,0.0,0.0,0.0,0.0,0.0,0.0,0.0,0.0,0.0,0.0,0.0,0.0,0.0,0.0,0.0,0.0,0.6544,1.0402],[0.0,0.0,0.0,0.0,0.0,0.0,0.0,0.0,0.0,0.0,0.0,0.0,0.0,0.0,0.0,0.0,0.0,0.0,0.0916,0.1322,0.2372,0.298,0.343,0.6981,0.9075,0.9504,0.8392,0.8956,0.7445,0.565,0.7453,0.6033,0.5659,0.5586,0.5966,0.6747,0.7934,1.1481,1.0288],[0.0,0.0,0.0,0.0,0.0,0.0,0.0,0.0,0.0,0.0,0.0,0.0,0.0,0.0,0.0,0.0,0.0,0.0,0.0,0.0,0.0,0.0,0.0,0.3734,0.4581,0.4928,0.5597,0.533,0.4584,0.4918,0.5458,0.5013,0.6226,0.9494,0.7901,0.5048,0.0,1.0134,1.0076],[0.0,0.0,0.0,0.0,0.0,0.0,0.0,0.0,0.0,0.0,0.0,0.0,0.0,0.0,0.0,0.0,0.0,0.0,0.0,0.0,0.0,0.0,0.0,0.0,0.0,0.0,0.0,0.0,0.0,0.0,0.0,0.0,0.0,0.0,0.0,0.0,0.0,0.9353,1.0043],[0.0,0.0,0.0,0.0,0.0,0.0,0.0,0.0,0.0,0.0,0.0,0.0,0.0,0.0,0.0,0.0,0.0,0.0,0.1143,0.1744,0.215,0.3051,0.3144,0.997,1.0298,0.9721,1.1815,1.1868,0.9414,0.5399,0.5456,0.5087,0.7381,1.263,0.9926,0.8344,0.9346,0.9671,0.9938],[0.0,0.0,0.0,0.0,0.0,0.0,0.0,0.0,0.0,0.0,0.0,0.0,0.0,0.0,0.0,0.0,0.0,0.0,0.0,0.0,0.0,0.0,0.0,0.0,0.0,0.0,0.0,0.0,0.0,0.0,0.0,0.0,0.0,0.0,0.0,0.0,0.7427,0.9902,0.9852],[0.0,0.0,0.0,0.0,0.0,0.0,0.0,0.0,0.0,0.0,0.0,0.0,0.0,0.0,0.0,0.4928,0.6212,0.7626,0.8917,1.4978,1.2297,1.128,1.1068,0.8179,0.8954,0.9036,0.9202,0.9628,0.8633,0.975,0.5843,0.5591,0.5282,1.1928,1.2671,1.5175,1.3292,0.9936,0.9762],[0.9001,0.8662,0.9377,0.9358,0.9635,0.9814,1.2748,1.2413,1.1877,1.1046,1.3838,1.4092,1.4694,1.4942,1.7664,1.5779,1.5816,1.2113,1.2223,1.4961,1.2142,1.1021,0.953,1.1294,1.1689,1.2398,1.4807,1.2139,1.2395,1.0779,1.3016,1.2932,1.146,1.326,1.2405,1.0029,1.1084,1.0195,0.9549],[0.0,0.0,0.0,0.0,0.0,0.0,0.0,0.0,0.0,0.0,0.0,0.0,0.0,0.0,0.0,0.0,0.0,0.0,0.0,0.307,0.4928,0.5403,0.6133,0.5849,0.4439,0.4695,0.402,0.4163,0.3012,0.4544,0.5073,0.3529,0.5413,0.3616,0.3051,0.3892,0.3483,1.1354,0.9545],[0.0,0.0,0.0,0.0,0.0,0.0,0.0,0.0,0.0,0.0,0.0,0.0,0.0,0.0,0.0,0.0,0.0,0.0,0.0,0.0,0.0,0.0,0.0,0.0,0.0,0.0,0.0,0.0,0.0,0.0,0.0,0.0,0.0,0.0,0.0,0.0,0.0,0.8202,0.9476],[0.3876,0.3287,0.3657,0.389,0.4267,0.3563,0.4256,0.4405,0.4943,0.4932,0.4953,0.4773,0.8659,0.8557,0.8872,0.9868,0.9512,1.0599,1.0244,1.0377,0.8706,0.8968,0.6651,0.6155,0.724,0.6623,0.5861,0.6502,0.561,0.6913,0.7841,0.7917,0.6766,0.6878,0.7362,0.6874,0.7748,0.6195,0.9437],[0.0,0.0,0.0,0.0,0.0,0.0,0.0,0.0,0.0,0.0,0.0,0.0,0.0,0.0,0.0,0.0,0.0,0.0,0.0,0.0,0.0,0.0,0.0,0.0,0.0,0.0,0.0,0.0,0.0,0.0,0.0,0.0,0.0,0.0,0.0,0.0,0.0,0.9415,0.9147],[0.0,0.0,0.0,0.0,0.0,0.0,0.0,0.0,0.0,0.0,0.0,0.0,0.0,0.0,0.0,0.0,0.0,0.0,0.0,0.0,0.0,0.4508,0.6033,0.5513,0.5441,0.8271,0.8237,0.9399,0.7882,0.7885,0.9942,0.9662,1.069,0.9963,0.8761,0.806,1.071,1.0648,0.9081],[0.0,0.0,0.0,0.0,0.0,0.0,0.0,0.0,0.0,0.0,0.0,0.0,0.0,0.0,0.0,0.0,0.0,0.0,0.0,0.0,0.0,0.0,0.3747,0.5622,0.9172,1.0304,0.9509,0.1945,0.0,0.4464,0.5295,0.4708,0.6231,0.6193,0.6846,1.1472,0.5938,0.755,0.8986],[0.0,0.0,0.0,0.0,0.0,0.0,0.0,0.0,0.0,0.0,0.0,0.0,0.0,0.0,0.0,0.0,0.0,0.0,0.0,0.0,0.0,0.0,0.0,0.0,0.0,0.0,0.0,0.0,0.0,0.0,0.0,0.2102,1.2423,1.3566,1.4308,1.6276,1.4168,0.8912,0.8984],[0.9734,1.0234,0.9357,0.4665,0.2532,0.2466,0.2528,0.2454,0.2924,0.3035,0.3232,0.4739,0.5105,0.5052,0.4112,0.3173,0.3865,0.3807,0.5601,0.6328,0.5254,0.4614,0.5368,0.546,0.6091,0.6506,0.5278,0.4616,0.4802,0.5997,0.6189,0.6098,0.718,0.6794,0.7765,0.7274,0.8326,0.647,0.8977],[0.0,0.0,0.0,0.0,0.0,0.0,0.0,0.0,0.0,0.0,0.0,0.0,0.0,0.0,0.0,0.0,0.0,0.0,0.0,0.0,0.0,0.0,0.0,0.0,0.0,0.0,0.0,0.0,0.0,0.0,0.0,0.0,0.0,1.1904,1.1155,1.2902,1.2829,1.0809,0.8856],[0.0,0.0,0.0,0.0,0.0,0.0,0.2256,0.2847,0.2977,0.2644,0.3071,0.4928,0.3667,0.3551,0.2652,0.0,0.0,0.0,0.0,0.0,0.0,0.0,0.0,0.0,0.0,0.0,0.0,0.0,0.0,0.0,0.0,0.0,0.0,0.0,0.0,0.0,0.0,0.0,0.8264],[0.3251,0.2945,0.3011,0.3069,0.2999,0.3106,0.3077,0.3697,0.4008,0.4077,0.3835,0.3859,0.5508,0.5164,0.5053,0.4852,0.3364,0.2659,0.0,0.0,0.0,0.0,0.0,0.0,0.0,0.0,0.0,0.0,0.0,0.0,0.0,1.1602,0.9292,1.1636,0.8611,0.7661,1.0693,0.7688,0.8102],[0.0,0.0,0.0,0.0,0.0,0.0,0.0,0.0,0.0,0.0,0.0,0.0,0.0,0.0,0.0,0.0,0.0,0.0,0.0,0.0,0.0,0.0,0.0,0.0,0.6227,0.7163,0.6799,0.7263,0.7347,0.8161,0.7891,0.8279,0.7946,0.8797,0.774,0.6273,0.69,0.7347,0.7989],[0.1808,0.1952,0.1945,0.2475,0.4228,0.4931,0.4351,0.4088,0.5527,0.5448,0.5565,0.5275,0.2094,0.1928,0.1858,0.4051,0.4341,0.5216,0.7273,0.7366,0.5916,0.4595,0.9168,0.7526,0.95,0.7734,0.8839,0.787,0.2676,0.4005,0.5177,0.4768,0.5092,0.7657,0.7961,0.7328,0.8243,0.9161,0.7918],[0.0,0.0,0.0,0.0,0.0,0.0,0.0,0.0,0.0,0.0,0.0,0.0,0.0,0.0,0.0,0.0,0.0,0.0,0.0,0.0,0.0,0.0,0.0,0.0,0.0,0.0,0.0,0.0,0.0,0.0,0.0,0.0,0.0,0.0,0.0,0.0,0.4558,0.7206,0.7912],[0.0,0.0,0.0,0.0,0.0,0.0,0.0,0.0,0.0,0.0,0.0,0.0,0.0,0.0,0.0,0.3583,0.5172,0.5491,0.6663,0.696,0.895,0.8872,0.9698,0.9046,0.9083,0.7143,0.6681,0.5569,0.5296,0.0,0.0,0.0,0.0,0.0,0.0,0.0,0.0,0.66,0.7813],[0.0,0.0,0.0,0.0,0.0,0.0,0.0,0.0,0.0,0.0,0.0,0.0,0.0,0.0,0.0,0.0,0.0,0.0,0.0,0.0,0.0,0.0,0.0,0.0,0.0,0.0,0.0,0.5206,1.0263,1.3763,0.9979,0.9982,1.0346,0.5791,0.6485,0.6753,0.8099,0.436,0.7774],[0.6017,0.5073,0.7473,0.7706,0.1502,0.1804,0.1927,0.2526,0.2698,0.2522,0.2531,0.2171,0.0,0.0,0.0,0.0,0.0,0.0,0.0,0.0,0.0,0.0,0.0,0.0,0.0,0.0,0.0,0.0,0.5229,0.7259,0.6822,0.7261,0.8631,0.6702,0.8116,0.8353,0.6566,0.8999,0.7762],[0.0,0.0,0.0,0.0,0.0,0.0,0.0,0.0,0.0,0.0,0.0,0.0,0.0,0.0,0.0,0.0,0.0,0.0,0.0,0.0,0.0,0.0,0.0,0.4773,0.5435,0.5364,0.7801,0.8494,0.8952,0.8594,0.7623,0.6673,0.5865,0.5258,0.6981,0.7522,0.6907,0.673,0.746],[0.4802,0.4838,0.658,0.6737,0.3571,0.3295,0.3033,0.2905,0.2629,0.2465,0.2681,0.4993,0.4969,0.5254,0.5307,0.3874,0.4567,0.3955,0.5635,0.5578,0.4333,0.4,0.5289,0.6443,0.7149,0.9454,1.0849,1.0108,1.0295,0.8144,0.7453,0.7973,0.9651,0.9874,0.7489,0.7995,0.8139,0.6966,0.7275],[0.0,0.0,0.0,0.0,0.0,0.0,0.0,0.0,0.0,0.0,0.0,0.0,0.5357,0.626,0.6529,0.7946,0.5675,0.5481,0.4894,0.6255,0.9182,0.7676,0.7616,0.6456,0.7104,0.6654,0.7395,0.8238,0.6242,0.5577,0.7193,0.7698,0.7069,0.7738,0.9463,0.9818,1.0487,0.9127,0.7254],[0.0,0.0,0.0,0.0,0.0,0.0,0.0,0.0,0.0,0.0,0.0,0.0,0.0,0.0,0.0,0.0,0.0,0.0,0.0,0.0,0.0,0.0,0.0,0.0,0.0,0.0,0.0,0.0,0.0,0.0,0.0,0.0,0.0,0.0,0.0,0.0,0.7363,0.8197,0.7109],[0.0,0.0,0.0,0.0,0.0,0.0,0.0,0.0,0.0,0.0,0.0,0.0,0.0,0.0,0.0,0.0,0.0,0.0,0.0,0.0,0.0,0.0,0.0,0.0,0.0,0.0,0.0,0.0,0.0,0.0,0.0,0.0,0.0,0.0,0.0,0.0,0.0,0.6928,0.7028],[0.0,0.2729,0.3061,0.3882,0.4571,0.5083,0.5704,0.6183,0.5194,0.5304,0.5843,0.6576,0.6137,0.5656,0.4817,0.795,0.9724,0.8512,0.9538,1.0116,0.7777,0.8036,0.7022,0.5106,0.4066,0.3757,0.4402,0.4394,0.4549,0.4739,0.4431,0.3973,0.427,0.469,0.4717,0.5288,0.6442,0.5596,0.7014],[0.0,0.0,0.0,0.0,0.0,0.0,0.0,0.0,0.0,0.0,0.0,0.0,0.0,0.0,0.0,0.0,0.0,0.0,0.0,0.0,0.0,0.0,0.0,0.0,0.0,0.0,0.0,0.0,0.0,0.0,0.0,0.0,0.0,0.0,0.0,0.0,0.0,0.2633,0.6954],[0.2261,0.3419,0.3902,0.4632,0.438,0.3182,0.3246,0.3575,0.3915,0.3329,0.536,0.5831,0.586,0.486,0.515,0.5845,0.6346,0.5784,0.7316,0.7978,0.8243,0.7196,0.6222,0.886,0.8431,0.7742,0.8739,0.9186,0.7985,0.9514,1.1635,1.19,1.0024,1.0731,0.8752,0.7865,0.8888,0.6787,0.688],[0.0,0.0,0.0,0.0,0.0,0.0,0.0,0.0,0.0,0.0,0.0,0.556,0.5272,0.513,0.4464,0.8678,0.9741,0.7219,0.781,0.8683,0.7006,0.7792,0.7803,0.5132,0.4717,0.4522,0.5709,0.6401,0.5784,0.5981,0.6427,0.52,0.5621,0.6081,0.5773,0.6554,0.6786,0.5945,0.6852],[0.0,0.0,0.0,0.0,0.0,0.0,0.0,0.0,0.0,0.0,0.0,0.0,0.0,0.0,0.0,0.0,0.0,0.0,0.0,0.0,0.0,0.0,0.7623,0.7956,0.6667,0.6271,0.6608,0.7281,0.72,0.5598,0.5847,0.5705,0.7593,0.7573,0.7532,0.7102,0.659,0.732,0.6811],[0.0,0.0,0.0,0.0,0.0,0.0,0.0,0.0,0.0,0.0,0.0,0.0,0.0,0.0,0.0,0.0,0.0,0.0,0.0,0.0,0.0,0.0,0.0,0.0,0.0,0.0,0.0,0.0,0.0,0.0,0.0,0.0,0.0,0.0,0.0,0.0,0.6873,0.6074,0.6785],[0.0,0.0,0.0,0.0,0.0,0.0,0.0,0.0,0.0,0.0,0.0,0.0,0.0,0.0,0.0,0.0,0.0,0.0,0.0,0.0,0.0,0.0,0.0,0.0,0.0,0.0,0.0,0.0,0.0,0.4543,0.5007,0.7132,0.6953,0.6713,0.7277,0.739,0.7458,0.6494,0.6722],[0.0,0.0,0.0,0.0,0.0,0.0,0.0,0.0,0.0,0.0,0.0,0.0,0.0,0.0,0.0,0.0,0.0,0.0,0.0,0.0,0.0,0.0,0.0,0.0,0.6915,0.7257,0.6255,0.6267,0.5716,0.538,0.5469,0.4873,0.5123,0.5118,0.621,0.6502,0.7092,0.6399,0.6682],[0.0,0.0,0.0,0.0,0.0,0.0,0.0,0.0,0.0,0.0,0.0,0.0,0.0,0.0,0.0,0.3833,0.3883,0.4014,0.5145,0.4605,0.7045,0.5424,0.5455,0.6619,0.7433,0.6935,0.7143,0.7047,0.7126,0.633,0.5796,0.4724,0.7664,0.6328,0.8136,0.6491,0.6413,0.7038,0.6658],[1.0699,1.0551,1.0066,1.0605,1.1497,1.1912,1.013,0.7096,0.9313,1.0316,1.1133,1.5899,1.4998,1.5077,1.1344,1.357,1.3335,1.3936,0.8873,1.0248,1.2205,0.8483,0.6876,0.6043,0.6913,0.5229,0.5177,0.537,0.6261,0.6739,0.8242,0.7851,0.6758,0.6711,0.8484,0.9373,1.0551,0.7996,0.6597],[0.0,0.0,0.0,0.0,0.0,0.0,0.0,0.0,0.0,0.0,0.0,0.0,0.0,0.0,0.0,0.0,0.0,0.0,0.0,0.0,0.0,0.0,0.0,0.0,0.0,0.0,0.0,0.0,0.0,0.0,0.0,0.0,0.0,0.0,0.0,0.0,0.0,0.6944,0.6589],[0.0,0.0,0.0,0.0,0.0,0.0,0.0,0.0,0.0,0.0,0.0,0.381,0.3685,0.3519,0.3658,0.381,0.3479,0.3808,0.4759,0.5697,0.5158,0.5745,0.6033,0.6671,0.7438,0.7848,0.6546,0.6131,0.5476,0.6202,0.5663,0.7093,0.5894,0.5858,0.5516,0.5917,0.664,0.7101,0.6564],[0.0,0.0,0.0,0.0,0.0,0.0,0.0,0.0,0.0,0.0,0.0,0.0,0.0,0.0,0.0,0.0,0.2909,0.6804,0.9783,1.1557,1.5402,1.2135,1.5396,1.1434,1.1862,0.9818,0.9783,1.1091,1.0658,1.1717,1.1731,1.1071,0.8003,0.7535,0.7381,0.6516,0.6339,0.5739,0.6535],[0.0,0.0,0.0,0.0,0.0,0.0,0.0,0.0,0.0,0.0,0.0,0.0,0.0,0.0,0.0,0.0,0.0,0.0486,0.7856,0.867,1.4937,1.6113,1.4512,1.2466,1.267,1.1819,0.89,0.9311,0.7751,0.7945,0.8135,0.7438,0.815,0.7239,0.6949,0.7298,0.8363,0.6531,0.6362],[0.0,0.0,0.0,0.0,0.0,0.0,0.0,0.0,0.0,0.0,0.0,0.0,0.0,0.0,0.0,0.0,0.0,0.0,0.0,0.3198,0.2652,0.3758,0.353,0.9052,0.9892,0.9779,1.1018,0.9995,0.8281,1.0728,1.0264,0.8604,1.0425,0.8946,0.9642,0.6776,0.84,0.6454,0.6341],[0.0,0.0,0.0,0.0,0.0,0.0,0.0,0.0,0.0,0.0,0.0,0.0,0.0,0.0,0.0,0.0,0.0,0.0,0.5779,0.4757,0.4296,0.4708,0.704,0.6081,0.5592,0.5454,0.6615,0.6554,0.5422,0.9941,0.9439,0.7514,0.8462,0.768,0.7566,0.6862,0.7399,0.5861,0.6335],[0.0,0.0,0.0,0.0,0.0,0.0,0.0,0.0,0.0,0.0,0.0,0.0,0.0,0.0,0.0,0.0,0.0,0.0245,0.0991,0.1273,0.2646,0.3513,0.9134,1.0427,0.8475,0.9732,0.8931,0.7583,0.8495,0.9042,0.8764,0.76,0.808,0.9633,0.0,0.0,0.0,0.715,0.6314],[0.4171,0.4848,0.4951,0.5325,0.4871,0.5428,0.6636,0.702,0.6023,0.6135,0.6999,0.725,0.6826,0.7645,1.2436,0.6298,0.6108,0.4284,1.0788,1.0985,1.0611,0.7384,0.6667,0.5959,0.5841,0.7037,0.8474,0.7518,0.6222,0.8751,1.0154,0.8917,0.8543,0.7379,0.8555,0.89,0.8077,0.6557,0.6165],[0.3457,0.4537,0.4488,0.3028,0.3403,0.2499,0.2469,0.2596,0.4192,0.361,0.2472,0.4103,1.2,1.1744,1.2122,1.1085,1.1734,1.0951,1.2571,1.1534,1.2455,1.0651,0.9271,0.7706,0.9128,0.797,0.8421,0.8437,0.8363,0.6331,0.6441,0.6006,0.7426,0.7093,0.7843,0.675,0.6881,0.648,0.6156],[0.0,0.0,0.0,0.0,0.0,0.0,0.0,0.0,0.0,0.0,0.0,0.0,0.0,0.0,0.0,0.0,0.0,0.0,0.0,0.0,0.0,0.0,0.0,0.0,0.0,0.0,0.0,0.0,0.0,0.0,0.0,0.0,0.0,0.1607,0.4591,0.5515,0.573,0.736,0.6095],[0.0,0.0,0.0,0.0,0.0,0.0,0.0,0.0,0.0,0.0,0.0,0.0,0.0,0.0,0.0,0.0,0.0,0.0,0.0,0.0,0.0,0.0,0.0,0.4964,0.7416,0.8541,0.6356,0.7691,0.5877,0.5869,0.9388,0.8485,0.8148,0.8153,0.6565,0.7309,0.6242,0.5603,0.609],[1.1342,1.036,1.0696,0.9285,0.7017,0.2985,0.2911,0.2934,0.3038,0.3033,0.3043,0.3,0.3098,0.3283,0.339,0.4319,0.4739,0.5154,0.5637,0.5699,0.5369,0.5025,0.5225,0.6068,0.5765,0.6037,0.7391,0.6112,0.5627,0.5524,0.6824,0.6362,0.7318,0.7193,0.6624,0.6639,0.6728,0.6071,0.601],[0.0,0.0,0.0,0.0,0.0,0.0,0.0,0.0,0.0,0.0,0.0,0.0,0.0,0.0,0.0,0.0,0.0,0.0,0.0,0.0,0.0,0.0,0.0,0.0,0.0,0.0,0.0,0.0,0.2604,0.2036,0.1571,0.2197,0.1624,0.2025,0.1849,0.1674,0.2421,0.4465,0.5961],[0.0,0.0,0.0,0.0,0.0,0.0,0.0,0.0,0.0,0.0,0.0,0.0,0.0,0.0,0.0,0.0,0.0,0.0,0.0,0.0,0.0,0.0,0.0,0.0,0.0,0.0,0.0,0.0,0.0,0.0,0.0,0.0,0.0,0.0,0.0,0.0,0.5241,0.7106,0.5848],[0.2145,0.1534,0.2501,0.2287,0.28,0.2726,0.3008,0.3016,0.2526,0.2001,0.1745,0.2446,0.2777,0.1958,0.1531,0.0,0.0,0.0,0.0,0.0,0.0,0.0,0.0,0.0,0.0,1.0858,1.0699,1.1387,1.0518,1.1039,1.0195,0.9762,0.9319,0.9685,0.6974,1.2381,0.9514,0.9993,0.5795],[0.0,0.0,0.0,0.0,0.0,0.0,0.0,0.0,0.0,0.0,0.0,0.0,0.0,0.0,0.0,0.0,0.0,0.0,0.0,0.0,0.0,0.0,0.0,0.0,0.0,0.3176,0.3456,0.3173,0.2325,0.2795,0.3308,0.3349,0.2329,0.0,0.0,0.0,0.0,0.8497,0.5753],[0.0,0.0,0.0,0.0,0.0,0.0,0.0,0.0,0.0,0.0,0.0,0.0,0.0,0.0,0.0,0.0,0.0,0.0,0.0,0.0,0.0,0.0,0.0,0.0,0.0,0.0,0.0,0.0,0.0,0.0,0.0,0.0,0.0,0.0,0.0,0.0,0.3906,0.6143,0.5704],[0.0,0.0,0.0,0.0,0.0,0.0,0.0,0.0,0.0,0.0,0.0,0.0,0.0,0.0,0.0,0.0,0.0,0.0,0.0,0.0,0.0,0.0,0.0,0.0,0.0,0.0,0.0,0.0,0.0,0.0,0.0,0.0,0.0,0.0,0.0,0.0,0.0,0.5098,0.5696],[0.0,0.0,0.0,0.0,0.0,0.0,0.0,0.0,0.0,0.0,0.0,0.0,0.0,0.0,0.0,0.0,0.0,0.0,0.0,0.0,0.0,0.0,0.0,0.0,0.0,0.0,0.0,0.0,0.0,0.0,0.0,0.1508,0.3581,0.4594,0.6976,0.848,0.6773,0.5952,0.5685],[0.0,0.0,0.0,0.0,0.0,0.0,0.0,0.0,0.0,0.0,0.0,0.0,0.0,0.0,0.0,0.0,0.0,0.0,0.0,0.0,0.0,0.0,0.0,0.0,0.0,0.0,0.0,0.0,0.0,0.0,0.0,0.0,0.0,0.0,0.0,0.0,0.6047,0.6832,0.5671],[0.0,0.0,0.0,0.0,0.0,0.0,0.0,0.0,0.0,0.0,0.0,0.0,0.0,0.0,0.0,0.0,0.0,0.0,0.0,0.0,0.0,0.0,0.0,0.0,0.0,0.0,0.0,0.0,0.0,0.0,0.0,0.0,0.0,0.0,0.0,0.0829,0.3577,0.5693,0.5648],[0.0,0.0,0.0,0.0,0.0,0.0,0.0,0.0,0.0,0.0,0.0,0.0,0.0,0.0,0.0,0.0,0.0,0.0,0.0,0.0,0.0,0.0,0.0,0.0,0.0,0.0,0.0,0.0,0.0,0.0,0.0,0.0,0.0,0.0,0.0,0.0,0.0,0.7399,0.5502],[0.0,0.0,0.0,0.7327,0.6136,0.5466,0.5811,0.5677,0.607,0.6015,0.5574,0.441,0.4655,0.5239,0.6112,0.7041,0.5208,0.5711,0.4874,0.5559,0.386,0.659,0.665,0.7369,0.5829,0.5098,0.5944,0.5243,0.4331,0.5409,0.195,0.3915,0.4036,0.409,0.5252,0.5589,0.6179,0.5613,0.5494],[0.0,0.0,0.0,0.0,0.0,0.0,0.0,0.0,0.0,0.0,0.0,0.0,0.0,0.0,0.0,0.0,0.0,0.0,0.0,0.0,0.0,0.0,0.0,0.0,0.0,0.0,0.0,0.0,0.0,0.0,0.0,0.0,0.0,0.0,0.0,0.0,0.0,0.0259,0.5489],[0.0,0.0,0.0,0.0,0.0,0.0,0.0,0.0,0.0,0.0,0.0,0.0,0.0,0.0,0.0,0.0,0.0,0.0,0.0,0.0,0.0,0.0,0.0,0.0,0.0,0.0,0.0,0.0,0.0,0.0,0.0,0.0,0.0,0.0,0.0,0.0,0.0,0.0,0.537],[0.0,0.0,0.0,0.0,0.0,0.0,0.0,0.0,0.0,0.0,0.0,0.0,0.0,0.0,0.0,0.0,0.0,0.0,0.0,0.0,0.0,0.0,0.0,0.0,0.0,0.0,0.0,0.0,0.0,0.0,0.0,0.0,0.0,1.1157,1.106,1.0219,0.8672,0.977,0.5342],[0.0,0.0,0.0,0.0,0.0,0.0,0.0,0.0,0.0,0.0,0.0,0.0,0.0,0.0,0.0,0.0,0.0,0.0,0.0,0.0,0.0,0.0,0.0,0.0,0.507,0.5037,0.7369,0.787,0.7501,0.778,0.6349,0.5191,0.4724,0.4088,0.4213,0.3699,0.4303,0.5021,0.5297],[0.0,0.0,0.0,0.0,0.0,0.0,0.0,0.0,0.0,0.0,0.0,0.0,0.0,0.0,0.0,0.0,0.0,0.0,0.0,0.0,0.3074,0.3273,0.3001,0.3505,0.3144,0.4007,0.448,0.5919,0.8321,1.0008,0.9902,0.9403,0.7336,0.6318,0.7682,0.8462,0.8032,0.4382,0.513],[0.6042,0.6588,0.6068,0.6302,0.6102,0.6812,0.7565,0.6968,0.7323,0.7431,0.6453,0.5978,0.5588,0.5682,0.5677,0.7573,0.6775,0.9819,0.9153,1.1176,1.1498,1.3507,1.4939,0.8943,0.7994,0.7245,0.8946,0.8913,0.6014,0.7971,0.4178,0.3741,0.336,0.3346,0.3265,0.341,0.3328,0.3536,0.4982],[0.0,0.0,0.0,0.0,0.0,0.0,0.0,0.0,0.0,0.0,0.0,0.0,0.0,0.0,0.0,0.0,0.0,0.0,0.0,0.0,0.0,0.0,0.0,0.0,0.0,0.0,0.0,0.0,0.0,0.0,0.0,0.0,0.0,0.0,0.0,0.0,0.0,0.4415,0.4875],[0.0,0.0,0.0,0.0,0.0,0.0,0.0,0.0,0.0,0.0,0.0,0.0,0.0,0.0,0.0,0.0,0.0,0.0,0.0,0.0,0.0,0.0,0.0,0.0,0.0,0.0,0.0,0.0,0.0,0.0,0.0,0.0,0.0,0.0,0.0,0.1942,0.3359,0.3585,0.4835],[0.0,0.0,0.0,0.0,0.0,0.0,0.0,0.0,0.0,0.0,0.0,0.0,0.0,0.0,0.0,0.0,0.0,0.0,0.0,0.0,0.0,0.0,0.3389,0.3298,0.4007,0.3622,0.4089,0.3482,0.3988,0.5074,0.3803,0.6325,0.4554,0.3727,0.4987,0.4515,0.5745,0.4636,0.4821],[0.0,0.0,0.0,0.0,0.0,0.0,0.0,0.0,0.0,0.0,0.0,0.0,0.0,0.0,0.0,0.0,0.0,0.0,0.0,0.0,0.0,0.0,0.0,0.0,0.0,0.0,0.0,0.0,0.0,0.0,0.0,0.0,0.0,0.0,0.0,0.0,0.0,0.4551,0.4565],[0.0,0.0,0.0,0.0,0.0,0.0,0.0,0.0,0.0,0.0,0.0,0.0,0.0,0.0,0.0,0.0,0.0,0.0,0.0,0.0,0.0,0.0,0.0,0.0,0.0,0.0,0.0,0.0,0.0,0.0,0.0,0.0,0.0,0.0,0.0,0.0,0.0,0.0,0.4459],[0.0,0.0,0.0,0.0,0.0,0.0,0.0,0.0,0.0,0.0,0.0,0.0,0.0,0.0,0.0,0.0,0.0,0.0,0.0,0.0,0.0,0.0,0.0,0.0,0.0,0.0,0.0,0.0,0.0,0.0,0.0,0.0,0.0,0.0,0.0,0.0,0.0,0.0,0.4426],[0.0,0.0,0.0,0.0,0.0,0.0,0.0,0.0,0.0,0.0,0.0,0.0,0.0,0.0,0.0,0.0,0.0,0.0,0.0,0.0,0.0,0.0,0.0,0.0,0.0,0.0,0.0,0.0,0.0,0.0,0.0,0.0,0.0,0.0,0.0,0.0,0.074,0.4509,0.4396],[0.5445,0.4991,0.7871,0.7622,0.7091,0.5761,0.635,0.6226,0.6345,0.6545,0.991,1.0152,0.9482,0.9694,1.1517,0.8327,0.4618,0.2865,0.3296,0.1954,0.1039,0.2339,0.2313,0.3024,0.3621,0.2928,0.4471,0.4032,0.4098,0.4014,0.3919,0.5773,0.3879,0.4404,0.3752,0.3244,0.4018,0.5745,0.4317],[0.0,0.0,0.0,0.0,0.0,0.0,0.0,0.0,0.0,0.0,0.0,0.0,0.0,0.0,0.0,0.0,0.0,0.0,0.1062,0.1708,0.2928,0.3083,0.3042,0.5011,0.4175,0.3459,0.3986,0.3563,0.3301,0.5031,0.5867,0.5811,0.446,0.4331,0.4358,0.6331,0.7418,0.5414,0.4256],[0.0,0.0,0.0,0.0,0.0,0.0,0.0,0.0,0.0,0.0,0.0,0.0,0.0,0.0,0.0,0.0,0.0,0.0,0.0,0.0,0.0,0.0,0.0,0.0,0.5964,0.513,0.4721,0.5286,0.2911,0.3877,0.4025,0.3495,0.4081,0.7752,0.9826,0.729,0.7383,0.5192,0.4042],[0.0,0.0,0.0,0.0,0.0,0.0,0.0,0.0,0.0,0.0,0.0,0.0,0.0,0.0,0.0,0.4009,0.4006,0.444,0.5392,0.6965,0.3975,0.2749,0.3988,0.0,0.0,0.0,0.0,0.0,0.1252,0.147,0.2205,0.2262,0.2076,0.3008,0.3819,0.3929,0.4706,0.3476,0.3911],[0.0,0.0,0.0,0.0,0.0,0.0,0.0,0.0,0.0,0.0,0.0,0.0,0.0,0.0,0.0,0.0,0.0,0.0,0.0,0.0,0.0,0.0,0.0,0.0,0.0,0.0,0.0,0.0,0.0,0.0,0.0,0.3079,0.3181,0.5438,0.4626,0.4335,0.455,0.5127,0.3809],[0.0,0.0,0.0,0.0,0.0,0.0,0.0,0.0,0.0,0.0,0.0,0.0,0.0,0.0,0.0,0.0,0.0,0.0,0.0,0.0,0.0,0.0,0.0,0.0,0.0,0.0,0.0,0.0,0.0,0.0,0.0,0.0,0.0,0.0,0.0,0.0,0.0,0.174,0.3704],[0.0,0.0,0.0,0.0,0.0,0.0,0.0,0.0,0.0,0.0,0.0,0.0,0.0,0.0,0.0,0.0,0.0,0.0,0.0,0.0,0.0,0.0,0.0,0.0,0.0,0.0,0.0,0.0,0.0,0.0,0.0,0.0,0.0,0.0,0.0,0.0,0.0,0.3098,0.3567],[0.0,0.0,0.0,0.0,0.0,0.0,0.0,0.0,0.0,0.0,0.0,0.0,0.0,0.0,0.0,0.0,0.0,0.0,0.0,0.0,0.0,0.0,0.0,0.0,0.0,0.0,0.0,0.0,0.36,0.44,0.4652,0.4469,0.5713,0.4738,0.4812,0.5593,0.4857,0.468,0.3566],[0.0,0.0,0.0,0.0,0.0,0.0,0.0,0.0,0.0,0.0,0.0,0.0,0.0,0.0,0.0,0.0,0.0,0.013,0.2787,0.3094,0.5054,0.5823,0.7053,0.5999,0.531,0.4202,0.3867,0.4129,0.3339,0.3995,0.4773,0.5041,0.6481,0.4701,0.3581,0.4236,0.3139,0.3274,0.3538],[0.0,0.0,0.0,0.0,0.0,0.0,0.0,0.0,0.0,0.0,0.0,0.0,0.0,0.0,0.0,0.0,0.0,0.0,0.0,0.0,0.0,0.0,0.0,0.0,0.0,0.0,0.0,0.0,0.0,0.0,0.0,0.2466,0.0,0.0,0.0,0.0,0.3005,0.3224,0.3448],[0.0,0.0,0.0,0.0,0.0,0.0,0.0,0.0,0.0,0.0,0.0,0.0,0.0,0.0,0.0,0.0,0.0,0.0,0.0,0.0,0.0,0.0,0.0,0.0,0.0,0.0,0.0,0.0,0.0,0.0,0.0,0.0,0.0,0.0,0.0,0.0,0.0,0.3061,0.3435],[0.0,0.0,0.0,0.0,0.0,0.0,0.0,0.0,0.0,0.0,0.0,0.0,0.0,0.0,0.0,0.0,0.0,0.0,0.0,0.0,0.0,0.0,0.0,0.0,0.0,0.0,0.0,0.0,0.0,0.3922,0.5128,0.5134,0.4904,0.4681,0.3877,0.3314,0.4012,0.2816,0.3431],[0.0,0.0,0.0,0.0,0.0,0.0,0.0,0.0,0.2521,0.2622,0.3482,0.3544,0.3447,0.3638,0.3134,0.4462,0.5246,0.5681,0.658,0.6329,0.7222,0.6232,0.6138,0.6088,0.5375,0.539,0.4846,0.6324,0.5864,0.5906,0.48,0.5668,0.4281,0.3627,0.3818,0.3716,0.3939,0.3129,0.3263],[0.0,0.0,0.0,0.0,0.0,0.0,0.0,0.0,0.0,0.0,0.0,0.0,0.0,0.0,0.0,0.0,0.0,0.0,0.0,0.0,0.0,0.0,0.0,0.0,0.0,0.0,0.0,0.0,0.0,0.0,0.0,0.0,0.0,0.3005,0.3592,0.238,0.2952,0.2734,0.3219],[0.0,0.0,0.0,0.0,0.0,0.0,0.0,0.0,0.0,0.0,0.0,0.0,0.0,0.0,0.0,0.0,0.0,0.0,0.0,0.0,0.0,0.0,0.0,0.0,0.0,0.0,0.0,0.0,0.0,0.0,0.0,0.0,0.0,0.3028,0.3049,0.3876,0.3801,0.1987,0.3169],[0.0,0.0,0.2623,0.3144,0.3389,0.3602,0.349,0.2739,0.348,0.3674,0.6054,0.6628,0.7211,0.861,0.921,0.3658,0.3633,0.3616,0.5622,0.5705,0.9868,0.8911,0.8882,0.0,0.0,0.0,0.0,0.0,0.0,0.0,0.0,0.0,0.0,0.0,0.0,0.0,0.0,0.3036,0.315],[0.0,0.0,0.0,0.0,0.0,0.0,0.0,0.0,0.0,0.0,0.0,0.0,0.0,0.0,0.0,0.0,0.0,0.0,0.0,0.0,0.0,0.0,0.0,0.0,0.0,0.0,0.0,0.0,0.0,0.0,0.0,0.0,0.0,0.0,0.0,0.0,0.0,0.0,0.313],[0.1869,0.1914,0.1391,0.0,0.0,0.0,0.0,0.0,0.0,0.0,0.0,0.0,0.0,0.0,0.0,0.0,0.0,0.0,0.0,0.0,0.0,0.0,0.0,0.0,0.0,0.0,0.0,0.0,0.0,0.0,0.0,0.0,0.0,0.0,0.0,0.0,0.4283,0.2718,0.3109],[0.0,0.0,0.0,0.0,0.0,0.0,0.0,0.0,0.0,0.0,0.0,0.0,0.0,0.0,0.0,0.0,0.0,0.0,0.0,0.0,0.0,0.0,0.0,0.291,0.3647,0.3475,0.3128,0.3212,0.2563,0.2827,0.3184,0.3211,0.2602,0.2376,0.2223,0.3332,0.2892,0.1859,0.3088],[0.0,0.0,0.0,0.0,0.0,0.0,0.0,0.0,0.0,0.0,0.0,0.0,0.0,0.0,0.0,0.0,0.0,0.0,0.0,0.0,0.0,0.0,0.0,0.0,0.0,0.0,0.0,0.0,0.0,0.0,0.0,0.0,0.0,0.0,0.0,0.0,0.0,0.3111,0.3066],[0.0,0.0,0.0,0.0,0.0,0.0,0.0,0.0,0.0,0.0,0.0,0.0,0.0,0.0,0.0,0.0,0.0,0.0,0.0,0.0,0.0,0.0,0.0,0.0,0.0,0.0,0.0,0.0,0.0,0.0,0.0,0.0,0.0,0.0,0.0,0.0,0.0,0.2177,0.3058],[0.0,0.0,0.0,0.0,0.0,0.0,0.0,0.0,0.0,0.0,0.0,0.0,0.0,0.0,0.0,0.0,0.0,0.0,0.0,0.1724,0.3462,0.4145,0.4931,0.4357,0.3241,0.0,0.0,0.0,0.0,0.0,0.0,0.0,0.0,0.0,0.0,0.3269,0.385,0.3322,0.3049],[0.0,0.0,0.0,0.0,0.0,0.0,0.0,0.0,0.0,0.0,0.0,0.0,0.0,0.0,0.0,0.0,0.0,0.0,0.0,0.0,0.0,0.0,0.0,0.0,0.0,0.0,0.0,0.0,0.0,0.0,0.0,0.0,0.0,0.3819,0.3527,0.3089,0.3333,0.3635,0.2974],[0.0,0.0,0.0,0.0,0.0,0.0,0.0,0.0,0.0,0.0,0.0,0.0,0.0,0.0,0.0,0.0,0.0,0.1063,0.1181,0.1591,0.2753,0.3203,0.3257,0.3155,0.3381,0.3107,0.313,0.2579,0.228,0.333,0.4709,0.347,0.216,0.1614,0.3456,0.3332,0.4036,0.3379,0.2973],[0.0,0.0,0.0,0.0,0.0,0.0,0.0,0.0,0.0,0.0,0.0,0.0,0.0,0.0,0.0,0.0,0.0,0.0,0.0,0.0,0.0,0.0,0.0,0.0,0.0,0.0,0.0,0.0,0.0,0.0,0.0,0.0,0.0,0.0,0.0,0.0,0.0,0.0,0.2936],[0.0,0.0,0.0,0.0,0.0,0.0,0.0,0.0,0.0,0.0,0.0,0.0,0.0,0.0,0.0,0.0,0.0,0.0,0.0,0.0,0.1549,0.2304,1.1095,0.9325,1.0173,0.9859,1.1479,1.1694,0.8471,0.9713,1.0499,1.0073,0.7811,0.2496,0.2251,0.2277,0.3175,0.2925,0.2934],[0.0,0.0,0.0,0.0,0.0,0.0,0.0,0.0,0.0,0.0,0.0,0.0,0.0,0.0,0.0,0.0,0.0,0.0,0.0,0.0,0.0,0.0,0.0,0.0,0.0,0.0,0.0,0.0,0.0,0.0,0.0,0.0,0.0,0.0,0.3562,0.3308,0.4008,0.2982,0.2912],[0.0,0.0,0.0,0.0,0.0,0.0,0.0,0.0,0.0,0.0,0.0,0.0,0.0,0.0,0.0,0.0,0.0,0.0,0.0,0.0,0.0,0.0,0.0,0.0,0.0,0.0,0.2861,0.3829,0.2546,0.5864,0.3692,0.3697,0.4267,0.5138,0.4441,0.3974,0.3929,0.2859,0.2902],[0.0,0.0,0.0,0.0,0.0,0.0,0.0,0.0,0.0,0.0,0.0,0.0,0.0,0.0,0.0,0.0,0.0,0.0,0.0,0.0,0.0,0.0,0.0,0.0,0.0,0.0,0.0,0.0,0.0,0.0,0.0,0.0,0.0,0.4036,0.4837,0.3769,0.2983,0.3312,0.2874],[0.0,0.0,0.0,0.0,0.0,0.0,0.0,0.0,0.0,1.4923,0.0838,0.8136,0.0,0.0,0.0,0.4441,0.3063,1.8582,3.0141,0.2274,0.4497,0.4098,0.2688,0.0,0.0,0.0,0.0,0.0,0.0,0.0,0.0,0.0,0.3875,0.1571,0.2987,0.3749,0.3066,0.3537,0.2605],[0.0,0.0,0.0,0.0,0.0,0.0,0.0,0.0,0.0,0.0,0.0,0.0,0.0,0.0,0.0,0.0,0.0,0.0,0.0,0.0,0.0,0.0,0.0,0.0,0.0,0.0,0.0,0.0,0.0,0.0,0.0,0.0,0.0,0.0,0.0,0.0,0.0,0.0,0.2471],[0.0,0.0,0.0,0.0,0.0,0.0,0.0,0.0,0.0,0.0,0.0,0.0,0.0,0.0,0.0,0.0,0.0,0.0,0.0,0.0,0.0,0.0,0.0,0.0,0.0,0.0,0.0,0.0,0.0,0.0,0.0,0.0,0.0,0.0,0.0,0.0,0.0,0.0,0.2445],[1.32,0.57,0.8,0.9,1.04,0.08,0.35,0.54,0.09,-0.4,1.46,-0.15,-0.09,-0.09,-0.09,0.07,-0.34,-0.09,-2.14,0.31,0.34,1.28,0.57,0.79,-0.02,1.03,0.99,0.31,0.84,1.38,-0.17,0.23,0.12,1.12,0.7,0.83,0.65,0.01,0.24],[0.0,0.0,0.0,0.0,0.0,0.0,0.0,0.0,0.0,0.0,0.0,0.0,0.0,0.0,0.0,0.0,0.0,0.0,0.0,0.0,0.0,0.0,0.0,0.0,0.0,0.0,0.0,0.0,0.0,0.0,0.0,0.3275,0.3339,0.3143,0.2906,0.292,0.3426,0.2436,0.2357],[0.0,0.0,0.0,0.0,0.0,0.0,0.0,0.0,0.0,0.0,0.0,0.0,0.0,0.0,0.0,0.4938,0.8015,0.8592,0.7636,1.1917,0.6991,0.6564,0.5519,0.3806,0.4072,0.4564,0.5879,0.4977,0.5353,0.6944,0.6543,0.6114,0.5019,0.3066,0.3004,0.3134,0.0,0.2412,0.2301],[0.0,0.0,0.0,0.0,0.0,0.0,0.0,0.0,0.0,0.0,0.0,0.0,0.0,0.0,0.0,0.0,0.0,0.0,0.0,0.0,0.0,0.0,0.0,0.0,0.0,0.0,0.0,0.0,0.0,0.0,0.0,0.0,0.0,0.0,0.0,0.0,0.0,0.2899,0.2205],[0.0,0.0,0.0,0.0,0.0,0.0,0.0,0.0,0.0,0.0,0.0,0.0,0.0,0.0,0.0,0.0,0.0,0.0,0.0,0.0,0.0,0.0,0.0,0.0,0.0,0.0,0.0,0.0,0.0,0.0,0.0,0.0,0.0,0.0,0.0,0.0,0.0,0.0,0.2174],[0.0,0.0,0.0,0.0,0.0,0.0,0.0,0.0,0.0,0.0,0.0,0.0,0.0,0.0,0.0,0.0,0.0,0.0,0.0,0.0,0.0,0.0,0.0,0.0,0.0,0.0,0.0,0.0,0.1536,0.2152,0.1962,0.1434,0.1463,0.1739,0.1717,0.3098,0.2751,0.297,0.2131],[0.0,0.0,0.0,0.0,0.0,0.0,0.0,0.0,0.0,0.0,0.0,0.0,0.0,0.0,0.0,0.0,0.0,0.3021,0.3297,0.2903,0.2869,0.249,0.2123,0.2667,0.2927,0.3222,0.348,0.3707,0.3327,0.4344,0.4195,0.4356,0.3906,0.3385,0.3024,0.3349,0.277,0.3007,0.2074],[0.0,0.0,0.0,0.0,0.0,0.0,0.0,0.0,0.0,0.0,0.0,0.0,0.0,0.0,0.0,0.0,0.0,0.0,0.0,0.0,0.0,0.0,0.0,0.0,0.0,0.0,0.0,0.0,0.0,0.0,0.0,0.0,0.0,0.0,0.0,0.0,0.0,0.0,0.184],[0.0,0.0,0.0,0.0,0.0,0.0,0.0,0.0,0.0,0.0,0.0,0.0,0.0,0.0,0.0,0.0,0.0,0.0,0.0,0.0,0.0,0.0,0.0,0.0,0.0,0.3126,0.5659,0.361,0.1891,0.0,0.0,0.0,0.0,0.0,0.0,0.0,0.0,0.2136,0.1789],[0.0,0.0,0.0,0.0,0.0,0.0,0.0,0.0,0.0,0.0,0.0,0.0,0.0,0.0,0.0,0.0,0.0,0.0,0.0,0.0,0.0,0.0,0.0,0.0,0.0,0.0,0.0,0.0,0.0,0.0,0.0,0.0,0.0,0.0,0.0,0.0,0.0,0.0,0.1127],[0.3027,0.3698,0.3731,0.3468,0.3526,0.3157,0.2569,0.2585,0.2398,0.1589,0.2931,0.3082,0.2403,0.2453,0.244,0.3323,0.3575,0.392,0.5301,0.6863,0.6637,0.3319,0.3085,0.4015,0.4909,0.4394,0.5191,0.4587,0.4017,0.4105,0.3532,0.3892,0.3618,0.293,0.2898,0.2584,0.2153,0.1083,0.1075],[0.0,0.0,0.0,0.0,0.0,0.0,0.0,0.0,0.0,0.0,0.0,0.0,0.0,0.0,0.0,0.0,0.0,0.0,0.0,0.0,0.0,0.0,0.0,0.0,0.0,0.0,0.1775,0.2708,0.1783,0.0856,0.1841,0.2458,0.1692,0.1756,0.1106,0.082,0.0785,0.0643,0.0712],[0.75,0.49,0.26,0.26,0.26,0.02,0.28,0.0,0.43,0.44,0.39,0.38,0.3,0.3,0.31,0.38,0.36,0.33,0.36,0.39,0.4,0.31,0.29,0.3,0.26,0.22,0.16,0.17,0.56,0.88,1.09,0.92,0.85,1.0,0.92,0.89,0.91,0.83,0.0],[0.0,0.0,0.0438,0.4236,1.1912,1.2229,1.2658,1.6204,1.0342,0.853,0.7216,0.5842,0.4733,0.4512,0.5965,0.0,0.0,0.0,0.0,0.0,0.0,0.0,0.0,0.0,0.0,0.0,0.0,0.0,0.0,0.0,0.0,0.0,0.0,0.0,0.0,0.0,0.0,0.0,0.0],[0.1362,0.1227,0.0997,0.0373,0.0127,0.0,0.0,0.0,0.0,0.0,0.0,0.0,0.0,0.0,0.0,0.0,0.0,0.0,0.0,0.0,0.0,0.0,0.0,0.0,0.0,0.0,0.0,0.0,0.0,0.0,0.0,0.0,0.0,0.0,0.0,0.0,0.0,0.0,0.0],[0.0,0.0,0.0,0.0,0.6663,0.7434,0.0,0.0,0.0,0.0,0.0,0.0,0.0,0.0,0.0,0.0,0.0,0.0,0.0,0.0,0.0,0.0,0.0,0.0,0.0,0.0,0.0,0.0,0.0,0.0,0.0,0.0,0.0,0.0,0.0,0.0,0.0,0.0,0.0],[0.0,0.0,0.0,0.0,0.0,0.0,0.0,0.0,0.0,0.0,0.0,0.0,0.0566,0.0444,0.0523,0.0,0.0,0.0,0.0,0.0,0.0,0.0,0.0,0.0,0.0,0.0,0.0,0.0,0.0,0.0,0.0,0.0,0.0,0.0,0.0,0.0,0.0,0.0,0.0],[0.0,0.0,0.0,0.0,0.0,0.0,0.0,0.0,0.0,0.1534,0.1523,0.414,0.0,0.0,0.0,0.0,0.3922,0.4135,0.0,0.0,0.0,0.0,0.0,0.0,0.0,0.0,0.0,0.0,0.0,0.0,0.0,0.0,0.0,0.0,0.0,0.0,0.0,0.0,0.0],[0.0,0.0,0.0,0.0,0.0,0.0,0.0,0.0,0.0,0.0,0.0,0.0,0.0,0.0,0.0,0.0,0.364,0.3221,0.2439,0.3559,0.429,0.0,0.0,0.0,0.0,0.0,0.0,0.0,0.0,0.0,0.0,0.0,0.0,0.0,0.0,0.0,0.0,0.0,0.0],[0.0,0.0,0.0,0.0,0.0,0.0,0.0,0.0,0.0,0.0,0.0,0.0906,0.0,0.0,0.0,0.0,0.0,0.0,0.0,0.0,0.0,0.0,0.0,0.0,0.0,0.0,0.0,0.0,0.0,0.0,0.0,0.0,0.0,0.0,0.0,0.0,0.0,0.0,0.0],[0.0,0.0,0.0,0.0,0.0,0.0,0.0,0.0,0.0,0.1518,0.0,0.0,0.0,0.0,0.0,0.0,0.0,0.0,0.0,0.0,0.0,0.0,0.0,0.0,0.0,0.0,0.0,0.0,0.0,0.0,0.0,0.0,0.0,0.0,0.0,0.0,0.0,0.0,0.0],[0.0,0.0,0.0,0.0,0.0,0.0,0.0,0.0,0.3288,0.2682,0.2599,0.2458,0.0,0.0,0.0,0.0,0.0,0.0,0.0,0.0,0.0,0.0,0.0,0.0,0.0,0.0,0.0,0.0,0.0,0.0,0.0,0.0,0.0,0.0,0.0,0.0,0.0,0.0,0.0],[0.0,0.0,0.0,0.0,0.0,0.0,0.0,0.0,0.0,0.0,0.0,0.0,0.0,0.0,0.0,0.2601,0.3038,0.2481,0.239,0.0,0.0,0.0,0.0,0.0,0.0,0.0,0.0,0.0,0.0,0.0,0.0,0.0,0.0,0.0,0.0,0.0,0.0,0.0,0.0],[0.0,0.0,0.0,0.0,0.0,0.0,0.0,0.0,0.0,0.0,0.0,0.0,0.0,0.0,0.0,0.0,0.0,0.0,0.0,0.0,0.0,0.0,0.0,0.0,0.0,0.0,0.0,0.0,0.0,0.0,0.0,0.0,0.0,0.0,0.0,0.0,0.0,0.0,0.0],[0.0,0.0,0.0,0.0,0.0,0.0,0.0,0.0,0.0,0.0,0.0,0.0,0.221,0.1757,0.1471,0.1629,0.1052,0.0,0.0,0.0,0.0,0.0,0.0,0.0,0.0,0.0,0.0,0.0,0.0,0.0,0.0,0.0,0.0,0.0,0.0,0.0,0.0,0.0,0.0],[0.0,0.0,0.0,0.0,0.0,0.0,0.0,0.0,0.0,0.0,0.0,0.0,0.0,0.0,0.0,0.0,0.0,0.0,0.046,0.0,0.0,0.0,0.0,0.0,0.0,0.0,0.0,0.0,0.0,0.0,0.0,0.0,0.0,0.0,0.0,0.0,0.0,0.0,0.0],[0.0,0.0,0.0,0.0,0.0,0.0,0.0,0.0,0.0,0.0,0.0,0.0,0.0,0.0,0.0,0.0,0.0,0.0,0.3958,0.5418,0.0,0.0,0.0,0.0,0.0,0.0,0.0,0.0,0.0,0.0,0.0,0.0,0.0,0.0,0.0,0.0,0.0,0.0,0.0],[0.0,0.0,0.0,0.0,0.0,0.0,0.0,0.0,0.0,0.0,0.4623,0.6945,1.3303,1.4149,1.5513,1.2986,1.3196,0.6318,0.0,0.0,0.0,0.0,0.0,0.0,0.0,0.0,0.0,0.0,0.0,0.0,0.0,0.0,0.0,0.0,0.0,0.0,0.0,0.0,0.0],[0.2253,0.2122,0.2032,0.2059,0.2108,0.225,0.2229,0.2143,0.1953,0.2485,0.0,0.0,0.0,0.0,0.0,0.0,0.0,0.0,0.0,0.0,0.0,0.0,0.0,0.0,0.0,0.0,0.0,0.0,0.0,0.0,0.0,0.0,0.0,0.0,0.0,0.0,0.0,0.0,0.0],[0.301,0.2462,0.1249,0.0,0.0,0.0,0.0,0.0,0.0,0.0,0.0,0.0,0.0,0.0,0.0,0.0,0.0,0.0,0.0,0.0,0.0,0.0,0.0,0.0,0.0,0.0,0.0,0.0,0.0,0.0,0.0,0.0,0.0,0.0,0.0,0.0,0.0,0.0,0.0],[0.0534,0.0,0.0,0.0,0.0,0.0,0.0,0.0,0.0,0.0,0.0,0.0,0.0,0.0,0.0,0.0,0.0,0.0,0.0,0.0,0.0,0.0,0.0,0.0,0.0,0.0,0.0,0.0,0.0,0.0,0.0,0.0,0.0,0.0,0.0,0.0,0.0,0.0,0.0],[0.0,0.0117,0.0,0.0,0.0,0.0,0.0,0.0,0.0,0.0,0.0,0.0,0.0,0.0,0.0,0.0,0.0,0.0,0.0,0.0,0.0,0.0,0.0,0.0,0.0,0.0,0.0,0.0,0.0,0.0,0.0,0.0,0.0,0.0,0.0,0.0,0.0,0.0,0.0],[0.0,0.0,0.0,0.0,0.0,0.0,0.0,0.0,0.2531,0.3503,0.0,0.0,0.0,0.0,0.0,0.0,0.0,0.0,0.0,0.0,0.0,0.0,0.0,0.0,0.0,0.0,0.0,0.0,0.0,0.0,0.0,0.0,0.0,0.0,0.0,0.0,0.0,0.0,0.0],[0.0,0.0,0.0,0.0,0.0,0.0,0.0,0.0,0.0,0.0,0.0,0.0,0.0,0.0,0.0,0.0,0.6837,0.459,0.0,0.0,0.0,0.0,0.0,0.0,0.0,0.0,0.0,0.0,0.0,0.0,0.0,0.0,0.0,0.0,0.0,0.0,0.0,0.0,0.0],[0.0,0.0,0.0,0.0,0.0,0.0,0.0,0.0,0.0,0.0,0.0,0.0,0.0,0.0,0.0,0.0,0.0,0.0,0.0,0.0,0.0,0.0,0.169,0.2018,0.1183,0.0,0.0,0.0,0.0,0.0,0.0,0.0,0.0,0.0,0.0,0.0,0.0,0.0,0.0],[0.0,0.0,0.0,0.0,0.0,0.4185,0.4288,0.5504,0.4888,0.0,0.0,0.0,0.0,0.0,0.0,0.0,0.0,0.0,0.0,0.0,0.0,0.0,0.0,0.0,0.0,0.0,0.0,0.0,0.0,0.0,0.0,0.0,0.0,0.0,0.0,0.0,0.0,0.0,0.0],[0.0,0.0,0.0,0.0,0.0,0.0,0.0,0.0,0.0,0.0,0.368,0.3767,0.4542,0.5203,0.648,0.0,0.0,0.0,0.0,0.0,0.0,0.0,0.0,0.0,0.0,0.0,0.0,0.0,0.0,0.0,0.0,0.0,0.0,0.0,0.0,0.0,0.0,0.0,0.0],[0.0,0.0,0.0,0.0,0.0,0.0,0.0,0.0,0.0,0.0,0.0,0.0,0.0,0.0,0.0,0.0,0.1678,0.0966,0.1047,0.1688,0.0,0.0,0.0,0.0,0.0,0.0,0.0,0.0,0.0,0.0,0.0,0.0,0.0,0.0,0.0,0.0,0.0,0.0,0.0],[0.0,0.0,0.0,0.0,0.0,0.0,0.0,0.0,0.0,0.0946,0.128,0.0,0.0,0.0,0.0,0.0,0.0,0.0648,0.3041,0.3984,0.2089,0.2055,0.1294,0.0,0.0,0.0,0.0,0.0,0.0,0.0,0.0,0.0,0.0,0.0,0.0,0.0,0.0,0.0,0.0],[0.0,0.0,0.0,0.0,0.0,0.0,0.0,0.0,0.0,0.0,0.0,0.0,0.0,0.0,0.0,0.5103,0.6462,0.6853,0.4329,0.3492,0.0,0.0,0.0,0.0,0.0,0.0,0.0,0.0,0.0,0.0,0.0,0.0,0.0,0.0,0.0,0.0,0.0,0.0,0.0],[0.0,0.0,0.0,0.0,0.0,0.0,0.0,0.0,0.0,0.0,0.0,0.0,0.0,0.0,0.0,0.0,0.0,0.0449,0.0,0.0,0.0,0.0,0.0,0.0,0.0,0.0,0.0,0.0,0.0,0.0,0.0,0.0,0.0,0.0,0.0,0.0,0.0,0.0,0.0],[0.0,0.0,0.0,0.0,0.0,0.0,0.0,0.0,0.0,0.0,0.0,0.0,0.0,0.0,0.0,0.0,0.0,0.3232,0.3346,0.3949,0.3042,0.2842,0.1555,0.2662,0.3167,0.321,0.3259,0.3903,0.2587,0.0,0.0,0.0,0.0,0.0,0.0,0.0,0.0,0.0,0.0],[0.0629,0.0,0.0,0.0,0.0,0.0,0.0,0.3039,0.671,0.7482,0.6187,0.528,0.5656,0.4639,0.4471,0.5266,0.5044,0.4754,0.0,0.0,0.0,0.0,0.0,0.0,0.0,0.0,0.0,0.0,0.0,0.0,0.0,0.0,0.0,0.0,0.0,0.0,0.0,0.0,0.0],[0.0,0.3577,0.2491,0.2249,0.3403,0.6032,0.5339,0.4193,0.2976,0.1788,0.205,0.158,0.1092,0.1139,0.0941,0.1005,0.162,0.179,0.0,0.0,0.0,0.0,0.0,0.0,0.0,0.0,0.0,0.0,0.0,0.0,0.0,0.0,0.0,0.0,0.0,0.0,0.0,0.0,0.0],[0.0,0.0,0.0,0.0,0.0,0.0,0.0,0.0,0.1117,0.119,0.0,0.0,0.0,0.0,0.0,0.0,0.0,0.0,0.0,0.0,0.0,0.0,0.0,0.0,0.0,0.0,0.0,0.0,0.0,0.0,0.0,0.0,0.0,0.0,0.0,0.0,0.0,0.0,0.0],[0.5396,0.5324,0.36,0.5251,0.7828,0.9204,1.0028,0.9691,0.6578,0.4695,0.4641,0.3962,0.6927,0.6853,0.6077,0.0,0.0,0.0,0.0,0.0,0.0,0.0,0.0,0.0,0.0,0.0,0.0,0.0,0.0,0.0,0.0,0.0,0.0,0.0,0.0,0.0,0.0,0.0,0.0],[0.0,0.0,0.0,0.0,0.0,0.0,0.0,0.0,0.0,0.0,0.0,0.0,0.1333,0.1234,0.1137,0.4006,0.3774,0.435,0.179,0.0,0.0,0.0,0.0,0.0,0.0,0.0,0.0,0.0,0.0,0.0,0.0,0.0,0.0,0.0,0.0,0.0,0.0,0.0,0.0],[0.0,0.0,0.0,0.0,0.0,0.0,0.2971,0.7435,0.6766,0.6778,0.5522,0.6057,0.5828,0.8407,1.1103,0.0,0.0,0.0,0.0,0.0,0.0,0.0,0.0,0.0,0.0,0.0,0.0,0.0,0.0,0.0,0.0,0.0,0.0,0.0,0.0,0.0,0.0,0.0,0.0],[0.0,0.0,0.0,0.0,0.0,0.0,0.0,0.0,0.4058,0.4404,0.4749,0.5362,0.6771,0.9092,0.881,0.0,0.0,0.0,0.0,0.0,0.0,0.0,0.0,0.0,0.0,0.0,0.0,0.0,0.0,0.0,0.0,0.0,0.0,0.0,0.0,0.0,0.0,0.0,0.0],[0.0,0.1699,0.1281,0.1686,0.0,0.0,0.0,0.0,0.0,0.0,0.0,0.0,0.0,0.0,0.0,0.0,0.0,0.0,0.0,0.0,0.0,0.0,0.0,0.0,0.0,0.0,0.0,0.0,0.0,0.0,0.0,0.0,0.0,0.0,0.0,0.0,0.0,0.0,0.0],[0.0,0.0,0.0,0.0,0.0,0.0,0.0,0.0,0.0,0.0,0.0,0.0,0.0,0.0,0.0,0.0,0.0,0.0,0.0,0.027,0.0,0.0,0.0,0.0,0.0,0.0,0.0,0.0,0.0,0.0,0.0,0.0,0.0,0.0,0.0,0.0,0.0,0.0,0.0],[0.0,0.0,0.0,0.0,0.0,0.0,0.0,0.0,0.0,0.0,0.0,0.0,0.0,0.0,0.0,0.0,0.0,0.0,0.0,0.0,0.0,0.0,0.0,0.0,0.1169,0.1417,0.1859,0.2222,0.2368,0.0,0.0,0.0,0.0,0.0,0.0,0.0,0.0,0.0,0.0],[0.5862,0.0,0.0,0.0,0.0,0.0,0.0,0.0,0.0,0.0,0.0,0.0,0.0,0.0,0.0,0.0,0.0,0.0,0.0,0.0,0.0,0.0,0.0,0.0,0.0,0.0,0.0,0.0,0.0,0.0,0.0,0.0,0.0,0.0,0.0,0.0,0.0,0.0,0.0],[0.0,0.0,0.0,0.0,0.0,0.0,0.0,0.0,0.2152,0.2074,0.0,0.0,0.0,0.0,0.0,0.0,0.0,0.0,0.0,0.0,0.0,0.0,0.0,0.0,0.0,0.0,0.0,0.0,0.0,0.0,0.0,0.0,0.0,0.0,0.0,0.0,0.0,0.0,0.0],[0.0144,0.0182,0.0107,0.0075,0.0107,0.0155,0.0132,0.012,0.0086,0.0062,0.0062,0.0033,0.0049,0.0025,0.0018,0.0,0.0,0.0,0.0,0.0,0.0,0.0,0.0,0.0,0.0,0.0,0.0,0.0,0.0,0.0,0.0,0.0,0.0,0.0,0.0,0.0,0.0,0.0,0.0],[0.0,0.0,0.0,0.0,0.0,0.0,0.0,0.0,0.0,0.0,0.0,0.5218,0.4567,0.4662,0.2853,0.0,0.0,0.0,0.0,0.0,0.0,0.0,0.0,0.0,0.0,0.0,0.0,0.0,0.0,0.0,0.0,0.0,0.0,0.0,0.0,0.0,0.0,0.0,0.0],[0.0,0.0,0.0,0.0,0.0,0.3586,0.4204,0.4875,0.4375,0.3919,0.3971,0.4249,0.3352,0.3216,0.3149,0.0,0.0,0.0,0.0,0.0,0.0,0.0,0.0,0.0,0.0,0.0,0.0,0.0,0.0,0.0,0.0,0.0,0.0,0.0,0.0,0.0,0.0,0.0,0.0],[0.0,0.0,0.0,0.0,0.0,0.0,0.0,0.0,0.0,0.0,0.5421,0.5616,0.6824,0.6836,0.58,0.7929,1.087,1.1768,0.943,0.629,1.0254,1.273,0.0,0.0,0.0,0.0,0.0,0.0,0.0,0.0,0.0,0.0,0.0,0.0,0.0,0.0,0.0,0.0,0.0],[0.0,0.0,0.0,0.0,0.0,0.3988,0.5478,0.2921,0.426,0.0,0.0,0.0,0.0,0.0,0.0,0.0,0.0,0.0,0.0,0.0,0.0,0.0,0.0,0.0,0.0,0.0,0.0,0.0,0.0,0.0,0.0,0.0,0.0,0.0,0.0,0.0,0.0,0.0,0.0],[0.0,0.0,0.0,0.0,0.0,0.0,0.0757,0.0649,0.0799,0.0,0.0,0.0,0.0,0.0,0.0,0.0,0.0,0.0,0.0,0.0,0.0,0.0,0.0,0.0,0.0,0.0,0.0,0.0,0.0,0.0,0.0,0.0,0.0,0.0,0.0,0.0,0.0,0.0,0.0],[0.0,0.0,0.0,0.0,0.0,0.0,0.0,0.0,0.0,0.0,0.0,0.0,0.0,0.0,0.0,0.0,0.0,0.0,0.0,0.0,0.0,0.0,0.0,0.077,0.0794,0.209,0.2118,0.0973,0.0,0.0,0.0,0.0,0.0,0.0,0.0,0.0,0.0,0.0,0.0],[0.0,0.0,0.0,0.0,0.0,0.0,0.0,0.0,0.0,0.0,0.0,0.0,0.0,0.0,0.0,0.0,0.0,0.0,0.0,0.0,0.0,0.0,0.0,0.0,0.0,0.0,0.0,0.0,0.0,0.0,0.0,0.0,0.0,0.0,0.0,0.0,0.0,0.0,0.0],[0.0,0.0,0.0,0.0,0.0,0.371,0.3929,0.213,0.2321,0.2539,0.0,0.0,0.0,0.0,0.0,0.0,0.0,0.0,0.0,0.0,0.0,0.0,0.0,0.0,0.0,0.0,0.0,0.0,0.0,0.0,0.0,0.0,0.0,0.0,0.0,0.0,0.0,0.0,0.0],[0.0,0.0,0.0,0.0,0.0,0.0,0.0,0.0,0.0,0.0681,0.0,0.0,0.0,0.0,0.0,0.0,0.0,0.0,0.0,0.0,0.0,0.0,0.0,0.0,0.0,0.0,0.0,0.0,0.0,0.0,0.0,0.0,0.0,0.0,0.0,0.0,0.0,0.0,0.0],[0.0,0.0,0.0,0.0,0.0,0.0,0.0,0.1382,0.1396,0.1348,0.121,0.0,0.0,0.0,0.0,0.0,0.0,0.0,0.0,0.0,0.0,0.0,0.0,0.0,0.0,0.0,0.0,0.0,0.0,0.0,0.0,0.0,0.0,0.0,0.0,0.0,0.0,0.0,0.0],[0.0,0.0,0.0,0.0,0.0,0.1114,0.1548,0.1578,0.0,0.0,0.0,0.0,0.0,0.0,0.0,0.0,0.0,0.0,0.0,0.0,0.0,0.0,0.0,0.0,0.0,0.0,0.0,0.0,0.0,0.0,0.0,0.0,0.0,0.0,0.0,0.0,0.0,0.0,0.0],[0.0,0.0,0.0,0.0,0.0,0.2598,0.5347,0.5624,0.568,0.4966,0.532,0.5616,0.5151,0.5442,0.5358,0.0,0.0,0.0,0.0,0.0,0.0,0.0,0.0,0.0,0.0,0.0,0.0,0.0,0.0,0.0,0.0,0.0,0.0,0.0,0.0,0.0,0.0,0.0,0.0],[0.0,0.2599,0.3972,0.5335,0.4491,0.6495,0.6161,0.4297,0.5219,0.6059,0.5913,0.6074,0.0,0.0,0.0,0.0,0.0,0.0,0.0,0.0,0.0,0.0,0.0,0.0,0.0,0.0,0.0,0.0,0.0,0.0,0.0,0.0,0.0,0.0,0.0,0.0,0.0,0.0,0.0],[0.0,0.0,0.0,0.0,0.0,0.0,0.0,0.0,0.0,0.0,0.0,0.0,0.0,0.0,0.0,0.0,0.0,0.0,0.4669,0.4934,0.5043,0.4849,0.0,0.0,0.0,0.0,0.0,0.0,0.0,0.0,0.0,0.0,0.0,0.0,0.0,0.0,0.0,0.0,0.0],[0.3979,0.3758,0.4484,0.5964,0.6629,0.5286,0.4254,0.1909,0.0,0.0,0.0,0.0,0.0,0.0,0.0,0.0,0.0,0.0,0.0,0.0,0.0,0.0,0.0,0.0,0.0,0.0,0.0,0.0,0.0,0.0,0.0,0.0,0.0,0.0,0.0,0.0,0.0,0.0,0.0],[0.3669,1.0671,0.9881,1.3598,1.3281,1.3314,1.5265,1.5751,1.3208,1.0439,0.9941,0.8795,0.8914,0.8627,0.7861,0.7159,0.4534,0.0,0.0,0.0,0.0,0.0,0.0,0.0,0.0,0.0,0.0,0.0,0.0,0.0,0.0,0.0,0.0,0.0,0.0,0.0,0.0,0.0,0.0],[0.2298,0.2355,0.2176,0.2257,0.2223,0.2268,0.2532,0.1771,0.1723,0.1982,0.1978,0.2066,0.2087,0.1956,0.1988,0.2117,0.1774,0.0,0.0,0.0,0.0,0.0,0.0,0.0,0.0,0.0,0.0,0.0,0.0,0.0,0.0,0.0,0.0,0.0,0.0,0.0,0.0,0.0,0.0],[0.0,0.0,0.0,0.0,0.0,0.0,0.0,0.0,0.0,0.0,0.0,0.0,0.0,0.0,0.0,0.0,0.0,0.0,0.6094,0.642,0.9348,0.9784,0.7762,0.9664,0.8823,0.8922,1.0163,0.9788,0.9568,1.2064,1.299,0.8052,0.6093,0.0,0.0,0.0,0.0,0.0,0.0],[0.0,0.0,0.1964,0.4042,0.3586,0.4597,0.4372,0.4006,0.4016,0.3883,0.409,0.5548,0.0,0.0,0.0,0.0,0.0,0.0,0.0,0.0,0.0,0.0,0.0,0.0,0.0,0.0,0.0,0.0,0.0,0.0,0.0,0.0,0.0,0.0,0.0,0.0,0.0,0.0,0.0],[0.0,0.0,0.0,0.0,0.0,0.0,0.0,0.0,0.0,0.0,0.0,0.0,0.0,0.0,0.0,0.0,0.0,0.0,0.0,0.0,0.0,0.0,0.341,0.2863,0.2688,0.3953,0.3529,0.3861,0.3882,0.4728,0.4883,0.4385,0.4166,0.3349,0.2875,0.3062,0.285,0.2164,0.0],[0.0,0.0,0.0,0.0,0.0,0.0,0.0,0.0,0.0,0.0,0.0,0.0,0.0,0.0,0.0,0.0,0.3225,0.3309,0.0,0.0,0.0,0.0,0.0,0.0,0.0,0.0,0.0,0.0,0.0,0.0,0.0,0.0,0.0,0.0,0.0,0.0,0.0,0.0,0.0],[0.0,0.0,0.0,0.0,0.0,0.0,0.0,0.0,0.0,0.0,0.0,0.0,0.0,0.0,0.0,0.0,0.0,0.0,0.0,0.0,1.062,1.0033,1.3661,1.313,1.6754,1.7136,1.5215,1.1852,1.269,1.0651,1.1854,0.0,0.0,0.0,0.0,0.0,0.0,0.0,0.0],[0.0,0.2419,0.6874,0.7879,0.967,1.0168,0.9781,0.8541,0.9794,0.8026,0.4614,0.3791,0.2623,0.3442,0.2722,0.3714,0.3885,0.3015,0.3235,0.2092,0.0,0.0,0.0,0.0,0.0,0.0,0.0,0.0,0.0,0.0,0.0,0.0,0.0,0.0,0.0,0.0,0.0,0.0,0.0],[0.0,0.0,0.0,0.0,0.0,0.0,0.0,0.0,0.0,0.0,0.0,0.0,0.0,0.0,0.0,0.0,0.0,0.0,0.0,0.0,0.0,0.0,0.0,0.0,0.0,0.0,0.3226,0.3642,0.0,0.0,0.0,0.0,0.0,0.0,0.0,0.0,0.0,0.0,0.0],[0.0,0.0,0.0,0.0,0.0,0.0,0.0,0.0,0.0,0.2485,0.3537,0.3377,0.3245,0.2651,0.2555,0.0,0.0,0.0,0.0,0.0,0.0,0.0,0.0,0.0,0.0,0.0,0.0,0.0,0.0,0.0,0.0,0.0,0.0,0.0,0.0,0.0,0.0,0.0,0.0],[0.0,0.0,0.0,0.0,0.0,0.0,0.0,0.0,0.0,0.0,0.0,0.0,0.0,0.0,0.0,0.0,0.0,0.4409,0.7626,0.8698,0.0,0.0,0.0,0.0,0.0,0.0,0.0,0.0,0.0,0.0,0.0,0.0,0.0,0.0,0.0,0.0,0.0,0.0,0.0],[0.6707,0.5963,0.4911,0.2137,0.2099,0.2026,0.2282,0.247,0.2463,0.2469,0.2396,0.2546,0.4512,0.4317,0.4688,0.2521,0.0932,0.0,0.0,0.0,0.0,0.0,0.0,0.0,0.0,0.0,0.0,0.0,0.0,0.0,0.0,0.0,0.0,0.0,0.0,0.0,0.0,0.0,0.0],[0.4394,0.3596,0.3232,0.0487,0.0,0.0,0.0,0.0,0.0,0.0,0.0,0.0,0.0,0.0,0.0,0.0,0.0,0.0,0.0,0.0,0.0,0.0,0.0,0.0,0.0,0.0,0.0,0.0,0.0,0.0,0.0,0.0,0.0,0.0,0.0,0.0,0.0,0.0,0.0],[0.0,0.0,0.0,0.0,0.0,0.0,0.0,0.0,0.5432,0.5108,0.5806,0.2895,0.2352,0.2273,0.263,0.173,0.1476,0.0,0.0,0.0,0.0,0.0,0.0,0.0,0.0,0.0,0.0,0.0,0.0,0.0,0.0,0.0,0.0,0.0,0.0,0.0,0.0,0.0,0.0],[0.7795,0.6816,0.7307,1.2314,1.4803,1.3588,1.1938,1.1193,0.7617,1.4335,1.4916,1.4738,1.0938,0.9239,0.8514,0.665,0.7581,0.7217,0.5623,0.6014,0.3787,0.0,0.0,0.0,0.0,0.0,0.0,0.0,0.0,0.0,0.0,0.0,0.0,0.0,0.0,0.0,0.0,0.0,0.0],[0.7455,0.5468,0.517,0.5039,0.2729,0.215,0.2423,0.2475,0.0,0.0,0.0,0.0,0.0,0.0,0.0,0.0,0.0,0.0,0.0,0.0,0.0,0.0,0.0,0.0,0.0,0.0,0.0,0.0,0.0,0.0,0.0,0.0,0.0,0.0,0.0,0.0,0.0,0.0,0.0],[0.4881,0.4225,0.3396,0.0262,0.0,0.0,0.0,0.0,0.0,0.0,0.0,0.0,0.0,0.0,0.0,0.0,0.0,0.0,0.0,0.0,0.0,0.0,0.0,0.0,0.0,0.0,0.0,0.0,0.0,0.0,0.0,0.0,0.0,0.0,0.0,0.0,0.0,0.0,0.0],[0.0,0.0,0.0,0.0,0.0,0.0,0.0,0.0,0.0,0.0,0.0,0.0,0.0,0.0,0.0,0.6796,0.685,0.6125,0.5843,0.794,0.6658,0.6323,0.5723,0.6103,0.0,0.0,0.0,0.0,0.0,0.0,0.0,0.0,0.0,0.0,0.0,0.0,0.0,0.0,0.0],[0.0,0.0,0.0,0.0,0.0,0.0,0.0,1.1188,1.2073,1.2844,1.1815,1.2351,0.8288,0.8627,0.8129,0.6499,0.7511,0.656,0.6804,0.595,0.2699,0.4773,0.5033,0.2731,0.2064,0.2835,0.3164,0.3326,0.2769,0.299,0.2867,0.3424,0.0,0.0,0.0,0.0,0.0,0.0,0.0],[0.9114,0.8611,0.8087,0.0,0.0,0.0,0.0,0.0,0.0,0.0,0.0,0.0,0.0,0.0,0.0,0.0,0.0,0.0,0.0,0.0,0.0,0.0,0.0,0.0,0.0,0.0,0.0,0.0,0.0,0.0,0.0,0.0,0.0,0.0,0.0,0.0,0.0,0.0,0.0],[0.0,0.0,0.0,0.0,0.0,0.0,0.0,0.0,0.0,0.1551,0.0,0.0,0.0,0.0,0.0,0.0,0.0,0.0,0.0,0.0,0.0,0.0,0.0,0.0,0.0,0.0,0.0,0.0,0.0,0.0,0.0,0.0,0.0,0.0,0.0,0.0,0.0,0.0,0.0],[0.0,0.0,0.0,0.0,0.0,0.0,0.0,0.0,0.0,0.0,0.0,0.0,0.0,0.0,0.0,0.0,0.0,0.0,0.0,0.0,0.0,0.0,0.0,0.0,0.0,0.0,0.0,0.0,0.0,0.0,0.0,0.304,0.2799,0.3242,0.3329,0.4438,0.3833,0.3721,0.0],[0.3729,0.2174,0.2605,0.2683,0.3171,0.3082,0.3013,0.2785,0.517,0.5569,0.4839,0.3933,0.4138,0.4245,0.436,0.4412,0.0,0.0,0.0,0.0,0.0,0.0,0.0,0.0,0.0,0.0,0.0,0.0,0.0,0.0,0.0,0.0,0.0,0.0,0.0,0.0,0.0,0.0,0.0],[0.0,0.0,0.0,0.0,0.0,0.0,0.0,0.0,0.0,0.0,0.0,0.0,0.0,0.0,0.0,0.0,0.0,0.0,0.0,0.0,0.0,0.3044,0.3659,0.333,0.4094,0.3789,0.4536,0.5135,0.4052,0.4843,0.3509,0.0,0.0,0.0,0.0,0.0,0.0,0.0,0.0],[0.4611,0.2622,0.0,0.0,0.0,0.0,0.0,0.0,0.0,0.0,0.0,0.0,0.0,0.0,0.0,0.0,0.0,0.0,0.0,0.0,0.0,0.0,0.0,0.0,0.0,0.0,0.0,0.0,0.0,0.0,0.0,0.0,0.0,0.0,0.0,0.0,0.0,0.0,0.0],[0.7307,0.7538,0.6005,0.4606,0.4907,0.5793,0.0,0.0,0.0,0.0,0.0,0.0,0.0,0.0,0.0,0.0,0.0,0.0,0.0,0.0,0.0,0.0,0.0,0.0,0.0,0.0,0.0,0.0,0.0,0.0,0.0,0.0,0.0,0.0,0.0,0.0,0.0,0.0,0.0],[0.0,0.0,0.0,0.0,0.0,0.0,0.0,0.0,0.0,0.0,0.0,0.0,0.0,0.0,0.0,0.0,0.0,0.0,0.0,0.0,0.0,0.0,0.0,0.3005,0.2984,0.3152,0.3236,0.0,0.0,0.0,0.0,0.0,0.0,0.0,0.0,0.0,0.0,0.0,0.0],[0.0,0.0,0.0,0.0,0.0,0.0,0.0,0.0,0.0,0.0,0.0,0.0,0.0,0.0,0.0,0.0,0.0,0.0,0.0,0.0,0.0,0.0,0.0,0.0,0.0,0.0,0.0,0.0,0.0,0.3051,0.3447,0.3667,0.3155,0.3105,0.0,0.0,0.0,0.0,0.0],[0.0,0.0,0.0,0.0,0.0,0.0,0.0,0.0,0.0,0.0,0.0,0.0,0.0,0.0,0.0,0.0,0.0,0.0,0.0,0.0,0.0,0.0,0.0,0.0,0.0,0.0,0.0,0.0,0.0,0.0,0.0,0.0,0.0,0.0,0.0,0.3476,0.3474,0.3178,0.0],[0.0,0.0,0.0,0.0,0.0,0.0,0.0,0.0,0.0,0.0,0.0,0.0,0.0,0.0,0.0,0.0,0.0,0.0,0.0,0.0,0.0,0.0,0.0,0.0,1.0603,0.0,0.0,0.0,0.0,0.0,0.0,0.0,0.0,0.0,0.0,0.0,0.0,0.0,0.0],[0.7718,0.6535,0.6611,0.4164,0.0293,0.0,0.0,0.0,0.0,0.0,0.0,0.0,0.0,0.0,0.0,0.0,0.0,0.0,0.0,0.0,0.0,0.0,0.0,0.0,0.0,0.0,0.0,0.0,0.0,0.0,0.0,0.0,0.0,0.0,0.0,0.0,0.0,0.0,0.0],[0.0,0.2053,0.1842,0.098,0.0665,0.0372,0.0104,0.0,0.0,0.0,0.0,0.0,0.0,0.0,0.0,0.0,0.0,0.0,0.0,0.0,0.0,0.0,0.0,0.0,0.0,0.0,0.0,0.0,0.0,0.0,0.0,0.0,0.0,0.0,0.0,0.0,0.0,0.0,0.0],[0.2024,0.0733,0.0761,0.0903,0.082,0.0798,0.0868,0.0197,0.0,0.0,0.0,0.0,0.0,0.0,0.0,0.0,0.0,0.0,0.0,0.0,0.0,0.0,0.0,0.0,0.0,0.0,0.0,0.0,0.0,0.0,0.0,0.0,0.0,0.0,0.0,0.0,0.0,0.0,0.0],[0.0,0.0,0.0,0.0,0.0,0.0,0.0,0.0,0.0,0.0,0.0,0.0,0.0,0.0,0.0,0.0,0.0,0.0,0.0,0.0,0.0,0.0,0.0,0.0,0.7069,1.2361,0.7981,0.8784,0.7917,0.5509,0.3023,0.0,0.0,0.0,0.0,0.0,0.0,0.0,0.0],[0.3436,0.3079,0.3203,0.2847,0.3166,0.4278,0.0,0.0,0.0,0.0,0.0,0.0,0.0,0.0,0.0,0.0,0.0,0.0,0.0,0.0,0.0,0.0,0.0,0.0,0.0,0.0,0.0,0.0,0.0,0.0,0.0,0.0,0.0,0.0,0.0,0.0,0.0,0.0,0.0],[0.4576,0.6062,0.1835,0.1118,0.1405,0.0,0.0,0.0,0.0929,0.1057,0.5004,0.5486,0.5436,0.4533,0.5409,0.4846,0.0,0.0,0.0,0.0,0.0,0.0,0.0,0.0,0.0,0.0,0.0,0.0,0.0,0.0,0.0,0.0,0.0,0.0,0.0,0.0,0.0,0.0,0.0],[0.0,0.0,0.0,0.0,0.0,0.0,0.0,0.0,0.0,0.0,0.0,0.0,0.0,0.0,0.0,0.0,0.6903,1.1331,1.8775,1.5833,1.6115,1.0141,0.7958,0.0,0.0,0.0,0.0,0.0,0.0,0.0,0.0,0.0,0.0,0.0,0.0,0.0,0.0,0.0,0.0],[0.0,0.0,0.0,0.0,0.0,0.0,0.0,0.0,0.0,0.0,0.0,0.0,0.0,0.0,0.0,0.0,0.0,0.0,0.0,0.0,0.0,0.0,0.0,0.0,0.0,0.0,0.174,0.3167,0.1861,0.089,0.0,0.0,0.0,0.0,0.0,0.0,0.0,0.0,0.0],[0.9618,0.8395,0.7128,0.5396,0.5481,0.2809,0.0,0.0,0.0,0.0,0.0,0.0,0.0,0.0,0.0,0.0,0.0,0.0,0.0,0.0,0.0,0.0,0.0,0.0,0.0,0.0,0.0,0.0,0.0,0.0,0.0,0.0,0.0,0.0,0.0,0.0,0.0,0.0,0.0],[0.1125,0.0,0.0,0.0,0.0,0.0,0.0,0.0,0.0,0.0,0.0,0.0,0.0,0.0,0.0,0.0,0.0,0.0,0.0,0.0,0.0,0.0,0.0,0.0,0.0,0.0,0.2887,0.4515,0.3135,0.0,0.0,0.0,0.0,0.0,0.0,0.0,0.0,0.0,0.0],[0.1445,0.1554,0.1825,0.2788,0.4628,0.5398,0.7107,0.9155,1.0776,0.9769,0.7272,0.5914,0.6382,0.7725,0.8161,0.867,0.769,0.0,0.0,0.0,0.0,0.0,0.0,0.0,0.0,0.0,0.0,0.0,0.0,0.0,0.0,0.0,0.0,0.0,0.0,0.0,0.0,0.0,0.0],[0.0,0.0,0.0,0.0,0.0,0.0,0.0,0.0,0.0,0.0,0.0,0.0,0.0,0.0,0.0,0.0,0.3792,0.6023,0.5391,0.5462,0.6074,0.6107,0.8279,0.934,0.9307,0.7466,0.0,0.0,0.0,0.0,0.0,0.0,0.0,0.0,0.0,0.0,0.0,0.0,0.0],[0.1043,0.0,0.0,0.0,0.0,0.0,0.0,0.0,0.0,0.0,0.0,0.0,0.0,0.0,0.0,0.0,0.0,0.0,0.0,0.0,0.0,0.0,0.0,0.0,0.0,0.0,0.0,0.0,0.0,0.0,0.0,0.0,0.0,0.0,0.0,0.0,0.0,0.0,0.0],[0.4742,0.4698,0.4214,0.3257,0.1929,0.0,0.0,0.0,0.0,0.0,0.0,0.0,0.0,0.0,0.0,0.0,0.0,0.0,0.0,0.0,0.0,0.0,0.0,0.0,0.0,0.0,0.0,0.0,0.0,0.0,0.0,0.0,0.0,0.0,0.0,0.0,0.0,0.0,0.0],[0.0948,0.0,0.0,0.0,0.0,0.0,0.0,0.0,0.0,0.0,0.0,0.0,0.0,0.0,0.0,0.0,0.0,0.0,0.0,0.0,0.0,0.0,0.0,0.0,0.0,0.0,0.0,0.0,0.0,0.0,0.0,0.0,0.0,0.0,0.0,0.0,0.0,0.0,0.0],[0.0,0.0,0.0,0.0,0.0,0.0,0.0,0.0,0.0,0.0,0.0,0.0,0.0,0.0,0.0,0.3766,0.255,0.251,0.0,0.0,0.0,0.0,0.0,0.0,0.0,0.0,0.0,0.0,0.0,0.0,0.0,0.0,0.0,0.0,0.0,0.0,0.0,0.0,0.0],[0.0,0.0,0.0,0.0,0.0,0.0,0.0,0.0,0.0,0.0,0.0,0.0,0.0,0.0,0.0,0.0,0.0,0.0,0.0,0.1251,0.3352,0.3044,0.341,0.3177,0.3063,0.3562,0.4538,0.3797,0.325,0.3167,0.3196,0.3648,0.271,0.0,0.0,0.0,0.0,0.0,0.0],[0.0,0.0,0.0,0.0,0.0,0.0,0.0,0.0,0.0,0.0,0.0,0.0,0.0,0.0,0.0,0.2881,0.2596,0.2845,0.2067,0.0,0.0,0.0,0.0,0.0,0.0,0.0,0.0,0.0,0.0,0.0,0.0,0.0,0.0,0.0,0.0,0.0,0.0,0.0,0.0],[0.0,0.0,0.0,0.0,0.0,0.0,0.0,0.0,0.0,0.0,0.0,0.0,0.0,0.0,0.0,0.0,0.0,0.0,0.0,0.0,0.0,0.0,0.0,0.0,0.0,0.0,0.0,0.0,0.0,0.0,0.0,0.0,0.0,0.2928,0.2501,0.3168,0.0,0.0,0.0],[0.0,0.0,0.0,0.0,0.0,0.0,0.0,0.0,0.0,0.0,0.0,0.0,0.5014,0.595,0.5195,0.8489,0.916,1.0144,0.5659,0.5305,0.5059,0.6973,0.4519,0.2778,0.2092,0.3298,0.297,0.3532,0.2617,0.313,0.2694,0.3172,0.2615,0.2449,0.2056,0.2101,0.2967,0.0,0.0],[0.0,0.1605,0.1394,0.1232,0.1181,0.0971,0.1184,0.1029,0.0,0.0,0.0,0.0,0.0,0.0,0.0,0.0,0.0,0.0,0.5384,0.6515,0.5899,0.5714,0.0,0.0,0.0,0.0,0.0,0.0,0.0,0.0,0.0,0.0,0.0,0.0,0.0,0.0,0.0,0.0,0.0],[0.2355,0.2334,0.2433,0.4626,0.5967,0.5117,0.2164,0.1223,0.0863,0.0744,0.0628,0.0,0.0,0.0,0.0,0.0,0.0,0.0,0.0,0.0,0.0,0.0,0.0,0.0,0.0,0.0,0.0,0.0,0.0,0.0,0.0,0.0,0.0,0.0,0.0,0.0,0.0,0.0,0.0],[0.5147,0.4645,0.791,0.6061,0.5864,0.4132,0.0,0.5306,0.4381,0.5126,0.5394,0.0,0.0,0.0,0.0,0.0,0.0,0.0,0.0,0.0,0.0,0.0,0.0,0.0,0.0,0.0,0.0,0.0,0.0,0.0,0.0,0.0,0.0,0.0,0.0,0.0,0.0,0.0,0.0],[0.2257,0.1983,0.1721,0.182,0.2557,0.2045,0.2362,0.2331,0.1689,0.1118,0.0,0.0,0.0,0.0,0.0,0.0,0.0,0.0,0.0,0.0,0.0,0.0,0.0,0.0,0.0,0.0,0.0,0.0,0.0,0.0,0.0,0.0,0.0,0.0,0.0,0.0,0.0,0.0,0.0],[0.0,0.0,0.0,0.0,0.0,0.0,0.0,0.0,0.0,0.0,0.0,0.0,0.0,0.0,0.0,0.0,0.0,0.0,0.0,0.0,1.4544,1.5705,1.5546,0.8591,1.0544,1.0329,1.018,0.9845,0.8889,1.1695,0.981,0.8916,0.668,0.0,0.0,0.0,0.0,0.0,0.0],[0.0,0.0,0.0,0.0,0.0,0.0,0.0,0.0,0.0,0.0,0.0,0.0,0.0,0.0,0.0,0.0,0.0,0.0,0.0,0.0,0.0,0.0,0.0,0.0,0.0,0.0,0.0,0.0,0.1814,0.3736,0.0,0.0,0.0,0.0,0.0,0.0,0.0,0.0,0.0],[0.0,0.0,0.0,0.0,0.6139,0.6948,0.7247,0.6657,0.7288,0.731,0.8418,0.6791,0.4806,0.4721,0.4322,0.0,0.0,0.0,0.0,0.0,0.0,0.0,0.0,0.0,0.0,0.0,0.0,0.0,0.0,0.0,0.0,0.0,0.0,0.0,0.0,0.0,0.0,0.0,0.0],[0.4407,0.3204,0.2043,0.2486,0.2717,0.2143,0.0,0.0,0.0,0.0,0.0,0.0,0.0,0.0,0.0,0.0,0.0,0.0,0.0,0.0,0.0,0.0,0.0,0.0,0.0,0.0,0.0,0.0,0.0,0.0,0.0,0.0,0.0,0.0,0.0,0.0,0.0,0.0,0.0],[0.0,0.0,0.4942,0.5312,0.5397,0.6332,0.8511,0.9907,0.9861,0.8757,0.7445,0.7392,0.6644,0.5283,0.4735,0.458,0.3577,0.3361,0.3524,0.1287,0.2748,0.3239,0.3595,0.29,0.0,0.0,0.0,0.0,0.0,0.0,0.0,0.0,0.0,0.0,0.0,0.0,0.0,0.0,0.0],[0.0,0.0,0.0,0.0,0.0,0.0,0.0,0.0,0.0,0.0,0.0,0.0,0.3711,0.2365,0.1017,0.2706,0.0054,0.0,0.0,0.0,0.0,0.0,0.0,0.0,0.0,0.0,0.0,0.0,0.0,0.0,0.0,0.0,0.0,0.0,0.0,0.0,0.0,0.0,0.0],[0.0,0.0,0.0,0.0,0.0,0.0,0.0,0.0,0.0,0.0,0.0,0.0,0.0,0.0,0.0,0.0,0.0,0.1107,0.175,0.131,0.0,0.0,0.0,0.0,0.0,0.0,0.0,0.0,0.0,0.0,0.0,0.0,0.0,0.0,0.0,0.0,0.0,0.0,0.0],[1.0599,0.9261,1.0604,1.1034,1.0412,1.0009,0.931,0.8291,0.9179,0.9514,0.8912,0.9488,0.393,0.3544,0.3029,0.0,0.0,0.0,0.0,0.0,0.0,0.0,0.0,0.0,0.0,0.0,0.0,0.0,0.0,0.0,0.0,0.0,0.0,0.0,0.0,0.0,0.0,0.0,0.0],[0.0,0.0,0.0,0.0,0.0,0.0,0.0,0.0,0.0,0.0,0.0,0.0,0.0,0.0,0.0,0.0,0.0,0.6597,0.8278,0.3328,0.0,0.8784,0.9602,0.9659,0.4347,0.4491,0.3119,0.3261,0.0,0.0,0.0,0.0,0.0,0.0,0.0,0.0,0.0,0.0,0.0],[0.0,0.0,0.0,0.0,0.0,0.0,0.0,0.0,0.0,0.0,0.0,0.0,0.0,0.0,0.0,0.0,0.0,0.0,0.0,0.0,0.0,0.0,0.0,0.0,0.0,0.0,0.0,0.8187,0.8954,1.1684,1.6585,1.4765,1.3586,1.46,1.3429,0.0,0.0,0.0,0.0],[0.0,0.0,0.0,0.0,0.0,0.0,0.0,0.0,0.0,0.0,0.0,0.0,0.3323,0.2019,0.1452,0.0671,0.0731,0.0,0.0,0.0,0.0,0.0,0.0,0.0,0.0,0.0,0.0,0.0,0.0,0.0,0.0,0.0,0.0,0.0,0.0,0.0,0.0,0.0,0.0],[0.0,0.0,0.0,0.0,0.0,0.0,0.0,0.0,0.0,0.0,0.0,0.0,0.0,0.0,0.0,0.0,0.0,0.0,0.0,0.0,0.0,0.0,0.0,0.0,0.0,0.0,0.0,0.0,0.0,0.349,0.4867,0.8782,0.6689,0.5827,0.8815,0.0,0.0,0.0,0.0],[0.0,0.0,0.0,0.0,0.0,0.0,0.0,0.3895,0.5915,0.5795,0.6172,0.6464,0.6408,0.5887,0.605,0.7751,0.7777,0.5664,0.0,0.0,0.0,0.0,0.0,0.0,0.0,0.0,0.0,0.0,0.0,0.0,0.0,0.0,0.0,0.0,0.0,0.0,0.0,0.0,0.0],[0.0,0.0,0.0,0.0,0.0,0.0,0.0,0.0,0.0,0.0,0.0,0.0,0.0,0.0,0.0,1.0406,0.6949,0.5111,0.1505,0.256,0.0,0.0,0.0,0.0,0.0,0.0,0.0,0.0,0.0,0.0,0.0,0.0,0.0,0.0,0.0,0.0,0.0,0.0,0.0],[0.0,0.0,0.0,0.0,0.0,0.0,0.0,0.0,0.0,0.0,0.0,0.0,0.0,0.0,0.0,0.0,0.0,0.6109,0.0,0.0,0.0,0.0,0.0,0.0,0.0,0.0,0.0,0.0,0.0,0.0,0.0,0.0,0.0,0.0,0.0,0.0,0.0,0.0,0.0],[0.0,0.0,0.0,0.0,0.0,0.0,0.0,0.0,0.0,0.0,0.0,0.0,0.0,0.0,0.0,0.0,0.0,0.0,0.0,0.0,0.0,0.0,0.0,0.0,0.0,0.0,0.0,0.0,0.0,0.0,0.0,0.3632,0.3961,0.1925,0.0,0.0,0.0,0.0,0.0],[0.0,0.0,0.0,0.0,0.0,0.0,0.0,0.0,0.0,0.0,0.0,0.0,0.0,0.0,0.0,0.0,0.0,0.1678,0.16,0.2349,0.4111,0.4505,1.0624,1.1551,1.1354,1.0093,0.9732,0.9767,0.9694,1.1592,1.1359,1.135,1.014,1.2962,0.7497,0.0,0.0,0.0,0.0],[0.0,0.0,0.0,0.0,0.0257,0.0,0.0,0.0,0.0,0.0,0.0,0.0,0.0,0.0,0.0,0.0,0.0,0.0,0.0,0.0,0.0,0.0,0.0,0.0,0.0,0.0,0.0,0.0,0.0,0.0,0.0,0.0,0.0,0.0,0.0,0.0,0.0,0.0,0.0],[0.0,0.1102,0.1964,0.2715,0.2649,0.3125,0.3385,0.2701,0.4941,0.4646,0.3735,0.3871,0.398,0.3723,0.4014,0.4091,0.395,0.4109,0.4544,0.4332,0.6478,0.6193,0.0,0.0,0.0,0.0,0.0,0.0,0.0,0.0,0.0,0.0,0.0,0.0,0.0,0.0,0.0,0.0,0.0],[0.0,0.0,0.0,0.0,0.0252,0.0,0.0,0.0,0.0,0.0,0.0,0.0,0.0,0.0,0.0,0.0,0.0,0.0,0.0,0.0,0.0,0.0,0.0,0.0,0.0,0.0,0.0,0.0,0.0,0.0,0.0,0.0,0.0,0.0,0.0,0.0,0.0,0.0,0.0],[0.0,0.0,0.0,0.0,0.0,0.0,0.0,0.0,0.0,0.0,0.3115,0.3565,0.3595,0.387,0.3475,0.3998,0.36,0.0,0.0,0.0,0.0,0.0,0.6235,0.6385,0.7437,0.0,0.0,0.0,0.0,0.0,0.0,0.0,0.0,0.0,0.0,0.0,0.0,0.0,0.0],[0.0,0.0,0.0,0.0,0.0,0.0,0.0,0.0,0.0,0.0,0.0,0.0,0.0,0.0,0.0,0.0,0.0,0.0,0.0,0.0,0.0,0.0,0.0,0.0,0.0,0.0,0.0,0.0,0.0,0.0,0.0,0.3899,0.0,0.0,0.0,0.0,0.0,0.0,0.0],[0.0,0.0,0.0,0.0,0.0,0.0,0.0,0.0,0.0,0.0,0.0,0.0,0.0,0.0,0.0,0.0,0.0,0.0,0.0,0.0,0.0,0.0,0.0,0.0,0.0,0.7473,0.7611,0.712,0.6259,0.5514,0.4755,0.4346,0.3823,0.318,0.6839,0.9309,0.7368,0.724,0.0],[0.0,0.0,0.0,0.078,0.1108,0.1001,0.1312,0.1152,0.1028,0.077,0.0067,0.0,0.0,0.0,0.0,0.0,0.0,0.0,0.0,0.0,0.0,0.0,0.0,0.0,0.0,0.0,0.0,0.0,0.0,0.0,0.0,0.0,0.0,0.0,0.0,0.0,0.0,0.0,0.0],[0.0,0.0,0.0,0.0,0.0,0.0,0.0,0.0,0.2292,0.1856,0.0,0.0,0.0,0.0,0.0,0.0,0.0,0.0,0.0,0.0,0.0,0.0,0.0,0.0,0.0,0.0,0.0,0.0,0.0,0.0,0.0,0.0,0.0,0.0,0.0,0.0,0.0,0.0,0.0],[0.0,0.0,0.0,0.0,0.0,1.0371,0.7469,0.7901,0.7762,0.9561,0.8377,0.8069,0.9249,0.9402,0.8523,0.6971,0.0,0.0,0.0,0.0,0.0,0.0,0.0,0.0,0.0,0.0,0.0,0.0,0.0,0.0,0.0,0.0,0.0,0.0,0.0,0.0,0.0,0.0,0.0],[0.0,0.0,0.0,0.0,0.0,0.0,0.0,0.0,0.0,0.0,0.0,0.0,0.0,0.0,0.0,0.0,0.0,0.0,0.0,0.67,0.9379,0.7866,0.8468,0.7104,0.6161,0.6207,0.6141,0.5518,0.4254,0.601,0.5856,0.6385,0.0,0.0,0.0,0.0,0.0,0.0,0.0],[0.325,0.3123,0.3469,0.281,0.2791,0.3087,0.2766,0.2743,0.2998,0.2691,0.2782,0.2691,0.2369,0.2299,0.1423,0.3117,1.1552,1.3128,0.0,0.0,0.0,0.0,0.0,0.0,0.0,0.0,0.0,0.0,0.0,0.0,0.0,0.0,0.0,0.0,0.0,0.0,0.0,0.0,0.0],[0.0,0.0,0.0,0.0,0.0,0.0,0.0,0.0,0.0,0.0,0.0,0.0,0.0,0.0,0.0,0.0,0.0,0.0,0.0,0.0,0.0,0.0,0.0,0.0,0.0,0.0,0.6043,1.3731,1.1949,1.1836,0.9716,0.9016,1.0306,0.9087,0.7965,0.8976,0.798,0.0,0.0],[0.2949,0.2683,0.025,0.0,0.0,0.0,0.0,0.0,0.0,0.0,0.0,0.0,0.0,0.0,0.0,0.0,0.0,0.0,0.0,0.0,0.0,0.0,0.0,0.0,0.0,0.0,0.0,0.0,0.0,0.0,0.0,0.0,0.0,0.0,0.0,0.0,0.0,0.0,0.0],[0.1632,0.1706,0.1487,0.1162,0.0,0.0,0.0,0.0,0.0,0.0,0.0,0.0,0.0,0.0,0.0,0.0,0.0,0.0,0.0,0.0,0.0,0.0,0.0,0.0,0.0,0.0,0.0,0.0,0.0,0.0,0.0,0.0,0.0,0.0,0.0,0.0,0.0,0.0,0.0],[0.0,0.0,0.0,0.0,0.0,0.0,0.0,0.0,0.0,0.0,0.0,0.0,0.0268,0.0,0.0,0.0,0.0,0.0,0.0,0.0,0.0,0.0,0.0,0.0,0.0,0.0,0.0,0.0,0.0,0.0,0.0,0.0,0.0,0.0,0.0,0.0,0.0,0.0,0.0],[0.0,0.0,0.0,0.0,0.0,0.0,0.0,0.0,0.0,0.0,0.0,0.0,0.0,0.0,0.0,0.2187,0.632,0.6407,0.8511,1.0256,0.3966,0.2926,0.1669,0.1741,0.0,0.0,0.0,0.0,0.0,0.0,0.0,0.0,0.0,0.0,0.0,0.0,0.0,0.0,0.0],[0.0,0.0,0.0,0.0,0.0,0.0,0.0,0.0,0.0,0.0,0.0,0.0,0.0,0.0,0.0,0.0,0.0,0.0,0.0,0.0,0.0,0.0,0.0,0.3178,0.3016,0.3017,0.3844,0.3125,0.2819,0.3937,0.3848,0.0,0.0,0.0,0.0,0.0,0.0,0.0,0.0],[0.0,0.0,0.0,0.0,0.0,0.0,0.0,0.2587,0.3198,0.3221,0.2433,0.0,0.0,0.0,0.0,0.0,0.0,0.0,0.0,0.0,0.0,0.0,0.0,0.0,0.0,0.0,0.0,0.0,0.0,0.0,0.0,0.0,0.0,0.0,0.0,0.0,0.0,0.0,0.0],[0.0,0.0,0.0,0.0,0.0,0.0,0.0,0.0,0.1371,0.1299,0.1254,0.0,0.0,0.0,0.0,0.0,0.0,0.0,0.0,0.0,0.0,0.0,0.0,0.0,0.0,0.0,0.0,0.0,0.0,0.0,0.0,0.0,0.0,0.0,0.0,0.0,0.0,0.0,0.0],[0.0,0.0,0.0,0.0,0.0,0.0,0.0,0.0,0.0,0.0,0.0,0.0,0.0,0.0,0.0,0.0,0.0,0.0,0.0,0.0,0.0,0.0,0.0,0.0,0.2717,0.3101,0.0,0.0,0.0,0.0,0.0,0.0,0.0,0.0,0.0,0.0,0.0,0.0,0.0],[1.175,0.8487,0.292,0.0,0.0,0.0,0.0,0.0,0.0,0.0,0.0,0.0,0.0,0.0,0.0,0.0,0.0,0.0,0.0,0.0,0.0,0.0,0.0,0.0,0.0,0.0,0.0,0.0,0.0,0.0,0.0,0.0,0.0,0.0,0.0,0.0,0.0,0.0,0.0],[0.0,0.0,0.0,0.0,0.0,0.0,0.0,0.0,0.0,0.0,0.0,0.0,0.0,0.0,0.0,0.0,0.0,0.0,0.5207,1.045,1.0981,0.8979,0.8027,0.8469,0.6121,0.0,0.0,0.0,0.0,0.0,0.0,0.0,0.0,0.0,0.0,0.0,0.0,0.0,0.0],[0.604,0.5381,0.5157,0.5178,0.5348,0.5917,0.6352,0.7745,0.7976,0.9788,0.8074,0.7219,0.4448,0.4146,0.4083,0.5445,0.7319,0.7367,0.7254,0.7998,0.6993,0.6195,0.5521,0.5212,0.5632,0.5828,0.5752,0.626,0.4878,0.5356,0.4391,0.0,0.0,0.0,0.0,0.0,0.0,0.0,0.0],[0.0,0.0,0.0,0.0,0.0,1.0212,1.2158,1.1135,1.1935,1.1259,1.1227,1.1312,0.8193,0.8183,0.6712,0.8833,0.8114,0.7987,0.4562,0.3542,0.0,0.0,0.0,0.0,0.0,0.0,0.0,0.0,0.0,0.0,0.0,0.0,0.0,0.0,0.0,0.0,0.0,0.0,0.0],[0.4453,0.5302,0.5035,1.26,0.2105,0.1982,0.6911,2.047,0.3513,0.7639,1.6819,0.0,0.0,0.0,0.0,0.0,0.0,0.0,0.0,0.0,0.0,0.0,0.0,0.0,0.0,0.0,0.0,0.0,0.0,0.0,0.0,0.0,0.0,0.0,0.0,0.0,0.0,0.0,0.0],[0.0,0.0,0.0,0.0,0.0,0.0,0.0,0.0,0.0,0.0,0.0,0.0,0.0,0.0,0.0,0.0,0.0,0.0,0.0,0.0,0.1645,0.2918,0.3576,0.1095,0.0,0.0,0.0,0.0,0.0,0.0,0.0,0.0,0.0,0.0,0.0,0.0,0.0,0.0,0.0],[0.0,0.0,0.0,0.0,0.0,0.0,0.0,0.0,0.0,0.0,0.0,0.0,0.0,0.0,0.0,0.0,0.0,0.0243,0.0903,0.1217,0.0,0.0,0.0,0.0,0.0,0.0,0.0,0.0,0.0,0.0,0.0,0.0,0.0,0.0,0.0,0.0,0.0,0.0,0.0],[0.0,0.0,0.0,0.0,0.0,0.2692,0.4897,0.5048,0.6022,0.6457,0.8688,0.8499,0.7574,0.6489,0.5819,0.7003,0.6896,0.7272,0.7507,0.7585,0.536,0.4821,0.3559,0.0,0.0,0.0,0.0,0.0,0.0,0.0,0.0,0.0,0.0,0.0,0.0,0.0,0.0,0.0,0.0],[0.0,0.0,0.0,0.0,0.0,0.0,0.0,0.0,0.0,0.0,0.0,0.0,0.0,0.0,0.0,0.0,0.0,0.1091,0.1249,0.1764,0.2106,0.3324,0.3675,0.3192,0.3101,0.3055,0.3209,0.337,0.3121,0.0,0.0,0.0,0.0,0.0,0.0,0.0,0.0,0.0,0.0],[1.1652,0.9653,1.0353,1.3404,1.0674,1.0843,1.1198,0.953,0.9343,1.0019,0.8347,0.849,1.0427,1.1933,1.626,0.089,0.0,0.0,0.0,0.0,0.0,0.0,0.0,0.0,0.0,0.0,0.0,0.0,0.0,0.0,0.0,0.0,0.0,0.0,0.0,0.0,0.0,0.0,0.0],[0.0,0.0,0.0,0.0,0.0,0.0,0.0,0.0,0.0,0.0,0.0,0.0,0.0,0.0,0.0,0.0,0.0,0.0,0.0,0.0,0.0,0.0,0.0,0.0,0.0,0.0,0.0372,0.3904,0.3854,0.4341,0.3734,0.2199,0.5535,0.0,0.0,0.0,0.0,0.0,0.0],[0.0,0.0,0.0,0.0,0.0,0.0,0.0,0.0,0.0,0.0,0.0,0.0,0.0,0.0,0.0,0.0,0.0,0.0684,0.165,0.1903,0.0725,0.0,0.0,0.0,0.0,0.0,0.0,0.0,0.0,0.0,0.0,0.0,0.0,0.0,0.0,0.0,0.0,0.0,0.0],[0.0,0.0,0.0,0.0,0.0,0.0,0.0,0.0,0.0,0.0,0.0,0.0,0.1887,0.1647,0.1323,0.2355,0.2369,0.0968,0.0852,0.0,0.0,0.0,0.0,0.0,0.0,0.0,0.0,0.0,0.0,0.0,0.0,0.0,0.0,0.0,0.0,0.0,0.0,0.0,0.0],[0.0,0.0,0.0,0.0,0.0,0.0,0.0,0.0,0.0,0.0,0.0,0.0,0.0,0.0,0.0,0.2893,0.8177,0.7414,0.7461,0.6122,0.0,0.0,0.0,0.0,0.0,0.0,0.0,0.0,0.0,0.0,0.0,0.0,0.0,0.0,0.0,0.0,0.0,0.0,0.0],[0.4328,0.1009,0.0,0.0,0.0,0.0,0.0,0.0,0.0,0.0,0.0,0.0,0.0,0.0,0.0,0.0,0.0,0.0,0.0,0.0,0.0,0.0,0.0,0.0,0.0,0.0,0.0,0.0,0.0,0.4159,0.3076,0.0,0.0,0.0,0.0,0.0,0.0,0.0,0.0],[0.2907,0.2357,0.1933,0.1774,0.1375,0.177,0.0,0.0,0.0,0.0,0.0,0.0,0.0,0.0,0.0,0.0,0.0,0.0,0.0,0.0,0.0,0.0,0.0,0.0,0.0,0.0,0.0,0.0,0.0,0.0,0.0,0.0,0.0,0.0,0.0,0.0,0.0,0.0,0.0],[0.0,0.0,0.0,0.0,0.0,0.0,0.0,0.0,0.0,0.0,0.0,0.0,0.0,0.0,0.0,0.0,0.0,0.0,0.0,0.0,0.0,0.0,0.0,0.8318,0.9931,0.9239,0.9841,0.8213,0.0,0.0,0.0,0.0,0.0,0.0,0.0,0.0,0.0,0.0,0.0],[0.0,0.0,0.0,0.0,0.0,0.0,0.0,0.0,0.2815,0.2871,0.3253,0.2303,0.2377,0.2625,0.3071,0.4397,0.3653,0.0,0.0,0.0,0.0,0.0,0.0,0.0,0.0,0.0,0.0,0.0,0.0,0.0,0.0,0.0,0.0,0.0,0.0,0.0,0.0,0.0,0.0],[0.0,0.0,0.0,0.0,0.0,0.0,0.0,0.0,0.0,0.0,0.0,0.0,0.0,0.0,0.0,0.0,0.0,0.0,0.0,0.0,0.0,0.0,0.0,0.0,0.311,0.2878,0.0,0.0,0.0,0.0,0.0,0.0,0.0,0.0,0.0,0.0,0.0,0.0,0.0],[0.0,0.0,0.0,0.0,0.0,0.0,0.0,0.0,0.0,0.0,0.0,0.0,0.0,0.0,0.0,0.0,0.0,0.0,0.0,0.0,0.0,0.0,0.0,0.0,0.0,0.0,0.0,0.0,0.0,0.0,0.0,0.0,0.0,0.0,0.0,0.0,0.0,0.0,0.0],[0.0,0.0,0.0,0.0,0.0,0.0,0.0,0.0,0.0,0.0,0.0,0.0,0.0,0.0,0.0,0.0,0.0,0.0,0.0,0.0,0.0,0.0,0.0,0.0,0.0,0.0,0.0,0.1671,0.114,0.0972,0.1403,0.1244,0.0424,0.0,0.0,0.0,0.0,0.0,0.0],[0.0,0.0,0.0,0.0,0.0,0.0,0.0,0.0,0.1122,0.0932,0.0,0.0,0.0,0.0,0.0,0.0,0.0,0.0,0.0,0.0,0.0,0.0,0.0,0.0,0.0,0.0,0.0,0.0,0.0,0.0,0.0,0.0,0.0,0.0,0.0,0.0,0.0,0.0,0.0],[0.1842,0.1559,0.1408,0.1449,0.1395,0.1565,0.1686,0.1474,0.2001,0.2413,0.2358,0.2289,0.2543,0.2503,0.3223,0.45,0.462,0.4495,0.3871,0.5085,0.4845,0.4615,0.4629,0.3238,0.3353,0.3616,0.3304,0.3923,0.3128,0.3991,0.2278,0.1674,0.1358,0.0,0.0,0.0,0.0,0.0,0.0],[0.0,0.0,0.0,0.0,0.0,0.0,0.0,0.0,0.0,0.0,0.0,0.0,0.0,0.0,0.0,0.0,0.0,0.0,0.0,0.0,0.0769,0.0866,0.143,0.1559,0.1312,0.1287,0.1751,0.5423,0.6011,0.6377,0.6779,0.757,0.5474,0.3852,0.4953,0.4717,0.4515,0.1102,0.0],[0.0,0.0,0.0,0.0,0.0,0.0,0.0,0.0,0.0,0.0,0.0,0.0,0.0,0.0,0.0,0.3678,0.457,0.2476,0.0,0.0,0.0,0.0,0.0,0.0,0.0,0.0,0.0,0.0,0.0,0.44,0.4878,0.0,0.0,0.0,0.0,0.0,0.0,0.0,0.0],[0.0,0.0,0.0,0.0,0.0,0.0,0.0,0.0,0.0,0.0,0.0,0.0,0.0,0.0,0.0,0.3791,0.4058,0.3882,0.4936,0.588,0.4287,0.5284,0.5801,0.7034,0.7079,0.8622,0.9564,0.7885,0.5605,0.7865,0.7574,0.8337,0.707,0.6128,0.6889,0.7917,0.701,0.7143,0.0],[0.1616,0.1507,0.0,0.0,0.0,0.0,0.0,0.0,0.0,0.0,0.0,0.0,0.0,0.0,0.0,0.0,0.0,0.0,0.0,0.0,0.0,0.0,0.0,0.0,0.0,0.0,0.0,0.0,0.0,0.0,0.0,0.0,0.0,0.0,0.0,0.0,0.0,0.0,0.0],[0.2797,0.3295,0.2534,0.2201,0.3847,0.5281,0.4697,0.642,0.4685,0.4445,0.4305,0.3878,0.3306,0.2954,0.2419,0.3606,0.1273,0.0,0.0,0.0,0.0,0.0,0.0,0.0,0.0,0.0,0.0,0.0,0.0,0.0,0.0,0.0,0.0,0.0,0.0,0.0,0.0,0.0,0.0],[0.0,0.0,0.0,0.0,0.0,0.0,0.0,0.0,0.0,0.0,0.0,0.0,0.0,0.0,0.0,0.3333,0.2399,0.2511,0.1333,0.0,0.0,0.0,0.0,0.0,0.0,0.0,0.0,0.0,0.0,0.0,0.0,0.0,0.0,0.0,0.0,0.0,0.0,0.0,0.0],[0.0,0.4251,0.4495,0.5098,0.4252,0.4293,0.4749,0.4417,0.4475,0.4915,0.5775,0.5447,0.5624,0.5644,0.6162,0.497,0.4347,0.4277,0.5604,0.5431,0.3423,0.4448,0.4075,0.5944,0.0,0.0,0.0,0.0,0.0,0.0,0.0,0.0,0.0,0.0,0.0,0.0,0.0,0.0,0.0],[0.0,0.0,0.0,0.0,0.0,0.1612,0.1933,0.1258,0.1067,0.1619,0.0806,0.3844,0.3322,0.3554,0.2976,0.3475,0.4633,0.4806,0.5698,0.4578,0.512,0.4643,0.4205,0.2771,0.3834,0.4924,0.3859,0.3742,0.306,0.3697,0.3223,0.2357,0.0467,0.0,0.0,0.0,0.0,0.0,0.0],[0.0,0.0,0.0,0.0,0.0,0.0,0.0,0.0,0.3737,0.3799,0.3546,0.3384,0.5805,0.5447,0.4931,0.605,0.4691,0.242,0.2094,0.2112,0.1261,0.0,0.0,0.0,0.0,0.0,0.0,0.0,0.0,0.0,0.0,0.0,0.0,0.0,0.0,0.0,0.0,0.0,0.0],[0.0,0.0,0.0,0.0,0.546,0.496,0.6408,0.5916,0.7558,0.7409,0.6362,0.0,0.0,0.0,0.0,0.0,0.0,0.0,0.0,0.0,0.0,0.0,0.0,0.0,0.0,0.0,0.0,0.0,0.0,0.0,0.0,0.0,0.0,0.0,0.0,1.0212,0.7288,0.0,0.0],[0.0,0.0,1.2711,1.5549,1.5181,1.4729,1.1061,0.8083,0.6738,0.6226,0.6203,0.6865,0.7262,0.5929,0.572,0.2995,0.3908,0.1309,0.0,0.0,0.0,0.0,0.0,0.0,0.0,0.0,0.0,0.0,0.0,0.0,0.0,0.0,0.0,0.0,0.5268,0.5417,0.0,0.0,0.0],[0.6571,0.6952,0.7064,0.7714,0.6768,0.6545,0.7184,0.0,0.0,0.0,0.0,0.0,0.0,0.0,0.0,0.0,0.0,0.0,0.0,0.0,0.0,0.0,0.0,0.0,0.0,0.0,0.0,0.0,0.0,0.0,0.0,0.0,0.0,0.0,0.0,0.0,0.0,0.0,0.0],[0.0,0.0,0.0,0.0,0.0,0.0,0.0,0.0,0.0,0.0,0.0,0.0,0.0,0.0,0.0,0.0,0.0,0.0,0.0,0.0,0.2741,0.0,0.0,0.0,0.0,0.0,0.0,0.0,0.0,0.0,0.0,0.0,0.0,0.0,0.0,0.0,0.0,0.0,0.0],[0.0,0.0,0.0,0.0,0.0,0.0,0.0,0.0332,0.1591,0.1799,0.0,0.0,0.0,0.0,0.0,0.0,0.0,0.0,0.0,0.179,0.32,0.3039,0.2723,0.2958,0.2478,0.0,0.0,0.0,0.0,0.0,0.0,0.0,0.0,0.0,0.0,0.0,0.0,0.0,0.0],[0.0,0.0,0.0,0.0,0.0,0.0,0.0,0.0,0.0,0.0,0.0,0.0,0.0,0.0,0.0,0.0,0.0,0.0,0.0,0.0,0.093,0.055,0.0,0.0,0.0,0.0,0.0,0.0,0.0,0.0,0.0,0.0,0.0,0.0,0.0,0.0,0.0,0.0,0.0],[0.2538,0.2843,0.0,0.0,0.0,0.0,0.0,0.0,0.0,0.0,0.0,0.0,0.0,0.0,0.0,0.0,0.0,0.0,0.0,0.0,0.0,0.0,0.0,0.0,0.0,0.0,0.0,0.0,0.0,0.0,0.0,0.0,0.0,0.0,0.0,0.0,0.0,0.0,0.0],[0.0,0.0,0.0,0.0,0.0,0.0,0.0,0.0,0.0,0.0,0.0,0.5908,0.5444,0.5622,0.503,0.556,0.4562,0.341,0.0,0.0,0.0,0.0,0.0,0.0,0.0,0.0,0.0,0.0,0.0,0.0,0.0,0.0,0.0,0.0,0.0,0.0,0.0,0.0,0.0],[0.0,0.0,0.0,0.0,0.0,0.0,0.0,0.0,0.8221,0.8404,0.9113,0.8381,0.6326,0.7999,0.7578,0.685,0.5713,0.5471,0.0,0.0,0.0,0.0,0.0,0.0,0.0,0.0,0.0,0.0,0.0,0.0,0.0,0.0,0.0,0.0,0.0,0.0,0.0,0.0,0.0],[0.0,0.0,0.0,0.0,0.0,0.0,0.0,0.0,0.0,0.0,0.0,0.0,0.0,0.0,0.0,0.11,0.1389,0.0,0.0,0.0,0.0,0.0,0.0,0.0,0.0,0.0,0.0,0.0,0.0,0.0,0.0,0.0,0.0,0.0,0.0,0.0,0.0,0.0,0.0],[0.8699,1.2067,0.9945,1.0082,1.2456,1.1141,1.1357,0.8907,0.7982,0.5652,0.2034,0.1101,0.1062,0.1083,0.1615,0.213,0.1905,0.2235,0.0,0.0,0.0,0.0,0.0,0.0,0.0,0.0,0.0,0.0,0.0,0.0,0.0,0.0,0.0,0.0,0.0,0.0,0.0,0.0,0.0],[0.0,0.0,0.0,0.0,0.0,0.0,0.0,0.0,0.0,0.0,0.0,0.0,0.0,0.0,0.0,0.0,0.8618,0.384,0.2083,0.0,0.0,0.0,0.0,0.0,0.0,0.0,0.0,0.0,0.0,0.0,0.0,0.0,0.0,0.0,0.0,0.0,0.0,0.0,0.0],[0.2168,0.2055,0.1772,0.1394,0.146,0.1607,0.1806,0.0,0.0,0.0,0.0,0.0,0.0,0.0,0.0,0.0,0.0,0.0,0.0,0.0,0.0,0.0,0.0,0.0,0.0,0.0,0.0,0.0,0.0,0.0,0.0,0.0,0.0,0.0,0.0,0.0,0.0,0.0,0.0],[0.0318,0.0393,0.0492,0.0257,0.0329,0.0351,0.0268,0.0178,0.0071,0.0133,0.0056,0.0,0.0,0.0,0.0,0.0,0.0,0.0,0.0,0.0,0.0,0.0,0.0,0.0,0.0,0.0,0.0,0.0,0.0,0.0,0.0,0.0,0.0,0.0,0.0,0.0,0.0,0.0,0.0],[1.3205,0.9151,0.0291,0.0,0.0,0.0,0.0,0.0,0.0,0.0,0.0,0.0,0.0,0.0,0.0,0.0,0.0,0.0,0.0,0.0,0.0,0.0,0.0,0.0,0.0,0.0,0.0,0.0,0.0,0.0,0.0,0.0,0.0,0.0,0.0,0.0,0.0,0.0,0.0],[0.436,0.3734,0.2086,0.2407,0.1702,0.0,0.0,0.0,0.0,0.0,0.0,0.0,0.0,0.0,0.0,0.0,0.0,0.0,0.0,0.0,0.0,0.0,0.0,0.0,0.0,0.0,0.0,0.0,0.0,0.0,0.0,0.0,0.0,0.0,0.0,0.0,0.0,0.0,0.0],[1.0991,1.1491,1.1477,1.0908,1.0939,1.1519,0.942,0.9221,0.2913,0.2657,0.0,0.0,0.0,0.0,0.0,0.0,0.0,0.0,0.0,0.0,0.0,0.0,0.0,0.0,0.0,0.0,0.0,0.0,0.0,0.0,0.0,0.0,0.0,0.0,0.0,0.0,0.0,0.0,0.0],[0.0,0.0,0.0,0.0,0.1225,0.1199,0.1125,0.1095,0.114,0.1139,0.0943,0.0,0.0,0.0,0.0,0.0,0.0,0.0,0.0,0.0,0.0,0.0,0.0,0.0,0.0,0.0,0.0,0.0,0.0,0.0,0.0,0.0,0.0,0.0,0.0,0.0,0.0,0.0,0.0],[0.0,0.0,0.0,0.0,0.0,0.0,0.2326,0.2348,0.3272,0.2511,0.3953,0.4522,0.5706,0.6065,0.6225,0.7369,0.7346,0.4231,0.9377,0.8278,1.2519,1.0718,1.1167,0.9477,1.076,1.1149,1.1038,1.1686,1.0331,1.3254,1.0727,1.0569,0.8965,0.5493,0.5904,0.6667,0.6837,0.6992,0.0],[0.0,0.0,0.0,0.0,0.0,0.0,0.0,0.0,0.0,0.0,0.0,0.0,0.0,0.0,0.0,0.0,0.0,0.0,0.0,0.0,0.0,0.0,0.0,0.0,0.0,0.0,0.0,0.0,0.0,0.0,0.0,0.0,0.0,0.0,0.5982,0.3894,0.0,0.0,0.0],[0.0,0.0,0.2458,0.2689,0.6286,0.5174,0.449,0.5408,0.4357,0.3827,0.6167,0.7022,0.692,0.7819,0.7434,0.5749,0.5932,0.6162,0.2666,0.2736,0.1527,0.181,0.2178,0.2634,0.1692,0.069,0.0,0.0,0.0,0.0,0.0,0.0,0.0,0.0,0.0,0.0,0.0,0.0,0.0],[0.0,0.0,0.0,0.0,0.0,0.2607,0.6883,0.9044,0.9207,0.7159,0.6266,0.0,0.0,0.0,0.0,0.0,0.0,0.0,0.0,0.0,0.0,0.0,0.0,0.0,0.0,0.0,0.0,0.0,0.0,0.0,0.0,0.0,0.0,0.0,0.0,0.0,0.0,0.0,0.0],[0.0,0.0,0.0,0.0,0.0,0.0,0.0,0.0,0.0,0.0,0.0993,0.0739,0.0687,0.0865,0.0769,0.0532,0.0678,0.0546,0.0497,0.0,0.0,0.0,0.0,0.0,0.0,0.0,0.0,0.0,0.0,0.0,0.0,0.0,0.0,0.0,0.0,0.0,0.0,0.0,0.0],[0.0,0.0,0.0,0.0,0.0,0.0,0.0,0.0,0.0,0.0,0.0,0.0,0.0,0.0,0.0,0.0,0.0,0.019,0.1137,0.1601,0.0,0.2993,0.2416,0.3095,0.3359,0.3184,0.6019,0.6516,0.5595,0.4279,0.3863,0.3795,0.0,0.0,0.0,0.0,0.0,0.0,0.0],[0.8352,0.8079,0.9055,0.8165,0.7774,0.7931,0.6492,0.5679,0.8979,0.752,0.6847,0.2515,0.0,0.0,0.0,0.0,0.0,0.0,0.0,0.0,0.0,0.0,0.0,0.0,0.0,0.0,0.0,0.0,0.0,0.0,0.0,0.0,0.0,0.0,0.0,0.0,0.0,0.0,0.0],[0.0,0.0,0.0,0.0,0.0,0.0,0.0,0.0,0.0,0.0,0.0,0.0,0.0,0.0,0.0,0.3902,0.3729,0.375,0.3867,0.2936,0.2622,0.0,0.0,0.0,0.0,0.0,0.0,0.0,0.0,0.0,0.0,0.0,0.0,0.0,0.0,0.0,0.0,0.0,0.0],[0.0,0.0,0.0,0.0,0.0,0.0,0.0,0.0,0.1753,0.1616,0.0,0.0,0.0,0.0,0.0,0.0,0.0,0.0,0.0,0.0,0.0,0.0,0.0,0.0,0.0,0.0,0.0,0.0,0.0,0.0,0.0,0.0,0.0,0.0,0.0,0.0,0.0,0.0,0.0],[0.0,0.0,0.0,0.0,0.0,0.0,0.0,0.1433,0.1423,0.1594,0.1503,0.0,0.0,0.0,0.0,0.0,0.0,0.0,0.0,0.0,0.0,0.0,0.0,0.0,0.0,0.0,0.0,0.0,0.0,0.0,0.0,0.0,0.0,0.0,0.0,0.0,0.0,0.0,0.0],[0.0,0.0,0.0,0.0,0.0,0.0,0.0,0.0,0.0,0.0,0.0,0.0,0.0,0.0,0.0,0.0,0.0,0.0,0.0,0.0,0.0,0.0,0.0,0.0,0.0,0.4964,0.6289,0.8178,0.7657,0.6907,0.4838,0.5789,0.5002,0.599,0.0,0.0,0.0,0.0,0.0],[0.0,0.0,0.0,0.0,0.0,0.0,0.0,0.0,0.0,0.0,0.0,0.0,0.0,0.0,0.0,0.0,0.0,0.0457,0.0,0.0,0.0,0.0,0.0,0.0,0.0,0.0,0.0,0.0,0.0,0.0,0.0,0.0,0.0,0.0,0.0,0.0,0.0,0.0,0.0],[0.1938,0.1738,0.0,0.0,0.0,0.0,0.0,0.0,0.0,0.0,0.0,0.0,0.0,0.0,0.0,0.0,0.0,0.0,0.0,0.0,0.0,0.0,0.0,0.0,0.0,0.0,0.0,0.0,0.0,0.0,0.0,0.0,0.0,0.0,0.0,0.0,0.0,0.0,0.0],[0.0,0.0,0.0,0.0,0.0,0.0,0.0,0.0,0.0,0.0,0.0,0.0,0.0,0.0,0.0,0.0,0.0,0.0,0.0,0.0,0.2545,0.2923,0.7913,0.7645,0.7756,0.7706,0.8993,0.411,0.3452,0.0,0.0,0.0,0.0,0.0,0.0,0.0,0.0,0.0,0.0],[0.3406,0.1411,0.0,0.0,0.0,0.0,0.0,0.0,0.0,0.0,0.0,0.0,0.0,0.0,0.0,0.0,0.0,0.0,0.0,0.0,0.0,0.0,0.0,0.0,0.0,0.0,0.0,0.0,0.0,0.0,0.0,0.0,0.0,0.0,0.0,0.0,0.0,0.0,0.0],[0.0,0.0,0.0,0.0,0.0,0.0,0.0,0.0,0.0,0.0,0.0,0.0,0.0,0.0,0.0,0.0,0.0,0.0229,0.1201,0.1538,0.05,0.0,0.0,0.0,0.0,0.0,0.0,0.0,0.0,0.0,0.0,0.0,0.0,0.0,0.0,0.0,0.0,0.0,0.0],[1.0092,0.7323,0.2462,0.2317,0.2262,0.2493,0.2146,0.2361,0.1625,0.1202,0.0,0.0,0.0,0.0,0.0,0.0,0.0,0.0,0.0,0.0,0.0,0.0,0.0,0.0,0.0,0.0,0.0,0.0,0.0,0.0,0.0,0.0,0.0,0.0,0.0,0.0,0.0,0.0,0.0],[0.0,0.0,0.0,0.0,0.1063,0.128,0.1734,0.0915,0.0,0.0,0.0,0.0,0.0,0.0,0.0,0.0,0.0,0.0,0.0,0.0,0.0,0.0,0.0,0.0,0.0,0.0,0.0,0.0,0.0,0.0,0.0,0.0,0.0,0.0,0.0,0.0,0.0,0.0,0.0],[0.0,0.0,0.1031,0.0,0.0,0.0,0.0,0.0,0.0,0.0,0.0,0.0,0.0,0.0,0.0,0.0,0.0,0.0,0.0,0.0,0.0,0.0,0.0,0.0,0.0,0.0,0.0,0.0,0.0,0.0,0.0,0.0,0.0,0.0,0.0,0.0,0.0,0.0,0.0],[0.0,0.0,0.0,0.0,0.0,0.0,0.0,0.0,0.0,0.0,0.0,0.0,0.0,0.0,0.0,0.0,0.0,0.0,0.0,0.0,0.0,0.0,0.0,0.4525,0.5447,0.5164,0.3748,0.028,0.0,0.0,0.0,0.0,0.0,0.0,0.0,0.0,0.0,0.0,0.0],[0.0,0.0,0.0,0.0,0.0,0.0,0.0,0.0,0.0,0.0,0.0,0.0,0.0,0.0,0.0,0.0,0.0,0.0153,0.3039,0.4031,0.4971,0.471,0.4546,0.3727,0.0,0.0,0.0,0.0,0.0,0.0,0.0,0.0,0.0,0.0,0.0,0.0,0.0,0.0,0.0],[0.0,0.0,0.0,0.0,0.0,0.0,0.0,0.0,0.0,0.0,0.0,0.0,0.0,0.0,0.0,0.5363,0.4817,0.4094,0.336,0.5279,0.4791,0.6834,0.5363,0.4572,0.4296,0.3167,0.3336,0.2778,0.2107,0.2395,0.143,0.0562,0.0545,0.0,0.0,0.0,0.0,0.0,0.0],[0.0,0.0,0.0,0.0,0.0,0.0,0.0,0.0,0.0,0.0,0.0,0.0,0.0,0.0,0.0,0.0,0.0,0.0712,0.1151,0.1549,0.4335,0.4499,0.5012,0.0,0.0,0.0,0.0,0.0,0.0,0.0,0.0,0.0,0.0,0.0,0.0,0.0,0.0,0.0,0.0],[0.0,0.0,0.0,0.0,0.0,0.0,0.0,0.0,0.0,0.0,0.0,0.0,0.6544,0.645,0.516,1.0706,1.152,0.4942,0.0,0.0,0.0,0.0,0.0,0.0,0.0,0.0,0.0,0.0,0.0,0.0,0.0,0.0,0.0,0.0,0.0,0.0,0.0,0.0,0.0],[0.0,0.0,0.0,0.0,0.0,0.0,0.0,0.0,0.0,0.0,0.0,0.0,0.0,0.0,0.0,0.0,0.0,0.0,0.0,0.0,0.0,0.0,0.0,0.0,0.0,0.0,0.0,0.0,0.0,0.0,0.0,0.0,0.0,0.0,0.0,0.0,0.345,0.0,0.0],[1.039,0.6568,0.7697,0.5202,0.5833,0.3193,0.4184,0.4545,0.0,0.0,0.0,0.0,0.0,0.0,0.0,0.0,0.0,0.0,0.0,0.0,0.0,0.0,0.0,0.0,0.0,0.0,0.0,0.0,0.0,0.0,0.0,0.0,0.0,0.0,0.0,0.0,0.0,0.0,0.0],[0.0,0.0,0.0,0.0,0.0,0.0,0.0,0.0,0.0,0.0,0.0,0.0,0.0,0.0,0.0,0.0,0.0,0.0,0.0,0.0,0.0,0.0,0.0,0.0,0.0,0.0,0.0,0.0,0.0,0.0,0.0,0.0,0.0,0.2736,0.3598,0.3531,0.378,0.3145,0.0],[0.0,0.0,0.0,0.0,0.0,0.0,0.0,0.0,0.0,0.0,0.0,0.0,0.0,0.0,0.0,0.0,0.0,0.0,0.0,0.0,0.0,0.0,0.0,0.0,0.0,0.0,0.0,0.0,0.0,0.0,0.0,0.0,0.0,0.0,0.2933,0.3522,0.0,0.0,0.0],[0.0,0.0,0.0,0.0,0.0,0.0,0.0,0.0,0.0,0.0,0.0,0.0,0.305,0.3975,0.4216,0.4152,0.4562,0.4227,0.4508,0.4039,0.4931,0.5315,0.5462,0.4766,0.2796,0.0,0.0,0.0,0.0,0.0,0.0,0.0,0.0,0.0,0.0,0.0,0.0,0.0,0.0],[0.0,0.0,0.0,0.0,0.0,0.0,0.0,0.0438,0.2518,0.2528,0.239,0.2818,0.0,0.0,0.0,0.0,0.0,0.0,0.0,0.0,0.0,0.0,0.0,0.0,0.0,0.0,0.0,0.0,0.0,0.0,0.0,0.0,0.0,0.0,0.0,0.0,0.0,0.0,0.0],[0.0,0.0,0.0,0.0,0.0,0.0,0.0,0.0,0.0,0.0,0.0,0.0,0.0,0.0,0.0,0.0,0.0,0.0,0.0,0.0,0.0,0.0,0.0,0.0,0.0,0.0,0.0,0.0,0.0,0.0,0.0,0.0826,0.1148,0.0969,0.0392,0.0,0.0,0.0,0.0],[0.0,0.0,0.2549,0.2394,0.2124,0.1793,0.1796,0.1305,0.1027,0.1423,0.1078,0.0988,0.0633,0.0482,0.0424,0.1141,0.1233,0.0953,0.0601,0.0451,0.0,0.0,0.0,0.0,0.0,0.0,0.0,0.0,0.0,0.0,0.0,0.0,0.0,0.0,0.0,0.0,0.0,0.0,0.0],[0.0,0.0,0.0,0.0,0.0,0.0,0.0,0.0,0.0,0.0,0.0,0.0,0.0,0.0,0.0,0.0,0.0,0.1344,0.1682,0.1989,0.2507,0.3507,0.4354,0.4044,0.3101,0.2971,0.3224,0.312,0.0,0.0,0.0,0.0,0.0,0.0,0.0,0.0,0.0,0.0,0.0],[0.0,0.8005,0.8475,0.9103,0.6842,0.3149,0.0,0.0,0.0,0.0,0.0,0.0,0.0,0.0,0.0,0.0,0.0,0.0,0.0,0.0,0.0,0.0,0.0,0.0,0.0,0.0,0.0,0.0,0.0,0.0,0.0,0.0,0.0,0.0,0.0,0.0,0.0,0.0,0.0],[0.0,0.0,0.0,0.0,0.0,0.0,0.0,0.0,0.0,0.0,0.0,0.0,0.0,0.0,0.0,0.0,0.0,0.1074,0.0,0.0,0.0,0.0,0.0,0.0,0.0,0.0,0.0,0.0,0.0,0.0,0.0,0.0,0.0,0.0,0.0,0.0,0.0,0.0,0.0],[0.0,0.0607,0.0587,0.0599,0.0409,0.0,0.0,0.0,0.0,0.0,0.0,0.0,0.0,0.0,0.0,0.0,0.0,0.0,0.0,0.0,0.0,0.0,0.0,0.0,0.0,0.0,0.0,0.0,0.0,0.0,0.0,0.0,0.0,0.0,0.0,0.0,0.0,0.0,0.0],[0.0,0.0,0.0,0.0,0.0,0.0,0.0,0.0,0.0986,0.1033,0.0954,0.0,0.0,0.0,0.0,0.0,0.0,0.0,0.0,0.0,0.0,0.0,0.0,0.0,0.0,0.0,0.0,0.0,0.0,0.0,0.0,0.0,0.0,0.0,0.0,0.0,0.0,0.0,0.0],[0.0,0.0,0.0,0.9875,0.6377,0.3498,0.0752,0.0713,0.0666,0.0,0.0,0.0,0.0,0.0,0.0,0.0,0.0,0.0,0.0,0.0,0.0,0.0,0.0,0.0,0.0,0.0,0.0,0.0,0.0,0.0,0.0,0.0,0.0,0.0,0.0,0.0,0.0,0.0,0.0],[0.4443,0.3841,0.3922,0.2283,0.2461,0.0,0.0,0.0,0.0,0.0,0.0,0.0,0.0,0.0,0.0,0.0,0.0,0.0,0.0,0.0,0.0,0.0,0.0,0.0,0.0,0.0,0.0,0.0,0.0,0.0,0.0,0.0,0.0,0.0,0.0,0.0,0.0,0.0,0.0],[0.0,0.0,0.0,0.1335,2.4494,2.3868,2.3628,2.051,1.9651,1.8598,1.6232,1.3453,4.4405,4.7285,4.2224,1.3644,1.0304,0.9531,0.4576,0.434,0.0,0.0,0.0,0.0,0.0,0.0,0.0,0.0,0.0,0.0,0.0,0.0,0.0,0.0,0.0,0.0,0.0,0.0,0.0],[0.0,0.258,0.3353,0.3414,0.478,0.4944,0.2683,0.1697,0.0,0.0,0.0,0.0,0.0,0.0,0.0,0.0,0.0,0.0,0.0,0.0,0.0,0.0,0.0,0.0,0.0,0.0,0.0,0.0,0.0,0.0,0.0,0.0,0.0,0.0,0.0,0.0,0.0,0.0,0.0],[0.1424,0.0571,0.0,0.0,0.0,0.0,0.0,0.0,0.0,0.0,0.0,0.0,0.0,0.0,0.0,0.0,0.0,0.0,0.0,0.0,0.0,0.0,0.0,0.0,0.0,0.0,0.0,0.0,0.0,0.0,0.0,0.0,0.0,0.0,0.0,0.0,0.0,0.0,0.0],[0.3522,0.3595,0.2938,0.2292,0.3059,0.3415,0.4711,0.6633,0.4943,0.417,0.1979,0.2969,0.3083,0.3955,0.4587,0.3834,0.0,0.0,0.0,0.0,0.0,0.0,0.0,0.0,0.0,0.0,0.0,0.0,0.0,0.0,0.0,0.0,0.0,0.0,0.0,0.0,0.0,0.0,0.0],[0.0,0.0,0.0,0.0,0.0,0.0,0.0,0.0,0.0,0.0,0.1867,0.2273,0.2753,0.2265,0.2232,0.1544,0.0,0.0,0.0,0.0,0.0,0.0,0.0,0.0,0.0,0.0,0.0,0.0,0.0,0.0,0.0,0.0,0.0,0.0,0.0,0.0,0.0,0.0,0.0],[0.4091,0.4258,0.514,0.5428,0.5121,0.2505,0.0,0.0,0.0,0.0,0.0,0.0,0.0,0.0,0.0,0.0,0.0,0.0,0.0,0.0,0.0,0.0,0.0,0.0,0.0,0.0,0.0,0.0,0.0,0.0,0.0,0.0,0.0,0.0,0.0,0.0,0.0,0.0,0.0],[0.4042,0.4006,0.296,0.2246,0.3777,0.4166,0.6716,0.6425,0.5022,0.2489,0.1125,0.0863,0.0646,0.0433,0.0387,0.0274,0.0179,0.0095,0.0,0.0,0.0,0.0,0.0,0.0,0.0,0.0,0.0,0.0,0.0,0.0,0.0,0.0,0.0,0.0,0.0,0.0,0.0,0.0,0.0],[0.0,0.0,0.0,0.0,0.0,0.0,0.0,0.0,0.0,0.0,0.0,0.0,0.0,0.0,0.0,0.0,0.0,0.0,0.0,0.0,0.0,0.0,0.0,0.0,0.0,0.0,0.0,0.0,0.0,0.0,0.0,0.0,0.0,0.0,0.0,0.0,0.2323,0.2391,0.0],[0.0752,0.0668,0.0703,0.0,0.0,0.0,0.0,0.0,0.0,0.0,0.0,0.0,0.0,0.0,0.0,0.0,0.0,0.0,0.0,0.0,0.0,0.0,0.0,0.0,0.0,0.0,0.0,0.0,0.0,0.0,0.0,0.0,0.0,0.0,0.0,0.0,0.0,0.0,0.0],[1.1053,0.8642,1.1428,1.2571,0.0,0.0,0.0,0.0,0.0,0.0,0.0,0.0,0.0,0.0,0.0,0.0,0.0,0.0,0.0,0.0,0.0,0.0,0.0,0.0,0.0,0.0,0.0,0.0,0.0,0.0,0.0,0.0,0.0,0.0,0.0,0.0,0.0,0.0,0.0],[0.0,0.0,0.0,0.0,0.0,0.0,0.0,0.0,0.0,0.0,0.0,0.0,0.0,0.0,0.0,0.0,0.0,0.2729,0.2598,0.3902,0.7214,0.7763,0.6213,0.5429,0.3791,0.2375,0.0,0.0,0.0,0.0,0.0,0.0,0.0,0.0,0.0,0.0,0.0,0.0,0.0],[1.5037,1.2382,0.9728,0.3268,0.0,0.0,0.0,0.0,0.0,0.0,0.0,0.0,0.0,0.0,0.0,0.0,0.0,0.0,0.0,0.0,0.0,0.0,0.0,0.0,0.0,0.0,0.0,0.0,0.0,0.0,0.0,0.0,0.0,0.0,0.0,0.0,0.0,0.0,0.0],[0.0,0.6292,0.565,0.5305,0.4417,0.1982,0.1725,0.0,0.0,0.0,0.0,0.0,0.0,0.0,0.0,0.0,0.0,0.0,0.0,0.0,0.0,0.0,0.0,0.0,0.0,0.0,0.0,0.0,0.0,0.0,0.0,0.0,0.0,0.0,0.0,0.0,0.0,0.0,0.0],[0.2285,0.2418,0.2855,0.4414,0.6211,0.3066,0.0478,0.0,0.0,0.0,0.0,0.0,0.0,0.0,0.0,0.0,0.0,0.0,0.0,0.0,0.0,0.0,0.0,0.0,0.0,0.0,0.0,0.0,0.0,0.0,0.0,0.0,0.0,0.0,0.0,0.0,0.0,0.0,0.0],[0.0,0.0,0.0,0.0,0.0,0.0,0.0,0.0,0.0,0.0,0.0,0.0,0.0,0.0,0.0,0.0,0.0,0.0,0.0,0.0,0.0,0.0,0.0,0.0,0.3072,0.2998,0.3176,0.4433,0.2844,0.4046,0.342,0.3108,0.2476,0.0,0.0,0.0,0.0,0.0,0.0],[0.1649,0.159,0.0941,0.0,0.0,0.0,0.0,0.0,0.0,0.0,0.0,0.0,0.0,0.0,0.0,0.0,0.0,0.0,0.0,0.0,0.0,0.0,0.0,0.0,0.0,0.0,0.0,0.0,0.0,0.0,0.0,0.0,0.0,0.0,0.0,0.0,0.0,0.0,0.0],[0.2358,0.236,0.2309,0.2049,0.2068,0.1361,0.1103,0.1049,0.2076,0.2278,0.1684,0.1587,0.2591,0.2021,0.1878,0.1609,0.0328,0.0,0.0,0.0,0.0,0.0,0.0,0.0,0.0,0.0,0.0,0.0,0.0,0.0,0.0,0.0,0.0,0.0,0.0,0.0,0.0,0.0,0.0],[0.0,0.0,0.0,0.0,0.0,0.0,0.0,0.0,0.0,0.0,0.0,0.0,0.0,0.0,0.0,0.0,0.0,0.0,0.4289,0.5973,0.0,0.0,0.0,0.0,0.0,0.0,0.0,0.0,0.0,0.0,0.0,0.0,0.0,0.0,0.0,0.0,0.0,0.0,0.0],[0.0,0.0,0.0,0.0,0.0,0.0,0.0,0.0,0.0,0.0,0.11,0.2512,0.2793,0.1991,0.1604,0.2716,0.2608,0.233,0.2173,0.2155,0.2255,0.1736,0.1392,0.1175,0.1123,0.1309,0.0,0.0,0.0,0.0,0.0,0.0,0.0,0.0,0.0,0.0,0.0,0.0,0.0],[0.0,0.0,0.0,0.0379,0.0411,0.0706,0.0468,0.0381,0.0281,0.0,0.0,0.0,0.0,0.0,0.0,0.0,0.0,0.0,0.0,0.0,0.0,0.0,0.0,0.0,0.0,0.0,0.0,0.0,0.0,0.0,0.0,0.0,0.0,0.0,0.0,0.0,0.0,0.0,0.0],[0.0,0.0,0.0,0.0,0.0631,0.0,0.0,0.0,0.0,0.0,0.0,0.0,0.0,0.0,0.0,0.0,0.0,0.0,0.0,0.0,0.0,0.0,0.0,0.0,0.0,0.0,0.0,0.0,0.0,0.0,0.0,0.0,0.0,0.0,0.0,0.0,0.0,0.0,0.0],[0.0,0.0,0.0,0.0,0.0,0.0,0.0,0.0,0.0,0.0,0.0,0.0,0.0,0.0,0.0,0.0,0.0,0.0425,0.171,0.6335,0.0,0.0,0.0,0.0,0.0,0.0,0.0,0.0,0.0,0.3301,0.3811,0.2836,0.3114,0.2362,0.3296,0.0,0.0,0.0,0.0],[0.0,0.0,0.0,0.0,0.0,0.1358,0.2809,0.2507,0.2153,0.1547,0.0,0.0,0.0,0.0,0.0,0.0,0.0,0.0,0.0,0.0,0.0,0.0,0.0,0.0,0.0,0.0,0.0,0.0,0.0,0.0,0.0,0.0,0.0,0.0,0.0,0.0,0.0,0.0,0.0],[0.0,0.0,0.0,0.0,0.0,0.0,0.0,0.3046,0.3113,0.2024,0.1814,0.1572,0.1464,0.1476,0.1441,0.0,0.0,0.0,0.0,0.0,0.0,0.0,0.0,0.0,0.0,0.0,0.0,0.0,0.0,0.0,0.0,0.0,0.0,0.0,0.0,0.0,0.0,0.0,0.0],[0.0,0.0,0.0,0.0,0.0,0.0,0.0,0.0598,0.0757,0.0,0.0,0.0,0.0,0.0,0.0,0.0,0.0,0.0,0.0,0.0,0.0,0.0,0.0,0.0,0.0,0.0,0.0,0.0,0.0,0.0,0.0,0.0,0.0,0.0,0.0,0.0,0.0,0.0,0.0],[0.271,0.3192,0.3145,0.3333,0.3364,0.256,0.2007,0.0,0.0,0.0,0.0,0.0,0.0,0.0,0.0,0.0,0.0,0.0,0.0,0.0,0.0,0.0,0.0,0.0,0.0,0.0,0.0,0.0,0.0,0.0,0.0,0.0,0.0,0.0,0.0,0.0,0.0,0.0,0.0],[0.0,0.0,0.0,0.0,0.0,0.0,0.0,0.0,0.0,0.0,0.0,0.0,0.0,0.0,0.0,0.0,0.0,0.0522,0.2405,0.3166,0.3987,0.5314,0.5781,1.1441,1.0908,0.6897,0.0,0.0,0.0,0.0,0.0,0.0,0.0,0.0,0.0,0.0,0.0,0.0,0.0],[0.0,0.0,0.0,0.0,0.0,0.0,0.0,0.0,0.0,0.3923,0.4636,0.4484,0.3225,0.4167,0.2442,0.1596,0.2451,0.2108,0.1672,0.0,0.0,0.0,0.0,0.0,0.0,0.0,0.0,0.0,0.0,0.0,0.0,0.0,0.0,0.0,0.0,0.0,0.0,0.0,0.0],[0.0,0.0,0.0,0.0,0.0,0.0,0.0,0.0,0.0,0.0,0.0,0.0,0.0,0.0,0.0,0.0,0.0,0.0,0.0,0.1422,0.0,0.0,0.0,0.0,0.0,0.0,0.0,0.0,0.0,0.0,0.0,0.0,0.0,0.0,0.0,0.0,0.0,0.0,0.0],[0.0,0.0,0.0207,0.0144,0.0136,0.0251,0.0,0.3608,0.2854,0.0256,0.0,0.0,0.0,0.0,0.0,0.2819,0.3695,0.2924,0.2962,0.0,0.0,0.0,0.0,0.0,0.0,0.0,0.0,0.0,0.0,0.0,0.0,0.0,0.0,0.0,0.0,0.0,0.0,0.0,0.0],[0.0,0.0,0.0,0.0,0.0,0.0,0.0,0.0,0.0694,0.0429,0.0,0.0,0.0,0.0,0.0,0.0,0.0,0.0,0.0,0.0,0.0,0.0,0.0,0.0,0.0,0.0,0.0,0.0,0.0,0.0,0.0,0.0,0.0,0.0,0.0,0.0,0.0,0.0,0.0],[0.0,0.0,0.0,0.0,0.0,0.0,0.0,0.0,0.0,0.0,0.0,0.0,0.0,0.0,0.0,0.0,0.0,0.0,0.0,0.0,0.0,0.0,0.0,0.3661,0.268,0.1867,0.1302,0.1408,0.1632,0.2411,0.2352,0.1536,0.0662,0.0,0.0,0.0,0.0,0.0,0.0],[0.0405,0.0,0.0,0.0,0.0,0.0,0.0,0.0,0.0,0.0,0.0,0.0,0.0,0.0,0.0,0.0,0.0,0.0,0.0,0.0,0.0,0.0,0.0,0.0,0.0,0.0,0.0,0.0,0.0,0.0,0.0,0.0,0.0,0.0,0.0,0.0,0.0,0.0,0.0],[1.0755,1.0431,0.0,0.0,0.0,0.0,0.0,0.0,0.0,0.0,0.0,0.0,0.0,0.0,0.0,0.0,0.0,0.0,0.0,0.0,0.0,0.0,0.0,0.0,0.0,0.0,0.0,0.0,0.0,0.0,0.0,0.0,0.0,0.0,0.0,0.0,0.0,0.0,0.0],[0.6431,0.545,0.7322,0.7502,0.6487,0.0,0.0,0.0,0.0,0.0,0.0,0.0,0.0,0.0,0.0,0.0,0.0,0.0,0.0,0.0,0.0,0.0,0.0,0.0,0.0,0.0,0.0,0.0,0.0,0.0,0.0,0.0,0.0,0.0,0.0,0.0,0.0,0.0,0.0],[0.0,0.0,0.0,0.0,0.0,0.0,0.0,0.0,0.0,0.6298,1.0073,1.0113,0.8664,1.0019,1.2618,0.3585,0.3701,0.348,0.507,0.0,0.0,0.0,0.0,0.0,0.0,0.0,0.0,0.0,0.0,0.0,0.0,0.0,0.0,0.0,0.0,0.0,0.0,0.0,0.0],[0.1869,0.1897,0.1358,0.107,0.0,0.0,0.0,0.0,0.0,0.0,0.0,0.0,0.0,0.0,0.0,0.0,0.0,0.0,0.0,0.0,0.0,0.0,0.0,0.0,0.0,0.0,0.0,0.0,0.0,0.0,0.0,0.0,0.0,0.0,0.0,0.0,0.0,0.0,0.0],[0.0,0.0,0.0,0.0,0.0,0.0,0.0,0.0605,0.1881,0.1795,0.1419,0.1722,0.2019,0.1799,0.158,0.0,0.0,0.0,0.0,0.0,0.0,0.0,0.0,0.0,0.0,0.0,0.0,0.0,0.0,0.0,0.0,0.0,0.0,0.0,0.0,0.0,0.0,0.0,0.0],[0.0,0.0,0.0,0.0,0.0,0.0,0.0,0.0,0.0,0.0,0.0,0.0,0.0,0.0,0.0,0.2917,0.2649,0.251,0.2581,0.2728,0.1578,0.1765,0.1582,0.0784,0.0,0.0,0.0,0.0,0.0,0.0,0.0,0.0,0.0,0.0,0.0,0.0,0.0,0.0,0.0],[0.3099,0.3319,0.1944,0.1547,0.1334,0.1458,0.1542,0.0,0.0,0.0,0.0,0.0,0.0,0.0,0.0,0.0,0.0,0.0,0.0,0.0,0.0,0.0,0.0,0.0,0.0,0.0,0.0,0.0,0.0,0.0,0.0,0.0,0.0,0.0,0.0,0.0,0.0,0.0,0.0],[0.0,0.0,0.0,0.0,0.0,0.0,0.0,0.0,0.1172,0.0686,0.0,0.0,0.0,0.0,0.0,0.0,0.0,0.0,0.0,0.0,0.0,0.0,0.0,0.0,0.0,0.0,0.0,0.0,0.0,0.0,0.0,0.0,0.0,0.0,0.0,0.0,0.0,0.0,0.0],[0.1373,0.156,0.1013,0.0,0.0,0.0,0.0,0.0,0.0,0.0,0.0,0.0,0.0,0.0,0.0,0.0,0.0,0.0,0.0,0.0,0.0,0.0,0.0,0.0,0.0,0.0,0.0,0.0,0.0,0.0,0.0,0.0,0.0,0.0,0.0,0.0,0.0,0.0,0.0],[0.0,0.0,0.0,0.0,0.0,0.0,0.0,0.0,0.1808,0.1951,0.0,0.0,0.0,0.0,0.0,0.0,0.0,0.0,0.0,0.0,0.0,0.0,0.0,0.0,0.0,0.0,0.0,0.0,0.0,0.0,0.0,0.0,0.0,0.0,0.0,0.0,0.0,0.0,0.0],[0.0,0.0,0.0,0.0,0.0,0.0,0.0319,0.0226,0.0297,0.0294,0.0,0.0,0.0,0.0,0.0,0.0,0.0,0.0,0.0,0.0,0.0,0.0,0.0,0.0,0.0,0.0,0.0,0.0,0.0,0.0,0.0,0.0,0.0,0.0,0.0,0.0,0.0,0.0,0.0],[0.0,0.0,0.0,0.0,0.0,0.0,0.0,0.0,0.0,0.0,0.0,0.0,0.0,0.0,0.0,0.2002,0.1945,0.2116,0.1533,0.0,0.0,0.0,0.0,0.0,0.0,0.0,0.0,0.0,0.0,0.0,0.0,0.0,0.0,0.0,0.0,0.0,0.0,0.0,0.0],[0.0,0.0,0.0,0.0,0.0,0.0,0.0,0.0,0.0,0.0,0.0,0.0,0.0,0.0,0.0,0.0,0.0,0.0,0.0,0.0,0.0,0.0,0.0,0.0,0.0,0.0,0.0,0.0,0.0,0.0,0.35,0.2954,0.0,0.0,0.0,0.0,0.0,0.0,0.0],[0.0,0.0,0.0,0.0,0.0,0.0,0.0,0.0,0.0,0.0,0.0,0.0,0.0,0.0,0.0,0.0,0.2419,0.0335,0.0514,0.0525,0.103,0.147,0.3814,0.4215,0.4162,0.3882,0.4528,0.5909,0.38,0.5261,0.3367,0.0,0.0,0.0,0.0,0.0,0.0,0.0,0.0],[1.5214,1.4863,1.2563,0.0,0.0,0.0,0.0,0.0,0.0,0.0,0.0,0.0,0.0,0.0,0.0,0.0,0.0,0.0,0.0,0.0,0.0,0.0,0.0,0.0,0.0,0.0,0.0,0.0,0.0,0.0,0.0,0.0,0.0,0.0,0.0,0.0,0.0,0.0,0.0],[0.0,0.0,0.0,0.0,0.0,0.0,0.0,0.0,0.0,0.0,0.0,0.0,0.0,0.0,0.0,0.0,0.0,0.0,0.0,0.0,0.2235,0.9358,0.9773,1.1695,1.0852,0.9331,0.9583,1.0319,0.8535,0.8333,1.052,1.2585,1.3391,1.4556,1.6624,1.6145,1.0843,0.0,0.0],[0.5686,0.4925,0.5381,0.5652,0.5851,0.5514,0.5166,0.4565,0.468,0.4781,0.4921,0.3873,0.3082,0.2744,0.2989,0.3745,0.3948,0.3757,0.2886,0.3303,0.0,0.0,0.0,0.0,0.0,0.0,0.0,0.0,0.0,0.0,0.0,0.0,0.0,0.0,0.0,0.0,0.0,0.0,0.0],[0.0,0.0,0.0,0.0,0.0,0.0,0.0,0.0,0.0,0.0,0.0,0.0,0.0,0.0,0.0,0.0,0.0,0.0,0.0,0.4327,0.5492,0.5545,0.6746,0.5047,0.5771,0.6516,0.6321,0.6212,0.56,0.6825,0.5757,0.3278,0.453,0.0,0.0,0.0,0.0,0.0,0.0],[0.0,0.0,0.0,0.0,0.137,0.1434,0.0,0.0,0.1265,0.1259,0.1355,0.0,0.0,0.0,0.0,0.0,0.0,0.0,0.0,0.0,0.0,0.0,0.0,0.0,0.0,0.0,0.0,0.0,0.0,0.0,0.0,0.0,0.0,0.0,0.0,0.0,0.0,0.0,0.0],[0.1402,0.2534,0.2197,0.0,0.0,0.0,0.0,0.0,0.0,0.0,0.0,0.0,0.0,0.0,0.0,0.0,0.0,0.0,0.0,0.0,0.0,0.0,0.0,0.0,0.0,0.0,0.0,0.0,0.0,0.0,0.0,0.0,0.0,0.0,0.0,0.0,0.0,0.0,0.0],[1.3088,1.3264,1.4384,1.4042,1.3832,1.3183,1.2365,1.1573,1.1,0.7192,0.218,0.1913,0.305,0.3969,0.3082,0.405,0.4175,0.5565,0.5865,0.6143,0.6001,0.519,0.2419,0.0,0.0,0.0,0.0,0.0,0.0,0.0,0.0,0.0,0.0,0.0,0.0,0.0,0.0,0.0,0.0],[0.128,0.2023,0.2081,0.1871,0.0,0.0,0.0,0.0,0.0,0.0,0.0,0.0,0.0,0.0,0.0,0.0,0.0,0.0,0.0,0.0,0.0,0.0,0.0,0.0,0.0,0.0,0.0,0.0,0.0,0.0,0.0,0.0,0.0,0.0,0.0,0.0,0.0,0.0,0.0],[0.0,0.0,0.0,0.0,0.0,0.0,0.0,0.0,0.0,0.0,0.0,0.0,0.0,0.0,0.0,0.07,0.0,0.0,0.0,0.0,0.0,0.0,0.0,0.0,0.0,0.0,0.0,0.0,0.0,0.0,0.0,0.0,0.0,0.0,0.0,0.0,0.0,0.0,0.0],[0.315,1.2918,1.0889,1.32,1.396,1.1511,1.225,1.2691,1.2658,1.1876,1.1032,1.3297,1.1724,1.153,1.1745,0.5615,0.5678,0.5488,0.0,0.0,0.0,0.3877,0.3588,0.0,0.0,0.0,0.0,0.0,0.0,0.0,0.0,0.0,0.0,0.0,0.0,0.0,0.0,0.0,0.0],[0.0,0.0,0.0,0.0,0.0,0.0,0.0,0.0,0.0,0.0,0.0,0.0,0.0,0.0,0.0,0.0,0.0,0.0,0.0,0.0,0.0,0.0,0.0,0.0,0.0,0.0,0.0,0.0,0.0,0.0,0.0,1.0226,0.9329,0.0,0.0,0.0,0.0,0.0,0.0],[1.3308,1.4307,2.9012,2.9894,3.0702,3.4766,3.3384,1.8639,1.7849,1.8172,1.8594,1.7364,1.5607,1.6209,1.4249,1.3102,1.3942,0.9812,1.0418,0.0,0.0,0.0,0.0,0.0,0.0,0.0,0.0,0.0,0.0,0.0,0.0,0.0,0.0,0.0,0.0,0.0,0.0,0.0,0.0],[0.0,0.0,0.0,0.0,0.0,0.0,0.0,0.0,0.0,0.0,0.0,0.0,0.0,0.0,0.0,0.0,0.0,0.0,0.0,0.0,0.0,0.0,0.0,0.0,0.0,0.0,0.0,0.0,0.0,0.0,0.0,0.0,0.0,0.0,0.0,0.5542,0.444,0.765,0.0],[0.0,0.0,0.0,0.0,0.1576,0.1156,0.1245,0.1259,0.0,0.0,0.0,0.0,0.0,0.0,0.0,0.0,0.0,0.0,0.0,0.0,0.0,0.0,0.0,0.0,0.0,0.0,0.0,0.0,0.0,0.0,0.0,0.0,0.0,0.0,0.0,0.0,0.0,0.0,0.0],[0.0,0.0,0.0,0.0,0.0,0.0,0.0,0.0,0.0,0.0,0.0,0.0,0.0,0.0,0.0,0.0644,0.0492,0.0398,0.0299,0.0325,0.0406,0.0,0.0,0.0,0.0,0.0,0.0,0.0,0.0,0.0,0.0,0.0,0.0,0.0,0.0,0.0,0.0,0.0,0.0],[0.0,0.0,0.0999,0.1195,0.109,0.1119,0.1341,0.0937,0.0971,0.2726,0.3914,0.5943,0.0,0.0,0.0,0.0,0.0,0.0,0.0,0.0,0.0,0.0,0.0,0.0,0.0,0.0,0.0,0.0,0.0,0.0,0.0,0.0,0.0,0.0,0.0,0.0,0.0,0.0,0.0],[0.1478,0.1608,0.2445,0.0,0.0,0.0,0.0,0.0,0.0,0.0,0.0,0.0,0.0,0.0,0.0,0.0,0.0,0.0,0.0,0.0,0.0,0.0,0.0,0.0,0.0,0.0,0.0,0.0,0.0,0.0,0.0,0.0,0.0,0.0,0.0,0.0,0.0,0.0,0.0],[0.8859,0.8966,0.6735,0.0307,0.0,0.0,0.0,0.0,0.0,0.0,0.0,0.0,0.0,0.0,0.0,0.0,0.0,0.0,0.0,0.0,0.0,0.0,0.0,0.0,0.0,0.0,0.0,0.0,0.0,0.0,0.0,0.0,0.0,0.0,0.0,0.0,0.0,0.0,0.0],[0.0764,0.1238,0.1009,0.1725,0.144,0.1847,0.22,0.3002,0.1159,0.0785,0.0808,0.0747,0.0214,0.0203,0.0184,0.0,0.0,0.0,0.0,0.0,0.0,0.0,0.0,0.0,0.0,0.0,0.0,0.0,0.0,0.0,0.0,0.0,0.0,0.0,0.0,0.0,0.0,0.0,0.0],[0.0,0.0,0.0,0.4404,0.4282,0.5759,0.6021,0.5854,0.4563,0.4463,0.4331,0.4721,0.4128,0.4607,0.5918,0.7962,0.8488,0.6939,0.8131,0.7999,0.8787,0.733,0.7734,0.6006,0.0,0.0,0.0,0.0,0.0,0.0,0.0,0.0,0.0,0.0,0.0,0.0,0.0,0.0,0.0],[0.1732,0.163,0.1356,0.0292,0.0,0.0,0.0,0.0,0.0,0.0,0.0,0.0,0.0,0.0,0.0,0.0,0.0,0.0,0.0,0.0,0.0,0.0,0.0,0.0,0.0,0.0,0.0,0.0,0.0,0.0,0.0,0.0,0.0,0.0,0.0,0.0,0.0,0.0,0.0],[0.0,0.0,0.0,0.0,0.0,0.0,0.0,0.0,0.0,0.0,0.0,0.0,0.0,0.0,0.0,0.0,0.0,0.0,0.0,0.083,0.0691,0.0655,0.0832,0.0561,0.0573,0.2453,0.3265,0.2596,0.2596,0.2221,0.2204,0.086,0.0345,0.0,0.0,0.0,0.0,0.0,0.0],[0.0,0.0691,0.0677,0.06,0.0555,0.0402,0.0,0.0,0.0,0.0,0.0,0.0,0.0,0.0,0.0,0.0,0.0,0.0,0.0,0.0,0.0,0.0,0.0,0.0,0.0,0.0,0.0,0.0,0.0,0.0,0.0,0.0,0.0,0.0,0.0,0.0,0.0,0.0,0.0],[0.1347,0.1414,0.1244,0.1198,0.0,0.0,0.0,0.0,0.0,0.0,0.0,0.0,0.0,0.0,0.0,0.0,0.0,0.0,0.0,0.0,0.0,0.0,0.0,0.0,0.0,0.0,0.0,0.0,0.0,0.0,0.0,0.0,0.0,0.0,0.0,0.0,0.0,0.0,0.0],[0.0,0.0,0.0,0.0,0.0,0.0,0.0,0.0,0.0,0.0,0.0,0.0,0.0,0.0,0.0,0.0,0.0,0.0,0.0,0.0,0.0,0.3024,0.0,0.0,0.0,0.0,0.0,0.0,0.0,0.0,0.0,0.0,0.0,0.0,0.0,0.0,0.0,0.0,0.0],[0.8756,0.5403,0.5211,0.562,0.5819,0.1532,0.0,0.0,0.0,0.0,0.0,0.0,0.0,0.0,0.0,0.0,0.0,0.0,0.0,0.0,0.0,0.0,0.0,0.0,0.0,0.0,0.0,0.0,0.0,0.0,0.0,0.0,0.0,0.0,0.0,0.0,0.0,0.0,0.0],[2.2891,1.6653,1.5643,1.3477,0.9175,0.287,0.0,0.0,0.0,0.0,0.0,0.0,0.0,0.0,0.0,0.3553,0.0,0.0,0.0,0.0,0.0,0.0,0.0,0.0,0.0,0.0,0.0,0.0,0.0,0.0,0.0,0.0,0.0,0.0,0.0,0.0,0.0,0.0,0.0],[0.0,0.0,0.0,0.0,0.0,0.0,0.0,0.0,0.2984,0.3032,0.3107,0.2746,0.2347,0.2249,0.2295,0.0,0.0,0.0,0.0,0.0,0.0,0.0,0.0,0.0,0.0,0.0,0.0,0.0,0.0,0.0,0.0,0.0,0.0,0.0,0.0,0.0,0.0,0.0,0.0],[0.1888,0.1781,0.1689,0.1813,0.0,0.0,0.0,0.0,0.0,0.0,0.0,0.0,0.0,0.0,0.0,0.0,0.0,0.0,0.0,0.0,0.0,0.0,0.0,0.0,0.0,0.0,0.0,0.0,0.0,0.0,0.0,0.0,0.0,0.0,0.0,0.0,0.0,0.0,0.0],[0.1983,0.1803,0.0,0.0,0.0,0.0,0.2712,0.3275,0.2444,0.0,0.0,0.0,0.0,0.0,0.0,0.0,0.0,0.0,0.0,0.0,0.4843,0.6387,0.575,0.6732,0.0,0.0,0.0,0.0,0.0,0.0,0.0,0.0,0.0,0.0,0.0,0.0,0.0,0.0,0.0],[0.0,0.0,0.0,0.0,0.0,0.0,0.0,0.0,0.0315,0.0378,0.0,0.0,0.0,0.0,0.0,0.0,0.0,0.0,0.0,0.0,0.0,0.0,0.0,0.0,0.0,0.0,0.0,0.0,0.0,0.0,0.0,0.0,0.0,0.0,0.0,0.0,0.0,0.0,0.0],[0.0,0.1194,0.1187,0.1135,0.0999,0.0,0.0,0.0,0.0,0.0,0.0,0.0,0.0,0.0,0.0,0.0,0.0,0.0,0.0,0.0,0.0,0.0,0.0,0.0,0.0,0.0,0.0,0.0,0.0,0.0,0.0,0.0,0.0,0.0,0.0,0.0,0.0,0.0,0.0],[0.0168,0.0116,0.0057,0.0,0.0,0.0,0.0,0.0,0.0,0.0,0.0,0.0,0.0,0.0,0.0,0.0,0.0,0.0,0.0,0.0,0.0,0.0,0.0,0.0,0.0,0.0,0.0,0.0,0.0,0.0,0.0,0.0,0.0,0.0,0.0,0.0,0.0,0.0,0.0],[0.5632,0.2928,0.1307,0.0,0.0,0.0,0.0,0.0,0.0,0.0,0.0,0.0,0.0,0.0,0.0,0.0,0.0,0.0,0.0,0.0,0.0,0.0,0.0,0.0,0.0,0.0,0.0,0.0,0.0,0.0,0.0,0.0,0.0,0.0,0.0,0.0,0.0,0.0,0.0],[0.0,0.0,0.1831,0.1423,0.1307,0.1371,0.0,0.0,0.0,0.0,0.0,0.0,0.0,0.0,0.0,0.0,0.0,0.0,0.0,0.0,0.0,0.0,0.0,0.0,0.0,0.0,0.0,0.0,0.0,0.0,0.0,0.0,0.0,0.0,0.0,0.0,0.0,0.0,0.0],[0.0,0.0,0.0,1.0968,0.8552,0.6867,0.6321,0.605,0.8697,0.7352,0.6382,0.7824,1.0157,0.6421,0.8975,0.6618,0.0,0.0,0.0,0.0,0.0,0.0,0.0,0.0,0.0,0.0,0.0,0.0,0.0,0.0,0.0,0.0,0.0,0.0,0.0,0.0,0.0,0.0,0.0],[0.0,0.0764,0.069,0.0696,0.0654,0.0887,0.0,0.0,0.0,0.0,0.0,0.0,0.0,0.0,0.0,0.0,0.0,0.0,0.0,0.0,0.0,0.0,0.0,0.0,0.0,0.0,0.0,0.0,0.0,0.0,0.0,0.0,0.0,0.0,0.0,0.0,0.0,0.0,0.0],[0.2336,0.2055,0.1303,0.1337,0.0,0.0,0.0,0.0,0.0,0.0,0.0,0.0,0.0,0.0,0.0,0.0,0.0,0.0,0.0,0.0,0.0,0.0,0.0,0.0,0.0,0.0,0.0,0.0,0.0,0.0,0.0,0.0,0.0,0.0,0.0,0.0,0.0,0.0,0.0],[0.106,0.103,0.0739,0.0,0.0,0.0,0.0,0.0,0.0,0.0,0.0,0.0,0.0,0.0,0.0,0.0,0.0,0.0,0.0,0.0,0.0,0.0,0.0,0.0,0.0,0.0,0.0,0.0,0.0,0.0,0.0,0.0,0.0,0.0,0.0,0.0,0.0,0.0,0.0],[0.18,0.0,0.0,0.0,0.0,0.0,0.0,0.0,0.0,0.0,0.0,0.0,0.0,0.0,0.0,0.0,0.0,0.0,0.0,0.0,0.0,0.0,0.0,0.0,0.0,0.0,0.0,0.0,0.0,0.0,0.0,0.0,0.0,0.0,0.0,0.0,0.0,0.0,0.0],[0.0605,0.046,0.0365,0.0,0.0,0.0,0.0,0.0,0.0,0.0,0.0,0.0,0.0,0.0,0.0,0.0,0.0,0.0,0.0,0.0,0.0,0.0,0.0,0.0,0.0,0.0,0.0,0.0,0.0,0.0,0.0,0.0,0.0,0.0,0.0,0.0,0.0,0.0,0.0],[0.2892,0.225,0.2256,0.1878,0.0813,0.049,0.1004,0.0646,0.0423,0.0344,0.019,0.0669,0.0352,0.0312,0.0287,0.019,0.0224,0.0,0.0,0.0,0.0,0.0,0.0,0.0,0.0,0.0,0.0,0.0,0.0,0.0,0.0,0.0,0.0,0.0,0.0,0.0,0.0,0.0,0.0],[0.0,0.0,0.0,0.0,0.0,0.0,0.0,0.0,0.0,0.0,0.0,0.0,0.0,0.0,0.0,0.0,0.0,0.0,0.0,0.0,0.0,0.0,0.0,0.0,0.0,0.0853,0.4013,0.4074,0.0,0.0,0.0,0.0,0.0,0.0,0.0,0.0,0.0,0.0,0.0],[0.0,0.0,0.0,0.0,0.2238,0.2469,0.2261,0.2018,0.1962,0.1605,0.126,0.0,0.0,0.0,0.0,0.0,0.0,0.0,0.0,0.0,0.0,0.0,0.0,0.0,0.0,0.0,0.0,0.0,0.0,0.0,0.0,0.0,0.0,0.0,0.0,0.0,0.0,0.0,0.0],[0.4788,0.059,0.0,0.0,0.0,0.0,0.0,0.0,0.0,0.0,0.0,0.0,0.0,0.0,0.0,0.0,0.0,0.0,0.0,0.0,0.0,0.0,0.0,0.0,0.0,0.0,0.0,0.2709,0.6394,0.5551,0.4075,0.0,0.0,0.0,0.0,0.0,0.0,0.0,0.0],[0.0344,0.029,0.0193,0.0157,0.0149,0.0117,0.0137,0.0143,0.0138,0.0,0.0,0.0,0.0,0.0,0.0,0.0,0.0,0.0,0.0,0.0,0.0,0.0,0.0,0.0,0.0,0.0,0.0,0.0,0.0,0.0,0.0,0.0,0.0,0.0,0.0,0.0,0.0,0.0,0.0],[1.0532,0.8493,0.9584,1.0097,0.602,0.5037,0.5382,0.5069,0.4685,0.0,0.0,0.0,0.0,0.0,0.0,0.0,0.0,0.0322,0.0,0.0,0.0,0.0,0.0,0.0,0.0,0.0,0.0,0.0,0.0,0.0,0.0,0.0,0.0,0.0,0.0,0.0,0.0,0.0,0.0],[0.8475,1.0129,0.3007,0.0,0.0,0.0,0.0,0.0,0.0,0.0,0.0,0.0,0.0,0.0,0.0,0.0,0.0,0.0,0.0,0.0,0.0,0.0,0.0,0.0,0.0,0.0,0.0,0.0,0.0,0.0,0.0,0.0,0.0,0.0,0.0,0.0,0.0,0.0,0.0],[0.0,0.0,0.0,0.0,0.0,0.0,0.0,0.0,0.0,0.0,0.0,0.0,0.0,0.0,0.0,0.0,0.0,0.1656,0.1773,0.2444,0.2964,0.3702,0.0,0.0,0.0,0.0,0.0,0.0,0.0,0.0,0.0,0.0,0.0,0.0,0.0,0.0,0.0,0.0,0.0],[0.2998,0.3039,0.2873,0.1741,0.2419,0.3095,0.2902,0.0,0.0,0.0,0.0,0.0,0.0,0.0,0.0,0.0,0.0,0.0,0.0,0.0,0.0,0.0,0.0,0.0,0.0,0.0,0.0,0.0,0.0,0.0,0.0,0.0,0.0,0.0,0.0,0.0,0.0,0.0,0.0],[0.1249,0.0901,0.0596,0.0522,0.0,0.0,0.0,0.0,0.0,0.0,0.0,0.0,0.0,0.0,0.0,0.0,0.0,0.0,0.0,0.0,0.0,0.0,0.0,0.0,0.0,0.0,0.0,0.0,0.0,0.0,0.0,0.0,0.0,0.0,0.0,0.0,0.0,0.0,0.0],[0.0,0.1137,0.0,0.0,0.0,0.0,0.0,0.0,0.0,0.0,0.0,0.0,0.0,0.0,0.0,0.0,0.0,0.0,0.0,0.0,0.0,0.0,0.0,0.0,0.0,0.0,0.0,0.0,0.0,0.0,0.0,0.0,0.0,0.0,0.0,0.0,0.0,0.0,0.0],[0.1803,0.1725,0.1476,0.3859,0.4587,0.4354,0.4443,0.1349,0.2433,0.2585,0.2588,0.2551,0.4518,0.4408,0.4355,0.0,0.0,0.0,0.0,0.0,0.0,0.0,0.0,0.0,0.0,0.0,0.0,0.0,0.0,0.0,0.0,0.0,0.0,0.0,0.0,0.0,0.0,0.0,0.0],[0.1643,0.078,0.0,0.0,0.1644,0.1208,0.0,0.0,0.0,0.0,0.0,0.0,0.0,0.0,0.0,0.0,0.0,0.0,0.0,0.0,0.0,0.0,0.0,0.0,0.0,0.0,0.0,0.0,0.0,0.0,0.0,0.0,0.0,0.0,0.0,0.0,0.0,0.0,0.0],[0.0,0.0,0.0,0.0,0.0,0.0,0.0,0.0,0.0,0.0,0.0,0.0,0.0,0.0,0.0,0.0,0.0,0.0014,0.0,0.0,0.0,0.0,0.0,0.0,0.0,0.0,0.0,0.0,0.0,0.0,0.0,0.0,0.0,0.0,0.0,0.0,0.0,0.0,0.0],[0.0,0.0,0.0,0.0,0.9945,0.7014,0.5813,0.5569,0.3789,0.4215,0.4101,0.4758,0.4352,0.7844,0.7014,0.0,0.0,0.0,0.0,0.0,0.0,0.0,0.0,0.0,0.0,0.0,0.0,0.0,0.0,0.0,0.0,0.0,0.0,0.0,0.0,0.0,0.0,0.0,0.0],[0.0,0.0,0.0,0.0,0.0,0.0,0.0,0.0,0.0,0.0,0.0,0.0,0.2104,0.1804,0.1858,0.2203,0.1529,0.1846,0.1633,0.0737,0.0,0.0,0.0,0.0,0.0,0.0,0.0,0.0,0.0,0.0,0.0,0.0,0.0,0.0,0.0,0.0,0.0,0.0,0.0],[0.0,0.0,0.0,0.0,0.0,0.0,0.0,0.0,0.0,0.0,0.0,0.0,0.3677,0.3213,0.3237,0.2911,0.3528,0.2987,0.2376,0.0,0.2138,0.3004,0.3695,0.2946,0.0,0.0,0.0,0.0,0.0,0.0,0.0,0.0,0.0,0.0,0.0,0.0,0.0,0.0,0.0],[0.0,0.0,0.2623,0.3483,0.2824,0.5919,0.5583,0.7063,0.5933,0.5684,0.4615,0.439,0.3474,0.3106,0.2382,0.325,0.0,0.0,0.0,0.0,0.0,0.0,0.0,0.0,0.0,0.0,0.0,0.0,0.0,0.0,0.0,0.0,0.0,0.0,0.0,0.0,0.0,0.0,0.0],[0.0,0.0,0.374,0.4747,0.4853,0.4415,0.3516,0.3634,0.3961,0.3213,0.3003,0.3008,0.2244,0.243,0.2298,0.3105,0.2711,0.2969,0.3917,0.0,0.0,0.0,0.0,0.0,0.0,0.0,0.0,0.0,0.0,0.0,0.0,0.0,0.0,0.0,0.0,0.0,0.0,0.0,0.0],[0.0,0.0,0.0,0.0,0.0,0.0,0.0,0.0,0.0,0.0,0.0,0.0,0.0,0.0,0.0,0.2855,0.1667,0.1611,0.1161,0.1317,0.0553,0.0,0.0,0.0,0.0,0.0,0.0,0.0,0.0,0.0,0.0,0.0,0.0,0.0,0.0,0.0,0.0,0.0,0.0],[0.0,0.0,0.0,0.0,0.0,0.0,0.0,0.0,0.0,0.0,0.0,0.0,0.1891,0.3139,0.2975,0.3048,0.2853,0.2605,0.1673,0.0,0.0,0.0,0.0,0.0,0.0,0.0,0.0,0.0,0.0,0.0,0.0,0.0,0.0,0.0,0.0,0.0,0.0,0.0,0.0],[0.0,0.0,0.0,0.0,0.0,0.0,0.0,0.0,0.0,0.2011,0.2654,0.2439,0.2176,0.2734,0.2769,0.3343,0.0,0.0,0.0,0.0,0.0,0.0,0.0,0.0,0.0,0.0,0.0,0.0,0.2416,0.328,0.3276,0.0,0.0,0.0,0.0,0.0,0.0,0.0,0.0],[0.0,0.0,0.0,0.0,0.0,0.0,0.0,0.0,0.0,0.0,0.0,0.0,0.0,0.0,0.0,0.0,0.2386,0.1519,0.1967,0.0,0.0,0.0,0.0,0.0,0.0,0.0,0.0,0.0,0.0,0.0,0.0,0.0,0.0,0.0,0.0,0.0,0.0,0.0,0.0],[0.0,0.0,0.0,0.0,0.0,0.0,0.0,0.0,0.0,0.0,0.0,0.0,0.0,0.0,0.0,0.0,0.0,0.0,0.0,0.0,0.0,0.0,0.0,0.0,0.0,0.0,0.0,0.0,0.0,0.0,0.0,0.2286,0.2941,0.0,0.0,0.0,0.0,0.0,0.0],[0.006,0.0043,0.0054,0.0035,0.0036,0.0,0.0,0.0,0.0,0.0,0.0,0.0,0.0,0.0,0.0,0.0,0.0,0.0,0.0,0.0,0.0,0.0,0.0,0.0,0.0,0.0,0.0,0.0,0.0,0.0,0.0,0.0,0.0,0.0,0.0,0.0,0.0,0.0,0.0],[0.1271,0.138,0.0932,0.0494,0.0751,0.0487,0.0,0.0,0.0,0.0,0.0,0.0,0.0,0.0,0.0,0.0,0.0,0.0,0.0,0.0,0.0,0.0,0.0,0.0,0.0,0.0,0.0,0.0,0.0,0.0,0.0,0.0,0.0,0.0,0.0,0.0,0.0,0.0,0.0],[0.0,0.1188,0.1332,0.1606,0.1112,0.0,0.0,0.0,0.0,0.0,0.0,0.0,0.0,0.0,0.0,0.0,0.0,0.0,0.0,0.0,0.0,0.0,0.0,0.0,0.0,0.0,0.0,0.0,0.0,0.0,0.0,0.0,0.0,0.0,0.0,0.0,0.0,0.0,0.0],[0.0,0.0,0.0,0.0,0.0,0.0,0.0,0.0,0.0,0.0,0.0,0.0,0.0,0.0,0.0,0.0,0.0,0.0,0.0,0.0,0.0,0.0,0.0,0.0,0.0,0.0,0.0,0.0,0.0,0.0,0.0,0.0,0.0,0.0,0.0,0.0,0.0,0.0,0.0],[0.0,0.0,0.0,0.0,0.0,0.0,0.0,0.0,0.0,0.0,0.0,0.0,0.0,0.0,0.0,0.0,0.0715,0.1947,0.1888,0.1657,0.0,0.0,0.0,0.0,0.0,0.0,0.0,0.0,0.0,0.0,0.0,0.0,0.0,0.0,0.0,0.0,0.0,0.0,0.0],[0.3277,0.2442,0.1325,0.2631,0.3817,0.4072,0.445,0.737,0.5807,0.4615,0.0,0.0,0.0,0.0,0.0,0.0,0.0,0.0,0.0,0.0,0.0,0.0,0.0,0.0,0.0,0.0,0.0,0.0,0.0,0.0,0.0,0.0,0.0,0.0,0.0,0.0,0.0,0.0,0.0],[0.0,0.0367,0.5029,0.4616,0.5288,0.4227,0.4585,0.4979,0.4863,0.4942,0.3893,0.3394,0.3111,0.1795,0.2237,0.2291,0.2026,0.0,0.0,0.0,0.0,0.0,0.0,0.0,0.0,0.0,0.0,0.0,0.0,0.0,0.0,0.0,0.0,0.0,0.0,0.0,0.0,0.0,0.0],[1.0059,1.2086,1.1558,1.1256,1.2141,1.234,1.3532,1.2918,1.9642,1.835,1.4136,0.8676,0.7442,0.712,0.471,0.0,0.0,0.0,0.0,0.0,0.0,0.0,0.0,0.0,0.0,0.0,0.0,0.0,0.0,0.0,0.0,0.0,0.0,0.0,0.0,0.0,0.0,0.0,0.0],[0.2626,0.2427,0.2764,0.2564,0.2875,0.2608,0.2382,0.2234,0.2218,0.1382,0.128,0.02,0.0,0.0,0.0,0.0,0.0,0.0,0.0,0.0,0.0,0.0,0.0,0.0,0.0,0.0,0.0,0.0,0.0,0.0,0.0,0.0,0.0,0.0,0.0,0.0,0.0,0.0,0.0],[0.0,0.0,0.0,0.0,0.0,0.0,0.0,0.0,0.0,0.0,0.0,0.0,0.0,0.0,0.0,0.0,0.0,0.0,0.0,0.0,0.0,0.0,0.0,0.1101,0.1744,0.2114,0.0,0.0,0.0,0.0,0.0,0.0,0.0,0.0,0.0,0.0,0.0,0.0,0.0],[0.0,0.0,0.0,0.0,0.0,0.0,0.0,0.0,0.0,0.0,0.0,0.0,0.0,0.0,0.0,0.0,0.0,0.1633,0.1216,0.1563,0.276,0.3567,0.3163,0.3458,0.3039,0.3155,0.3376,0.313,0.0,0.0,0.0,0.0,0.0,0.0,0.0,0.0,0.0,0.0,0.0],[0.7131,0.7199,0.2852,0.0,0.0,0.0,0.0,0.0,0.0,0.0,0.0,0.0,0.0,0.0,0.0,0.0,0.0,0.0,0.0,0.0,0.0,0.0,0.0,0.0,0.0,0.0,0.0,0.0,0.0,0.0,0.0,0.0,0.0,0.0,0.0,0.0,0.0,0.0,0.0],[0.0,0.0,0.0,0.0,0.0,0.0,0.0,0.1211,0.1178,0.1311,0.1428,0.1484,0.0,0.0,0.0,0.0,0.0,0.0,0.0,0.0,0.0,0.0,0.0,0.0,0.0,0.0,0.0,0.0,0.0,0.0,0.0,0.0,0.0,0.0,0.0,0.0,0.0,0.0,0.0],[0.0,0.0,0.0,0.0,0.0,0.0,0.0,0.0,0.0,0.0,0.1949,0.1924,0.2246,0.1367,0.1332,0.1982,0.0418,0.0376,0.0729,0.0717,0.0344,0.0,0.0,0.0,0.0,0.0,0.0,0.0,0.0,0.0,0.0,0.0,0.0,0.0,0.0,0.0,0.0,0.0,0.0],[0.8163,0.8216,0.7307,0.0,0.0,0.0,0.0,0.0,0.0,0.0,0.0,0.0,0.0,0.0,0.0,0.0,0.0,0.0,0.0,0.0,0.1859,0.1589,0.3398,0.3604,0.2536,0.3425,0.4054,0.3924,0.0,0.0,0.0,0.0,0.0,0.0,0.0,0.0,0.0,0.0,0.0],[0.0,0.0,0.0,0.1358,0.1521,0.0,0.0,0.0,0.1285,0.1231,0.1072,0.0,0.0,0.0,0.0,0.0,0.0,0.0,0.0,0.0,0.0,0.0,0.0,0.0,0.0,0.0,0.0,0.0,0.0,0.0,0.0,0.0,0.0,0.0,0.0,0.0,0.0,0.0,0.0],[0.2609,0.2466,0.2273,0.2362,0.2351,0.2091,0.208,0.2166,0.2431,0.0,0.0,0.0,0.0,0.0,0.0,0.0,0.0,0.0,0.0,0.0,0.0,0.0,0.0,0.0,0.0,0.0,0.0,0.0,0.0,0.0,0.0,0.0,0.0,0.0,0.0,0.0,0.0,0.0,0.0],[0.0,0.0,0.0,0.0,0.0,0.0,0.0,0.0,0.0,0.0,0.0,0.0,0.0,0.0,0.0,0.0,0.0,0.0,0.0,0.1512,0.1014,0.145,0.1349,0.1142,0.1656,0.1091,0.046,0.0568,0.1137,0.1256,0.1248,0.089,0.0709,0.0,0.0,0.0,0.0,0.0,0.0],[0.0,0.0,0.0,0.0,0.0,0.0,0.0,0.0,0.0,0.0,0.0,0.0,0.0,0.0,0.0,0.0,0.0,0.0,0.0,0.0,0.0,0.2711,0.28,0.3093,0.0,0.0,0.0,0.0,0.0,0.0,0.0,0.0,0.0,0.0,0.0,0.0,0.0,0.0,0.0],[0.0,0.0,0.0,0.0,0.0,0.0,0.0,0.0,0.0,0.0,0.0,0.0,0.0,0.0,0.0,0.0,0.0,0.0,0.1948,0.3161,0.3274,0.6182,0.5599,0.536,1.0375,1.0378,0.8681,0.7503,0.3324,0.0993,0.0617,0.0639,0.082,0.0,0.0,0.0,0.0,0.0,0.0],[0.0,0.0,0.0,0.0,0.0,0.0,0.0,0.0,0.0,0.0,0.0,0.0,0.0,0.0,0.0,0.0,0.0,0.0,0.0,0.0,0.0,0.0,0.0,0.0,0.0,0.0,0.0,0.0,0.0,0.0,0.0,0.0,0.0,0.0,0.0,0.2433,0.2955,0.0,0.0],[0.0,0.6386,0.7702,0.7136,0.0469,0.0,0.0,0.0,0.0,0.0,0.0,0.0,0.0,0.0,0.0,0.0,0.0,0.0,0.0,0.0,0.0,0.0,0.0,0.0,0.0,0.0,0.0,0.0,0.0,0.0,0.0,0.0,0.0,0.0,0.0,0.0,0.0,0.0,0.0],[0.0,0.0,0.0,0.0,0.0,0.0,0.0,0.0849,0.0656,0.0308,0.0,0.0,0.0,0.0,0.0,0.0,0.0,0.0,0.0,0.0,0.0,0.0,0.0,0.0,0.0,0.0,0.0,0.0,0.0,0.0,0.0,0.0,0.0,0.0,0.0,0.0,0.0,0.0,0.0],[1.376,1.3694,1.412,1.3657,0.9653,0.8931,0.8775,1.0807,1.026,1.0623,0.6925,0.0,0.0,0.0,0.0,0.0,0.0,0.0,0.0,0.0,0.0,0.0,0.0,0.0,0.0,0.0,0.0,0.0,0.0,0.0,0.0,0.0,0.0,0.0,0.0,0.0,0.0,0.0,0.0],[0.0,0.1045,0.0945,0.1375,0.0,0.0,0.0,0.0,0.0,0.0,0.0,0.0,0.0,0.0,0.0,0.0,0.0,0.0,0.0,0.0,0.0,0.0,0.0,0.0,0.0,0.0,0.0,0.0,0.0,0.0,0.0,0.0,0.0,0.0,0.0,0.0,0.0,0.0,0.0],[0.0,0.0596,0.0431,0.0447,0.1218,0.1634,0.1234,0.0,0.0,0.0,0.0,0.0,0.0,0.0,0.0,0.0,0.0,0.0,0.0,0.0,0.0,0.0,0.0,0.0,0.0,0.0,0.0,0.0,0.0,0.0,0.0,0.0,0.0,0.0,0.0,0.0,0.0,0.0,0.0],[0.0,0.0,0.0,0.0,0.0,0.0,0.0,0.0,0.0,0.0,0.0,0.0,0.0,0.0,0.0,0.4562,0.4403,0.5811,0.5829,0.5628,0.2949,0.2915,0.1466,0.0196,0.0,0.0,0.0,0.0,0.0,0.0,0.0,0.0,0.0,0.0,0.0,0.0,0.0,0.0,0.0],[0.0,0.0,0.0,0.0,0.0,0.0,0.0,0.0,0.0,0.0,0.0,0.0,0.0,0.0,0.0,0.0,0.0,0.1092,0.1115,0.0,0.0,0.0,0.0,0.0,0.0,0.0,0.0,0.0,0.0,0.0,0.0,0.0,0.0,0.0,0.0,0.0,0.0,0.0,0.0],[0.0,0.0,0.0,0.0,0.0,0.0,0.0,0.0,0.0,0.0,0.0,0.0,0.3117,0.2908,0.2559,0.2557,0.3481,0.1931,0.3435,0.0,0.0,0.0,0.0,0.0,0.0,0.0,0.0,0.0,0.0,0.0,0.0,0.0,0.0,0.0,0.0,0.0,0.0,0.0,0.0],[0.0,0.0,0.0,0.0,0.0,0.0,0.0,0.0,0.0,0.0,0.0,0.0,0.0,0.0,0.0,0.0,0.0,0.0,0.0,0.0,0.0,0.0,0.0,0.6282,0.6602,0.5692,0.6281,0.6664,0.6484,0.7701,0.9077,0.9641,0.6149,0.496,0.5331,0.5178,0.3961,0.0,0.0],[0.0,0.0,0.0,0.0,0.0,0.0,0.0,0.0,0.1508,0.1502,0.1203,0.0,0.0,0.0,0.0,0.0,0.0,0.0,0.0,0.0,0.0,0.0,0.0,0.0,0.0,0.0,0.0,0.0,0.0,0.0,0.0,0.0,0.0,0.0,0.0,0.0,0.0,0.0,0.0],[0.6684,0.5848,0.5962,0.6981,0.6357,0.7193,0.6253,0.5444,0.6069,0.4237,0.2415,0.3949,0.352,0.3668,0.3554,0.0,0.0,0.0,0.0,0.0,0.0,0.0,0.0,0.0,0.0,0.0,0.0,0.0,0.0,0.0,0.0,0.0,0.0,0.0,0.0,0.0,0.0,0.0,0.0],[0.0,0.5323,0.5589,0.6804,0.5198,0.4916,0.2663,0.3278,0.5971,0.5243,0.6279,0.5034,0.4479,0.3976,0.3858,0.464,0.4004,0.4059,0.3118,0.0,0.0,0.0,0.0,0.0,0.0,0.0,0.0,0.0,0.0,0.0,0.0,0.0,0.0,0.0,0.0,0.0,0.0,0.0,0.0],[0.0542,0.0661,0.2759,0.2295,0.0,0.0,0.3673,0.3122,0.4137,0.3837,0.0,0.3138,0.4142,0.3965,0.4517,0.4018,0.4288,0.2839,0.356,0.2685,0.1385,0.0,0.0,0.0,0.0,0.0,0.0,0.0,0.0,0.0,0.0,0.0,0.0,0.0,0.0,0.0,0.0,0.0,0.0],[0.0,0.0,0.0,0.0,0.0,0.0,0.0,0.0,0.0,0.0,0.0,0.0,0.0,0.0,0.0,0.0,0.0,0.0,0.0,0.0,0.0,0.0,0.0,0.0,0.0,0.0,0.0,0.0,0.0,0.0,0.0,0.0,0.0,0.0,0.0,0.0,0.0,0.0,0.0],[0.0,0.0,0.0,0.0,0.0,0.0,0.0,0.0,0.0,0.0,0.0,0.0,0.0,0.0,0.0,0.0,0.0,0.0981,0.1418,0.2046,0.1359,0.1272,0.0,0.0,0.0,0.0,0.0,0.0,0.0,0.0,0.0,0.0,0.0,0.0,0.0,0.0,0.0,0.0,0.0],[0.0,0.0,0.0,0.0,0.0,0.0,0.0,0.0,0.0,0.0,0.0,0.2515,0.2602,0.2535,0.2393,0.5082,0.4544,0.4151,0.0,0.0,0.0,0.0,0.0,0.0,0.0,0.0,0.0,0.0,0.0,0.0,0.0,0.0,0.0,0.0,0.0,0.0,0.0,0.0,0.0],[0.0,0.0,0.0,0.0,0.0,0.0,0.0,0.0,0.0,0.0,0.0,0.0,0.0,0.0,0.0,0.0,0.0,0.0,0.0,0.0,0.3299,0.2388,0.3315,0.265,0.2811,0.3221,0.3172,0.2548,0.2226,0.2566,0.2059,0.2349,0.1823,0.0985,0.0,0.0,0.0,0.0,0.0],[0.2993,0.3591,0.2781,0.3411,0.3493,0.2878,0.2892,0.2381,0.2392,0.2269,0.2529,0.3212,0.3153,0.3093,0.349,0.462,0.3424,0.4244,0.5869,0.6947,0.8001,0.7972,1.1257,0.0,0.0,0.0,0.0,0.0,0.0,0.0,0.0,0.0,0.0,0.0,0.0,0.0,0.0,0.0,0.0],[0.637,0.8758,0.689,0.6025,0.4502,0.6138,0.4974,0.4206,0.3592,0.4966,0.0,0.0,0.0,0.0,0.0,0.0,0.0,0.0,0.0,0.0,0.0,0.0,0.0,0.0,0.0,0.0,0.0,0.0,0.0,0.0,0.0,0.0,0.0,0.0,0.0,0.0,0.0,0.0,0.0],[0.0,0.0,0.0,0.0,0.0,0.0,0.0,0.0,0.0,0.0,0.0,0.0,0.0,0.0,0.0,0.0,0.0,0.0,0.0,0.0,0.0,0.0,0.0,0.0,0.0,0.0,0.0,0.0,0.1224,0.1391,0.1399,0.1022,0.0606,0.0,0.0,0.0,0.0,0.0,0.0],[0.0,0.0,0.0,0.3761,0.6361,0.3018,0.0513,0.0,0.0,0.0,0.0,0.0,0.0,0.0,0.0,0.0,0.0,0.0,0.0,0.0,0.0,0.0,0.0,0.0,0.0,0.0,0.0,0.0,0.0,0.0,0.0,0.0,0.0,0.0,0.0,0.0,0.0,0.0,0.0],[0.0,0.0,0.0,0.0,0.0,0.0,0.0,0.0,0.0,0.0,0.0,0.0,0.0,0.0,0.0,0.0,0.3681,0.3724,0.432,0.3915,0.2264,0.1754,0.11,0.566,0.6005,0.3851,0.0,0.0,0.0,0.0,0.0,0.0,0.0,0.0,0.0,0.0,0.0,0.0,0.0],[0.1522,0.269,0.2303,0.0,0.0,0.0,0.0,0.0,0.0,0.0,0.0,0.0,0.0,0.0,0.0,0.0,0.0,0.0,0.0,0.0,0.0,0.0,0.0,0.0,0.0,0.0,0.0,0.0,0.0,0.0,0.0,0.0,0.0,0.0,0.0,0.0,0.0,0.0,0.0],[0.0453,0.0,0.0,0.0,0.0,0.0,0.0,0.0,0.0,0.0,0.0,0.0,0.0,0.0,0.0,0.0,0.0,0.0,0.0,0.0,0.0,0.0,0.0,0.0,0.0,0.0,0.0,0.0,0.0,0.0,0.0,0.0,0.0,0.0,0.0,0.0,0.0,0.0,0.0],[0.3654,0.3452,0.3728,0.3517,0.0,0.0,0.0,0.0,0.0,0.0,0.0,0.0,0.0,0.0,0.0,0.0,0.0,0.0,0.0,0.0,0.0,0.0,0.0,0.0,0.0,0.0,0.0,0.0,0.0,0.0,0.0,0.0,0.0,0.0,0.0,0.0,0.0,0.0,0.0],[0.0,0.0,0.1399,0.1295,0.1361,0.0,0.0,0.0,0.0,0.0,0.0,0.0,0.0,0.0,0.0,0.0,0.0,0.0,0.0,0.0,0.0,0.0,0.0,0.0,0.0,0.0,0.0,0.0,0.0,0.0,0.0,0.0,0.0,0.3159,0.3468,0.0,0.0,0.0,0.0],[0.0,0.0,0.0,0.0,0.0,0.0,0.0,0.0,0.0,0.0,0.0,0.0,0.0,0.0,0.0,0.3387,0.1706,0.2056,0.1813,0.212,0.2144,0.157,0.1387,0.0,0.0,0.0,0.0,0.0,0.0,0.0,0.0,0.0,0.0,0.0,0.0,0.0,0.0,0.0,0.0],[0.0,0.0,0.0,0.0,0.0,0.0,0.0,0.0,0.0,0.0,0.0,0.0,0.0,0.0,0.0,0.0,0.0,0.0,0.0,0.0,0.0981,0.1119,0.1396,0.1196,0.0734,0.0868,0.097,0.0338,0.0,0.0,0.0,0.0,0.0,0.0,0.0,0.0,0.0,0.0,0.0],[0.0,0.0,0.0,0.0793,0.0708,0.0,0.0,0.0,0.0,0.0,0.0,0.0,0.0,0.0,0.0,0.0,0.0,0.0,0.0,0.0,0.0,0.0,0.0,0.0,0.0,0.0,0.0,0.0,0.0,0.0,0.0,0.0,0.0,0.0,0.0,0.0,0.0,0.0,0.0],[0.0,0.0,0.0,0.0,0.2889,0.0,0.0,0.0,0.0,0.0,0.0,0.0,0.0,0.0,0.0,0.0,0.0,0.0,0.0,0.0,0.0,0.0,0.0,0.0,0.0,0.0,0.0,0.0,0.0,0.0,0.0,0.0,0.0,0.0,0.0,0.0,0.0,0.0,0.0],[0.3429,0.2922,0.257,0.3819,0.454,0.5336,0.4995,0.5567,0.495,0.5026,0.5917,0.5711,0.4557,0.4521,0.4068,0.4061,0.4959,0.5711,0.843,0.6446,0.5199,0.2342,0.0,0.0,0.0,0.0,0.0,0.0,0.0,0.0,0.0,0.0,0.0,0.0,0.0,0.0,0.0,0.0,0.0],[0.0,0.0,0.0,0.0,0.0,0.0,0.0,0.0,0.0,0.0,0.0,0.0,0.0,0.0,0.0,0.1198,0.5471,0.5372,0.3609,0.4519,0.4204,0.3386,0.3439,0.3569,0.4034,0.4028,0.4046,0.4148,0.3924,0.7659,0.7081,0.7077,0.615,0.6309,0.641,0.6808,0.5242,0.0,0.0],[0.1897,0.1788,0.1666,0.1699,0.1572,0.1452,0.0,0.0,0.0,0.0,0.0,0.0,0.0,0.0,0.0,0.0,0.0,0.0,0.0,0.0,0.0,0.0,0.0,0.0,0.0,0.0,0.0,0.0,0.0,0.0,0.0,0.0,0.0,0.0,0.0,0.0,0.0,0.0,0.0],[0.0,0.0,0.0,0.0,0.0045,0.0047,0.0,0.0,0.0,0.0,0.0,0.0,0.0,0.0,0.0,0.0,0.0,0.0065,0.0808,0.0,0.0,0.0,0.0,0.0,0.0,0.5485,0.6357,0.6594,0.6201,0.665,0.7221,0.6396,0.5975,0.5677,0.5415,0.5062,0.5242,0.0,0.0],[0.0,0.0,0.0,0.0,0.0,0.0,0.0,0.0,0.0,0.0,0.0,0.0,0.0,0.0,0.0,0.0,0.0,0.0,0.0,0.0,0.0,0.4749,0.4981,0.5161,0.4092,0.0,0.0,0.0,0.0,0.0,0.0,0.0,0.0,0.0,0.0,0.0,0.0,0.0,0.0],[0.0,0.0,0.0,0.0,0.0,0.0,0.0,0.0,0.0,0.0,0.0,0.0,0.0,0.0,0.0,0.3862,0.3674,0.3023,0.2107,0.0,0.0,0.0,0.0,0.0,0.0,0.0,0.0,0.0,0.0,0.0,0.0,0.0,0.0,0.0,0.0,0.0,0.0,0.0,0.0],[0.5626,0.5036,0.2808,0.1708,0.1421,0.0893,0.1051,0.096,0.0631,0.0769,0.0477,0.0194,0.0226,0.019,0.0182,0.0,0.0,0.0,0.0,0.0,0.0,0.0,0.0,0.0,0.0,0.0,0.0,0.0,0.0,0.0,0.0,0.0,0.0,0.0,0.0,0.0,0.0,0.0,0.0],[0.8151,0.7768,0.6752,0.6192,0.2361,0.0,0.0,0.0,0.0,0.0,0.0,0.0,0.0,0.0,0.0,0.0,0.0,0.0,0.0,0.0,0.0,0.0,0.0,0.0,0.0,0.0,0.0,0.0,0.0,0.0,0.0,0.0,0.0,0.0,0.0,0.0,0.0,0.0,0.0],[0.2038,0.19,0.1789,0.1787,0.1632,0.1808,0.1888,0.0,0.0,0.0,0.0,0.0,0.0,0.0,0.0,0.0,0.0,0.0,0.0,0.0,0.0,0.0,0.0,0.0,0.0,0.0,0.0,0.0,0.0,0.0,0.0,0.0,0.0,0.0,0.0,0.0,0.0,0.0,0.0],[0.0867,0.0,0.0,0.0,0.0,0.0,0.0,0.0,0.0,0.0,0.0,0.0,0.0,0.0,0.0,0.0,0.0,0.0,0.0,0.0,0.0,0.0,0.1784,0.0,0.0,0.0,0.0,0.0,0.0,0.0,0.0,0.0,0.0,0.0,0.0,0.0,0.0,0.0,0.0],[0.2611,0.2323,0.2016,0.1802,0.1972,0.0,0.0,0.0,0.0,0.0,0.0,0.0,0.0,0.0,0.0,0.0,0.0,0.3325,0.4749,0.5093,0.8255,0.7383,0.8923,0.7609,0.7899,0.5239,0.551,0.5013,0.3759,0.3618,0.5591,1.0017,0.8684,0.5479,0.0,0.0,0.0,0.0,0.0],[0.0,0.0,0.0,0.0,0.0,0.0,0.0,0.0,0.0,0.0,0.0,0.0,0.0,0.0,0.0,0.6585,0.592,0.4878,0.3911,0.3277,0.0,0.0,0.0,0.0,0.0,0.0,0.0,0.0,0.0,0.0,0.0,0.0,0.0,0.0,0.0,0.0,0.0,0.0,0.0],[0.2119,0.0,0.0,0.0,0.0,0.0,0.0,0.0,0.0,0.0,0.0,0.0,0.0,0.0,0.0,0.0,0.0,0.0,0.0,0.0,0.0,0.0,0.0,0.0,0.0,0.0,0.0,0.0,0.0,0.0,0.0,0.0,0.0,0.0,0.0,0.0,0.0,0.0,0.0],[0.344,0.2617,0.2729,0.0,0.0,0.0,0.0,0.0,0.0,0.0,0.0,0.0,0.0,0.0,0.0,0.0,0.0,0.0,0.0,0.0,0.0,0.0,0.0,0.0,0.0,0.0,0.0,0.0,0.0,0.0,0.0,0.0,0.0,0.0,0.0,0.0,0.0,0.0,0.0],[0.0,0.0,0.0,0.0,0.0,0.0,0.0,0.0,0.0,0.0,0.0,0.0,0.0,0.0,0.0,0.7235,1.1932,1.4149,1.4565,1.3589,1.1882,0.7569,0.8172,0.5662,1.0815,0.9599,1.0692,1.1496,0.6145,0.5656,0.6045,0.6027,0.3562,0.3458,0.2606,0.0,0.0,0.0,0.0],[1.0304,0.8986,0.9167,0.6818,0.6444,0.6215,0.6028,0.6655,0.6065,0.5183,0.9583,0.9854,0.9382,0.7527,0.8262,0.9171,0.8754,0.2328,0.2768,0.0,0.0,0.0,0.0,0.0,0.0,0.0,0.0,0.0,0.0,0.0,0.0,0.0,0.0,0.0,0.0,0.0,0.0,0.0,0.0],[0.0,0.0,0.0,0.0,0.0,0.0,0.0,0.0,0.0,0.0,0.0,0.0,0.0,0.0,0.0,0.4236,0.4944,0.4918,0.5027,0.0,0.0,0.0,0.0,0.0,0.0,0.0,0.0,0.0,0.0,0.0,0.0,0.0,0.0,0.0,0.0,0.0,0.0,0.0,0.0],[0.0,0.0,0.0,0.0,0.0,0.0,0.0,0.0,0.0,0.0,0.0,0.0,0.0,0.0,0.0,0.0,0.0,0.0,0.0,0.0,0.0,0.0,0.3808,0.0,0.0,0.0,0.0,0.0,0.0,0.0,0.0,0.0,0.0,0.0,0.0,0.0,0.0,0.0,0.0],[0.0,0.0,0.0,0.085,0.0,0.0,0.0,0.0,0.0,0.0,0.0,0.0,0.0,0.0,0.0,0.0,0.0,0.0,0.0,0.0,0.0,0.0,0.0,0.0,0.0,0.0,0.0,0.0,0.0,0.0,0.0,0.0,0.0,0.0,0.0,0.0,0.0,0.0,0.0],[0.0,0.0,0.0,0.0,0.0,0.0,0.0,0.0,0.0,0.0,0.0,0.0,0.0,0.0,0.0,0.0,0.0,0.4584,0.0,0.0,0.0,0.0,0.0,0.0,0.0,0.0,0.0,0.0,0.0,0.0,0.0,0.0,0.3487,0.4113,0.5197,0.0,0.0,0.0,0.0],[0.0,0.0,0.0,0.0,0.0,0.0,0.0,0.0,0.0643,0.058,0.0,0.0,0.0,0.0,0.0,0.0,0.0,0.0,0.0,0.0,0.0,0.0,0.0,0.0,0.0,0.0,0.0,0.0,0.0,0.0,0.0,0.0,0.0,0.0,0.0,0.0,0.0,0.0,0.0],[0.0,0.9906,0.5261,0.4386,0.3784,0.3889,0.4728,0.4456,0.4298,0.6818,0.8128,0.6532,0.5062,0.6959,0.543,0.5581,0.0,0.0,0.0,0.0,0.0,0.0,0.0,0.0,0.0,0.0,0.0,0.0,0.0,0.0,0.0,0.0,0.0,0.0,0.0,0.0,0.0,0.0,0.0],[0.474,0.4424,0.3795,0.0318,0.0,0.0,0.0,0.0,0.0,0.0,0.0,0.0,0.0,0.0,0.0,0.0,0.0,0.0,0.0,0.0,0.0,0.0,0.0,0.0,0.0,0.0,0.0,0.0,0.0,0.0,0.0,0.0,0.0,0.0,0.0,0.0,0.0,0.0,0.0],[0.2984,0.3203,0.2959,0.2839,0.2866,0.2483,0.0,0.0,0.0,0.0,0.0,0.0,0.0,0.0,0.0,0.0,0.0,0.0,0.0,0.0,0.0,0.0,0.0,0.0,0.0,0.0,0.0,0.0,0.0,0.0,0.0,0.0,0.0,0.0,0.0,0.0,0.0,0.0,0.0],[0.3365,0.3384,0.3152,0.3065,0.3288,0.3161,0.1905,0.2483,0.2711,0.1755,0.0,0.0,0.0,0.0,0.0,0.0,0.0,0.0,0.0,0.0,0.0,0.0,0.0,0.0,0.0,0.0,0.0,0.0,0.0,0.0,0.0,0.0,0.0,0.0,0.0,0.0,0.0,0.0,0.0],[0.0,0.0,0.0,0.0,0.0,0.0,0.0,0.0,0.0,0.0,0.0,0.0,0.0,0.0,0.0,0.0,0.0,0.0,0.0,0.0,0.0,0.0,0.0,0.0,0.8502,0.9866,1.0049,0.9052,0.437,0.5417,0.3726,0.2721,0.3023,0.2411,0.3407,0.3115,0.0,0.0,0.0],[0.0,0.0,0.1651,0.4386,0.2655,0.3784,0.4012,0.4744,0.3406,0.1655,0.0,0.0,0.0,0.0,0.0,0.0,0.0,0.0,0.0,0.0,0.0,0.0,0.0,0.0,0.0,0.0,0.0,0.0,0.0,0.0,0.0,0.0,0.0,0.0,0.0,0.0,0.0,0.0,0.0],[0.3547,0.2906,0.1173,0.0606,0.0,0.0,0.0,0.0,0.0,0.0,0.0,0.0,0.0,0.0,0.0,0.0,0.0,0.0,0.0,0.0,0.0,0.0,0.0,0.0,0.0,0.0,0.0,0.0,0.0,0.0,0.0,0.0,0.0,0.0,0.0,0.0,0.0,0.0,0.0],[0.0,0.0,0.0,0.0,0.0,0.0,0.25,0.0,0.0,0.0,0.0,0.0,0.0,0.0,0.0,0.0,0.0,0.0,0.0,0.0,0.0,0.0,0.0,0.0,0.0,0.0,0.0,0.0,0.0,0.0,0.0,0.0,0.0,0.0,0.0,0.0,0.0,0.0,0.0],[0.3074,0.3167,0.3227,0.3356,0.313,0.3225,0.3022,0.2415,0.2674,0.319,0.2585,0.2354,0.3749,0.3322,0.2796,0.0,0.0,0.0,0.0,0.0,0.0,0.0,0.0,0.0,0.0,0.0,0.0,0.0,0.0,0.0,0.0,0.0,0.0,0.0,0.0,0.0,0.0,0.0,0.0],[0.2398,0.2724,0.3248,0.3262,0.3366,0.2934,0.214,0.2046,0.2644,0.2825,0.2618,0.4537,0.4653,0.4885,0.4398,0.4589,0.4728,0.5703,0.7448,0.7622,0.654,0.5707,0.509,0.0,0.0,0.0,0.0,0.0,0.0,0.0,0.0,0.0,0.0,0.0,0.0,0.0,0.0,0.0,0.0],[0.0,0.0,0.137,0.1146,0.0,0.0,0.0,0.0,0.0,0.0,0.0,0.0,0.0,0.0,0.0,0.0,0.0,0.0,0.0,0.0,0.0,0.0,0.0,0.0,0.0,0.0,0.0,0.0,0.0,0.0,0.0,0.0,0.0,0.0,0.0,0.0,0.0,0.0,0.0],[0.2628,0.4266,0.3836,0.2353,0.2779,0.3102,0.3335,0.0,0.2671,0.2028,0.2488,0.1873,0.3106,0.2098,0.1988,0.2048,0.1272,0.0973,0.0808,0.1027,0.0,0.0,0.0,0.0,0.0,0.0,0.0,0.0,0.0,0.0,0.0,0.0,0.0,0.0,0.0,0.0,0.0,0.0,0.0],[0.0,0.0,0.0,0.0,0.0,0.0,0.0,0.0,0.0,0.0,0.0,0.0,0.0,0.0,0.0,0.0,0.0,0.0,0.0,0.0,0.0,0.0,0.0,0.0,0.0,0.0,0.0,0.0,0.0,0.0,0.3173,0.3494,0.0,0.0,0.0,0.0,0.0,0.0,0.0],[0.0,0.0,0.151,0.1269,0.1705,0.1304,0.2772,0.3089,0.2576,0.2355,0.1228,0.0,0.0,0.0,0.0,0.0,0.0,0.0,0.0,0.0,0.0,0.0,0.0,0.0,0.0,0.0,0.0,0.0,0.0,0.0,0.0,0.0,0.0,0.0,0.0,0.0,0.0,0.0,0.0],[0.0,0.0,0.0,0.0,0.0,0.0,0.0,0.0,0.0,0.0,0.0,0.0,0.0,0.0,0.0,0.0,0.0,0.0,0.0,0.0,0.0,0.0,0.0,0.0,0.0,0.0,0.0,0.0,0.0,0.0,0.0,0.0,0.0,0.0,0.0,0.2978,0.3191,0.2498,0.0],[0.0,0.0,0.0,0.0,0.0,0.0,0.0,0.0,0.0,0.0,0.0,0.0,0.0,0.0,0.0,0.3504,0.3403,0.4601,0.3419,0.3286,0.2652,0.247,0.3556,0.4839,0.6475,0.5964,0.701,0.8695,0.0,0.0,0.0,0.0,0.0,0.0,0.0,0.0,0.0,0.0,0.0],[0.0,0.0,0.0,0.0,0.0,0.0,0.0,0.0,0.0,0.0,0.0,0.0,0.0,0.0,0.0,0.2382,0.6581,0.4178,0.3413,0.2986,0.0,0.0,0.0,0.0,0.0,0.0,0.0,0.0,0.0,0.0,0.0,0.0,0.0,0.0,0.0,0.0,0.0,0.0,0.0],[0.0,0.0,0.0,0.365,0.3179,0.3969,0.4029,0.0553,0.0,0.0,0.0,0.0,0.0,0.0,0.0,0.0,0.0,0.0,0.0,0.0,0.0,0.0,0.0,0.0,0.0,0.0,0.0,0.0,0.0,0.0,0.0,0.0,0.0,0.0,0.0,0.0,0.0,0.0,0.0],[0.0,0.0,0.0,0.0,0.0,0.0,0.0,0.0,0.2766,0.3021,0.4096,0.389,0.3874,0.3628,0.3471,0.4612,0.5629,0.5321,0.7156,0.9342,0.6379,0.9041,0.9619,1.1298,1.2246,1.0473,1.2905,1.2658,1.0191,1.041,0.8113,0.7835,0.9585,0.676,0.8645,0.8077,0.0,0.0,0.0],[0.0,0.0,0.0,0.1221,0.0,0.0,0.0,0.0,0.0,0.0,0.0,0.0,0.0,0.0,0.0,0.0,0.4425,0.5218,0.9113,0.7774,0.4358,0.3215,0.5784,0.0,0.0,0.0,0.0,0.0,0.0,0.0,0.0,0.0,0.0,0.0,0.0,0.0,0.0,0.0,0.0],[0.0,0.0,0.0,0.0,0.0,0.0,0.0,0.0,0.0,0.5504,0.6256,1.1651,1.0528,1.0845,0.8856,0.961,0.9833,1.032,1.0637,0.9165,0.8643,0.6471,0.5888,0.4917,0.479,0.4304,0.4818,0.697,0.4814,0.5855,0.8043,0.8479,1.1327,1.0081,0.8127,0.8592,0.4894,0.4874,0.0],[0.0,0.0,0.0,0.0,0.0,0.0,0.0,0.0,0.8965,1.0559,0.999,0.0,0.0,0.0,0.0,0.0,0.0,0.0,0.0,0.0,0.0,0.0,0.0,0.0,0.0,0.0,0.0,0.0,0.0,0.0,0.0,0.0,0.0,0.0,0.0,0.0,0.0,0.0,0.0],[0.0,0.0,0.0,0.0,0.0,0.0,0.0,0.0,0.0,0.0,0.0,0.0,0.0,0.0,0.0,0.0,0.0,0.0,0.0,0.051,0.0956,0.1407,0.2021,0.1073,0.0911,0.0689,0.1011,0.0953,0.0617,0.0693,0.0583,0.0036,0.0,0.0,0.0,0.0,0.0,0.0,0.0],[0.0,0.0,0.0,0.1861,0.1669,0.1102,0.0,0.0,0.0,0.0,0.0,0.0,0.0,0.0,0.0,0.0,0.0,0.0,0.0,0.0,0.0,0.0,0.0,0.0,0.0,0.0,0.0,0.0,0.0,0.0,0.0,0.0,0.0,0.0,0.0,0.0,0.0,0.0,0.0],[0.0,0.0,0.0,0.0,0.0,0.0,0.0,0.0,0.0,0.0,0.0,0.0,0.0,0.0,0.0,0.0,0.0,0.4892,0.4716,0.4517,0.6567,0.5193,0.6602,0.6097,0.4936,0.4584,0.4649,0.3765,0.2434,0.5404,0.7054,0.6504,0.6347,0.5319,0.4397,0.35,0.5724,0.0,0.0],[0.0,0.0,0.0,0.0,0.0,0.2195,0.2598,0.2677,0.3274,0.3527,0.2677,0.1726,0.1223,0.1035,0.1207,0.0,0.0,0.0,0.0,0.0,0.0,0.0,0.0,0.0,0.0,0.0,0.0,0.0,0.0,0.0,0.0,0.0,0.0,0.0,0.0,0.0,0.0,0.0,0.0],[0.316,0.2552,0.2461,0.2856,0.3265,0.2667,0.3077,0.3012,0.3158,0.3333,0.3476,0.3029,0.2595,0.2328,0.2588,0.0,0.0,0.0,0.1166,0.1237,0.0,0.0,0.0,0.0,0.0,0.0,0.0,0.0,0.0,0.0,0.0,0.0,0.0,0.0,0.0,0.0,0.0,0.0,0.0],[0.331,0.3305,0.2787,0.313,0.3354,0.3385,0.307,0.3083,0.3427,0.3726,0.4773,0.3766,0.317,0.3158,0.3561,0.3572,0.3948,0.3785,0.4993,0.5224,0.7412,0.6781,0.0,0.0,0.0,0.0,0.0,0.0,0.0,0.0,0.0,0.0,0.0,0.0,0.0,0.0,0.0,0.0,0.0],[0.0,0.0,0.0,0.0,0.0,0.0,0.0,0.0,0.0,0.0,0.0,0.0,0.0,0.0,0.0,0.0,0.0,0.0,0.1056,0.123,0.0,0.0,0.0,0.0,0.0,0.0,0.0,0.0,0.0,0.0,0.0,0.0,0.0,0.0,0.0,0.0,0.0,0.0,0.0],[0.0,0.0,0.0,0.0,0.0,0.0,0.0,0.0,0.0,0.0,0.0,0.0,0.0,0.0,0.0,0.0,0.0,0.0,0.0,0.0,0.0,0.695,0.7437,0.7533,0.7072,0.6544,0.7139,0.7637,0.6003,0.0,0.0,0.0,0.0,0.0,0.0,0.0,0.0,0.0,0.0],[0.0,0.3447,0.3179,0.3426,0.4293,0.3424,0.2685,0.2553,0.2429,0.2606,0.285,0.299,0.2844,0.2605,0.2685,0.0,0.0,0.0,0.0,0.0,0.0,0.0,0.0,0.0,0.0,0.0,0.0,0.0,0.0,0.0,0.0,0.0,0.0,0.0,0.0,0.0,0.0,0.0,0.0],[0.2873,0.9128,0.7662,0.7111,0.6504,0.7775,0.5621,0.6866,0.0,0.0,0.0,0.0,0.0,0.0,0.0,0.0,0.0,0.0,0.0,0.0,0.0,0.0,0.0,0.0,0.0,0.0,0.0,0.0,0.0,0.0,0.0,0.0,0.0,0.0,0.0,0.0,0.0,0.0,0.0],[0.0,0.0,0.0,0.0,0.0,0.0,0.0,0.0,0.0,0.0,0.0,0.0,0.0,0.0,0.0,0.0,0.0,0.0492,0.1776,0.1937,0.1063,0.0,0.0,0.0,0.0,0.0,0.0,0.0,0.0,0.0,0.0,0.0,0.0,0.0,0.0,0.0,0.0,0.0,0.0],[0.0906,0.1057,0.0807,0.0,0.0,0.0,0.0,0.0,0.0,0.0,0.0,0.0,0.0,0.0,0.0,0.0,0.0,0.0,0.0,0.0,0.0,0.0,0.0,0.0,0.0,0.0,0.0,0.0,0.0,0.0,0.0,0.0,0.0,0.0,0.0,0.0,0.0,0.0,0.0],[0.0,0.0,0.0,0.0,0.2129,0.2605,0.3073,0.3703,0.3982,0.4563,0.3684,0.2641,0.2335,0.2009,0.1872,0.3387,0.3734,0.3533,0.3997,0.427,0.484,0.3846,0.2602,0.0,0.0,0.0,0.0,0.0,0.0,0.0,0.0,0.0,0.0,0.0,0.0,0.0,0.0,0.0,0.0],[0.0,0.0,0.0,0.0,0.0,0.0,0.0,0.0,0.0,0.0,0.0,0.0,0.0,0.0,0.0,0.0,0.0,0.0309,0.1244,0.1798,0.2713,0.3538,0.1803,0.0,0.0,0.0,0.0,0.0,0.0,0.0,0.0,0.0,0.0,0.0,0.0,0.0,0.0,0.0,0.0],[0.0,0.0,0.0,0.0,0.0909,0.0609,0.0596,0.0368,0.0,0.0,0.0,0.0,0.0,0.0,0.0,0.0,0.0,0.0,0.0,0.0,0.0,0.0,0.0,0.0,0.0,0.0,0.0,0.0,0.0,0.0,0.0,0.0,0.0,0.0,0.0,0.0,0.0,0.0,0.0],[0.0,0.0,0.0,0.0,0.0,0.0,0.0,0.0,0.0,0.0,0.0,0.0,0.0,0.0,0.0,0.0,0.0,0.0,0.1362,0.0,0.0,0.0,0.0,0.0,0.0,0.0,0.0,0.0,0.0,0.0,0.0,0.0,0.0,0.0,0.0,0.0,0.0,0.0,0.0],[0.3225,0.3059,0.2605,0.3009,0.3371,0.3656,0.3562,0.3693,0.2674,0.2459,0.2413,0.1877,0.1884,0.1676,0.1914,0.2198,0.0,0.0,0.0,0.0,0.0,0.0,0.0,0.0,0.0,0.0,0.0,0.0,0.0,0.0,0.0,0.0,0.0,0.0,0.0,0.0,0.0,0.0,0.0],[0.2329,0.2237,0.8087,1.0984,1.1463,0.998,0.9332,0.9494,0.8958,0.567,0.2288,0.237,0.0,0.0,0.0,0.0,0.0,0.0,0.0,0.0,0.0,0.0,0.0,0.0,0.0,0.0,0.0,0.0,0.0,0.0,0.0,0.0,0.0,0.0,0.0,0.0,0.0,0.0,0.0],[0.0,0.0,0.0,0.0,0.0,0.0,0.0,0.0,0.0,0.0,0.0,0.0,0.0,0.0,0.0,0.0,0.0,0.0,0.0,1.0885,1.2636,1.07,1.2373,0.8482,0.7838,0.8501,0.7919,0.8461,0.8372,1.165,0.8783,0.7687,0.8518,0.7041,0.6942,0.5734,0.5715,0.4495,0.0],[0.899,0.7927,0.3646,0.2639,0.2913,0.3119,0.2578,0.2436,0.0,0.0,0.0,0.0,0.0,0.0,0.0,0.0,0.0,0.0,0.0,0.0,0.0,0.8553,0.0,0.0,0.0,0.0,0.0,0.0,0.0,0.0,0.0,0.0,0.0,0.0,0.0,0.0,0.0,0.0,0.0],[0.3295,0.3198,0.33,0.0,0.0,0.0,0.0,0.0,0.0,0.0,0.0,0.0,0.0,0.0,0.0,0.0,0.0,0.0,0.0,0.0,0.0,0.0,0.0,0.0,0.0,0.0,0.0,0.0,0.0,0.0,0.0,0.0,0.0,0.0,0.0,0.0,0.0,0.0,0.0],[0.0,0.0,0.0,0.0,0.0,0.0,0.0,0.0,0.0,0.0,0.0,0.0,0.0,0.0,0.0,0.0,0.0,0.0,0.0,0.0797,0.0955,0.1922,0.3266,0.3059,0.3141,0.2487,0.0,0.0,0.0,0.0,0.0,0.0,0.0,0.0,0.0,0.0,0.0,0.0,0.0],[0.2692,0.2683,0.2812,0.413,0.4543,0.6785,0.51,0.5028,0.5359,0.5529,0.4116,0.3011,0.3843,0.2727,0.2875,0.0,0.0,0.0,0.0,0.0,0.0,0.0,0.0,0.0,0.0,0.0,0.0,0.0,0.0,0.0,0.0,0.0,0.0,0.0,0.0,0.0,0.0,0.0,0.0],[0.0,0.0,0.0,0.0,0.0,0.0,0.0641,0.0544,0.0,0.0,0.0,0.0,0.0,0.0,0.0,0.0,0.0,0.0,0.0,0.0,0.0,0.0,0.0,0.0,0.0,0.0,0.0,0.0,0.0,0.0,0.0,0.0,0.0,0.0,0.0,0.0,0.0,0.0,0.0],[0.0,0.0,0.0,0.0,0.0,0.0,0.0,0.0,0.0,0.0,0.0,0.0,0.0,0.0,0.0,0.0,0.0,0.0,0.0,0.0,0.0,0.0,0.0,0.0,0.0,0.0,0.0,0.0137,0.0,0.0,0.0,0.0,0.0,0.0,0.0,0.0,0.0,0.0,0.0],[0.0,0.0,0.0,0.0,0.2966,0.3609,0.5072,0.5025,0.553,0.4775,0.5,0.574,0.4237,0.3584,0.3768,0.0,0.0,0.0,0.0,0.0,0.0,0.0,0.0,0.0,0.0,0.0,0.0,0.0,0.0,0.0,0.0,0.0,0.0,0.0,0.0,0.0,0.0,0.0,0.0],[0.0,0.0,0.0,0.0,0.0,0.0,0.0,0.0,0.0,0.0,0.0,0.0,0.0,0.0,0.0,0.0,0.0,0.3756,0.5389,0.4506,0.4234,0.4227,0.0204,0.0,0.0,0.0,0.0,0.0,0.0,0.0,0.0,0.0,0.0,0.0,0.0,0.0,0.0,0.0,0.0],[0.0,0.0,0.0,0.0,0.0,0.0,0.0,0.0,0.0,0.0,0.0,0.0,0.0,0.0,0.0,0.0,0.0,0.0,0.0,0.0,0.0,1.1053,1.3563,1.6354,1.1833,1.1561,0.8128,0.0,0.0,0.0,0.0,0.0,0.0,0.0,0.0,0.0,0.0,0.0,0.0],[0.0,0.0,0.9026,1.3039,1.3521,1.3077,1.2719,1.138,1.092,0.0,1.596,1.8738,1.8876,1.9797,2.2184,1.0489,0.9516,0.8952,0.696,0.4634,0.0,0.0,0.0,0.0,0.0,0.0,0.0,0.0,0.0,0.0,0.0,0.0,0.0,0.0,0.0,0.0,0.0,0.0,0.0],[0.0,0.0,0.0,0.0,0.0,0.0,0.0,0.0,0.0,0.0,0.0,0.0,0.4112,0.3749,0.4732,0.4728,0.3941,0.5166,0.694,0.6078,0.4778,0.0,0.0,0.0,0.0,0.0,0.0,0.0,0.0,0.0,0.0,0.0,0.0,0.0,0.0,0.0,0.0,0.0,0.0],[0.0,0.0,0.0,0.0,0.0,0.0,0.0,0.0,0.0,0.0,0.0,0.0,0.0,0.0,0.0,0.0,0.0,0.0,0.0586,0.126,0.2302,0.2873,0.0,0.0,0.0,0.0,0.0,0.0,0.0,0.0,0.0,0.0,0.0,0.0,0.0,0.0,0.0,0.0,0.0],[0.887,0.8637,0.8668,0.9897,1.1057,1.245,1.4375,1.3655,1.2803,1.3419,1.2046,1.1308,0.9634,1.0049,1.0615,0.5361,0.5409,0.544,0.0,0.0,0.0,0.0,0.0,0.0,0.0,0.0,0.0,0.0,0.0,0.0,0.0,0.0,0.0,0.0,0.0,0.0,0.0,0.0,0.0],[0.0,0.0,0.0,0.0,0.0,0.0,0.0,0.0,0.0,0.0,0.0,0.0,0.0,0.0,0.0,0.0,0.0,0.0635,0.1169,0.0,0.0,0.0,0.0,0.0,0.0,0.0,0.0,0.0,0.0,0.0,0.0,0.0,0.0,0.0,0.0,0.0,0.0,0.0,0.0],[1.6357,1.0792,1.398,1.6584,1.6115,1.6135,1.3969,1.3584,1.0259,0.5994,0.5876,0.0,0.0,0.0,0.0,0.0,0.0,0.0,0.0,0.0,0.0,0.0,0.0,0.0,0.0,0.0,0.0,0.0,0.0,0.0,0.0,0.0,0.0,0.0,0.0,0.0,0.0,0.0,0.0],[0.0,0.0,0.0,0.0,0.0,0.0,0.0,0.0,0.0,0.0,0.0,0.0,0.0,0.0,0.0,0.0,0.0,0.0,0.0,0.0,0.0,0.0,0.0,0.0,0.0,0.0,0.0,0.0,0.0,1.039,1.019,1.025,1.1247,0.0,0.0,0.0,0.0,0.0,0.0],[0.0,0.0,0.0,0.0,0.0,0.0,0.0,0.0,0.0,0.0,0.0,0.0,0.0,0.0,0.0,0.0,0.0,0.0,0.0,0.0,0.0,0.0,0.0,0.0,0.0,0.0,0.0,0.0,0.3348,0.2609,0.0981,0.0,0.0,0.0,0.0,0.0,0.0,0.0,0.0],[0.188,0.2185,0.1372,0.2902,0.2952,0.1907,0.2238,0.2526,0.1687,0.0998,0.0371,0.0148,0.0111,0.0059,0.0042,0.001,0.0008,0.0,0.0,0.0,0.0,0.0,0.0,0.0,0.0,0.0,0.0,0.0,0.0,0.0,0.0,0.0,0.0,0.0,0.0,0.0,0.0,0.0,0.0],[0.3719,0.3402,0.2115,0.0,0.0,0.0,0.0,0.0,0.0,0.0,0.0,0.0,0.0,0.0,0.0,0.0,0.0,0.0,0.0,0.0,0.0,0.0,0.0,0.0,0.0,0.0,0.0,0.0,0.0,0.0,0.0,0.0,0.0,0.0,0.0,0.0,0.0,0.0,0.0],[0.0,0.0,0.0,0.0,0.0,0.0,0.0,0.0,0.0,0.0,0.0,0.0,0.0,0.0,0.0,0.0,0.0,0.0245,0.0,0.0,0.0,0.0,0.0,0.0,0.0,0.0,0.0,0.0,0.0,0.0,0.0,0.0,0.0,0.0,0.0,0.0,0.0,0.0,0.0],[0.0,0.0,0.0,0.0,0.0,0.0,0.0,0.0,0.0,0.0,0.0,0.0,1.2345,1.379,1.5333,0.4066,0.4513,0.3791,0.0,0.0,0.0,0.0,0.0,0.0,0.0,0.0,0.0,0.0,0.0,0.0,0.0,0.0,0.0,0.0,0.0,0.0,0.0,0.0,0.0],[0.6059,0.1252,0.0,0.0,0.0,0.0,0.0,0.0,0.0,0.0,0.0,0.0,0.0,0.0,0.0,0.0,0.0,0.0,0.0,0.0,0.0,0.0,0.0,0.0,0.0,0.0,0.0,0.0,0.0,0.0,0.0,0.0,0.0,0.0,0.0,0.0,0.0,0.0,0.0],[0.0,0.0,0.0,0.0,0.1289,0.1808,0.2027,0.1194,0.1519,0.1084,0.0,0.0,0.0,0.0,0.0,0.0,0.0,0.0,0.0,0.0,0.0,0.0,0.0,0.0,0.0,0.0,0.0,0.0,0.0,0.0,0.0,0.0,0.0,0.0,0.0,0.0,0.0,0.0,0.0],[0.0,0.0,0.0152,0.0,0.0,0.0,0.0,0.0,0.0,0.0,0.0,0.0,0.0,0.0,0.0,0.0,0.0,0.0,0.0,0.0,0.0,0.0,0.0,0.0,0.0,0.0,0.0,0.0,0.0,0.0,0.0,0.0,0.0,0.0,0.0,0.0,0.0,0.0,0.0],[0.0,0.0,0.0,0.0,0.0,0.0,0.0,0.0,0.2713,0.17,0.342,0.4174,0.5429,0.3933,0.3831,0.5843,0.5686,0.5406,0.5212,0.4256,0.3548,0.3174,0.3448,0.0,0.0,0.0,0.0,0.0,0.0,0.0,0.0,0.0,0.0,0.0,0.0,0.0,0.0,0.0,0.0],[0.0,0.0,0.0,0.0,0.0,0.0,0.0,0.0,0.0,0.0,0.0,0.0,0.4543,0.5667,0.6996,0.5624,0.6827,0.0,0.0,0.0,0.0,0.0,0.0,0.0,0.0,0.0,0.0,0.0,0.0,0.0,0.0,0.0,0.0,0.0,0.0,0.0,0.0,0.0,0.0],[0.0,0.0,0.0,0.0,0.0,0.0,0.0,0.0,0.0,0.0,0.0,0.0,0.0,0.0,0.0,0.0,0.0,0.0,0.0,0.0,0.0,0.0,0.0,0.0,0.0,0.0,0.0,0.0,0.0,0.0,0.0,0.0,0.0,0.0,0.0,0.0,0.0,0.0,0.0],[0.0,0.0,0.0,0.0,0.0,0.3709,0.4702,0.4453,0.4773,0.4533,0.4937,0.4385,0.4383,0.3921,0.3703,0.3819,0.5545,0.5766,0.0,0.0,0.0,0.0,0.0,0.0,0.0,0.0,0.0,0.0,0.0,0.0,0.0,0.0,0.0,0.0,0.0,0.0,0.0,0.0,0.0],[0.9855,1.1977,1.0676,0.7409,0.5275,0.0,0.0,0.0,0.0,0.0,0.0,0.0,0.0,0.0,0.0,0.0,0.0,0.0,0.0,0.0,0.0,0.0,0.0,0.0,0.0,0.0,0.0,0.0,0.0,0.0,0.0,0.0,0.0,0.0,0.0,0.0,0.0,0.0,0.0],[0.3773,0.3674,0.2644,0.316,0.3501,0.3488,0.313,0.3044,0.0,0.0,0.0,0.0,0.0,0.0,0.0,0.0,0.0,0.0,0.0,0.0,0.0,0.0,0.0,0.0,0.0,0.0,0.0,0.0,0.0,0.0,0.0,0.0,0.0,0.0,0.0,0.0,0.0,0.0,0.0],[0.0,0.0,0.0,0.0,0.0,0.6714,1.3931,1.2154,1.1534,1.1012,1.2685,1.3152,1.5475,1.7875,1.865,1.4899,1.6443,1.5992,1.5033,1.6458,0.8923,1.0597,0.9291,0.8569,0.0,0.0,0.0,0.0,0.0,0.0,0.0,0.0,0.0,0.0,0.0,0.0,0.0,0.0,0.0],[0.0,0.0,0.0,0.0,0.0,0.0,0.0,0.0,0.0,0.0,0.0,0.0,0.0,0.0,0.0,0.0,0.0,0.0249,0.0906,0.1323,0.0,0.0,0.0,0.0,0.0,0.0,0.0,0.0,0.0,0.5186,0.5685,0.5179,0.0,0.0,0.0,0.0,0.0,0.0,0.0],[0.0,0.0,0.0,0.0,0.0,0.0,0.0,0.0,0.0339,0.2073,0.2226,0.3625,0.4206,0.3621,0.3877,0.4561,0.4866,0.5934,0.4846,0.4418,0.6677,0.7033,0.6945,0.6797,0.6056,0.8385,0.8944,0.8395,0.8168,1.0005,0.8272,0.9881,0.9609,0.8487,0.7749,0.8567,0.7641,0.0,0.0],[0.0,0.8618,0.795,0.7239,0.5332,0.5722,0.7417,0.5941,0.4699,0.3811,0.3015,0.1038,0.0,0.0,0.0,0.0,0.0,0.0,0.0,0.0,0.0,0.0,0.0,0.0,0.0,0.0,0.0,0.0,0.0,0.0,0.0,0.0,0.0,0.0,0.0,0.0,0.0,0.0,0.0],[0.1736,0.1521,0.1368,0.0959,0.0758,0.0478,0.0457,0.0123,0.0,0.0,0.0,0.0,0.0,0.0,0.0,0.0,0.0,0.0,0.0,0.0,0.0,0.0,0.0,0.0,0.0,0.0,0.0,0.0,0.0,0.0,0.0,0.0,0.0,0.0,0.0,0.0,0.0,0.0,0.0],[0.0,0.0,0.0,0.0,0.0,0.0,1.0799,0.5592,0.0,0.0,0.0,0.0,0.0,0.0,0.0,0.0,0.0,0.0,0.0,0.0,0.0,0.0,0.0,0.0,0.0,0.0,0.0,0.0,0.0,0.0,0.0,0.0,0.0,0.0,0.0,0.0,0.0,0.0,0.0],[0.0,0.0,0.0,0.0,0.0,0.0,0.0,0.1642,0.1105,0.552,0.5307,0.6916,0.4704,0.585,0.5862,1.7354,2.2473,3.0679,1.6195,1.7061,1.3449,0.8394,0.6973,0.486,0.6563,0.7418,0.6095,0.4721,0.3104,0.2134,0.2584,0.0,0.0,0.0,0.0,0.0,0.0,0.0,0.0],[0.0,0.0,0.0,0.0,0.0,0.0,0.0,0.0,0.0,0.0,0.0,0.0,0.0,0.0,0.0,0.2733,0.2444,0.3451,0.4912,0.6108,0.4597,0.5006,0.7336,0.5764,0.7765,0.8017,0.8014,0.8078,0.7933,0.7995,0.7979,0.7604,0.7076,0.7442,0.4261,0.0,0.0,0.0,0.0],[0.0,0.0,0.0,0.0,0.0,0.0,0.0,0.0,0.0,0.0,0.0,0.0,0.0,0.0,0.0,0.2516,0.2551,0.2087,0.1322,0.0409,0.0,0.0,0.0,0.0,0.0,0.0,0.0,0.0,0.0,0.0,0.0,0.0,0.0,0.0,0.0,0.0,0.0,0.0,0.0],[0.0,0.0,0.0,0.0,0.0,0.0,0.0,0.0,0.0,0.0,0.0,0.0,0.0,0.0,0.0,0.0,0.3364,0.4284,0.6875,0.0,0.0,0.0,0.0,0.0,0.0,0.0,0.0,0.0,0.0,0.0,0.0,0.0,0.0,0.0,0.0,0.0,0.0,0.0,0.0],[0.0,0.0,0.0,0.0,0.0,0.0,0.0,0.0,0.0,0.0,0.0,0.0,0.0,0.0,0.0,0.0,0.0,0.0,0.024,0.0489,0.0612,0.1289,0.1589,0.0973,0.1671,0.3097,0.5211,0.4251,0.0553,0.0746,0.0858,0.0,0.0,0.0,0.0,0.0,0.0,0.0,0.0],[0.0,0.0,0.0,0.0,0.0,0.0,0.0,0.0,0.0,0.0,0.0,0.0,0.0,0.0,0.0,0.4209,0.3811,0.386,0.5647,0.5263,0.7341,0.5952,0.5742,0.663,0.7953,0.6313,0.5305,0.5502,0.4086,0.4263,0.4,0.5193,0.483,0.5859,0.5548,0.5693,0.5112,0.0,0.0],[0.0,0.0,0.0,0.0,0.0,0.0,0.0,0.0,0.0,0.0,0.0,0.0,0.0,0.0,0.0,0.3905,0.3687,0.3872,0.7812,0.8342,0.5451,0.3747,0.3865,0.3609,0.0,0.0,0.0,0.0,0.0,0.0,0.0,0.0,0.0,0.0,0.0,0.0,0.0,0.0,0.0],[0.0,0.0,0.0,0.0,0.0,0.0,0.0,0.5912,0.5557,0.8005,0.9869,0.7264,0.5125,0.5699,0.5733,0.6038,0.5252,0.839,0.865,1.0206,1.2682,1.2734,1.2508,0.6652,0.5443,0.433,0.3713,0.3534,0.27,0.3783,0.2084,0.189,0.3986,0.4535,0.0,0.0,0.0,0.0289,0.0],[0.0,0.0,0.0,0.0,0.0,0.0,0.0,0.0,0.0,0.2688,0.3867,0.4226,0.3756,0.3568,0.3009,0.0,0.0,0.0,0.0,0.0,0.0,0.0,0.0,0.0,0.0,0.0,0.0,0.0,0.0,0.0,0.0,0.0,0.0,0.0,0.0,0.0,0.0,0.0,0.0],[0.0,0.0,0.0,0.0,0.0,0.1643,0.2041,0.1696,0.1689,0.1371,0.1436,0.98,0.9482,0.9231,0.8641,0.9764,0.7837,0.2834,0.0,0.0,0.0,0.0,0.0,0.0,0.0,0.0,0.0,0.0,0.0,0.0,0.0,0.0,0.0,0.0,0.0,0.0,0.0,0.0,0.0],[0.2056,0.1589,0.1053,0.0,0.0,0.0,0.0,0.0,0.0,0.0,0.0,0.0,0.0,0.0,0.0,0.0,0.0,0.0,0.0,0.0,0.0,0.0,0.0,0.0,0.0,0.0,0.0,0.0,0.0,0.0,0.0,0.0,0.0,0.0,0.0,0.0,0.0,0.0,0.0],[0.0,0.0,0.0,0.0,0.0,0.0,0.0,0.0,0.0,0.0,0.0,0.0,0.0,0.0,0.0,0.3667,0.4675,0.6854,0.8531,0.7982,0.7411,0.4883,0.584,0.5889,0.5949,0.5091,0.6669,0.5292,0.652,0.0,0.0,0.0,0.0,0.0,0.0,0.0,0.0,0.0,0.0],[0.6243,0.47,0.0461,0.0,0.0,0.0,0.0,0.0,0.0,0.0,0.0,0.0,0.0,0.0,0.0,0.0,0.0,0.0,0.0,0.0,0.0,0.0,0.0,0.0,0.0,0.0,0.0,0.0,0.0,0.0,0.0,0.0,0.0,0.0,0.0,0.0,0.0,0.0,0.0],[0.0,0.0,0.0,0.0,0.0,0.0,0.0,0.0,0.0,0.0,0.0002,0.0001,0.0001,0.0001,0.0001,0.0,0.0,0.0,0.0,0.0,0.0,0.0,0.0,0.0,0.0,0.0,0.0,0.0,0.0,0.0,0.0,0.0,0.0,0.0,0.0,0.0,0.0,0.0,0.0],[0.0,0.0,0.0,0.0,0.0,0.0,0.0,0.0,0.0,0.0,0.0,0.4811,0.6115,0.6367,0.5794,0.619,0.7357,0.5576,0.479,0.4268,0.4606,0.5122,0.6705,0.6586,0.5155,0.1466,0.0,0.0,0.0,0.0,0.0,0.0,0.0,0.0,0.0,0.0,0.0,0.0,0.0],[0.1152,0.0908,0.1048,0.2979,0.3198,0.2013,0.385,0.2002,0.2263,0.18,0.1341,0.2467,0.2668,0.6248,0.3907,0.1809,0.3825,0.3775,0.3987,0.2448,0.0,0.0,0.0,0.0,0.0,0.0,0.0,0.0,0.0,0.0,0.0,0.0,0.0,0.0,0.0,0.0,0.0,0.0,0.0],[0.0,0.0,0.0,0.0,0.0,0.0,0.0,0.0,0.0,0.0,0.0,0.0,0.0,0.0,0.0,0.0,0.0,0.0,0.0,0.0,0.0,0.0,0.0,0.0,0.0,0.0,0.0,0.0,0.0,0.0,0.0,0.0,0.1627,0.1899,0.1802,0.2079,0.0,0.0,0.0],[0.0,0.0,0.0,0.0,0.0,0.0,0.0,0.0,0.0,0.0,0.0,0.0,0.0,0.0,0.0,0.0,0.0,0.126,0.0,0.0,0.0,0.0,0.0,0.0,0.0,0.0,0.0,0.0,0.0,0.0,0.0,0.0,0.0,0.0,0.0,0.0,0.0,0.0,0.0],[0.0,0.0,0.0,0.0,0.0,0.0,0.0,0.0,0.0,0.0,0.0,0.0,0.0,0.0,0.0,0.0,0.0,0.4317,0.3366,0.3479,0.0,0.0,0.0,0.0,0.0,0.0,0.0,0.0,0.0,0.0,0.0,0.0,0.0,0.0,0.0,0.0,0.0,0.0,0.0],[0.1506,0.1394,0.0,0.0,0.0,0.0,0.0,0.0,0.0,0.0,0.0,0.0,0.0,0.0,0.0,0.0,0.0,0.0,0.0,0.0,0.0,0.0,0.0,0.0,0.0,0.0,0.0,0.0,0.0,0.0,0.0,0.0,0.0,0.0,0.0,0.0,0.0,0.0,0.0],[0.0,0.0,0.2014,0.0,0.0,0.0,0.0,0.0,0.0,0.0,0.0,0.0,0.0,0.0,0.0,0.0,0.0,0.0,0.0,0.0,0.0,0.0,0.0,0.0,0.0,0.0,0.0,0.0,0.0,0.0,0.0,0.0,0.0,0.0,0.0,0.0,0.0,0.0,0.0],[0.0,0.0,0.0,0.0,0.0,0.0,0.0,0.0,0.0,0.0,0.0,0.0,0.0,0.0,0.0,0.0,0.0,0.0,0.0,0.0,0.0,0.0,0.0,0.3364,0.2941,0.3614,0.165,0.2509,0.0,0.0,0.0,0.0,0.0,0.0,0.0,0.0,0.0,0.0,0.0],[0.0,0.0,0.0,0.0,0.0,0.0,0.0,0.0,0.0,0.0,0.0,0.2429,0.1893,0.1737,0.1688,0.2156,0.0,0.0,0.0,0.0,0.0,0.0,0.0,0.0,0.0,0.0,0.0,0.0,0.0,0.0,0.0,0.0,0.0,0.0,0.0,0.0,0.0,0.0,0.0],[0.0,0.0,0.0,0.0,0.0,0.0,0.0,0.0,0.0,0.0,0.0,0.0,0.0,0.0,0.0,0.0,0.0,0.0,0.0,0.0,0.0,0.0,0.0,0.0,0.0,0.0,0.0,0.0,0.2923,0.2729,0.4378,0.4268,0.4617,0.379,0.3076,0.4885,0.0,0.0,0.0],[0.0,0.0,0.0,0.0,0.0,0.0,0.0,0.0,0.0,0.658,0.6889,0.7081,0.7119,0.7394,0.6715,0.5437,0.5004,0.4005,0.3419,0.3022,0.1724,0.0475,0.0,0.0,0.0,0.0,0.0,0.0,0.0,0.0,0.0,0.0,0.0,0.0,0.0,0.0,0.0,0.0,0.0],[0.0,0.0,0.0,0.0,0.0,0.0,0.0,0.0,0.0,0.0,0.0,0.0,0.0,0.0,0.0,0.0,0.0,0.0,0.0,0.0,0.0,0.0,0.0,0.0,0.0,0.0,0.0,0.0,0.0,0.174,0.1681,0.1525,0.1935,0.0,0.0,0.0,0.0,0.0,0.0],[0.7056,0.3274,0.3579,0.0,0.0,0.0,0.0,0.0,0.0,0.0,0.1602,0.3467,0.3331,0.3576,0.457,0.5485,0.4653,0.3183,0.3042,0.3252,0.1568,0.0,0.0,0.0,0.0,0.0,0.0,0.0,0.0,0.0,0.0,0.0,0.0,1.0452,1.2559,1.0678,0.9817,0.0,0.0],[0.0,0.3182,0.3337,0.3926,0.25,0.2951,0.2732,0.3769,0.338,0.2863,0.4441,0.6692,0.5293,0.5821,0.739,0.5642,0.6113,0.4311,0.3357,0.3584,0.1536,0.0,0.0,0.0,0.0,0.0,0.0,0.0,0.0,0.0,0.0,0.0,0.0,0.0,0.0,0.0,0.0,0.0,0.0],[0.0,0.0,0.0,0.0,0.0,0.0,0.0,0.0,0.0,0.0,0.0,0.0,0.0,0.0,0.0,0.0,0.0,0.0,0.0,0.2802,0.2635,0.2844,0.2786,0.3532,0.5472,0.5747,0.6392,0.5578,0.6264,0.6496,0.6649,0.0,0.0,0.0,0.0,0.0,0.0,0.0,0.0],[0.0,0.0,0.0,0.0,0.0,0.0,0.0,0.0,0.0,0.0,0.0,0.0,0.0,0.0,0.0,0.0,0.0,0.1612,0.1867,0.2585,0.2651,0.3363,0.3979,0.439,0.3291,0.0911,0.2011,0.1689,0.1038,0.0689,0.0,0.0,0.0,0.0,0.0,0.0,0.0,0.0,0.0],[0.1691,0.1517,0.1621,0.1573,0.1496,0.0,0.0,0.0,0.0,0.0,0.0,0.0,0.0,0.0,0.0,0.0,0.0,0.0,0.0,0.0,0.0,0.0,0.0,0.0,0.0,0.0,0.0,0.0,0.0,0.0,0.0,0.0,0.0,0.0,0.0,0.0,0.0,0.0,0.0],[0.0,0.0,0.0,0.0,0.0,0.0,0.0,0.0,0.0,0.0,0.0,0.0,0.5755,0.4486,0.2952,0.2906,0.2921,0.2821,0.1802,0.0415,0.0,0.0,0.0,0.0,0.0,0.0,0.0,0.0,0.0,0.0,0.0,0.0,0.0,0.0,0.0,0.0,0.0,0.0,0.0],[0.1198,0.0,0.0,0.0,0.0,0.0,0.0,0.0,0.0,0.0,0.0,0.0,0.0,0.0,0.0,0.0,0.0,0.0,0.0,0.0,0.0,0.0,0.0,0.0,0.0,0.0,0.0,0.0,0.0,0.0,0.0,0.0,0.0,0.0,0.0,0.0,0.0,0.0,0.0],[0.0,0.0,0.0,0.0262,0.0,0.0,0.0,0.0,0.0,0.0,0.0,0.0,0.0,0.0,0.0,0.0,0.0,0.0,0.0,0.0,0.0,0.0,0.0,0.0,0.0,0.0,0.0,0.0,0.0,0.0,0.0,0.0,0.0,0.0,0.0,0.0,0.0,0.0,0.0],[0.8312,1.125,1.1217,1.1223,1.0372,0.7954,0.9235,1.138,1.196,0.5807,0.5799,0.5406,0.4835,0.3796,0.3591,0.4477,0.3642,0.2701,0.0,0.0,0.0,0.0,0.0,0.0,0.0,0.0,0.0,0.0,0.0,0.0,0.0,0.0,0.0,0.0,0.0,0.0,0.0,0.0,0.0],[0.0,0.0,0.0,0.0,0.0,0.0,0.0,0.0,0.0,0.0,0.0,0.0,0.0272,0.0,0.0,0.0,0.0,0.0,0.0,0.0,0.0,0.0,0.0,0.0,0.0,0.0,0.0,0.0,0.0,0.0,0.0,0.0,0.0,0.0,0.0,0.0,0.0,0.0,0.0],[0.0,0.0,0.0,0.0,0.0,0.0,0.0,0.0,0.0,0.0,0.0,0.0,0.0,0.0,0.0,0.0,0.0,0.0,0.0,0.0,0.0,0.0,0.0,0.3046,0.0,0.0,0.0,0.0,0.0,0.0,0.0,0.0,0.0,0.0,0.0,0.0,0.0,0.0,0.0],[0.0,0.0,0.0,0.0,0.0,0.0,0.0,0.0,0.0,0.0,0.0,0.0,0.0,0.0,0.0,0.0,0.0,0.0,0.0,0.0,0.0,0.0,0.0,0.0,0.0,0.0,0.0,0.0,0.0,0.0,0.0,0.0,0.0,0.0,0.2523,0.1473,0.1961,0.0,0.0],[0.0,0.0,0.0,0.0,0.025,0.0,0.2145,0.0,0.0,0.0,0.0,0.0,0.0,0.0,0.0,0.0,0.0,0.0,0.0,0.0,0.0,0.0,0.0,0.0,0.0,0.0,0.0,0.0,0.0,0.0,0.0,0.0,0.0,0.0,0.0,0.0,0.0,0.0,0.0],[0.0,0.0,0.0,0.0,0.0,0.0,0.0,0.0,0.0,0.1243,0.2946,0.3962,0.4238,0.4395,0.3853,0.429,0.4943,0.3459,0.4806,0.0,0.0,0.0,0.0,0.0,0.0,0.0,0.0,0.0,0.0,0.0,0.0,0.0,0.0,0.0,0.0,0.0,0.0,0.0,0.0],[0.2378,0.2182,0.2102,0.0,0.0,0.0,0.0,0.0,0.0,0.0,0.0,0.0,0.0,0.0,0.0,0.0,0.0,0.0,0.0,0.0,0.0,0.0,0.0,0.0,0.0,0.0,0.0,0.0,0.0,0.0,0.0,0.0,0.0,0.0,0.0,0.0,0.0,0.0,0.0],[0.0,0.0,0.0,0.0,0.0,0.0,0.0,0.0,0.0,0.0,0.0,0.0,0.0,0.0,0.0,0.0,0.0,0.0,0.0,0.0,0.0,0.118,0.0409,0.0,0.0,0.0,0.0,0.0,0.0,0.0,0.0,0.0,0.0,0.0,0.0,0.0,0.0,0.0,0.0],[0.1273,0.132,0.0995,0.1117,0.1161,0.1486,0.1216,0.4961,0.5841,0.6016,0.6189,0.655,0.504,0.4299,0.4465,0.7227,0.7975,0.5674,0.4747,0.4673,0.4248,0.0,0.0,0.0,0.0,0.0,0.0,0.0,0.0,0.0,0.0,0.0,0.0,0.0,0.0,0.0,0.0,0.0,0.0],[0.0,0.0,0.0,0.0,0.0,0.0,0.0,0.0,0.0,0.0,0.0,0.0,0.0,0.0,0.0,0.0,0.0,0.2266,0.1793,0.2158,0.381,0.2898,0.341,0.0,0.0,0.0,0.0,0.0,0.0,0.0,0.0,0.0,0.0,0.0,0.0,0.0,0.0,0.0,0.0],[0.0,0.0,0.0,0.0,0.0,0.0,0.0,0.0868,0.0,0.6072,0.638,0.7178,0.5092,0.4736,0.5802,0.0,0.0,0.0,0.0,0.0,0.0,0.0,0.0,0.0,0.0,0.0,0.0,0.0,0.0,0.0,0.0,0.0,0.0,0.0,0.0,0.0,0.0,0.0,0.0],[0.0,0.0,0.0,0.0,0.0,0.0,0.0,0.0,0.0,0.0,0.0,0.0,0.0,0.0,0.0,0.0,0.0,0.0305,0.111,0.1668,0.2645,0.9616,1.0063,0.8867,0.9588,0.874,0.9287,0.3297,0.3263,0.3228,0.3129,0.2898,0.182,0.0,0.0,0.0,0.0,0.0,0.0],[0.0,0.0,0.0,0.0,0.0,0.0,0.0,0.0,0.3669,0.3988,0.4118,0.3648,0.4283,0.3632,0.4583,0.3303,0.0,0.0,0.0,0.0,0.0,0.0,0.0,0.0,0.0,0.0,0.0,0.0,0.0,0.0,0.0,0.0,0.0,0.0,0.0,0.0,0.0,0.0,0.0],[0.3595,0.2947,0.0,0.0,0.0,0.0,0.0,0.0,0.0,0.0,0.0,0.0,0.0,0.0,0.0,0.0,0.0,0.0,0.0,0.0,0.0,0.0,0.0,0.0,0.0,0.0,0.0,0.0,0.0,0.0,0.0,0.0,0.0,0.0,0.0,0.0,0.0,0.0,0.0],[0.2963,0.2819,0.2988,0.0,0.0,0.0,0.0,0.0,0.0,0.0,0.0,0.0,0.0,0.0,0.0,0.0,0.0,0.0,0.0,0.0,0.0,0.0,0.0,0.0,0.0,0.0,0.0,0.0,0.0,0.0,0.0,0.0,0.0,0.0,0.0,0.0,0.0,0.0,0.0],[0.0,0.0,0.0,0.0,0.0,0.4681,0.5145,0.0,0.6412,0.6267,0.6722,0.6219,0.7453,0.7401,0.7932,0.6366,0.6649,0.5867,0.5525,0.6766,0.4605,0.0,0.0,0.699,0.9571,0.8588,0.8208,0.7341,0.7413,0.7817,0.0,0.0,0.0,0.0,0.0,0.0,0.0,0.0,0.0],[0.0,0.5926,0.6713,0.8007,0.998,0.8982,1.3657,1.1579,0.8932,0.9666,1.2779,1.1092,0.0,0.0,0.0,0.0,0.0,0.0,0.0,0.0,0.0,0.0,0.0,0.0,0.0,0.0,0.0,0.0,0.0,0.0,0.0,0.0,0.0,0.0,0.0,0.0,0.0,0.0,0.0],[0.0,0.0692,0.0619,0.0672,0.0904,0.0889,0.1103,0.1375,0.0,0.0,0.0,0.0,0.0,0.0,0.0,0.0,0.0,0.0,0.0,0.0,0.0,0.0,0.0,0.0,0.0,0.0,0.0,0.0,0.0,0.0,0.0,0.0,0.0,0.0,0.0,0.0,0.0,0.0,0.0],[0.0,0.0,0.0,0.0,0.0,0.0,0.0,0.1513,0.1513,0.1424,0.1246,0.1268,0.1206,0.1123,0.1101,0.0,0.0,0.0,0.0,0.0,0.0,0.0,0.0,0.0,0.0,0.0,0.0,0.0,0.0,0.0,0.0,0.0,0.0,0.0,0.0,0.0,0.0,0.0,0.0],[0.0,0.0,0.0,0.0,0.0,0.0,0.0,0.0,0.8708,1.149,1.0263,0.8642,0.6768,0.7509,0.9214,0.9249,0.0,0.0,0.0,0.0,0.0,0.0,0.0,0.0,0.0,0.0,0.0,0.0,0.0,0.0,0.0,0.0,0.0,0.0,0.0,0.0,0.0,0.0,0.0],[0.0,0.0,0.0,0.0,0.0,0.0,0.0,0.0,0.1459,0.1464,0.8461,0.9174,0.702,0.5809,0.6132,0.4262,0.0,0.0,0.0,0.0,0.0,0.0,0.0,0.0,0.0,0.0,0.0,0.0,0.0,0.0,0.0,0.0,0.0,0.0,0.0,0.0,0.0,0.0,0.0],[0.0,0.0,0.0,0.0,0.2132,0.3232,0.3184,0.1139,0.0,0.0,0.0,0.0,0.0,0.0,0.0,0.0,0.0,0.0,0.0,0.0,1.2313,1.2283,0.8662,0.2749,0.0,0.0,0.0,0.0,0.0,0.0,0.0,0.0,0.0,0.0,0.6056,0.5807,0.5338,0.0,0.0],[0.0,0.0,0.0,0.4453,0.4904,0.4805,0.4909,0.5092,0.4343,0.4695,0.4191,0.4101,0.3577,0.3462,0.3171,0.2581,0.0,0.0,0.0,0.0,0.0,0.0,0.0,0.0,0.0,0.0,0.0,0.0,0.0,0.0,0.0,0.0,0.0,0.0,0.0,0.0,0.0,0.0,0.0],[0.0,0.0,0.0,0.0,0.0,0.0,0.0,0.0,0.0,0.432,0.6715,0.7948,0.7704,0.7019,0.7525,0.7018,0.929,0.6637,0.9626,0.7405,0.8258,0.9303,0.8947,0.7754,0.6478,0.5649,0.414,0.5203,0.3691,0.2794,0.2659,0.0,0.0,0.0,0.0,0.0,0.0,0.0,0.0],[0.9708,0.8239,0.99,0.0,0.0,0.0,0.0,0.0,0.0,0.0,0.0,0.0,0.0,0.0,0.0,0.0,0.0,0.0,0.0,0.0,0.0,0.0,0.0,0.0,0.0,0.0,0.0,0.0,0.0,0.0,0.0,0.0,0.0,0.0,0.0,0.0,0.0,0.0,0.0],[0.0,0.0,0.0,0.0,0.0,0.0,0.0,0.0,0.0,0.0,0.0,0.0,0.0,0.0,0.0,0.0,0.0,0.0,0.0,0.0,0.2529,0.3155,0.3437,0.2772,0.0,0.0,0.0,0.0,0.0,0.0,0.0,0.0,0.0,0.0,0.0,0.0,0.0,0.0,0.0],[0.0,0.0,0.0,0.0,0.0,0.0,0.0,0.0,0.0,0.0,0.0,0.0,0.0,0.0,0.0,0.0,0.0,0.0,0.0,0.0,0.0,0.0,0.0,0.3058,0.2869,0.3796,0.3064,0.0,0.0,0.0,0.0,0.0,0.0,0.0,0.0,0.0,0.0,0.0,0.0],[0.0,0.0,0.0,0.0,0.0,0.0,0.0,0.0,0.0,0.0,0.0,0.0,0.0,0.0,0.0,0.0,0.0,0.0,0.0,0.0,0.0,0.0,0.0,0.0,1.1342,0.946,0.4665,0.4705,0.258,0.0587,0.0591,0.0869,0.0098,0.0,0.0,0.0,0.0,0.0,0.0],[0.0,0.0,0.0733,0.0872,0.1168,0.1017,0.1168,0.0887,0.0895,0.0828,0.083,0.084,0.0043,0.0037,0.0045,0.0,0.0,0.0,0.0,0.0,0.0,0.0,0.0,0.0,0.0,0.0,0.0,0.0,0.0,0.0,0.0,0.0,0.0,0.0,0.0,0.0,0.0,0.0,0.0],[0.0,0.0,0.0,0.0,0.0,0.0,0.0,0.0981,0.0994,0.1013,0.0673,0.0747,0.0,0.0,0.0,0.0,0.0,0.0,0.0,0.0,0.0,0.0,0.0,0.0,0.0,0.0,0.0,0.0,0.0,0.0,0.0,0.0,0.0,0.0,0.0,0.0,0.0,0.0,0.0],[0.4643,0.4037,0.454,0.5465,0.6542,0.588,0.551,0.2921,0.2222,0.1987,0.1842,0.3007,0.3347,0.3653,0.4456,0.0,0.0,0.0,0.0,0.0,0.0,0.0,0.0,0.0,0.0,0.0,0.0,0.0,0.0,0.0,0.0,0.0,0.0,0.0,0.0,0.0,0.0,0.0,0.0],[0.0,0.0,0.0,0.0,0.0,0.0,0.0,0.0,0.0,0.0,0.0,0.0,0.0,0.0,0.0,0.0,0.0,0.0,0.426,0.7112,0.2775,0.1991,0.0,0.0,0.0,0.0,0.0,0.0,0.0,0.0,0.0,0.0,0.0,0.0,0.0,0.0,0.0,0.0,0.0],[0.3253,0.0,0.0,0.0,0.0,0.0,0.0,0.0,0.0,0.0,0.0,0.0,0.0,0.0,0.0,0.0,0.0,0.0,0.0,0.0,0.0,0.0,0.0,0.0,0.0,0.0,0.0,0.0,0.0,0.0,0.0,0.0,0.0,0.0,0.0,0.0,0.0,0.0,0.0],[0.0,0.0,0.0,0.0,0.0,0.0,0.0,0.0,0.0,0.0,0.0,0.0,0.0,0.0,0.0,0.3848,0.2749,0.1679,0.1276,0.088,0.0,0.0,0.0,0.0,0.0,0.0,0.0,0.0,0.0,0.0,0.0,0.0,0.0,0.0,0.0,0.0,0.0,0.0,0.0],[0.0,0.0,0.0,0.0,0.0,0.0,0.1202,0.0,0.0,0.0,0.0,0.0,0.0,0.0,0.0,0.0,0.0,0.0,0.0,0.0,0.0,0.0,0.0,0.0,0.0,0.0,0.0,0.0,0.0,0.0,0.0,0.0,0.0,0.0,0.0,0.0,0.0,0.0,0.0],[0.0,0.0,0.0,0.0,0.0,0.0,0.0,0.0,0.2373,0.2308,0.2446,0.3195,0.1745,0.2031,0.2228,0.153,0.0,0.0,0.0,0.0,0.0,0.0,0.0,0.0,0.0,0.0,0.0,0.0,0.0,0.0,0.0,0.0,0.0,0.0,0.0,0.0,0.0,0.0,0.0],[0.0,0.0,0.0,0.0,0.0,0.0,0.0,0.0,0.0,0.0,0.0,0.0,0.0,0.0,0.0,0.231,0.2621,0.0,0.0,0.0,0.0,0.0,0.0,0.0,0.0,0.0,0.0,0.0,0.0,0.0,0.0,0.0,0.0,0.0,0.0,0.0,0.0,0.0,0.0],[0.0,0.0,0.0,0.0,0.0,0.0,0.0,0.0,0.0,0.0,0.0,0.0,0.0,0.0,0.0,0.0,0.0,0.0,0.0,0.0,0.0,0.0,0.0,0.0,0.0,0.0,0.0,0.0,0.0,0.0,0.0,0.0,0.0,0.6416,0.9317,0.0,0.0,0.0,0.0],[0.0,0.0,0.0,0.0,0.0,0.0,0.0,0.0,0.0,0.0,0.0,0.0,0.0,0.0,0.0,0.0,0.0,0.0,0.0,0.0,0.0,0.0,0.0,0.0,0.1594,0.391,0.0,0.0,0.0,0.0,0.0,0.0,0.0,0.0,0.0,0.0,0.0,0.0,0.0],[0.0,0.0,0.0,0.0,0.0,0.5639,0.5864,0.5994,0.6046,0.941,0.9032,0.9538,0.4094,0.3786,0.3346,0.4086,0.1176,0.1199,0.0,0.0,0.0,0.0,0.0,0.0,0.0,0.0,0.0,0.0,0.0,0.0,0.0,0.0,0.0,0.0,0.0,0.0,0.0,0.0,0.0],[0.8695,1.0597,1.0798,1.0075,1.3041,1.2872,1.3307,1.2031,1.0845,0.944,0.9617,0.7396,0.6513,0.7412,0.9779,0.7563,0.0,0.0,0.0,0.0,0.0,0.0,0.0,0.0,0.0,0.0,0.0,0.0,0.0,0.0,0.0,0.0,0.0,0.0,0.0,0.0,0.0,0.0,0.0],[0.0,0.0,0.0,0.0,0.0,0.0,0.0,0.0,0.0,0.0,0.0,0.0,0.0,0.0,0.0,0.0,0.0,0.0,0.0,0.0,0.0,0.0,0.0,0.0,0.3436,0.3103,0.2967,0.3924,0.1624,0.0717,0.0,0.0,0.0,0.0,0.0,0.0,0.0,0.0,0.0],[0.2687,0.2071,0.1988,0.3171,0.2959,0.2565,0.2579,0.0,0.0,0.0,0.0,0.0,0.0,0.0,0.0,0.0,0.0,0.0,0.0,0.0,0.0,0.0,0.0,0.0,0.0,0.0,0.0,0.0,0.0,0.0,0.0,0.0,0.0,0.0,0.0,0.0,0.0,0.0,0.0],[0.2063,0.2119,0.1935,0.0,0.0,0.0,0.0,0.0,0.0,0.0,0.0,0.0,0.0,0.0,0.0,0.0,0.0,0.0,0.0,0.0,0.0,0.0,0.0,0.0,1.0286,0.9547,1.0554,1.0689,0.99,1.0279,1.0085,1.132,1.1438,0.653,0.6931,0.5552,0.0,0.0,0.0],[0.3043,0.2495,0.201,0.2214,0.278,0.2571,0.2567,0.295,0.2688,0.2676,0.3091,0.4187,0.3951,0.3391,0.372,0.5087,0.4557,0.4759,0.5919,0.5675,0.7175,0.0,0.0,0.0,0.0,0.0,0.0,0.0,0.0,0.0,0.0,0.0,0.0,0.0,0.0,0.0,0.0,0.0,0.0],[0.3307,0.3506,0.2297,0.197,0.0,0.0,0.0,0.0,0.0,0.0,0.0,0.0,0.0,0.0,0.0,0.0,0.0,0.0,0.0,0.0,0.0,0.0,0.0,0.0,0.0,0.0,0.0,0.0,0.0,0.0,0.0,0.0,0.0,0.0,0.0,0.0,0.0,0.0,0.0],[0.0,0.0,0.9322,1.5934,0.0,0.0,0.0,0.0,0.0,0.0,0.0,0.0,0.0,0.0,0.0,0.0,0.0,0.0,0.0,0.0,0.0,0.0,0.0,0.0,0.0,0.0,0.0,0.0,0.0,0.0,0.0,0.0,0.0,0.0,0.0,0.0,0.0,0.0,0.0],[0.0,0.0,0.0,0.0,0.0,0.0,0.0,0.0,0.0,0.0,0.0,0.0,0.0,0.0,0.0,0.3922,0.4082,0.4785,0.5959,0.6907,0.7899,1.0378,0.9874,0.4561,0.4115,0.4809,0.4455,0.4248,0.3566,0.5057,0.5547,0.0,0.0,0.0,0.0,0.0,0.0,0.0,0.0],[0.1018,0.0,0.0,0.0,0.0,0.0,0.0,0.0,0.0,0.0,0.0,0.0,0.0,0.0,0.0,0.0,0.0,0.0,0.0,0.0,0.0,0.0,0.0,0.0,0.0,0.0,0.0,0.0,0.0,0.0,0.0,0.0,0.0,0.0,0.0,0.0,0.0,0.0,0.0],[0.0,0.0,0.0,0.0,0.0,0.0,0.0,0.0,0.2307,0.2528,0.2342,0.3991,0.2906,0.3174,0.3069,0.3606,0.3703,0.3663,0.0,0.0,0.0,0.0,0.0,0.0,0.0,0.0,0.0,0.0,0.0,0.0,0.0,0.0,0.0,0.0,0.0,0.0,0.0,0.0,0.0],[0.0,0.0,0.0,0.0,0.1146,0.1282,0.141,0.1504,0.0,0.0,0.0,0.0,0.0,0.0,0.0,0.0,0.0,0.0,0.0,0.0,0.0,0.0,0.0,0.0,0.0,0.0,0.0,0.0,0.0,0.0,0.0,0.0,0.0,0.0,0.0,0.0,0.0,0.0,0.0],[0.3601,0.3487,0.3363,0.3963,0.3548,0.3908,0.3036,0.3632,0.3801,0.3904,0.5448,1.4668,1.5079,1.2593,1.1291,1.3845,1.416,1.0893,0.9606,1.0421,0.8986,0.6926,0.8109,0.6697,0.7143,0.6913,0.7012,0.6991,0.5838,0.9654,0.8172,0.7365,0.7536,0.6628,0.7325,0.8013,0.403,0.0,0.0],[0.0,0.0,0.1614,0.1782,0.8704,0.8661,0.7557,0.8778,0.6766,0.5591,0.4719,0.4969,0.4875,0.4459,0.4159,0.1729,0.0,0.0,0.0,0.0,0.0,0.0,0.0,0.0,0.0,0.0,0.0,0.0,0.0,0.0,0.0,0.0,0.0,0.0,0.0,0.0,0.0,0.0,0.0],[0.0,0.0,0.342,0.3074,0.3871,0.4557,0.3147,0.3169,0.3003,0.3316,0.3187,0.3031,0.4275,0.4026,0.3867,0.41,0.3785,0.4026,0.4655,0.4075,0.3766,0.3885,0.0,0.0,0.0,0.0,0.0,0.0,0.0,0.0,0.0,0.0,0.0,0.0,0.0,0.0,0.0,0.0,0.0],[0.0,0.0,0.0,0.0,0.0,0.0,0.0,0.0,0.118,0.1384,0.1196,0.1237,0.1057,0.0999,0.1205,0.0,0.0,0.0,0.0,0.0,0.0,0.0,0.0,0.0,0.0,0.0,0.0,0.0,0.0,0.0,0.0,0.0,0.0,0.0,0.0,0.0,0.0,0.0,0.0],[0.0,0.0,0.0,0.0,0.0,0.0,0.0,0.0,0.0,0.0,0.0,0.0,0.0,0.0,0.0,0.0,0.0,0.0,0.0,0.0,0.0,0.0,0.9109,0.5964,0.6402,0.5902,0.5592,0.6019,0.0,0.0,0.0,0.0,0.0,0.0,0.0,0.0,0.0,0.0,0.0],[0.0,0.0,0.0,0.0,0.0,0.0,0.0,0.0,0.0,0.0,0.0,0.0,0.0,0.0,0.0,0.0,0.0,0.5087,0.653,0.6541,0.9818,0.957,0.5252,0.3677,0.0,0.0,0.0,0.0,0.0,0.0,0.0,0.0,0.0,0.0,0.0,0.0,0.0,0.0,0.0],[0.0,0.0,0.0,0.0,0.0,0.0,0.0,0.0,0.0,0.0,0.0,0.0,0.0,0.0,0.0,0.0,0.0,0.0,0.0,0.0,0.1169,0.4211,0.5367,0.5618,0.4857,0.4518,0.3272,0.0,0.0,0.0,0.0,0.0,0.3683,0.3478,0.2936,0.0,0.0,0.0,0.0],[0.3339,0.3046,0.2822,0.338,0.3347,0.3081,0.2959,0.3548,0.3934,0.3064,0.3168,0.301,0.4993,0.4996,0.4252,0.3506,0.3772,0.3057,0.4235,0.4361,0.4247,0.0,0.0,0.0,0.0,0.2917,0.3378,0.399,0.363,0.2324,0.0,0.0,0.0,0.0,0.0,0.0,0.0,0.0,0.0],[0.0,0.0,0.0,0.0,0.0,0.0,0.0,0.0,0.0,0.0,0.0,0.0,0.0,0.0,0.0,0.0,0.0,0.0,0.0,0.0,0.0,0.0,0.0,0.332,0.4019,0.3302,0.3022,0.3199,0.3881,0.1927,0.0,0.0,0.0,0.0,0.0,0.0,0.0,0.0,0.0],[0.3701,0.3028,0.3256,0.0,0.0,0.0,0.0,0.0,0.0,0.0,0.0,0.0,0.0,0.0,0.0,0.0,0.0,0.0,0.0,0.0,0.0,0.0,0.0,0.0,0.0,0.0,0.0,0.0,0.0,0.0,0.0,0.0,0.0,0.0,0.0,0.0,0.0,0.0,0.0],[0.0,0.0,0.0,0.0,0.0,0.0,0.0,0.0,0.0,0.0,0.0,0.0,0.0,0.0,0.0,0.0,0.0,0.0,0.0,0.0,0.0,0.0,0.3661,0.2888,0.2845,0.2864,0.3049,0.3002,0.2906,0.3996,0.4549,0.3105,0.3034,0.0,0.0,0.0,0.0,0.0,0.0],[0.0,0.0,0.0,0.0,0.0,0.0,0.0,0.0,0.0,0.0,0.0,0.0,0.0,0.0,0.0,0.0,0.0,0.1101,0.1337,0.1681,0.2967,0.3149,0.3531,0.2648,0.0,0.0,0.0,0.0,0.0,0.0,0.0,0.0,0.0,0.0,0.0,0.0,0.0,0.0,0.0],[0.0,0.0,0.0,0.0,0.0,0.0,0.0,0.0,0.0,0.0,0.0,0.0,0.0,0.0,0.0,0.0,0.0,0.1011,0.1453,0.1856,0.2325,0.3124,0.3418,0.2962,0.3095,0.3911,0.3086,0.3209,0.2892,0.3059,1.0739,1.1846,1.1618,0.0,0.0,0.0,0.0,0.0,0.0],[0.0,0.0,0.0,0.0,0.0,0.0,0.0,0.0,0.0,0.0,0.0,0.3034,0.3041,0.2898,0.3468,0.4295,0.4638,0.3327,0.4879,0.5511,0.7466,0.0,0.0,0.0,0.0,0.0,0.0,0.0,0.0,0.0,0.0,0.0,0.0,0.0,0.0,0.0,0.0,0.0,0.0],[0.15,-0.03,0.21,0.36,0.21,0.56,0.22,-0.02,-0.15,0.0,-0.11,0.09,-0.08,-0.08,-0.08,0.03,0.2,0.11,0.0,0.08,0.07,0.17,-0.18,-0.05,-0.08,0.03,0.11,0.1,0.09,0.06,0.17,0.04,-0.18,0.0,0.18,0.18,-0.16,0.0,-0.07]],"THMWG6.F-LU^JULIAN(OS_TOP_HLDG_TOTPCPRT(ALL,42064,45627,CQ,,ALL,EQ).DATES)":"#NUM","THMWG6.F-LU^FG_COMPANY_NAME()":"Fidelity Funds SICAV - European Smaller Companies Fund Capitalisation AACC-Euro-","THMWG6.F-LU^FORMULA_DESCRIPTION(\"OS_TOP_HLDG_TOTPCPRT\")":"Percentage of Total Portfolio - Top Holdings","THMWG6.F-LU^DATE(42064,45627,CQ)":["3/15","6/15","9/15","12/15","3/16","6/16","9/16","12/16","3/17","6/17","9/17","12/17","3/18","6/18","9/18","12/18","3/19","6/19","9/19","12/19","3/20","6/20","9/20","12/20","3/21","6/21","9/21","12/21","3/22","6/22","9/22","12/22","3/23","6/23","9/23","12/23","3/24","6/24","9/24"],"THMWG6.F-LU^JULIAN(DATE(42064,45627,CQ).DATES)":"#NUM","THMWG6.F-LU^FORMULA_DESCRIPTION(\"DATE\")":"Date: MM/DD/YY","THMWG6.F-LU^OS_TOP_HLDG_NAME(ALL,42064,45627,CQ,,ALL,EQ)":["BALFOUR BEATTY (BICC)  PLC  ORD","COATS GROUP PLC  ORD","ALPHA GROUP INTL (ALPHA FX) PLC  ORD","GN STORE NORD AS  ORD","OAKLEY CAPITAL INVESTMENTS LTD  ORD","ELOPAK ASA  ORD","STOREBRAND ASA  ORD A","RS GROUP (ELECTROCOMPONENTS)  ORD","SCOR SE  ORD","TKH GROUP NV  ORD CTF","VZ HOLDING AG  ORD","BANCA GENERALI SPA  ORD","TATE & LYLE PLC  ORD","INTERPUMP GROUP SPA  ORD","KBC ANCORA  ORD","LANXESS AG  ORD","REXEL SA  ORD","ASR NEDERLAND NV  ORD","XTRACKERS EURO STOXX 50 UCITS ETF","SCOUT24 SE  ORD","PREMIER FOODS PLC  ORD","GRUPO CATALANA OCCIDENTE SA  ORD","EQUITY OTHER","HEXPOL AB  ORD B","FUTURE PLC  ORD","TELEPERFORMANCE SA  ORD","FORBO HOLDING AG  ORD REG","PIRAEUS FINANCIAL HOLDINGS SA  ORD","MOLTEN VENTURES (DRAPER) PLC  ORD","BYTES TECHNOLOGY GROUP PLC  ORD","COMPUTACENTER PLC  ORD","HELLENIC TELECOMMUNICATIONS ORG  ORD","PIRELLI & C SPA  ORD","GLOBALDATA PLC  ORD","4IMPRINT GROUP PLC  ORD","SPECTRIS (FAIREY GROUP) PLC  ORD","AZELIS GROUP NV  ORD","WIENERBERGER AG  ORD","IVECO GROUP NV  ORD","ATEA (EMENTOR) ASA  ORD","WATCHES OF SWITZERLAND GROUP  ORD","IPSOS SA  ORD","SOPRA STERIA GROUP  ORD","IMERYS (IMETAL) SA  ORD","RENEWI PLC  ORD","BANKINTER SA  ORD REG","CRANSWICK PLC  ORD","APTITUDE SOFTWARE GR (MICROGEN)  ORD","DERWENT LONDON (VALLEY HLDGS)  ORD","SHURGARD SELF STORAGE LTD  ORD","CONVATEC GROUP PLC  ORD REG","WOOD GROUP (JOHN) PLC  ORD","URBAN LOGISTICS REIT (PACIFIC) ORD","DALATA HOTEL GROUP PLC  ORD","JTC PLC  ORD","AUCTION TECHNOLOGY GROUP PLC  ORD","HAYS PLC  ORD","CAIRN HOMES PLC  ORD","ADESSO SE  ORD","IRISH CONTINENTAL GROUP PLC  UNIT","GLENVEAGH PROPERTIES PLC  ORD","INFRASTRUTTURE WIRELESS ITAL  ORD","DELIVEROO PLC  ORD A","FUCHS (PETROLUB) SE  ORD PFD","CTP NV  ORD","TELE2 AB  ORD B","IG GROUP HOLDINGS PLC  ORD A","TEAM INTERNET GRP (CENTRALNIC)  ORD","MORGAN ADVANCED MATERIALS PLC  ORD","KENMARE RESOURCES PLC  ORD","AALBERTS NV  ORD","PEBBLE GROUP PLC  ORD","AUTOLIV INC  COM","AIXTRON SE  ORG REG","CRANEWARE PLC  ORD","DCC PLC  ORD","DO & CO (DO & CO RESTAURANTS)  ORD","UNIPHAR PLC  ORD","ALTEN  ORD","LBG MEDIA PLC  ORD","GREENCORE GROUP PLC  ORD","AMS OSRAM AG  ORD","STILLFRONT GROUP AB  ORD","BOKU INC  ORD","ALUFLEXPACK AG  ORD 2 LINE APR 2024","NOVEM GROUP SA  ORD","CREST NICHOLSON HOLDINGS PLC  ORD","M&C SAATCHI PLC  ORD","SOLARIA ENERGIA Y MEDIO AMBIENTE ORD","GYM GROUP PLC  ORD","NEINOR HOMES SA  ORD","TAV HAVALIMANLARI HOLDING AS  ORD","DOWLAIS GROUP PLC  ORD","TRITAX EUROBOX PLC  ORD","KARNOV GROUP AB  ORD","NEXUS AG  ORD","TITAN CEMENT INTERNATIONAL SA  ORD","ARKEMA SA  ORD","BAKKAFROST P/F  ORD REG","WARPAINT LONDON PLC  ORD","S4 CAPITAL PLC  ORD","KITWAVE GROUP PLC  ORD","AVON TECHNOLOGIES (PROTECTION)  ORD","ACCESSO TECHNOLOGY GRP (LO Q)  ORD","PURETECH HEALTH PLC  ORD","DR MARTENS PLC  ORD","BHG GROUP (BYGGHEMMA) AB  ORD","MOONPIG GROUP PLC  ORD","BANGO PLC  ORD","MEKO (MEKONOMEN) AB  ORD","TGS (NOPEC GEOPHYSICAL) ASA  ORD","LECTRA SA  ORD","TBC BANK GROUP PLC  ORD","YUBICO (ACQ) AB  ORD","METSO (OUTOTEC) CORP  ORD","ESSENTRA (FILTRONA) PLC  ORD","ACCELLERON INDUSTRIES AG  ORD","DE LONGHI SPA  ORD","ROYAL UNIBREW AS  ORD","BANCA MONTE DEI PASCHI DI SIENA  ORD","KONINKLIJKE HEIJMANS(HEIJMANS)  ORD","JCDECAUX SE  ORD","VISCOFAN SA  ORD","RASPBERRY PI HOLDINGS PLC  ORD","ESKER SA  ORD","BREMBO NV  ORD","SCANDI STANDARD AB  ORD","BANCO COMERCIAL PORTUGUES SA  ORD","ENDEAVOUR MINING PLC  COM","SABRE INSURANCE GROUP PLC  ORD","SECO SPA  ORD","BIG TECHNOLOGIES PLC  ORD","FIDELITY INST LIQ FD PLC-EURO FD","VIDENDUM (VITEC) PLC  ORD","FRONTIER DEVELOPMENTS PLC  ORD","CASH/SHORT-TERM INVESTMENTS","FLUIDRA SA  ORD","JADESTONE ENERGY PLC  ORD","DOCMORRIS (ZUR ROSE) LTD  ORD","OCI NV  ORD","JUBILEE METALS GROUP (PLATINUM)  ORD","NABALTEC AG  ORD","GLANBIA PLC  ORD","KISTOS HOLDINGS PLC  ORD","ROSEBANK INDUSTRIES PLC  ORD","HEADLAM GROUP PLC  ORD","BIKE24 HOLDING AG  ORD","PRIVATE PLACEMENT SECURITIES","AFRICA OIL CORP  COM","ALMONTY INDUSTRIES INC  COM","APIGEE CORP  COM","ARCUS BIOSCIENCES INC  COM","ARGENX SE  SPONSORED ADR","ASCENDIS PHARMA AS  SPONSORED ADR","BARRACUDA NETWORKS INC  COM","BROADSOFT INC  COM","CANADA GOOSE HOLDINGS INC  SUB VTG","COBALT 27 CAPITAL CORP  COM","COBALT 27 CAPITAL CORP  COM","CYTOMX THERAPEUTICS INC  COM","DATADOG INC  CL A","DYNATRACE INC  COM","8X8 INC  COM","ELECTRICAL GEODESICS INC  ORD","ELECTRONIC ARTS INC  COM","ENTERTAINMENT ONE LTD  ORD","EPAM SYSTEMS INC  COM","EXA CORP  COM","FARFETCH LTD  CL A","FREELINE THERAPEUTICS HOLDINGS  ADR","HEALTHSTREAM INC  COM","HUBSPOT INC  COM","IMMUNOMEDICS INC  COM","INTERNATIONAL PETROLEUM /BC/  ORD","IVANHOE MINES LTD  CL A","KARUNA THERAPEUTICS INC  COM","KOSMOS ENERGY LTD  COM","VK INTERNATIONAL PJSC SPONS GRD REG","MANDALAY RESOURCES CORP  COM","MODEL N INC  COM","MOUNTAIN PROVINCE DIAMONDS INC  COM","NEVADA COPPER CORP  COM","NEVSUN RESOURCES LTD  COM","NEW RELIC INC  COM","NEXGEN ENERGY LTD  COM","NICKEL 28 CAPITAL CORP  COM","OREZONE GOLD CORP  COM","PLATINUM GROUP METALS LTD  COM","REALPAGE INC  COM","REVELO RESOURCES CORP  COM","ROOTS CORP  COM","SCOTTS MIRACLE-GRO CO  CL A","SEMAFO INC  COM","SHOPIFY INC  CL A SUB VTG","TALEND SA  SPONSORED ADR","THOR EXPLORATIONS LTD  COM","THOR EXPLORATIONS LTD  COM","VARONIS SYSTEMS INC  COM","VERONA PHARMA PLC  SPONSORED ADR","VIASAT INC  COM","VIRTUSA CORP  COM","ZAYO GROUP HOLDINGS INC  COM","ZENDESK INC  COM","BAWAG GROUP AG  ORD","CONWERT IMMOBILIEN INVEST SE  ORD","PORR (ALLGEMEINE BAUGESELL) AG  ORD","UBM DEVELOPMENT (UBM REAL) AG  ORD","VIENNA INSURANCE GROUP AG  BRR","ABLYNX NV  ORD","BARCO NV  ORD","GALAPAGOS NV  ORD","D IETEREN GROUP SA/NA  ORD","ION BEAM APPS (IBA)  ORD","LOTUS BAKERIES NV  ORD","ORANGE BELGIUM SA  ORD","ADLER REAL ESTATE AG  ORD","AMADEUS FIRE AG  ORD","AAP IMPLANTATE AG  ORD","AUMANN AG  ORD BRR","AUR PORTFOLIO III SE & CO KGAA  ORD","BRENNTAG SE  ORD","CENTROTEC (SUSTAINABLE) SE  ORD","EVOTEC SE  ORD","CTS EVENTIM AG & CO KGAA  ORD","COMPUGROUP MEDICAL SE & CO KGAA  ORD","DELIVERY HERO SE  ORD","DERMAPHARM HOLDING SE  ORD","DEUTSCHE WOHNEN SE  ORD BRR","MEDIOS AG  ORD","ELRINGKLINGER AG  ORD","GFK SE  ORD","GEA GROUP AG  ORD","GERRESHEIMER AG  ORD BRR","EVONIK INDUSTRIES AG  ORD","FRIEDRICH VORWERK GROUP SE  ORD","HORNBACH BAUMARKT AG  ORD","HELIOCENTRIS ENERGY SOLUTIONS  ORD","INVISION (INVISION SOFTWARE) AG  ORD","FLATEXDEGIRO AG  ORD REG","ISARIA WOHNBAU AG  ORD","DEUTZ AG  ORD","HELLOFRESH SE  ORD","KNAUS TABBERT AG  ORD","LEONI AG  ORD","LPKF LASER & ELECTRONICS SE  ORD","LOTTO24 AG  ORD","MORPHOSYS AG  ORD","MUEHLBAUER HOLDING AG  ORD","MUTARES SE & CO KGAA  ORD REG","NEXUS AGVILLINGEN-SCHWENNINGEN NEXUS","1&1 AG  ORD","PATRIZIA SE  ORD","NFON AG  ORD","NEW WORK SE  ORD","PUMA SE  ORD","SILTRONIC AG  ORD","SNP SCHNEIDER NEUREITHER & PART  ORD","ROCKET INTERNET SE  ORD","SOFTING AG  ORD","SOFTWARE AG  ORD REG","STABILUS SE  ORD","CANCOM (CANCOM IT SYS) SE  ORD","SURTECO GROUP SE  ORD","TAKKT AG  ORD","TELE COLUMBUS AG  ORD","DR HOENLE AG  ORD","UNITED INTERNET AG  ORD","VARTA AG  ORD","VITESCO TECHNOLOGIES GROUP AG  ORD","VA Q TEC AG  ORD","SYNLAB AG  ORD","WASHTEC AG  ORD","WESTWING GROUP SE  ORD","ZEAL NETWORK SE  ORD","ZALANDO SE  ORD","APPLUS SERVICES SA  ORD","BANCO DE SABADELL SA  ORD","CELLNEX TELECOM SA  ORD","BANCO POPULAR ESPANOL SA  ORD","EUSKALTEL SA  ORD","LABORATORIOS FARMACEUTICOS ROVI  ORD","LINEA DIRECTA ASEGURADORA SA  ORD","NATURHOUSE HEALTH SA  ORD","PROSEGUR CASH SA  ORD","TELEPIZZA GROUP SA  ORD","VIDRALA SA  ORD","ALTRAN TECHNOLOGIES SA  ORD","ANTIN INFRASTRUCTURE PARTNERS  ORD","AUDIKA GROUPE  ORD","74SOFTWARE (AXWAY)  ORD","ALTRAN TECHNOLOGIES  RT 04/09/18","VIRIDIEN  ORD","ELIS SA  ORD","ESI GROUP SA  ORD","EDENRED SE  ORD","PULLUP ENTERTAINMENT (FOCUS)  ORD","GAMELOFT SE  ORD","CLARIANE (KORIAN) SE  ORD","LISI SA (GFI)  ORD","MAISONS DU MONDE SA  ORD","LYXOR EURO STOXX 50 DR UCITS ETF","NACON SASU  ORD","NEXANS  ORD","RUBIS SCA  ORD","ROBERTET SA  ORD","SARTORIUS STEDIM BIOTECH  ORD","VUSIONGROUP  ORD","SOLOCAL GROUP  ORD","SRP GROUPE SA  ORD","VANTIVA (TECHNICOLOR) SA  ORD","UBISOFT ENTERTAINMENT SA  ORD","MERSEN SA  ORD","VERALLIA SA  ORD","WORLDLINE SA  ORD","TARKETT SA  ORD","AROUNDTOWN SA  ORD","FORSEE POWER SA  ORD","AA PLC  COM","ACCSYS TECHNOLOGIES PLC  ORD","ADRIATIC METALS PLC  ORD","AJ BELL PLC  ORD","ALPHA FINANCIAL MKTS CONSULTING  ORD","AMEC FOSTER WHEELER PLC  ORD","AMERISUR RESOURCES PLC  ORD","ANGLING DIRECT PLC  ORD","APPLEGREEN PLC  ORD","ANGLE PLC  ORD","ARIX BIOSCIENCE PLC  ORD","ASCENTIAL PLC  ORD","ASOS PLC  ORD","AUTO TRADER GROUP PLC  ORD","BABCOCK INTERNATIONAL GROUP  ORD","AUGEAN PLC  ORD","BW ENERGY LTD  ORD","ALENT PLC  ORD","BAKKAVOR GROUP PLC  ORD","BCA MARKETPLACE (HAVERSHAM)  ORD","BIOHAVEN PHARMACEUTICAL HOLDING  COM","BLANCCO TECHNOLOGY GROUP  ORD","BLUE PRISM GROUP PLC  ORD","BOND INTERNATIONAL SOFTWARE PLC  ORD","CIZZLE BIOTECHNOLOGY HO (BOULD)  ORD","BRAMMER PLC  ORD","BREWIN DOLPHIN HOLDINGS PLC  ORD","BOOKER GROUP PLC  ORD","BROOKS MACDONALD GROUP PLC  ORD","BRITVIC PLC  ORD","CAB PAYMENTS HOLDINGS PLC  ORD","CAPRICORN ENERGY PLC  ORD","BURFORD CAPITAL LTD  COM","BYOTROL PLC  ORD","C&C GROUP PLC  ORD","CARD FACTORY PLC  ORD","CASTLETON TECHNOLOGY PLC  ORD","CARETECH HOLDINGS LTD  ORD","BIFFA PLC  ORD","CENTRICA PLC  ORD","CHARLES TAYLOR PLC  ORD","CHIME COMMUNICATIONS PLC  ORD","CLARKSON PLC  ORD","CINEWORLD GROUP PLC  ORD","CLIPPER LOGISTICS PLC  ORD","CLOSE BROTHERS GROUP PLC  ORD","CMC MARKETS PLC  ORD","CONVIVIALITY PLC  ORD","CONDUIT HOLDINGS LTD  ORD","CONTOURGLOBAL PLC  ORD","CREO MEDICAL GROUP PLC  ORD","DIPLOMA PLC  ORD","DECHRA PHARMACEUTICALS PLC  ORD","DS SMITH PLC  ORD","DIALIGHT PLC  ORD","DIRECT LINE INSURANCE GROUP PLC  ORD","DISCOVERIE GROUP PLC  ORD","DIVERSIFIED ENERGY (GAS & OIL)  ORD","EMIS GROUP PLC  ORD","POD POINT GROUP HOLDINGS PLC  ORD","AVACTA GROUP PLC  ORD","ELEMENTIS PLC  ORD","CLINIGEN GROUP PLC  ORD","EI GROUP PLC  ORD","ELEGANT HOTELS GROUP PLC  ORD","EUROCELL PLC  ORD","EQUINITI GROUP PLC  ORD","COUNTRYWIDE PLC  ORD","ENTAIN PLC  ORD","ESURE GROUP PLC  ORD","EXOVA GROUP PLC  ORD","FAROE PETROLEUM PLC  ORD","FBD HOLDINGS PLC  ORD","FDM GROUP HOLDINGS PLC  ORD","FIRESTONE DIAMONDS PLC  ORD","FD TECHNOLOGIES (FIRST) PLC  ORD","FLYBE GROUP PLC  ORD","FLUTTER ENTERTAINMENT PLC  ORD","QUILTER PLC  ORD","FOXTONS GROUP PLC  ORD","FRASERS GROUP PLC  ORD","FULCRUM UTILITY SERVICES LTD  ORD","FULLER SMITH & TURNER PLC  ORD A","GAMES WORKSHOP GROUP PLC  ORD","GAMA AVIATION PLC  ORD","GB GROUP (TELME GROUP) PLC  ORD","GEMFIELDS GROUP LTD  ORD","GENEL ENERGY PLC  ORD","GEM DIAMONDS LTD  ORD","GENUS PLC  ORD","GEMFIELDS (GEMFIELDS RES) PLC  ORD","UNBOUND GROUP (ELECTRA) PLC  ORD","GOCO GROUP (GOCOMPARE COM) PLC  ORD","GRAFTON GROUP PLC  ORD UNIT","JOHN LAING GROUP PLC  ORD","GYG PLC  ORD","HAMMERSON PLC  ORD","HARBOUR ENERGY PLC  ORD","HAWKWING PLC  ORD","HEIQ PLC  ORD","HELIUS ENERGY PLC  ORD","HELLERMANNTYTON GROUP PLC  ORD","HENDERSON GROUP PLC  ORD","HIKMA PHARMACEUTICALS PLC  ORD","HILTON FOOD GROUP PLC  ORD","HOCHSCHILD MINING PLC  ORD","HOSTELWORLD GROUP PLC  ORD","HOMESERVE PLC  ORD","HOWDEN JOINERY GROUP PLC  ORD","HUNTING (GIBSON) PLC  ORD","HUTCHMED CHINA (HUTCHISON) LTD  ORD","HUMMINGBIRD RESOURCES PLC  ORD","HURRICANE ENERGY PLC  ORD","IMI PLC  ORD","INDIVIOR PLC  ORD","INNOVATION GROUP PLC  ORD","INTERMEDIATE CAPITAL GROUP PLC  ORD","CPL RESOURCES PLC  ORD","INSPIRED (ENERGY) PLC  ORD","INTERNATIONAL PERSONAL FINANCE  ORD","IQGEO GROUP (UBISENSE) PLC  ORD","INTERNATIONAL WORKPLACE (IWG)  ORD","IBEX GLOBAL SOLUTIONS PLC  ORD","GULF MARINE SERVICES PLC  ORD","ST JAMES S PLACE PLC  ORD","JD SPORTS FASHION PLC  ORD REG","JUST EAT PLC  ORD","KEYWORDS STUDIOS PLC  ORD","KINGSPAN GROUP PLC  ORD","KRM22 PLC  ORD","LADBROKES CORAL GROUP PLC  ORD","LATCHWAYS PLC  ORD","LAVENDON GROUP PLC  ORD","FENIKSO (LEKOIL) LTD  ORD","LIVANOVA PLC  ORD","LOMBARD MEDICAL INC  ORD","SEASCAPE ENERGY ASIA (LONGBOAT)  ORD","LOMBARD RISK MANAGEMENT PLC  ORD","LOOKERS PLC  ORD","LSL PROPERTY SERVICES PLC  ORD","LXB RETAIL PROPERTIES PLC  ORD","LUXOFT HOLDING INC  CL A","MAN GROUP PLC  ORD","MANX TELECOM PLC  ORD","DIALOG SEMICONDUCTOR PLC  ORD","MARLOWE PLC  ORD","MARSHALL MOTOR HOLDINGS PLC  ORD","MARWYN MANAGEMENT PARTNERS PLC  ORD","MARWYN VALUE INVESTORS LTD  ORD","MATTIOLI WOODS PLC  ORD","MCCARTHY & STONE PLC  ORD","MCKAY SECURITIES PLC  ORD","MEARS GROUP PLC  ORD","MCCOLLS RETAIL GROUP PLC  ORD","MEDICLINIC INTERNATIONAL PLC  ORD","MERCANTILE PORTS & LOGISTICS  ORD","METIR PLC  ORD","MIDWICH GROUP PLC  ORD","MICRO FOCUS INTERNATIONAL PLC  ORD","BOOHOO GROUP PLC  ORD","MODERN WATER PLC  ORD","MONY GROUP (SUPERMARKET) PLC  ORD","MOTHERCARE PLC  ORD","MOBICO GROUP (NATIONAL) PLC  ORD","PARAGON BANKING GROUP PLC  ORD","NANOCO GROUP PLC  ORD","NCC GROUP PLC  ORD","NEX GROUP PLC  ORD","NMC HEALTH PLC  ORD","ODFJELL DRILLING LTD  ORD","OCADO GROUP PLC  ORD","ONCIMMUNE HOLDINGS PLC  ORD","ON THE BEACH GROUP PLC  ORD","OPHIR ENERGY PLC  ORD","ORIGIN ENTERPRISES PLC  ORD","OXFORD BIODYNAMICS PLC  ORD REG","OXFORD BIOMEDICA PLC  ORD","OXFORD INSTRUMENTS PLC  ORD","OXFORD IMMUNOTEC GLOBAL PLC  ORD","PAGEGROUP PLC  ORD","PARAGON ENTERTAIN (MARWYN CAP)  ORD","PARKMEAD GROUP PLC  ORD","PAYSAFE GROUP PLC  ORD","PENSANA (RARE EARTHS) PLC  ORD","PENSANA (RARE EARTHS) PLC  CDI","PETRA DIAMONDS LTD  ORD","ME GROUP INTL (PHOTO) PLC  ORD","PLAYTECH PLC  ORD","PLANT IMPACT PLC  ORD","POLAREAN IMAGING PLC  ORD","POLAR CAPITAL HOLDINGS PLC  ORD","POUNDLAND GROUP PLC  ORD","PREMIER MITON (PREMIER ASSET)  ORD","PROACTIS HOLDINGS PLC  ORD","VANQUIS BANKING GRP (PROVIDENT)  ORD","INTL DISTRIBUTION SERVICES  ORD","RATHBONES GROUP (BROTHERS) PLC  ORD","REABOLD RESOURCES PLC  ORD","REDROW PLC  ORD","RENALYTIX PLC  ORD","RENISHAW PLC  ORD","RESTAURANT GROUP PLC  ORD","REVEL COLLECTIVE PLC  ORD","RIGHTMOVE PLC  ORD","RESTORE PLC  ORD","ROCKHOPPER EXPLORATION PLC  ORD","RBG HOLDINGS (ROSENBLATT) PLC  ORD","ROTORK PLC  ORD","RPS GROUP PLC  ORD","RWS HOLDINGS PLC  ORD","SAGA PLC  ORD","SAFESTORE HOLDINGS PLC  ORD","SANNE GROUP PLC  ORD","SAVANNAH ENERGY (SAVANNAH PETR)  ORD","SAVANNAH PETROLEUM  WT","SCAPA GROUP PLC  ORD","SCIENCE IN SPORT PLC  ORD","SCS GROUP PLC  ORD","SDL PLC  ORD","QUANTUM PHARMA PLC  ORD","RAINBOW RARE EARTHS LTD  ORD","BRICKS NEWCO (PURPLEBRICKS) PLC  ORD","SENIOR PLC  ORD","SERCO GROUP PLC  ORD","SERCO GROUP PLC  RTS 4/16/15","SEPURA PLC  ORD","SIG PLC ORD","SHEARWATER GROUP PLC  ORD","SHANTA GOLD LTD  ORD","SHOE ZONE PLC  ORD","SIGNET JEWELERS LTD  COM","SIGNATURE AVIATION PLC  ORD","FINTEL (SIMPLYBIZ GROUP) PLC  ORD","SINCLAIR PHARMA PLC  ORD","SMART METERING SYSTEMS PLC  ORD","SOFTCAT PLC  ORD","SOLGOLD PLC  ORD","STANLEY GIBBONS GROUP PLC  ORD","STHREE PLC  ORD","SUMMIT PROPERTIES (GERMANY) LTD  ORD","SYLVANIA PLATINUM LTD  ORD","SYNTHOMER PLC  ORD","SYNCONA LTD  ORD","TALKTALK TELECOM GROUP PLC  ORD","TAYLOR WIMPEY PLC  ORD","EVERPLAY GROUP (TEAM17) PLC  ORD","TED BAKER PLC  ORD","TEKMAR GROUP PLC  ORD","THG PLC  ORD","TP ICAP GROUP PLC  ORD","TRAINLINE PLC  ORD","STRIDE GAMING PLC  ORD","SOPHOS GROUP PLC  ORD","TRACSIS PLC  ORD","TRAVIS PERKINS PLC  ORD","TRITAX BIG BOX REIT PLC  ORD","TRUSTPILOT GROUP PLC  ORD","TULLOW OIL PLC  ORD","TUNGSTEN CORP PLC  ORD","UK MAIL GROUP (BUSINESS POST)  ORD","UDG HEALTHCARE PLC  ORD","URBAN&CIVIC PLC  ORD","VERTU MOTORS PLC  ORD","VERONA PHARMA PLC  ORD","VESUVIUS PLC  ORD","VICTORIA PLC  ORD","VICTREX PLC  ORD","VIVO ENERGY PLC  ORD","CIRATA (WANDISCO) PLC  ORD","VOLUTION GROUP PLC  ORD","VISTRY GROUP (BOVIS) PLC  ORD","WILLIAM HILL PLC  ORD","WIZZ AIR HOLDINGS PLC  ORD","XLMEDIA PLC  ORD","YOURGENE HEALTH PLC  ORD","EDAG ENGINEERING GROUP AG  ORD","ALUFLEXPACK AG  ORD","ASCOM HOLDING AG  ORD REG","BOSSARD HOLDING AG  ORD BEARER","CLARIANT AG  ORD REG","DAETWYLER HOLDING AG  ORD BEARER","DKSH HOLDING LTD  ORD","FLUGHAFEN ZUERICH AG  ORD","GAM HOLDING AG  ORD REG","KOMAX HOLDING AG  ORD REG","MEYER BURGER TECHNOLOGY AG  ORD","OC OERLIKON CORP AG  ORD REG","INFICON HOLDING AG  ORD","LEONTEQ AG  ORD","SENSIRION HOLDING AG  ORD","SFS GROUP AG  ORD REG","SIKA AG  ORD REG","SIG GROUP (COMBIBLOC) AG  ORD","SUNRISE COMMUNICATIONS GROUP AG  ORD","AMBU AS  ORD B","BAVARIAN NORDIC AS  ORD","GENMAB AS  ORD","NETS AS  ORD","ROCKWOOL (INTERNATIONAL) AS  ORD A","SCANDINAVIAN TOBACCO GROUP AS  ORD","FLSMIDTH & CO AS  ORD","ADLER GROUP (ADO PROPERTIES) SA  ORD","AROUNDTOWN SA  ORD","B&S GROUP SA  ORD","CORESTATE CAPITAL HOLDING SA  ORD","EUROFINS SCIENTIFIC SE  ORD","GLOBAL FASHION GROUP SA  ORD","GRAND CITY PROPERTIES SA  ORD","MAJOREL GROUP LUXEMBOURG SA  ORD","SUSE SA  ORD","RM2 INTERNATIONAL SA  ORD","SAF HOLLAND SE  ORD BRR","SOLUTIONS 30 SE  ORD","SPOTIFY TECHNOLOGY SA  COM","AUTOMAX MOTORS (MATOMY) LTD  ORD","PLUS500 LTD  ORD","PHAROS ENERGY PLC  ORD","THARISA PLC  ORD","WIX COM LTD  COM","MUTUAL FUND (OTHER)","KONINKLIJKE BAM GROEP NV  ORD","ARCADIS NV  ORD","ASM INTERNATIONAL NV  ORD","BASIC FIT NV  ORD","BE SEMICONDUCTOR INDUSTRIES  ORD","EURONEXT NV  ORD REG","FYBER NV  ORD BRR","RELIABLE AFRICAN ENERGY NV  ORD","INTERTRUST NV  ORD","JUST EAT TAKEAWAY COM NV  ORD","KENDRION NV  ORD","KIADIS PHARMA NV  ORD REG","KONINKLIJKE VOLKERWESSELS NV  ORD","PROQR THERAPEUTICS NV  COM","RHI MAGNESITA NV  ORD","SBM OFFSHORE NV  ORD","REDCARE PHARMACY (SHOP) NV  ORD","SLIGRO FOOD GROUP NV  ORD","TOMTOM NV  ORD","USG PEOPLE NV  ORD","VAN LANSCHOT KEMPEN NV  CERT OF SH","ALPARGATAS SA  PFD","AQUIS ENTERTAINMENT LTD  ORD","BASE RESOURCES LTD  ORD","SEEING MACHINES LTD  ORD","WEST AFRICAN RESOURCES LTD  ORD","ADEVINTA ASA  ORD A","ADEVINTA ASA  ORD","AKER SOLUTIONS ASA  ORD","AKER BP ASA  ORD","ATLANTIC SAPPHIRE ASA  ORD","EUROPRIS ASA  ORD","NORDIC SEMICONDUCTOR (VLSI) ASA  ORD","MPC CONTAINER SHIPS ASA  ORD","SCATEC ASA  ORD","SCHIBSTED ASA  ORD A","SCHIBSTED ASA  ORD B","SPAREBANKEN VEST  ORD CTF","ZELLUNA (ULTIMOVACS) ASA  ORD","ZALARIS ASA  ORD","XXL ASA  ORD A","BLUE LABEL TELECOMS LTD  ORD","METAIR INVESTMENTS LTD  ORD","ANIMA HOLDING SPA  ORD","ANIMA HOLDING  RT 04/12/18","ASTM SPA  ORD","ANTARES VISION SPA  ORD","BPER BANCA (BANCA POPOLARE)  ORD","BUZZI (BUZZI UNICEM) SPA  ORD","BRUNELLO CUCINELLI SPA  ORD","CASSIOPEA SPA  ORD","CERVED GROUP SPA  ORD","DATALOGIC SPA  ORD","FINECOBANK SPA  ORD","ITALGAS SPA  ORD","LEONARDO SPA  ORD","PIRELLI & C SPA  ORD","SORIN SPA  ORD","TECHNOGYM SPA  ORD","YOOX NET A PORTER GROUP SPA  ORD","CONSTELLATION HEALTHCARE TECH  ORD","AHLSELL AB  ORD","AMBEA AB  ORD","ACADEMEDIA AB  ORD","BOLIDEN AB  ORD","AVANZA BANK HOLDING AB  ORD","BOOZT AB  ORD","BYGGMAX GROUP AB  ORD","CONCENTRIC AB  ORD","ELECTROLUX PROFESSIONAL AB  ORD B","DESENIO GROUP AB  ORD","EWORK GROUP (EWORK SCAN) AB  ORD","FORTNOX AB  ORD","HEMBLA AB  ORD B","EQT AB  ORD","IAR SYSTEMS GROUP AB  ORD B","HANSA BIOPHARMA AB  ORD","INTERNATIONELLA ENGELSKA SKOLAN  ORD","KAPPAHL AB  ORD","LIME TECHNOLOGIES AB  ORD","NORDIC WATERPROOFING HOLDING AB  ORD","VERVE GROUP ( MGI MEDIA & GAM)  ORD","LEOVEGAS AB  ORD","RADISSON HOSPITALITY AB  ORD","PIERCE GROUP AB  ORD","NORDNET AB (TELETRADE FIN SVC)  ORD","AAK AB  ORD","AHLSTROM MUNKSJO OYJ  ORD","AMER SPORTS CORP  ORD","BWIN PARTY DIGITAL (PARTYGAMNG)  ORD","CAVERION OYJ  ORD","CRAMO OYJ  ORD","DNA PLC  ORD","CATENA MEDIA PLC  ORD","HUHTAMAKI (VAN LEER) OYJ  ORD","JUMBO SA  ORD","KONECRANES OYJ  ORD","KOTIPIZZA GROUP OYJ  ORD","NOKIAN RENKAAT (TYRES) OYJ  ORD","NOS SGPS (ZON OPTIMUS) SA  ORD","MUSTI GROUP PLC  ORD","NAVIGATOR CO (PORTUCEL) SA  ORD","QT GROUP PLC  ORD","RAISIO OYJ  ORD V CONV","SANOMA (SANOMA WSOY) OYJ  ORD","TERNA ENERGY SA  ORD","UPONOR OYJ  ORD A","VALMET CORP  ORD","DERIVATIVE SECURITIES (OTHER)"],"THMWG6.F-LU^JULIAN(OS_TOP_HLDG_NAME(ALL,42064,45627,CQ,,ALL,EQ).DATES)":"#NUM","THMWG6.F-LU^FORMULA_DESCRIPTION(\"OS_TOP_HLDG_NAME\")":"Name - Top Holdings","THMWG6.F-LU^OS_TOP_HLDG_LOCID(ALL,42064,45627,CQ,,ALL,EQ)":["0096162","B4YZN32","BF1TM59","4501093","B23DL39","BMCQVP1","4852832","0309644","B1LB9P6","B1WFDQ6","BMFJ180","B1HKSV6","BP92CJ4","5161407","B1YWXY3","B05M8B7","B1VP0K0","BD9PNF2","B3CY721","BYT9340","B7N0K05","B188XC5","EQUITYOTH","BXBZB01","BYZN904","5999330","4350035","BNC0DB0","BY7QYJ5","BMH18Q1","BV9FP30","5051605","BZ5ZHK3","BR3VDF4","0664097","0330860","BMHT025","5699373","BKPGF52","B12TR11","BJDQQ87","B188NJ2","5633616","B011GL4","BNR4T86","5474008","0231888","BJV2F80","0265274","BQZCBZ4","BD3VFW7","B5N0P84","BYV8MN7","BJMZDW8","BF4X3P5","BMVQDZ6","0416102","BF2NP06","5990623","BLP5857","BD6JX57","BZ0P4R4","BNC5T39","BNHRG84","BLF7T27","B97C733","B06QFB7","BCCW4X8","0602729","BDC5DH1","B1W8P14","BK71XP1","ALV","5468346","B2425G6","0242493","5492345","BJ5FQX7","5608915","BKPH9R5","0386410","BQPGGN9","BMCFL47","BF0GJW7","BQMQ1P9","BNT8K50","B8VZXT9","B01F7T1","B1YVKJ4","BZBX0P7","BD9BPN2","B1RMFT9","BMWRZ07","BG382L7","BJBMWP6","4100553","BJ8PD77","B0Z5YZ2","B6632T7","BYMF367","BFZZM64","BNYKB70","0066701","0177142","BY2Z0H7","BL6NGV2","BD45357","BMT9K01","B0BRN55","B23PWD2","B15SLC4","4508663","BYT1830","BMFNNR5","B1FN8X9","B074435","BNM73Q6","7169517","BX8ZX20","BK93RS6","5075036","7136663","5638280","BS3DYQ5","5267639","BSMM753","BNJZRJ4","BZCNN35","*EDV","BYWVDP4","BNG04Q8","BN2TR93","0332349","0929666","BBT32N3","CASH","B28V440","BLR7129","B92M6T7","BD4TZK8","3185216","B1HMT19","4058629","BP7NQJ7","BSBJ5M8","0417008","BL6LMQ3","PVTPLACE","*AOI","*AII","APIC","RCUS","ARGX","ASND","CUDA","BSFT","GOOS","BYVM4L1","BG0T3Q5","CTMX","DDOG","DT","EGHT","BQQF5P0","EA","B3XDDH4","EPAM","EXA","BFD20M9","FRLN","HSTM","HUBS","IMMU","BF0L7J5","*IVN","KRTX","KOS","B53NQB3","*MND","MODN","2607948","*NCU","NSU","NEWR","*NXE","BMGST60","*ORE","*PTM","RP","BMDWQL9","*ROOT","SMG","*SMF","SHOP","TLND","B413SZ6","885149203","VRNS","VRNA","VSAT","VRTU","ZAYO","ZEN","BZ1GZ06","7517882","4019950","B01R9Y6","B0BKSS2","B28W603","BMB3BN1","B07Q2V5","4247494","5705496","4224992","5541979","7100099","5623662","BLB1VX8","BYW82K3","BSJN317","B4YVF56","5576067","5811917","5881857","BMY7CH1","BZCNB42","BFYTTC2","B0YZ0Z5","B8JVC03","5138638","5774344","4557104","B1Y47Y7","B5ZQ9D3","BNTJ0F3","4693194","B58DLS0","B1Y46T5","BYVQYG8","B5KPFL5","4557847","BYWH8S0","BMTVR17","5773255","5569711","BKPVDX1","5531000","5499272","BFYG8K4","BW9P7T7","5734672","B11Y3K8","BD6T2G1","BJV2FV3","5064722","BYY5978","5934364","BR17150","5962730","BF06WX9","BP2B2B0","5772627","5785186","5769470","BVCXBC2","7017586","4354134","5802449","BMYLGD7","BZ13VD2","BNDM6Y9","5355437","BD9PFL2","BKDPJX7","BQV0SV7","BM677T6","B1X8QN2","BX90C05","BBHXPN6","BYR4L21","B29F9S0","BNC0LH2","BX1BDG9","BDH3Q71","BD1DLX8","5466726","4907732","BNZJDK3","B0CMCV8","B3S0TP0","BD9H3X6","BR3YYH2","BVSS790","4031910","B62G1B5","BVRYS85","5984273","B1HKRM0","5489916","BYY8LS2","7078066","BL4SFK1","7130836","BDT88L2","4899572","BYZ2QP5","B0XMRC3","BT9L0K6","BYNZ9V3","BLR97V6","B1L3CS6","5481202","BKT7807","BNFWR44","BGH15L3","BF16XZ7","BL63JM4","BMSKPJ9","BQQG1H7","BL0L5G0","BFZNLB6","BF16C05","0028262","3208782","BF1XGQ0","BXC8D03","3433067","BD04507","BQFH632","3092725","BVYVFW2","0969703","B02H2F7","BKM1QH9","BQ1XTV3","BF8J3Z9","BP0S1D8","BHVN","B06GNN5","BYQ0HV1","0236935","BNG2VN0","0119508","0176581","B01TND9","B067N83","B0N8QD5","BMCYKB4","BNKT5L3","BMGYLN9","B099999","B010DT8","BLY2F70","BYV2WV7","B0KWHQ0","BD8DR11","B033F22","0188371","B2QY935","0201836","B15FWH7","BMMV6B7","0766807","B14SKR3","BC7H5F7","BN133N2","BF448H5","BZ1BLL4","0182663","0963318","0822011","3305779","BY9D0Y1","0005588","BQHP5P9","B61D1Y0","BNDRD10","BYYW9G8","0241854","B89J241","B1L8B62","BWXSNY9","BVV2KN4","BYWWHR7","BK5V944","B5VQMV6","B8KJH56","BKY7HG1","3303290","4330231","BLWDVP5","BKX59Y8","3147777","B4QMVR1","BWZMZF4","BNHSJN3","BCKFY51","B1QH8P2","B447YT1","B1YPC34","0371847","B3ZP152","0687061","BG0KTL5","B55Q3P3","B1P8H48","0207458","B0HX108","B02SHR7","BZ02Q91","B00MZ44","BVC3CB8","BZ4FM65","BRJQ8J2","BMBVGQ3","BLF0L31","BN2CJ29","B1GF9F3","B943Y72","B3CM952","B0LCW08","B1V9NW5","B1FW502","BYYN422","BYYTFB6","0557681","0447889","BNTDT81","B60BWY2","B580MF5","BGLP8L2","BN4HT33","0687209","BYT1DJ1","5723830","BR2Q0V5","B1YKG04","B3NCXX7","BYVQYS0","BBCRF44","BJVWTM2","0766937","BM8Q5M0","BKX5CN8","BBQ3850","4491235","BFM6WC6","B0ZSH63","0157296","0505754","B9FFQF9","LIVN","BL25F15","BKFW248","B030JP4","B17MMZ4","B1G5HX7","B4MFKH7","LXFT","BJ1DLW9","BHY3RF7","5982200","BD8SLV4","BVYB2Q5","B4NF3F5","BYTRG23","B0MT3Y9","BYNVD08","0552200","0563042","BJ3VW95","B8HX8Z8","BKSH7R8","BMWC836","BYSXWW4","BJ1F4N7","BG6L729","B1XF5X6","B1ZBKY8","0906744","0621520","B2NGPM5","B01JLR9","B01QGK8","BZ02MH1","B7FC076","BDX87W2","B3MBS74","BYQ94H3","BYM1K75","B24CT19","B1YC2Y6","BD5H857","BDFBVT4","0665045","OXFD","3023231","B73XYX5","BGCYZL7","3426454","BKV4DS9","BDZ84H4","BNYNCZ4","0848125","B7S9G98","B1F4K36","BF3DT58","B1GCLT2","BJ34VB9","BZB2KR6","B13GSS5","B1Z4ST8","BDVZYZ7","0214834","B95L055","BG11K36","BYWL4Y0","0732358","B0YG1K0","BVDPPV4","BGDT3G2","B5NR1S7","B0FVQX2","BFM6WL5","BVFNZH2","0759476","BVFCZV3","BMX64W8","B1N7Z09","BVRZ8S8","BP41S21","BYX59P7","0728119","BBPV532","BRF0TJ5","0937636","BRTL8Q4","BD59ZW9","BYV2MV7","0795823","0797379","BW9HGS5","B1ZBLD4","0802541","BKT6VH2","B0CGR82","BLTVCF9","SIG","BKDM7X4","BG1THS4","3385674","B4X1RC8","BYZDVK8","B0WD0R3","0962843","B0KM9T7","BJ4FZW0","B3V5PR6","BNTVWJ7","B8P59C0","B4YCDF5","0878230","BYVX2X2","0104861","BDFGGK5","BMTV739","BMDZN39","BKDTK92","BWT5X88","BYZFZ91","B28HSF7","BK9RKT0","BG49KP9","BNK9TP5","0150080","B7Z0Q50","0157616","3302480","BKT04W0","B1GK464","BYW2KH8","B82YXW8","BZC0LC1","0929224","BDGT2M7","B6Y3DV8","BN3ZZ52","0185929","3169889","BN574F9","BH6XDL3","BN31ZD8","BYM8DF5","BJ5F8G4","4697378","BLNN0G8","7113990","B1Z4WD0","B71QPM2","BYQ8481","B1WHVV3","5978630","BT3MF33","4612757","4681724","B7Y4738","BG0SQC9","BLWF8B6","BF2DSG3","BD5GN60","BVSS671","BD9G333","5564619","4595739","BD2BMF0","4955601","BYZGMM6","5263574","BYNXBZ5","BF0CK44","BFMH1Z5","BZ168H4","BNDPYV1","BJVLZF4","B8K9X70","BM9J034","BL9YLY0","BG4TT29","BL5BYR9","BD5FFX8","SPOT","BZ1F6P5","BBT3PS9","B572ZV9","B8NWYF1","WIX","MUTUAL","B12W5Y9","5769209","5165294","BD9Y9B7","BG0SCK9","BNBNSG0","BMYSQT4","B73GQ27","BZ24134","BYQ7HZ6","B1VYCB2","BYNJ1K8","BD45RJ9","PRQR","BYZ2JR8","B156T57","BYYH7G9","B1VV9V2","BFY1TC8","B1FRPV8","5716302","B07C796","BYYJJ92","B3CLGD6","B0SDC48","B4KBBN0","BJ0DP39","BJ0DP40","BQN1C50","B1L95G3","BS45HW7","BZ07696","B00ZG06","BF20GN7","BQSSWW3","4790534","BWVFKQ3","4780290","BJ028Y8","BNCBCK5","BRC9Y67","B28XTY1","B1Q2LT2","BLLJ381","BD9MPX5","4063980","BK6RMV9","4116099","5782206","B7K6D18","BYRYG71","BNGN809","B14P8W5","BNGN9Z1","BD2Z8S7","B0DJNG0","4689803","7744709","BD9Y5C0","B4YC9W4","BRHY8H6","BD6DG27","BYXPJQ8","BDHFV61","BPYTZ57","BJXMLF7","BZ30KS9","B5BLGL9","B3YWDL4","BKV3Z24","BKY83P5","B2R89B4","BP6FZN1","BHBFFY1","BJ7W9K4","BMBMM46","B2827W2","BD7XYW2","BF1PV38","BH31X65","BMCM2T0","BNSMSG0","BYY1RS3","B1HDN54","BKY4S25","5692532","BF2FPV3","B92B2M9","4024006","B53TNH6","BBP6J80","BKDZTB5","BD8N722","BYZYH36","4447476","7243530","B11WFP1","BYZSS79","B07G378","B0B9GS5","BKT6105","7018556","BYZQHX2","5446632","5964640","B28XVV2","5232671","BH6XZT5","DERIV"],"THMWG6.F-LU^JULIAN(OS_TOP_HLDG_LOCID(ALL,42064,45627,CQ,,ALL,EQ).DATES)":"#NUM","THMWG6.F-LU^FORMULA_DESCRIPTION(\"OS_TOP_HLDG_LOCID\")":"ID - Top Holdings","L3XLR6.F-LU^OS_TOP_HLDG_TOTPCPRT(ALL,42064,45627,CQ,,ALL,EQ)":[[0.0,0.0,0.0,0.0,0.0,0.0,0.0,0.0,0.0,0.0,0.0,0.0,0.0,0.0,0.0,0.0,0.0,0.0,0.0,0.0,0.0,0.0,0.0,0.0,0.0,1.6875,1.9673,2.3214,2.2541,1.7995,2.5796,2.6678,3.3336,2.4644,2.5472,2.5946,2.7405,3.0743,3.2536],[0.0,0.0,0.0,0.0,0.0,0.0,0.0,0.0,0.0,0.0,0.0,0.0,0.0,0.0,0.0,0.0,0.0,0.0,0.0,0.0,0.0,0.0,0.0,0.0,0.0,0.0,0.7106,1.1357,0.82,0.7956,1.0989,1.6937,1.4766,2.5034,2.3237,2.5692,2.5042,2.9892,2.3491],[0.0,0.0,0.0,0.0,0.0,0.0,0.0,0.0,0.0,0.0,0.0,1.8511,1.6024,0.8347,0.7887,0.0,0.0,1.2714,1.4103,1.9096,1.8658,2.3082,1.9072,2.2892,1.5174,1.2741,2.027,1.958,1.7035,1.2086,1.5197,1.8044,2.1814,2.1165,2.3963,2.3144,2.2304,2.5737,2.3379],[0.0,0.0,0.0,0.0,0.0,0.0,0.0,0.0,0.0,0.0,0.0,0.0,0.0,0.0,0.0,0.0,0.0,0.0,0.0,0.0,0.0,0.0,0.7845,1.0306,0.765,1.1099,1.5595,1.489,1.7404,1.6622,1.1869,1.3222,1.6364,1.6159,1.5317,1.4215,1.2719,1.9387,2.3057],[0.0,0.0,0.0,0.0,0.0,0.0,0.0,0.0,0.0,0.0,0.0,0.0,0.0,1.068,1.0004,0.0,0.0,0.0,0.0,0.0,0.0,0.0,1.2564,1.5263,0.9733,1.0427,0.9041,0.8426,0.8356,0.8217,0.8829,0.8545,1.0322,1.5343,1.765,1.769,2.1413,2.3352,2.183],[0.0,0.0,0.0,0.0,0.0,0.0,0.0,0.0,0.0,0.0,0.0,1.5991,1.4637,1.2023,1.2051,1.0816,0.7388,0.5561,0.8303,0.8423,1.4265,1.4908,1.4382,0.9792,1.029,1.0959,1.9509,0.9548,0.6157,0.46,0.3461,0.5181,0.5559,0.7324,0.9121,1.1929,1.7453,1.5268,2.1635],[0.0,0.0,0.0,0.0,0.0,0.0,0.0,0.0,0.0,0.0,0.0,0.0,0.0,0.0,0.0,0.0,0.0,0.0,0.0,0.0,0.6394,1.4432,1.6947,2.1536,2.2395,2.6471,2.1357,1.8016,2.6531,2.5033,2.104,2.213,1.1801,1.6737,1.533,1.6407,2.2914,1.6302,2.1044],[0.0,0.0,0.0,0.0,0.0,0.0,0.0,0.0,0.0,0.0,0.0,1.2935,1.3991,2.1171,2.1504,1.4529,1.6125,1.8747,1.8308,1.9953,2.0284,1.5433,1.5181,1.5032,1.1613,1.2316,0.8155,0.8237,0.9858,0.9792,1.0202,0.8619,0.8114,0.6664,0.6484,1.5014,1.5493,1.6567,2.0277],[0.0,0.0,0.0,0.0,0.0,0.0,0.0,0.0,0.0,0.0,0.0,0.0,0.0,0.0,0.0,0.0,0.0,0.0,1.1226,1.1415,1.5071,1.6571,1.6179,1.0313,1.0227,1.0215,0.8211,0.6946,0.7276,1.562,1.6364,1.6742,1.8977,2.3437,1.9807,1.3357,1.6691,1.9969,1.9621],[0.0,0.0,0.0,0.0,0.0,0.0,0.0,0.0,0.0,0.0,0.0,0.0,0.0,0.0,0.0,0.0,0.0,0.0,0.0,0.0,0.0,0.0,0.0,0.0,0.0,0.0,0.7303,1.5277,1.2596,1.3002,0.7829,1.1354,1.3239,1.581,1.6887,1.2769,1.6494,1.5706,1.9355],[0.0,0.0,0.0,0.0,0.0,0.0,0.0,0.0,0.0,0.0,0.0,1.2652,1.1385,1.4111,1.5057,1.7677,1.3321,1.1832,0.654,0.4733,0.5295,0.4762,0.5166,0.9039,0.8383,1.4053,1.1909,1.178,1.3647,1.0459,1.058,0.8895,0.7132,0.7427,0.4795,1.0259,1.3187,1.492,1.8655],[0.0,0.0,0.0,0.0,0.0,0.0,0.0,0.0,0.0,0.0,0.0,0.0,0.0,0.0,0.0,0.0,0.0,0.0,0.0,0.0,0.9844,1.09,0.9334,0.7581,0.5767,0.5609,0.5379,0.6467,0.6076,0.9808,0.848,0.6204,0.7272,1.0455,1.0433,1.2799,1.9828,1.5827,1.811],[0.0,0.0,0.0,0.0,0.0,0.0,0.0,0.0,0.0,0.0,0.0,0.0,0.0,0.0,0.0,0.0,0.0,0.0,0.0,0.0,1.3146,1.6961,1.4747,1.9454,1.054,0.9698,1.56,1.5116,0.9582,0.8,0.801,0.7136,0.9935,1.2223,1.8878,1.6923,1.9187,1.8501,1.7617],[0.0,0.0,0.0,0.0,0.0,0.0,0.0,0.0,0.0,0.0,0.0,0.0,0.0,0.0,0.0,0.0,0.0,0.0,0.0,0.0,0.0,0.0,0.0,0.0,0.0,0.0,1.3231,1.4083,1.1686,1.0505,0.8633,0.8935,1.0581,1.0685,1.6877,1.9037,1.8907,1.8869,1.745],[0.0,0.0,0.0,0.0,0.0,0.0,0.0,0.0,0.0,0.0,0.0,1.2196,1.2347,1.5071,1.6423,1.6511,1.6309,1.1954,0.1932,0.5579,1.6669,0.7762,1.2657,0.5796,1.1562,1.1635,0.9387,0.7558,0.832,1.2967,1.3111,1.2606,1.2343,1.2704,1.7263,1.1374,1.2733,1.5683,1.626],[0.0,0.0,0.0,0.0,0.0,0.0,0.0,0.0,0.0,0.0,0.0,0.0,0.0,0.0,0.0,0.0,0.0,0.0,0.0,0.0,0.0,0.0,0.0,0.0,0.0,0.0,0.0,0.0,0.0,0.0,0.0,0.0,0.0,0.9625,1.6328,1.0507,1.2141,1.2671,1.556],[0.0,0.0,0.0,0.0,0.0,0.0,0.0,0.0,0.0,0.0,0.0,0.0,0.0,0.0,0.0,0.0,0.0,0.0,0.0,0.0,0.0,0.0,0.0,0.0,0.0,0.0,0.0,1.6157,1.393,1.634,2.2183,1.9181,2.3842,1.7903,1.7002,1.4636,1.6365,1.5369,1.5135],[0.0,0.0,0.0,0.0,0.0,0.0,0.0,0.0,0.0,0.0,0.0,0.0,0.0,0.0,0.0,0.0,0.0,0.0,0.0,0.0,0.0,0.0,0.0,0.0,0.0,0.0,0.0,0.0,0.0,0.0,0.0,1.0959,1.0857,1.1321,1.0528,1.0508,1.3132,1.5619,1.5001],[0.0,0.0,0.0,0.0,0.0,0.0,0.0,0.0,0.0,0.0,0.0,0.0,0.0,0.0,0.0,0.0,0.0,0.0,0.0,0.0,0.0,0.0,0.0,0.0,0.0,0.0,0.0,0.0,0.0,0.0,0.0,0.4838,0.5906,0.7637,1.2452,1.4055,1.3882,1.2989,1.4686],[0.0,0.0,0.0,0.0,0.0,0.0,0.0,0.0,0.0,0.0,0.0,1.6316,2.0208,0.0,0.0,0.0,0.0,0.7204,1.9456,1.9875,2.9851,2.2451,1.7955,1.8785,0.0,0.0,0.0,0.0,0.0,0.5976,0.6695,0.7484,0.8111,0.7404,0.7902,1.0793,1.3147,1.5358,1.4494],[0.0,0.0,0.0,0.0,0.0,0.0,0.0,0.0,0.0,0.0,0.0,0.0,0.0,1.712,2.1154,0.8991,1.0116,1.2136,1.1609,1.2245,1.4374,1.0685,1.1879,1.0851,0.0,0.0,0.0,0.0,0.0,0.0,0.0,0.0,0.0,0.7675,0.7975,0.8802,1.2047,1.5157,1.4424],[0.0,0.0,0.0,0.0,0.0,0.0,0.0,0.0,0.0,0.0,0.0,1.116,1.1272,1.2746,1.1809,1.7403,1.5617,1.8309,1.6922,1.3969,1.1862,1.3566,1.4082,1.4314,1.5319,1.6034,1.0256,1.6519,1.9444,2.3857,1.8576,1.941,1.84,1.6112,1.3192,1.0136,0.9559,1.1272,1.4176],[0.0,0.0,0.0,0.0,0.0,0.0,0.0,0.0,0.0,0.0,0.0,0.0,0.0,0.0,0.0,1.2409,1.1798,1.1465,0.9673,1.3512,1.3905,1.2581,1.2209,1.2,0.9367,0.9987,0.8064,0.9379,0.6159,0.2125,0.1681,0.2483,0.2874,0.527,0.73,1.3862,1.6577,1.5165,1.4093],[0.0,0.0,0.0,0.0,0.0,0.0,0.0,0.0,0.0,0.0,0.0,0.0,0.0,0.0,0.0,0.0,0.0,0.0,0.0,0.0,0.0,0.0,1.8776,2.3434,1.9137,1.9035,0.5514,0.0,1.0119,1.0739,0.6937,0.7705,0.8149,1.333,1.4848,1.4933,1.2934,1.2689,1.3606],[0.0,0.0,0.0,0.0,0.0,0.0,0.0,0.0,0.0,0.0,0.0,0.0,0.0,0.0,0.0,0.0,0.0,0.0,0.0,0.0,0.0,0.0,0.0,0.0,0.0,0.0,0.0,0.9918,1.2105,1.2543,1.2715,1.5096,1.5219,1.2911,1.0859,1.1537,1.2163,1.1476,1.3577],[0.0,0.0,0.0,0.0,0.0,0.0,0.0,0.0,0.0,0.0,0.0,0.0,0.0,0.0,0.0,0.0,0.0,0.0,0.0,0.0,0.0,0.3223,1.0332,1.2484,0.9509,0.8116,0.7107,0.5414,0.5721,0.733,0.7496,0.7314,1.0428,1.0171,0.9549,1.0023,1.1647,1.2542,1.3285],[0.0,0.0,0.0,0.0,0.0,0.0,0.0,0.0,0.0,0.0,0.0,0.0,0.0,0.0,0.0,0.0,0.0,0.0,0.0,0.0,0.0,0.0,0.0,0.0,1.0791,1.0797,1.028,1.3764,1.0178,0.6183,0.5054,0.8165,0.9231,0.9478,0.6891,0.9234,0.8797,1.0493,1.3227],[0.0,0.0,0.0,0.0,0.0,0.0,0.0,0.0,0.0,0.0,0.0,0.0,0.0,0.0,0.0,0.0,0.0,0.0,0.0,0.0,0.0,0.0,0.0,0.0,0.0,0.0,0.0,0.0,0.0,0.0,0.0,0.0,0.0,0.9842,1.9598,1.9977,1.6561,1.8187,1.3174],[0.0,0.0,0.0,0.0,0.0,0.0,0.0,0.0,0.0,0.0,0.0,0.0,0.0,0.0,0.0,0.0,0.0,0.0,0.0,0.0,0.0,0.0,1.2782,1.2539,1.2264,1.1567,1.0056,1.2146,1.1994,1.1974,1.0042,1.2593,1.5348,1.3773,1.4721,1.1543,1.2144,1.0961,1.3131],[0.0,0.0,0.0,0.0,0.0,0.0,0.0,0.0,0.0,0.0,0.0,1.3891,1.1393,1.8098,1.8954,1.9384,1.553,1.2571,1.4702,1.4736,1.5286,1.5817,1.4548,0.8501,0.7094,1.0789,1.3496,1.2976,0.7622,0.5543,0.5662,0.5136,0.3398,0.4813,0.9404,1.0426,1.2982,1.1744,1.2999],[0.0,0.0,0.0,0.0,0.0,0.0,0.0,0.0,0.0,0.0,0.0,0.0,0.0,0.0,0.0,0.0,0.0,0.0,0.0,0.0,0.0,0.0,0.0,0.0,1.1201,1.0722,0.8199,1.1314,1.1113,0.9181,0.9769,0.9883,1.1124,1.2571,1.4091,1.1458,1.4302,1.1593,1.295],[0.0,0.0,0.0,0.0,0.0,0.0,0.0,0.0,0.0,0.0,0.0,0.0,0.0,0.0,0.0,0.0,0.0,0.0,0.0,0.0,0.0,0.0,0.0,0.0,0.0,0.0,0.0,0.0,0.0,0.0,0.0,0.0,0.0,0.0,0.0,1.4741,1.457,1.2923,1.286],[0.0,0.0,0.0,0.0,0.0,0.0,0.0,0.0,0.0,0.0,0.0,0.0,0.0,0.0,0.0,0.0,0.0,0.0,0.0,0.0,0.0,0.0,0.0,0.0,0.0,0.0,2.0872,2.3869,1.8647,1.7892,1.9826,2.1051,2.0075,2.2972,1.8212,1.8988,1.5614,1.299,1.2742],[0.0,0.0,0.0,0.0,0.0,0.0,0.0,0.0,0.0,0.0,0.0,0.0,0.0,1.2439,1.135,0.0,0.0,0.0,0.0,0.0,0.0,0.0,0.0,0.0,0.0,0.0,0.0,0.0,0.0,0.5945,0.9317,1.3282,1.3037,1.7609,1.3809,1.1319,1.4793,1.4565,1.2719],[0.0,0.0,0.0,0.0,0.0,0.0,0.0,0.0,0.0,0.0,0.0,1.8538,1.8201,1.8668,1.8957,1.8938,1.6999,1.5852,2.0101,1.7533,1.8951,2.0225,2.2741,1.744,1.9311,2.0888,1.6664,0.9632,0.7988,0.7683,0.7954,0.8256,0.8381,0.7724,0.9602,1.1283,1.2712,1.3238,1.2519],[0.0,0.0,0.0,0.0,0.0,0.0,0.0,0.0,0.0,0.0,0.0,0.0,0.0,0.0,0.0,0.0,0.0,0.0,0.0,0.0,0.0,0.0,0.0,0.0,0.0,0.0,0.0,0.0,0.0,0.0,0.0,0.0,0.0,0.5764,0.7938,0.7363,0.8852,0.9222,1.2042],[0.0,0.0,0.0,0.0,0.0,0.0,0.0,0.0,0.0,0.0,0.0,0.0,0.0,0.0,0.0,0.0,0.0,0.0,0.0,0.0,0.0,0.0,0.0,0.0,0.0,0.0,0.0,0.0,1.2731,1.0039,0.9834,0.7743,0.7247,1.45,2.2944,1.9967,1.6706,1.81,1.1966],[0.0,0.0,0.0,0.0,0.0,0.0,0.0,0.0,0.0,0.0,0.0,1.2526,1.3078,0.8834,0.9904,1.0247,1.3419,1.4666,1.6043,1.4048,2.3032,1.8194,1.7947,1.5118,2.3906,2.0675,1.565,1.7011,1.7183,1.5584,1.5155,1.8124,2.3704,1.4436,1.4962,1.1804,1.3775,1.2187,1.1631],[0.0,0.0,0.0,0.0,0.0,0.0,0.0,0.0,0.0,0.0,0.0,0.0,0.0,0.9181,1.1028,1.2123,1.1314,1.3046,1.6671,1.3705,1.7123,1.5132,1.2267,1.1732,1.7429,1.7036,1.3537,1.4603,1.461,1.5498,1.8103,1.8299,1.8454,1.7905,1.5461,1.6194,1.2614,1.0633,1.1623],[0.0,0.0,0.0,0.0,0.0,0.0,0.0,0.0,0.0,0.0,0.0,1.0234,1.018,0.0,0.0,0.0,0.0,0.0,0.0,0.0,0.52,1.3522,1.482,1.4431,2.2778,2.2633,1.585,1.8883,1.7485,1.2751,1.4474,1.1455,1.3351,1.1485,0.9569,0.8412,1.0089,1.0701,1.1502],[0.0,0.0,0.0,0.0,0.0,0.0,0.0,0.0,0.0,0.0,0.0,0.0,0.0,0.0,0.0,0.0,0.0,0.0,0.0,0.0,0.0,0.0,0.0,0.9701,1.5206,1.8048,1.7308,1.6132,1.231,1.3361,1.7677,1.4942,1.2708,1.0849,1.2768,1.2234,1.2672,1.3884,1.1381],[0.0,0.0,0.0,0.0,0.0,0.0,0.0,0.0,0.0,0.0,0.0,0.0,0.0,0.0,0.0,0.0,0.0,0.0,0.0,0.0,0.0,0.0,0.0,0.0,0.0,0.0,0.7714,1.3243,1.5989,1.5656,1.2838,1.6682,1.6708,1.5134,1.2559,1.4116,1.4137,1.2529,1.115],[0.0,0.0,0.0,0.0,0.0,0.0,0.0,0.0,0.0,0.0,0.0,0.0,0.0,0.0,0.0,0.0,0.0,0.0,0.0,0.0,0.0,0.0,0.0,0.0,0.0,0.0,0.0,0.0,0.0,0.0,0.0,0.0,0.0,0.5136,0.9497,0.9292,1.071,1.0604,1.1023],[0.0,0.0,0.0,0.0,0.0,0.0,0.0,0.0,0.0,0.0,0.0,0.5165,0.4868,1.3385,1.3028,0.9267,1.167,1.122,0.9049,0.8671,0.7814,0.8159,1.2639,0.7217,0.8659,0.7369,0.6996,0.8796,0.672,0.5914,0.6024,0.6585,0.7151,1.5696,1.3087,1.0123,1.1773,1.0232,1.1019],[0.0,0.0,0.0,0.0,0.0,0.0,0.0,0.0,0.0,0.0,0.0,0.0,0.0,0.0,0.0,0.0,0.0,0.0,0.0,0.0,0.0,0.0,0.0,0.0,0.0,0.0,0.0,0.0,0.0,0.0,0.0,0.0,0.0,0.3619,0.7082,0.847,1.1644,1.2518,1.1013],[0.0,0.0,0.0,0.0,0.0,0.0,0.0,0.0,0.0,0.0,0.0,0.0,0.0,0.0,0.0,0.0,0.0,0.0,0.0,0.0,0.0,0.0,0.0,0.0,0.0,0.0,0.8832,1.2404,1.0388,0.9733,1.0027,0.9598,1.0956,1.1272,1.4567,1.2189,1.2035,1.2493,1.1001],[0.0,0.0,0.0,0.0,0.0,0.0,0.0,0.0,0.0,0.0,0.0,0.0,0.0,0.0,0.0,0.0,0.0,0.0,0.0,0.0,0.0,0.0,0.0,0.0,0.0,0.0,0.0,0.0,0.0,0.0,0.0,0.0,0.0,1.5353,2.2233,1.7945,1.7411,1.292,1.0837],[0.0,0.0,0.0,0.0,0.0,0.0,0.0,0.0,0.0,0.0,0.0,0.0,0.0,0.0,0.0,0.0,0.0,0.0,0.0,0.0,0.0,0.0,0.0,0.0,0.0,0.0,0.7217,1.1594,1.1804,1.5114,1.9112,1.7859,1.6145,1.4867,1.4067,1.1244,1.11,1.0266,1.0609],[0.0,0.0,0.0,0.0,0.0,0.0,0.0,0.0,0.0,0.0,0.0,2.1354,1.9998,1.3732,1.469,1.7139,1.3268,1.1988,1.5152,1.5538,1.389,1.5778,1.9877,1.4261,1.5157,1.4435,0.9641,1.0445,1.1764,1.1751,1.5943,1.6256,1.5625,1.3742,1.2306,0.8184,0.8844,0.9855,1.0347],[0.0,0.0,0.0,0.0,0.0,0.0,0.0,0.0,0.0,0.0,0.0,1.2155,1.1776,1.4166,1.398,1.6146,1.1323,0.975,0.0,0.0,0.0,0.0,0.0,0.0,0.0,0.0,0.0,0.0,0.0,0.5845,0.8268,1.1651,1.1237,0.8329,0.849,0.9961,0.9716,1.0162,1.0292],[0.0,0.0,0.0,0.0,0.0,0.0,0.0,0.0,0.0,0.0,0.0,0.0,0.0,1.4972,1.5826,2.2937,1.6459,1.6043,1.6853,1.5573,2.1043,1.7675,1.4964,1.5367,1.9611,1.6388,1.1677,1.2034,1.1367,1.249,1.3307,1.2463,1.279,1.2241,1.7408,1.0679,0.8967,1.0631,1.0256],[0.0,0.0,0.0,0.0,0.0,0.0,0.0,0.0,0.0,0.0,0.0,0.0,0.0,0.0,0.0,0.0,0.0,0.0,0.0,0.0,0.0,0.0,0.0,0.0,0.0,0.0,1.2751999999999999,1.2169,1.181,1.2995,1.442,1.444,1.3012,1.3641,1.2361,1.0604,1.0135,1.0134,1.0221],[0.0,0.0,0.0,0.0,0.0,0.0,0.0,0.0,0.0,0.0,0.0,0.0,0.0,0.0,0.0,0.0,0.0,0.0,1.3978,1.6887,1.4091,1.3766,1.4594,1.2868,1.5675,1.2781,1.4801,1.7718,1.789,2.5162,2.0782,1.9601,2.2119,1.6814,1.632,1.2298,1.0926,1.0141,0.9934],[0.0,0.0,0.0,0.0,0.0,0.0,0.0,0.0,0.0,0.0,0.0,0.0,0.0,0.0,0.0,0.0,0.0,0.0,0.0,0.0,0.0,0.0,0.0,0.0,0.1475,0.9353,0.8571,1.0753,0.6865,0.619,0.4537,0.7757,0.8508,1.3505,1.0589,1.0793,1.16,1.09,0.9823],[0.0,0.0,0.0,0.0,0.0,0.0,0.0,0.0,0.0,0.0,0.0,0.0,0.0,0.0,0.0,0.0,1.8761,1.7703,1.3548,1.3638,1.7126,1.4935,1.9842,1.9467,1.8951,1.9627,1.5267,0.643,0.0,0.0,0.0,0.0,0.0,0.6987,0.5887,0.6361,1.0582,0.9631,0.9373],[0.0,0.0,0.0,0.0,0.0,0.0,0.0,0.0,0.0,0.0,0.0,0.0,0.0,0.0,0.0,0.0,0.0,0.0,0.0,0.0,0.0,0.0,0.0,0.0,0.0,0.0,0.0,0.0,0.0,0.0,0.7003,0.782,0.6563,0.6993,0.7032,0.7395,0.9372,0.7752,0.9161],[0.0,0.0,0.0,0.0,0.0,0.0,0.0,0.0,0.0,0.0,0.0,0.0,0.0,0.0,0.0,0.0,0.0,0.0,0.0,0.0,0.0,0.0,0.4987,1.3571,1.3756,0.9506,1.1977,1.3511,0.9962,0.9553,0.9583,1.0481,0.9774,1.03,0.962,0.8778,1.0575,0.9548,0.896],[0.0,0.0,0.0,0.0,0.0,0.0,0.0,0.0,0.0,0.0,0.0,1.1661,1.1684,1.0201,1.0018,0.8793,0.4313,0.0,0.0,0.0,0.0,0.0,0.0,0.0,0.0,0.0,0.0,0.0,0.0,0.0,0.0,0.0,0.0,0.0,0.0,0.8135,1.2036,0.97,0.8852],[0.0,0.0,0.0,0.0,0.0,0.0,0.0,0.0,0.0,0.0,0.0,0.0,0.0,0.0,0.0,0.0,0.0,0.0,0.0,0.0,0.0,0.0,0.0,0.0,1.0084,1.4361,1.9608,1.8258,2.3223,1.7434,0.6666,0.3717,0.2858,0.6918,1.0199,1.2593,1.2851,1.1963,0.8682],[0.0,0.0,0.0,0.0,0.0,0.0,0.0,0.0,0.0,0.0,0.0,0.0,0.0,0.0,0.0,0.0,0.0,0.0,0.0,0.0,0.0,0.0,0.0,0.0,0.0,0.0,0.0,0.5047,0.8261,0.988,1.4601,1.4094,1.3235,0.9928,1.0619,1.0429,0.9629,1.0337,0.864],[0.0,0.0,0.0,0.0,0.0,0.0,0.0,0.0,0.0,0.0,0.0,0.0,0.0,0.0,0.0,0.0,0.0,0.0,0.0,0.0,0.0,0.0,0.0,0.0,0.0,0.0,0.0,0.0,0.0,0.4307,0.7496,0.9027,0.7982,1.1797,1.082,0.8958,0.8256,0.8323,0.8536],[0.0,0.0,0.0,0.0,0.0,0.0,0.0,0.0,0.0,0.0,0.0,1.7099,1.8538,1.3064,1.4517,2.201,1.6012,1.7378,1.8102,1.6308,1.3478,0.7436,0.8762,0.9205,0.808,0.6937,0.675,0.7998,0.8769,0.9484,1.0502,1.0298,0.9901,0.8192,0.766,0.6959,0.8249,0.8134,0.8453],[0.0,0.0,0.0,0.0,0.0,0.0,0.0,0.0,0.0,0.0,0.0,0.0,0.0,0.0,0.0,0.0,0.0,0.0,0.0,0.0,0.0,0.0,0.0,0.0,0.0,0.0,1.1838,1.2505,0.9214,0.9138,0.9445,0.9973,0.7062,0.7472,0.8112,0.9181,1.0103,0.9851,0.8038],[0.0,0.0,0.0,0.0,0.0,0.0,0.0,0.0,0.0,0.0,0.0,0.0,0.0,0.0,0.0,0.0,0.0,0.0,0.0,0.0,0.0,0.0,0.0,0.0,0.0,0.0,0.5667,1.2198,1.2555,1.3855,1.2034,1.4736,1.9737,1.1253,1.4255,1.4405,1.0114,0.8692,0.8036],[0.0,0.0,0.0,0.0,0.0,0.0,0.0,0.0,0.0,0.0,0.0,0.0,0.0,0.0,0.0,0.0,0.0,0.0,0.0,0.0,0.0,0.0,0.0,0.0,0.0,0.0,0.4862,0.8256,0.8195,0.8858,0.8758,0.5258,0.502,0.42,0.6209,0.8229,0.7292,0.8551,0.7881],[0.0,0.0,0.0,0.0,0.0,0.0,0.0,0.0,0.0,0.0,0.0,0.0,0.0,0.0,0.0,0.0,0.0,0.0,0.0,0.0,1.1091,0.9174,1.4709,1.164,0.0,0.0,0.0,0.0,1.4267,1.3427,1.246,0.8219,0.7295,0.6064,0.7865,0.7428,0.8805,0.7684,0.7698],[0.0,0.0,0.0,0.0,0.0,0.0,0.0,0.0,0.0,0.0,0.0,0.0,0.0,0.0,0.0,0.0,0.0,0.0,0.0,0.0,0.0,0.0,0.0,0.0,0.0,0.0,0.0,0.0,0.0,0.0,0.0,0.0,0.0,0.0,0.2219,0.5418,0.7431,0.6317,0.7635],[0.0,0.0,0.0,0.0,0.0,0.0,0.0,0.0,0.0,0.0,0.0,0.0,0.0,0.0,0.0,0.0,0.0,0.0,0.0,0.0,0.0,0.0,0.7639,1.2458,1.5233,1.503,1.1891,1.2046,1.2561,0.9463,1.1002,0.7931,0.9285,1.1719,0.7258,0.7559,0.773,0.7481,0.7456],[0.0,0.0,0.0,0.0,0.0,0.0,0.0,0.0,0.0,0.0,0.0,0.0,0.0,0.0,0.0,0.0,0.0,0.0,0.0,0.0,0.0,0.0,0.0,0.0,0.0,1.358,1.826,1.7945,0.8059,0.7993,0.5007,0.6436,0.4402,0.4664,0.6506,0.5688,0.7494,0.7085,0.745],[0.0,0.0,0.0,0.0,0.0,0.0,0.0,0.0,0.0,0.0,0.0,0.0,0.0,0.0,0.0,0.0,0.0,0.0,0.0,0.0,0.0,1.1257,2.1405,1.3703,1.4931,1.7135,1.4708,1.5368,1.9283,1.5587,1.1497,1.3316,1.2975,1.2593,1.6919,1.0847,1.3555,1.0508,0.7431],[0.0,0.0,0.0,0.0,0.0,0.0,0.0,0.0,0.0,0.0,0.0,0.0,0.0,0.0,0.0,0.0,0.0,0.0,0.0,0.0,0.0,0.0,0.0,0.0,0.0,0.0,0.0,0.0,0.7836,0.9263,0.8859,0.8544,0.9222,0.8734,0.8809,0.7111,0.6911,0.6685,0.7417],[0.0,0.0,0.0,0.0,0.0,0.0,0.0,0.0,0.0,0.0,0.0,0.0,0.0,0.0,0.0,0.0,0.0,0.0,0.0,0.0,0.0,0.0,0.0,0.0,0.0,0.0,0.0,0.0,0.5826,0.5311,0.4632,0.9726,0.9482,0.9964,1.039,0.8701,0.698,0.7148,0.695],[0.0,0.0,0.0,0.0,0.0,0.0,0.0,0.0,0.0,0.0,0.0,0.9512,0.7778,1.012,1.0172,1.0079,1.4935,1.4303,1.2796,1.2846,1.0382,0.987,0.8753,1.0024,1.3181,1.2808,1.0499,1.2167,0.7311,0.4793,0.4039,0.5084,0.557,0.6289,0.5632,0.7075,0.8094,0.7861,0.6832],[0.0,0.0,0.0,0.0,0.0,0.0,0.0,0.0,0.0,0.0,0.0,0.0,0.0,0.0,0.0,0.0,0.0,0.0,0.0,0.0,0.0,0.0,0.0,0.0,0.0,0.0,1.0243,1.4268,1.6499,1.7765,1.8212,1.5752,1.5695,1.3116,1.0441,0.9138,0.7815,0.8716,0.6707],[0.0,0.0,0.0,0.0,0.0,0.0,0.0,0.0,0.0,0.0,0.0,0.0,0.0,0.0,0.0,1.4541,1.0482,0.732,0.7325,0.8458,1.014,0.9564,0.8851,0.4718,0.0,0.0,0.0,0.0,0.0,0.0,0.0,0.0,0.0,0.0,0.0,0.1179,0.7256,0.725,0.6364],[0.0,0.0,0.0,0.0,0.0,0.0,0.0,0.0,0.0,0.0,0.0,0.0,0.0,1.2884,1.2873,1.2698,0.8292,0.7978,0.7523,0.6739,1.004,1.0339,0.8922,1.002,1.1241,1.0688,0.98,0.8599,0.9809,1.1575,1.0751,1.1003,0.9932,0.9851,0.9238,0.7633,0.6576,0.6775,0.6273],[0.0,0.0,0.0,0.0,0.0,0.0,0.0,0.0,0.0,0.0,0.0,1.6753,1.513,0.6998,0.6752,1.782,1.9018,1.9212,1.0363,1.0143,0.8399,1.1061,0.8562,1.8864,1.9139,1.9689,1.4558,1.5046,1.3473,0.8191,0.9171,0.7547,0.906,0.888,0.6549,0.6458,0.5069,0.5526,0.6171],[0.0,0.0,0.0,0.0,0.0,0.0,0.0,0.0,0.0,0.0,0.0,0.0,0.0,0.0,0.0,1.4196,1.6713,1.5994,1.822,1.7808,1.2715,1.2901,0.5436,1.0078,1.3364,1.2008,0.9113,0.7791,1.1159,1.2013,1.3773,1.0809,1.1584,0.7169,0.78,0.5534,0.7985,0.7379,0.6159],[0.0,0.0,0.0,0.0,0.0,0.0,0.0,0.0,0.0,0.0,0.0,0.0,0.0,0.0,0.0,0.0,0.0,0.0,0.0,0.8136,2.6648,1.5753,1.356,1.3032,1.5232,1.1264,1.1133,1.465,1.1001,0.5745,0.596,0.3717,0.3945,0.4761,0.43,0.4902,0.3422,0.4993,0.5005],[0.0,0.0,0.0,0.0,0.0,0.0,0.0,0.0,0.0,0.0,0.0,0.0,0.0,0.0,0.0,0.0,0.0,0.0,0.0,0.0,0.0,0.0,0.0,0.0,0.0,0.0,0.0,0.0,0.0,0.0,0.0,0.0,0.0,0.0,0.0,0.0,0.4483,0.5023,0.4924],[0.0,0.0,0.0,0.0,0.0,0.0,0.0,0.0,0.0,0.0,0.0,1.1809,1.1417,0.9395,0.7479,0.7298,0.8846,0.8533,0.7612,0.8168,0.7307,0.732,1.1467,1.1544,1.3161,1.1884,0.9348,1.1194,1.3387,1.4605,1.4604,1.4118,1.4475,1.4082,1.2555,0.937,0.5431,0.4559,0.432],[0.0,0.0,0.0,0.0,0.0,0.0,0.0,0.0,0.0,0.0,0.0,0.0,0.0,0.0,0.0,0.0,1.9017,1.999,1.8957,1.5805,1.2994,2.1579,2.1986,2.0236,1.5496,0.8721,0.593,0.6055,0.532,0.547,0.7592,1.0382,0.9428,1.0328,0.9973,0.7339,0.3474,0.3742,0.3102],[0.0,0.0,0.0,0.0,0.0,0.0,0.0,0.0,0.0,0.0,0.0,1.1384,1.2938,1.4724,1.5486,1.3745,0.8521,0.7544,0.8326,0.6756,0.8525,0.5771,0.7272,0.6933,0.7389,0.7512,1.4041,1.3195,1.3519,2.3993,1.5239,1.2835,1.2318,1.0705,1.0224,0.7659,0.0915,0.0976,0.1176],[0.0,0.0,0.0,0.0,0.0,0.0,0.0,0.0,0.0,0.0,0.0,0.0,0.0,0.0,0.0,0.0,0.0,0.0,0.0,0.0,0.0,0.0,0.0,0.0,0.0,0.0,0.0,0.0,0.0,0.0,0.0,0.6975,0.5658,0.0,0.0,0.0,0.0,0.0,0.0],[0.0,0.0,0.0,0.0,0.0,0.0,0.0,0.0,0.0,0.0,0.0,0.4497,0.5094,0.0,0.0,0.0,0.0,0.0,0.0,0.0,0.3974,1.3621,0.9688,0.0,0.9535,1.2447,0.5242,0.0,0.0,0.0,0.0,0.0,0.0,0.0,0.0,0.0,0.0,0.0,0.0],[0.0,0.0,0.0,0.0,0.0,0.0,0.0,0.0,0.0,0.0,0.0,0.0,0.0,0.0,0.0,0.0,0.5609,0.9089,1.1215,1.0759,1.854,1.1212,1.2533,0.6436,0.558,0.0,0.0,0.0,0.0,0.0,0.0,0.0,0.0,0.0,0.0,0.0,0.0,0.0,0.0],[0.0,0.0,0.0,0.0,0.0,0.0,0.0,0.0,0.0,0.0,0.0,1.0631,1.0407,1.318,1.2468,1.266,0.67,0.5698,0.9479,0.8029,0.9349,1.5381,0.4368,0.0,0.0,0.0,0.0,0.0,0.0,0.0,0.0,0.0,0.0,0.0,0.0,0.0,0.0,0.0,0.0],[0.0,0.0,0.0,0.0,0.0,0.0,0.0,0.0,0.0,0.0,0.0,1.4082,1.3666,1.4929,1.2485,1.4579,1.5697,1.4426,1.4294,1.524,1.1454,1.3082,1.2202,1.4535,1.8356,0.9088,0.8684,0.9823,0.7511,0.577,0.3331,0.0,0.0,0.0,0.0,0.0,0.0,0.0,0.0],[0.0,0.0,0.0,0.0,0.0,0.0,0.0,0.0,0.0,0.0,0.0,0.0,0.0,0.0,0.0,0.0,0.0,0.0,0.0,0.0,0.0,0.0,0.0,0.0,0.0,0.0,0.0,0.984,0.9722,0.997,0.7823,0.8319,0.8726,0.6171,0.5683,0.0,0.0,0.0,0.0],[0.0,0.0,0.0,0.0,0.0,0.0,0.0,0.0,0.0,0.0,0.0,0.5258,0.4282,0.0,0.0,0.0,0.0,0.0,0.0,0.0,0.0,0.0,0.0,0.0,0.0,0.0,0.0,0.0,0.0,0.0,0.0,0.0,0.0,0.0,0.0,0.0,0.0,0.0,0.0],[0.0,0.0,0.0,0.0,0.0,0.0,0.0,0.0,0.0,0.0,0.0,0.0,0.0,0.0,0.0,0.0,0.0,0.0,0.0,0.0,0.0,1.1304,0.619,0.0,0.0,0.0,0.0,0.0,0.0,0.0,0.0,0.0,0.0,0.0,0.0,0.0,0.0,0.0,0.0],[0.0,0.0,0.0,0.0,0.0,0.0,0.0,0.0,0.0,0.0,0.0,0.0,0.0,0.0,0.0,0.0,1.2608,1.0872,0.8697,0.8938,0.0,0.0,0.0,0.0,0.0,0.0,0.0,0.0,0.0,0.0,0.0,0.0,0.0,0.0,0.0,0.0,0.0,0.0,0.0],[0.0,0.0,0.0,0.0,0.0,0.0,0.0,0.0,0.0,0.0,0.0,0.0,0.0,0.0,0.0,0.0,0.0,0.0,0.0,0.0,1.2354,1.3376,1.4455,1.1011,1.7822,2.1451,1.7236,1.695,1.2687,0.9829,1.0783,1.1294,0.9514,0.6992,0.0,0.0,0.0,0.0,0.0],[0.0,0.0,0.0,0.0,0.0,0.0,0.0,0.0,0.0,0.0,0.0,1.0689,1.1753,1.6641,1.7422,1.9691,1.9715,1.9178,1.5464,1.8178,1.2424,1.448,0.0,0.0,0.0,0.0,0.0,0.0,0.0,0.0,0.0,0.0,0.0,0.0,0.0,0.0,0.0,0.0,0.0],[0.0,0.0,0.0,0.0,0.0,0.0,0.0,0.0,0.0,0.0,0.0,0.0,0.0,0.0,0.0,0.0,0.7498,0.8866,0.7768,0.6462,0.5978,0.5827,0.4409,0.7449,0.6757,0.5737,0.2331,0.0,0.0,0.0,0.0,0.0,0.0,0.0,0.0,0.0,0.0,0.0,0.0],[0.0,0.0,0.0,0.0,0.0,0.0,0.0,0.0,0.0,0.0,0.0,0.9528,0.9211,0.0,0.0,0.0,0.0,0.0,0.0,0.0,0.0,0.0,0.0,0.0,0.0,0.0,0.0,0.0,0.0,0.0,0.0,0.0,0.0,0.0,0.0,0.0,0.0,0.0,0.0],[0.0,0.0,0.0,0.0,0.0,0.0,0.0,0.0,0.0,0.0,0.0,1.1814,0.9606,0.9331,0.7662,0.0,0.9869,1.4903,1.1538,1.1482,0.0,0.0,0.0,0.0,0.0,0.0,0.0,0.0,0.0,0.0,0.0,0.0,0.0,0.0,0.0,0.0,0.0,0.0,0.0],[0.0,0.0,0.0,0.0,0.0,0.0,0.0,0.0,0.0,0.0,0.0,1.1457,1.0585,0.0,0.0,0.8893,1.7799,1.6271,1.5066,1.7105,1.3018,1.5174,0.6572,0.0,0.0,0.0,0.0,0.0,0.0,0.0,0.0,0.0,0.0,0.0,0.0,0.0,0.0,0.0,0.0],[0.0,0.0,0.0,0.0,0.0,0.0,0.0,0.0,0.0,0.0,0.0,1.3697,1.5452,0.8356,0.7002,0.0,0.0,0.0,0.0,0.935,2.9299,0.0,0.0,0.0,0.0,0.0,0.0,0.0,0.0,0.0,0.0,0.0,0.0,0.0,0.0,0.0,0.0,0.0,0.0],[0.0,0.0,0.0,0.0,0.0,0.0,0.0,0.0,0.0,0.0,0.0,1.0539,1.1108,0.976,0.9202,1.5687,1.3752,1.4114,1.446,1.3904,0.8764,1.6456,1.8756,0.9332,0.0,0.0,0.0,0.0,0.0,0.0,0.0,0.0,0.0,0.0,0.0,0.0,0.0,0.0,0.0],[0.0,0.0,0.0,0.0,0.0,0.0,0.0,0.0,0.0,0.0,0.0,0.0,0.0,0.0,0.0,0.0,0.0,0.0,0.0,0.0,0.0,0.0,0.0,0.0,0.5547,1.0176,0.6993,0.6484,1.007,1.1285,1.0209,0.8093,0.6624,0.0,0.0,0.0,0.0,0.0,0.0],[0.0,0.0,0.0,0.0,0.0,0.0,0.0,0.0,0.0,0.0,0.0,1.0568,1.299,0.8096,0.9869,0.0,0.0,0.0,0.0,0.0,0.0,0.0,0.0,0.0,0.0,0.0,0.0,0.0,0.0,0.0,0.0,0.0,0.0,0.0,0.0,0.0,0.0,0.0,0.0],[0.0,0.0,0.0,0.0,0.0,0.0,0.0,0.0,0.0,0.0,0.0,0.957,0.674,0.9957,0.9118,0.0,0.0,0.0,0.0,0.0,0.0,0.0,0.0,0.0,0.0,0.0,0.0,0.0,0.0,0.0,0.0,0.0,0.0,0.0,0.0,0.0,0.0,0.0,0.0],[0.0,0.0,0.0,0.0,0.0,0.0,0.0,0.0,0.0,0.0,0.0,0.0,0.0,0.0,0.0,0.0,1.437,1.299,1.6306,1.3387,0.8614,1.2947,1.2074,1.0975,1.1581,1.419,1.1412,0.47,0.5011,0.0,0.0,0.0,0.0,0.0,0.0,0.0,0.0,0.0,0.0],[0.0,0.0,0.0,0.0,0.0,0.0,0.0,0.0,0.0,0.0,0.0,0.0,0.0,0.0,0.0,0.7452,1.0978,1.4492,1.8947,1.2913,0.0,0.0,0.0,0.0,0.0,0.0,0.0,0.0,0.0,0.0,0.0,0.0,0.0,0.0,0.0,0.0,0.0,0.0,0.0],[0.0,0.0,0.0,0.0,0.0,0.0,0.0,0.0,0.0,0.0,0.0,1.9545,2.3815,1.5145,1.3439,1.019,1.4143,1.6251,1.7336,1.9781,2.0978,1.7022,0.6389,0.0,0.0,0.0,0.0,0.0,0.0,0.0,0.0,0.0,0.0,0.0,0.0,0.0,0.0,0.0,0.0],[0.0,0.0,0.0,0.0,0.0,0.0,0.0,0.0,0.0,0.0,0.0,0.0,0.0,0.0,0.0,0.0,0.0,0.0,0.0,0.0,0.0,0.0,0.0,0.0,0.0,0.0,0.0,0.0,0.0,0.0,0.0,0.4625,0.4397,0.5163,0.362,0.0,0.0,0.0,0.0],[0.0,0.0,0.0,0.0,0.0,0.0,0.0,0.0,0.0,0.0,0.0,0.3855,0.3837,0.0,0.0,0.0,0.0,0.0,0.0,0.0,0.0,0.0,0.0,0.0,0.0,0.0,0.0,0.0,0.0,0.0,0.0,0.0,0.0,0.0,0.0,0.0,0.0,0.0,0.0],[0.0,0.0,0.0,0.0,0.0,0.0,0.0,0.0,0.0,0.0,0.0,0.0,0.0,0.0,0.0,0.0,0.0,0.0,0.0,0.0,0.0,0.0,0.0,0.0,0.0,0.0,0.0,0.0,0.9734,1.6556,1.4823,1.3098,1.1947,0.4676,0.0,0.0,0.0,0.0,0.0],[0.0,0.0,0.0,0.0,0.0,0.0,0.0,0.0,0.0,0.0,0.0,0.0,0.0,0.0,0.0,0.0,0.0,0.0,0.0,1.3835,0.5297,1.3337,0.0,0.0,0.0,0.0,0.0,0.0,0.0,0.0,0.0,0.0,0.0,0.0,0.0,0.0,0.0,0.0,0.0],[0.0,0.0,0.0,0.0,0.0,0.0,0.0,0.0,0.0,0.0,0.0,1.1608,1.1278,1.0748,0.6448,0.0,0.0,0.0,0.0,0.0,0.0,0.0,0.0,0.0,0.0,0.0,0.0,0.0,0.0,0.0,0.0,0.0,0.0,0.0,0.0,0.0,0.0,0.0,0.0],[0.0,0.0,0.0,0.0,0.0,0.0,0.0,0.0,0.0,0.0,0.0,0.0,0.0,0.0,0.0,0.0,0.0,0.0,0.0,0.0,0.0,0.0,0.0,0.0,0.0,0.0,0.009,0.0,0.0,0.0,0.0,0.0,0.0,0.0,0.0,0.0,0.0,0.0,0.0],[0.0,0.0,0.0,0.0,0.0,0.0,0.0,0.0,0.0,0.0,0.0,1.4744,1.5847,1.4587,1.1509,0.0,0.0,0.0,0.0,0.0,0.0,0.0,0.0,0.0,0.0,0.0,0.0,0.0,0.0,0.0,0.0,0.0,0.0,0.0,0.0,0.0,0.0,0.0,0.0],[0.0,0.0,0.0,0.0,0.0,0.0,0.0,0.0,0.0,0.0,0.0,0.0,0.0,0.0,0.0,1.9863,1.7699,1.681,1.757,1.7447,1.4815,1.8334,0.0,0.0,0.0,0.0,0.0,0.0,0.0,0.0,0.0,0.0,0.0,0.0,0.0,0.0,0.0,0.0,0.0],[0.0,0.0,0.0,0.0,0.0,0.0,0.0,0.0,0.0,0.0,0.0,0.0,0.0,0.0,0.0,0.0,0.0,0.0,0.0,0.0,0.0,0.0,0.0,0.0,0.7178,0.7352,0.7423,0.9061,0.32,0.0,0.0,0.0,0.0,0.0,0.0,0.0,0.0,0.0,0.0],[0.0,0.0,0.0,0.0,0.0,0.0,0.0,0.0,0.0,0.0,0.0,1.6254,1.4994,0.6868,0.7814,0.0,0.0,0.0,0.0,0.0,0.0,0.0,0.0,0.0,0.0,0.0,0.0,0.0,0.0,0.0,0.0,0.0,0.0,0.0,0.0,0.0,0.0,0.0,0.0],[0.0,0.0,0.0,0.0,0.0,0.0,0.0,0.0,0.0,0.0,0.0,1.0594,0.8414,1.0023,0.7969,0.0,0.0,0.0,0.0,0.0,0.0,0.0,0.0,0.0,0.0,0.0,0.0,0.0,0.0,0.0,0.0,0.0,0.0,0.0,0.0,0.0,0.0,0.0,0.0],[0.0,0.0,0.0,0.0,0.0,0.0,0.0,0.0,0.0,0.0,0.0,0.0,0.0,0.0,0.0,0.0,0.0,0.0,0.0,0.0,0.0,0.0,0.0,0.0,0.0,0.0,0.0,0.0,0.0,0.0,0.0,0.0,0.0,0.7366,0.7287,0.0,0.0,0.0,0.0],[0.0,0.0,0.0,0.0,0.0,0.0,0.0,0.0,0.0,0.0,0.0,0.0,0.0,1.9062,2.0773,2.58,1.54,1.5051,1.5375,0.0,0.0,0.0,0.0,0.0,0.0,0.0,0.0,0.0,0.0,0.0,0.0,0.0,0.0,0.0,0.0,0.0,0.0,0.0,0.0],[0.0,0.0,0.0,0.0,0.0,0.0,0.0,0.0,0.0,0.0,0.0,0.0,0.0,0.0,0.0,1.0239,1.0559,1.1074,1.2804,0.7022,0.0,0.0,0.0,0.0,0.0,0.0,0.0,0.0,0.0,0.0,0.0,0.0,0.0,0.0,0.0,0.0,0.0,0.0,0.0],[0.0,0.0,0.0,0.0,0.0,0.0,0.0,0.0,0.0,0.0,0.0,0.0,0.0,0.0,0.0,0.0,0.0,0.0,0.0,0.0,0.0,0.0,0.0,0.9134,0.9682,0.8187,0.6016,0.6042,0.559,0.5861,0.4614,0.5789,0.0,0.0,0.0,0.0,0.0,0.0,0.0],[0.0,0.0,0.0,0.0,0.0,0.0,0.0,0.0,0.0,0.0,0.0,0.0,0.0,0.7149,0.7624,1.296,0.9045,0.7546,0.7413,0.6082,0.5119,0.3887,0.3219,0.1413,0.0,0.0,0.0,0.0,0.0,0.0,0.0,0.0,0.0,0.0,0.0,0.0,0.0,0.0,0.0],[0.0,0.0,0.0,0.0,0.0,0.0,0.0,0.0,0.0,0.0,0.0,2.1211,2.1355,1.5651,0.9662,1.2342,0.0,0.0,0.0,0.0,0.0,0.0,0.0,0.0,0.0,0.0,0.0,0.0,0.0,0.0,0.0,0.0,0.0,0.0,0.0,0.0,0.0,0.0,0.0],[0.0,0.0,0.0,0.0,0.0,0.0,0.0,0.0,0.0,0.0,0.0,0.0,0.0,0.0,0.0,1.6602,0.6699,0.0,0.0,0.0,0.0,0.0,0.0,0.0,0.0,0.0,0.0,0.0,0.0,0.0,0.0,0.0,0.0,0.0,0.0,0.0,0.0,0.0,0.0],[0.0,0.0,0.0,0.0,0.0,0.0,0.0,0.0,0.0,0.0,0.0,1.194,1.2245,0.0,0.0,0.0,0.0,0.0,0.0,0.0,0.0,0.0,0.0,0.0,0.0,0.0,0.0,0.0,0.0,0.0,0.0,0.0,0.0,0.0,0.0,0.0,0.0,0.0,0.0],[0.0,0.0,0.0,0.0,0.0,0.0,0.0,0.0,0.0,0.0,0.0,0.7761,0.6105,0.0,0.0,0.0,0.0,0.0,0.0,0.0,0.0,0.0,0.0,0.0,0.0,0.0,0.0,0.0,0.0,0.0,0.0,0.0,0.0,0.0,0.0,0.0,0.0,0.0,0.0],[0.0,0.0,0.0,0.0,0.0,0.0,0.0,0.0,0.0,0.0,0.0,1.3748,1.6526,2.0828,2.2143,1.6062,1.5226,1.1107,1.4017,0.9595,1.1628,0.6752,0.0,0.0,0.0,0.0,0.0,0.0,0.0,0.0,0.0,0.0,0.0,0.0,0.0,0.0,0.0,0.0,0.0],[0.0,0.0,0.0,0.0,0.0,0.0,0.0,0.0,0.0,0.0,0.0,0.7801,0.7953,2.111,2.1099,1.8994,1.3257,1.2655,1.0696,1.3028,1.9431,1.2468,1.0568,0.9035,0.7954,1.1061,0.0,0.0009,0.0,0.0,0.0,0.0,0.0,0.0,0.0,0.0,0.0,0.0,0.0],[0.0,0.0,0.0,0.0,0.0,0.0,0.0,0.0,0.0,0.0,0.0,1.353,0.8891,0.0,0.0,0.0,0.0,0.0,0.0,0.0,0.0,0.0,0.0,0.0,0.0,0.0,0.0,0.0,0.0,0.0,0.0,0.0,0.0,0.0,0.0,0.0,0.0,0.0,0.0],[0.0,0.0,0.0,0.0,0.0,0.0,0.0,0.0,0.0,0.0,0.0,0.0,0.0,0.0,0.0,0.0,0.0,0.0,0.0,0.0,0.645,1.5108,2.1665,1.8389,1.7703,1.2944,0.8746,0.0,0.0,0.0,0.0,0.0,0.0,0.0,0.0,0.0,0.0,0.0,0.0],[0.0,0.0,0.0,0.0,0.0,0.0,0.0,0.0,0.0,0.0,0.0,1.302,1.5585,1.758,2.0243,1.8278,1.1647,0.9129,1.1669,0.5506,0.0,0.0,0.0,0.0,0.0,0.0,0.0,0.0,0.0,0.0,0.0,0.0,0.0,0.0,0.0,0.0,0.0,0.0,0.0],[0.0,0.0,0.0,0.0,0.0,0.0,0.0,0.0,0.0,0.0,0.0,0.0,0.0,0.0,0.0,0.0,0.0,0.0,0.0,0.0,0.0,0.0,0.0,0.0,0.0,0.0,0.7845,0.7003,0.0,0.0,0.0,0.0,0.0,0.0,0.0,0.0,0.0,0.0,0.0],[0.0,0.0,0.0,0.0,0.0,0.0,0.0,0.0,0.0,0.0,0.0,0.0,0.0,0.0,0.0,0.0,0.0,0.0,0.0,0.0,0.0,0.0,0.0,0.0,0.0,0.0,0.0,0.0,0.7033,0.7873,0.9006,0.6852,0.653,0.7625,0.7254,0.6191,0.0,0.0,0.0],[0.0,0.0,0.0,0.0,0.0,0.0,0.0,0.0,0.0,0.0,0.0,1.2557,1.1403,1.6372,1.9267,2.1822,1.1238,0.8369,0.7668,1.4408,0.5076,0.6973,0.0,0.0,0.0,0.0,0.0,0.0,0.0,0.0,0.0,0.0,0.0,0.0,0.0,0.0,0.0,0.0,0.0],[0.0,0.0,0.0,0.0,0.0,0.0,0.0,0.0,0.0,0.0,0.0,1.0293,1.0232,1.223,1.1972,1.3806,1.7076,1.22,1.4925,1.6383,0.0,0.0,0.0,0.0,0.0,0.0,0.0,0.0,0.0,0.0,0.0,0.0,0.0,0.0,0.0,0.0,0.0,0.0,0.0],[0.0,0.0,0.0,0.0,0.0,0.0,0.0,0.0,0.0,0.0,0.0,0.0,0.0,0.0,0.0,1.1962,1.7664,1.8984,1.8094,2.0467,1.7409,1.3295,1.4426,2.224,2.0061,1.8459,1.6229,1.792,1.646,0.0,0.0,0.0,0.0,0.0,0.0,0.0,0.0,0.0,0.0],[0.0,0.0,0.0,0.0,0.0,0.0,0.0,0.0,0.0,0.0,0.0,0.5112,0.656,0.8019,0.6218,2.0844,1.9697,1.7239,1.5007,1.9209,2.2273,1.582,1.9836,1.4089,1.1265,1.0849,0.8247,0.5111,0.0,0.0,0.0,0.0,0.0,0.0,0.0,0.0,0.0,0.0,0.0],[0.0,0.0,0.0,0.0,0.0,0.0,0.0,0.0,0.0,0.0,0.0,2.255,3.5162,0.0,0.0,0.0,0.0,0.0,0.0,0.0,0.0,0.0,0.0,0.0,0.0,0.0,0.0,0.0,0.0,0.0,0.0,0.0,0.0,0.0,0.0,0.0,0.0,0.0,0.0],[0.0,0.0,0.0,0.0,0.0,0.0,0.0,0.0,0.0,0.0,0.0,0.0,0.0,0.0,0.0,0.0,0.0,0.0,0.0,0.0,0.0,0.0,1.0259,1.065,0.8733,0.9905,0.7839,0.0,0.0,0.0,0.0,0.0,0.0,0.0,0.0,0.0,0.0,0.0,0.0],[0.0,0.0,0.0,0.0,0.0,0.0,0.0,0.0,0.0,0.0,0.0,1.0649,1.0104,1.7807,1.7192,1.4189,1.8063,1.8969,2.0148,1.8395,1.876,1.6318,1.5796,1.5213,1.1177,0.9091,0.895,1.673,1.0446,0.9105,1.5373,0.6558,0.5935,0.0,0.0,0.0,0.0,0.0,0.0],[0.0,0.0,0.0,0.0,0.0,0.0,0.0,0.0,0.0,0.0,0.0,0.0,0.0,0.6632,0.661,0.0,0.0,0.0,0.0,0.0,0.0,0.0,0.0,0.0,0.0,0.0,0.0,0.0,0.0,0.0,0.0,0.0,0.0,0.0,0.0,0.0,0.0,0.0,0.0],[0.0,0.0,0.0,0.0,0.0,0.0,0.0,0.0,0.0,0.0,0.0,1.3078,1.147,1.3063,1.2796,1.8495,1.71,1.704,1.8815,1.8672,0.7305,1.7807,1.007,1.4154,1.394,1.2797,0.0,0.0,0.0,0.0,0.0,0.0,0.0,0.0,0.0,0.0,0.0,0.0,0.0],[0.0,0.0,0.0,0.0,0.0,0.0,0.0,0.0,0.0,0.0,0.0,0.0,0.0,1.9004,2.7979,1.4087,1.3097,1.5409,1.721,2.2322,1.9671,1.6056,1.6785,2.0262,1.4639,1.3924,1.494,0.9945,0.0,0.0,0.0,0.0,0.0,0.0,0.0,0.0,0.0,0.0,0.0],[0.0,0.0,0.0,0.0,0.0,0.0,0.0,0.0,0.0,0.0,0.0,0.0,0.0,1.0137,0.99,1.2853,1.565,1.4633,1.192,1.4891,1.0033,1.5439,1.2025,1.3323,0.7928,0.0,0.0,0.0,0.0,0.0,0.0,0.0,0.0,0.0,0.0,0.0,0.0,0.0,0.0],[0.0,0.0,0.0,0.0,0.0,0.0,0.0,0.0,0.0,0.0,0.0,1.23,1.1616,1.9572,1.8557,1.8619,1.182,1.5283,1.834,1.5248,1.0124,0.0,0.0,0.0,0.0,0.0,0.0,0.0,0.0,0.0,0.0,0.0,0.0,0.0,0.0,0.0,0.0,0.0,0.0],[0.0,0.0,0.0,0.0,0.0,0.0,0.0,0.0,0.0,0.0,0.0,1.8224,1.6261,1.0902,1.0252,0.6345,0.0,0.0,0.0,0.0,0.0,0.0,0.0,0.0,0.0,0.0,0.0,0.0,0.0,0.0,0.0,0.0,0.0,0.0,0.0,0.0,0.0,0.0,0.0],[0.0,0.0,0.0,0.0,0.0,0.0,0.0,0.0,0.0,0.0,0.0,1.4112,1.6167,1.4506,1.4895,1.0664,0.0,0.0,0.0,0.0,0.0,0.0,0.0,0.0,0.0,0.0,0.0,0.0,0.0,0.0,0.0,0.0,0.0,0.0,0.0,0.0,0.0,0.0,0.0],[0.0,0.0,0.0,0.0,0.0,0.0,0.0,0.0,0.0,0.0,0.0,0.0,0.0,1.2778,1.002,0.0,0.0,0.0,0.0,0.0,0.0,0.0,0.0,0.0,0.0,0.0,0.0,0.0,0.0,0.0,0.0,0.0,0.0,0.0,0.0,0.0,0.0,0.0,0.0],[0.0,0.0,0.0,0.0,0.0,0.0,0.0,0.0,0.0,0.0,0.0,0.0,0.0,0.0,0.0,0.0,0.0,0.0,0.0,0.0,0.0,0.0,0.0,0.6571,1.2284,0.9294,0.9632,0.8963,0.9644,0.8779,0.9671,1.0481,0.8596,0.0,0.0,0.0,0.0,0.0,0.0],[0.0,0.0,0.0,0.0,0.0,0.0,0.0,0.0,0.0,0.0,0.0,0.0,0.0,1.2199,1.1566,1.2462,0.0,0.0,0.0,0.0,0.0,0.0,0.0,0.0,0.0,0.0,0.0,0.0,0.0,0.0,0.0,0.0,0.0,0.0,0.0,0.0,0.0,0.0,0.0],[0.0,0.0,0.0,0.0,0.0,0.0,0.0,0.0,0.0,0.0,0.0,1.0891,0.9911,1.2062,1.3392,1.1844,0.728,0.7895,0.4653,0.3056,0.0,0.0,0.0,0.0,0.0,0.0,0.0,0.0,0.0,0.0,0.0,0.0,0.0,0.0,0.0,0.0,0.0,0.0,0.0],[0.0,0.0,0.0,0.0,0.0,0.0,0.0,0.0,0.0,0.0,0.0,0.0,0.0,0.0,0.0,0.0,1.1945,1.1049,0.6238,1.1641,0.0,0.0,0.0,0.0,0.0,0.0,0.0,0.0,0.0,0.0,0.0,0.0,0.0,0.0,0.0,0.0,0.0,0.0,0.0],[0.0,0.0,0.0,0.0,0.0,0.0,0.0,0.0,0.0,0.0,0.0,0.999,0.8928,0.0,0.0,0.0,0.0,0.0,0.0,0.0,0.0,0.0,0.0,0.0,0.0,0.0,0.0,0.0,0.0,0.0,0.0,0.0,0.0,0.0,0.0,0.0,0.0,0.0,0.0],[0.0,0.0,0.0,0.0,0.0,0.0,0.0,0.0,0.0,0.0,0.0,1.9033,1.6503,0.0,0.0,0.0,0.0,0.0,0.0,0.0,0.0,0.0,0.0,1.3857,1.5269,1.0115,0.6297,0.0,0.0,0.0,0.0,0.0,0.0,0.0,0.0,0.0,0.0,0.0,0.0],[0.0,0.0,0.0,0.0,0.0,0.0,0.0,0.0,0.0,0.0,0.0,0.0,0.0,0.0,0.0,0.0,0.0,0.0,0.0,0.0,0.0,0.0,0.0,0.0,0.0,0.0,0.0,0.0,0.7952,0.7335,0.6537,0.595,0.4847,0.0,0.0,0.0,0.0,0.0,0.0],[0.0,0.0,0.0,0.0,0.0,0.0,0.0,0.0,0.0,0.0,0.0,2.5265,2.819,2.0378,1.7246,0.7057,1.8713,1.8296,1.7625,1.7098,1.6807,1.4985,0.9077,0.0,0.0,0.0,0.0,0.0,0.0,0.0,0.0,0.0,0.0,0.0,0.0,0.0,0.0,0.0,0.0],[0.0,0.0,0.0,0.0,0.0,0.0,0.0,0.0,0.0,0.0,0.0,1.8287,1.6687,0.0,0.0,0.0,0.0,0.6987,0.6886,0.5648,0.4048,0.4863,0.0,0.0,0.0,0.0,0.0,0.0,0.0,0.0,0.0,0.0,0.0,0.0,0.0,0.0,0.0,0.0,0.0],[0.0,0.0,0.0,0.0,0.0,0.0,0.0,0.0,0.0,0.0,0.0,0.0,0.0,2.5058,2.4685,2.5173,1.8895,2.0545,2.1367,1.9958,2.3348,2.104,2.0327,1.9148,1.6084,1.598,1.139,0.9625,0.7605,1.1641,0.0,0.0,0.0,0.0,0.0,0.0,0.0,0.0,0.0],[0.0,0.0,0.0,0.0,0.0,0.0,0.0,0.0,0.0,0.0,0.0,0.0,0.0,0.0,0.0,0.0,0.0,0.0,0.0,0.0,0.3979,1.2519,1.2029,0.6353,0.0,0.0,0.0,0.0,0.0,0.0,0.0,0.0,0.0,0.0,0.0,0.0,0.0,0.0,0.0],[0.0,0.0,0.0,0.0,0.0,0.0,0.0,0.0,0.0,0.0,0.0,0.0,0.0,0.0,0.0,0.0,0.0,0.0,0.0,0.0,0.0,0.0,0.0,0.0,2.0413,1.8158,0.0,0.0,0.0,0.0,0.0,0.0,0.0,0.0,0.0,0.0,0.0,0.0,0.0],[0.0,0.0,0.0,0.0,0.0,0.0,0.0,0.0,0.0,0.0,0.0,0.4886,0.5946,2.0357,2.5014,2.298,1.8783,1.9218,2.2648,1.8271,1.5358,2.0766,2.3902,1.1103,1.2016,0.0,0.0,0.0,0.0,0.0,0.0,0.0,0.0,0.0,0.0,0.0,0.0,0.0,0.0],[0.0,0.0,0.0,0.0,0.0,0.0,0.0,0.0,0.0,0.0,0.0,0.5184,0.5113,0.0,0.0,0.0,1.1303,1.1317,0.0,0.0,0.0,0.0,0.0,0.0,0.0,0.0,0.0,0.0,0.0,0.0,0.0,0.0,0.0,0.0,0.0,0.0,0.0,0.0,0.0],[0.0,0.0,0.0,0.0,0.0,0.0,0.0,0.0,0.0,0.0,0.0,0.0,0.0,0.0,0.0,0.0,0.0,0.0,0.0,0.0,0.0,0.0,0.0,0.0,0.7839,1.636,1.4718,1.2724,1.5216,1.731,1.9816,1.2092,0.9876,0.0,0.0,0.0,0.0,0.0,0.0],[0.0,0.0,0.0,0.0,0.0,0.0,0.0,0.0,0.0,0.0,0.0,0.0,0.0,0.0,0.0,1.787,1.8896,1.897,2.0997,1.7921,1.6926,2.2202,1.8784,2.0362,1.7488,1.2101,1.4497,1.3107,0.4478,0.1857,1.0222,1.6493,2.1966,0.0,0.0,0.0,0.0,0.0,0.0],[0.0,0.0,0.0,0.0,0.0,0.0,0.0,0.0,0.0,0.0,0.0,0.6326,0.633,0.4007,0.389,0.0,1.1048,1.2217,1.0856,1.4063,0.0,0.0,0.0,0.0,0.0,0.0,0.0,0.0,0.0,0.0,0.0,0.0,0.0,0.0,0.0,0.0,0.0,0.0,0.0],[0.0,0.0,0.0,0.0,0.0,0.0,0.0,0.0,0.0,0.0,0.0,1.4856,1.7218,1.4038,1.4569,1.7962,0.703,0.9614,1.0916,0.8528,1.4285,0.0,0.0,0.0,0.0,0.0,0.0,0.0,0.0,0.0,0.0,0.0,0.0,0.0,0.0,0.0,0.0,0.0,0.0],[0.0,0.0,0.0,0.0,0.0,0.0,0.0,0.0,0.0,0.0,0.0,1.677,1.6142,1.0169,1.1828,0.9751,0.8966,0.9511,0.6196,1.0822,1.0712,0.9249,0.9213,0.448,0.0,0.0,0.0,0.0,0.0,0.0,0.0,0.0,0.0,0.0,0.0,0.0,0.0,0.0,0.0],[0.0,0.0,0.0,0.0,0.0,0.0,0.0,0.0,0.0,0.0,0.0,0.0,0.0,0.0,0.0,0.0,1.0654,1.4412,1.0031,1.2664,0.6747,1.0665,0.0,0.0,0.0,0.0,0.0,0.0,0.0,0.0,0.0,0.0,0.0,0.0,0.0,0.0,0.0,0.0,0.0],[0.0,0.0,0.0,0.0,0.0,0.0,0.0,0.0,0.0,0.0,0.0,0.541,0.5179,1.4375,0.8379,0.0,0.0,0.0,0.0,0.0,0.0,0.0,0.0,0.0,0.0,0.0,0.0,0.0,0.0,0.0,0.0,0.0,0.0,0.0,0.0,0.0,0.0,0.0,0.0],[0.0,0.0,0.0,0.0,0.0,0.0,0.0,0.0,0.0,0.0,0.0,1.2539,1.2358,1.2839,1.2787,1.9867,1.4712,1.6312,1.7345,1.5906,1.4811,1.4878,1.2733,1.3094,1.3333,1.189,0.9093,0.8587,1.1306,1.0832,0.929,0.8178,0.7363,0.6457,0.0,0.0,0.0,0.0,0.0],[0.0,0.0,0.0,0.0,0.0,0.0,0.0,0.0,0.0,0.0,0.0,0.0,0.0,0.0,0.0,1.6794,1.6616,1.369,1.3627,1.1367,0.0,0.0,0.0,0.0,0.0,0.0,0.0,0.0,0.0,0.0,0.0,0.0,0.0,0.0,0.0,0.0,0.0,0.0,0.0],[0.0,0.0,0.0,0.0,0.0,0.0,0.0,0.0,0.0,0.0,0.0,0.0,0.0,0.0,0.0,0.0,0.0,0.0,0.0,0.0,0.0,0.0,0.0,0.0,0.0,0.5789,1.6127,1.4305,1.6541,1.5217,1.161,1.2855,0.9564,0.0,0.0,0.0,0.0,0.0,0.0],[0.0,0.0,0.0,0.0,0.0,0.0,0.0,0.0,0.0,0.0,0.0,0.0,0.0,0.0,0.0,0.0,0.9899,0.8042,1.0368,1.4684,1.9855,1.6699,1.0841,1.1904,0.8534,0.0,0.0,0.0,0.0,0.0,0.0,0.0,0.0,0.0,0.0,0.0,0.0,0.0,0.0],[0.0,0.0,0.0,0.0,0.0,0.0,0.0,0.0,0.0,0.0,0.0,0.7442,0.6978,0.0,0.0,0.0,0.0,0.0,0.0,0.0,0.0,0.0,0.0,0.0,0.0,0.0,0.0,0.0,0.0,0.0,0.0,0.0,0.0,0.0,0.0,0.0,0.0,0.0,0.0],[0.0,0.0,0.0,0.0,0.0,0.0,0.0,0.0,0.0,0.0,0.0,0.0,0.0,0.0,0.0,0.0,0.0,0.0,0.0,0.0,0.0,0.0,0.0,1.1303,1.138,0.7138,0.872,0.0,0.0,0.0,0.0,0.0,0.0,0.0,0.0,0.0,0.0,0.0,0.0],[0.0,0.0,0.0,0.0,0.0,0.0,0.0,0.0,0.0,0.0,0.0,0.4511,0.5132,1.7701,1.9028,1.7586,1.0626,1.1243,1.0547,0.9681,1.2457,1.1873,1.2563,0.0,0.0,0.0,0.0,0.0,0.0,0.0,0.0,0.0,0.0,0.0,0.0,0.0,0.0,0.0,0.0],[0.0,0.0,0.0,0.0,0.0,0.0,0.0,0.0,0.0,0.0,0.0,0.946,0.7337,0.0,0.0,0.0,0.0,0.0,0.0,0.0,0.0,0.0,0.0,0.0,0.0,0.0,0.0,0.0,0.0,0.0,0.0,0.0,0.0,0.0,0.0,0.0,0.0,0.0,0.0],[0.0,0.0,0.0,0.0,0.0,0.0,0.0,0.0,0.0,0.0,0.0,0.0,0.0,0.0,0.0,0.0,0.0,0.0,0.0,0.0,0.0,0.0,0.0,0.0,0.0,0.0,0.0,0.0,0.0,0.0,0.0,0.0,0.0,0.0,0.0,0.0462,0.0,0.0,0.0],[0.0,0.0,0.0,0.0,0.0,0.0,0.0,0.0,0.0,0.0,0.0,1.5179,1.4664,0.6229,0.6271,0.0,0.0,0.0,0.0,0.0,0.0,0.0,0.0,0.0,0.0,0.0,0.0,0.0,0.0,0.0,0.0,0.0,0.0,0.0,0.0,0.0,0.0,0.0,0.0],[0.0,0.0,0.0,0.0,0.0,0.0,0.0,0.0,0.0,0.0,0.0,1.042,1.0406,1.4237,1.317,1.9887,1.8916,1.6967,1.1516,0.0,0.0,0.0,0.0,0.0,0.0,0.0,0.0,0.0,0.0,0.0,0.0,0.0,0.0,0.0,0.0,0.0,0.0,0.0,0.0],[0.0,0.0,0.0,0.0,0.0,0.0,0.0,0.0,0.0,0.0,0.0,0.0,0.0,1.2033,1.2499,0.9898,1.0894,0.8681,0.9107,0.6014,0.3754,1.2017,1.1341,0.7451,1.3069,1.0383,0.0,0.0,0.0,0.0,0.0,0.0,0.0,0.0,0.0,0.0,0.0,0.0,0.0],[0.0,0.0,0.0,0.0,0.0,0.0,0.0,0.0,0.0,0.0,0.0,0.0,0.0,0.0,0.0,0.0,0.0,0.0,0.0,0.0,0.0,0.0,0.0,0.0,0.7697,1.2996,1.0043,1.0286,0.7696,0.8414,0.7995,0.7946,0.6562,0.0919,0.0,0.0,0.0,0.0,0.0],[0.0,0.0,0.0,0.0,0.0,0.0,0.0,0.0,0.0,0.0,0.0,0.0,0.0,0.0,0.0,0.0,0.0,0.0,0.0,0.0,0.0,0.0,0.0,0.0,0.0,0.0,0.0,0.5791,0.516,0.264,0.354,0.2524,0.1227,0.0351,0.0,0.0,0.0,0.0,0.0],[0.0,0.0,0.0,0.0,0.0,0.0,0.0,0.0,0.0,0.0,0.0,1.0228,0.994,0.0,0.0,0.0,0.0,0.0,0.0,0.0,0.0,0.0,0.0,0.0,0.0,0.0,0.0,0.0,0.0,0.0,0.0,0.0,0.0,0.0,0.0,0.0,0.0,0.0,0.0],[0.0,0.0,0.0,0.0,0.0,0.0,0.0,0.0,0.0,0.0,0.0,0.0,0.0,0.0,0.0,0.0,0.0,0.0,0.0,0.0,0.0,0.0,0.0,1.6833,1.4601,1.4804,1.1747,0.0,0.0,0.0,0.0,0.0,0.0,0.0,0.0,0.0,0.0,0.0,0.0],[0.0,0.0,0.0,0.0,0.0,0.0,0.0,0.0,0.0,0.0,0.0,0.0,0.0,0.0,0.0,0.0,0.0,0.0,0.0,0.0,0.0,0.0,0.0,0.0,0.0,0.0,0.8949,1.0124,0.9253,0.8755,0.0,0.0,0.0,0.0,0.0,0.0,0.0,0.0,0.0],[0.0,0.0,0.0,0.0,0.0,0.0,0.0,0.0,0.0,0.0,0.0,1.1497,1.0588,1.6567,2.5298,1.1738,1.04,1.7126,2.0772,2.0504,2.0581,1.4975,1.5692,0.9996,0.8974,1.0609,1.1058,0.8071,1.0505,1.1804,0.8614,0.6234,0.4675,0.0,0.0,0.0,0.0,0.0,0.0],[0.0,0.0,0.0,0.0,0.0,0.0,0.0,0.0,0.0,0.0,0.0,0.0,0.0,0.0,0.0,0.0,0.0,0.0,0.0,0.0,0.0,0.0,0.0,0.0,0.8878,0.7792,0.4173,0.0,0.0,0.0,0.0,0.0,0.0,0.0,0.0,0.0,0.0,0.0,0.0],[0.0,0.0,0.0,0.0,0.0,0.0,0.0,0.0,0.0,0.0,0.0,0.0,0.0,0.0,0.0,0.0,0.0,0.0,0.0,0.0,0.0,0.0,1.4556,1.3395,2.5505,2.0341,1.8343,1.3153,0.9708,0.9003,0.0,0.0,0.0,0.0,0.0,0.0,0.0,0.0,0.0],[0.0,0.0,0.0,0.0,0.0,0.0,0.0,0.0,0.0,0.0,0.0,0.9757,0.7348,0.0,0.0,0.0,0.0,0.0,0.0,0.0,0.0,0.0,0.0,0.0,0.0,0.0,0.0,0.0,0.0,0.0,0.0,0.0,0.0,0.0,0.0,0.0,0.0,0.0,0.0],[0.0,0.0,0.0,0.0,0.0,0.0,0.0,0.0,0.0,0.0,0.0,1.2203,1.329,0.0,0.0,0.0,0.0,0.0,0.0,0.0,0.0,0.0,0.0,0.0,0.0,0.0,0.0,0.0,0.0,0.0,0.0,0.0,0.0,0.0,0.0,0.0,0.0,0.0,0.0],[0.0,0.0,0.0,0.0,0.0,0.0,0.0,0.0,0.0,0.0,0.0,1.437,1.5667,1.5243,1.1653,1.3341,1.0234,1.7154,1.5793,1.3669,1.2582,1.2646,1.4389,1.3933,1.1717,1.0786,1.1129,1.0076,0.8758,0.9037,1.0172,0.8917,0.7959,0.9085,1.0194,1.0919,0.0,0.0,0.0],[0.0,0.0,0.0,0.0,0.0,0.0,0.0,0.0,0.0,0.0,0.0,0.5634,0.4035,0.0,0.0,0.0,0.0,0.0,0.0,0.0,0.0,0.0,0.0,0.0,0.0,0.0,0.0,0.0,0.0,0.0,0.0,0.0,0.0,0.0,0.0,0.0,0.0,0.0,0.0],[0.0,0.0,0.0,0.0,0.0,0.0,0.0,0.0,0.0,0.0,0.0,0.0,0.0,0.0,0.0,0.0,0.0,0.0,0.0,0.0,0.0,0.0,0.0,0.0,0.0,0.0,0.0,0.0,0.8346,1.324,1.6292,1.3595,1.107,0.7263,0.0,0.0,0.0,0.0,0.0],[0.0,0.0,0.0,0.0,0.0,0.0,0.0,0.0,0.0,0.0,0.0,0.6692,0.6492,0.0,0.0,0.0,0.0,0.0,0.0,0.0,0.0,0.0,0.0,0.0,0.0,0.0,0.0,0.0,0.0,0.0,0.0,0.0,0.0,0.0,0.0,0.0,0.0,0.0,0.0],[0.0,0.0,0.0,0.0,0.0,0.0,0.0,0.0,0.0,0.0,0.0,0.0,0.0,0.0,0.0,0.0,0.0,0.0,0.0,0.0,0.0,0.0,1.5506,1.4099,0.0,0.0,0.0,0.0,0.0,0.0,0.0,0.0,0.0,0.0,0.0,0.0,0.0,0.0,0.0],[0.0,0.0,0.0,0.0,0.0,0.0,0.0,0.0,0.0,0.0,0.0,0.0,0.0,0.0,0.0,0.0,0.0,0.0,0.0,0.0,0.0,0.0,0.0,0.0,0.0,1.569,1.327,1.6051,1.563,1.1754,0.9461,1.4746,1.4561,1.0217,0.867,0.0,0.0,0.0,0.0],[0.0,0.0,0.0,0.0,0.0,0.0,0.0,0.0,0.0,0.0,0.0,0.8655,0.8834,1.3118,1.3412,0.7141,0.0,0.0,0.0,0.0,0.0,0.0,0.0,0.0,0.0,0.0,0.0,0.0,0.0,0.0,0.0,0.0,0.0,0.0,0.0,0.0,0.0,0.0,0.0],[0.0,0.0,0.0,0.0,0.0,0.0,0.0,0.0,0.0,0.0,0.0,1.2171,1.2529,0.0,0.0,0.0,0.0,0.0,0.0,0.0,0.0,0.0,0.0,0.0,0.0,0.0,0.0,0.0,0.0,0.0,0.0,0.0,0.0,0.0,0.0,0.0,0.0,0.0,0.0],[0.0,0.0,0.0,0.0,0.0,0.0,0.0,0.0,0.0,0.0,0.0,2.0342,2.1027,1.4153,1.1658,0.0,0.0,0.0,0.0,0.0,0.0,0.0,0.0,0.0,0.0,0.0,0.0,0.0,0.9251,1.168,0.9777,1.1436,1.1234,0.0,0.0,0.0,0.0,0.0,0.0],[0.0,0.0,0.0,0.0,0.0,0.0,0.0,0.0,0.0,0.0,0.0,0.6584,0.6996,0.0,0.0,0.0,0.0,0.0,0.0,0.0,0.0,0.0,0.0,0.0,0.0,0.0,0.0,0.0,0.0,0.0,0.0,0.0,0.0,0.0,0.0,0.0,0.0,0.0,0.0],[0.0,0.0,0.0,0.0,0.0,0.0,0.0,0.0,0.0,0.0,0.0,0.68,0.67,2.31,2.31,0.9,1.89,0.11,-0.31,0.02,0.07,-0.34,-0.19,3.49,0.3,0.26,1.43,-0.04,-0.32,0.27,2.74,-0.14,-0.13,2.65,0.02,4.48,0.0,0.0,0.0]],"L3XLR6.F-LU^JULIAN(OS_TOP_HLDG_TOTPCPRT(ALL,42064,45627,CQ,,ALL,EQ).DATES)":"#NUM","L3XLR6.F-LU^FG_COMPANY_NAME()":"Berenberg European Small Cap FCP Units -M A- Capitalisation","L3XLR6.F-LU^FORMULA_DESCRIPTION(\"OS_TOP_HLDG_TOTPCPRT\")":"Percentage of Total Portfolio - Top Holdings","L3XLR6.F-LU^DATE(42064,45627,CQ)":["3/15","6/15","9/15","12/15","3/16","6/16","9/16","12/16","3/17","6/17","9/17","12/17","3/18","6/18","9/18","12/18","3/19","6/19","9/19","12/19","3/20","6/20","9/20","12/20","3/21","6/21","9/21","12/21","3/22","6/22","9/22","12/22","3/23","6/23","9/23","12/23","3/24","6/24","9/24"],"L3XLR6.F-LU^JULIAN(DATE(42064,45627,CQ).DATES)":"#NUM","L3XLR6.F-LU^FORMULA_DESCRIPTION(\"DATE\")":"Date: MM/DD/YY","L3XLR6.F-LU^OS_TOP_HLDG_NAME(ALL,42064,45627,CQ,,ALL,EQ)":["SWISSQUOTE GROUP HOLDING  ORD REG","NCAB GROUP AB  ORD","COMET HOLDING AG  ORD","XVIVO PERFUSION AB  ORD","MYCRONIC AB  ORD","VITROLIFE AB  ORD","CHEMOMETEC AS  ORD","REVENIO GROUP OYJ  ORD","ROYAL UNIBREW AS  ORD","HARVIA OYJ  ORD","ADDLIFE AB  ORD B","INTERPARFUMS  ORD","FORTNOX AB  ORD","VITEC SOFTWARE GROUP AB  ORD B","AAK AB  ORD","ACCELLERON INDUSTRIES AG  ORD","SKAN GROUP (BV HOLDING) AG  ORD","ALPHA GROUP INTL (ALPHA FX) PLC  ORD","VIRBAC SA  ORD","AMBU AS  ORD B","HYPOPORT SE  ORD","SP GROUP AS  ORD","HMS NETWORKS AB  ORD","WEIR GROUP PLC  ORD","CONCENTRIC AB  ORD","GVS SPA  ORD","MIPS AB  ORD","TGS (NOPEC GEOPHYSICAL) ASA  ORD","KARDEX HOLDING AG  ORD BRR","BIOTAGE AB  ORD","ATOSS SOFTWARE SE  ORD","TECHNIP ENERGIES NV  ORD","SURGICAL SCIENCE SWEDEN AB  ORD","FUGRO NV  ORD","REPLY SPA  ORD","ENGCON AB  ORD B","TECHNOPROBE SPA  ORD","INTERROLL HOLDING AG  ORD REG","CAREL INDUSTRIES SPA  ORD","LAGERCRANTZ GROUP AB  ORD B","KAINOS GROUP PLC  ORD","DISCOVERIE GROUP PLC  ORD","SOL SPA  ORD","THULE GROUP AB  ORD","ADDNODE GROUP AB  ORD B","INFICON HOLDING AG  ORD","AIXTRON SE  ORG REG","UNIPHAR PLC  ORD","DIPLOMA PLC  ORD","BURCKHARDT COMPRESSION HLDG  ORD","ALSO HOLDING (ALSO ACTEBIS)  ORD","MEDACTA GROUP SA  ORD","MEDISTIM ASA  ORD","BUFAB AB  ORD","INTERPUMP GROUP SPA  ORD","PHARMANUTRA SPA  ORD","MOLTIPLY GROUP (GRUPPO MUTU)  ORD","TECAN GROUP AG  ORD REG","SWEDENCARE AB  ORD","DIGITAL VALUE SPA  ORD","TREATT PLC  ORD","ID LOGISTICS SA  ORD","BASLER AG ORD","GENOVIS AB  ORD","SENSIRION HOLDING AG  ORD","GAZTRANSPORT & TECHNIGA SA  ORD","EXCLUSIVE NETWORKS SA  ORD","INSTALCO (INTRESSENTER) AB  ORD","POLYPEPTIDE GROUP AG  ORD","SECUNET SECURITY NETWORKS AG  ORD","BOSSARD HOLDING AG  ORD BEARER","ROTORK PLC  ORD","TROAX GROUP AB  ORD A","SESA SPA  ORD","BIOGAIA AB  ORD B","EQUASENS (PHARMAGES)  ORD","ADDTECH AB  ORD B","4IMPRINT GROUP PLC  ORD","SEDANA MEDICAL AB  ORD","OEM INTERNATIONAL AB  ORD B","LEM HOLDING SA  ORD","SOITEC SA  ORD","LOTUS BAKERIES NV  ORD","ENDAVA PLC  SPONSORED ADR A","BARCO NV  ORD","FAGRON NV  ORD","KINEPOLIS GROUP NV  ORD","MELEXIS NV  ORD","ADESSO SE  ORD","AUMANN AG  ORD BRR","CTS EVENTIM AG & CO KGAA  ORD","DUERR (DURR) AG  ORD","ECKERT & ZIEGLER SE  ORD","GRENKE AG  ORD REG","MASCHINENFABRIK BERTHOLD HERMLE  PFD","INDUS HOLDING AG  ORD","ISRA VISION AG  ORD","JUNGHEINRICH AG  ORD PFD NVTG","HELLOFRESH SE  ORD","JENOPTIK AG  ORD REG","MBB (MBB INDUSTRIES) SE  ORD","NEMETSCHEK SE  ORD","RIB SOFTWARE SE  ORD REG","SIXT SE  ORD","STABILUS SE  ORD","CANCOM (CANCOM IT SYS) SE  ORD","GRENERGY RENOVABLES SA  ORD","INDRA SISTEMAS SA  ORD","SOLARIA ENERGIA Y MEDIO AMBIENTE ORD","AKKA TECHNOLOGIES SE  ORD","ALTRAN TECHNOLOGIES SA  ORD","ANTIN INFRASTRUCTURE PARTNERS  ORD","SOPRA STERIA GROUP  ORD","DEVOTEAM SA  ORD","ESKER SA  ORD","LECTRA SA  ORD","MAISONS DU MONDE SA  ORD","NEXANS  ORD","OENEO (SABATE DIOSOS) SA  ORD","ROBERTET SA  ORD","SOMFY SA  ORD","TFF GROUP  ORD","TRIGANO SA ORD","WAVESTONE SA  ORD","WORLDLINE SA  ORD","TARKETT SA  ORD","ABCAM PLC  ORD","ADVANCED MEDICAL SOLUTIONS GRP  ORD","ALFA FINANCIAL SOFTWARE HOLDING  ORD","AVON TECHNOLOGIES (PROTECTION)  ORD","ACCESSO TECHNOLOGY GRP (LO Q)  ORD","BRIDGEPOINT GROUP PLC  ORD","BYTES TECHNOLOGY GROUP PLC  ORD","CINEWORLD GROUP PLC  ORD","DALATA HOTEL GROUP PLC  ORD","IDEAGEN (DATUM INTERNATIONAL)  ORD","DECHRA PHARMACEUTICALS PLC  ORD","FENNER PLC ( JH FENNER HLGDS)  ORD","GAMES WORKSHOP GROUP PLC  ORD","GB GROUP (TELME GROUP) PLC  ORD","HUNTING (GIBSON) PLC  ORD","INTERMEDIATE CAPITAL GROUP PLC  ORD","LEARNING TECHNOLOGIES GROUP PLC  ORD","ON THE BEACH GROUP PLC  ORD","RESTORE PLC  ORD","SANNE GROUP PLC  ORD","SCAPA GROUP PLC  ORD","SMART METERING SYSTEMS PLC  ORD","EVERPLAY GROUP (TEAM17) PLC  ORD","TOTAL PRODUCE PLC  ORD","BELIMO HOLDING AG  ORD REG","GEORG FISCHER AG  ORD REG","FORBO HOLDING AG  ORD REG","KOMAX HOLDING AG  ORD REG","MEDARTIS HOLDING AG  ORD","VAT GROUP AG  ORD","YPSOMED HOLDING AG  ORD","NETCOMPANY GROUP AS  ORD","SIMCORP AS  ORD","FLSMIDTH & CO AS  ORD","SOLUTIONS 30 SE  ORD","AALBERTS NV  ORD","ALFEN NV  ORD","BE SEMICONDUCTOR INDUSTRIES  ORD","BREMBO NV  ORD","EURONEXT NV  ORD REG","IMCD NV  ORD","TKH GROUP NV  ORD CTF","WESSANEN NV  ORD","AF GRUPPEN ASA  ORD","ATEA (EMENTOR) ASA  ORD","CRAYON GROUP HOLDING AS  ORD","NORWAY ROYAL SALMON ASA  ORD","SBANKEN ASA  ORD","LINK MOBILITY GROUP HOLDING ASA  ORD","AMPLIFON SPA  ORD","BANCA IFIS SPA  ORD","Carel Industries SpA Diritti 2023-11","CERVED GROUP SPA  ORD","DIASORIN SPA  ORD","TECHNOGYM SPA  ORD","TINEXTA (TECNOINVESTIMENTI) SPA  ORD","DEVOLVER DIGITAL INC  ORD","AFRY (AF) AB  ORD B","BEIJER REF AB  ORD B","CARY GROUP HOLDING AB  ORD","CELLAVISION AB  ORD","BOOZT AB  ORD","BICO GROUP (CELLINK) AB  ORD B","INTRUM (JUSTITIA) AB  ORD","LIFCO AB  ORD B","NOLATO AB  ORD B","NETENT AB  ORD B","OX2 AB  ORD","NIBE INDUSTRIER AB  ORD B","STILLFRONT GROUP AB  ORD","SDIPTECH AB  ORD B","CORTICEIRA AMORIM SA  ORD","HUHTAMAKI (VAN LEER) OYJ  ORD","METSO (OUTOTEC) CORP  ORD","EMBLA MEDICAL (OSSUR) HF  ORD","CASH/SHORT-TERM INVESTMENTS"],"L3XLR6.F-LU^JULIAN(OS_TOP_HLDG_NAME(ALL,42064,45627,CQ,,ALL,EQ).DATES)":"#NUM","L3XLR6.F-LU^FORMULA_DESCRIPTION(\"OS_TOP_HLDG_NAME\")":"Name - Top Holdings","L3XLR6.F-LU^OS_TOP_HLDG_LOCID(ALL,42064,45627,CQ,,ALL,EQ)":["B1X3KP7","BNYKZJ0","BD376K0","B898BV8","5262849","BFZCSN4","B1KBGS9","7195824","BX8ZX20","BFMNCT4","BMVWYM8","4433839","BP6FZN1","BD96BJ5","BF2FPV3","BNM73Q6","B01TB35","BF1TM59","7399369","BD9G333","B28XLF6","BG44ZS2","BZ30ML6","0946580","B3YWDL4","BMVB793","BF2CVV6","B15SLC4","B00ZC75","B1VN5T8","5927353","BNC0116","BMFYGB3","BN0TYP0","BZ1DZ96","BNBS2J6","BN6PV62","5206621","BG1VQ16","BMWX9N6","BZ0D672","0005588","5490684","BSQXJ01","BLDB374","4681724","5468346","BJ5FQX7","0182663","B176416","B11TD81","BJYLTQ0","B019SP6","BJZ2Z08","5161407","BF7LFB6","B1Y6V63","7110902","BNNFQ37","BGGLZL4","BKS7YK0","B4RFDT5","5644588","B0PCQR9","BG0SQC9","BJYRDP5","BNZJCC8","BPV8VP9","BNC0LN8","5808845","BLNN0G8","BVFNZH2","BJ84HW7","B56RD66","BPX36K2","BZ04NV8","BLN8T44","0664097","BNNTR92","BMH6350","B0LDD86","BZ6T5C2","4224992","DAVA","BMB3BN1","B281L72","BN3ZYS8","7370063","5990623","BYW82K3","5881857","5119901","5689857","BYR4KP7","5557039","4943510","5949777","5545670","BYWH8S0","BGJVB13","B13G625","5633962","B03K783","5260768","BP2B2B0","5772627","BZ2JBQ2","4476210","B1YVKJ4","B188LG5","4907732","BNZJDK3","5633616","5805103","5267639","4508663","BYY8LS2","7130836","5998177","4899572","BYXKN05","BF2RW18","4457624","BF1HKP9","BNFWR44","BGH15L3","B67PRF3","0453659","BDHXPG3","0066701","0177142","BND88V8","BMH18Q1","B15FWH7","BJMZDW8","B0CM0C5","0963318","0334505","0371847","0687061","0447889","BYT1DJ1","B4T7HX1","BYM1K75","B5NR1S7","BVRZ8S8","0728119","B4X1RC8","BYVX2X2","B1L9ZC9","BP0QDP8","BM8J5G3","4350035","5978630","BDTYGC7","BYZWMR9","B02SWN8","BFYDWS1","BBCR9N1","5263574","BD5FFX8","B1W8P14","BG0SJ42","BG0SCK9","BSMM753","BNBNSG0","BNCBD46","B1WFDQ6","7271166","5714771","B12TR11","BD9PZ12","B3MVZM8","BYNZ5N7","BM99YX2","B14NJ71","7242087","BSBH1B3","BNGN809","B234WN9","BD9Y5C0","BP3S243","BPBLXY1","BN791J6","BP2NJ48","BNHRWG4","4018786","BZ30KS9","BKMFJ94","7371431","BL6K7K9","BMXT8K3","BKX8GB3","BMD2JW1","BN7BZM3","BMCFL47","BD8YX16","4657736","4447476","B1FN8X9","B3ZMYK9","CASH"],"L3XLR6.F-LU^JULIAN(OS_TOP_HLDG_LOCID(ALL,42064,45627,CQ,,ALL,EQ).DATES)":"#NUM","L3XLR6.F-LU^FORMULA_DESCRIPTION(\"OS_TOP_HLDG_LOCID\")":"ID - Top Holdings","L3XLR6.F-LU^FG_PRICE(42064,45627,CQ)":[null,null,null,null,null,null,null,null,null,null,null,null,null,null,null,null,null,null,null,null,96.93,124.17,138.14,159.27,168.97,188.39,208.24,224.07,174.81,139.72,119.41,137.49,147.21,151.1,132.91,152.68,154.13,155.63,160.65],"L3XLR6.F-LU^JULIAN(FG_PRICE(42064,45627,CQ).DATES)":[42094,42185,42277,42369,42460,42551,42643,42734,42825,42916,43007,43098,43188,43280,43371,43465,43553,43644,43738,43830,43921,44012,44104,44196,44286,44377,44469,44561,44651,44742,44834,44925,45016,45107,45198,45289,45379,45471,45565],"L3XLR6.F-LU^FORMULA_DESCRIPTION(\"FG_PRICE\")":"Price","FR0013451234^FG_PRICE(42064,45627,CQ)":[null,null,null,null,null,null,null,null,null,null,null,null,null,null,null,null,null,null,null,null,null,null,null,1123.26,1187.13,1255.68,1286.65,1339.51,1185.8,1027.83,922.43,1005.15,1020.6,1014.71,931.12,1015.4,1005.27,989.14,1015.05],"FR0013451234^JULIAN(FG_PRICE(42064,45627,CQ).DATES)":[42094,42185,42277,42369,42460,42551,42643,42734,42825,42916,43007,43098,43188,43280,43371,43465,43553,43644,43738,43830,43921,44012,44104,44196,44286,44377,44469,44561,44651,44742,44834,44925,45016,45107,45198,45289,45379,45471,45565],"FR0013451234^FG_COMPANY_NAME()":"29 Haussmann Mul. Managers PEA PME FCP Units C","FR0013451234^FORMULA_DESCRIPTION(\"FG_PRICE\")":"Price","LU0306632414^FG_PRICE(42064,45627,CQ)":[21.1844,22.0479,22.1876,24.4534,23.1991,21.3247,23.2227,23.2256,24.5765,25.8935,27.4117,27.9804,27.812,29.5575,29.5946,24.0617,28.8372,29.2696,29.0226,33.0847,24.8248,29.521,33.0594,37.7485,40.1704,44.2853,46.4609,49.9802,40.1409,31.8701,28.0377,32.582,34.2029,34.0947,32.4897,35.8804,37.7791,37.3579,39.1316],"LU0306632414^JULIAN(FG_PRICE(42064,45627,CQ).DATES)":[42094,42185,42277,42369,42460,42551,42643,42734,42825,42916,43007,43098,43188,43280,43371,43465,43553,43644,43738,43830,43921,44012,44104,44196,44286,44377,44469,44561,44651,44742,44834,44925,45016,45107,45198,45289,45379,45471,45565],"LU0306632414^FG_COMPANY_NAME()":"abrdn SICAV II SICAV - European Smaller Companies Fund A Capitalisation","LU0306632414^FORMULA_DESCRIPTION(\"FG_PRICE\")":"Price","FR0012033371^FG_PRICE(42064,45627,CQ)":[123.13,124.02,119.34,132.33,126.38,122.32,134.96,136.02,148.54,160.15,166.19,173.1,166.79,172.92,173.94,144.07,167.14,171.39,172.25,181.39,129.92,156.47,167.77,178.11,191.57,199.52,200.37,209.43,187.26,166.84,155.08,169.9,182.38,177.79,167.1,178.62,188.74,183.25,189.3803],"FR0012033371^JULIAN(FG_PRICE(42064,45627,CQ).DATES)":[42094,42185,42277,42369,42460,42551,42643,42734,42825,42916,43007,43098,43188,43280,43371,43465,43553,43644,43738,43830,43921,44012,44104,44196,44286,44377,44469,44561,44651,44742,44834,44925,45016,45107,45198,45289,45379,45471,45565],"FR0012033371^FG_COMPANY_NAME()":"Afer Actions PME FCP 3 Decimales Parts","FR0012033371^FORMULA_DESCRIPTION(\"FG_PRICE\")":"Price","FR0013158136^FG_PRICE(42064,45627,CQ)":[null,null,null,null,null,96285.86,107449.13,110125.38,118332.18,128778.66,133839.61,139768.1,134897.6,140352.88,141552.1,117569.38,136797.95,140677.42,141864.36,150066.45,107908.33,130490.69,140476.66,148659.73,161184.73,167757.48,170160.77,178585.1,160272.23,143330.2,133702.95,147027.9,158404.9,155011.8,146233.63,156925.94,166435.81,161994.05,167870.22],"FR0013158136^JULIAN(FG_PRICE(42064,45627,CQ).DATES)":[42094,42185,42277,42369,42460,42551,42643,42734,42825,42916,43007,43098,43188,43280,43371,43465,43553,43644,43738,43830,43921,44012,44104,44196,44286,44377,44469,44561,44651,44742,44834,44925,45016,45107,45198,45289,45379,45471,45565],"FR0013158136^FG_COMPANY_NAME()":"Afer Actions PME FCP Parts I 4 Decimales","FR0013158136^FORMULA_DESCRIPTION(\"FG_PRICE\")":"Price","LU1906457467^FG_PRICE(42064,45627,CQ)":null,"LU1906457467^JULIAN(FG_PRICE(42064,45627,CQ).DATES)":[42094,42185,42277,42369,42460,42551,42643,42734,42825,42916,43007,43098,43188,43280,43371,43465,43553,43644,43738,43830,43921,44012,44104,44196,44286,44377,44469,44561,44651,44742,44834,44925,45016,45107,45198,45289,45379,45471,45565],"LU1906457467^FG_COMPANY_NAME()":"AIM LUX SICAV - C-QUADRAT EUROPE SMALLCAPS F Capitalisation","LU1906457467^FORMULA_DESCRIPTION(\"FG_PRICE\")":"Price","LU0524465548^FG_PRICE(42064,45627,CQ)":[149.53,174.93,171.91,180.86,166.52,151.13,166.2,175.55,193.52,198.42,219.88,227.12,213.17,222.9,221.92,177.3,186.89,198.34,196.34,198.04,130.19,139.89,154.79,181.4,204.64,218.75,226.93,235.27,257.19,236.45,220.51,248.02,264.55,259.31,261.94,282.5,313.18,297.95,306.71],"LU0524465548^JULIAN(FG_PRICE(42064,45627,CQ).DATES)":[42094,42185,42277,42369,42460,42551,42643,42734,42825,42916,43007,43098,43188,43280,43371,43465,43553,43644,43738,43830,43921,44012,44104,44196,44286,44377,44469,44561,44651,44742,44834,44925,45016,45107,45198,45289,45379,45471,45565],"LU0524465548^FG_COMPANY_NAME()":"Alken Fund SICAV - Small Cap Europe Capitalisation A","LU0524465548^FORMULA_DESCRIPTION(\"FG_PRICE\")":"Price","FR0013533247^FG_PRICE(42064,45627,CQ)":[null,null,null,null,null,null,null,null,null,null,null,null,null,null,null,null,null,null,null,null,null,null,null,null,null,null,null,null,null,null,87.71,95.92,102.27,103.84,93.1,108.04,110.66,109.0,114.28],"FR0013533247^JULIAN(FG_PRICE(42064,45627,CQ).DATES)":[42094,42185,42277,42369,42460,42551,42643,42734,42825,42916,43007,43098,43188,43280,43371,43465,43553,43644,43738,43830,43921,44012,44104,44196,44286,44377,44469,44561,44651,44742,44834,44925,45016,45107,45198,45289,45379,45471,45565],"FR0013533247^FG_COMPANY_NAME()":"Allianz Actions Euro PME-ETI FCP Parts -MC EUR-","FR0013533247^FORMULA_DESCRIPTION(\"FG_PRICE\")":"Price","LU1941714476^FG_PRICE(42064,45627,CQ)":[null,null,null,null,null,null,null,null,null,null,null,null,null,null,null,null,null,null,null,null,82.93,108.31,119.66,142.21,148.81,162.68,170.85,185.87,148.15,121.69,104.98,117.84,124.12,126.25,114.1,132.44,134.84,132.63,138.35],"LU1941714476^JULIAN(FG_PRICE(42064,45627,CQ).DATES)":[42094,42185,42277,42369,42460,42551,42643,42734,42825,42916,43007,43098,43188,43280,43371,43465,43553,43644,43738,43830,43921,44012,44104,44196,44286,44377,44469,44561,44651,44742,44834,44925,45016,45107,45198,45289,45379,45471,45565],"LU1941714476^FG_COMPANY_NAME()":"Allianz Global Investors Fund SICAV - Allianz Europe Small and Micro Cap Equity -PME-ETI AT- Capitalisation","LU1941714476^FORMULA_DESCRIPTION(\"FG_PRICE\")":"Price","LU2873335520^FG_PRICE(42064,45627,CQ)":[null,null,null,null,null,null,null,null,null,null,null,null,null,null,null,null,null,null,null,null,null,null,null,null,null,null,null,null,null,null,null,null,null,null,null,null,null,null,1006.75],"LU2873335520^JULIAN(FG_PRICE(42064,45627,CQ).DATES)":[42094,42185,42277,42369,42460,42551,42643,42734,42825,42916,43007,43098,43188,43280,43371,43465,43553,43644,43738,43830,43921,44012,44104,44196,44286,44377,44469,44561,44651,44742,44834,44925,45016,45107,45198,45289,45379,45471,45565],"LU2873335520^FG_COMPANY_NAME()":"Allianz Global Investors Fund SICAV - Allianz Europe Small and Micro Cap Equity -WT- Capitalisation","LU2873335520^FORMULA_DESCRIPTION(\"FG_PRICE\")":"Price","LU0293315023^FG_PRICE(42064,45627,CQ)":[175.25,177.2,172.5,194.22,175.25,171.31,182.12,178.51,189.52,192.62,203.39,204.51,205.18,216.86,219.8,169.63,204.713,209.204,206.38,225.039,164.859,200.083,210.786,241.671,259.231,269.201,275.393,288.405,241.166,198.281,179.26,199.167,218.639,221.112,209.431,229.251,227.551,223.175,227.369],"LU0293315023^JULIAN(FG_PRICE(42064,45627,CQ).DATES)":[42094,42185,42277,42368,42460,42551,42643,42734,42825,42916,43007,43098,43188,43280,43371,43462,43553,43644,43738,43829,43921,44012,44104,44195,44286,44377,44469,44560,44651,44742,44834,44925,45016,45107,45198,45289,45379,45471,45565],"LU0293315023^FG_COMPANY_NAME()":"Allianz Global Investors Fund SICAV - Allianz Europe Small Cap Equity Distribution -A (EUR)-","LU0293315023^FORMULA_DESCRIPTION(\"FG_PRICE\")":"Price","FR0013419611^FG_PRICE(42064,45627,CQ)":[null,null,null,null,null,null,null,null,null,null,null,null,null,null,null,null,null,null,null,null,79.99,99.93,107.63,123.45,133.61,142.17,147.73,155.52,143.1,126.85,110.66,123.98,127.53,127.46,117.61,128.64,129.28,126.41,129.94],"FR0013419611^JULIAN(FG_PRICE(42064,45627,CQ).DATES)":[42094,42185,42277,42369,42460,42551,42643,42734,42825,42916,43007,43098,43188,43280,43371,43465,43553,43644,43738,43830,43921,44012,44104,44196,44286,44377,44469,44561,44651,44742,44834,44925,45016,45107,45198,45289,45379,45471,45565],"FR0013419611^FG_COMPANY_NAME()":"ALM Selection PEA PME FCP Parts -IC- 4 decimales","FR0013419611^FORMULA_DESCRIPTION(\"FG_PRICE\")":"Price","LU2403399608^FG_PRICE(42064,45627,CQ)":[null,null,null,null,null,null,null,null,null,null,null,null,null,null,null,null,null,null,null,null,null,null,null,null,null,null,null,null,null,null,null,null,null,null,null,86.18,92.026,91.443,90.361],"LU2403399608^JULIAN(FG_PRICE(42064,45627,CQ).DATES)":[42094,42185,42277,42369,42460,42551,42643,42734,42825,42916,43007,43098,43188,43280,43371,43465,43553,43644,43738,43830,43921,44012,44104,44196,44286,44377,44469,44561,44651,44742,44834,44925,45016,45107,45198,45289,45379,45471,45565],"LU2403399608^FG_COMPANY_NAME()":"Aperture Investors SICAV - Small Cap Innovation Fund -IY- Distribution","LU2403399608^FORMULA_DESCRIPTION(\"FG_PRICE\")":"Price","FR00140018J4^FG_PRICE(42064,45627,CQ)":null,"FR00140018J4^JULIAN(FG_PRICE(42064,45627,CQ).DATES)":[42094,42185,42277,42369,42460,42551,42643,42734,42825,42916,43007,43098,43188,43280,43371,43465,43553,43644,43738,43830,43921,44012,44104,44196,44286,44377,44469,44561,44651,44742,44834,44925,45016,45107,45198,45289,45379,45471,45565],"FR00140018J4^FG_COMPANY_NAME()":"Federal Transition Territoires FCP Units A","FR00140018J4^FORMULA_DESCRIPTION(\"FG_PRICE\")":"Price","LU1637618825^FG_PRICE(42064,45627,CQ)":[null,null,null,null,null,null,null,null,null,null,null,null,null,null,null,90.86,103.05,108.17,105.06,122.8,88.41,116.43,131.92,162.15,177.62,201.16,216.79,227.62,189.1,156.99,135.17,149.14,152.56,150.07,130.17,148.81,143.6,152.35,147.01],"LU1637618825^JULIAN(FG_PRICE(42064,45627,CQ).DATES)":[42094,42185,42277,42369,42460,42551,42643,42734,42825,42916,43007,43098,43188,43280,43371,43465,43553,43644,43738,43830,43921,44012,44104,44196,44286,44377,44469,44561,44651,44742,44834,44925,45016,45107,45198,45289,45379,45471,45565],"LU1637618825^FG_COMPANY_NAME()":"Berenberg European Micro Cap FCP Units I Capitalisation","LU1637618825^FORMULA_DESCRIPTION(\"FG_PRICE\")":"Price","LU1637619393^FG_PRICE(42064,45627,CQ)":[null,null,null,null,null,null,null,null,null,null,null,null,null,null,null,null,null,null,null,null,96.93,124.17,138.14,159.27,168.97,188.39,208.24,224.07,174.81,139.72,119.41,137.49,147.21,151.1,132.91,152.68,154.13,155.63,160.65],"LU1637619393^JULIAN(FG_PRICE(42064,45627,CQ).DATES)":[42094,42185,42277,42369,42460,42551,42643,42734,42825,42916,43007,43098,43188,43280,43371,43465,43553,43644,43738,43830,43921,44012,44104,44196,44286,44377,44469,44561,44651,44742,44834,44925,45016,45107,45198,45289,45379,45471,45565],"LU1637619393^FG_COMPANY_NAME()":"Berenberg European Small Cap FCP Units -M A- Capitalisation","LU1637619393^FORMULA_DESCRIPTION(\"FG_PRICE\")":"Price","LU0832875354^FG_PRICE(42064,45627,CQ)":[146.23,146.0,133.17,141.16,130.35,128.85,137.24,137.98,147.67,152.45,155.21,157.01,151.95,158.72,161.21,137.29,156.0,161.81,158.15,177.15,136.72,164.34,185.45,199.24,203.68,232.72,234.27,255.53,212.9,175.95,159.45,180.31,210.21,203.14,187.14,206.9,218.98,211.02,212.21],"LU0832875354^JULIAN(FG_PRICE(42064,45627,CQ).DATES)":[42094,42185,42277,42369,42460,42551,42643,42734,42825,42916,43007,43098,43188,43280,43371,43465,43553,43644,43738,43830,43921,44012,44104,44196,44286,44377,44469,44561,44651,44742,44834,44925,45016,45107,45198,45289,45379,45471,45565],"LU0832875354^FG_COMPANY_NAME()":"BL SICAV - BL-European Smaller Companies Distribution A","LU0832875354^FORMULA_DESCRIPTION(\"FG_PRICE\")":"Price","FR0011833052^FG_PRICE(42064,45627,CQ)":[110.06,109.76,108.0,117.25,112.32,111.39,117.89,124.23,133.14,145.65,150.48,156.66,152.3,151.4,141.72,120.87,130.03,133.02,134.15,139.6,105.93,127.26,139.75,159.84,168.99,187.52,188.05,190.62,181.69,165.85,140.26,155.75,163.71,156.15,144.24,152.7,150.58,144.73,145.13],"FR0011833052^JULIAN(FG_PRICE(42064,45627,CQ).DATES)":[42094,42185,42277,42369,42460,42551,42643,42734,42825,42916,43007,43098,43188,43280,43371,43465,43553,43644,43738,43830,43921,44012,44104,44196,44286,44377,44469,44561,44651,44742,44834,44925,45016,45107,45198,45289,45379,45471,45565],"FR0011833052^FG_COMPANY_NAME()":"BSO PME FCP Parts C","FR0011833052^FORMULA_DESCRIPTION(\"FG_PRICE\")":"Price","FR0010762518^FG_PRICE(42064,45627,CQ)":[103.03,107.98,105.4,114.08,110.08,110.33,123.08,131.85,139.43,148.07,137.41,137.79,129.85,127.38,117.86,92.04,100.62,104.35,101.98,111.2,90.87,118.18,132.44,158.84,171.8,176.3,177.51,167.73,142.82,112.4,99.17,112.65,113.8,116.68,108.42,115.8,120.43,117.57,117.68],"FR0010762518^JULIAN(FG_PRICE(42064,45627,CQ).DATES)":[42094,42185,42277,42369,42460,42551,42643,42734,42825,42916,43007,43098,43188,43280,43371,43465,43553,43644,43738,43830,43921,44012,44104,44196,44286,44377,44469,44561,44651,44742,44834,44925,45016,45107,45198,45289,45379,45471,45565],"FR0010762518^FG_COMPANY_NAME()":"Cogefi Gestion Cogefi Prospective FCP De Capitalisation Parts P","FR0010762518^FORMULA_DESCRIPTION(\"FG_PRICE\")":"Price","LU0282719219^FG_PRICE(42064,45627,CQ)":[28.67,29.55,28.3,31.41,29.77,28.57,30.54,30.8,33.67,35.55,36.58,36.9,37.73,40.43,39.69,33.13,37.96,39.8731,40.2656,45.6469,34.7061,42.3663,45.9577,51.6188,53.6034,57.806399999999996,59.7381,63.2738,50.4135,41.0617,37.1398,40.6492,43.8005,43.3648,40.8776,44.9955,45.408,44.8186,48.0732],"LU0282719219^JULIAN(FG_PRICE(42064,45627,CQ).DATES)":[42094,42185,42277,42369,42460,42551,42643,42734,42825,42916,43007,43098,43188,43280,43371,43465,43553,43644,43738,43830,43921,44012,44104,44196,44286,44377,44469,44561,44651,44742,44834,44925,45016,45107,45198,45289,45379,45471,45565],"LU0282719219^FG_COMPANY_NAME()":"Columbia Threadneedle (Lux) I SICAV - Pan European Small Cap Opportunities -AE- Capitalisation","LU0282719219^FORMULA_DESCRIPTION(\"FG_PRICE\")":"Price","LU2354250925^FG_PRICE(42064,45627,CQ)":[null,null,null,null,null,null,null,null,null,null,null,null,null,null,null,null,null,null,null,null,null,null,null,null,null,null,null,null,null,null,null,null,null,null,86.7,91.57,97.06,102.17,107.99],"LU2354250925^JULIAN(FG_PRICE(42064,45627,CQ).DATES)":[42094,42185,42277,42369,42460,42551,42643,42734,42825,42916,43007,43098,43188,43280,43371,43465,43553,43644,43738,43830,43921,44012,44104,44196,44286,44377,44469,44561,44651,44742,44834,44925,45016,45107,45198,45289,45379,45471,45565],"LU2354250925^FG_COMPANY_NAME()":"Digital Funds SICAV - Digital Funds Stars Europe Smaller Companies -ACC 1 Capitalisation","LU2354250925^FORMULA_DESCRIPTION(\"FG_PRICE\")":"Price","BE0948495297^FG_PRICE(42064,45627,CQ)":[128.23,128.23,128.23,128.23,128.23,128.23,128.23,157.83,169.91,180.83,183.23,185.7,184.71,184.71,184.71,184.71,184.71,184.71,184.71,184.71,184.71,184.71,184.71,184.71,184.71,233.88,243.85,null,null,null,null,null,null,null,null,null,null,null,null],"BE0948495297^JULIAN(FG_PRICE(42064,45627,CQ).DATES)":[42094,42185,42277,42369,42460,42551,42643,42734,42825,42916,43007,43098,43188,43280,43371,43465,43553,43644,43738,43830,43921,44012,44104,44196,44286,44377,44469,44561,44651,44742,44834,44925,45016,45107,45198,45289,45379,45471,45565],"BE0948495297^FG_COMPANY_NAME()":"DPAM INVEST B SICAV - Equities Europe Small Caps Sustainable E Distribution","BE0948495297^FORMULA_DESCRIPTION(\"FG_PRICE\")":"Price","FR0011558246^FG_PRICE(42064,45627,CQ)":[130.92,135.12,135.33,147.22,142.3,143.62,160.9,167.5,183.2,199.4,209.32,207.61,205.61,211.4,210.56,180.1,202.86,210.15,213.92,230.97,188.05,231.55,254.79,282.65,287.91,307.72,310.8,316.93,261.65,226.48,204.36,226.51,225.31,223.36,203.82,239.06,242.31,249.85,265.71],"FR0011558246^JULIAN(FG_PRICE(42064,45627,CQ).DATES)":[42094,42185,42277,42369,42460,42551,42643,42734,42825,42916,43007,43098,43188,43280,43371,43465,43553,43644,43738,43830,43921,44012,44104,44196,44286,44377,44469,44561,44651,44742,44834,44925,45016,45107,45198,45289,45379,45471,45565],"FR0011558246^FG_COMPANY_NAME()":"Echiquier SICAV - Echiquier Entrepreneurs Act A","FR0011558246^FORMULA_DESCRIPTION(\"FG_PRICE\")":"Price","FR0010106500^FG_PRICE(42064,45627,CQ)":[230.91881,244.3007,245.7609,258.3881,254.6276,254.58359,283.9522,306.5697,327.52698,367.5668,372.7562,366.18372,363.2179,366.61768,354.33328,293.3493,318.52,323.6294,311.6842,338.7728,256.3859,312.4127,350.04898,410.93,446.08148,474.69467,478.16058,490.77,429.91,386.21,348.41,397.02,402.07,404.14,397.01,429.29,432.68,430.3,439.7],"FR0010106500^JULIAN(FG_PRICE(42064,45627,CQ).DATES)":[42094,42185,42277,42369,42460,42551,42643,42734,42825,42916,43007,43098,43188,43280,43371,43465,43553,43644,43738,43830,43921,44012,44104,44196,44286,44377,44469,44561,44651,44742,44834,44925,45016,45107,45198,45289,45379,45471,45565],"FR0010106500^FG_COMPANY_NAME()":"Financiere de l'Echiquier Echiquier Excelsior FCP De Capitalisation 3 Decimales Parts","FR0010106500^FORMULA_DESCRIPTION(\"FG_PRICE\")":"Price","FR0011585520^FG_PRICE(42064,45627,CQ)":[131.25,136.78,137.97,149.91,141.63,145.9,158.56,168.26,180.72,196.05,204.04,205.5,208.02,214.09,209.96,176.27,200.86,203.58,199.6,223.14,173.9,209.98,224.53,249.94,269.21,284.63,305.41,334.05,288.52,250.11,223.81,246.7,250.76,243.48,217.35,233.95,224.82,215.06,225.42],"FR0011585520^JULIAN(FG_PRICE(42064,45627,CQ).DATES)":[42094,42185,42277,42369,42460,42551,42643,42734,42825,42916,43007,43098,43188,43280,43371,43465,43553,43644,43738,43830,43921,44012,44104,44196,44286,44377,44469,44561,44651,44742,44834,44925,45016,45107,45198,45289,45379,45471,45565],"FR0011585520^FG_COMPANY_NAME()":"Eiffel Nova Europe ISR FCP Parts A","FR0011585520^FORMULA_DESCRIPTION(\"FG_PRICE\")":"Price","FR001400E748^FG_PRICE(42064,45627,CQ)":null,"FR001400E748^JULIAN(FG_PRICE(42064,45627,CQ).DATES)":[42094,42185,42277,42369,42460,42551,42643,42734,42825,42916,43007,43098,43188,43280,43371,43465,43553,43644,43738,43830,43921,44012,44104,44196,44286,44377,44469,44561,44651,44742,44834,44925,45016,45107,45198,45289,45379,45471,45565],"FR001400E748^FG_COMPANY_NAME()":"Erasmus Smid Croissance Europe FCP Parts E","FR001400E748^FORMULA_DESCRIPTION(\"FG_PRICE\")":"Price","LU0261951528^FG_PRICE(42064,45627,CQ)":[17.23,17.86,17.37,18.67,17.62,16.77,18.37,19.03,19.99,20.91,21.96,22.46,22.16,23.77,23.39,19.52,21.78,22.18,22.62,25.11,17.07,21.3,22.55,26.67,29.69,31.98,32.5,33.06,29.05,25.12,22.93,25.5,26.58,26.67,25.37,27.63,27.93,29.26,29.37],"LU0261951528^JULIAN(FG_PRICE(42064,45627,CQ).DATES)":[42094,42185,42277,42369,42460,42551,42643,42734,42825,42916,43007,43098,43188,43280,43371,43465,43553,43644,43738,43830,43921,44012,44104,44196,44286,44377,44469,44561,44651,44742,44834,44925,45016,45107,45198,45289,45379,45471,45565],"LU0261951528^FG_COMPANY_NAME()":"Fidelity Funds SICAV - European Smaller Companies Fund Capitalisation AACC-Euro-","LU0261951528^FORMULA_DESCRIPTION(\"FG_PRICE\")":"Price","LU0232955988^FG_PRICE(42064,45627,CQ)":[198.73,194.82,172.37,189.31,181.65,159.71,167.31,191.6,211.24,224.43,234.62,253.68,253.1,220.93,207.49,164.76,163.31,150.8,151.77,161.8,111.47,132.83,161.73,227.22,270.83,270.23,251.7,281.32,256.23,206.78,181.69,191.86,180.21,165.49,131.9,127.56,99.92,92.79,89.33],"LU0232955988^JULIAN(FG_PRICE(42064,45627,CQ).DATES)":[42094,42185,42277,42369,42460,42551,42643,42734,42825,42916,43007,43098,43188,43280,43371,43465,43553,43644,43738,43830,43921,44012,44104,44196,44286,44377,44469,44561,44651,44742,44834,44925,45016,45107,45198,45289,45379,45471,45565],"LU0232955988^FG_COMPANY_NAME()":"FPM Funds SICAV - FPM Funds Ladon - European Value Distribution","LU0232955988^FORMULA_DESCRIPTION(\"FG_PRICE\")":"Price","LU2489279336^FG_PRICE(42064,45627,CQ)":[null,null,null,null,null,null,null,null,null,null,null,null,null,null,null,null,null,null,null,null,null,null,null,null,null,null,null,null,null,null,null,null,null,5314.28,5106.93,5626.3,5909.55,5773.18,5928.65],"LU2489279336^JULIAN(FG_PRICE(42064,45627,CQ).DATES)":[42094,42185,42277,42369,42460,42551,42643,42734,42825,42916,43007,43098,43188,43280,43371,43465,43553,43644,43738,43830,43921,44012,44104,44196,44286,44377,44469,44561,44651,44742,44834,44925,45016,45107,45198,45289,45379,45471,45565],"LU2489279336^FG_COMPANY_NAME()":"Goldman Sachs Europe Sustainable Small Cap Equity - I Cap EUR","LU2489279336^FORMULA_DESCRIPTION(\"FG_PRICE\")":"Price","LU2857867464^FG_PRICE(42064,45627,CQ)":null,"LU2857867464^JULIAN(FG_PRICE(42064,45627,CQ).DATES)":[42094,42185,42277,42369,42460,42551,42643,42734,42825,42916,43007,43098,43188,43280,43371,43465,43553,43644,43738,43830,43921,44012,44104,44196,44286,44377,44469,44561,44651,44742,44834,44925,45016,45107,45198,45289,45379,45471,45565],"LU2857867464^FG_COMPANY_NAME()":"Independance AM SICAV - Europe Small -BC- Capitalisation","LU2857867464^FORMULA_DESCRIPTION(\"FG_PRICE\")":"Price","LU0028119013^FG_PRICE(42064,45627,CQ)":[15.74,15.74,15.74,23.44,21.1,19.55,20.7,21.83,22.97,23.61,24.97,25.22,24.31,25.11,25.17,20.88,22.76,22.64,22.52,24.23,16.87,20.52,22.13,27.39,31.41,32.39,32.83,34.13,31.61,26.99,24.09,27.64,30.04,29.74,27.57,30.02,null,null,null],"LU0028119013^JULIAN(FG_PRICE(42064,45627,CQ).DATES)":[42094,42185,42277,42369,42460,42551,42643,42734,42825,42916,43007,43098,43188,43280,43371,43465,43553,43644,43738,43830,43921,44012,44104,44196,44286,44377,44469,44561,44651,44742,44834,44925,45016,45107,45198,45289,45379,45471,45565],"LU0028119013^FG_COMPANY_NAME()":"Invesco Funds SICAV - Invesco Pan European Small Cap Equity Fund Capitalisation A","LU0028119013^FORMULA_DESCRIPTION(\"FG_PRICE\")":"Price","LU1611731263^FG_PRICE(42064,45627,CQ)":[null,null,null,null,null,null,null,null,null,49.5,52.16,52.64,50.67,51.49,49.5,40.22,45.71,47.9,47.18,53.7,35.62,45.75,48.83,61.16,70.44,73.45,72.76,74.21,68.42,60.08,53.42,62.11,65.96,65.65,60.98,66.3,68.01,72.67,72.41],"LU1611731263^JULIAN(FG_PRICE(42064,45627,CQ).DATES)":[42094,42185,42277,42369,42460,42551,42643,42734,42825,42916,43007,43098,43188,43280,43371,43465,43553,43644,43738,43830,43921,44012,44104,44196,44286,44377,44469,44561,44651,44742,44834,44925,45016,45107,45198,45289,45379,45471,45565],"LU1611731263^FG_COMPANY_NAME()":"Janus Henderson Horizon Fund SICAV - Pan European Smaller Companies Fund -A1- Distribution","LU1611731263^FORMULA_DESCRIPTION(\"FG_PRICE\")":"Price","LU0201078713^FG_PRICE(42064,45627,CQ)":[11.77,12.1,11.38,12.21,11.66,10.97,12.07,12.767,13.9706,14.5876,15.103,14.9835,14.6311,15.0663,14.4606,11.8516,13.7365,14.4414,14.3129,16.196,10.4017,13.5563,14.3993,18.095,21.0356,21.6071,21.2957,21.9185,20.0305,17.4987,15.7752,18.3493,19.83,19.6649,18.1961,20.2297,20.8009,21.5093,22.0525],"LU0201078713^JULIAN(FG_PRICE(42064,45627,CQ).DATES)":[42094,42185,42277,42369,42460,42551,42643,42734,42825,42916,43007,43098,43188,43280,43371,43465,43553,43644,43738,43830,43921,44012,44104,44196,44286,44377,44469,44561,44651,44742,44834,44925,45016,45107,45198,45289,45379,45471,45565],"LU0201078713^FG_COMPANY_NAME()":"Janus Henderson Fund SICAV - Pan European Small and Mid-Cap Fund -A2 EUR- Capitalisation","LU0201078713^FORMULA_DESCRIPTION(\"FG_PRICE\")":"Price","LU0210072939^FG_PRICE(42064,45627,CQ)":[34.45,34.71,34.5,38.7,35.71,34.29,37.43,37.13,40.49,42.01,45.39,46.37,46.05,48.66,48.24,38.84,42.65,44.36,44.93,50.08,34.89,43.51,50.02,55.92,58.61,63.19,64.62,68.25,56.84,46.57,42.73,46.88,49.11,48.12,46.03,49.36,53.65,52.79,54.6],"LU0210072939^JULIAN(FG_PRICE(42064,45627,CQ).DATES)":[42094,42185,42277,42369,42460,42551,42643,42734,42825,42916,43007,43098,43188,43280,43371,43465,43553,43644,43738,43830,43921,44012,44104,44196,44286,44377,44469,44561,44651,44742,44834,44925,45016,45107,45198,45289,45379,45471,45565],"LU0210072939^FG_COMPANY_NAME()":"JPMorgan Funds SICAV - Europe Dynamic Small Cap Fund Capitalisation -JPM A (perf) (acc) EUR-","LU0210072939^FORMULA_DESCRIPTION(\"FG_PRICE\")":"Price","LU0210531637^FG_PRICE(42064,45627,CQ)":[23.58,24.1,23.58,25.87,23.89,22.66,25.12,25.22,27.25,28.43,30.43,30.87,30.14,31.02,31.11,24.79,27.71,28.89,29.11,32.45,21.68,26.47,29.24,33.81,36.76,39.45,40.7,43.7,37.03,30.59,27.68,30.99,32.24,32.35,31.27,33.74,35.81,36.22,37.48],"LU0210531637^JULIAN(FG_PRICE(42064,45627,CQ).DATES)":[42094,42185,42277,42369,42460,42551,42643,42734,42825,42916,43007,43098,43188,43280,43371,43465,43553,43644,43738,43830,43921,44012,44104,44196,44286,44377,44469,44561,44651,44742,44834,44925,45016,45107,45198,45289,45379,45471,45565],"LU0210531637^FG_COMPANY_NAME()":"JPMorgan Funds SICAV - Europe Small Cap Fund Capitalisation -JPM A (acc) EUR-","LU0210531637^FORMULA_DESCRIPTION(\"FG_PRICE\")":"Price","LU2076839146^FG_PRICE(42064,45627,CQ)":[null,null,null,null,null,null,null,null,null,null,null,null,null,null,null,null,null,null,null,null,null,null,null,null,null,null,null,null,null,null,null,null,null,null,null,null,null,null,null],"LU2076839146^JULIAN(FG_PRICE(42064,45627,CQ).DATES)":[42094,42185,42277,42368,42460,42551,42643,42734,42825,42916,43007,43098,43187,43280,43371,43462,43553,43644,43738,43829,43921,44012,44104,44195,44286,44377,44469,44560,44651,44742,44834,44925,45016,45107,45198,45289,45378,45471,45565],"LU2076839146^FG_COMPANY_NAME()":"JPMorgan Funds SICAV - Europe Sustainable Small Cap Equity Fund -A (acc)- Capitalisation","LU2076839146^FORMULA_DESCRIPTION(\"FG_PRICE\")":"Price","LU2091609433^FG_PRICE(42064,45627,CQ)":[null,null,null,null,null,null,null,null,null,null,null,null,null,null,null,null,null,null,null,null,81.81,99.43,110.85,123.32,128.15,139.22,145.26,151.79,121.65,98.82,92.05,106.54,114.51,113.08,109.1,121.12,124.57,120.96,127.44],"LU2091609433^JULIAN(FG_PRICE(42064,45627,CQ).DATES)":[42094,42185,42277,42369,42460,42551,42643,42734,42825,42916,43007,43098,43188,43280,43371,43465,43553,43644,43738,43830,43921,44012,44104,44196,44286,44377,44469,44561,44651,44742,44834,44925,45016,45107,45198,45289,45379,45471,45565],"LU2091609433^FG_COMPANY_NAME()":"The Jupiter Global Fund SICAV - Jupiter Pan European Smaller Companies -D EUR Acc- Capitalisation","LU2091609433^FORMULA_DESCRIPTION(\"FG_PRICE\")":"Price","LU0427934343^FG_PRICE(42064,45627,CQ)":[null,null,null,null,null,null,null,null,null,null,null,null,null,null,null,22.23,25.49,26.24,25.21,28.22,19.62,23.65,24.85,28.25,30.9,32.93,34.05,35.59,33.56,29.68,25.86,29.53,30.88,30.6,28.56,31.63,32.7,31.96,33.68],"LU0427934343^JULIAN(FG_PRICE(42064,45627,CQ).DATES)":[42094,42185,42277,42369,42460,42551,42643,42734,42825,42916,43007,43098,43188,43280,43371,43465,43553,43644,43738,43830,43921,44012,44104,44196,44286,44377,44469,44561,44651,44742,44834,44925,45016,45107,45198,45289,45379,45471,45565],"LU0427934343^FG_COMPANY_NAME()":"Kempen International Funds SICAV - Kempen (Lux) Sustainable European Small-cap Fund Capitalisation A","LU0427934343^FORMULA_DESCRIPTION(\"FG_PRICE\")":"Price","FR0011042811^FG_PRICE(42064,45627,CQ)":[137.19,139.96,139.98,145.93,142.83,142.33,154.34,163.8,179.73,189.88,196.57,192.94,204.11,209.35,198.76,165.0,182.93,188.22,185.67,201.58,140.0,162.95,176.85,204.02,229.47,255.44,268.58,291.26,262.76,231.65,196.91,211.78,221.43,219.45,210.23,235.25,250.46,252.05,254.76],"FR0011042811^JULIAN(FG_PRICE(42064,45627,CQ).DATES)":[42094,42185,42277,42369,42460,42551,42643,42734,42825,42916,43007,43098,43188,43280,43371,43465,43553,43644,43738,43830,43921,44012,44104,44196,44286,44377,44469,44561,44651,44742,44834,44925,45016,45107,45198,45289,45379,45471,45565],"FR0011042811^FG_COMPANY_NAME()":"Lazard Investissement Microcaps FCP Parts","FR0011042811^FORMULA_DESCRIPTION(\"FG_PRICE\")":"Price","IE00BYXLK632^FG_PRICE(42064,45627,CQ)":[null,null,null,null,null,null,null,null,10.4045,10.4017,10.609,10.8067,10.5057,10.6379,10.8199,8.597,10.2879,10.3794,10.097,11.7843,8.0645,9.2646,9.9026,12.6596,13.7251,14.7881,15.7587,16.9648,14.8112,13.323,12.4913,13.9973,14.4332,14.5256,14.2711,14.9791,16.8005,16.6268,17.2789],"IE00BYXLK632^JULIAN(FG_PRICE(42064,45627,CQ).DATES)":[42094,42185,42277,42369,42460,42551,42643,42734,42825,42916,43007,43098,43188,43280,43371,43465,43553,43644,43738,43830,43921,44012,44104,44196,44286,44377,44469,44561,44651,44742,44834,44925,45016,45107,45198,45289,45379,45471,45565],"IE00BYXLK632^FG_COMPANY_NAME()":"Liontrust Global Funds PLC - Liontrust GF European Smaller Companies Accum Launch Institutional-A3- EUR","IE00BYXLK632^FORMULA_DESCRIPTION(\"FG_PRICE\")":"Price","LU1891775774^FG_PRICE(42064,45627,CQ)":[null,null,null,null,null,null,null,null,null,null,null,null,null,null,null,null,104.54,111.67,106.34,113.79,90.45,106.85,122.04,149.39,167.44,182.37,195.97,210.12,179.91,154.15,137.32,153.2,153.95,149.92,132.24,145.05,143.09,147.95,144.99],"LU1891775774^JULIAN(FG_PRICE(42064,45627,CQ).DATES)":[42094,42185,42277,42369,42460,42551,42643,42734,42825,42916,43007,43098,43188,43280,43371,43465,43553,43644,43738,43830,43921,44012,44104,44196,44286,44377,44469,44561,44651,44742,44834,44925,45016,45107,45198,45289,45379,45471,45565],"LU1891775774^FG_COMPANY_NAME()":"Lupus alpha Fonds FCP - Lupus alpha Micro Champions Units A Distribution","LU1891775774^FORMULA_DESCRIPTION(\"FG_PRICE\")":"Price","DE000A1J9DT9^FG_PRICE(42064,45627,CQ)":[125.49,129.72,118.18,132.61,124.86,117.96,131.78,135.87,146.05,152.96,161.53,162.86,155.1,161.72,164.09,130.1,150.72,158.56,156.7,177.56,128.86,161.71,176.01,205.42,224.32,244.66,246.36,257.48,213.83,180.44,155.85,171.9,188.85,185.76,179.76,193.54,196.38,195.45,199.13],"DE000A1J9DT9^JULIAN(FG_PRICE(42064,45627,CQ).DATES)":[42094,42185,42277,42368,42460,42551,42643,42734,42825,42916,43007,43098,43188,43280,43371,43462,43553,43644,43738,43829,43921,44012,44104,44195,44286,44377,44469,44560,44651,44742,44834,44925,45016,45107,45198,45289,45379,45471,45565],"DE000A1J9DT9^FG_COMPANY_NAME()":"Lupus alpha Pan European Smaller Companies Anteile","DE000A1J9DT9^FORMULA_DESCRIPTION(\"FG_PRICE\")":"Price","LU1303941089^FG_PRICE(42064,45627,CQ)":[null,null,null,null,null,null,null,null,null,null,null,null,null,135.41,133.35,107.42,117.92,122.96,124.3,143.31,106.45,129.0,144.4,170.78,191.9,207.82,212.87,224.23,208.03,177.67,158.76,171.17,174.55,170.7,159.52,174.4,174.17,182.19,184.04],"LU1303941089^JULIAN(FG_PRICE(42064,45627,CQ).DATES)":[42094,42185,42277,42369,42460,42551,42643,42734,42825,42916,43007,43098,43188,43280,43371,43465,43553,43644,43738,43830,43921,44012,44104,44196,44286,44377,44469,44561,44651,44742,44834,44925,45016,45107,45198,45289,45379,45471,45565],"LU1303941089^FG_COMPANY_NAME()":"Mandarine Funds SICAV - Mandarine Europe Microcap F Capitalisation","LU1303941089^FORMULA_DESCRIPTION(\"FG_PRICE\")":"Price","LU0334003224^FG_PRICE(42064,45627,CQ)":[null,null,null,120.03,111.67,107.79,118.93,119.99,125.16,130.19,139.15,143.26,142.1,151.96,146.99,113.22,126.32,132.27,127.2,142.08,105.68,124.9,133.83,160.73,178.7,187.54,197.04,212.55,175.82,148.47,134.56,142.55,148.19,145.77,139.15,154.79,165.46,172.19,176.97],"LU0334003224^JULIAN(FG_PRICE(42064,45627,CQ).DATES)":[42094,42185,42277,42369,42460,42551,42643,42734,42825,42916,43007,43098,43188,43280,43371,43465,43553,43644,43738,43830,43921,44012,44104,44196,44286,44377,44469,44561,44651,44742,44834,44925,45016,45107,45198,45289,45379,45471,45565],"LU0334003224^FG_COMPANY_NAME()":"Mirabaud SICAV - Discovery Europe A Capitalisation","LU0334003224^FORMULA_DESCRIPTION(\"FG_PRICE\")":"Price","IE00B411W698^FG_PRICE(42064,45627,CQ)":[4.638,4.699,4.596,5.088,4.515,4.477,4.876,4.723,5.059,5.218,5.422,5.461,5.303,5.744,5.809,4.941,5.782,6.079,5.9309998,6.794,5.063,6.142,6.765,7.482,7.849,8.444,8.9869995,9.658,7.818,6.28,5.787,6.475,6.691,6.6610003,6.153,6.835,7.221,7.27535,7.757],"IE00B411W698^JULIAN(FG_PRICE(42064,45627,CQ).DATES)":[42094,42185,42277,42368,42460,42551,42643,42734,42825,42916,43007,43098,43188,43280,43371,43465,43553,43644,43738,43830,43921,44012,44104,44196,44286,44377,44469,44561,44651,44742,44834,44925,45016,45107,45198,45289,45379,45471,45565],"IE00B411W698^FG_COMPANY_NAME()":"Montanaro Smaller Companies PLC - European Smaller Companies Fund AccumEUR","IE00B411W698^FORMULA_DESCRIPTION(\"FG_PRICE\")":"Price","IE0004307934^FG_PRICE(42064,45627,CQ)":[null,null,null,null,null,null,null,null,null,null,null,null,null,null,null,null,null,null,null,null,null,2563.2,2666.29,3167.06,3477.68,3689.93,3869.36,4065.55,3568.23,3067.95,2792.11,3121.69,3331.46,3330.85,3202.8,3430.96,3636.55,3644.45,3734.61],"IE0004307934^JULIAN(FG_PRICE(42064,45627,CQ).DATES)":[42094,42185,42277,42369,42460,42551,42643,42734,42825,42916,43007,43098,43188,43280,43371,43465,43553,43644,43738,43830,43921,44012,44104,44196,44286,44377,44469,44561,44651,44742,44834,44925,45016,45107,45198,45289,45379,45471,45565],"IE0004307934^FG_COMPANY_NAME()":"Multi-Style Multi-Manager Funds PLC - European Small Cap Class A","IE0004307934^FORMULA_DESCRIPTION(\"FG_PRICE\")":"Price","FR0013266269^FG_PRICE(42064,45627,CQ)":[null,null,null,null,null,null,null,null,null,null,254756.77,261498.3,261720.47,264091.5,253719.84,202012.84,227553.05,249160.7,240021.84,275881.13,217949.88,266491.7,302335.5,354286.63,385817.03,403178.13,420389.72,450225.4,398396.78,338325.7,300129.9,330127.4,336970.63,332247.22,295039.22,327441.6,330160.1,345451.13,351377.03],"FR0013266269^JULIAN(FG_PRICE(42064,45627,CQ).DATES)":[42094,42185,42277,42369,42460,42551,42643,42734,42825,42916,43007,43098,43188,43280,43371,43465,43553,43644,43738,43830,43921,44012,44104,44196,44286,44377,44469,44561,44651,44742,44834,44925,45016,45107,45198,45289,45379,45471,45565],"FR0013266269^FG_COMPANY_NAME()":"Oddo BHF Active Micro Cap FCP Units -CI-","FR0013266269^FORMULA_DESCRIPTION(\"FG_PRICE\")":"Price","FR0011606276^FG_PRICE(42064,45627,CQ)":[1388.63,1424.91,1427.81,1566.82,1453.24,1438.42,1564.1,1615.32,1771.42,1902.27,2004.46,2024.7,1976.64,1991.43,1891.88,1478.81,1679.04,1832.79,1838.53,2037.12,1629.72,2021.53,2217.41,2535.93,2758.51,2992.66,3159.51,3288.35,2843.01,2396.77,2148.86,2348.92,2454.18,2423.33,2181.31,2317.54,2321.11,2331.07,2350.31],"FR0011606276^JULIAN(FG_PRICE(42064,45627,CQ).DATES)":[42094,42185,42277,42369,42460,42551,42643,42734,42825,42916,43007,43098,43188,43280,43371,43465,43553,43644,43738,43830,43921,44012,44104,44196,44286,44377,44469,44561,44651,44742,44834,44925,45016,45107,45198,45289,45379,45471,45565],"FR0011606276^FG_COMPANY_NAME()":"ODDO BHF Active Small Cap FCP Parts -CI-EUR-","FR0011606276^FORMULA_DESCRIPTION(\"FG_PRICE\")":"Price","FR0013184058^FG_PRICE(42064,45627,CQ)":[null,null,null,null,null,null,null,null,null,null,null,null,12906.77,12894.98,12828.35,10211.18,11466.36,12776.59,12882.25,14292.94,11048.96,14222.99,15671.14,17924.76,19015.89,20931.93,22195.63,23175.34,20738.16,17401.32,15074.72,16546.93,16697.59,16088.18,14593.94,15897.15,16287.6,16286.76,16350.43],"FR0013184058^JULIAN(FG_PRICE(42064,45627,CQ).DATES)":[42094,42185,42277,42369,42460,42551,42643,42734,42825,42916,43007,43098,43188,43280,43371,43465,43553,43644,43738,43830,43921,44012,44104,44196,44286,44377,44469,44561,44651,44742,44834,44925,45016,45107,45198,45289,45379,45471,45565],"FR0013184058^FG_COMPANY_NAME()":"Oddo Capital Hors PME ETI FCP Parts -CI-EUR- 3 Decimales","FR0013184058^FORMULA_DESCRIPTION(\"FG_PRICE\")":"Price","IE0030412666^FG_PRICE(42064,45627,CQ)":[26.6905,27.2476,26.1788,28.9448,26.53,25.1351,27.3181,27.5593,29.9925,31.1646,33.2834,34.1877,32.6703,33.783,33.2018,26.1797,29.8521,30.3,30.1163,33.1718,22.6957,26.6016,28.4533,33.5619,35.5822,38.921,40.794,43.0932,36.5651,31.3787,26.8103,29.8999,33.0816,32.9781,30.2961,32.2705,32.1632,32.1236,33.1363],"IE0030412666^JULIAN(FG_PRICE(42064,45627,CQ).DATES)":[42094,42185,42277,42369,42460,42551,42643,42734,42825,42916,43007,43098,43188,43280,43371,43465,43553,43644,43738,43830,43921,44012,44104,44196,44286,44377,44469,44561,44651,44742,44834,44925,45016,45107,45198,45289,45379,45471,45565],"IE0030412666^FG_COMPANY_NAME()":"PineBridge Global Funds - PineBridge Europe Small Cap Equity Fund Class -A1- EUR","IE0030412666^FORMULA_DESCRIPTION(\"FG_PRICE\")":"Price","LU0428317514^FG_PRICE(42064,45627,CQ)":[234.85,237.67,243.32,252.42,249.7,250.72,281.1,305.53,330.04,350.9,356.37,363.06,368.98,364.64,344.68,305.82,336.52,349.24,337.99,369.94,272.35,315.5,331.24,379.93,445.64,464.94,464.18,483.48,460.71,424.38,389.9,421.61,437.08,424.9,388.21,397.69,420.96,430.17,414.91],"LU0428317514^JULIAN(FG_PRICE(42064,45627,CQ).DATES)":[42094,42185,42277,42369,42460,42551,42643,42734,42825,42916,43007,43098,43188,43280,43371,43465,43553,43644,43738,43830,43921,44012,44104,44196,44286,44377,44469,44561,44651,44742,44834,44925,45016,45107,45198,45289,45379,45471,45565],"LU0428317514^FG_COMPANY_NAME()":"Quaero Capital Funds (Lux) SICAV - Argonaut A acc Capitalisation","LU0428317514^FORMULA_DESCRIPTION(\"FG_PRICE\")":"Price","LU1699953201^FG_PRICE(42064,45627,CQ)":[null,null,null,null,null,null,null,null,null,null,null,null,null,null,null,null,null,null,null,null,null,null,null,null,null,null,null,null,null,null,null,null,null,108.09,105.32,113.33,116.97,116.44,120.33],"LU1699953201^FG_COMPANY_NAME()":"Quest Management SICAV - Quest+ C Capitalisation","LU1699953201^FORMULA_DESCRIPTION(\"FG_PRICE\")":"Price","FR0013281839^FG_PRICE(42064,45627,CQ)":[null,null,null,null,null,null,null,null,null,null,null,null,153.73,158.45,148.21,114.77,131.05,140.8,144.38,155.38,124.19,151.54,167.65,190.8,210.0,217.36,214.38,216.61,197.88,171.32,153.86,169.71,183.32,181.62,172.69,186.89,190.46,192.02,188.12],"FR0013281839^FG_COMPANY_NAME()":"Richelieu Family FCP Parts F","FR0013281839^FORMULA_DESCRIPTION(\"FG_PRICE\")":"Price","LU0106237406^FG_PRICE(42064,45627,CQ)":[37.12,38.45,35.22,37.22,35.52,33.1411,36.5565,38.3709,41.2572,43.9393,45.9034,46.3917,44.6727,46.2262,44.9149,35.9276,38.8193,37.8891,36.1816,40.5592,28.5261,35.7781,37.1709,45.7564,48.9037,52.3049,51.8369,49.7315,43.4885,37.2497,31.8834,36.4797,39.2608,39.3726,37.7162,39.1188,37.4668,37.7393,38.8088],"LU0106237406^FG_COMPANY_NAME()":"Schroder International Selection Fund SICAV - European Smaller Companies Capitalisation A","LU0106237406^FORMULA_DESCRIPTION(\"FG_PRICE\")":"Price","LU2030514256^FG_PRICE(42064,45627,CQ)":[null,null,null,null,null,null,null,null,null,null,null,null,null,null,null,null,null,null,null,null,89.847,119.439,138.187,163.493,165.706,188.085,193.437,211.222,169.797,142.649,120.859,137.139,145.921,149.164,135.76,149.171,156.789,155.298,159.627],"LU2030514256^FG_COMPANY_NAME()":"SEB European Equity Small Caps FCP Units -IC(EUR)- Capitalisation","LU2030514256^FORMULA_DESCRIPTION(\"FG_PRICE\")":"Price","IE0033306527^FG_PRICE(42064,45627,CQ)":[null,null,null,null,44.56,41.74,44.96,46.32,50.5,51.86,54.64,55.86,53.96,55.6,54.65,45.57,52.31,53.66,54.51,61.46,43.82,51.5,53.85,61.38,68.54,73.22,72.7,77.94,70.41,60.04,53.91,61.04,64.71,64.07,62.96,68.68,73.5,null,null],"IE0033306527^FG_COMPANY_NAME()":"SEI Global Master Fund PLC - Pan European Small Cap Fund Institutional Class A","IE0033306527^FORMULA_DESCRIPTION(\"FG_PRICE\")":"Price","FR0013298551^FG_PRICE(42064,45627,CQ)":null,"FR0013298551^FG_COMPANY_NAME()":"Europe Small Caps Sicav Act A","FR0013298551^FORMULA_DESCRIPTION(\"FG_PRICE\")":"Price","LU1112179046^FG_PRICE(42064,45627,CQ)":[null,9.9556,9.5305,10.484,9.6755,8.9341,9.64,9.8425,10.5402,10.7517,11.3363,11.3624,10.8379,11.1715,11.0976,9.644,11.2055,11.3242,11.6044,13.1273,null,null,null,null,null,null,null,null,null,null,null,null,null,null,null,null,null,null,null],"LU1112179046^FG_COMPANY_NAME()":"State Street Global Advisors Luxembourg SICAV - State Street Europe Small Cap ESG Screened Equity Fund I Capitalisation","LU1112179046^FORMULA_DESCRIPTION(\"FG_PRICE\")":"Price","FR0014000IE9^FG_PRICE(42064,45627,CQ)":[null,null,null,null,null,null,null,null,null,null,null,null,null,null,null,null,null,null,null,null,null,null,null,null,null,null,102.38,105.01,95.1,84.54,77.44,84.15,86.18,85.57,81.16,85.3,84.8,85.96,85.36],"FR0014000IE9^FG_COMPANY_NAME()":"Sycomore Inclusive Jobs FCP Parts -IC-","FR0014000IE9^FORMULA_DESCRIPTION(\"FG_PRICE\")":"Price","LU0382931250^FG_PRICE(42064,45627,CQ)":[null,37.48,35.24,40.05,37.31,35.26,38.88,39.61,43.21,47.12,49.86,51.47,50.5,54.63,53.04,43.33,46.17,46.61,45.7,50.39,38.89,50.2,55.65,64.02,68.68,72.19,73.67,75.75,60.3,49.58,44.87,48.04,50.12,50.42,48.73,54.52,55.95,56.47,58.59],"LU0382931250^FG_COMPANY_NAME()":"T. Rowe Price Funds SICAV - European Smaller Companies Equity Fund A Capitalisation","LU0382931250^FORMULA_DESCRIPTION(\"FG_PRICE\")":"Price","FR0013333580^FG_PRICE(42064,45627,CQ)":[null,null,null,null,null,null,null,null,null,null,null,null,null,null,null,74.69,84.04,87.82,85.32,93.91,65.35,81.57,91.38,108.47,119.16,128.36,133.02,139.31,129.8,115.26,102.81,117.22,126.32,127.95,122.12,128.67,141.36,140.85,138.41],"FR0013333580^FG_COMPANY_NAME()":"Haas Actions Entrepreneurs FCP Parts C","FR0013333580^FORMULA_DESCRIPTION(\"FG_PRICE\")":"Price","LU0138075311^FG_PRICE(42064,45627,CQ)":[36.73,36.12,35.88,37.03,35.21,31.16,32.65,33.79,36.97,38.94,40.39,41.15,39.6,40.26,40.91,32.0,37.25,36.42,35.86,40.03,24.53,27.53,28.08,32.07,35.8,37.567,39.051,38.601,36.02,32.918,29.783,35.077,38.341,39.565,38.516,40.387,41.939,42.54,44.287],"LU0138075311^FG_COMPANY_NAME()":"Franklin Templeton Investment Funds SICAV - Templeton European Small-Mid Cap Fund -A (acc)- Capitalisation","LU0138075311^FORMULA_DESCRIPTION(\"FG_PRICE\")":"Price","FR0011654946^FG_PRICE(42064,45627,CQ)":[110.42,114.01,112.91,125.47,121.94,122.79,138.99,143.53,159.68,175.15,184.3,181.49,178.91,182.29,181.89,149.78,169.89,175.54,179.15,196.85,155.49,193.17,214.75,237.49,242.34,260.1,267.32,277.45,234.61,207.0,185.43,211.33,209.27,207.49,191.59,223.94,228.04,232.77,249.7],"FR0011654946^FG_COMPANY_NAME()":"Tremplin PME M FCP Parts","FR0011654946^FORMULA_DESCRIPTION(\"FG_PRICE\")":"Price","LU0358729738^FG_PRICE(42064,45627,CQ)":[null,null,null,null,null,null,null,null,null,null,null,null,null,null,null,118.86,135.87,140.96,143.15,162.26,117.07,142.73,150.47,175.71,191.31,201.98,211.21,220.86,192.21,168.02,147.63,165.34,168.5,167.59,161.37,174.36,177.11,180.09,187.51],"LU0358729738^FG_COMPANY_NAME()":"UBS (Lux) Equity SICAV - Small Caps Europe Sustainable (EUR) Qacc- Capitalisation","LU0358729738^FORMULA_DESCRIPTION(\"FG_PRICE\")":"Price","FR0011654961^FG_PRICE(42064,45627,CQ)":[108.01,114.77,111.85,123.26,119.39,119.86,135.33,138.98,153.36,168.55,176.24,173.69,170.71,172.25,172.7,141.59,159.3,163.72,167.41,183.57,140.82,178.08,198.16,218.37,222.22,237.53,243.61,251.91,212.37,186.89,162.92,189.44,185.65,190.35,190.35,190.35,190.35,190.35,218.39],"FR0011654961^FG_COMPANY_NAME()":"UFF Tremplin PME C FCP 4 Decimales Parts","FR0011654961^FORMULA_DESCRIPTION(\"FG_PRICE\")":"Price","LU1699953201^FSYM_ISIN(NOW,\"ID\")":"LU1699953201","LU1699953201^FORMULA_DESCRIPTION(\"FSYM_ISIN\")":"ISIN","FR0013281839^FSYM_ISIN(NOW,\"ID\")":"FR0013281839","FR0013281839^FORMULA_DESCRIPTION(\"FSYM_ISIN\")":"ISIN","LU0106237406^FSYM_ISIN(NOW,\"ID\")":"LU0106237406","LU0106237406^FORMULA_DESCRIPTION(\"FSYM_ISIN\")":"ISIN","LU2030514256^FSYM_ISIN(NOW,\"ID\")":"LU2030514256","LU2030514256^FORMULA_DESCRIPTION(\"FSYM_ISIN\")":"ISIN","IE0033306527^FSYM_ISIN(NOW,\"ID\")":"IE0033306527","IE0033306527^FORMULA_DESCRIPTION(\"FSYM_ISIN\")":"ISIN","FR0013298551^FSYM_ISIN(NOW,\"ID\")":"FR0013298551","FR0013298551^FORMULA_DESCRIPTION(\"FSYM_ISIN\")":"ISIN","LU1112179046^FSYM_ISIN(NOW,\"ID\")":"LU1112179046","LU1112179046^FORMULA_DESCRIPTION(\"FSYM_ISIN\")":"ISIN","FR0014000IE9^FSYM_ISIN(NOW,\"ID\")":"FR0014000IE9","FR0014000IE9^FORMULA_DESCRIPTION(\"FSYM_ISIN\")":"ISIN","LU0382931250^FSYM_ISIN(NOW,\"ID\")":"LU0382931250","LU0382931250^FORMULA_DESCRIPTION(\"FSYM_ISIN\")":"ISIN","FR0013333580^FSYM_ISIN(NOW,\"ID\")":"FR0013333580","FR0013333580^FORMULA_DESCRIPTION(\"FSYM_ISIN\")":"ISIN","LU0138075311^FSYM_ISIN(NOW,\"ID\")":"LU0138075311","LU0138075311^FORMULA_DESCRIPTION(\"FSYM_ISIN\")":"ISIN","FR0011654946^FSYM_ISIN(NOW,\"ID\")":"FR0011654946","FR0011654946^FORMULA_DESCRIPTION(\"FSYM_ISIN\")":"ISIN","LU0358729738^FSYM_ISIN(NOW,\"ID\")":"LU0358729738","LU0358729738^FORMULA_DESCRIPTION(\"FSYM_ISIN\")":"ISIN","FR0011654961^FSYM_ISIN(NOW,\"ID\")":"FR0011654961","FR0011654961^FORMULA_DESCRIPTION(\"FSYM_ISIN\")":"ISIN","FR0013451234^FSYM_ISIN(NOW,\"ID\")":"FR0013451234","LU0306632414^FSYM_ISIN(NOW,\"ID\")":"LU0306632414","FR0012033371^FSYM_ISIN(NOW,\"ID\")":"FR0012033371","FR0013158136^FSYM_ISIN(NOW,\"ID\")":"FR0013158136","LU1906457467^FSYM_ISIN(NOW,\"ID\")":"LU1906457467","LU0524465548^FSYM_ISIN(NOW,\"ID\")":"LU0524465548","FR0013533247^FSYM_ISIN(NOW,\"ID\")":"FR0013533247","LU1941714476^FSYM_ISIN(NOW,\"ID\")":"LU1941714476","LU2873335520^FSYM_ISIN(NOW,\"ID\")":"LU2873335520","LU0293315023^FSYM_ISIN(NOW,\"ID\")":"LU0293315023","FR0013419611^FSYM_ISIN(NOW,\"ID\")":"FR0013419611","LU2403399608^FSYM_ISIN(NOW,\"ID\")":"LU2403399608","FR00140018J4^FSYM_ISIN(NOW,\"ID\")":"FR00140018J4","LU1637618825^FSYM_ISIN(NOW,\"ID\")":"LU1637618825","LU1637619393^FSYM_ISIN(NOW,\"ID\")":"LU1637619393","LU0832875354^FSYM_ISIN(NOW,\"ID\")":"LU0832875354","FR0011833052^FSYM_ISIN(NOW,\"ID\")":"FR0011833052","FR0010762518^FSYM_ISIN(NOW,\"ID\")":"FR0010762518","LU0282719219^FSYM_ISIN(NOW,\"ID\")":"LU0282719219","LU2354250925^FSYM_ISIN(NOW,\"ID\")":"LU2354250925","BE0948495297^FSYM_ISIN(NOW,\"ID\")":"BE0948495297","FR0011558246^FSYM_ISIN(NOW,\"ID\")":"FR0011558246","FR0010106500^FSYM_ISIN(NOW,\"ID\")":"FR0010106500","FR0011585520^FSYM_ISIN(NOW,\"ID\")":"FR0011585520","FR001400E748^FSYM_ISIN(NOW,\"ID\")":"FR001400E748","FR0013342045^FSYM_ISIN(NOW,\"ID\")":"FR0013342045","LU0261951528^FSYM_ISIN(NOW,\"ID\")":"LU0261951528","LU0232955988^FSYM_ISIN(NOW,\"ID\")":"LU0232955988","LU2489279336^FSYM_ISIN(NOW,\"ID\")":"LU2489279336","LU2857867464^FSYM_ISIN(NOW,\"ID\")":"LU2857867464","LU0028119013^FSYM_ISIN(NOW,\"ID\")":"LU0028119013","LU1611731263^FSYM_ISIN(NOW,\"ID\")":"LU1611731263","LU0201078713^FSYM_ISIN(NOW,\"ID\")":"LU0201078713","LU0210072939^FSYM_ISIN(NOW,\"ID\")":"LU0210072939","LU0210531637^FSYM_ISIN(NOW,\"ID\")":"LU0210531637","LU2076839146^FSYM_ISIN(NOW,\"ID\")":"LU2076839146","LU2091609433^FSYM_ISIN(NOW,\"ID\")":"LU2091609433","LU0427934343^FSYM_ISIN(NOW,\"ID\")":"LU0427934343","FR0011042811^FSYM_ISIN(NOW,\"ID\")":"FR0011042811","IE00BYXLK632^FSYM_ISIN(NOW,\"ID\")":"IE00BYXLK632","LU1891775774^FSYM_ISIN(NOW,\"ID\")":"LU1891775774","DE000A1J9DT9^FSYM_ISIN(NOW,\"ID\")":"DE000A1J9DT9","LU1303941089^FSYM_ISIN(NOW,\"ID\")":"LU1303941089","LU0334003224^FSYM_ISIN(NOW,\"ID\")":"LU0334003224","IE00B411W698^FSYM_ISIN(NOW,\"ID\")":"IE00B411W698","IE0004307934^FSYM_ISIN(NOW,\"ID\")":"IE0004307934","FR0013266269^FSYM_ISIN(NOW,\"ID\")":"FR0013266269","FR0011606276^FSYM_ISIN(NOW,\"ID\")":"FR0011606276","IE0030412666^FSYM_ISIN(NOW,\"ID\")":"IE0030412666","LU0428317514^FSYM_ISIN(NOW,\"ID\")":"LU0428317514","FR0013451234^FF_PROF_FEES_EXP(ANN_R,0,,,,,,\"D=1\")":null,"LU0306632414^FF_PROF_FEES_EXP(ANN_R,0,,,,,,\"D=1\")":null,"FR0012033371^FF_PROF_FEES_EXP(ANN_R,0,,,,,,\"D=1\")":null,"FR0013158136^FF_PROF_FEES_EXP(ANN_R,0,,,,,,\"D=1\")":null,"LU1906457467^FF_PROF_FEES_EXP(ANN_R,0,,,,,,\"D=1\")":null,"LU0524465548^FF_PROF_FEES_EXP(ANN_R,0,,,,,,\"D=1\")":null,"FR0013533247^FF_PROF_FEES_EXP(ANN_R,0,,,,,,\"D=1\")":null,"LU1941714476^FF_PROF_FEES_EXP(ANN_R,0,,,,,,\"D=1\")":null,"LU2873335520^FF_PROF_FEES_EXP(ANN_R,0,,,,,,\"D=1\")":null,"LU0293315023^FF_PROF_FEES_EXP(ANN_R,0,,,,,,\"D=1\")":null,"FR0013419611^FF_PROF_FEES_EXP(ANN_R,0,,,,,,\"D=1\")":null,"LU2403399608^FF_PROF_FEES_EXP(ANN_R,0,,,,,,\"D=1\")":null,"FR00140018J4^FF_PROF_FEES_EXP(ANN_R,0,,,,,,\"D=1\")":null,"LU1637618825^FF_PROF_FEES_EXP(ANN_R,0,,,,,,\"D=1\")":null,"LU1637619393^FF_PROF_FEES_EXP(ANN_R,0,,,,,,\"D=1\")":null,"LU0832875354^FF_PROF_FEES_EXP(ANN_R,0,,,,,,\"D=1\")":null,"FR0011833052^FF_PROF_FEES_EXP(ANN_R,0,,,,,,\"D=1\")":null,"FR0010762518^FF_PROF_FEES_EXP(ANN_R,0,,,,,,\"D=1\")":null,"LU0282719219^FF_PROF_FEES_EXP(ANN_R,0,,,,,,\"D=1\")":null,"LU2354250925^FF_PROF_FEES_EXP(ANN_R,0,,,,,,\"D=1\")":null,"BE0948495297^FF_PROF_FEES_EXP(ANN_R,0,,,,,,\"D=1\")":null,"FR0011558246^FF_PROF_FEES_EXP(ANN_R,0,,,,,,\"D=1\")":null,"FR0010106500^FF_PROF_FEES_EXP(ANN_R,0,,,,,,\"D=1\")":null,"FR0011585520^FF_PROF_FEES_EXP(ANN_R,0,,,,,,\"D=1\")":null,"FR001400E748^FF_PROF_FEES_EXP(ANN_R,0,,,,,,\"D=1\")":null,"FR0013451234^FE_ITEM_INFO(LABEL,EPS,ANN_ROLL,+1,NOW,,,'')":null,"LU0306632414^FE_ITEM_INFO(LABEL,EPS,ANN_ROLL,+1,NOW,,,'')":null,"FR0012033371^FE_ITEM_INFO(LABEL,EPS,ANN_ROLL,+1,NOW,,,'')":null,"FR0013158136^FE_ITEM_INFO(LABEL,EPS,ANN_ROLL,+1,NOW,,,'')":null,"LU1906457467^FE_ITEM_INFO(LABEL,EPS,ANN_ROLL,+1,NOW,,,'')":null,"LU0524465548^FE_ITEM_INFO(LABEL,EPS,ANN_ROLL,+1,NOW,,,'')":null,"FR0013533247^FE_ITEM_INFO(LABEL,EPS,ANN_ROLL,+1,NOW,,,'')":null,"LU1941714476^FE_ITEM_INFO(LABEL,EPS,ANN_ROLL,+1,NOW,,,'')":null,"LU2873335520^FE_ITEM_INFO(LABEL,EPS,ANN_ROLL,+1,NOW,,,'')":null,"LU0293315023^FE_ITEM_INFO(LABEL,EPS,ANN_ROLL,+1,NOW,,,'')":null,"FR0013419611^FE_ITEM_INFO(LABEL,EPS,ANN_ROLL,+1,NOW,,,'')":null,"LU2403399608^FE_ITEM_INFO(LABEL,EPS,ANN_ROLL,+1,NOW,,,'')":null,"FR00140018J4^FE_ITEM_INFO(LABEL,EPS,ANN_ROLL,+1,NOW,,,'')":null,"LU1637618825^FE_ITEM_INFO(LABEL,EPS,ANN_ROLL,+1,NOW,,,'')":null,"LU1637619393^FE_ITEM_INFO(LABEL,EPS,ANN_ROLL,+1,NOW,,,'')":null,"LU0832875354^FE_ITEM_INFO(LABEL,EPS,ANN_ROLL,+1,NOW,,,'')":null,"FR0011833052^FE_ITEM_INFO(LABEL,EPS,ANN_ROLL,+1,NOW,,,'')":null,"FR0010762518^FE_ITEM_INFO(LABEL,EPS,ANN_ROLL,+1,NOW,,,'')":null,"LU0282719219^FE_ITEM_INFO(LABEL,EPS,ANN_ROLL,+1,NOW,,,'')":null,"LU2354250925^FE_ITEM_INFO(LABEL,EPS,ANN_ROLL,+1,NOW,,,'')":null,"BE0948495297^FE_ITEM_INFO(LABEL,EPS,ANN_ROLL,+1,NOW,,,'')":null,"FR0011558246^FE_ITEM_INFO(LABEL,EPS,ANN_ROLL,+1,NOW,,,'')":null,"FR0010106500^FE_ITEM_INFO(LABEL,EPS,ANN_ROLL,+1,NOW,,,'')":null,"FR0011585520^FE_ITEM_INFO(LABEL,EPS,ANN_ROLL,+1,NOW,,,'')":null,"FR001400E748^FE_ITEM_INFO(LABEL,EPS,ANN_ROLL,+1,NOW,,,'')":null,"FR0013451234^FFD_AUM(0D,,MTD)":null,"LU0306632414^FFD_AUM(0D,,MTD)":959607857.341972,"FR0012033371^FFD_AUM(0D,,MTD)":299236630.247382,"FR0013158136^FFD_AUM(0D,,MTD)":299236630.247382,"LU1906457467^FFD_AUM(0D,,MTD)":5757974.12250263,"LU0524465548^FFD_AUM(0D,,MTD)":264412046.811439,"FR0013533247^FFD_AUM(0D,,MTD)":78677927.5944041,"LU1941714476^FFD_AUM(0D,,MTD)":128813761.188611,"LU2873335520^FFD_AUM(0D,,MTD)":null,"LU0293315023^FFD_AUM(0D,,MTD)":391745049.42741,"FR0013419611^FFD_AUM(0D,,MTD)":100010015.820895,"LU2403399608^FFD_AUM(0D,,MTD)":null,"FR00140018J4^FFD_AUM(0D,,MTD)":43006547.3054146,"LU1637618825^FFD_AUM(0D,,MTD)":null,"LU1637619393^FFD_AUM(0D,,MTD)":892819692.691981,"LU0832875354^FFD_AUM(0D,,MTD)":216201776.215613,"FR0011833052^FFD_AUM(0D,,MTD)":null,"FR0010762518^FFD_AUM(0D,,MTD)":null,"LU0282719219^FFD_AUM(0D,,MTD)":227238697.72377,"LU2354250925^FFD_AUM(0D,,MTD)":13308627.750302,"BE0948495297^FFD_AUM(0D,,MTD)":307520756.164884,"FR0011558246^FFD_AUM(0D,,MTD)":350126386.191533,"FR0010106500^FFD_AUM(0D,,MTD)":84233308.4935496,"FR0011585520^FFD_AUM(0D,,MTD)":null,"FR001400E748^FFD_AUM(0D,,MTD)":5269152.14761457,"FR0013451234^FFD_AUM(45627,,MTD)":null,"LU0306632414^FFD_AUM(45627,,MTD)":null,"FR0012033371^FFD_AUM(45627,,MTD)":null,"FR0013158136^FFD_AUM(45627,,MTD)":null,"LU1906457467^FFD_AUM(45627,,MTD)":null,"LU0524465548^FFD_AUM(45627,,MTD)":null,"FR0013533247^FFD_AUM(45627,,MTD)":null,"LU1941714476^FFD_AUM(45627,,MTD)":null,"LU2873335520^FFD_AUM(45627,,MTD)":null,"LU0293315023^FFD_AUM(45627,,MTD)":null,"FR0013419611^FFD_AUM(45627,,MTD)":null,"LU2403399608^FFD_AUM(45627,,MTD)":null,"FR00140018J4^FFD_AUM(45627,,MTD)":null,"LU1637618825^FFD_AUM(45627,,MTD)":null,"LU1637619393^FFD_AUM(45627,,MTD)":null,"LU0832875354^FFD_AUM(45627,,MTD)":null,"FR0011833052^FFD_AUM(45627,,MTD)":null,"FR0010762518^FFD_AUM(45627,,MTD)":null,"LU0282719219^FFD_AUM(45627,,MTD)":null,"LU2354250925^FFD_AUM(45627,,MTD)":null,"BE0948495297^FFD_AUM(45627,,MTD)":null,"FR0011558246^FFD_AUM(45627,,MTD)":null,"FR0010106500^FFD_AUM(45627,,MTD)":null,"FR0011585520^FFD_AUM(45627,,MTD)":null,"FR001400E748^FFD_AUM(45627,,MTD)":null,"FR0013451234^FFD_AUM(45627,45627,MTD)":null,"LU0306632414^FFD_AUM(45627,45627,MTD)":null,"FR0012033371^FFD_AUM(45627,45627,MTD)":null,"FR0013158136^FFD_AUM(45627,45627,MTD)":null,"LU1906457467^FFD_AUM(45627,45627,MTD)":null,"LU0524465548^FFD_AUM(45627,45627,MTD)":null,"FR0013533247^FFD_AUM(45627,45627,MTD)":null,"LU1941714476^FFD_AUM(45627,45627,MTD)":null,"LU2873335520^FFD_AUM(45627,45627,MTD)":null,"LU0293315023^FFD_AUM(45627,45627,MTD)":null,"FR0013419611^FFD_AUM(45627,45627,MTD)":null,"LU2403399608^FFD_AUM(45627,45627,MTD)":null,"FR00140018J4^FFD_AUM(45627,45627,MTD)":null,"LU1637618825^FFD_AUM(45627,45627,MTD)":null,"LU1637619393^FFD_AUM(45627,45627,MTD)":null,"LU0832875354^FFD_AUM(45627,45627,MTD)":null,"FR0011833052^FFD_AUM(45627,45627,MTD)":null,"FR0010762518^FFD_AUM(45627,45627,MTD)":null,"LU0282719219^FFD_AUM(45627,45627,MTD)":null,"LU2354250925^FFD_AUM(45627,45627,MTD)":null,"BE0948495297^FFD_AUM(45627,45627,MTD)":null,"FR0011558246^FFD_AUM(45627,45627,MTD)":null,"FR0010106500^FFD_AUM(45627,45627,MTD)":null,"FR0011585520^FFD_AUM(45627,45627,MTD)":null,"FR001400E748^FFD_AUM(45627,45627,MTD)":null,"FR0013451234^FFD_AUM(0D,45627,MTD)":[null,null,null,null],"LU0306632414^FFD_AUM(0D,45627,MTD)":[959607857.341972,990501920.9993,1005428147.13159,949098042.92803],"FR0012033371^FFD_AUM(0D,45627,MTD)":[299236630.247382,294756732.697077,282460832.56641,277159552.76035],"FR0013158136^FFD_AUM(0D,45627,MTD)":[299236630.247382,294756732.697077,282460832.56641,277159552.76035],"LU1906457467^FFD_AUM(0D,45627,MTD)":[5757974.12250263,5928950.53005405,5771989.0584155,5856926.80271658],"LU0524465548^FFD_AUM(0D,45627,MTD)":[264412046.811439,255407599.391066,233348517.288545,219321311.998704],"FR0013533247^FFD_AUM(0D,45627,MTD)":[78677927.5944041,79354797.1099102,79485771.6486973,77548313.6844839],"LU1941714476^FFD_AUM(0D,45627,MTD)":[128813761.188611,130579758.872948,130279013.81048,126976288.213361],"LU2873335520^FFD_AUM(0D,45627,MTD)":[null,null,null,null],"LU0293315023^FFD_AUM(0D,45627,MTD)":[391745049.42741,395466875.942659,400604841.130888,383465468.088781],"FR0013419611^FFD_AUM(0D,45627,MTD)":[100010015.820895,104414300.702327,-198230.007680655,-199005.30582726],"LU2403399608^FFD_AUM(0D,45627,MTD)":[null,null,null,null],"FR00140018J4^FFD_AUM(0D,45627,MTD)":[43006547.3054146,44664979.5544035,203545.769423962,204341.858066797],"LU1637618825^FFD_AUM(0D,45627,MTD)":[null,null,null,null],"LU1637619393^FFD_AUM(0D,45627,MTD)":[892819692.691981,928819599.418421,958079965.323659,902225547.035742],"LU0832875354^FFD_AUM(0D,45627,MTD)":[216201776.215613,221530612.910333,224994427.111556,210808797.049507],"FR0011833052^FFD_AUM(0D,45627,MTD)":[null,null,null,null],"FR0010762518^FFD_AUM(0D,45627,MTD)":[null,null,null,null],"LU0282719219^FFD_AUM(0D,45627,MTD)":[227238697.72377,232228522.256763,237661645.920619,227576280.602095],"LU2354250925^FFD_AUM(0D,45627,MTD)":[13308627.750302,13488236.2439831,13573434.4378844,13244339.3568112],"BE0948495297^FFD_AUM(0D,45627,MTD)":[307520756.164884,315573737.302468,325074154.567625,311799051.564928],"FR0011558246^FFD_AUM(0D,45627,MTD)":[350126386.191533,353027823.252543,356454180.228016,354373822.757458],"FR0010106500^FFD_AUM(0D,45627,MTD)":[84233308.4935496,87441042.0293782,82132386.4669577,82250429.3153791],"FR0011585520^FFD_AUM(0D,45627,MTD)":[null,null,null,null],"FR001400E748^FFD_AUM(0D,45627,MTD)":[5269152.14761457,5323489.31556875,5361343.12634897,5106295.99768226],"FR0013451234^FFD_AUM(0D,,CYTD)":null,"LU0306632414^FFD_AUM(0D,,CYTD)":959607857.341972,"FR0012033371^FFD_AUM(0D,,CYTD)":299236630.247382,"FR0013158136^FFD_AUM(0D,,CYTD)":299236630.247382,"LU1906457467^FFD_AUM(0D,,CYTD)":5757974.12250263,"LU0524465548^FFD_AUM(0D,,CYTD)":264412046.811439,"FR0013533247^FFD_AUM(0D,,CYTD)":78677927.5944041,"LU1941714476^FFD_AUM(0D,,CYTD)":128813761.188611,"LU2873335520^FFD_AUM(0D,,CYTD)":null,"LU0293315023^FFD_AUM(0D,,CYTD)":391745049.42741,"FR0013419611^FFD_AUM(0D,,CYTD)":100010015.820895,"LU2403399608^FFD_AUM(0D,,CYTD)":null,"FR00140018J4^FFD_AUM(0D,,CYTD)":43006547.3054146,"LU1637618825^FFD_AUM(0D,,CYTD)":null,"LU1637619393^FFD_AUM(0D,,CYTD)":892819692.691981,"LU0832875354^FFD_AUM(0D,,CYTD)":216201776.215613,"FR0011833052^FFD_AUM(0D,,CYTD)":null,"FR0010762518^FFD_AUM(0D,,CYTD)":null,"LU0282719219^FFD_AUM(0D,,CYTD)":227238697.72377,"LU2354250925^FFD_AUM(0D,,CYTD)":13308627.750302,"BE0948495297^FFD_AUM(0D,,CYTD)":307520756.164884,"FR0011558246^FFD_AUM(0D,,CYTD)":350126386.191533,"FR0010106500^FFD_AUM(0D,,CYTD)":84233308.4935496,"FR0011585520^FFD_AUM(0D,,CYTD)":null,"FR001400E748^FFD_AUM(0D,,CYTD)":5269152.14761457,"FR0013451234^FFD_TYPE(\"CODE\")":null,"LU0306632414^FFD_TYPE(\"CODE\")":null,"FR0012033371^FFD_TYPE(\"CODE\")":null,"FR0013158136^FFD_TYPE(\"CODE\")":null,"LU1906457467^FFD_TYPE(\"CODE\")":null,"LU0524465548^FFD_TYPE(\"CODE\")":null,"FR0013533247^FFD_TYPE(\"CODE\")":null,"LU1941714476^FFD_TYPE(\"CODE\")":null,"LU2873335520^FFD_TYPE(\"CODE\")":null,"LU0293315023^FFD_TYPE(\"CODE\")":null,"FR0013419611^FFD_TYPE(\"CODE\")":null,"LU2403399608^FFD_TYPE(\"CODE\")":null,"FR00140018J4^FFD_TYPE(\"CODE\")":null,"LU1637618825^FFD_TYPE(\"CODE\")":null,"LU1637619393^FFD_TYPE(\"CODE\")":null,"LU0832875354^FFD_TYPE(\"CODE\")":null,"FR0011833052^FFD_TYPE(\"CODE\")":null,"FR0010762518^FFD_TYPE(\"CODE\")":null,"LU0282719219^FFD_TYPE(\"CODE\")":null,"LU2354250925^FFD_TYPE(\"CODE\")":null,"BE0948495297^FFD_TYPE(\"CODE\")":null,"FR0011558246^FFD_TYPE(\"CODE\")":null,"FR0010106500^FFD_TYPE(\"CODE\")":null,"FR0011585520^FFD_TYPE(\"CODE\")":null,"FR001400E748^FFD_TYPE(\"CODE\")":null,"FR0013451234^FFD_TYPE(\"TEXT\")":"Mutual Fund","LU0306632414^FFD_TYPE(\"TEXT\")":"Mutual Fund","FR0012033371^FFD_TYPE(\"TEXT\")":"Mutual Fund","FR0013158136^FFD_TYPE(\"TEXT\")":"Mutual Fund","LU1906457467^FFD_TYPE(\"TEXT\")":"Mutual Fund","LU0524465548^FFD_TYPE(\"TEXT\")":"Mutual Fund","FR0013533247^FFD_TYPE(\"TEXT\")":"Mutual Fund","LU1941714476^FFD_TYPE(\"TEXT\")":"Mutual Fund","LU2873335520^FFD_TYPE(\"TEXT\")":null,"LU0293315023^FFD_TYPE(\"TEXT\")":"Mutual Fund","FR0013419611^FFD_TYPE(\"TEXT\")":"Mutual Fund","LU2403399608^FFD_TYPE(\"TEXT\")":"Mutual Fund","FR00140018J4^FFD_TYPE(\"TEXT\")":"Mutual Fund","LU1637618825^FFD_TYPE(\"TEXT\")":null,"LU1637619393^FFD_TYPE(\"TEXT\")":"Mutual Fund","LU0832875354^FFD_TYPE(\"TEXT\")":"Mutual Fund","FR0011833052^FFD_TYPE(\"TEXT\")":null,"FR0010762518^FFD_TYPE(\"TEXT\")":null,"LU0282719219^FFD_TYPE(\"TEXT\")":"Mutual Fund","LU2354250925^FFD_TYPE(\"TEXT\")":"Mutual Fund","BE0948495297^FFD_TYPE(\"TEXT\")":"Mutual Fund","FR0011558246^FFD_TYPE(\"TEXT\")":"Mutual Fund","FR0010106500^FFD_TYPE(\"TEXT\")":"Mutual Fund","FR0011585520^FFD_TYPE(\"TEXT\")":"Mutual Fund","FR001400E748^FFD_TYPE(\"TEXT\")":"Mutual Fund"}]]></FdsFormulaCache>
</file>

<file path=customXml/itemProps1.xml><?xml version="1.0" encoding="utf-8"?>
<ds:datastoreItem xmlns:ds="http://schemas.openxmlformats.org/officeDocument/2006/customXml" ds:itemID="{C3303349-BDB1-4A01-944E-4C3193C63FB9}">
  <ds:schemaRefs>
    <ds:schemaRef ds:uri="urn:fdsformulacach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GS Spread_values</vt:lpstr>
      <vt:lpstr>Allianz Actions spread value</vt:lpstr>
      <vt:lpstr>JPMorgan Spreads Value</vt:lpstr>
      <vt:lpstr>FundsData</vt:lpstr>
      <vt:lpstr>Berenberg Spreads Value</vt:lpstr>
      <vt:lpstr>Feuil1</vt:lpstr>
      <vt:lpstr>NAVss</vt:lpstr>
      <vt:lpstr>Feuil2</vt:lpstr>
      <vt:lpstr>FundsNames(ATV)</vt:lpstr>
      <vt:lpstr>Fidelity Spreads Value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Tanguy Mogin</cp:lastModifiedBy>
  <dcterms:modified xsi:type="dcterms:W3CDTF">2025-03-14T10:06:42Z</dcterms:modified>
</cp:coreProperties>
</file>